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"/>
    </mc:Choice>
  </mc:AlternateContent>
  <xr:revisionPtr revIDLastSave="0" documentId="13_ncr:1_{D7088399-21D0-BE4F-A9D2-BB9BF94824BA}" xr6:coauthVersionLast="47" xr6:coauthVersionMax="47" xr10:uidLastSave="{00000000-0000-0000-0000-000000000000}"/>
  <bookViews>
    <workbookView xWindow="7980" yWindow="500" windowWidth="30420" windowHeight="19740" xr2:uid="{1CB8615A-3782-E642-A463-4B8C4FF1AB03}"/>
  </bookViews>
  <sheets>
    <sheet name="inputs" sheetId="1" r:id="rId1"/>
    <sheet name="calculations" sheetId="5" r:id="rId2"/>
    <sheet name="marginal rate chart" sheetId="4" r:id="rId3"/>
    <sheet name="gross vs net char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2" i="5"/>
  <c r="B41" i="1"/>
  <c r="A61" i="1"/>
  <c r="A62" i="1"/>
  <c r="C3" i="1"/>
  <c r="C5" i="1" s="1"/>
  <c r="E5" i="1" s="1"/>
  <c r="C4" i="1"/>
  <c r="E3" i="1" s="1"/>
  <c r="B37" i="1"/>
  <c r="B36" i="1"/>
  <c r="B29" i="1"/>
  <c r="B24" i="1"/>
  <c r="C21" i="1"/>
  <c r="B21" i="1"/>
  <c r="B18" i="1"/>
  <c r="C14" i="1"/>
  <c r="C13" i="1"/>
  <c r="B8" i="1"/>
  <c r="B25" i="1" l="1"/>
  <c r="E1702" i="5"/>
  <c r="E4" i="1"/>
  <c r="E6" i="1" s="1"/>
  <c r="A1001" i="5"/>
  <c r="AC1" i="5" l="1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B30" i="1"/>
  <c r="A1883" i="5"/>
  <c r="E1883" i="5"/>
  <c r="A182" i="5"/>
  <c r="A183" i="5"/>
  <c r="F183" i="5" s="1"/>
  <c r="A184" i="5"/>
  <c r="A185" i="5"/>
  <c r="A186" i="5"/>
  <c r="A187" i="5"/>
  <c r="A188" i="5"/>
  <c r="A189" i="5"/>
  <c r="F189" i="5" s="1"/>
  <c r="A190" i="5"/>
  <c r="A191" i="5"/>
  <c r="A192" i="5"/>
  <c r="A193" i="5"/>
  <c r="A194" i="5"/>
  <c r="I194" i="5" s="1"/>
  <c r="AB194" i="5" s="1"/>
  <c r="A195" i="5"/>
  <c r="I195" i="5" s="1"/>
  <c r="AB195" i="5" s="1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I247" i="5" s="1"/>
  <c r="AB247" i="5" s="1"/>
  <c r="AD247" i="5" s="1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F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I277" i="5" s="1"/>
  <c r="AB277" i="5" s="1"/>
  <c r="AD277" i="5" s="1"/>
  <c r="A278" i="5"/>
  <c r="I278" i="5" s="1"/>
  <c r="AB278" i="5" s="1"/>
  <c r="AD278" i="5" s="1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F295" i="5" s="1"/>
  <c r="A296" i="5"/>
  <c r="A297" i="5"/>
  <c r="A298" i="5"/>
  <c r="A299" i="5"/>
  <c r="A300" i="5"/>
  <c r="F300" i="5" s="1"/>
  <c r="A301" i="5"/>
  <c r="A302" i="5"/>
  <c r="A303" i="5"/>
  <c r="A304" i="5"/>
  <c r="E304" i="5" s="1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I358" i="5" s="1"/>
  <c r="AB358" i="5" s="1"/>
  <c r="AD358" i="5" s="1"/>
  <c r="A359" i="5"/>
  <c r="I359" i="5" s="1"/>
  <c r="AB359" i="5" s="1"/>
  <c r="AD359" i="5" s="1"/>
  <c r="A360" i="5"/>
  <c r="A361" i="5"/>
  <c r="A362" i="5"/>
  <c r="A363" i="5"/>
  <c r="F363" i="5" s="1"/>
  <c r="A364" i="5"/>
  <c r="A365" i="5"/>
  <c r="A366" i="5"/>
  <c r="A367" i="5"/>
  <c r="A368" i="5"/>
  <c r="A369" i="5"/>
  <c r="A370" i="5"/>
  <c r="A371" i="5"/>
  <c r="E371" i="5" s="1"/>
  <c r="F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E436" i="5" s="1"/>
  <c r="A437" i="5"/>
  <c r="A438" i="5"/>
  <c r="A439" i="5"/>
  <c r="I439" i="5" s="1"/>
  <c r="AB439" i="5" s="1"/>
  <c r="AD439" i="5" s="1"/>
  <c r="A440" i="5"/>
  <c r="A441" i="5"/>
  <c r="A442" i="5"/>
  <c r="A443" i="5"/>
  <c r="A444" i="5"/>
  <c r="A445" i="5"/>
  <c r="E445" i="5" s="1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F493" i="5" s="1"/>
  <c r="A494" i="5"/>
  <c r="A495" i="5"/>
  <c r="A496" i="5"/>
  <c r="A497" i="5"/>
  <c r="A498" i="5"/>
  <c r="A499" i="5"/>
  <c r="A500" i="5"/>
  <c r="A501" i="5"/>
  <c r="A502" i="5"/>
  <c r="E502" i="5" s="1"/>
  <c r="A503" i="5"/>
  <c r="A504" i="5"/>
  <c r="A505" i="5"/>
  <c r="E505" i="5" s="1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F537" i="5"/>
  <c r="A538" i="5"/>
  <c r="A539" i="5"/>
  <c r="A540" i="5"/>
  <c r="A541" i="5"/>
  <c r="F541" i="5" s="1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I558" i="5" s="1"/>
  <c r="AB558" i="5" s="1"/>
  <c r="AD558" i="5" s="1"/>
  <c r="A559" i="5"/>
  <c r="A560" i="5"/>
  <c r="F560" i="5" s="1"/>
  <c r="A561" i="5"/>
  <c r="A562" i="5"/>
  <c r="A563" i="5"/>
  <c r="A564" i="5"/>
  <c r="A565" i="5"/>
  <c r="A566" i="5"/>
  <c r="A567" i="5"/>
  <c r="A568" i="5"/>
  <c r="A569" i="5"/>
  <c r="E569" i="5" s="1"/>
  <c r="A570" i="5"/>
  <c r="A571" i="5"/>
  <c r="A572" i="5"/>
  <c r="A573" i="5"/>
  <c r="A574" i="5"/>
  <c r="A575" i="5"/>
  <c r="E575" i="5"/>
  <c r="A576" i="5"/>
  <c r="A577" i="5"/>
  <c r="I577" i="5" s="1"/>
  <c r="AB577" i="5" s="1"/>
  <c r="AD577" i="5" s="1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F593" i="5" s="1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I638" i="5" s="1"/>
  <c r="AB638" i="5" s="1"/>
  <c r="AD638" i="5" s="1"/>
  <c r="A639" i="5"/>
  <c r="I639" i="5" s="1"/>
  <c r="AB639" i="5" s="1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I696" i="5" s="1"/>
  <c r="AB696" i="5" s="1"/>
  <c r="AD696" i="5" s="1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F727" i="5" s="1"/>
  <c r="A728" i="5"/>
  <c r="A729" i="5"/>
  <c r="A730" i="5"/>
  <c r="E730" i="5"/>
  <c r="A731" i="5"/>
  <c r="A732" i="5"/>
  <c r="A733" i="5"/>
  <c r="A734" i="5"/>
  <c r="A735" i="5"/>
  <c r="A736" i="5"/>
  <c r="A737" i="5"/>
  <c r="A738" i="5"/>
  <c r="A739" i="5"/>
  <c r="E739" i="5"/>
  <c r="A740" i="5"/>
  <c r="A741" i="5"/>
  <c r="A742" i="5"/>
  <c r="A743" i="5"/>
  <c r="A744" i="5"/>
  <c r="A745" i="5"/>
  <c r="A746" i="5"/>
  <c r="A747" i="5"/>
  <c r="A748" i="5"/>
  <c r="F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F764" i="5" s="1"/>
  <c r="A765" i="5"/>
  <c r="A766" i="5"/>
  <c r="A767" i="5"/>
  <c r="A768" i="5"/>
  <c r="A769" i="5"/>
  <c r="A770" i="5"/>
  <c r="A771" i="5"/>
  <c r="A772" i="5"/>
  <c r="F772" i="5"/>
  <c r="A773" i="5"/>
  <c r="A774" i="5"/>
  <c r="A775" i="5"/>
  <c r="A776" i="5"/>
  <c r="A777" i="5"/>
  <c r="I777" i="5" s="1"/>
  <c r="AB777" i="5" s="1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E797" i="5" s="1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E810" i="5" s="1"/>
  <c r="A811" i="5"/>
  <c r="A812" i="5"/>
  <c r="A813" i="5"/>
  <c r="A814" i="5"/>
  <c r="A815" i="5"/>
  <c r="A816" i="5"/>
  <c r="A817" i="5"/>
  <c r="A818" i="5"/>
  <c r="A819" i="5"/>
  <c r="A820" i="5"/>
  <c r="E820" i="5" s="1"/>
  <c r="A821" i="5"/>
  <c r="A822" i="5"/>
  <c r="A823" i="5"/>
  <c r="A824" i="5"/>
  <c r="A825" i="5"/>
  <c r="A826" i="5"/>
  <c r="A827" i="5"/>
  <c r="A828" i="5"/>
  <c r="I828" i="5" s="1"/>
  <c r="AB828" i="5" s="1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E903" i="5" s="1"/>
  <c r="A904" i="5"/>
  <c r="A905" i="5"/>
  <c r="A906" i="5"/>
  <c r="A907" i="5"/>
  <c r="A908" i="5"/>
  <c r="A909" i="5"/>
  <c r="A910" i="5"/>
  <c r="A911" i="5"/>
  <c r="A912" i="5"/>
  <c r="A913" i="5"/>
  <c r="A914" i="5"/>
  <c r="A915" i="5"/>
  <c r="E915" i="5"/>
  <c r="F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I950" i="5" s="1"/>
  <c r="AB950" i="5" s="1"/>
  <c r="AD950" i="5" s="1"/>
  <c r="A951" i="5"/>
  <c r="A952" i="5"/>
  <c r="A953" i="5"/>
  <c r="A954" i="5"/>
  <c r="A955" i="5"/>
  <c r="A956" i="5"/>
  <c r="A957" i="5"/>
  <c r="A958" i="5"/>
  <c r="A959" i="5"/>
  <c r="E959" i="5" s="1"/>
  <c r="A960" i="5"/>
  <c r="A961" i="5"/>
  <c r="A962" i="5"/>
  <c r="E962" i="5" s="1"/>
  <c r="F962" i="5"/>
  <c r="A963" i="5"/>
  <c r="A964" i="5"/>
  <c r="A965" i="5"/>
  <c r="A966" i="5"/>
  <c r="F966" i="5" s="1"/>
  <c r="A967" i="5"/>
  <c r="A968" i="5"/>
  <c r="A969" i="5"/>
  <c r="A970" i="5"/>
  <c r="A971" i="5"/>
  <c r="A972" i="5"/>
  <c r="A973" i="5"/>
  <c r="A974" i="5"/>
  <c r="A975" i="5"/>
  <c r="I975" i="5" s="1"/>
  <c r="AB975" i="5" s="1"/>
  <c r="A976" i="5"/>
  <c r="A977" i="5"/>
  <c r="F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E1023" i="5" s="1"/>
  <c r="A1024" i="5"/>
  <c r="F1024" i="5"/>
  <c r="A1025" i="5"/>
  <c r="I1025" i="5" s="1"/>
  <c r="AB1025" i="5" s="1"/>
  <c r="AD1025" i="5" s="1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F1042" i="5"/>
  <c r="A1043" i="5"/>
  <c r="A1044" i="5"/>
  <c r="A1045" i="5"/>
  <c r="A1046" i="5"/>
  <c r="I1046" i="5" s="1"/>
  <c r="AB1046" i="5" s="1"/>
  <c r="AD1046" i="5" s="1"/>
  <c r="A1047" i="5"/>
  <c r="A1048" i="5"/>
  <c r="A1049" i="5"/>
  <c r="A1050" i="5"/>
  <c r="A1051" i="5"/>
  <c r="A1052" i="5"/>
  <c r="A1053" i="5"/>
  <c r="A1054" i="5"/>
  <c r="E1054" i="5" s="1"/>
  <c r="A1055" i="5"/>
  <c r="A1056" i="5"/>
  <c r="A1057" i="5"/>
  <c r="A1058" i="5"/>
  <c r="A1059" i="5"/>
  <c r="A1060" i="5"/>
  <c r="A1061" i="5"/>
  <c r="A1062" i="5"/>
  <c r="E1062" i="5" s="1"/>
  <c r="A1063" i="5"/>
  <c r="A1064" i="5"/>
  <c r="A1065" i="5"/>
  <c r="A1066" i="5"/>
  <c r="A1067" i="5"/>
  <c r="A1068" i="5"/>
  <c r="A1069" i="5"/>
  <c r="I1069" i="5" s="1"/>
  <c r="AB1069" i="5" s="1"/>
  <c r="A1070" i="5"/>
  <c r="I1070" i="5" s="1"/>
  <c r="AB1070" i="5" s="1"/>
  <c r="A1071" i="5"/>
  <c r="A1072" i="5"/>
  <c r="A1073" i="5"/>
  <c r="A1074" i="5"/>
  <c r="A1075" i="5"/>
  <c r="A1076" i="5"/>
  <c r="F1076" i="5" s="1"/>
  <c r="A1077" i="5"/>
  <c r="A1078" i="5"/>
  <c r="F1078" i="5" s="1"/>
  <c r="A1079" i="5"/>
  <c r="A1080" i="5"/>
  <c r="A1081" i="5"/>
  <c r="A1082" i="5"/>
  <c r="A1083" i="5"/>
  <c r="A1084" i="5"/>
  <c r="E1084" i="5" s="1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I1096" i="5" s="1"/>
  <c r="AB1096" i="5" s="1"/>
  <c r="AD1096" i="5" s="1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F1110" i="5"/>
  <c r="A1111" i="5"/>
  <c r="A1112" i="5"/>
  <c r="A1113" i="5"/>
  <c r="A1114" i="5"/>
  <c r="A1115" i="5"/>
  <c r="A1116" i="5"/>
  <c r="A1117" i="5"/>
  <c r="A1118" i="5"/>
  <c r="A1119" i="5"/>
  <c r="A1120" i="5"/>
  <c r="A1121" i="5"/>
  <c r="E1121" i="5" s="1"/>
  <c r="A1122" i="5"/>
  <c r="A1123" i="5"/>
  <c r="E1123" i="5" s="1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I1144" i="5" s="1"/>
  <c r="AB1144" i="5" s="1"/>
  <c r="AD1144" i="5" s="1"/>
  <c r="A1145" i="5"/>
  <c r="A1146" i="5"/>
  <c r="A1147" i="5"/>
  <c r="A1148" i="5"/>
  <c r="A1149" i="5"/>
  <c r="A1150" i="5"/>
  <c r="A1151" i="5"/>
  <c r="A1152" i="5"/>
  <c r="A1153" i="5"/>
  <c r="A1154" i="5"/>
  <c r="A1155" i="5"/>
  <c r="F1155" i="5"/>
  <c r="A1156" i="5"/>
  <c r="A1157" i="5"/>
  <c r="A1158" i="5"/>
  <c r="A1159" i="5"/>
  <c r="A1160" i="5"/>
  <c r="A1161" i="5"/>
  <c r="A1162" i="5"/>
  <c r="A1163" i="5"/>
  <c r="F1163" i="5"/>
  <c r="A1164" i="5"/>
  <c r="A1165" i="5"/>
  <c r="A1166" i="5"/>
  <c r="A1167" i="5"/>
  <c r="I1167" i="5" s="1"/>
  <c r="AB1167" i="5" s="1"/>
  <c r="A1168" i="5"/>
  <c r="I1168" i="5" s="1"/>
  <c r="AB1168" i="5" s="1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I1187" i="5" s="1"/>
  <c r="A1188" i="5"/>
  <c r="I1188" i="5" s="1"/>
  <c r="AB1188" i="5" s="1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I1226" i="5" s="1"/>
  <c r="AB1226" i="5" s="1"/>
  <c r="A1227" i="5"/>
  <c r="A1228" i="5"/>
  <c r="A1229" i="5"/>
  <c r="A1230" i="5"/>
  <c r="A1231" i="5"/>
  <c r="A1232" i="5"/>
  <c r="A1233" i="5"/>
  <c r="A1234" i="5"/>
  <c r="A1235" i="5"/>
  <c r="A1236" i="5"/>
  <c r="A1237" i="5"/>
  <c r="F1237" i="5" s="1"/>
  <c r="A1238" i="5"/>
  <c r="A1239" i="5"/>
  <c r="A1240" i="5"/>
  <c r="I1240" i="5" s="1"/>
  <c r="A1241" i="5"/>
  <c r="I1241" i="5" s="1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I1258" i="5" s="1"/>
  <c r="AB1258" i="5" s="1"/>
  <c r="A1259" i="5"/>
  <c r="I1259" i="5" s="1"/>
  <c r="AB1259" i="5" s="1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I1276" i="5" s="1"/>
  <c r="AB1276" i="5" s="1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I1290" i="5" s="1"/>
  <c r="AB1290" i="5" s="1"/>
  <c r="AD1290" i="5" s="1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I1308" i="5" s="1"/>
  <c r="AB1308" i="5" s="1"/>
  <c r="A1309" i="5"/>
  <c r="E1309" i="5" s="1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I1325" i="5" s="1"/>
  <c r="AB1325" i="5" s="1"/>
  <c r="AD1325" i="5" s="1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E1349" i="5" s="1"/>
  <c r="A1350" i="5"/>
  <c r="I1350" i="5" s="1"/>
  <c r="AB1350" i="5" s="1"/>
  <c r="AD1350" i="5" s="1"/>
  <c r="A1351" i="5"/>
  <c r="A1352" i="5"/>
  <c r="A1353" i="5"/>
  <c r="A1354" i="5"/>
  <c r="A1355" i="5"/>
  <c r="A1356" i="5"/>
  <c r="F1356" i="5" s="1"/>
  <c r="A1357" i="5"/>
  <c r="A1358" i="5"/>
  <c r="A1359" i="5"/>
  <c r="A1360" i="5"/>
  <c r="A1361" i="5"/>
  <c r="A1362" i="5"/>
  <c r="A1363" i="5"/>
  <c r="A1364" i="5"/>
  <c r="A1365" i="5"/>
  <c r="F1365" i="5" s="1"/>
  <c r="A1366" i="5"/>
  <c r="A1367" i="5"/>
  <c r="I1367" i="5" s="1"/>
  <c r="AB1367" i="5" s="1"/>
  <c r="A1368" i="5"/>
  <c r="A1369" i="5"/>
  <c r="A1370" i="5"/>
  <c r="A1371" i="5"/>
  <c r="A1372" i="5"/>
  <c r="F1372" i="5" s="1"/>
  <c r="A1373" i="5"/>
  <c r="A1374" i="5"/>
  <c r="A1375" i="5"/>
  <c r="A1376" i="5"/>
  <c r="A1377" i="5"/>
  <c r="A1378" i="5"/>
  <c r="A1379" i="5"/>
  <c r="A1380" i="5"/>
  <c r="I1380" i="5" s="1"/>
  <c r="AB1380" i="5" s="1"/>
  <c r="AD1380" i="5" s="1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I1408" i="5" s="1"/>
  <c r="AB1408" i="5" s="1"/>
  <c r="AD1408" i="5" s="1"/>
  <c r="A1409" i="5"/>
  <c r="A1410" i="5"/>
  <c r="A1411" i="5"/>
  <c r="E1411" i="5" s="1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I1425" i="5" s="1"/>
  <c r="AB1425" i="5" s="1"/>
  <c r="AD1425" i="5" s="1"/>
  <c r="A1426" i="5"/>
  <c r="A1427" i="5"/>
  <c r="A1428" i="5"/>
  <c r="A1429" i="5"/>
  <c r="A1430" i="5"/>
  <c r="A1431" i="5"/>
  <c r="A1432" i="5"/>
  <c r="A1433" i="5"/>
  <c r="A1434" i="5"/>
  <c r="A1435" i="5"/>
  <c r="I1435" i="5" s="1"/>
  <c r="AB1435" i="5" s="1"/>
  <c r="AD1435" i="5" s="1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I1451" i="5" s="1"/>
  <c r="AB1451" i="5" s="1"/>
  <c r="AD1451" i="5" s="1"/>
  <c r="A1452" i="5"/>
  <c r="A1453" i="5"/>
  <c r="A1454" i="5"/>
  <c r="A1455" i="5"/>
  <c r="A1456" i="5"/>
  <c r="E1456" i="5"/>
  <c r="A1457" i="5"/>
  <c r="A1458" i="5"/>
  <c r="F1458" i="5" s="1"/>
  <c r="A1459" i="5"/>
  <c r="A1460" i="5"/>
  <c r="A1461" i="5"/>
  <c r="I1461" i="5" s="1"/>
  <c r="A1462" i="5"/>
  <c r="A1463" i="5"/>
  <c r="F1463" i="5" s="1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E1480" i="5"/>
  <c r="A1481" i="5"/>
  <c r="E1481" i="5"/>
  <c r="A1482" i="5"/>
  <c r="F1482" i="5" s="1"/>
  <c r="A1483" i="5"/>
  <c r="A1484" i="5"/>
  <c r="A1485" i="5"/>
  <c r="A1486" i="5"/>
  <c r="A1487" i="5"/>
  <c r="A1488" i="5"/>
  <c r="A1489" i="5"/>
  <c r="A1490" i="5"/>
  <c r="A1491" i="5"/>
  <c r="F1491" i="5" s="1"/>
  <c r="A1492" i="5"/>
  <c r="A1493" i="5"/>
  <c r="A1494" i="5"/>
  <c r="A1495" i="5"/>
  <c r="A1496" i="5"/>
  <c r="A1497" i="5"/>
  <c r="A1498" i="5"/>
  <c r="F1498" i="5" s="1"/>
  <c r="E1498" i="5"/>
  <c r="A1499" i="5"/>
  <c r="A1500" i="5"/>
  <c r="A1501" i="5"/>
  <c r="A1502" i="5"/>
  <c r="A1503" i="5"/>
  <c r="E1503" i="5"/>
  <c r="A1504" i="5"/>
  <c r="F1504" i="5" s="1"/>
  <c r="A1505" i="5"/>
  <c r="A1506" i="5"/>
  <c r="A1507" i="5"/>
  <c r="A1508" i="5"/>
  <c r="E1508" i="5"/>
  <c r="A1509" i="5"/>
  <c r="I1509" i="5" s="1"/>
  <c r="AB1509" i="5" s="1"/>
  <c r="AD1509" i="5" s="1"/>
  <c r="A1510" i="5"/>
  <c r="A1511" i="5"/>
  <c r="A1512" i="5"/>
  <c r="A1513" i="5"/>
  <c r="A1514" i="5"/>
  <c r="A1515" i="5"/>
  <c r="A1516" i="5"/>
  <c r="A1517" i="5"/>
  <c r="A1518" i="5"/>
  <c r="A1519" i="5"/>
  <c r="I1519" i="5" s="1"/>
  <c r="AB1519" i="5" s="1"/>
  <c r="AD1519" i="5" s="1"/>
  <c r="A1520" i="5"/>
  <c r="I1520" i="5" s="1"/>
  <c r="AB1520" i="5" s="1"/>
  <c r="AD1520" i="5" s="1"/>
  <c r="A1521" i="5"/>
  <c r="I1521" i="5" s="1"/>
  <c r="AB1521" i="5" s="1"/>
  <c r="AD1521" i="5" s="1"/>
  <c r="A1522" i="5"/>
  <c r="A1523" i="5"/>
  <c r="I1523" i="5" s="1"/>
  <c r="AB1523" i="5" s="1"/>
  <c r="AD1523" i="5" s="1"/>
  <c r="A1524" i="5"/>
  <c r="E1524" i="5" s="1"/>
  <c r="A1525" i="5"/>
  <c r="A1526" i="5"/>
  <c r="E1526" i="5" s="1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I1541" i="5" s="1"/>
  <c r="AB1541" i="5" s="1"/>
  <c r="AD1541" i="5" s="1"/>
  <c r="A1542" i="5"/>
  <c r="A1543" i="5"/>
  <c r="A1544" i="5"/>
  <c r="A1545" i="5"/>
  <c r="A1546" i="5"/>
  <c r="A1547" i="5"/>
  <c r="A1548" i="5"/>
  <c r="A1549" i="5"/>
  <c r="F1549" i="5" s="1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I1600" i="5" s="1"/>
  <c r="AB1600" i="5" s="1"/>
  <c r="AD1600" i="5" s="1"/>
  <c r="A1601" i="5"/>
  <c r="F1601" i="5" s="1"/>
  <c r="A1602" i="5"/>
  <c r="A1603" i="5"/>
  <c r="A1604" i="5"/>
  <c r="I1604" i="5" s="1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I1624" i="5" s="1"/>
  <c r="AB1624" i="5" s="1"/>
  <c r="AD1624" i="5" s="1"/>
  <c r="A1625" i="5"/>
  <c r="A1626" i="5"/>
  <c r="A1627" i="5"/>
  <c r="A1628" i="5"/>
  <c r="A1629" i="5"/>
  <c r="A1630" i="5"/>
  <c r="A1631" i="5"/>
  <c r="A1632" i="5"/>
  <c r="A1633" i="5"/>
  <c r="A1634" i="5"/>
  <c r="I1634" i="5" s="1"/>
  <c r="AB1634" i="5" s="1"/>
  <c r="AD1634" i="5" s="1"/>
  <c r="A1635" i="5"/>
  <c r="A1636" i="5"/>
  <c r="A1637" i="5"/>
  <c r="A1638" i="5"/>
  <c r="F1638" i="5" s="1"/>
  <c r="A1639" i="5"/>
  <c r="A1640" i="5"/>
  <c r="A1641" i="5"/>
  <c r="A1642" i="5"/>
  <c r="A1643" i="5"/>
  <c r="I1643" i="5" s="1"/>
  <c r="AB1643" i="5" s="1"/>
  <c r="AD1643" i="5" s="1"/>
  <c r="A1644" i="5"/>
  <c r="I1644" i="5" s="1"/>
  <c r="AB1644" i="5" s="1"/>
  <c r="AD1644" i="5" s="1"/>
  <c r="A1645" i="5"/>
  <c r="A1646" i="5"/>
  <c r="A1647" i="5"/>
  <c r="A1648" i="5"/>
  <c r="A1649" i="5"/>
  <c r="A1650" i="5"/>
  <c r="A1651" i="5"/>
  <c r="A1652" i="5"/>
  <c r="A1653" i="5"/>
  <c r="I1653" i="5" s="1"/>
  <c r="AB1653" i="5" s="1"/>
  <c r="AD1653" i="5" s="1"/>
  <c r="A1654" i="5"/>
  <c r="I1654" i="5" s="1"/>
  <c r="AB1654" i="5" s="1"/>
  <c r="AD1654" i="5" s="1"/>
  <c r="A1655" i="5"/>
  <c r="A1656" i="5"/>
  <c r="A1657" i="5"/>
  <c r="A1658" i="5"/>
  <c r="A1659" i="5"/>
  <c r="A1660" i="5"/>
  <c r="A1661" i="5"/>
  <c r="I1661" i="5" s="1"/>
  <c r="AB1661" i="5" s="1"/>
  <c r="AD1661" i="5" s="1"/>
  <c r="A1662" i="5"/>
  <c r="I1662" i="5" s="1"/>
  <c r="AB1662" i="5" s="1"/>
  <c r="AD1662" i="5" s="1"/>
  <c r="A1663" i="5"/>
  <c r="A1664" i="5"/>
  <c r="A1665" i="5"/>
  <c r="A1666" i="5"/>
  <c r="A1667" i="5"/>
  <c r="A1668" i="5"/>
  <c r="A1669" i="5"/>
  <c r="A1670" i="5"/>
  <c r="A1671" i="5"/>
  <c r="I1671" i="5" s="1"/>
  <c r="AB1671" i="5" s="1"/>
  <c r="AD1671" i="5" s="1"/>
  <c r="A1672" i="5"/>
  <c r="I1672" i="5" s="1"/>
  <c r="AB1672" i="5" s="1"/>
  <c r="AD1672" i="5" s="1"/>
  <c r="A1673" i="5"/>
  <c r="I1673" i="5" s="1"/>
  <c r="AB1673" i="5" s="1"/>
  <c r="AD1673" i="5" s="1"/>
  <c r="A1674" i="5"/>
  <c r="A1675" i="5"/>
  <c r="A1676" i="5"/>
  <c r="A1677" i="5"/>
  <c r="A1678" i="5"/>
  <c r="A1679" i="5"/>
  <c r="A1680" i="5"/>
  <c r="I1680" i="5" s="1"/>
  <c r="AB1680" i="5" s="1"/>
  <c r="AD1680" i="5" s="1"/>
  <c r="A1681" i="5"/>
  <c r="I1681" i="5" s="1"/>
  <c r="AB1681" i="5" s="1"/>
  <c r="AD1681" i="5" s="1"/>
  <c r="A1682" i="5"/>
  <c r="I1682" i="5" s="1"/>
  <c r="AB1682" i="5" s="1"/>
  <c r="AD1682" i="5" s="1"/>
  <c r="A1683" i="5"/>
  <c r="I1683" i="5" s="1"/>
  <c r="A1684" i="5"/>
  <c r="A1685" i="5"/>
  <c r="A1686" i="5"/>
  <c r="A1687" i="5"/>
  <c r="A1688" i="5"/>
  <c r="A1689" i="5"/>
  <c r="I1689" i="5" s="1"/>
  <c r="AB1689" i="5" s="1"/>
  <c r="AD1689" i="5" s="1"/>
  <c r="A1690" i="5"/>
  <c r="I1690" i="5" s="1"/>
  <c r="AB1690" i="5" s="1"/>
  <c r="AD1690" i="5" s="1"/>
  <c r="A1691" i="5"/>
  <c r="I1691" i="5" s="1"/>
  <c r="AB1691" i="5" s="1"/>
  <c r="AD1691" i="5" s="1"/>
  <c r="A1692" i="5"/>
  <c r="I1692" i="5" s="1"/>
  <c r="AB1692" i="5" s="1"/>
  <c r="AD1692" i="5" s="1"/>
  <c r="A1693" i="5"/>
  <c r="I1693" i="5" s="1"/>
  <c r="AB1693" i="5" s="1"/>
  <c r="AD1693" i="5" s="1"/>
  <c r="A1694" i="5"/>
  <c r="A1695" i="5"/>
  <c r="A1696" i="5"/>
  <c r="A1697" i="5"/>
  <c r="A1698" i="5"/>
  <c r="A1699" i="5"/>
  <c r="I1699" i="5" s="1"/>
  <c r="AB1699" i="5" s="1"/>
  <c r="AD1699" i="5" s="1"/>
  <c r="A1700" i="5"/>
  <c r="I1700" i="5" s="1"/>
  <c r="AB1700" i="5" s="1"/>
  <c r="AD1700" i="5" s="1"/>
  <c r="A1701" i="5"/>
  <c r="I1701" i="5" s="1"/>
  <c r="AB1701" i="5" s="1"/>
  <c r="AD1701" i="5" s="1"/>
  <c r="A1702" i="5"/>
  <c r="I1702" i="5" s="1"/>
  <c r="AB1702" i="5" s="1"/>
  <c r="AD1702" i="5" s="1"/>
  <c r="A1703" i="5"/>
  <c r="A1704" i="5"/>
  <c r="A1705" i="5"/>
  <c r="A1706" i="5"/>
  <c r="A1707" i="5"/>
  <c r="A1708" i="5"/>
  <c r="A1709" i="5"/>
  <c r="A1710" i="5"/>
  <c r="A1711" i="5"/>
  <c r="I1711" i="5" s="1"/>
  <c r="AB1711" i="5" s="1"/>
  <c r="AD1711" i="5" s="1"/>
  <c r="A1712" i="5"/>
  <c r="I1712" i="5" s="1"/>
  <c r="AB1712" i="5" s="1"/>
  <c r="AD1712" i="5" s="1"/>
  <c r="A1713" i="5"/>
  <c r="A1714" i="5"/>
  <c r="F1714" i="5" s="1"/>
  <c r="A1715" i="5"/>
  <c r="A1716" i="5"/>
  <c r="A1717" i="5"/>
  <c r="A1718" i="5"/>
  <c r="A1719" i="5"/>
  <c r="I1719" i="5" s="1"/>
  <c r="AB1719" i="5" s="1"/>
  <c r="AD1719" i="5" s="1"/>
  <c r="A1720" i="5"/>
  <c r="I1720" i="5" s="1"/>
  <c r="AB1720" i="5" s="1"/>
  <c r="AD1720" i="5" s="1"/>
  <c r="A1721" i="5"/>
  <c r="I1721" i="5" s="1"/>
  <c r="AB1721" i="5" s="1"/>
  <c r="AD1721" i="5" s="1"/>
  <c r="A1722" i="5"/>
  <c r="A1723" i="5"/>
  <c r="A1724" i="5"/>
  <c r="A1725" i="5"/>
  <c r="A1726" i="5"/>
  <c r="A1727" i="5"/>
  <c r="A1728" i="5"/>
  <c r="A1729" i="5"/>
  <c r="I1729" i="5" s="1"/>
  <c r="AB1729" i="5" s="1"/>
  <c r="AD1729" i="5" s="1"/>
  <c r="A1730" i="5"/>
  <c r="I1730" i="5" s="1"/>
  <c r="AB1730" i="5" s="1"/>
  <c r="AD1730" i="5" s="1"/>
  <c r="E1730" i="5"/>
  <c r="A1731" i="5"/>
  <c r="A1732" i="5"/>
  <c r="A1733" i="5"/>
  <c r="A1734" i="5"/>
  <c r="I1734" i="5" s="1"/>
  <c r="A1735" i="5"/>
  <c r="A1736" i="5"/>
  <c r="A1737" i="5"/>
  <c r="A1738" i="5"/>
  <c r="A1739" i="5"/>
  <c r="A1740" i="5"/>
  <c r="A1741" i="5"/>
  <c r="A1742" i="5"/>
  <c r="A1743" i="5"/>
  <c r="A1744" i="5"/>
  <c r="I1744" i="5" s="1"/>
  <c r="AB1744" i="5" s="1"/>
  <c r="AD1744" i="5" s="1"/>
  <c r="A1745" i="5"/>
  <c r="A1746" i="5"/>
  <c r="A1747" i="5"/>
  <c r="A1748" i="5"/>
  <c r="A1749" i="5"/>
  <c r="A1750" i="5"/>
  <c r="A1751" i="5"/>
  <c r="A1752" i="5"/>
  <c r="A1753" i="5"/>
  <c r="A1754" i="5"/>
  <c r="I1754" i="5" s="1"/>
  <c r="AB1754" i="5" s="1"/>
  <c r="AD1754" i="5" s="1"/>
  <c r="A1755" i="5"/>
  <c r="A1756" i="5"/>
  <c r="A1757" i="5"/>
  <c r="A1758" i="5"/>
  <c r="A1759" i="5"/>
  <c r="A1760" i="5"/>
  <c r="A1761" i="5"/>
  <c r="A1762" i="5"/>
  <c r="A1763" i="5"/>
  <c r="A1764" i="5"/>
  <c r="I1764" i="5" s="1"/>
  <c r="AB1764" i="5" s="1"/>
  <c r="AD1764" i="5" s="1"/>
  <c r="A1765" i="5"/>
  <c r="A1766" i="5"/>
  <c r="A1767" i="5"/>
  <c r="A1768" i="5"/>
  <c r="A1769" i="5"/>
  <c r="F1769" i="5"/>
  <c r="A1770" i="5"/>
  <c r="A1771" i="5"/>
  <c r="A1772" i="5"/>
  <c r="A1773" i="5"/>
  <c r="I1773" i="5" s="1"/>
  <c r="AB1773" i="5" s="1"/>
  <c r="AD1773" i="5" s="1"/>
  <c r="A1774" i="5"/>
  <c r="I1774" i="5" s="1"/>
  <c r="AB1774" i="5" s="1"/>
  <c r="AD1774" i="5" s="1"/>
  <c r="A1775" i="5"/>
  <c r="A1776" i="5"/>
  <c r="A1777" i="5"/>
  <c r="A1778" i="5"/>
  <c r="E1778" i="5"/>
  <c r="A1779" i="5"/>
  <c r="A1780" i="5"/>
  <c r="A1781" i="5"/>
  <c r="A1782" i="5"/>
  <c r="I1782" i="5" s="1"/>
  <c r="A1783" i="5"/>
  <c r="I1783" i="5" s="1"/>
  <c r="AB1783" i="5" s="1"/>
  <c r="AD1783" i="5" s="1"/>
  <c r="A1784" i="5"/>
  <c r="I1784" i="5" s="1"/>
  <c r="AB1784" i="5" s="1"/>
  <c r="AD1784" i="5" s="1"/>
  <c r="E1784" i="5"/>
  <c r="A1785" i="5"/>
  <c r="A1786" i="5"/>
  <c r="A1787" i="5"/>
  <c r="A1788" i="5"/>
  <c r="A1789" i="5"/>
  <c r="A1790" i="5"/>
  <c r="A1791" i="5"/>
  <c r="F1791" i="5" s="1"/>
  <c r="A1792" i="5"/>
  <c r="A1793" i="5"/>
  <c r="I1793" i="5" s="1"/>
  <c r="AB1793" i="5" s="1"/>
  <c r="AD1793" i="5" s="1"/>
  <c r="A1794" i="5"/>
  <c r="A1795" i="5"/>
  <c r="A1796" i="5"/>
  <c r="A1797" i="5"/>
  <c r="A1798" i="5"/>
  <c r="A1799" i="5"/>
  <c r="A1800" i="5"/>
  <c r="A1801" i="5"/>
  <c r="I1801" i="5" s="1"/>
  <c r="AB1801" i="5" s="1"/>
  <c r="AD1801" i="5" s="1"/>
  <c r="A1802" i="5"/>
  <c r="I1802" i="5" s="1"/>
  <c r="AB1802" i="5" s="1"/>
  <c r="AD1802" i="5" s="1"/>
  <c r="A1803" i="5"/>
  <c r="I1803" i="5" s="1"/>
  <c r="AB1803" i="5" s="1"/>
  <c r="AD1803" i="5" s="1"/>
  <c r="A1804" i="5"/>
  <c r="A1805" i="5"/>
  <c r="A1806" i="5"/>
  <c r="A1807" i="5"/>
  <c r="A1808" i="5"/>
  <c r="A1809" i="5"/>
  <c r="I1809" i="5" s="1"/>
  <c r="AB1809" i="5" s="1"/>
  <c r="AD1809" i="5" s="1"/>
  <c r="A1810" i="5"/>
  <c r="A1811" i="5"/>
  <c r="I1811" i="5" s="1"/>
  <c r="AB1811" i="5" s="1"/>
  <c r="AD1811" i="5" s="1"/>
  <c r="A1812" i="5"/>
  <c r="I1812" i="5" s="1"/>
  <c r="AB1812" i="5" s="1"/>
  <c r="AD1812" i="5" s="1"/>
  <c r="A1813" i="5"/>
  <c r="I1813" i="5" s="1"/>
  <c r="AB1813" i="5" s="1"/>
  <c r="AD1813" i="5" s="1"/>
  <c r="A1814" i="5"/>
  <c r="A1815" i="5"/>
  <c r="A1816" i="5"/>
  <c r="A1817" i="5"/>
  <c r="A1818" i="5"/>
  <c r="A1819" i="5"/>
  <c r="I1819" i="5" s="1"/>
  <c r="AB1819" i="5" s="1"/>
  <c r="AD1819" i="5" s="1"/>
  <c r="A1820" i="5"/>
  <c r="I1820" i="5" s="1"/>
  <c r="AB1820" i="5" s="1"/>
  <c r="AD1820" i="5" s="1"/>
  <c r="A1821" i="5"/>
  <c r="I1821" i="5" s="1"/>
  <c r="AB1821" i="5" s="1"/>
  <c r="AD1821" i="5" s="1"/>
  <c r="A1822" i="5"/>
  <c r="A1823" i="5"/>
  <c r="A1824" i="5"/>
  <c r="A1825" i="5"/>
  <c r="A1826" i="5"/>
  <c r="A1827" i="5"/>
  <c r="A1828" i="5"/>
  <c r="A1829" i="5"/>
  <c r="I1829" i="5" s="1"/>
  <c r="AB1829" i="5" s="1"/>
  <c r="AD1829" i="5" s="1"/>
  <c r="A1830" i="5"/>
  <c r="A1831" i="5"/>
  <c r="I1831" i="5" s="1"/>
  <c r="AB1831" i="5" s="1"/>
  <c r="AD1831" i="5" s="1"/>
  <c r="A1832" i="5"/>
  <c r="A1833" i="5"/>
  <c r="A1834" i="5"/>
  <c r="A1835" i="5"/>
  <c r="A1836" i="5"/>
  <c r="A1837" i="5"/>
  <c r="A1838" i="5"/>
  <c r="A1839" i="5"/>
  <c r="I1839" i="5" s="1"/>
  <c r="AB1839" i="5" s="1"/>
  <c r="AD1839" i="5" s="1"/>
  <c r="A1840" i="5"/>
  <c r="I1840" i="5" s="1"/>
  <c r="AB1840" i="5" s="1"/>
  <c r="AD1840" i="5" s="1"/>
  <c r="A1841" i="5"/>
  <c r="I1841" i="5" s="1"/>
  <c r="AB1841" i="5" s="1"/>
  <c r="AD1841" i="5" s="1"/>
  <c r="A1842" i="5"/>
  <c r="A1843" i="5"/>
  <c r="A1844" i="5"/>
  <c r="A1845" i="5"/>
  <c r="A1846" i="5"/>
  <c r="F1846" i="5" s="1"/>
  <c r="A1847" i="5"/>
  <c r="A1848" i="5"/>
  <c r="A1849" i="5"/>
  <c r="A1850" i="5"/>
  <c r="A1851" i="5"/>
  <c r="F1851" i="5" s="1"/>
  <c r="A1852" i="5"/>
  <c r="I1852" i="5" s="1"/>
  <c r="AB1852" i="5" s="1"/>
  <c r="AD1852" i="5" s="1"/>
  <c r="A1853" i="5"/>
  <c r="I1853" i="5" s="1"/>
  <c r="AB1853" i="5" s="1"/>
  <c r="AD1853" i="5" s="1"/>
  <c r="A1854" i="5"/>
  <c r="A1855" i="5"/>
  <c r="A1856" i="5"/>
  <c r="A1857" i="5"/>
  <c r="A1858" i="5"/>
  <c r="A1859" i="5"/>
  <c r="A1860" i="5"/>
  <c r="A1861" i="5"/>
  <c r="A1862" i="5"/>
  <c r="I1862" i="5" s="1"/>
  <c r="AB1862" i="5" s="1"/>
  <c r="AD1862" i="5" s="1"/>
  <c r="A1863" i="5"/>
  <c r="A1864" i="5"/>
  <c r="A1865" i="5"/>
  <c r="A1866" i="5"/>
  <c r="A1867" i="5"/>
  <c r="A1868" i="5"/>
  <c r="A1869" i="5"/>
  <c r="A1870" i="5"/>
  <c r="A1871" i="5"/>
  <c r="A1872" i="5"/>
  <c r="I1872" i="5" s="1"/>
  <c r="A1873" i="5"/>
  <c r="I1873" i="5" s="1"/>
  <c r="AB1873" i="5" s="1"/>
  <c r="AD1873" i="5" s="1"/>
  <c r="F1873" i="5"/>
  <c r="A1874" i="5"/>
  <c r="A1875" i="5"/>
  <c r="A1876" i="5"/>
  <c r="A1877" i="5"/>
  <c r="A1878" i="5"/>
  <c r="A1879" i="5"/>
  <c r="A1880" i="5"/>
  <c r="I1880" i="5" s="1"/>
  <c r="AB1880" i="5" s="1"/>
  <c r="AD1880" i="5" s="1"/>
  <c r="A1881" i="5"/>
  <c r="I1881" i="5" s="1"/>
  <c r="AB1881" i="5" s="1"/>
  <c r="AD1881" i="5" s="1"/>
  <c r="A1882" i="5"/>
  <c r="I1882" i="5" s="1"/>
  <c r="AB1882" i="5" s="1"/>
  <c r="AD1882" i="5" s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E37" i="5" s="1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E110" i="5" s="1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E168" i="5" s="1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2" i="5"/>
  <c r="I2" i="5" s="1"/>
  <c r="AB2" i="5" s="1"/>
  <c r="AD2" i="5" s="1"/>
  <c r="E4" i="5"/>
  <c r="E45" i="5"/>
  <c r="E111" i="5"/>
  <c r="F172" i="5"/>
  <c r="AD1367" i="5" l="1"/>
  <c r="AD1167" i="5"/>
  <c r="AD1070" i="5"/>
  <c r="AD194" i="5"/>
  <c r="AD1276" i="5"/>
  <c r="AD1226" i="5"/>
  <c r="AD1069" i="5"/>
  <c r="AD639" i="5"/>
  <c r="AD1259" i="5"/>
  <c r="AD975" i="5"/>
  <c r="AD828" i="5"/>
  <c r="AD1308" i="5"/>
  <c r="AD1258" i="5"/>
  <c r="AD1188" i="5"/>
  <c r="AD1168" i="5"/>
  <c r="AD777" i="5"/>
  <c r="AD195" i="5"/>
  <c r="E1830" i="5"/>
  <c r="F1802" i="5"/>
  <c r="F453" i="5"/>
  <c r="F1822" i="5"/>
  <c r="E1161" i="5"/>
  <c r="F1026" i="5"/>
  <c r="F998" i="5"/>
  <c r="E1851" i="5"/>
  <c r="E1600" i="5"/>
  <c r="F1062" i="5"/>
  <c r="M1241" i="5"/>
  <c r="AB1241" i="5"/>
  <c r="AD1241" i="5" s="1"/>
  <c r="E1202" i="5"/>
  <c r="F797" i="5"/>
  <c r="O1240" i="5"/>
  <c r="AB1240" i="5"/>
  <c r="AD1240" i="5" s="1"/>
  <c r="Y1187" i="5"/>
  <c r="AB1187" i="5"/>
  <c r="AD1187" i="5" s="1"/>
  <c r="F110" i="5"/>
  <c r="U1734" i="5"/>
  <c r="AB1734" i="5"/>
  <c r="AD1734" i="5" s="1"/>
  <c r="M1782" i="5"/>
  <c r="AB1782" i="5"/>
  <c r="AD1782" i="5" s="1"/>
  <c r="O1683" i="5"/>
  <c r="AB1683" i="5"/>
  <c r="AD1683" i="5" s="1"/>
  <c r="S1604" i="5"/>
  <c r="AB1604" i="5"/>
  <c r="AD1604" i="5" s="1"/>
  <c r="U1461" i="5"/>
  <c r="AB1461" i="5"/>
  <c r="AD1461" i="5" s="1"/>
  <c r="U1872" i="5"/>
  <c r="AB1872" i="5"/>
  <c r="AD1872" i="5" s="1"/>
  <c r="E167" i="5"/>
  <c r="B914" i="5"/>
  <c r="E1841" i="5"/>
  <c r="F655" i="5"/>
  <c r="F37" i="5"/>
  <c r="F168" i="5"/>
  <c r="F1722" i="5"/>
  <c r="E1683" i="5"/>
  <c r="F1418" i="5"/>
  <c r="E1092" i="5"/>
  <c r="I1879" i="5"/>
  <c r="AB1879" i="5" s="1"/>
  <c r="AD1879" i="5" s="1"/>
  <c r="I1825" i="5"/>
  <c r="AB1825" i="5" s="1"/>
  <c r="AD1825" i="5" s="1"/>
  <c r="I1704" i="5"/>
  <c r="AB1704" i="5" s="1"/>
  <c r="AD1704" i="5" s="1"/>
  <c r="I1684" i="5"/>
  <c r="AB1684" i="5" s="1"/>
  <c r="AD1684" i="5" s="1"/>
  <c r="I1656" i="5"/>
  <c r="AB1656" i="5" s="1"/>
  <c r="AD1656" i="5" s="1"/>
  <c r="I1310" i="5"/>
  <c r="W1310" i="5" s="1"/>
  <c r="E1108" i="5"/>
  <c r="I1080" i="5"/>
  <c r="AB1080" i="5" s="1"/>
  <c r="AD1080" i="5" s="1"/>
  <c r="I990" i="5"/>
  <c r="AB990" i="5" s="1"/>
  <c r="AD990" i="5" s="1"/>
  <c r="I971" i="5"/>
  <c r="AB971" i="5" s="1"/>
  <c r="AD971" i="5" s="1"/>
  <c r="I955" i="5"/>
  <c r="W955" i="5" s="1"/>
  <c r="I935" i="5"/>
  <c r="AB935" i="5" s="1"/>
  <c r="AD935" i="5" s="1"/>
  <c r="I899" i="5"/>
  <c r="AB899" i="5" s="1"/>
  <c r="AD899" i="5" s="1"/>
  <c r="I168" i="5"/>
  <c r="AB168" i="5" s="1"/>
  <c r="AD168" i="5" s="1"/>
  <c r="I138" i="5"/>
  <c r="AB138" i="5" s="1"/>
  <c r="AD138" i="5" s="1"/>
  <c r="F138" i="5"/>
  <c r="I48" i="5"/>
  <c r="J48" i="5" s="1"/>
  <c r="F48" i="5"/>
  <c r="E48" i="5"/>
  <c r="I8" i="5"/>
  <c r="AB8" i="5" s="1"/>
  <c r="AD8" i="5" s="1"/>
  <c r="I1805" i="5"/>
  <c r="I1778" i="5"/>
  <c r="AB1778" i="5" s="1"/>
  <c r="AD1778" i="5" s="1"/>
  <c r="I1759" i="5"/>
  <c r="Q1759" i="5" s="1"/>
  <c r="I1739" i="5"/>
  <c r="AB1739" i="5" s="1"/>
  <c r="AD1739" i="5" s="1"/>
  <c r="I1703" i="5"/>
  <c r="AB1703" i="5" s="1"/>
  <c r="AD1703" i="5" s="1"/>
  <c r="I1414" i="5"/>
  <c r="AB1414" i="5" s="1"/>
  <c r="AD1414" i="5" s="1"/>
  <c r="E1414" i="5"/>
  <c r="I1395" i="5"/>
  <c r="M1395" i="5" s="1"/>
  <c r="I1357" i="5"/>
  <c r="AB1357" i="5" s="1"/>
  <c r="AD1357" i="5" s="1"/>
  <c r="E1088" i="5"/>
  <c r="I979" i="5"/>
  <c r="I157" i="5"/>
  <c r="AB157" i="5" s="1"/>
  <c r="AD157" i="5" s="1"/>
  <c r="I77" i="5"/>
  <c r="W77" i="5" s="1"/>
  <c r="F77" i="5"/>
  <c r="I47" i="5"/>
  <c r="AB47" i="5" s="1"/>
  <c r="AD47" i="5" s="1"/>
  <c r="I27" i="5"/>
  <c r="AB27" i="5" s="1"/>
  <c r="AD27" i="5" s="1"/>
  <c r="I1877" i="5"/>
  <c r="AB1877" i="5" s="1"/>
  <c r="AD1877" i="5" s="1"/>
  <c r="I1124" i="5"/>
  <c r="AB1124" i="5" s="1"/>
  <c r="AD1124" i="5" s="1"/>
  <c r="E1124" i="5"/>
  <c r="I106" i="5"/>
  <c r="AB106" i="5" s="1"/>
  <c r="AD106" i="5" s="1"/>
  <c r="I16" i="5"/>
  <c r="I1849" i="5"/>
  <c r="AB1849" i="5" s="1"/>
  <c r="AD1849" i="5" s="1"/>
  <c r="I1431" i="5"/>
  <c r="AB1431" i="5" s="1"/>
  <c r="AD1431" i="5" s="1"/>
  <c r="I1373" i="5"/>
  <c r="I1327" i="5"/>
  <c r="AB1327" i="5" s="1"/>
  <c r="AD1327" i="5" s="1"/>
  <c r="I1180" i="5"/>
  <c r="AB1180" i="5" s="1"/>
  <c r="AD1180" i="5" s="1"/>
  <c r="I165" i="5"/>
  <c r="AB165" i="5" s="1"/>
  <c r="AD165" i="5" s="1"/>
  <c r="I125" i="5"/>
  <c r="AB125" i="5" s="1"/>
  <c r="AD125" i="5" s="1"/>
  <c r="I1875" i="5"/>
  <c r="I1642" i="5"/>
  <c r="AB1642" i="5" s="1"/>
  <c r="AD1642" i="5" s="1"/>
  <c r="I1623" i="5"/>
  <c r="I1595" i="5"/>
  <c r="AB1595" i="5" s="1"/>
  <c r="AD1595" i="5" s="1"/>
  <c r="I1555" i="5"/>
  <c r="AB1555" i="5" s="1"/>
  <c r="AD1555" i="5" s="1"/>
  <c r="I1484" i="5"/>
  <c r="I1467" i="5"/>
  <c r="AB1467" i="5" s="1"/>
  <c r="AD1467" i="5" s="1"/>
  <c r="I1392" i="5"/>
  <c r="AB1392" i="5" s="1"/>
  <c r="AD1392" i="5" s="1"/>
  <c r="I1247" i="5"/>
  <c r="AB1247" i="5" s="1"/>
  <c r="AD1247" i="5" s="1"/>
  <c r="I1208" i="5"/>
  <c r="AB1208" i="5" s="1"/>
  <c r="AD1208" i="5" s="1"/>
  <c r="I1584" i="5"/>
  <c r="U1584" i="5" s="1"/>
  <c r="E87" i="5"/>
  <c r="I1871" i="5"/>
  <c r="I1861" i="5"/>
  <c r="AB1861" i="5" s="1"/>
  <c r="AD1861" i="5" s="1"/>
  <c r="I1844" i="5"/>
  <c r="AB1844" i="5" s="1"/>
  <c r="AD1844" i="5" s="1"/>
  <c r="I1835" i="5"/>
  <c r="AB1835" i="5" s="1"/>
  <c r="AD1835" i="5" s="1"/>
  <c r="I1826" i="5"/>
  <c r="U1826" i="5" s="1"/>
  <c r="I1817" i="5"/>
  <c r="AB1817" i="5" s="1"/>
  <c r="AD1817" i="5" s="1"/>
  <c r="I1807" i="5"/>
  <c r="AB1807" i="5" s="1"/>
  <c r="AD1807" i="5" s="1"/>
  <c r="I1798" i="5"/>
  <c r="AB1798" i="5" s="1"/>
  <c r="AD1798" i="5" s="1"/>
  <c r="I1779" i="5"/>
  <c r="AB1779" i="5" s="1"/>
  <c r="AD1779" i="5" s="1"/>
  <c r="I1770" i="5"/>
  <c r="U1770" i="5" s="1"/>
  <c r="I1761" i="5"/>
  <c r="I1751" i="5"/>
  <c r="AB1751" i="5" s="1"/>
  <c r="AD1751" i="5" s="1"/>
  <c r="I1741" i="5"/>
  <c r="AB1741" i="5" s="1"/>
  <c r="AD1741" i="5" s="1"/>
  <c r="F1731" i="5"/>
  <c r="I1723" i="5"/>
  <c r="K1723" i="5" s="1"/>
  <c r="I1705" i="5"/>
  <c r="AB1705" i="5" s="1"/>
  <c r="AD1705" i="5" s="1"/>
  <c r="I1695" i="5"/>
  <c r="AB1695" i="5" s="1"/>
  <c r="AD1695" i="5" s="1"/>
  <c r="I1685" i="5"/>
  <c r="AB1685" i="5" s="1"/>
  <c r="AD1685" i="5" s="1"/>
  <c r="I1677" i="5"/>
  <c r="AB1677" i="5" s="1"/>
  <c r="AD1677" i="5" s="1"/>
  <c r="I1667" i="5"/>
  <c r="M1667" i="5" s="1"/>
  <c r="I1657" i="5"/>
  <c r="I1647" i="5"/>
  <c r="AB1647" i="5" s="1"/>
  <c r="AD1647" i="5" s="1"/>
  <c r="I1311" i="5"/>
  <c r="AB1311" i="5" s="1"/>
  <c r="AD1311" i="5" s="1"/>
  <c r="I1302" i="5"/>
  <c r="AB1302" i="5" s="1"/>
  <c r="AD1302" i="5" s="1"/>
  <c r="I1292" i="5"/>
  <c r="Q1292" i="5" s="1"/>
  <c r="I956" i="5"/>
  <c r="AB956" i="5" s="1"/>
  <c r="AD956" i="5" s="1"/>
  <c r="I946" i="5"/>
  <c r="AB946" i="5" s="1"/>
  <c r="AD946" i="5" s="1"/>
  <c r="E926" i="5"/>
  <c r="I917" i="5"/>
  <c r="AB917" i="5" s="1"/>
  <c r="AD917" i="5" s="1"/>
  <c r="I909" i="5"/>
  <c r="S909" i="5" s="1"/>
  <c r="I890" i="5"/>
  <c r="O890" i="5" s="1"/>
  <c r="I870" i="5"/>
  <c r="AB870" i="5" s="1"/>
  <c r="AD870" i="5" s="1"/>
  <c r="I860" i="5"/>
  <c r="AB860" i="5" s="1"/>
  <c r="AD860" i="5" s="1"/>
  <c r="I850" i="5"/>
  <c r="AB850" i="5" s="1"/>
  <c r="AD850" i="5" s="1"/>
  <c r="I840" i="5"/>
  <c r="AB840" i="5" s="1"/>
  <c r="AD840" i="5" s="1"/>
  <c r="I830" i="5"/>
  <c r="I811" i="5"/>
  <c r="AB811" i="5" s="1"/>
  <c r="AD811" i="5" s="1"/>
  <c r="I802" i="5"/>
  <c r="AB802" i="5" s="1"/>
  <c r="AD802" i="5" s="1"/>
  <c r="I794" i="5"/>
  <c r="AB794" i="5" s="1"/>
  <c r="AD794" i="5" s="1"/>
  <c r="I784" i="5"/>
  <c r="AB784" i="5" s="1"/>
  <c r="AD784" i="5" s="1"/>
  <c r="I774" i="5"/>
  <c r="S774" i="5" s="1"/>
  <c r="I765" i="5"/>
  <c r="AB765" i="5" s="1"/>
  <c r="AD765" i="5" s="1"/>
  <c r="I373" i="5"/>
  <c r="AB373" i="5" s="1"/>
  <c r="AD373" i="5" s="1"/>
  <c r="I364" i="5"/>
  <c r="AB364" i="5" s="1"/>
  <c r="AD364" i="5" s="1"/>
  <c r="I355" i="5"/>
  <c r="AB355" i="5" s="1"/>
  <c r="AD355" i="5" s="1"/>
  <c r="I345" i="5"/>
  <c r="S345" i="5" s="1"/>
  <c r="I335" i="5"/>
  <c r="AB335" i="5" s="1"/>
  <c r="AD335" i="5" s="1"/>
  <c r="I469" i="5"/>
  <c r="AB469" i="5" s="1"/>
  <c r="AD469" i="5" s="1"/>
  <c r="I459" i="5"/>
  <c r="AB459" i="5" s="1"/>
  <c r="AD459" i="5" s="1"/>
  <c r="I441" i="5"/>
  <c r="AB441" i="5" s="1"/>
  <c r="AD441" i="5" s="1"/>
  <c r="I432" i="5"/>
  <c r="Y432" i="5" s="1"/>
  <c r="I412" i="5"/>
  <c r="AB412" i="5" s="1"/>
  <c r="AD412" i="5" s="1"/>
  <c r="I402" i="5"/>
  <c r="AB402" i="5" s="1"/>
  <c r="AD402" i="5" s="1"/>
  <c r="I392" i="5"/>
  <c r="AB392" i="5" s="1"/>
  <c r="AD392" i="5" s="1"/>
  <c r="I372" i="5"/>
  <c r="AB372" i="5" s="1"/>
  <c r="AD372" i="5" s="1"/>
  <c r="I1018" i="5"/>
  <c r="S1018" i="5" s="1"/>
  <c r="I535" i="5"/>
  <c r="AB535" i="5" s="1"/>
  <c r="AD535" i="5" s="1"/>
  <c r="I525" i="5"/>
  <c r="AB525" i="5" s="1"/>
  <c r="AD525" i="5" s="1"/>
  <c r="I515" i="5"/>
  <c r="AB515" i="5" s="1"/>
  <c r="AD515" i="5" s="1"/>
  <c r="I497" i="5"/>
  <c r="AB497" i="5" s="1"/>
  <c r="AD497" i="5" s="1"/>
  <c r="I488" i="5"/>
  <c r="AB488" i="5" s="1"/>
  <c r="AD488" i="5" s="1"/>
  <c r="I478" i="5"/>
  <c r="I468" i="5"/>
  <c r="I458" i="5"/>
  <c r="AB458" i="5" s="1"/>
  <c r="AD458" i="5" s="1"/>
  <c r="I440" i="5"/>
  <c r="AB440" i="5" s="1"/>
  <c r="AD440" i="5" s="1"/>
  <c r="I421" i="5"/>
  <c r="W421" i="5" s="1"/>
  <c r="I411" i="5"/>
  <c r="AB411" i="5" s="1"/>
  <c r="AD411" i="5" s="1"/>
  <c r="I391" i="5"/>
  <c r="AB391" i="5" s="1"/>
  <c r="AD391" i="5" s="1"/>
  <c r="I589" i="5"/>
  <c r="AB589" i="5" s="1"/>
  <c r="AD589" i="5" s="1"/>
  <c r="F589" i="5"/>
  <c r="I579" i="5"/>
  <c r="M579" i="5" s="1"/>
  <c r="I570" i="5"/>
  <c r="AB570" i="5" s="1"/>
  <c r="AD570" i="5" s="1"/>
  <c r="I561" i="5"/>
  <c r="AB561" i="5" s="1"/>
  <c r="AD561" i="5" s="1"/>
  <c r="I552" i="5"/>
  <c r="AB552" i="5" s="1"/>
  <c r="AD552" i="5" s="1"/>
  <c r="I542" i="5"/>
  <c r="AB542" i="5" s="1"/>
  <c r="AD542" i="5" s="1"/>
  <c r="I534" i="5"/>
  <c r="AB534" i="5" s="1"/>
  <c r="AD534" i="5" s="1"/>
  <c r="I524" i="5"/>
  <c r="AB524" i="5" s="1"/>
  <c r="AD524" i="5" s="1"/>
  <c r="I505" i="5"/>
  <c r="AB505" i="5" s="1"/>
  <c r="AD505" i="5" s="1"/>
  <c r="I496" i="5"/>
  <c r="AB496" i="5" s="1"/>
  <c r="AD496" i="5" s="1"/>
  <c r="I487" i="5"/>
  <c r="AB487" i="5" s="1"/>
  <c r="AD487" i="5" s="1"/>
  <c r="E1238" i="5"/>
  <c r="I647" i="5"/>
  <c r="AB647" i="5" s="1"/>
  <c r="AD647" i="5" s="1"/>
  <c r="I637" i="5"/>
  <c r="AB637" i="5" s="1"/>
  <c r="AD637" i="5" s="1"/>
  <c r="E627" i="5"/>
  <c r="I617" i="5"/>
  <c r="AB617" i="5" s="1"/>
  <c r="AD617" i="5" s="1"/>
  <c r="I607" i="5"/>
  <c r="O607" i="5" s="1"/>
  <c r="I588" i="5"/>
  <c r="AB588" i="5" s="1"/>
  <c r="AD588" i="5" s="1"/>
  <c r="I578" i="5"/>
  <c r="AB578" i="5" s="1"/>
  <c r="AD578" i="5" s="1"/>
  <c r="I551" i="5"/>
  <c r="AB551" i="5" s="1"/>
  <c r="AD551" i="5" s="1"/>
  <c r="I616" i="5"/>
  <c r="AB616" i="5" s="1"/>
  <c r="AD616" i="5" s="1"/>
  <c r="I606" i="5"/>
  <c r="O606" i="5" s="1"/>
  <c r="I596" i="5"/>
  <c r="AB596" i="5" s="1"/>
  <c r="AD596" i="5" s="1"/>
  <c r="I292" i="5"/>
  <c r="AB292" i="5" s="1"/>
  <c r="AD292" i="5" s="1"/>
  <c r="I282" i="5"/>
  <c r="AB282" i="5" s="1"/>
  <c r="AD282" i="5" s="1"/>
  <c r="I272" i="5"/>
  <c r="AB272" i="5" s="1"/>
  <c r="AD272" i="5" s="1"/>
  <c r="I263" i="5"/>
  <c r="W263" i="5" s="1"/>
  <c r="I253" i="5"/>
  <c r="AB253" i="5" s="1"/>
  <c r="AD253" i="5" s="1"/>
  <c r="F233" i="5"/>
  <c r="I213" i="5"/>
  <c r="AB213" i="5" s="1"/>
  <c r="AD213" i="5" s="1"/>
  <c r="I203" i="5"/>
  <c r="AB203" i="5" s="1"/>
  <c r="AD203" i="5" s="1"/>
  <c r="I184" i="5"/>
  <c r="S184" i="5" s="1"/>
  <c r="I674" i="5"/>
  <c r="AB674" i="5" s="1"/>
  <c r="AD674" i="5" s="1"/>
  <c r="I309" i="5"/>
  <c r="AB309" i="5" s="1"/>
  <c r="AD309" i="5" s="1"/>
  <c r="I291" i="5"/>
  <c r="AB291" i="5" s="1"/>
  <c r="AD291" i="5" s="1"/>
  <c r="I281" i="5"/>
  <c r="AB281" i="5" s="1"/>
  <c r="AD281" i="5" s="1"/>
  <c r="I262" i="5"/>
  <c r="I242" i="5"/>
  <c r="AB242" i="5" s="1"/>
  <c r="AD242" i="5" s="1"/>
  <c r="I232" i="5"/>
  <c r="AB232" i="5" s="1"/>
  <c r="AD232" i="5" s="1"/>
  <c r="I222" i="5"/>
  <c r="AB222" i="5" s="1"/>
  <c r="AD222" i="5" s="1"/>
  <c r="I212" i="5"/>
  <c r="AB212" i="5" s="1"/>
  <c r="AD212" i="5" s="1"/>
  <c r="I159" i="5"/>
  <c r="I89" i="5"/>
  <c r="AB89" i="5" s="1"/>
  <c r="AD89" i="5" s="1"/>
  <c r="I59" i="5"/>
  <c r="AB59" i="5" s="1"/>
  <c r="AD59" i="5" s="1"/>
  <c r="I49" i="5"/>
  <c r="AB49" i="5" s="1"/>
  <c r="AD49" i="5" s="1"/>
  <c r="I1860" i="5"/>
  <c r="AB1860" i="5" s="1"/>
  <c r="AD1860" i="5" s="1"/>
  <c r="I1834" i="5"/>
  <c r="Y1834" i="5" s="1"/>
  <c r="I1806" i="5"/>
  <c r="AB1806" i="5" s="1"/>
  <c r="AD1806" i="5" s="1"/>
  <c r="I1740" i="5"/>
  <c r="AB1740" i="5" s="1"/>
  <c r="AD1740" i="5" s="1"/>
  <c r="I1117" i="5"/>
  <c r="AB1117" i="5" s="1"/>
  <c r="AD1117" i="5" s="1"/>
  <c r="I1036" i="5"/>
  <c r="AB1036" i="5" s="1"/>
  <c r="AD1036" i="5" s="1"/>
  <c r="I999" i="5"/>
  <c r="W999" i="5" s="1"/>
  <c r="I908" i="5"/>
  <c r="AB908" i="5" s="1"/>
  <c r="AD908" i="5" s="1"/>
  <c r="I869" i="5"/>
  <c r="AB869" i="5" s="1"/>
  <c r="AD869" i="5" s="1"/>
  <c r="I118" i="5"/>
  <c r="AB118" i="5" s="1"/>
  <c r="AD118" i="5" s="1"/>
  <c r="F118" i="5"/>
  <c r="I78" i="5"/>
  <c r="AB78" i="5" s="1"/>
  <c r="AD78" i="5" s="1"/>
  <c r="I1815" i="5"/>
  <c r="W1815" i="5" s="1"/>
  <c r="I1786" i="5"/>
  <c r="AB1786" i="5" s="1"/>
  <c r="AD1786" i="5" s="1"/>
  <c r="I1375" i="5"/>
  <c r="AB1375" i="5" s="1"/>
  <c r="AD1375" i="5" s="1"/>
  <c r="I1107" i="5"/>
  <c r="AB1107" i="5" s="1"/>
  <c r="AD1107" i="5" s="1"/>
  <c r="I1044" i="5"/>
  <c r="I970" i="5"/>
  <c r="S970" i="5" s="1"/>
  <c r="I37" i="5"/>
  <c r="AB37" i="5" s="1"/>
  <c r="AD37" i="5" s="1"/>
  <c r="I1338" i="5"/>
  <c r="AB1338" i="5" s="1"/>
  <c r="AD1338" i="5" s="1"/>
  <c r="I126" i="5"/>
  <c r="AB126" i="5" s="1"/>
  <c r="AD126" i="5" s="1"/>
  <c r="I66" i="5"/>
  <c r="AB66" i="5" s="1"/>
  <c r="AD66" i="5" s="1"/>
  <c r="I1876" i="5"/>
  <c r="U1876" i="5" s="1"/>
  <c r="I1229" i="5"/>
  <c r="AB1229" i="5" s="1"/>
  <c r="AD1229" i="5" s="1"/>
  <c r="I1200" i="5"/>
  <c r="AB1200" i="5" s="1"/>
  <c r="AD1200" i="5" s="1"/>
  <c r="I1133" i="5"/>
  <c r="AB1133" i="5" s="1"/>
  <c r="AD1133" i="5" s="1"/>
  <c r="I155" i="5"/>
  <c r="AB155" i="5" s="1"/>
  <c r="AD155" i="5" s="1"/>
  <c r="I25" i="5"/>
  <c r="AB25" i="5" s="1"/>
  <c r="AD25" i="5" s="1"/>
  <c r="I1575" i="5"/>
  <c r="AB1575" i="5" s="1"/>
  <c r="AD1575" i="5" s="1"/>
  <c r="I1420" i="5"/>
  <c r="AB1420" i="5" s="1"/>
  <c r="AD1420" i="5" s="1"/>
  <c r="I1402" i="5"/>
  <c r="AB1402" i="5" s="1"/>
  <c r="AD1402" i="5" s="1"/>
  <c r="I1364" i="5"/>
  <c r="AB1364" i="5" s="1"/>
  <c r="AD1364" i="5" s="1"/>
  <c r="I1199" i="5"/>
  <c r="K1199" i="5" s="1"/>
  <c r="I1179" i="5"/>
  <c r="AB1179" i="5" s="1"/>
  <c r="AD1179" i="5" s="1"/>
  <c r="I1152" i="5"/>
  <c r="AB1152" i="5" s="1"/>
  <c r="AD1152" i="5" s="1"/>
  <c r="I705" i="5"/>
  <c r="AB705" i="5" s="1"/>
  <c r="AD705" i="5" s="1"/>
  <c r="I685" i="5"/>
  <c r="AB685" i="5" s="1"/>
  <c r="AD685" i="5" s="1"/>
  <c r="I665" i="5"/>
  <c r="W665" i="5" s="1"/>
  <c r="I1622" i="5"/>
  <c r="AB1622" i="5" s="1"/>
  <c r="AD1622" i="5" s="1"/>
  <c r="I1554" i="5"/>
  <c r="AB1554" i="5" s="1"/>
  <c r="AD1554" i="5" s="1"/>
  <c r="I1526" i="5"/>
  <c r="I1508" i="5"/>
  <c r="AB1508" i="5" s="1"/>
  <c r="AD1508" i="5" s="1"/>
  <c r="I1500" i="5"/>
  <c r="J1500" i="5" s="1"/>
  <c r="I1483" i="5"/>
  <c r="AB1483" i="5" s="1"/>
  <c r="AD1483" i="5" s="1"/>
  <c r="I1466" i="5"/>
  <c r="AB1466" i="5" s="1"/>
  <c r="AD1466" i="5" s="1"/>
  <c r="I1449" i="5"/>
  <c r="AB1449" i="5" s="1"/>
  <c r="AD1449" i="5" s="1"/>
  <c r="I1419" i="5"/>
  <c r="AB1419" i="5" s="1"/>
  <c r="AD1419" i="5" s="1"/>
  <c r="I1381" i="5"/>
  <c r="M1381" i="5" s="1"/>
  <c r="I1372" i="5"/>
  <c r="AB1372" i="5" s="1"/>
  <c r="AD1372" i="5" s="1"/>
  <c r="I1363" i="5"/>
  <c r="AB1363" i="5" s="1"/>
  <c r="AD1363" i="5" s="1"/>
  <c r="I1354" i="5"/>
  <c r="AB1354" i="5" s="1"/>
  <c r="AD1354" i="5" s="1"/>
  <c r="I1246" i="5"/>
  <c r="AB1246" i="5" s="1"/>
  <c r="AD1246" i="5" s="1"/>
  <c r="I714" i="5"/>
  <c r="M714" i="5" s="1"/>
  <c r="I694" i="5"/>
  <c r="AB694" i="5" s="1"/>
  <c r="AD694" i="5" s="1"/>
  <c r="I684" i="5"/>
  <c r="AB684" i="5" s="1"/>
  <c r="AD684" i="5" s="1"/>
  <c r="I1698" i="5"/>
  <c r="AB1698" i="5" s="1"/>
  <c r="AD1698" i="5" s="1"/>
  <c r="I1688" i="5"/>
  <c r="AB1688" i="5" s="1"/>
  <c r="AD1688" i="5" s="1"/>
  <c r="I1679" i="5"/>
  <c r="I1660" i="5"/>
  <c r="AB1660" i="5" s="1"/>
  <c r="AD1660" i="5" s="1"/>
  <c r="I1650" i="5"/>
  <c r="AB1650" i="5" s="1"/>
  <c r="AD1650" i="5" s="1"/>
  <c r="I1640" i="5"/>
  <c r="AB1640" i="5" s="1"/>
  <c r="AD1640" i="5" s="1"/>
  <c r="I1631" i="5"/>
  <c r="AB1631" i="5" s="1"/>
  <c r="AD1631" i="5" s="1"/>
  <c r="I1611" i="5"/>
  <c r="I1593" i="5"/>
  <c r="AB1593" i="5" s="1"/>
  <c r="AD1593" i="5" s="1"/>
  <c r="I1583" i="5"/>
  <c r="AB1583" i="5" s="1"/>
  <c r="AD1583" i="5" s="1"/>
  <c r="I1573" i="5"/>
  <c r="AB1573" i="5" s="1"/>
  <c r="AD1573" i="5" s="1"/>
  <c r="I1553" i="5"/>
  <c r="O1553" i="5" s="1"/>
  <c r="I1544" i="5"/>
  <c r="AB1544" i="5" s="1"/>
  <c r="AD1544" i="5" s="1"/>
  <c r="I1534" i="5"/>
  <c r="AB1534" i="5" s="1"/>
  <c r="AD1534" i="5" s="1"/>
  <c r="I1525" i="5"/>
  <c r="AB1525" i="5" s="1"/>
  <c r="AD1525" i="5" s="1"/>
  <c r="I1499" i="5"/>
  <c r="AB1499" i="5" s="1"/>
  <c r="AD1499" i="5" s="1"/>
  <c r="I1475" i="5"/>
  <c r="AB1475" i="5" s="1"/>
  <c r="AD1475" i="5" s="1"/>
  <c r="I1465" i="5"/>
  <c r="O1465" i="5" s="1"/>
  <c r="I1457" i="5"/>
  <c r="AB1457" i="5" s="1"/>
  <c r="AD1457" i="5" s="1"/>
  <c r="I1448" i="5"/>
  <c r="I1438" i="5"/>
  <c r="AB1438" i="5" s="1"/>
  <c r="AD1438" i="5" s="1"/>
  <c r="I1390" i="5"/>
  <c r="AB1390" i="5" s="1"/>
  <c r="AD1390" i="5" s="1"/>
  <c r="I1295" i="5"/>
  <c r="K1295" i="5" s="1"/>
  <c r="F1295" i="5"/>
  <c r="I1285" i="5"/>
  <c r="AB1285" i="5" s="1"/>
  <c r="AD1285" i="5" s="1"/>
  <c r="I1275" i="5"/>
  <c r="AB1275" i="5" s="1"/>
  <c r="AD1275" i="5" s="1"/>
  <c r="I731" i="5"/>
  <c r="AB731" i="5" s="1"/>
  <c r="AD731" i="5" s="1"/>
  <c r="F731" i="5"/>
  <c r="I723" i="5"/>
  <c r="O723" i="5" s="1"/>
  <c r="I318" i="5"/>
  <c r="AB318" i="5" s="1"/>
  <c r="AD318" i="5" s="1"/>
  <c r="I308" i="5"/>
  <c r="AB308" i="5" s="1"/>
  <c r="AD308" i="5" s="1"/>
  <c r="I300" i="5"/>
  <c r="I139" i="5"/>
  <c r="AB139" i="5" s="1"/>
  <c r="AD139" i="5" s="1"/>
  <c r="F139" i="5"/>
  <c r="I1870" i="5"/>
  <c r="AB1870" i="5" s="1"/>
  <c r="AD1870" i="5" s="1"/>
  <c r="I1797" i="5"/>
  <c r="I1787" i="5"/>
  <c r="AB1787" i="5" s="1"/>
  <c r="AD1787" i="5" s="1"/>
  <c r="I1694" i="5"/>
  <c r="AB1694" i="5" s="1"/>
  <c r="AD1694" i="5" s="1"/>
  <c r="I1676" i="5"/>
  <c r="M1676" i="5" s="1"/>
  <c r="I1646" i="5"/>
  <c r="AB1646" i="5" s="1"/>
  <c r="AD1646" i="5" s="1"/>
  <c r="I1330" i="5"/>
  <c r="AB1330" i="5" s="1"/>
  <c r="AD1330" i="5" s="1"/>
  <c r="I1301" i="5"/>
  <c r="I1098" i="5"/>
  <c r="AB1098" i="5" s="1"/>
  <c r="AD1098" i="5" s="1"/>
  <c r="I1009" i="5"/>
  <c r="U1009" i="5" s="1"/>
  <c r="I916" i="5"/>
  <c r="AB916" i="5" s="1"/>
  <c r="AD916" i="5" s="1"/>
  <c r="I879" i="5"/>
  <c r="AB879" i="5" s="1"/>
  <c r="AD879" i="5" s="1"/>
  <c r="I178" i="5"/>
  <c r="AB178" i="5" s="1"/>
  <c r="AD178" i="5" s="1"/>
  <c r="I98" i="5"/>
  <c r="AB98" i="5" s="1"/>
  <c r="AD98" i="5" s="1"/>
  <c r="I1851" i="5"/>
  <c r="I1405" i="5"/>
  <c r="AB1405" i="5" s="1"/>
  <c r="AD1405" i="5" s="1"/>
  <c r="I1116" i="5"/>
  <c r="AB1116" i="5" s="1"/>
  <c r="AD1116" i="5" s="1"/>
  <c r="I1079" i="5"/>
  <c r="I989" i="5"/>
  <c r="AB989" i="5" s="1"/>
  <c r="AD989" i="5" s="1"/>
  <c r="I137" i="5"/>
  <c r="S137" i="5" s="1"/>
  <c r="I127" i="5"/>
  <c r="AB127" i="5" s="1"/>
  <c r="AD127" i="5" s="1"/>
  <c r="I117" i="5"/>
  <c r="AB117" i="5" s="1"/>
  <c r="AD117" i="5" s="1"/>
  <c r="I97" i="5"/>
  <c r="AB97" i="5" s="1"/>
  <c r="AD97" i="5" s="1"/>
  <c r="I57" i="5"/>
  <c r="AB57" i="5" s="1"/>
  <c r="AD57" i="5" s="1"/>
  <c r="F57" i="5"/>
  <c r="I1868" i="5"/>
  <c r="AB1868" i="5" s="1"/>
  <c r="AD1868" i="5" s="1"/>
  <c r="I1850" i="5"/>
  <c r="AB1850" i="5" s="1"/>
  <c r="AD1850" i="5" s="1"/>
  <c r="I1832" i="5"/>
  <c r="I1422" i="5"/>
  <c r="AB1422" i="5" s="1"/>
  <c r="AD1422" i="5" s="1"/>
  <c r="I1404" i="5"/>
  <c r="AB1404" i="5" s="1"/>
  <c r="AD1404" i="5" s="1"/>
  <c r="I1374" i="5"/>
  <c r="J1374" i="5" s="1"/>
  <c r="I1348" i="5"/>
  <c r="AB1348" i="5" s="1"/>
  <c r="AD1348" i="5" s="1"/>
  <c r="I1309" i="5"/>
  <c r="AB1309" i="5" s="1"/>
  <c r="AD1309" i="5" s="1"/>
  <c r="F27" i="5"/>
  <c r="I146" i="5"/>
  <c r="AB146" i="5" s="1"/>
  <c r="AD146" i="5" s="1"/>
  <c r="I116" i="5"/>
  <c r="I86" i="5"/>
  <c r="AB86" i="5" s="1"/>
  <c r="AD86" i="5" s="1"/>
  <c r="I1441" i="5"/>
  <c r="F1441" i="5"/>
  <c r="I1421" i="5"/>
  <c r="AB1421" i="5" s="1"/>
  <c r="AD1421" i="5" s="1"/>
  <c r="I1393" i="5"/>
  <c r="AB1393" i="5" s="1"/>
  <c r="AD1393" i="5" s="1"/>
  <c r="I1365" i="5"/>
  <c r="O1365" i="5" s="1"/>
  <c r="I1347" i="5"/>
  <c r="AB1347" i="5" s="1"/>
  <c r="AD1347" i="5" s="1"/>
  <c r="I1209" i="5"/>
  <c r="AB1209" i="5" s="1"/>
  <c r="AD1209" i="5" s="1"/>
  <c r="I135" i="5"/>
  <c r="AB135" i="5" s="1"/>
  <c r="AD135" i="5" s="1"/>
  <c r="I105" i="5"/>
  <c r="AB105" i="5" s="1"/>
  <c r="AD105" i="5" s="1"/>
  <c r="I1613" i="5"/>
  <c r="K1613" i="5" s="1"/>
  <c r="I1493" i="5"/>
  <c r="I1477" i="5"/>
  <c r="I1440" i="5"/>
  <c r="AB1440" i="5" s="1"/>
  <c r="AD1440" i="5" s="1"/>
  <c r="I1326" i="5"/>
  <c r="AB1326" i="5" s="1"/>
  <c r="AD1326" i="5" s="1"/>
  <c r="I1257" i="5"/>
  <c r="Q1257" i="5" s="1"/>
  <c r="I1228" i="5"/>
  <c r="AB1228" i="5" s="1"/>
  <c r="AD1228" i="5" s="1"/>
  <c r="I1189" i="5"/>
  <c r="AB1189" i="5" s="1"/>
  <c r="AD1189" i="5" s="1"/>
  <c r="I1169" i="5"/>
  <c r="I1142" i="5"/>
  <c r="AB1142" i="5" s="1"/>
  <c r="AD1142" i="5" s="1"/>
  <c r="I715" i="5"/>
  <c r="AB715" i="5" s="1"/>
  <c r="AD715" i="5" s="1"/>
  <c r="F715" i="5"/>
  <c r="E715" i="5"/>
  <c r="I1641" i="5"/>
  <c r="AB1641" i="5" s="1"/>
  <c r="AD1641" i="5" s="1"/>
  <c r="I1632" i="5"/>
  <c r="AB1632" i="5" s="1"/>
  <c r="AD1632" i="5" s="1"/>
  <c r="I1564" i="5"/>
  <c r="AB1564" i="5" s="1"/>
  <c r="AD1564" i="5" s="1"/>
  <c r="I1545" i="5"/>
  <c r="Y1545" i="5" s="1"/>
  <c r="I1517" i="5"/>
  <c r="I1492" i="5"/>
  <c r="AB1492" i="5" s="1"/>
  <c r="AD1492" i="5" s="1"/>
  <c r="I1411" i="5"/>
  <c r="AB1411" i="5" s="1"/>
  <c r="AD1411" i="5" s="1"/>
  <c r="I1256" i="5"/>
  <c r="AB1256" i="5" s="1"/>
  <c r="AD1256" i="5" s="1"/>
  <c r="F108" i="5"/>
  <c r="I1800" i="5"/>
  <c r="AB1800" i="5" s="1"/>
  <c r="AD1800" i="5" s="1"/>
  <c r="I1781" i="5"/>
  <c r="AB1781" i="5" s="1"/>
  <c r="AD1781" i="5" s="1"/>
  <c r="I1772" i="5"/>
  <c r="AB1772" i="5" s="1"/>
  <c r="AD1772" i="5" s="1"/>
  <c r="I1763" i="5"/>
  <c r="AB1763" i="5" s="1"/>
  <c r="AD1763" i="5" s="1"/>
  <c r="I1733" i="5"/>
  <c r="K1733" i="5" s="1"/>
  <c r="I1725" i="5"/>
  <c r="AB1725" i="5" s="1"/>
  <c r="AD1725" i="5" s="1"/>
  <c r="I1716" i="5"/>
  <c r="AB1716" i="5" s="1"/>
  <c r="AD1716" i="5" s="1"/>
  <c r="I1707" i="5"/>
  <c r="AB1707" i="5" s="1"/>
  <c r="AD1707" i="5" s="1"/>
  <c r="I1697" i="5"/>
  <c r="AB1697" i="5" s="1"/>
  <c r="AD1697" i="5" s="1"/>
  <c r="I1687" i="5"/>
  <c r="F1678" i="5"/>
  <c r="I1669" i="5"/>
  <c r="AB1669" i="5" s="1"/>
  <c r="AD1669" i="5" s="1"/>
  <c r="I1649" i="5"/>
  <c r="AB1649" i="5" s="1"/>
  <c r="AD1649" i="5" s="1"/>
  <c r="I1630" i="5"/>
  <c r="AB1630" i="5" s="1"/>
  <c r="AD1630" i="5" s="1"/>
  <c r="I1610" i="5"/>
  <c r="M1610" i="5" s="1"/>
  <c r="I1601" i="5"/>
  <c r="AB1601" i="5" s="1"/>
  <c r="AD1601" i="5" s="1"/>
  <c r="I1592" i="5"/>
  <c r="I1582" i="5"/>
  <c r="I1562" i="5"/>
  <c r="I1552" i="5"/>
  <c r="M1552" i="5" s="1"/>
  <c r="I1543" i="5"/>
  <c r="AB1543" i="5" s="1"/>
  <c r="AD1543" i="5" s="1"/>
  <c r="I1533" i="5"/>
  <c r="AB1533" i="5" s="1"/>
  <c r="AD1533" i="5" s="1"/>
  <c r="I1515" i="5"/>
  <c r="AB1515" i="5" s="1"/>
  <c r="AD1515" i="5" s="1"/>
  <c r="I1506" i="5"/>
  <c r="AB1506" i="5" s="1"/>
  <c r="AD1506" i="5" s="1"/>
  <c r="I1491" i="5"/>
  <c r="AB1491" i="5" s="1"/>
  <c r="AD1491" i="5" s="1"/>
  <c r="I1482" i="5"/>
  <c r="K1482" i="5" s="1"/>
  <c r="I1474" i="5"/>
  <c r="AB1474" i="5" s="1"/>
  <c r="AD1474" i="5" s="1"/>
  <c r="I1464" i="5"/>
  <c r="AB1464" i="5" s="1"/>
  <c r="AD1464" i="5" s="1"/>
  <c r="I1447" i="5"/>
  <c r="AB1447" i="5" s="1"/>
  <c r="AD1447" i="5" s="1"/>
  <c r="I1437" i="5"/>
  <c r="AB1437" i="5" s="1"/>
  <c r="AD1437" i="5" s="1"/>
  <c r="I1427" i="5"/>
  <c r="I1294" i="5"/>
  <c r="AB1294" i="5" s="1"/>
  <c r="AD1294" i="5" s="1"/>
  <c r="I1284" i="5"/>
  <c r="AB1284" i="5" s="1"/>
  <c r="AD1284" i="5" s="1"/>
  <c r="I1274" i="5"/>
  <c r="AB1274" i="5" s="1"/>
  <c r="AD1274" i="5" s="1"/>
  <c r="I758" i="5"/>
  <c r="AB758" i="5" s="1"/>
  <c r="AD758" i="5" s="1"/>
  <c r="I722" i="5"/>
  <c r="AB722" i="5" s="1"/>
  <c r="AD722" i="5" s="1"/>
  <c r="I327" i="5"/>
  <c r="AB327" i="5" s="1"/>
  <c r="AD327" i="5" s="1"/>
  <c r="I149" i="5"/>
  <c r="I119" i="5"/>
  <c r="I99" i="5"/>
  <c r="AB99" i="5" s="1"/>
  <c r="AD99" i="5" s="1"/>
  <c r="I1750" i="5"/>
  <c r="J1750" i="5" s="1"/>
  <c r="I1714" i="5"/>
  <c r="AB1714" i="5" s="1"/>
  <c r="AD1714" i="5" s="1"/>
  <c r="I1340" i="5"/>
  <c r="AB1340" i="5" s="1"/>
  <c r="AD1340" i="5" s="1"/>
  <c r="I1320" i="5"/>
  <c r="I1045" i="5"/>
  <c r="AB1045" i="5" s="1"/>
  <c r="AD1045" i="5" s="1"/>
  <c r="I1019" i="5"/>
  <c r="M1019" i="5" s="1"/>
  <c r="I980" i="5"/>
  <c r="AB980" i="5" s="1"/>
  <c r="AD980" i="5" s="1"/>
  <c r="I889" i="5"/>
  <c r="AB889" i="5" s="1"/>
  <c r="AD889" i="5" s="1"/>
  <c r="I68" i="5"/>
  <c r="AB68" i="5" s="1"/>
  <c r="AD68" i="5" s="1"/>
  <c r="I58" i="5"/>
  <c r="O58" i="5" s="1"/>
  <c r="I38" i="5"/>
  <c r="K38" i="5" s="1"/>
  <c r="I28" i="5"/>
  <c r="AB28" i="5" s="1"/>
  <c r="AD28" i="5" s="1"/>
  <c r="I1869" i="5"/>
  <c r="AB1869" i="5" s="1"/>
  <c r="AD1869" i="5" s="1"/>
  <c r="I1859" i="5"/>
  <c r="AB1859" i="5" s="1"/>
  <c r="AD1859" i="5" s="1"/>
  <c r="I1833" i="5"/>
  <c r="AB1833" i="5" s="1"/>
  <c r="AD1833" i="5" s="1"/>
  <c r="I1749" i="5"/>
  <c r="I1713" i="5"/>
  <c r="AB1713" i="5" s="1"/>
  <c r="AD1713" i="5" s="1"/>
  <c r="I1385" i="5"/>
  <c r="AB1385" i="5" s="1"/>
  <c r="AD1385" i="5" s="1"/>
  <c r="I1366" i="5"/>
  <c r="I1349" i="5"/>
  <c r="J1349" i="5" s="1"/>
  <c r="F1349" i="5"/>
  <c r="I1329" i="5"/>
  <c r="AB1329" i="5" s="1"/>
  <c r="AD1329" i="5" s="1"/>
  <c r="I1097" i="5"/>
  <c r="AB1097" i="5" s="1"/>
  <c r="AD1097" i="5" s="1"/>
  <c r="I1054" i="5"/>
  <c r="AB1054" i="5" s="1"/>
  <c r="AD1054" i="5" s="1"/>
  <c r="I1008" i="5"/>
  <c r="AB1008" i="5" s="1"/>
  <c r="AD1008" i="5" s="1"/>
  <c r="I1823" i="5"/>
  <c r="W1823" i="5" s="1"/>
  <c r="F149" i="5"/>
  <c r="I26" i="5"/>
  <c r="AB26" i="5" s="1"/>
  <c r="AD26" i="5" s="1"/>
  <c r="I1383" i="5"/>
  <c r="AB1383" i="5" s="1"/>
  <c r="AD1383" i="5" s="1"/>
  <c r="I1356" i="5"/>
  <c r="I1190" i="5"/>
  <c r="AB1190" i="5" s="1"/>
  <c r="AD1190" i="5" s="1"/>
  <c r="I1170" i="5"/>
  <c r="J1170" i="5" s="1"/>
  <c r="I1143" i="5"/>
  <c r="AB1143" i="5" s="1"/>
  <c r="AD1143" i="5" s="1"/>
  <c r="F18" i="5"/>
  <c r="I145" i="5"/>
  <c r="AB145" i="5" s="1"/>
  <c r="AD145" i="5" s="1"/>
  <c r="I115" i="5"/>
  <c r="AB115" i="5" s="1"/>
  <c r="AD115" i="5" s="1"/>
  <c r="I85" i="5"/>
  <c r="U85" i="5" s="1"/>
  <c r="I15" i="5"/>
  <c r="AB15" i="5" s="1"/>
  <c r="AD15" i="5" s="1"/>
  <c r="I1633" i="5"/>
  <c r="AB1633" i="5" s="1"/>
  <c r="AD1633" i="5" s="1"/>
  <c r="I1565" i="5"/>
  <c r="I1536" i="5"/>
  <c r="AB1536" i="5" s="1"/>
  <c r="AD1536" i="5" s="1"/>
  <c r="I1518" i="5"/>
  <c r="U1518" i="5" s="1"/>
  <c r="I1430" i="5"/>
  <c r="AB1430" i="5" s="1"/>
  <c r="AD1430" i="5" s="1"/>
  <c r="I1346" i="5"/>
  <c r="AB1346" i="5" s="1"/>
  <c r="AD1346" i="5" s="1"/>
  <c r="I1218" i="5"/>
  <c r="AB1218" i="5" s="1"/>
  <c r="AD1218" i="5" s="1"/>
  <c r="I695" i="5"/>
  <c r="AB695" i="5" s="1"/>
  <c r="AD695" i="5" s="1"/>
  <c r="I1594" i="5"/>
  <c r="I1535" i="5"/>
  <c r="AB1535" i="5" s="1"/>
  <c r="AD1535" i="5" s="1"/>
  <c r="I1458" i="5"/>
  <c r="AB1458" i="5" s="1"/>
  <c r="AD1458" i="5" s="1"/>
  <c r="I1429" i="5"/>
  <c r="I1401" i="5"/>
  <c r="AB1401" i="5" s="1"/>
  <c r="AD1401" i="5" s="1"/>
  <c r="I1266" i="5"/>
  <c r="J1266" i="5" s="1"/>
  <c r="E1266" i="5"/>
  <c r="F98" i="5"/>
  <c r="E1844" i="5"/>
  <c r="I1836" i="5"/>
  <c r="AB1836" i="5" s="1"/>
  <c r="AD1836" i="5" s="1"/>
  <c r="I1818" i="5"/>
  <c r="I1808" i="5"/>
  <c r="AB1808" i="5" s="1"/>
  <c r="AD1808" i="5" s="1"/>
  <c r="I1799" i="5"/>
  <c r="I1789" i="5"/>
  <c r="I1780" i="5"/>
  <c r="I1771" i="5"/>
  <c r="I1762" i="5"/>
  <c r="AB1762" i="5" s="1"/>
  <c r="AD1762" i="5" s="1"/>
  <c r="I1742" i="5"/>
  <c r="M1742" i="5" s="1"/>
  <c r="I1732" i="5"/>
  <c r="AB1732" i="5" s="1"/>
  <c r="AD1732" i="5" s="1"/>
  <c r="I1724" i="5"/>
  <c r="AB1724" i="5" s="1"/>
  <c r="AD1724" i="5" s="1"/>
  <c r="I1706" i="5"/>
  <c r="AB1706" i="5" s="1"/>
  <c r="AD1706" i="5" s="1"/>
  <c r="I1696" i="5"/>
  <c r="AB1696" i="5" s="1"/>
  <c r="AD1696" i="5" s="1"/>
  <c r="I1668" i="5"/>
  <c r="AB1668" i="5" s="1"/>
  <c r="AD1668" i="5" s="1"/>
  <c r="I1658" i="5"/>
  <c r="I1629" i="5"/>
  <c r="AB1629" i="5" s="1"/>
  <c r="AD1629" i="5" s="1"/>
  <c r="I1609" i="5"/>
  <c r="AB1609" i="5" s="1"/>
  <c r="AD1609" i="5" s="1"/>
  <c r="I1581" i="5"/>
  <c r="Q1581" i="5" s="1"/>
  <c r="I1551" i="5"/>
  <c r="I1542" i="5"/>
  <c r="AB1542" i="5" s="1"/>
  <c r="AD1542" i="5" s="1"/>
  <c r="I1532" i="5"/>
  <c r="AB1532" i="5" s="1"/>
  <c r="AD1532" i="5" s="1"/>
  <c r="I1524" i="5"/>
  <c r="AB1524" i="5" s="1"/>
  <c r="AD1524" i="5" s="1"/>
  <c r="I1505" i="5"/>
  <c r="O1505" i="5" s="1"/>
  <c r="I1473" i="5"/>
  <c r="AB1473" i="5" s="1"/>
  <c r="AD1473" i="5" s="1"/>
  <c r="I1456" i="5"/>
  <c r="I1446" i="5"/>
  <c r="AB1446" i="5" s="1"/>
  <c r="AD1446" i="5" s="1"/>
  <c r="I1322" i="5"/>
  <c r="AB1322" i="5" s="1"/>
  <c r="AD1322" i="5" s="1"/>
  <c r="F1322" i="5"/>
  <c r="E1322" i="5"/>
  <c r="I1303" i="5"/>
  <c r="J1303" i="5" s="1"/>
  <c r="I861" i="5"/>
  <c r="AB861" i="5" s="1"/>
  <c r="AD861" i="5" s="1"/>
  <c r="I851" i="5"/>
  <c r="AB851" i="5" s="1"/>
  <c r="AD851" i="5" s="1"/>
  <c r="I841" i="5"/>
  <c r="AB841" i="5" s="1"/>
  <c r="AD841" i="5" s="1"/>
  <c r="I821" i="5"/>
  <c r="K821" i="5" s="1"/>
  <c r="I812" i="5"/>
  <c r="M812" i="5" s="1"/>
  <c r="I803" i="5"/>
  <c r="AB803" i="5" s="1"/>
  <c r="AD803" i="5" s="1"/>
  <c r="I795" i="5"/>
  <c r="AB795" i="5" s="1"/>
  <c r="AD795" i="5" s="1"/>
  <c r="I775" i="5"/>
  <c r="AB775" i="5" s="1"/>
  <c r="AD775" i="5" s="1"/>
  <c r="I766" i="5"/>
  <c r="AB766" i="5" s="1"/>
  <c r="AD766" i="5" s="1"/>
  <c r="I757" i="5"/>
  <c r="AB757" i="5" s="1"/>
  <c r="AD757" i="5" s="1"/>
  <c r="I365" i="5"/>
  <c r="AB365" i="5" s="1"/>
  <c r="AD365" i="5" s="1"/>
  <c r="I336" i="5"/>
  <c r="AB336" i="5" s="1"/>
  <c r="AD336" i="5" s="1"/>
  <c r="I326" i="5"/>
  <c r="AB326" i="5" s="1"/>
  <c r="AD326" i="5" s="1"/>
  <c r="I174" i="5"/>
  <c r="Q174" i="5" s="1"/>
  <c r="E154" i="5"/>
  <c r="I134" i="5"/>
  <c r="E114" i="5"/>
  <c r="I54" i="5"/>
  <c r="E14" i="5"/>
  <c r="I1738" i="5"/>
  <c r="K1738" i="5" s="1"/>
  <c r="I1665" i="5"/>
  <c r="I1638" i="5"/>
  <c r="I1608" i="5"/>
  <c r="AB1608" i="5" s="1"/>
  <c r="AD1608" i="5" s="1"/>
  <c r="I1353" i="5"/>
  <c r="AB1353" i="5" s="1"/>
  <c r="AD1353" i="5" s="1"/>
  <c r="I1128" i="5"/>
  <c r="F174" i="5"/>
  <c r="I170" i="5"/>
  <c r="AB170" i="5" s="1"/>
  <c r="AD170" i="5" s="1"/>
  <c r="I160" i="5"/>
  <c r="AB160" i="5" s="1"/>
  <c r="AD160" i="5" s="1"/>
  <c r="I150" i="5"/>
  <c r="AB150" i="5" s="1"/>
  <c r="AD150" i="5" s="1"/>
  <c r="I140" i="5"/>
  <c r="J140" i="5" s="1"/>
  <c r="I130" i="5"/>
  <c r="AB130" i="5" s="1"/>
  <c r="AD130" i="5" s="1"/>
  <c r="I120" i="5"/>
  <c r="AB120" i="5" s="1"/>
  <c r="AD120" i="5" s="1"/>
  <c r="I110" i="5"/>
  <c r="O110" i="5" s="1"/>
  <c r="F100" i="5"/>
  <c r="E90" i="5"/>
  <c r="E80" i="5"/>
  <c r="F70" i="5"/>
  <c r="I50" i="5"/>
  <c r="AB50" i="5" s="1"/>
  <c r="AD50" i="5" s="1"/>
  <c r="I40" i="5"/>
  <c r="AB40" i="5" s="1"/>
  <c r="AD40" i="5" s="1"/>
  <c r="F30" i="5"/>
  <c r="I20" i="5"/>
  <c r="AB20" i="5" s="1"/>
  <c r="AD20" i="5" s="1"/>
  <c r="I1845" i="5"/>
  <c r="AB1845" i="5" s="1"/>
  <c r="AD1845" i="5" s="1"/>
  <c r="I1828" i="5"/>
  <c r="AB1828" i="5" s="1"/>
  <c r="AD1828" i="5" s="1"/>
  <c r="I1717" i="5"/>
  <c r="AB1717" i="5" s="1"/>
  <c r="AD1717" i="5" s="1"/>
  <c r="I1708" i="5"/>
  <c r="I1596" i="5"/>
  <c r="I1586" i="5"/>
  <c r="AB1586" i="5" s="1"/>
  <c r="AD1586" i="5" s="1"/>
  <c r="I1566" i="5"/>
  <c r="I1556" i="5"/>
  <c r="AB1556" i="5" s="1"/>
  <c r="AD1556" i="5" s="1"/>
  <c r="I1547" i="5"/>
  <c r="I1527" i="5"/>
  <c r="AB1527" i="5" s="1"/>
  <c r="AD1527" i="5" s="1"/>
  <c r="I1502" i="5"/>
  <c r="I1494" i="5"/>
  <c r="I1485" i="5"/>
  <c r="AB1485" i="5" s="1"/>
  <c r="AD1485" i="5" s="1"/>
  <c r="I1468" i="5"/>
  <c r="I1432" i="5"/>
  <c r="AB1432" i="5" s="1"/>
  <c r="AD1432" i="5" s="1"/>
  <c r="I1423" i="5"/>
  <c r="AB1423" i="5" s="1"/>
  <c r="AD1423" i="5" s="1"/>
  <c r="I1358" i="5"/>
  <c r="AB1358" i="5" s="1"/>
  <c r="AD1358" i="5" s="1"/>
  <c r="I1313" i="5"/>
  <c r="AB1313" i="5" s="1"/>
  <c r="AD1313" i="5" s="1"/>
  <c r="I1305" i="5"/>
  <c r="U1305" i="5" s="1"/>
  <c r="I1286" i="5"/>
  <c r="AB1286" i="5" s="1"/>
  <c r="AD1286" i="5" s="1"/>
  <c r="I1248" i="5"/>
  <c r="AB1248" i="5" s="1"/>
  <c r="AD1248" i="5" s="1"/>
  <c r="I1210" i="5"/>
  <c r="E1191" i="5"/>
  <c r="I1181" i="5"/>
  <c r="O1181" i="5" s="1"/>
  <c r="I1162" i="5"/>
  <c r="AB1162" i="5" s="1"/>
  <c r="AD1162" i="5" s="1"/>
  <c r="I1154" i="5"/>
  <c r="AB1154" i="5" s="1"/>
  <c r="AD1154" i="5" s="1"/>
  <c r="I1134" i="5"/>
  <c r="AB1134" i="5" s="1"/>
  <c r="AD1134" i="5" s="1"/>
  <c r="I1109" i="5"/>
  <c r="AB1109" i="5" s="1"/>
  <c r="AD1109" i="5" s="1"/>
  <c r="I1099" i="5"/>
  <c r="S1099" i="5" s="1"/>
  <c r="I1090" i="5"/>
  <c r="AB1090" i="5" s="1"/>
  <c r="AD1090" i="5" s="1"/>
  <c r="I1081" i="5"/>
  <c r="I1073" i="5"/>
  <c r="AB1073" i="5" s="1"/>
  <c r="AD1073" i="5" s="1"/>
  <c r="I1063" i="5"/>
  <c r="AB1063" i="5" s="1"/>
  <c r="AD1063" i="5" s="1"/>
  <c r="I1055" i="5"/>
  <c r="S1055" i="5" s="1"/>
  <c r="I1037" i="5"/>
  <c r="AB1037" i="5" s="1"/>
  <c r="AD1037" i="5" s="1"/>
  <c r="I1000" i="5"/>
  <c r="I991" i="5"/>
  <c r="AB991" i="5" s="1"/>
  <c r="AD991" i="5" s="1"/>
  <c r="I981" i="5"/>
  <c r="AB981" i="5" s="1"/>
  <c r="AD981" i="5" s="1"/>
  <c r="I972" i="5"/>
  <c r="I963" i="5"/>
  <c r="AB963" i="5" s="1"/>
  <c r="AD963" i="5" s="1"/>
  <c r="I957" i="5"/>
  <c r="I947" i="5"/>
  <c r="AB947" i="5" s="1"/>
  <c r="AD947" i="5" s="1"/>
  <c r="I937" i="5"/>
  <c r="AB937" i="5" s="1"/>
  <c r="AD937" i="5" s="1"/>
  <c r="I927" i="5"/>
  <c r="I918" i="5"/>
  <c r="AB918" i="5" s="1"/>
  <c r="AD918" i="5" s="1"/>
  <c r="I901" i="5"/>
  <c r="AB901" i="5" s="1"/>
  <c r="AD901" i="5" s="1"/>
  <c r="I891" i="5"/>
  <c r="AB891" i="5" s="1"/>
  <c r="AD891" i="5" s="1"/>
  <c r="I871" i="5"/>
  <c r="AB871" i="5" s="1"/>
  <c r="AD871" i="5" s="1"/>
  <c r="I862" i="5"/>
  <c r="M862" i="5" s="1"/>
  <c r="I852" i="5"/>
  <c r="AB852" i="5" s="1"/>
  <c r="AD852" i="5" s="1"/>
  <c r="I842" i="5"/>
  <c r="AB842" i="5" s="1"/>
  <c r="AD842" i="5" s="1"/>
  <c r="I832" i="5"/>
  <c r="AB832" i="5" s="1"/>
  <c r="AD832" i="5" s="1"/>
  <c r="I822" i="5"/>
  <c r="I804" i="5"/>
  <c r="J804" i="5" s="1"/>
  <c r="I796" i="5"/>
  <c r="AB796" i="5" s="1"/>
  <c r="AD796" i="5" s="1"/>
  <c r="I786" i="5"/>
  <c r="AB786" i="5" s="1"/>
  <c r="AD786" i="5" s="1"/>
  <c r="I767" i="5"/>
  <c r="AB767" i="5" s="1"/>
  <c r="AD767" i="5" s="1"/>
  <c r="I740" i="5"/>
  <c r="AB740" i="5" s="1"/>
  <c r="AD740" i="5" s="1"/>
  <c r="I724" i="5"/>
  <c r="I686" i="5"/>
  <c r="AB686" i="5" s="1"/>
  <c r="AD686" i="5" s="1"/>
  <c r="I676" i="5"/>
  <c r="AB676" i="5" s="1"/>
  <c r="AD676" i="5" s="1"/>
  <c r="I666" i="5"/>
  <c r="AB666" i="5" s="1"/>
  <c r="AD666" i="5" s="1"/>
  <c r="I618" i="5"/>
  <c r="AB618" i="5" s="1"/>
  <c r="AD618" i="5" s="1"/>
  <c r="I608" i="5"/>
  <c r="AB608" i="5" s="1"/>
  <c r="AD608" i="5" s="1"/>
  <c r="I598" i="5"/>
  <c r="E580" i="5"/>
  <c r="I571" i="5"/>
  <c r="AB571" i="5" s="1"/>
  <c r="AD571" i="5" s="1"/>
  <c r="I562" i="5"/>
  <c r="AB562" i="5" s="1"/>
  <c r="AD562" i="5" s="1"/>
  <c r="I553" i="5"/>
  <c r="K553" i="5" s="1"/>
  <c r="I543" i="5"/>
  <c r="AB543" i="5" s="1"/>
  <c r="AD543" i="5" s="1"/>
  <c r="I536" i="5"/>
  <c r="I526" i="5"/>
  <c r="AB526" i="5" s="1"/>
  <c r="AD526" i="5" s="1"/>
  <c r="I516" i="5"/>
  <c r="AB516" i="5" s="1"/>
  <c r="AD516" i="5" s="1"/>
  <c r="I489" i="5"/>
  <c r="U489" i="5" s="1"/>
  <c r="I479" i="5"/>
  <c r="AB479" i="5" s="1"/>
  <c r="AD479" i="5" s="1"/>
  <c r="I470" i="5"/>
  <c r="AB470" i="5" s="1"/>
  <c r="AD470" i="5" s="1"/>
  <c r="I433" i="5"/>
  <c r="AB433" i="5" s="1"/>
  <c r="AD433" i="5" s="1"/>
  <c r="I423" i="5"/>
  <c r="AB423" i="5" s="1"/>
  <c r="AD423" i="5" s="1"/>
  <c r="I413" i="5"/>
  <c r="O413" i="5" s="1"/>
  <c r="I403" i="5"/>
  <c r="AB403" i="5" s="1"/>
  <c r="AD403" i="5" s="1"/>
  <c r="I374" i="5"/>
  <c r="AB374" i="5" s="1"/>
  <c r="AD374" i="5" s="1"/>
  <c r="I366" i="5"/>
  <c r="AB366" i="5" s="1"/>
  <c r="AD366" i="5" s="1"/>
  <c r="I357" i="5"/>
  <c r="AB357" i="5" s="1"/>
  <c r="AD357" i="5" s="1"/>
  <c r="I347" i="5"/>
  <c r="K347" i="5" s="1"/>
  <c r="I337" i="5"/>
  <c r="AB337" i="5" s="1"/>
  <c r="AD337" i="5" s="1"/>
  <c r="I319" i="5"/>
  <c r="AB319" i="5" s="1"/>
  <c r="AD319" i="5" s="1"/>
  <c r="I310" i="5"/>
  <c r="AB310" i="5" s="1"/>
  <c r="AD310" i="5" s="1"/>
  <c r="I301" i="5"/>
  <c r="AB301" i="5" s="1"/>
  <c r="AD301" i="5" s="1"/>
  <c r="I283" i="5"/>
  <c r="I273" i="5"/>
  <c r="AB273" i="5" s="1"/>
  <c r="AD273" i="5" s="1"/>
  <c r="I264" i="5"/>
  <c r="AB264" i="5" s="1"/>
  <c r="AD264" i="5" s="1"/>
  <c r="I254" i="5"/>
  <c r="AB254" i="5" s="1"/>
  <c r="AD254" i="5" s="1"/>
  <c r="I244" i="5"/>
  <c r="AB244" i="5" s="1"/>
  <c r="AD244" i="5" s="1"/>
  <c r="I234" i="5"/>
  <c r="J234" i="5" s="1"/>
  <c r="I224" i="5"/>
  <c r="AB224" i="5" s="1"/>
  <c r="AD224" i="5" s="1"/>
  <c r="I204" i="5"/>
  <c r="I185" i="5"/>
  <c r="AB185" i="5" s="1"/>
  <c r="AD185" i="5" s="1"/>
  <c r="I1273" i="5"/>
  <c r="AB1273" i="5" s="1"/>
  <c r="AD1273" i="5" s="1"/>
  <c r="I1264" i="5"/>
  <c r="Y1264" i="5" s="1"/>
  <c r="I1255" i="5"/>
  <c r="W1255" i="5" s="1"/>
  <c r="I1245" i="5"/>
  <c r="AB1245" i="5" s="1"/>
  <c r="AD1245" i="5" s="1"/>
  <c r="I1237" i="5"/>
  <c r="AB1237" i="5" s="1"/>
  <c r="AD1237" i="5" s="1"/>
  <c r="I1217" i="5"/>
  <c r="AB1217" i="5" s="1"/>
  <c r="AD1217" i="5" s="1"/>
  <c r="I1160" i="5"/>
  <c r="AB1160" i="5" s="1"/>
  <c r="AD1160" i="5" s="1"/>
  <c r="I1151" i="5"/>
  <c r="O1151" i="5" s="1"/>
  <c r="I1141" i="5"/>
  <c r="AB1141" i="5" s="1"/>
  <c r="AD1141" i="5" s="1"/>
  <c r="I1123" i="5"/>
  <c r="AB1123" i="5" s="1"/>
  <c r="AD1123" i="5" s="1"/>
  <c r="I1106" i="5"/>
  <c r="I1087" i="5"/>
  <c r="AB1087" i="5" s="1"/>
  <c r="AD1087" i="5" s="1"/>
  <c r="I1062" i="5"/>
  <c r="I1043" i="5"/>
  <c r="AB1043" i="5" s="1"/>
  <c r="AD1043" i="5" s="1"/>
  <c r="I1034" i="5"/>
  <c r="AB1034" i="5" s="1"/>
  <c r="AD1034" i="5" s="1"/>
  <c r="I1017" i="5"/>
  <c r="AB1017" i="5" s="1"/>
  <c r="AD1017" i="5" s="1"/>
  <c r="I978" i="5"/>
  <c r="AB978" i="5" s="1"/>
  <c r="AD978" i="5" s="1"/>
  <c r="I969" i="5"/>
  <c r="K969" i="5" s="1"/>
  <c r="I962" i="5"/>
  <c r="AB962" i="5" s="1"/>
  <c r="AD962" i="5" s="1"/>
  <c r="I954" i="5"/>
  <c r="AB954" i="5" s="1"/>
  <c r="AD954" i="5" s="1"/>
  <c r="I944" i="5"/>
  <c r="I934" i="5"/>
  <c r="AB934" i="5" s="1"/>
  <c r="AD934" i="5" s="1"/>
  <c r="I907" i="5"/>
  <c r="I898" i="5"/>
  <c r="AB898" i="5" s="1"/>
  <c r="AD898" i="5" s="1"/>
  <c r="I878" i="5"/>
  <c r="AB878" i="5" s="1"/>
  <c r="AD878" i="5" s="1"/>
  <c r="E868" i="5"/>
  <c r="I859" i="5"/>
  <c r="I849" i="5"/>
  <c r="I839" i="5"/>
  <c r="AB839" i="5" s="1"/>
  <c r="AD839" i="5" s="1"/>
  <c r="I829" i="5"/>
  <c r="AB829" i="5" s="1"/>
  <c r="AD829" i="5" s="1"/>
  <c r="I820" i="5"/>
  <c r="AB820" i="5" s="1"/>
  <c r="AD820" i="5" s="1"/>
  <c r="I801" i="5"/>
  <c r="AB801" i="5" s="1"/>
  <c r="AD801" i="5" s="1"/>
  <c r="I793" i="5"/>
  <c r="J793" i="5" s="1"/>
  <c r="I783" i="5"/>
  <c r="AB783" i="5" s="1"/>
  <c r="AD783" i="5" s="1"/>
  <c r="I773" i="5"/>
  <c r="AB773" i="5" s="1"/>
  <c r="AD773" i="5" s="1"/>
  <c r="I756" i="5"/>
  <c r="S756" i="5" s="1"/>
  <c r="I747" i="5"/>
  <c r="I738" i="5"/>
  <c r="I730" i="5"/>
  <c r="AB730" i="5" s="1"/>
  <c r="AD730" i="5" s="1"/>
  <c r="I713" i="5"/>
  <c r="AB713" i="5" s="1"/>
  <c r="AD713" i="5" s="1"/>
  <c r="I703" i="5"/>
  <c r="AB703" i="5" s="1"/>
  <c r="AD703" i="5" s="1"/>
  <c r="I683" i="5"/>
  <c r="AB683" i="5" s="1"/>
  <c r="AD683" i="5" s="1"/>
  <c r="I673" i="5"/>
  <c r="W673" i="5" s="1"/>
  <c r="I663" i="5"/>
  <c r="AB663" i="5" s="1"/>
  <c r="AD663" i="5" s="1"/>
  <c r="I654" i="5"/>
  <c r="AB654" i="5" s="1"/>
  <c r="AD654" i="5" s="1"/>
  <c r="I645" i="5"/>
  <c r="AB645" i="5" s="1"/>
  <c r="AD645" i="5" s="1"/>
  <c r="I625" i="5"/>
  <c r="I615" i="5"/>
  <c r="Q615" i="5" s="1"/>
  <c r="I605" i="5"/>
  <c r="AB605" i="5" s="1"/>
  <c r="AD605" i="5" s="1"/>
  <c r="I595" i="5"/>
  <c r="I587" i="5"/>
  <c r="AB587" i="5" s="1"/>
  <c r="AD587" i="5" s="1"/>
  <c r="I569" i="5"/>
  <c r="AB569" i="5" s="1"/>
  <c r="AD569" i="5" s="1"/>
  <c r="I560" i="5"/>
  <c r="W560" i="5" s="1"/>
  <c r="I550" i="5"/>
  <c r="I541" i="5"/>
  <c r="AB541" i="5" s="1"/>
  <c r="AD541" i="5" s="1"/>
  <c r="I523" i="5"/>
  <c r="AB523" i="5" s="1"/>
  <c r="AD523" i="5" s="1"/>
  <c r="I504" i="5"/>
  <c r="I495" i="5"/>
  <c r="K495" i="5" s="1"/>
  <c r="I486" i="5"/>
  <c r="AB486" i="5" s="1"/>
  <c r="AD486" i="5" s="1"/>
  <c r="I476" i="5"/>
  <c r="AB476" i="5" s="1"/>
  <c r="AD476" i="5" s="1"/>
  <c r="I467" i="5"/>
  <c r="AB467" i="5" s="1"/>
  <c r="AD467" i="5" s="1"/>
  <c r="I448" i="5"/>
  <c r="AB448" i="5" s="1"/>
  <c r="AD448" i="5" s="1"/>
  <c r="I430" i="5"/>
  <c r="AB430" i="5" s="1"/>
  <c r="AD430" i="5" s="1"/>
  <c r="I420" i="5"/>
  <c r="AB420" i="5" s="1"/>
  <c r="AD420" i="5" s="1"/>
  <c r="I410" i="5"/>
  <c r="AB410" i="5" s="1"/>
  <c r="AD410" i="5" s="1"/>
  <c r="I400" i="5"/>
  <c r="AB400" i="5" s="1"/>
  <c r="AD400" i="5" s="1"/>
  <c r="I390" i="5"/>
  <c r="I354" i="5"/>
  <c r="I325" i="5"/>
  <c r="I316" i="5"/>
  <c r="AB316" i="5" s="1"/>
  <c r="AD316" i="5" s="1"/>
  <c r="I307" i="5"/>
  <c r="AB307" i="5" s="1"/>
  <c r="AD307" i="5" s="1"/>
  <c r="I299" i="5"/>
  <c r="AB299" i="5" s="1"/>
  <c r="AD299" i="5" s="1"/>
  <c r="I290" i="5"/>
  <c r="I270" i="5"/>
  <c r="AB270" i="5" s="1"/>
  <c r="AD270" i="5" s="1"/>
  <c r="I261" i="5"/>
  <c r="AB261" i="5" s="1"/>
  <c r="AD261" i="5" s="1"/>
  <c r="I241" i="5"/>
  <c r="AB241" i="5" s="1"/>
  <c r="AD241" i="5" s="1"/>
  <c r="I221" i="5"/>
  <c r="I211" i="5"/>
  <c r="S211" i="5" s="1"/>
  <c r="I1282" i="5"/>
  <c r="K1282" i="5" s="1"/>
  <c r="I1272" i="5"/>
  <c r="AB1272" i="5" s="1"/>
  <c r="AD1272" i="5" s="1"/>
  <c r="I1263" i="5"/>
  <c r="AB1263" i="5" s="1"/>
  <c r="AD1263" i="5" s="1"/>
  <c r="I1254" i="5"/>
  <c r="AB1254" i="5" s="1"/>
  <c r="AD1254" i="5" s="1"/>
  <c r="I1244" i="5"/>
  <c r="AB1244" i="5" s="1"/>
  <c r="AD1244" i="5" s="1"/>
  <c r="I1236" i="5"/>
  <c r="I1216" i="5"/>
  <c r="AB1216" i="5" s="1"/>
  <c r="AD1216" i="5" s="1"/>
  <c r="I1206" i="5"/>
  <c r="AB1206" i="5" s="1"/>
  <c r="AD1206" i="5" s="1"/>
  <c r="I1177" i="5"/>
  <c r="I1159" i="5"/>
  <c r="AB1159" i="5" s="1"/>
  <c r="AD1159" i="5" s="1"/>
  <c r="I1122" i="5"/>
  <c r="I1114" i="5"/>
  <c r="AB1114" i="5" s="1"/>
  <c r="AD1114" i="5" s="1"/>
  <c r="I1105" i="5"/>
  <c r="AB1105" i="5" s="1"/>
  <c r="AD1105" i="5" s="1"/>
  <c r="I1095" i="5"/>
  <c r="AB1095" i="5" s="1"/>
  <c r="AD1095" i="5" s="1"/>
  <c r="I1086" i="5"/>
  <c r="AB1086" i="5" s="1"/>
  <c r="AD1086" i="5" s="1"/>
  <c r="I1078" i="5"/>
  <c r="U1078" i="5" s="1"/>
  <c r="I1052" i="5"/>
  <c r="AB1052" i="5" s="1"/>
  <c r="AD1052" i="5" s="1"/>
  <c r="I1033" i="5"/>
  <c r="AB1033" i="5" s="1"/>
  <c r="AD1033" i="5" s="1"/>
  <c r="I1016" i="5"/>
  <c r="I1006" i="5"/>
  <c r="I997" i="5"/>
  <c r="I968" i="5"/>
  <c r="AB968" i="5" s="1"/>
  <c r="AD968" i="5" s="1"/>
  <c r="I961" i="5"/>
  <c r="AB961" i="5" s="1"/>
  <c r="AD961" i="5" s="1"/>
  <c r="E953" i="5"/>
  <c r="I943" i="5"/>
  <c r="AB943" i="5" s="1"/>
  <c r="AD943" i="5" s="1"/>
  <c r="I933" i="5"/>
  <c r="M933" i="5" s="1"/>
  <c r="I924" i="5"/>
  <c r="AB924" i="5" s="1"/>
  <c r="AD924" i="5" s="1"/>
  <c r="I906" i="5"/>
  <c r="AB906" i="5" s="1"/>
  <c r="AD906" i="5" s="1"/>
  <c r="I887" i="5"/>
  <c r="I858" i="5"/>
  <c r="AB858" i="5" s="1"/>
  <c r="AD858" i="5" s="1"/>
  <c r="I848" i="5"/>
  <c r="K848" i="5" s="1"/>
  <c r="I838" i="5"/>
  <c r="AB838" i="5" s="1"/>
  <c r="AD838" i="5" s="1"/>
  <c r="I819" i="5"/>
  <c r="I810" i="5"/>
  <c r="AB810" i="5" s="1"/>
  <c r="AD810" i="5" s="1"/>
  <c r="I800" i="5"/>
  <c r="AB800" i="5" s="1"/>
  <c r="AD800" i="5" s="1"/>
  <c r="I792" i="5"/>
  <c r="S792" i="5" s="1"/>
  <c r="I782" i="5"/>
  <c r="AB782" i="5" s="1"/>
  <c r="AD782" i="5" s="1"/>
  <c r="I764" i="5"/>
  <c r="I746" i="5"/>
  <c r="I729" i="5"/>
  <c r="AB729" i="5" s="1"/>
  <c r="AD729" i="5" s="1"/>
  <c r="I712" i="5"/>
  <c r="Y712" i="5" s="1"/>
  <c r="I702" i="5"/>
  <c r="AB702" i="5" s="1"/>
  <c r="AD702" i="5" s="1"/>
  <c r="I692" i="5"/>
  <c r="AB692" i="5" s="1"/>
  <c r="AD692" i="5" s="1"/>
  <c r="I682" i="5"/>
  <c r="AB682" i="5" s="1"/>
  <c r="AD682" i="5" s="1"/>
  <c r="I662" i="5"/>
  <c r="AB662" i="5" s="1"/>
  <c r="AD662" i="5" s="1"/>
  <c r="I653" i="5"/>
  <c r="I644" i="5"/>
  <c r="AB644" i="5" s="1"/>
  <c r="AD644" i="5" s="1"/>
  <c r="I624" i="5"/>
  <c r="I614" i="5"/>
  <c r="I604" i="5"/>
  <c r="AB604" i="5" s="1"/>
  <c r="AD604" i="5" s="1"/>
  <c r="I594" i="5"/>
  <c r="W594" i="5" s="1"/>
  <c r="I576" i="5"/>
  <c r="AB576" i="5" s="1"/>
  <c r="AD576" i="5" s="1"/>
  <c r="I568" i="5"/>
  <c r="AB568" i="5" s="1"/>
  <c r="AD568" i="5" s="1"/>
  <c r="I549" i="5"/>
  <c r="AB549" i="5" s="1"/>
  <c r="AD549" i="5" s="1"/>
  <c r="I532" i="5"/>
  <c r="AB532" i="5" s="1"/>
  <c r="AD532" i="5" s="1"/>
  <c r="I522" i="5"/>
  <c r="I512" i="5"/>
  <c r="AB512" i="5" s="1"/>
  <c r="AD512" i="5" s="1"/>
  <c r="I503" i="5"/>
  <c r="AB503" i="5" s="1"/>
  <c r="AD503" i="5" s="1"/>
  <c r="I494" i="5"/>
  <c r="O494" i="5" s="1"/>
  <c r="I485" i="5"/>
  <c r="AB485" i="5" s="1"/>
  <c r="AD485" i="5" s="1"/>
  <c r="I475" i="5"/>
  <c r="I466" i="5"/>
  <c r="AB466" i="5" s="1"/>
  <c r="AD466" i="5" s="1"/>
  <c r="I456" i="5"/>
  <c r="AB456" i="5" s="1"/>
  <c r="AD456" i="5" s="1"/>
  <c r="I447" i="5"/>
  <c r="AB447" i="5" s="1"/>
  <c r="AD447" i="5" s="1"/>
  <c r="I429" i="5"/>
  <c r="AB429" i="5" s="1"/>
  <c r="AD429" i="5" s="1"/>
  <c r="I419" i="5"/>
  <c r="I409" i="5"/>
  <c r="AB409" i="5" s="1"/>
  <c r="AD409" i="5" s="1"/>
  <c r="I399" i="5"/>
  <c r="AB399" i="5" s="1"/>
  <c r="AD399" i="5" s="1"/>
  <c r="I389" i="5"/>
  <c r="I363" i="5"/>
  <c r="AB363" i="5" s="1"/>
  <c r="AD363" i="5" s="1"/>
  <c r="I353" i="5"/>
  <c r="U353" i="5" s="1"/>
  <c r="I343" i="5"/>
  <c r="AB343" i="5" s="1"/>
  <c r="AD343" i="5" s="1"/>
  <c r="I333" i="5"/>
  <c r="AB333" i="5" s="1"/>
  <c r="AD333" i="5" s="1"/>
  <c r="I324" i="5"/>
  <c r="AB324" i="5" s="1"/>
  <c r="AD324" i="5" s="1"/>
  <c r="I315" i="5"/>
  <c r="AB315" i="5" s="1"/>
  <c r="AD315" i="5" s="1"/>
  <c r="I306" i="5"/>
  <c r="I298" i="5"/>
  <c r="AB298" i="5" s="1"/>
  <c r="AD298" i="5" s="1"/>
  <c r="I289" i="5"/>
  <c r="AB289" i="5" s="1"/>
  <c r="AD289" i="5" s="1"/>
  <c r="I279" i="5"/>
  <c r="I250" i="5"/>
  <c r="AB250" i="5" s="1"/>
  <c r="AD250" i="5" s="1"/>
  <c r="I240" i="5"/>
  <c r="J240" i="5" s="1"/>
  <c r="I230" i="5"/>
  <c r="AB230" i="5" s="1"/>
  <c r="AD230" i="5" s="1"/>
  <c r="I1262" i="5"/>
  <c r="AB1262" i="5" s="1"/>
  <c r="AD1262" i="5" s="1"/>
  <c r="I1253" i="5"/>
  <c r="W1253" i="5" s="1"/>
  <c r="I1243" i="5"/>
  <c r="AB1243" i="5" s="1"/>
  <c r="AD1243" i="5" s="1"/>
  <c r="I1235" i="5"/>
  <c r="Q1235" i="5" s="1"/>
  <c r="I1215" i="5"/>
  <c r="I1205" i="5"/>
  <c r="AB1205" i="5" s="1"/>
  <c r="AD1205" i="5" s="1"/>
  <c r="I1196" i="5"/>
  <c r="I1186" i="5"/>
  <c r="AB1186" i="5" s="1"/>
  <c r="AD1186" i="5" s="1"/>
  <c r="I1176" i="5"/>
  <c r="S1176" i="5" s="1"/>
  <c r="I1149" i="5"/>
  <c r="AB1149" i="5" s="1"/>
  <c r="AD1149" i="5" s="1"/>
  <c r="I1129" i="5"/>
  <c r="AB1129" i="5" s="1"/>
  <c r="AD1129" i="5" s="1"/>
  <c r="I1113" i="5"/>
  <c r="AB1113" i="5" s="1"/>
  <c r="AD1113" i="5" s="1"/>
  <c r="I1104" i="5"/>
  <c r="AB1104" i="5" s="1"/>
  <c r="AD1104" i="5" s="1"/>
  <c r="F1094" i="5"/>
  <c r="I1085" i="5"/>
  <c r="AB1085" i="5" s="1"/>
  <c r="AD1085" i="5" s="1"/>
  <c r="I1077" i="5"/>
  <c r="AB1077" i="5" s="1"/>
  <c r="AD1077" i="5" s="1"/>
  <c r="I1068" i="5"/>
  <c r="I1060" i="5"/>
  <c r="AB1060" i="5" s="1"/>
  <c r="AD1060" i="5" s="1"/>
  <c r="I1051" i="5"/>
  <c r="AB1051" i="5" s="1"/>
  <c r="AD1051" i="5" s="1"/>
  <c r="I1042" i="5"/>
  <c r="AB1042" i="5" s="1"/>
  <c r="AD1042" i="5" s="1"/>
  <c r="I1032" i="5"/>
  <c r="AB1032" i="5" s="1"/>
  <c r="AD1032" i="5" s="1"/>
  <c r="I1024" i="5"/>
  <c r="AB1024" i="5" s="1"/>
  <c r="AD1024" i="5" s="1"/>
  <c r="I1005" i="5"/>
  <c r="AB1005" i="5" s="1"/>
  <c r="AD1005" i="5" s="1"/>
  <c r="I996" i="5"/>
  <c r="S996" i="5" s="1"/>
  <c r="I986" i="5"/>
  <c r="AB986" i="5" s="1"/>
  <c r="AD986" i="5" s="1"/>
  <c r="I977" i="5"/>
  <c r="AB977" i="5" s="1"/>
  <c r="AD977" i="5" s="1"/>
  <c r="I967" i="5"/>
  <c r="I960" i="5"/>
  <c r="AB960" i="5" s="1"/>
  <c r="AD960" i="5" s="1"/>
  <c r="I952" i="5"/>
  <c r="J952" i="5" s="1"/>
  <c r="I932" i="5"/>
  <c r="AB932" i="5" s="1"/>
  <c r="AD932" i="5" s="1"/>
  <c r="I923" i="5"/>
  <c r="AB923" i="5" s="1"/>
  <c r="AD923" i="5" s="1"/>
  <c r="I915" i="5"/>
  <c r="AB915" i="5" s="1"/>
  <c r="AD915" i="5" s="1"/>
  <c r="I905" i="5"/>
  <c r="I896" i="5"/>
  <c r="U896" i="5" s="1"/>
  <c r="I886" i="5"/>
  <c r="AB886" i="5" s="1"/>
  <c r="AD886" i="5" s="1"/>
  <c r="I876" i="5"/>
  <c r="I867" i="5"/>
  <c r="I857" i="5"/>
  <c r="AB857" i="5" s="1"/>
  <c r="AD857" i="5" s="1"/>
  <c r="I847" i="5"/>
  <c r="W847" i="5" s="1"/>
  <c r="I837" i="5"/>
  <c r="AB837" i="5" s="1"/>
  <c r="AD837" i="5" s="1"/>
  <c r="I818" i="5"/>
  <c r="AB818" i="5" s="1"/>
  <c r="AD818" i="5" s="1"/>
  <c r="I809" i="5"/>
  <c r="AB809" i="5" s="1"/>
  <c r="AD809" i="5" s="1"/>
  <c r="I799" i="5"/>
  <c r="I791" i="5"/>
  <c r="M791" i="5" s="1"/>
  <c r="I781" i="5"/>
  <c r="AB781" i="5" s="1"/>
  <c r="AD781" i="5" s="1"/>
  <c r="I772" i="5"/>
  <c r="AB772" i="5" s="1"/>
  <c r="AD772" i="5" s="1"/>
  <c r="I763" i="5"/>
  <c r="I728" i="5"/>
  <c r="AB728" i="5" s="1"/>
  <c r="AD728" i="5" s="1"/>
  <c r="I719" i="5"/>
  <c r="K719" i="5" s="1"/>
  <c r="I711" i="5"/>
  <c r="AB711" i="5" s="1"/>
  <c r="AD711" i="5" s="1"/>
  <c r="I701" i="5"/>
  <c r="AB701" i="5" s="1"/>
  <c r="AD701" i="5" s="1"/>
  <c r="I691" i="5"/>
  <c r="AB691" i="5" s="1"/>
  <c r="AD691" i="5" s="1"/>
  <c r="I681" i="5"/>
  <c r="AB681" i="5" s="1"/>
  <c r="AD681" i="5" s="1"/>
  <c r="I671" i="5"/>
  <c r="Y671" i="5" s="1"/>
  <c r="I661" i="5"/>
  <c r="AB661" i="5" s="1"/>
  <c r="AD661" i="5" s="1"/>
  <c r="I652" i="5"/>
  <c r="I633" i="5"/>
  <c r="I623" i="5"/>
  <c r="AB623" i="5" s="1"/>
  <c r="AD623" i="5" s="1"/>
  <c r="I613" i="5"/>
  <c r="I603" i="5"/>
  <c r="AB603" i="5" s="1"/>
  <c r="AD603" i="5" s="1"/>
  <c r="I585" i="5"/>
  <c r="AB585" i="5" s="1"/>
  <c r="AD585" i="5" s="1"/>
  <c r="I567" i="5"/>
  <c r="AB567" i="5" s="1"/>
  <c r="AD567" i="5" s="1"/>
  <c r="I548" i="5"/>
  <c r="AB548" i="5" s="1"/>
  <c r="AD548" i="5" s="1"/>
  <c r="I539" i="5"/>
  <c r="I531" i="5"/>
  <c r="AB531" i="5" s="1"/>
  <c r="AD531" i="5" s="1"/>
  <c r="I511" i="5"/>
  <c r="AB511" i="5" s="1"/>
  <c r="AD511" i="5" s="1"/>
  <c r="I484" i="5"/>
  <c r="I474" i="5"/>
  <c r="AB474" i="5" s="1"/>
  <c r="AD474" i="5" s="1"/>
  <c r="I455" i="5"/>
  <c r="AB455" i="5" s="1"/>
  <c r="AD455" i="5" s="1"/>
  <c r="I446" i="5"/>
  <c r="I437" i="5"/>
  <c r="AB437" i="5" s="1"/>
  <c r="AD437" i="5" s="1"/>
  <c r="I418" i="5"/>
  <c r="AB418" i="5" s="1"/>
  <c r="AD418" i="5" s="1"/>
  <c r="I408" i="5"/>
  <c r="AB408" i="5" s="1"/>
  <c r="AD408" i="5" s="1"/>
  <c r="I398" i="5"/>
  <c r="AB398" i="5" s="1"/>
  <c r="AD398" i="5" s="1"/>
  <c r="I388" i="5"/>
  <c r="AB388" i="5" s="1"/>
  <c r="AD388" i="5" s="1"/>
  <c r="I378" i="5"/>
  <c r="AB378" i="5" s="1"/>
  <c r="AD378" i="5" s="1"/>
  <c r="I371" i="5"/>
  <c r="I362" i="5"/>
  <c r="I352" i="5"/>
  <c r="K352" i="5" s="1"/>
  <c r="I342" i="5"/>
  <c r="AB342" i="5" s="1"/>
  <c r="AD342" i="5" s="1"/>
  <c r="I332" i="5"/>
  <c r="AB332" i="5" s="1"/>
  <c r="AD332" i="5" s="1"/>
  <c r="I323" i="5"/>
  <c r="I314" i="5"/>
  <c r="AB314" i="5" s="1"/>
  <c r="AD314" i="5" s="1"/>
  <c r="I305" i="5"/>
  <c r="K305" i="5" s="1"/>
  <c r="I297" i="5"/>
  <c r="AB297" i="5" s="1"/>
  <c r="AD297" i="5" s="1"/>
  <c r="I288" i="5"/>
  <c r="AB288" i="5" s="1"/>
  <c r="AD288" i="5" s="1"/>
  <c r="I1157" i="5"/>
  <c r="I1112" i="5"/>
  <c r="AB1112" i="5" s="1"/>
  <c r="AD1112" i="5" s="1"/>
  <c r="I1103" i="5"/>
  <c r="AB1103" i="5" s="1"/>
  <c r="AD1103" i="5" s="1"/>
  <c r="I1093" i="5"/>
  <c r="AB1093" i="5" s="1"/>
  <c r="AD1093" i="5" s="1"/>
  <c r="I1050" i="5"/>
  <c r="Y1050" i="5" s="1"/>
  <c r="I1041" i="5"/>
  <c r="AB1041" i="5" s="1"/>
  <c r="AD1041" i="5" s="1"/>
  <c r="F1031" i="5"/>
  <c r="I1014" i="5"/>
  <c r="AB1014" i="5" s="1"/>
  <c r="AD1014" i="5" s="1"/>
  <c r="I1004" i="5"/>
  <c r="AB1004" i="5" s="1"/>
  <c r="AD1004" i="5" s="1"/>
  <c r="I995" i="5"/>
  <c r="J995" i="5" s="1"/>
  <c r="I976" i="5"/>
  <c r="I951" i="5"/>
  <c r="I941" i="5"/>
  <c r="AB941" i="5" s="1"/>
  <c r="AD941" i="5" s="1"/>
  <c r="I922" i="5"/>
  <c r="AB922" i="5" s="1"/>
  <c r="AD922" i="5" s="1"/>
  <c r="I914" i="5"/>
  <c r="S914" i="5" s="1"/>
  <c r="I904" i="5"/>
  <c r="AB904" i="5" s="1"/>
  <c r="AD904" i="5" s="1"/>
  <c r="I875" i="5"/>
  <c r="O875" i="5" s="1"/>
  <c r="I866" i="5"/>
  <c r="I846" i="5"/>
  <c r="AB846" i="5" s="1"/>
  <c r="AD846" i="5" s="1"/>
  <c r="I836" i="5"/>
  <c r="AB836" i="5" s="1"/>
  <c r="AD836" i="5" s="1"/>
  <c r="I826" i="5"/>
  <c r="I817" i="5"/>
  <c r="O817" i="5" s="1"/>
  <c r="I798" i="5"/>
  <c r="AB798" i="5" s="1"/>
  <c r="AD798" i="5" s="1"/>
  <c r="I780" i="5"/>
  <c r="AB780" i="5" s="1"/>
  <c r="AD780" i="5" s="1"/>
  <c r="I762" i="5"/>
  <c r="J762" i="5" s="1"/>
  <c r="I753" i="5"/>
  <c r="AB753" i="5" s="1"/>
  <c r="AD753" i="5" s="1"/>
  <c r="I718" i="5"/>
  <c r="I710" i="5"/>
  <c r="AB710" i="5" s="1"/>
  <c r="AD710" i="5" s="1"/>
  <c r="I700" i="5"/>
  <c r="AB700" i="5" s="1"/>
  <c r="AD700" i="5" s="1"/>
  <c r="I680" i="5"/>
  <c r="AB680" i="5" s="1"/>
  <c r="AD680" i="5" s="1"/>
  <c r="I660" i="5"/>
  <c r="I651" i="5"/>
  <c r="AB651" i="5" s="1"/>
  <c r="AD651" i="5" s="1"/>
  <c r="I622" i="5"/>
  <c r="AB622" i="5" s="1"/>
  <c r="AD622" i="5" s="1"/>
  <c r="I612" i="5"/>
  <c r="AB612" i="5" s="1"/>
  <c r="AD612" i="5" s="1"/>
  <c r="I602" i="5"/>
  <c r="AB602" i="5" s="1"/>
  <c r="AD602" i="5" s="1"/>
  <c r="I593" i="5"/>
  <c r="AB593" i="5" s="1"/>
  <c r="AD593" i="5" s="1"/>
  <c r="I584" i="5"/>
  <c r="I575" i="5"/>
  <c r="AB575" i="5" s="1"/>
  <c r="AD575" i="5" s="1"/>
  <c r="I566" i="5"/>
  <c r="AB566" i="5" s="1"/>
  <c r="AD566" i="5" s="1"/>
  <c r="I557" i="5"/>
  <c r="AB557" i="5" s="1"/>
  <c r="AD557" i="5" s="1"/>
  <c r="I547" i="5"/>
  <c r="I538" i="5"/>
  <c r="I520" i="5"/>
  <c r="AB520" i="5" s="1"/>
  <c r="AD520" i="5" s="1"/>
  <c r="I502" i="5"/>
  <c r="I493" i="5"/>
  <c r="AB493" i="5" s="1"/>
  <c r="AD493" i="5" s="1"/>
  <c r="I483" i="5"/>
  <c r="I473" i="5"/>
  <c r="S473" i="5" s="1"/>
  <c r="I464" i="5"/>
  <c r="AB464" i="5" s="1"/>
  <c r="AD464" i="5" s="1"/>
  <c r="I454" i="5"/>
  <c r="AB454" i="5" s="1"/>
  <c r="AD454" i="5" s="1"/>
  <c r="I427" i="5"/>
  <c r="AB427" i="5" s="1"/>
  <c r="AD427" i="5" s="1"/>
  <c r="I417" i="5"/>
  <c r="I407" i="5"/>
  <c r="O407" i="5" s="1"/>
  <c r="I397" i="5"/>
  <c r="AB397" i="5" s="1"/>
  <c r="AD397" i="5" s="1"/>
  <c r="I387" i="5"/>
  <c r="AB387" i="5" s="1"/>
  <c r="AD387" i="5" s="1"/>
  <c r="I377" i="5"/>
  <c r="AB377" i="5" s="1"/>
  <c r="AD377" i="5" s="1"/>
  <c r="I370" i="5"/>
  <c r="AB370" i="5" s="1"/>
  <c r="AD370" i="5" s="1"/>
  <c r="I361" i="5"/>
  <c r="AB361" i="5" s="1"/>
  <c r="AD361" i="5" s="1"/>
  <c r="I351" i="5"/>
  <c r="AB351" i="5" s="1"/>
  <c r="AD351" i="5" s="1"/>
  <c r="I341" i="5"/>
  <c r="AB341" i="5" s="1"/>
  <c r="AD341" i="5" s="1"/>
  <c r="I331" i="5"/>
  <c r="AB331" i="5" s="1"/>
  <c r="AD331" i="5" s="1"/>
  <c r="I313" i="5"/>
  <c r="I296" i="5"/>
  <c r="O296" i="5" s="1"/>
  <c r="I287" i="5"/>
  <c r="AB287" i="5" s="1"/>
  <c r="AD287" i="5" s="1"/>
  <c r="I267" i="5"/>
  <c r="AB267" i="5" s="1"/>
  <c r="AD267" i="5" s="1"/>
  <c r="I248" i="5"/>
  <c r="S248" i="5" s="1"/>
  <c r="I238" i="5"/>
  <c r="AB238" i="5" s="1"/>
  <c r="AD238" i="5" s="1"/>
  <c r="I218" i="5"/>
  <c r="AB218" i="5" s="1"/>
  <c r="AD218" i="5" s="1"/>
  <c r="I208" i="5"/>
  <c r="AB208" i="5" s="1"/>
  <c r="AD208" i="5" s="1"/>
  <c r="I1281" i="5"/>
  <c r="J1281" i="5" s="1"/>
  <c r="I1785" i="5"/>
  <c r="AB1785" i="5" s="1"/>
  <c r="AD1785" i="5" s="1"/>
  <c r="I1675" i="5"/>
  <c r="AB1675" i="5" s="1"/>
  <c r="AD1675" i="5" s="1"/>
  <c r="I1645" i="5"/>
  <c r="I1560" i="5"/>
  <c r="AB1560" i="5" s="1"/>
  <c r="AD1560" i="5" s="1"/>
  <c r="I1498" i="5"/>
  <c r="Q1498" i="5" s="1"/>
  <c r="I1455" i="5"/>
  <c r="I1436" i="5"/>
  <c r="Q1436" i="5" s="1"/>
  <c r="I1362" i="5"/>
  <c r="AB1362" i="5" s="1"/>
  <c r="AD1362" i="5" s="1"/>
  <c r="I1345" i="5"/>
  <c r="AB1345" i="5" s="1"/>
  <c r="AD1345" i="5" s="1"/>
  <c r="I1335" i="5"/>
  <c r="U1335" i="5" s="1"/>
  <c r="I1317" i="5"/>
  <c r="AB1317" i="5" s="1"/>
  <c r="AD1317" i="5" s="1"/>
  <c r="I1299" i="5"/>
  <c r="I1280" i="5"/>
  <c r="AB1280" i="5" s="1"/>
  <c r="AD1280" i="5" s="1"/>
  <c r="F1252" i="5"/>
  <c r="I1175" i="5"/>
  <c r="J1175" i="5" s="1"/>
  <c r="I1138" i="5"/>
  <c r="AB1138" i="5" s="1"/>
  <c r="AD1138" i="5" s="1"/>
  <c r="I1059" i="5"/>
  <c r="S1059" i="5" s="1"/>
  <c r="I173" i="5"/>
  <c r="AB173" i="5" s="1"/>
  <c r="AD173" i="5" s="1"/>
  <c r="I153" i="5"/>
  <c r="AB153" i="5" s="1"/>
  <c r="AD153" i="5" s="1"/>
  <c r="I133" i="5"/>
  <c r="K133" i="5" s="1"/>
  <c r="I123" i="5"/>
  <c r="AB123" i="5" s="1"/>
  <c r="AD123" i="5" s="1"/>
  <c r="I113" i="5"/>
  <c r="O113" i="5" s="1"/>
  <c r="I103" i="5"/>
  <c r="AB103" i="5" s="1"/>
  <c r="AD103" i="5" s="1"/>
  <c r="I93" i="5"/>
  <c r="AB93" i="5" s="1"/>
  <c r="AD93" i="5" s="1"/>
  <c r="I83" i="5"/>
  <c r="W83" i="5" s="1"/>
  <c r="I73" i="5"/>
  <c r="I63" i="5"/>
  <c r="I53" i="5"/>
  <c r="I43" i="5"/>
  <c r="AB43" i="5" s="1"/>
  <c r="AD43" i="5" s="1"/>
  <c r="I23" i="5"/>
  <c r="S23" i="5" s="1"/>
  <c r="I13" i="5"/>
  <c r="AB13" i="5" s="1"/>
  <c r="AD13" i="5" s="1"/>
  <c r="I1865" i="5"/>
  <c r="AB1865" i="5" s="1"/>
  <c r="AD1865" i="5" s="1"/>
  <c r="I1855" i="5"/>
  <c r="AB1855" i="5" s="1"/>
  <c r="AD1855" i="5" s="1"/>
  <c r="I1767" i="5"/>
  <c r="AB1767" i="5" s="1"/>
  <c r="AD1767" i="5" s="1"/>
  <c r="I1637" i="5"/>
  <c r="Q1637" i="5" s="1"/>
  <c r="I1617" i="5"/>
  <c r="S1617" i="5" s="1"/>
  <c r="I1607" i="5"/>
  <c r="AB1607" i="5" s="1"/>
  <c r="AD1607" i="5" s="1"/>
  <c r="I1589" i="5"/>
  <c r="AB1589" i="5" s="1"/>
  <c r="AD1589" i="5" s="1"/>
  <c r="I1579" i="5"/>
  <c r="AB1579" i="5" s="1"/>
  <c r="AD1579" i="5" s="1"/>
  <c r="I1569" i="5"/>
  <c r="AB1569" i="5" s="1"/>
  <c r="AD1569" i="5" s="1"/>
  <c r="I1559" i="5"/>
  <c r="AB1559" i="5" s="1"/>
  <c r="AD1559" i="5" s="1"/>
  <c r="I1522" i="5"/>
  <c r="I1504" i="5"/>
  <c r="AB1504" i="5" s="1"/>
  <c r="AD1504" i="5" s="1"/>
  <c r="I1488" i="5"/>
  <c r="AB1488" i="5" s="1"/>
  <c r="AD1488" i="5" s="1"/>
  <c r="I1471" i="5"/>
  <c r="J1471" i="5" s="1"/>
  <c r="I1454" i="5"/>
  <c r="Y1454" i="5" s="1"/>
  <c r="I1417" i="5"/>
  <c r="K1417" i="5" s="1"/>
  <c r="I1389" i="5"/>
  <c r="AB1389" i="5" s="1"/>
  <c r="AD1389" i="5" s="1"/>
  <c r="I1370" i="5"/>
  <c r="AB1370" i="5" s="1"/>
  <c r="AD1370" i="5" s="1"/>
  <c r="I1352" i="5"/>
  <c r="K1352" i="5" s="1"/>
  <c r="I1344" i="5"/>
  <c r="AB1344" i="5" s="1"/>
  <c r="AD1344" i="5" s="1"/>
  <c r="I1334" i="5"/>
  <c r="J1334" i="5" s="1"/>
  <c r="I1324" i="5"/>
  <c r="AB1324" i="5" s="1"/>
  <c r="AD1324" i="5" s="1"/>
  <c r="I1316" i="5"/>
  <c r="AB1316" i="5" s="1"/>
  <c r="AD1316" i="5" s="1"/>
  <c r="I1307" i="5"/>
  <c r="Q1307" i="5" s="1"/>
  <c r="I1298" i="5"/>
  <c r="AB1298" i="5" s="1"/>
  <c r="AD1298" i="5" s="1"/>
  <c r="E1289" i="5"/>
  <c r="I1279" i="5"/>
  <c r="AB1279" i="5" s="1"/>
  <c r="AD1279" i="5" s="1"/>
  <c r="I1269" i="5"/>
  <c r="AB1269" i="5" s="1"/>
  <c r="AD1269" i="5" s="1"/>
  <c r="I1260" i="5"/>
  <c r="AB1260" i="5" s="1"/>
  <c r="AD1260" i="5" s="1"/>
  <c r="I1251" i="5"/>
  <c r="AB1251" i="5" s="1"/>
  <c r="AD1251" i="5" s="1"/>
  <c r="I1233" i="5"/>
  <c r="AB1233" i="5" s="1"/>
  <c r="AD1233" i="5" s="1"/>
  <c r="I1203" i="5"/>
  <c r="K1203" i="5" s="1"/>
  <c r="I1194" i="5"/>
  <c r="I1184" i="5"/>
  <c r="AB1184" i="5" s="1"/>
  <c r="AD1184" i="5" s="1"/>
  <c r="I1156" i="5"/>
  <c r="AB1156" i="5" s="1"/>
  <c r="AD1156" i="5" s="1"/>
  <c r="I1147" i="5"/>
  <c r="I1137" i="5"/>
  <c r="I1120" i="5"/>
  <c r="AB1120" i="5" s="1"/>
  <c r="AD1120" i="5" s="1"/>
  <c r="I1111" i="5"/>
  <c r="AB1111" i="5" s="1"/>
  <c r="AD1111" i="5" s="1"/>
  <c r="I1102" i="5"/>
  <c r="AB1102" i="5" s="1"/>
  <c r="AD1102" i="5" s="1"/>
  <c r="I1084" i="5"/>
  <c r="Q1084" i="5" s="1"/>
  <c r="I1076" i="5"/>
  <c r="AB1076" i="5" s="1"/>
  <c r="AD1076" i="5" s="1"/>
  <c r="I1058" i="5"/>
  <c r="AB1058" i="5" s="1"/>
  <c r="AD1058" i="5" s="1"/>
  <c r="I1049" i="5"/>
  <c r="AB1049" i="5" s="1"/>
  <c r="AD1049" i="5" s="1"/>
  <c r="I1040" i="5"/>
  <c r="J1040" i="5" s="1"/>
  <c r="I1030" i="5"/>
  <c r="AB1030" i="5" s="1"/>
  <c r="AD1030" i="5" s="1"/>
  <c r="I1023" i="5"/>
  <c r="AB1023" i="5" s="1"/>
  <c r="AD1023" i="5" s="1"/>
  <c r="I1013" i="5"/>
  <c r="AB1013" i="5" s="1"/>
  <c r="AD1013" i="5" s="1"/>
  <c r="I1003" i="5"/>
  <c r="AB1003" i="5" s="1"/>
  <c r="AD1003" i="5" s="1"/>
  <c r="I994" i="5"/>
  <c r="AB994" i="5" s="1"/>
  <c r="AD994" i="5" s="1"/>
  <c r="I984" i="5"/>
  <c r="Y984" i="5" s="1"/>
  <c r="I966" i="5"/>
  <c r="I959" i="5"/>
  <c r="AB959" i="5" s="1"/>
  <c r="AD959" i="5" s="1"/>
  <c r="I930" i="5"/>
  <c r="Y930" i="5" s="1"/>
  <c r="I921" i="5"/>
  <c r="AB921" i="5" s="1"/>
  <c r="AD921" i="5" s="1"/>
  <c r="I913" i="5"/>
  <c r="Q913" i="5" s="1"/>
  <c r="I894" i="5"/>
  <c r="AB894" i="5" s="1"/>
  <c r="AD894" i="5" s="1"/>
  <c r="I874" i="5"/>
  <c r="AB874" i="5" s="1"/>
  <c r="AD874" i="5" s="1"/>
  <c r="I865" i="5"/>
  <c r="K865" i="5" s="1"/>
  <c r="I855" i="5"/>
  <c r="AB855" i="5" s="1"/>
  <c r="AD855" i="5" s="1"/>
  <c r="I845" i="5"/>
  <c r="AB845" i="5" s="1"/>
  <c r="AD845" i="5" s="1"/>
  <c r="I835" i="5"/>
  <c r="AB835" i="5" s="1"/>
  <c r="AD835" i="5" s="1"/>
  <c r="I825" i="5"/>
  <c r="AB825" i="5" s="1"/>
  <c r="AD825" i="5" s="1"/>
  <c r="I816" i="5"/>
  <c r="AB816" i="5" s="1"/>
  <c r="AD816" i="5" s="1"/>
  <c r="I807" i="5"/>
  <c r="AB807" i="5" s="1"/>
  <c r="AD807" i="5" s="1"/>
  <c r="I789" i="5"/>
  <c r="AB789" i="5" s="1"/>
  <c r="AD789" i="5" s="1"/>
  <c r="I770" i="5"/>
  <c r="AB770" i="5" s="1"/>
  <c r="AD770" i="5" s="1"/>
  <c r="I761" i="5"/>
  <c r="AB761" i="5" s="1"/>
  <c r="AD761" i="5" s="1"/>
  <c r="I743" i="5"/>
  <c r="M743" i="5" s="1"/>
  <c r="I734" i="5"/>
  <c r="AB734" i="5" s="1"/>
  <c r="AD734" i="5" s="1"/>
  <c r="I727" i="5"/>
  <c r="AB727" i="5" s="1"/>
  <c r="AD727" i="5" s="1"/>
  <c r="I717" i="5"/>
  <c r="AB717" i="5" s="1"/>
  <c r="AD717" i="5" s="1"/>
  <c r="I699" i="5"/>
  <c r="AB699" i="5" s="1"/>
  <c r="AD699" i="5" s="1"/>
  <c r="I650" i="5"/>
  <c r="AB650" i="5" s="1"/>
  <c r="AD650" i="5" s="1"/>
  <c r="I641" i="5"/>
  <c r="I631" i="5"/>
  <c r="AB631" i="5" s="1"/>
  <c r="AD631" i="5" s="1"/>
  <c r="I621" i="5"/>
  <c r="AB621" i="5" s="1"/>
  <c r="AD621" i="5" s="1"/>
  <c r="I601" i="5"/>
  <c r="AB601" i="5" s="1"/>
  <c r="AD601" i="5" s="1"/>
  <c r="I592" i="5"/>
  <c r="AB592" i="5" s="1"/>
  <c r="AD592" i="5" s="1"/>
  <c r="I583" i="5"/>
  <c r="AB583" i="5" s="1"/>
  <c r="AD583" i="5" s="1"/>
  <c r="I574" i="5"/>
  <c r="J574" i="5" s="1"/>
  <c r="I565" i="5"/>
  <c r="AB565" i="5" s="1"/>
  <c r="AD565" i="5" s="1"/>
  <c r="I556" i="5"/>
  <c r="AB556" i="5" s="1"/>
  <c r="AD556" i="5" s="1"/>
  <c r="I546" i="5"/>
  <c r="S546" i="5" s="1"/>
  <c r="I529" i="5"/>
  <c r="AB529" i="5" s="1"/>
  <c r="AD529" i="5" s="1"/>
  <c r="I519" i="5"/>
  <c r="AB519" i="5" s="1"/>
  <c r="AD519" i="5" s="1"/>
  <c r="I509" i="5"/>
  <c r="AB509" i="5" s="1"/>
  <c r="AD509" i="5" s="1"/>
  <c r="I501" i="5"/>
  <c r="AB501" i="5" s="1"/>
  <c r="AD501" i="5" s="1"/>
  <c r="I492" i="5"/>
  <c r="AB492" i="5" s="1"/>
  <c r="AD492" i="5" s="1"/>
  <c r="I482" i="5"/>
  <c r="AB482" i="5" s="1"/>
  <c r="AD482" i="5" s="1"/>
  <c r="I472" i="5"/>
  <c r="AB472" i="5" s="1"/>
  <c r="AD472" i="5" s="1"/>
  <c r="I463" i="5"/>
  <c r="AB463" i="5" s="1"/>
  <c r="AD463" i="5" s="1"/>
  <c r="I445" i="5"/>
  <c r="AB445" i="5" s="1"/>
  <c r="AD445" i="5" s="1"/>
  <c r="I436" i="5"/>
  <c r="AB436" i="5" s="1"/>
  <c r="AD436" i="5" s="1"/>
  <c r="I426" i="5"/>
  <c r="AB426" i="5" s="1"/>
  <c r="AD426" i="5" s="1"/>
  <c r="I416" i="5"/>
  <c r="O416" i="5" s="1"/>
  <c r="I406" i="5"/>
  <c r="AB406" i="5" s="1"/>
  <c r="AD406" i="5" s="1"/>
  <c r="I396" i="5"/>
  <c r="AB396" i="5" s="1"/>
  <c r="AD396" i="5" s="1"/>
  <c r="I376" i="5"/>
  <c r="AB376" i="5" s="1"/>
  <c r="AD376" i="5" s="1"/>
  <c r="I369" i="5"/>
  <c r="AB369" i="5" s="1"/>
  <c r="AD369" i="5" s="1"/>
  <c r="I360" i="5"/>
  <c r="S360" i="5" s="1"/>
  <c r="I350" i="5"/>
  <c r="AB350" i="5" s="1"/>
  <c r="AD350" i="5" s="1"/>
  <c r="I330" i="5"/>
  <c r="W330" i="5" s="1"/>
  <c r="F321" i="5"/>
  <c r="I312" i="5"/>
  <c r="I304" i="5"/>
  <c r="AB304" i="5" s="1"/>
  <c r="AD304" i="5" s="1"/>
  <c r="I276" i="5"/>
  <c r="AB276" i="5" s="1"/>
  <c r="AD276" i="5" s="1"/>
  <c r="E207" i="5"/>
  <c r="I1271" i="5"/>
  <c r="Y1271" i="5" s="1"/>
  <c r="I1866" i="5"/>
  <c r="Q1866" i="5" s="1"/>
  <c r="I1856" i="5"/>
  <c r="AB1856" i="5" s="1"/>
  <c r="AD1856" i="5" s="1"/>
  <c r="I1795" i="5"/>
  <c r="AB1795" i="5" s="1"/>
  <c r="AD1795" i="5" s="1"/>
  <c r="I1777" i="5"/>
  <c r="AB1777" i="5" s="1"/>
  <c r="AD1777" i="5" s="1"/>
  <c r="I1748" i="5"/>
  <c r="AB1748" i="5" s="1"/>
  <c r="AD1748" i="5" s="1"/>
  <c r="I1570" i="5"/>
  <c r="K1570" i="5" s="1"/>
  <c r="I1550" i="5"/>
  <c r="AB1550" i="5" s="1"/>
  <c r="AD1550" i="5" s="1"/>
  <c r="I1481" i="5"/>
  <c r="AB1481" i="5" s="1"/>
  <c r="AD1481" i="5" s="1"/>
  <c r="I1400" i="5"/>
  <c r="AB1400" i="5" s="1"/>
  <c r="AD1400" i="5" s="1"/>
  <c r="I1270" i="5"/>
  <c r="I1234" i="5"/>
  <c r="AB1234" i="5" s="1"/>
  <c r="AD1234" i="5" s="1"/>
  <c r="I1165" i="5"/>
  <c r="O1165" i="5" s="1"/>
  <c r="I1121" i="5"/>
  <c r="AB1121" i="5" s="1"/>
  <c r="AD1121" i="5" s="1"/>
  <c r="F130" i="5"/>
  <c r="E50" i="5"/>
  <c r="I162" i="5"/>
  <c r="Y162" i="5" s="1"/>
  <c r="I152" i="5"/>
  <c r="AB152" i="5" s="1"/>
  <c r="AD152" i="5" s="1"/>
  <c r="I142" i="5"/>
  <c r="AB142" i="5" s="1"/>
  <c r="AD142" i="5" s="1"/>
  <c r="I122" i="5"/>
  <c r="AB122" i="5" s="1"/>
  <c r="AD122" i="5" s="1"/>
  <c r="I112" i="5"/>
  <c r="AB112" i="5" s="1"/>
  <c r="AD112" i="5" s="1"/>
  <c r="I102" i="5"/>
  <c r="J102" i="5" s="1"/>
  <c r="I92" i="5"/>
  <c r="I82" i="5"/>
  <c r="AB82" i="5" s="1"/>
  <c r="AD82" i="5" s="1"/>
  <c r="I72" i="5"/>
  <c r="AB72" i="5" s="1"/>
  <c r="AD72" i="5" s="1"/>
  <c r="I62" i="5"/>
  <c r="S62" i="5" s="1"/>
  <c r="I52" i="5"/>
  <c r="K52" i="5" s="1"/>
  <c r="I42" i="5"/>
  <c r="AB42" i="5" s="1"/>
  <c r="AD42" i="5" s="1"/>
  <c r="I32" i="5"/>
  <c r="AB32" i="5" s="1"/>
  <c r="AD32" i="5" s="1"/>
  <c r="I22" i="5"/>
  <c r="Y22" i="5" s="1"/>
  <c r="I12" i="5"/>
  <c r="AB12" i="5" s="1"/>
  <c r="AD12" i="5" s="1"/>
  <c r="E1873" i="5"/>
  <c r="E1802" i="5"/>
  <c r="I1775" i="5"/>
  <c r="AB1775" i="5" s="1"/>
  <c r="AD1775" i="5" s="1"/>
  <c r="I1766" i="5"/>
  <c r="AB1766" i="5" s="1"/>
  <c r="AD1766" i="5" s="1"/>
  <c r="I1756" i="5"/>
  <c r="S1756" i="5" s="1"/>
  <c r="I1746" i="5"/>
  <c r="AB1746" i="5" s="1"/>
  <c r="AD1746" i="5" s="1"/>
  <c r="E1736" i="5"/>
  <c r="I1728" i="5"/>
  <c r="AB1728" i="5" s="1"/>
  <c r="AD1728" i="5" s="1"/>
  <c r="F1643" i="5"/>
  <c r="I1636" i="5"/>
  <c r="M1636" i="5" s="1"/>
  <c r="I1616" i="5"/>
  <c r="AB1616" i="5" s="1"/>
  <c r="AD1616" i="5" s="1"/>
  <c r="I1606" i="5"/>
  <c r="I1598" i="5"/>
  <c r="I1588" i="5"/>
  <c r="AB1588" i="5" s="1"/>
  <c r="AD1588" i="5" s="1"/>
  <c r="I1578" i="5"/>
  <c r="S1578" i="5" s="1"/>
  <c r="I1568" i="5"/>
  <c r="AB1568" i="5" s="1"/>
  <c r="AD1568" i="5" s="1"/>
  <c r="I1558" i="5"/>
  <c r="I1549" i="5"/>
  <c r="I1539" i="5"/>
  <c r="O1539" i="5" s="1"/>
  <c r="I1511" i="5"/>
  <c r="Q1511" i="5" s="1"/>
  <c r="I1470" i="5"/>
  <c r="W1470" i="5" s="1"/>
  <c r="I1453" i="5"/>
  <c r="I1443" i="5"/>
  <c r="AB1443" i="5" s="1"/>
  <c r="AD1443" i="5" s="1"/>
  <c r="I1434" i="5"/>
  <c r="AB1434" i="5" s="1"/>
  <c r="AD1434" i="5" s="1"/>
  <c r="I1424" i="5"/>
  <c r="M1424" i="5" s="1"/>
  <c r="I1416" i="5"/>
  <c r="AB1416" i="5" s="1"/>
  <c r="AD1416" i="5" s="1"/>
  <c r="I1398" i="5"/>
  <c r="AB1398" i="5" s="1"/>
  <c r="AD1398" i="5" s="1"/>
  <c r="I1388" i="5"/>
  <c r="F1360" i="5"/>
  <c r="I1343" i="5"/>
  <c r="S1343" i="5" s="1"/>
  <c r="I1333" i="5"/>
  <c r="AB1333" i="5" s="1"/>
  <c r="AD1333" i="5" s="1"/>
  <c r="I1323" i="5"/>
  <c r="I1315" i="5"/>
  <c r="I1278" i="5"/>
  <c r="Y1278" i="5" s="1"/>
  <c r="I1268" i="5"/>
  <c r="I1250" i="5"/>
  <c r="AB1250" i="5" s="1"/>
  <c r="AD1250" i="5" s="1"/>
  <c r="I1232" i="5"/>
  <c r="AB1232" i="5" s="1"/>
  <c r="AD1232" i="5" s="1"/>
  <c r="I1222" i="5"/>
  <c r="I1212" i="5"/>
  <c r="S1212" i="5" s="1"/>
  <c r="I1193" i="5"/>
  <c r="W1193" i="5" s="1"/>
  <c r="I1183" i="5"/>
  <c r="AB1183" i="5" s="1"/>
  <c r="AD1183" i="5" s="1"/>
  <c r="I1173" i="5"/>
  <c r="I1146" i="5"/>
  <c r="I1136" i="5"/>
  <c r="AB1136" i="5" s="1"/>
  <c r="AD1136" i="5" s="1"/>
  <c r="I1126" i="5"/>
  <c r="J1126" i="5" s="1"/>
  <c r="I1119" i="5"/>
  <c r="I1101" i="5"/>
  <c r="AB1101" i="5" s="1"/>
  <c r="AD1101" i="5" s="1"/>
  <c r="I1083" i="5"/>
  <c r="AB1083" i="5" s="1"/>
  <c r="AD1083" i="5" s="1"/>
  <c r="I1075" i="5"/>
  <c r="W1075" i="5" s="1"/>
  <c r="I1065" i="5"/>
  <c r="I1048" i="5"/>
  <c r="AB1048" i="5" s="1"/>
  <c r="AD1048" i="5" s="1"/>
  <c r="I1039" i="5"/>
  <c r="I1029" i="5"/>
  <c r="AB1029" i="5" s="1"/>
  <c r="AD1029" i="5" s="1"/>
  <c r="I1022" i="5"/>
  <c r="AB1022" i="5" s="1"/>
  <c r="AD1022" i="5" s="1"/>
  <c r="I983" i="5"/>
  <c r="O983" i="5" s="1"/>
  <c r="I949" i="5"/>
  <c r="AB949" i="5" s="1"/>
  <c r="AD949" i="5" s="1"/>
  <c r="I939" i="5"/>
  <c r="AB939" i="5" s="1"/>
  <c r="AD939" i="5" s="1"/>
  <c r="E929" i="5"/>
  <c r="I903" i="5"/>
  <c r="AB903" i="5" s="1"/>
  <c r="AD903" i="5" s="1"/>
  <c r="I893" i="5"/>
  <c r="I883" i="5"/>
  <c r="AB883" i="5" s="1"/>
  <c r="AD883" i="5" s="1"/>
  <c r="I873" i="5"/>
  <c r="I854" i="5"/>
  <c r="I824" i="5"/>
  <c r="AB824" i="5" s="1"/>
  <c r="AD824" i="5" s="1"/>
  <c r="I806" i="5"/>
  <c r="U806" i="5" s="1"/>
  <c r="I778" i="5"/>
  <c r="AB778" i="5" s="1"/>
  <c r="AD778" i="5" s="1"/>
  <c r="I760" i="5"/>
  <c r="AB760" i="5" s="1"/>
  <c r="AD760" i="5" s="1"/>
  <c r="E751" i="5"/>
  <c r="I733" i="5"/>
  <c r="K733" i="5" s="1"/>
  <c r="I726" i="5"/>
  <c r="M726" i="5" s="1"/>
  <c r="I698" i="5"/>
  <c r="AB698" i="5" s="1"/>
  <c r="AD698" i="5" s="1"/>
  <c r="E668" i="5"/>
  <c r="I658" i="5"/>
  <c r="F649" i="5"/>
  <c r="I640" i="5"/>
  <c r="S640" i="5" s="1"/>
  <c r="I630" i="5"/>
  <c r="AB630" i="5" s="1"/>
  <c r="AD630" i="5" s="1"/>
  <c r="I620" i="5"/>
  <c r="AB620" i="5" s="1"/>
  <c r="AD620" i="5" s="1"/>
  <c r="I610" i="5"/>
  <c r="AB610" i="5" s="1"/>
  <c r="AD610" i="5" s="1"/>
  <c r="I600" i="5"/>
  <c r="AB600" i="5" s="1"/>
  <c r="AD600" i="5" s="1"/>
  <c r="I591" i="5"/>
  <c r="AB591" i="5" s="1"/>
  <c r="AD591" i="5" s="1"/>
  <c r="I582" i="5"/>
  <c r="I564" i="5"/>
  <c r="I545" i="5"/>
  <c r="AB545" i="5" s="1"/>
  <c r="AD545" i="5" s="1"/>
  <c r="I518" i="5"/>
  <c r="AB518" i="5" s="1"/>
  <c r="AD518" i="5" s="1"/>
  <c r="I508" i="5"/>
  <c r="AB508" i="5" s="1"/>
  <c r="AD508" i="5" s="1"/>
  <c r="I500" i="5"/>
  <c r="I491" i="5"/>
  <c r="AB491" i="5" s="1"/>
  <c r="AD491" i="5" s="1"/>
  <c r="I444" i="5"/>
  <c r="O444" i="5" s="1"/>
  <c r="I435" i="5"/>
  <c r="AB435" i="5" s="1"/>
  <c r="AD435" i="5" s="1"/>
  <c r="I395" i="5"/>
  <c r="AB395" i="5" s="1"/>
  <c r="AD395" i="5" s="1"/>
  <c r="I385" i="5"/>
  <c r="I375" i="5"/>
  <c r="I339" i="5"/>
  <c r="AB339" i="5" s="1"/>
  <c r="AD339" i="5" s="1"/>
  <c r="I329" i="5"/>
  <c r="AB329" i="5" s="1"/>
  <c r="AD329" i="5" s="1"/>
  <c r="I295" i="5"/>
  <c r="AB295" i="5" s="1"/>
  <c r="AD295" i="5" s="1"/>
  <c r="I285" i="5"/>
  <c r="I275" i="5"/>
  <c r="AB275" i="5" s="1"/>
  <c r="AD275" i="5" s="1"/>
  <c r="I226" i="5"/>
  <c r="M226" i="5" s="1"/>
  <c r="I216" i="5"/>
  <c r="AB216" i="5" s="1"/>
  <c r="AD216" i="5" s="1"/>
  <c r="I206" i="5"/>
  <c r="AB206" i="5" s="1"/>
  <c r="AD206" i="5" s="1"/>
  <c r="I1300" i="5"/>
  <c r="AB1300" i="5" s="1"/>
  <c r="AD1300" i="5" s="1"/>
  <c r="I164" i="5"/>
  <c r="U164" i="5" s="1"/>
  <c r="I84" i="5"/>
  <c r="S84" i="5" s="1"/>
  <c r="I4" i="5"/>
  <c r="J4" i="5" s="1"/>
  <c r="I1848" i="5"/>
  <c r="Q1848" i="5" s="1"/>
  <c r="I1768" i="5"/>
  <c r="AB1768" i="5" s="1"/>
  <c r="AD1768" i="5" s="1"/>
  <c r="I1628" i="5"/>
  <c r="AB1628" i="5" s="1"/>
  <c r="AD1628" i="5" s="1"/>
  <c r="I1590" i="5"/>
  <c r="I1489" i="5"/>
  <c r="J1489" i="5" s="1"/>
  <c r="I1463" i="5"/>
  <c r="AB1463" i="5" s="1"/>
  <c r="AD1463" i="5" s="1"/>
  <c r="I1445" i="5"/>
  <c r="AB1445" i="5" s="1"/>
  <c r="AD1445" i="5" s="1"/>
  <c r="I1426" i="5"/>
  <c r="I1410" i="5"/>
  <c r="I1371" i="5"/>
  <c r="Q1371" i="5" s="1"/>
  <c r="E1242" i="5"/>
  <c r="I1224" i="5"/>
  <c r="AB1224" i="5" s="1"/>
  <c r="AD1224" i="5" s="1"/>
  <c r="I1214" i="5"/>
  <c r="AB1214" i="5" s="1"/>
  <c r="AD1214" i="5" s="1"/>
  <c r="I1204" i="5"/>
  <c r="I1185" i="5"/>
  <c r="Y1185" i="5" s="1"/>
  <c r="I1148" i="5"/>
  <c r="W1148" i="5" s="1"/>
  <c r="I181" i="5"/>
  <c r="AB181" i="5" s="1"/>
  <c r="AD181" i="5" s="1"/>
  <c r="I171" i="5"/>
  <c r="I161" i="5"/>
  <c r="I141" i="5"/>
  <c r="S141" i="5" s="1"/>
  <c r="I111" i="5"/>
  <c r="AB111" i="5" s="1"/>
  <c r="AD111" i="5" s="1"/>
  <c r="I81" i="5"/>
  <c r="I71" i="5"/>
  <c r="AB71" i="5" s="1"/>
  <c r="AD71" i="5" s="1"/>
  <c r="I61" i="5"/>
  <c r="F41" i="5"/>
  <c r="I21" i="5"/>
  <c r="I1846" i="5"/>
  <c r="S1846" i="5" s="1"/>
  <c r="I1755" i="5"/>
  <c r="Y1755" i="5" s="1"/>
  <c r="I1745" i="5"/>
  <c r="I1718" i="5"/>
  <c r="S1718" i="5" s="1"/>
  <c r="F1699" i="5"/>
  <c r="E1643" i="5"/>
  <c r="I1635" i="5"/>
  <c r="I1625" i="5"/>
  <c r="AB1625" i="5" s="1"/>
  <c r="AD1625" i="5" s="1"/>
  <c r="I1615" i="5"/>
  <c r="I1597" i="5"/>
  <c r="AB1597" i="5" s="1"/>
  <c r="AD1597" i="5" s="1"/>
  <c r="I1587" i="5"/>
  <c r="I1557" i="5"/>
  <c r="AB1557" i="5" s="1"/>
  <c r="AD1557" i="5" s="1"/>
  <c r="I1538" i="5"/>
  <c r="AB1538" i="5" s="1"/>
  <c r="AD1538" i="5" s="1"/>
  <c r="I1528" i="5"/>
  <c r="I1510" i="5"/>
  <c r="AB1510" i="5" s="1"/>
  <c r="AD1510" i="5" s="1"/>
  <c r="I1503" i="5"/>
  <c r="K1503" i="5" s="1"/>
  <c r="I1486" i="5"/>
  <c r="F1469" i="5"/>
  <c r="I1460" i="5"/>
  <c r="AB1460" i="5" s="1"/>
  <c r="AD1460" i="5" s="1"/>
  <c r="I1452" i="5"/>
  <c r="K1452" i="5" s="1"/>
  <c r="F1423" i="5"/>
  <c r="I1415" i="5"/>
  <c r="K1415" i="5" s="1"/>
  <c r="I1407" i="5"/>
  <c r="Q1407" i="5" s="1"/>
  <c r="I1397" i="5"/>
  <c r="J1397" i="5" s="1"/>
  <c r="I1387" i="5"/>
  <c r="K1387" i="5" s="1"/>
  <c r="E1377" i="5"/>
  <c r="I1368" i="5"/>
  <c r="AB1368" i="5" s="1"/>
  <c r="AD1368" i="5" s="1"/>
  <c r="I1359" i="5"/>
  <c r="AB1359" i="5" s="1"/>
  <c r="AD1359" i="5" s="1"/>
  <c r="I1342" i="5"/>
  <c r="Y1342" i="5" s="1"/>
  <c r="I1332" i="5"/>
  <c r="AB1332" i="5" s="1"/>
  <c r="AD1332" i="5" s="1"/>
  <c r="I1314" i="5"/>
  <c r="AB1314" i="5" s="1"/>
  <c r="AD1314" i="5" s="1"/>
  <c r="F1305" i="5"/>
  <c r="I1296" i="5"/>
  <c r="AB1296" i="5" s="1"/>
  <c r="AD1296" i="5" s="1"/>
  <c r="I1267" i="5"/>
  <c r="E1258" i="5"/>
  <c r="I1249" i="5"/>
  <c r="AB1249" i="5" s="1"/>
  <c r="AD1249" i="5" s="1"/>
  <c r="I1239" i="5"/>
  <c r="AB1239" i="5" s="1"/>
  <c r="AD1239" i="5" s="1"/>
  <c r="I1221" i="5"/>
  <c r="K1221" i="5" s="1"/>
  <c r="I1192" i="5"/>
  <c r="AB1192" i="5" s="1"/>
  <c r="AD1192" i="5" s="1"/>
  <c r="I1182" i="5"/>
  <c r="W1182" i="5" s="1"/>
  <c r="I1145" i="5"/>
  <c r="AB1145" i="5" s="1"/>
  <c r="AD1145" i="5" s="1"/>
  <c r="I1135" i="5"/>
  <c r="AB1135" i="5" s="1"/>
  <c r="AD1135" i="5" s="1"/>
  <c r="E1118" i="5"/>
  <c r="I1110" i="5"/>
  <c r="AB1110" i="5" s="1"/>
  <c r="AD1110" i="5" s="1"/>
  <c r="I1100" i="5"/>
  <c r="I1082" i="5"/>
  <c r="I1064" i="5"/>
  <c r="S1064" i="5" s="1"/>
  <c r="I1056" i="5"/>
  <c r="S1056" i="5" s="1"/>
  <c r="I1021" i="5"/>
  <c r="AB1021" i="5" s="1"/>
  <c r="AD1021" i="5" s="1"/>
  <c r="I1001" i="5"/>
  <c r="W1001" i="5" s="1"/>
  <c r="F992" i="5"/>
  <c r="I973" i="5"/>
  <c r="M973" i="5" s="1"/>
  <c r="E957" i="5"/>
  <c r="I948" i="5"/>
  <c r="W948" i="5" s="1"/>
  <c r="I938" i="5"/>
  <c r="AB938" i="5" s="1"/>
  <c r="AD938" i="5" s="1"/>
  <c r="I928" i="5"/>
  <c r="AB928" i="5" s="1"/>
  <c r="AD928" i="5" s="1"/>
  <c r="I919" i="5"/>
  <c r="AB919" i="5" s="1"/>
  <c r="AD919" i="5" s="1"/>
  <c r="I911" i="5"/>
  <c r="AB911" i="5" s="1"/>
  <c r="AD911" i="5" s="1"/>
  <c r="I892" i="5"/>
  <c r="I872" i="5"/>
  <c r="AB872" i="5" s="1"/>
  <c r="AD872" i="5" s="1"/>
  <c r="I863" i="5"/>
  <c r="AB863" i="5" s="1"/>
  <c r="AD863" i="5" s="1"/>
  <c r="I853" i="5"/>
  <c r="I823" i="5"/>
  <c r="O823" i="5" s="1"/>
  <c r="I814" i="5"/>
  <c r="I805" i="5"/>
  <c r="AB805" i="5" s="1"/>
  <c r="AD805" i="5" s="1"/>
  <c r="I797" i="5"/>
  <c r="J797" i="5" s="1"/>
  <c r="I787" i="5"/>
  <c r="J787" i="5" s="1"/>
  <c r="I768" i="5"/>
  <c r="Y768" i="5" s="1"/>
  <c r="E759" i="5"/>
  <c r="I750" i="5"/>
  <c r="AB750" i="5" s="1"/>
  <c r="AD750" i="5" s="1"/>
  <c r="F732" i="5"/>
  <c r="I725" i="5"/>
  <c r="K725" i="5" s="1"/>
  <c r="I707" i="5"/>
  <c r="AB707" i="5" s="1"/>
  <c r="AD707" i="5" s="1"/>
  <c r="I697" i="5"/>
  <c r="AB697" i="5" s="1"/>
  <c r="AD697" i="5" s="1"/>
  <c r="I687" i="5"/>
  <c r="AB687" i="5" s="1"/>
  <c r="AD687" i="5" s="1"/>
  <c r="I677" i="5"/>
  <c r="AB677" i="5" s="1"/>
  <c r="AD677" i="5" s="1"/>
  <c r="I667" i="5"/>
  <c r="I657" i="5"/>
  <c r="AB657" i="5" s="1"/>
  <c r="AD657" i="5" s="1"/>
  <c r="I629" i="5"/>
  <c r="I619" i="5"/>
  <c r="AB619" i="5" s="1"/>
  <c r="AD619" i="5" s="1"/>
  <c r="I609" i="5"/>
  <c r="AB609" i="5" s="1"/>
  <c r="AD609" i="5" s="1"/>
  <c r="I599" i="5"/>
  <c r="I590" i="5"/>
  <c r="AB590" i="5" s="1"/>
  <c r="AD590" i="5" s="1"/>
  <c r="I581" i="5"/>
  <c r="I572" i="5"/>
  <c r="AB572" i="5" s="1"/>
  <c r="AD572" i="5" s="1"/>
  <c r="I563" i="5"/>
  <c r="AB563" i="5" s="1"/>
  <c r="AD563" i="5" s="1"/>
  <c r="I554" i="5"/>
  <c r="I544" i="5"/>
  <c r="J544" i="5" s="1"/>
  <c r="E536" i="5"/>
  <c r="I507" i="5"/>
  <c r="AB507" i="5" s="1"/>
  <c r="AD507" i="5" s="1"/>
  <c r="I499" i="5"/>
  <c r="AB499" i="5" s="1"/>
  <c r="AD499" i="5" s="1"/>
  <c r="I490" i="5"/>
  <c r="AB490" i="5" s="1"/>
  <c r="AD490" i="5" s="1"/>
  <c r="I480" i="5"/>
  <c r="AB480" i="5" s="1"/>
  <c r="AD480" i="5" s="1"/>
  <c r="E470" i="5"/>
  <c r="I461" i="5"/>
  <c r="O461" i="5" s="1"/>
  <c r="I443" i="5"/>
  <c r="AB443" i="5" s="1"/>
  <c r="AD443" i="5" s="1"/>
  <c r="I404" i="5"/>
  <c r="AB404" i="5" s="1"/>
  <c r="AD404" i="5" s="1"/>
  <c r="I394" i="5"/>
  <c r="I384" i="5"/>
  <c r="AB384" i="5" s="1"/>
  <c r="AD384" i="5" s="1"/>
  <c r="F374" i="5"/>
  <c r="F367" i="5"/>
  <c r="I348" i="5"/>
  <c r="I338" i="5"/>
  <c r="Y338" i="5" s="1"/>
  <c r="E328" i="5"/>
  <c r="E310" i="5"/>
  <c r="I302" i="5"/>
  <c r="O302" i="5" s="1"/>
  <c r="I294" i="5"/>
  <c r="AB294" i="5" s="1"/>
  <c r="AD294" i="5" s="1"/>
  <c r="I284" i="5"/>
  <c r="AB284" i="5" s="1"/>
  <c r="AD284" i="5" s="1"/>
  <c r="I274" i="5"/>
  <c r="AB274" i="5" s="1"/>
  <c r="AD274" i="5" s="1"/>
  <c r="I265" i="5"/>
  <c r="AB265" i="5" s="1"/>
  <c r="AD265" i="5" s="1"/>
  <c r="I255" i="5"/>
  <c r="Q255" i="5" s="1"/>
  <c r="I245" i="5"/>
  <c r="AB245" i="5" s="1"/>
  <c r="AD245" i="5" s="1"/>
  <c r="I235" i="5"/>
  <c r="AB235" i="5" s="1"/>
  <c r="AD235" i="5" s="1"/>
  <c r="I225" i="5"/>
  <c r="J225" i="5" s="1"/>
  <c r="I205" i="5"/>
  <c r="O205" i="5" s="1"/>
  <c r="I186" i="5"/>
  <c r="S186" i="5" s="1"/>
  <c r="I220" i="5"/>
  <c r="O220" i="5" s="1"/>
  <c r="I210" i="5"/>
  <c r="M210" i="5" s="1"/>
  <c r="I201" i="5"/>
  <c r="W201" i="5" s="1"/>
  <c r="I191" i="5"/>
  <c r="AB191" i="5" s="1"/>
  <c r="AD191" i="5" s="1"/>
  <c r="I183" i="5"/>
  <c r="AB183" i="5" s="1"/>
  <c r="AD183" i="5" s="1"/>
  <c r="I268" i="5"/>
  <c r="AB268" i="5" s="1"/>
  <c r="AD268" i="5" s="1"/>
  <c r="I259" i="5"/>
  <c r="AB259" i="5" s="1"/>
  <c r="AD259" i="5" s="1"/>
  <c r="I249" i="5"/>
  <c r="AB249" i="5" s="1"/>
  <c r="AD249" i="5" s="1"/>
  <c r="I229" i="5"/>
  <c r="AB229" i="5" s="1"/>
  <c r="AD229" i="5" s="1"/>
  <c r="I199" i="5"/>
  <c r="AB199" i="5" s="1"/>
  <c r="AD199" i="5" s="1"/>
  <c r="I257" i="5"/>
  <c r="M257" i="5" s="1"/>
  <c r="I237" i="5"/>
  <c r="AB237" i="5" s="1"/>
  <c r="AD237" i="5" s="1"/>
  <c r="I217" i="5"/>
  <c r="K217" i="5" s="1"/>
  <c r="I189" i="5"/>
  <c r="AB189" i="5" s="1"/>
  <c r="AD189" i="5" s="1"/>
  <c r="E54" i="5"/>
  <c r="E1815" i="5"/>
  <c r="F1761" i="5"/>
  <c r="F1502" i="5"/>
  <c r="F1235" i="5"/>
  <c r="F1226" i="5"/>
  <c r="F1123" i="5"/>
  <c r="F1037" i="5"/>
  <c r="F903" i="5"/>
  <c r="E565" i="5"/>
  <c r="E532" i="5"/>
  <c r="E413" i="5"/>
  <c r="F369" i="5"/>
  <c r="F306" i="5"/>
  <c r="F299" i="5"/>
  <c r="E691" i="5"/>
  <c r="F242" i="5"/>
  <c r="E455" i="5"/>
  <c r="F623" i="5"/>
  <c r="E174" i="5"/>
  <c r="E130" i="5"/>
  <c r="E159" i="5"/>
  <c r="E119" i="5"/>
  <c r="E134" i="5"/>
  <c r="F155" i="5"/>
  <c r="F637" i="5"/>
  <c r="F387" i="5"/>
  <c r="E155" i="5"/>
  <c r="E115" i="5"/>
  <c r="E1876" i="5"/>
  <c r="E1707" i="5"/>
  <c r="E1624" i="5"/>
  <c r="F1152" i="5"/>
  <c r="E729" i="5"/>
  <c r="E637" i="5"/>
  <c r="F600" i="5"/>
  <c r="F574" i="5"/>
  <c r="E558" i="5"/>
  <c r="F532" i="5"/>
  <c r="F487" i="5"/>
  <c r="E469" i="5"/>
  <c r="F395" i="5"/>
  <c r="E342" i="5"/>
  <c r="F333" i="5"/>
  <c r="E263" i="5"/>
  <c r="J681" i="5"/>
  <c r="J1677" i="5"/>
  <c r="J1340" i="5"/>
  <c r="J1682" i="5"/>
  <c r="J960" i="5"/>
  <c r="J1703" i="5"/>
  <c r="J989" i="5"/>
  <c r="J1152" i="5"/>
  <c r="J1862" i="5"/>
  <c r="J1852" i="5"/>
  <c r="J1701" i="5"/>
  <c r="J1692" i="5"/>
  <c r="J1274" i="5"/>
  <c r="M204" i="5"/>
  <c r="Y204" i="5"/>
  <c r="W1694" i="5"/>
  <c r="Y1694" i="5"/>
  <c r="K1694" i="5"/>
  <c r="U1694" i="5"/>
  <c r="J1694" i="5"/>
  <c r="M1694" i="5"/>
  <c r="O1694" i="5"/>
  <c r="Q1694" i="5"/>
  <c r="S1694" i="5"/>
  <c r="E1379" i="5"/>
  <c r="I1379" i="5"/>
  <c r="AB1379" i="5" s="1"/>
  <c r="AD1379" i="5" s="1"/>
  <c r="F1379" i="5"/>
  <c r="F1319" i="5"/>
  <c r="I1319" i="5"/>
  <c r="S1807" i="5"/>
  <c r="W1807" i="5"/>
  <c r="J1807" i="5"/>
  <c r="K1807" i="5"/>
  <c r="M1807" i="5"/>
  <c r="O1272" i="5"/>
  <c r="K1272" i="5"/>
  <c r="E1115" i="5"/>
  <c r="I1115" i="5"/>
  <c r="AB1115" i="5" s="1"/>
  <c r="AD1115" i="5" s="1"/>
  <c r="W869" i="5"/>
  <c r="Q869" i="5"/>
  <c r="S869" i="5"/>
  <c r="M869" i="5"/>
  <c r="E121" i="5"/>
  <c r="I121" i="5"/>
  <c r="AB121" i="5" s="1"/>
  <c r="AD121" i="5" s="1"/>
  <c r="F91" i="5"/>
  <c r="I91" i="5"/>
  <c r="W91" i="5" s="1"/>
  <c r="Q1831" i="5"/>
  <c r="M1831" i="5"/>
  <c r="O1831" i="5"/>
  <c r="S1831" i="5"/>
  <c r="W1831" i="5"/>
  <c r="Y1831" i="5"/>
  <c r="F1664" i="5"/>
  <c r="I1664" i="5"/>
  <c r="AB1664" i="5" s="1"/>
  <c r="AD1664" i="5" s="1"/>
  <c r="E1618" i="5"/>
  <c r="I1618" i="5"/>
  <c r="AB1618" i="5" s="1"/>
  <c r="AD1618" i="5" s="1"/>
  <c r="E141" i="5"/>
  <c r="U160" i="5"/>
  <c r="O160" i="5"/>
  <c r="E60" i="5"/>
  <c r="I60" i="5"/>
  <c r="AB60" i="5" s="1"/>
  <c r="AD60" i="5" s="1"/>
  <c r="J1700" i="5"/>
  <c r="M1700" i="5"/>
  <c r="Q1700" i="5"/>
  <c r="S1700" i="5"/>
  <c r="W1700" i="5"/>
  <c r="Y1700" i="5"/>
  <c r="K1700" i="5"/>
  <c r="O1700" i="5"/>
  <c r="S1673" i="5"/>
  <c r="K1673" i="5"/>
  <c r="U1673" i="5"/>
  <c r="O1673" i="5"/>
  <c r="J1673" i="5"/>
  <c r="E1663" i="5"/>
  <c r="I1663" i="5"/>
  <c r="AB1663" i="5" s="1"/>
  <c r="AD1663" i="5" s="1"/>
  <c r="E72" i="5"/>
  <c r="E1804" i="5"/>
  <c r="I1804" i="5"/>
  <c r="AB1804" i="5" s="1"/>
  <c r="AD1804" i="5" s="1"/>
  <c r="E1796" i="5"/>
  <c r="I1796" i="5"/>
  <c r="AB1796" i="5" s="1"/>
  <c r="AD1796" i="5" s="1"/>
  <c r="E1715" i="5"/>
  <c r="I1715" i="5"/>
  <c r="AB1715" i="5" s="1"/>
  <c r="AD1715" i="5" s="1"/>
  <c r="S1458" i="5"/>
  <c r="W1458" i="5"/>
  <c r="Y1458" i="5"/>
  <c r="O1458" i="5"/>
  <c r="M1458" i="5"/>
  <c r="O118" i="5"/>
  <c r="K118" i="5"/>
  <c r="M118" i="5"/>
  <c r="Q118" i="5"/>
  <c r="S118" i="5"/>
  <c r="W118" i="5"/>
  <c r="Y118" i="5"/>
  <c r="J118" i="5"/>
  <c r="U118" i="5"/>
  <c r="O1861" i="5"/>
  <c r="S1861" i="5"/>
  <c r="W1861" i="5"/>
  <c r="Y1861" i="5"/>
  <c r="Q1861" i="5"/>
  <c r="M1861" i="5"/>
  <c r="Q1803" i="5"/>
  <c r="J1803" i="5"/>
  <c r="K1803" i="5"/>
  <c r="O1803" i="5"/>
  <c r="S1803" i="5"/>
  <c r="U1803" i="5"/>
  <c r="Y1803" i="5"/>
  <c r="E1760" i="5"/>
  <c r="I1760" i="5"/>
  <c r="AB1760" i="5" s="1"/>
  <c r="AD1760" i="5" s="1"/>
  <c r="K1634" i="5"/>
  <c r="U1634" i="5"/>
  <c r="J1634" i="5"/>
  <c r="E58" i="5"/>
  <c r="I154" i="5"/>
  <c r="F154" i="5"/>
  <c r="E144" i="5"/>
  <c r="I144" i="5"/>
  <c r="AB144" i="5" s="1"/>
  <c r="AD144" i="5" s="1"/>
  <c r="F124" i="5"/>
  <c r="I124" i="5"/>
  <c r="AB124" i="5" s="1"/>
  <c r="AD124" i="5" s="1"/>
  <c r="I114" i="5"/>
  <c r="AB114" i="5" s="1"/>
  <c r="AD114" i="5" s="1"/>
  <c r="F114" i="5"/>
  <c r="E104" i="5"/>
  <c r="I104" i="5"/>
  <c r="Q104" i="5" s="1"/>
  <c r="I94" i="5"/>
  <c r="AB94" i="5" s="1"/>
  <c r="AD94" i="5" s="1"/>
  <c r="E94" i="5"/>
  <c r="F74" i="5"/>
  <c r="I74" i="5"/>
  <c r="AB74" i="5" s="1"/>
  <c r="AD74" i="5" s="1"/>
  <c r="E64" i="5"/>
  <c r="I64" i="5"/>
  <c r="I44" i="5"/>
  <c r="AB44" i="5" s="1"/>
  <c r="AD44" i="5" s="1"/>
  <c r="F44" i="5"/>
  <c r="E34" i="5"/>
  <c r="I34" i="5"/>
  <c r="AB34" i="5" s="1"/>
  <c r="AD34" i="5" s="1"/>
  <c r="E24" i="5"/>
  <c r="I24" i="5"/>
  <c r="K24" i="5" s="1"/>
  <c r="F14" i="5"/>
  <c r="I14" i="5"/>
  <c r="AB14" i="5" s="1"/>
  <c r="AD14" i="5" s="1"/>
  <c r="E1867" i="5"/>
  <c r="I1867" i="5"/>
  <c r="AB1867" i="5" s="1"/>
  <c r="AD1867" i="5" s="1"/>
  <c r="E1857" i="5"/>
  <c r="I1857" i="5"/>
  <c r="AB1857" i="5" s="1"/>
  <c r="AD1857" i="5" s="1"/>
  <c r="F1849" i="5"/>
  <c r="E1842" i="5"/>
  <c r="I1842" i="5"/>
  <c r="AB1842" i="5" s="1"/>
  <c r="AD1842" i="5" s="1"/>
  <c r="K1818" i="5"/>
  <c r="S1818" i="5"/>
  <c r="U1809" i="5"/>
  <c r="W1809" i="5"/>
  <c r="Q1809" i="5"/>
  <c r="S1809" i="5"/>
  <c r="Y1809" i="5"/>
  <c r="J1809" i="5"/>
  <c r="K1809" i="5"/>
  <c r="M1809" i="5"/>
  <c r="O1809" i="5"/>
  <c r="Q1801" i="5"/>
  <c r="S1801" i="5"/>
  <c r="K1801" i="5"/>
  <c r="O1801" i="5"/>
  <c r="U1801" i="5"/>
  <c r="Y1801" i="5"/>
  <c r="J1801" i="5"/>
  <c r="U1783" i="5"/>
  <c r="W1783" i="5"/>
  <c r="Q1783" i="5"/>
  <c r="J1783" i="5"/>
  <c r="K1783" i="5"/>
  <c r="M1783" i="5"/>
  <c r="U1774" i="5"/>
  <c r="W1774" i="5"/>
  <c r="M1774" i="5"/>
  <c r="O1774" i="5"/>
  <c r="Q1774" i="5"/>
  <c r="S1774" i="5"/>
  <c r="Y1774" i="5"/>
  <c r="J1774" i="5"/>
  <c r="K1774" i="5"/>
  <c r="F1765" i="5"/>
  <c r="I1765" i="5"/>
  <c r="AB1765" i="5" s="1"/>
  <c r="AD1765" i="5" s="1"/>
  <c r="S1729" i="5"/>
  <c r="U1729" i="5"/>
  <c r="Y1729" i="5"/>
  <c r="J1729" i="5"/>
  <c r="K1729" i="5"/>
  <c r="M1729" i="5"/>
  <c r="O1729" i="5"/>
  <c r="Q1729" i="5"/>
  <c r="W1729" i="5"/>
  <c r="S1720" i="5"/>
  <c r="W1720" i="5"/>
  <c r="K1720" i="5"/>
  <c r="J1720" i="5"/>
  <c r="M1720" i="5"/>
  <c r="O1720" i="5"/>
  <c r="Q1720" i="5"/>
  <c r="Y1720" i="5"/>
  <c r="F1711" i="5"/>
  <c r="O1704" i="5"/>
  <c r="Q1704" i="5"/>
  <c r="U1704" i="5"/>
  <c r="W1704" i="5"/>
  <c r="M1704" i="5"/>
  <c r="S1704" i="5"/>
  <c r="Y1704" i="5"/>
  <c r="J1704" i="5"/>
  <c r="K1704" i="5"/>
  <c r="J1695" i="5"/>
  <c r="M1695" i="5"/>
  <c r="K1695" i="5"/>
  <c r="O1695" i="5"/>
  <c r="Q1695" i="5"/>
  <c r="S1695" i="5"/>
  <c r="W1695" i="5"/>
  <c r="Y1695" i="5"/>
  <c r="M1685" i="5"/>
  <c r="J1685" i="5"/>
  <c r="O1685" i="5"/>
  <c r="K1685" i="5"/>
  <c r="Q1685" i="5"/>
  <c r="S1685" i="5"/>
  <c r="W1685" i="5"/>
  <c r="Y1685" i="5"/>
  <c r="J1657" i="5"/>
  <c r="J1647" i="5"/>
  <c r="S1647" i="5"/>
  <c r="U1647" i="5"/>
  <c r="Y1647" i="5"/>
  <c r="K1647" i="5"/>
  <c r="M1647" i="5"/>
  <c r="O1647" i="5"/>
  <c r="Q1647" i="5"/>
  <c r="W1647" i="5"/>
  <c r="F1639" i="5"/>
  <c r="I1639" i="5"/>
  <c r="AB1639" i="5" s="1"/>
  <c r="AD1639" i="5" s="1"/>
  <c r="Q1630" i="5"/>
  <c r="W1630" i="5"/>
  <c r="S1630" i="5"/>
  <c r="F1621" i="5"/>
  <c r="I1621" i="5"/>
  <c r="E1611" i="5"/>
  <c r="E1602" i="5"/>
  <c r="I1602" i="5"/>
  <c r="AB1602" i="5" s="1"/>
  <c r="AD1602" i="5" s="1"/>
  <c r="E1574" i="5"/>
  <c r="I1574" i="5"/>
  <c r="AB1574" i="5" s="1"/>
  <c r="AD1574" i="5" s="1"/>
  <c r="Q1554" i="5"/>
  <c r="U1554" i="5"/>
  <c r="Y1554" i="5"/>
  <c r="O1554" i="5"/>
  <c r="J1554" i="5"/>
  <c r="K1554" i="5"/>
  <c r="E1535" i="5"/>
  <c r="J1527" i="5"/>
  <c r="K1527" i="5"/>
  <c r="M1527" i="5"/>
  <c r="O1527" i="5"/>
  <c r="W1527" i="5"/>
  <c r="Q1519" i="5"/>
  <c r="J1519" i="5"/>
  <c r="K1519" i="5"/>
  <c r="O1519" i="5"/>
  <c r="S1519" i="5"/>
  <c r="U1519" i="5"/>
  <c r="Y1519" i="5"/>
  <c r="Y1509" i="5"/>
  <c r="J1509" i="5"/>
  <c r="E1495" i="5"/>
  <c r="I1495" i="5"/>
  <c r="Q1495" i="5" s="1"/>
  <c r="F1479" i="5"/>
  <c r="I1479" i="5"/>
  <c r="M1479" i="5" s="1"/>
  <c r="E1462" i="5"/>
  <c r="I1462" i="5"/>
  <c r="AB1462" i="5" s="1"/>
  <c r="AD1462" i="5" s="1"/>
  <c r="F1444" i="5"/>
  <c r="I1444" i="5"/>
  <c r="O1444" i="5" s="1"/>
  <c r="I1355" i="5"/>
  <c r="AB1355" i="5" s="1"/>
  <c r="AD1355" i="5" s="1"/>
  <c r="F1355" i="5"/>
  <c r="O1347" i="5"/>
  <c r="W1347" i="5"/>
  <c r="J1347" i="5"/>
  <c r="K1347" i="5"/>
  <c r="M1347" i="5"/>
  <c r="Q1347" i="5"/>
  <c r="S1347" i="5"/>
  <c r="U1347" i="5"/>
  <c r="Y1347" i="5"/>
  <c r="E1337" i="5"/>
  <c r="I1337" i="5"/>
  <c r="AB1337" i="5" s="1"/>
  <c r="AD1337" i="5" s="1"/>
  <c r="E1328" i="5"/>
  <c r="I1328" i="5"/>
  <c r="AB1328" i="5" s="1"/>
  <c r="AD1328" i="5" s="1"/>
  <c r="K1302" i="5"/>
  <c r="J1302" i="5"/>
  <c r="O1302" i="5"/>
  <c r="Q1302" i="5"/>
  <c r="Y1302" i="5"/>
  <c r="M1302" i="5"/>
  <c r="S1302" i="5"/>
  <c r="U1302" i="5"/>
  <c r="W1302" i="5"/>
  <c r="F1293" i="5"/>
  <c r="I1293" i="5"/>
  <c r="AB1293" i="5" s="1"/>
  <c r="AD1293" i="5" s="1"/>
  <c r="O1284" i="5"/>
  <c r="S1284" i="5"/>
  <c r="Y1284" i="5"/>
  <c r="J1284" i="5"/>
  <c r="M1284" i="5"/>
  <c r="F1265" i="5"/>
  <c r="I1265" i="5"/>
  <c r="K1247" i="5"/>
  <c r="Y1247" i="5"/>
  <c r="U1247" i="5"/>
  <c r="J1247" i="5"/>
  <c r="F1223" i="5"/>
  <c r="I1223" i="5"/>
  <c r="AB1223" i="5" s="1"/>
  <c r="AD1223" i="5" s="1"/>
  <c r="I1213" i="5"/>
  <c r="AB1213" i="5" s="1"/>
  <c r="AD1213" i="5" s="1"/>
  <c r="E1213" i="5"/>
  <c r="O1203" i="5"/>
  <c r="J1194" i="5"/>
  <c r="S1194" i="5"/>
  <c r="W1194" i="5"/>
  <c r="E1166" i="5"/>
  <c r="I1166" i="5"/>
  <c r="AB1166" i="5" s="1"/>
  <c r="AD1166" i="5" s="1"/>
  <c r="E1150" i="5"/>
  <c r="I1150" i="5"/>
  <c r="AB1150" i="5" s="1"/>
  <c r="AD1150" i="5" s="1"/>
  <c r="F1150" i="5"/>
  <c r="U1141" i="5"/>
  <c r="W1141" i="5"/>
  <c r="Y1141" i="5"/>
  <c r="Q1141" i="5"/>
  <c r="K1141" i="5"/>
  <c r="J1141" i="5"/>
  <c r="F1131" i="5"/>
  <c r="I1131" i="5"/>
  <c r="AB1131" i="5" s="1"/>
  <c r="AD1131" i="5" s="1"/>
  <c r="J1117" i="5"/>
  <c r="S1117" i="5"/>
  <c r="W1117" i="5"/>
  <c r="Y1117" i="5"/>
  <c r="Q1117" i="5"/>
  <c r="M1117" i="5"/>
  <c r="I1091" i="5"/>
  <c r="AB1091" i="5" s="1"/>
  <c r="AD1091" i="5" s="1"/>
  <c r="E1091" i="5"/>
  <c r="F1057" i="5"/>
  <c r="I1057" i="5"/>
  <c r="AB1057" i="5" s="1"/>
  <c r="AD1057" i="5" s="1"/>
  <c r="F1048" i="5"/>
  <c r="I1015" i="5"/>
  <c r="AB1015" i="5" s="1"/>
  <c r="AD1015" i="5" s="1"/>
  <c r="F1015" i="5"/>
  <c r="Q1005" i="5"/>
  <c r="J1005" i="5"/>
  <c r="Y1005" i="5"/>
  <c r="K1005" i="5"/>
  <c r="U1005" i="5"/>
  <c r="S1005" i="5"/>
  <c r="W1005" i="5"/>
  <c r="M1005" i="5"/>
  <c r="O1005" i="5"/>
  <c r="I900" i="5"/>
  <c r="J900" i="5" s="1"/>
  <c r="E900" i="5"/>
  <c r="E880" i="5"/>
  <c r="I880" i="5"/>
  <c r="AB880" i="5" s="1"/>
  <c r="AD880" i="5" s="1"/>
  <c r="Q871" i="5"/>
  <c r="J871" i="5"/>
  <c r="K871" i="5"/>
  <c r="O871" i="5"/>
  <c r="S871" i="5"/>
  <c r="M871" i="5"/>
  <c r="U871" i="5"/>
  <c r="W871" i="5"/>
  <c r="Y871" i="5"/>
  <c r="E787" i="5"/>
  <c r="Y486" i="5"/>
  <c r="O486" i="5"/>
  <c r="I450" i="5"/>
  <c r="S450" i="5" s="1"/>
  <c r="F450" i="5"/>
  <c r="E422" i="5"/>
  <c r="I422" i="5"/>
  <c r="AB422" i="5" s="1"/>
  <c r="AD422" i="5" s="1"/>
  <c r="I252" i="5"/>
  <c r="AB252" i="5" s="1"/>
  <c r="AD252" i="5" s="1"/>
  <c r="F252" i="5"/>
  <c r="W224" i="5"/>
  <c r="Q224" i="5"/>
  <c r="E214" i="5"/>
  <c r="I214" i="5"/>
  <c r="AB214" i="5" s="1"/>
  <c r="AD214" i="5" s="1"/>
  <c r="F1074" i="5"/>
  <c r="I1074" i="5"/>
  <c r="AB1074" i="5" s="1"/>
  <c r="AD1074" i="5" s="1"/>
  <c r="I1031" i="5"/>
  <c r="O1031" i="5" s="1"/>
  <c r="E1031" i="5"/>
  <c r="Y1004" i="5"/>
  <c r="I953" i="5"/>
  <c r="AB953" i="5" s="1"/>
  <c r="AD953" i="5" s="1"/>
  <c r="F953" i="5"/>
  <c r="F925" i="5"/>
  <c r="I925" i="5"/>
  <c r="AB925" i="5" s="1"/>
  <c r="AD925" i="5" s="1"/>
  <c r="J899" i="5"/>
  <c r="K899" i="5"/>
  <c r="M899" i="5"/>
  <c r="W899" i="5"/>
  <c r="O899" i="5"/>
  <c r="Q899" i="5"/>
  <c r="S899" i="5"/>
  <c r="U899" i="5"/>
  <c r="Y899" i="5"/>
  <c r="Q889" i="5"/>
  <c r="S889" i="5"/>
  <c r="M889" i="5"/>
  <c r="J861" i="5"/>
  <c r="M861" i="5"/>
  <c r="Y861" i="5"/>
  <c r="Q861" i="5"/>
  <c r="O861" i="5"/>
  <c r="S861" i="5"/>
  <c r="W851" i="5"/>
  <c r="J841" i="5"/>
  <c r="Y841" i="5"/>
  <c r="F831" i="5"/>
  <c r="I831" i="5"/>
  <c r="AB831" i="5" s="1"/>
  <c r="AD831" i="5" s="1"/>
  <c r="Q796" i="5"/>
  <c r="J796" i="5"/>
  <c r="O796" i="5"/>
  <c r="W796" i="5"/>
  <c r="F751" i="5"/>
  <c r="I751" i="5"/>
  <c r="AB751" i="5" s="1"/>
  <c r="AD751" i="5" s="1"/>
  <c r="O700" i="5"/>
  <c r="S700" i="5"/>
  <c r="J700" i="5"/>
  <c r="E643" i="5"/>
  <c r="I643" i="5"/>
  <c r="E635" i="5"/>
  <c r="I635" i="5"/>
  <c r="AB635" i="5" s="1"/>
  <c r="AD635" i="5" s="1"/>
  <c r="F626" i="5"/>
  <c r="I626" i="5"/>
  <c r="AB626" i="5" s="1"/>
  <c r="AD626" i="5" s="1"/>
  <c r="M617" i="5"/>
  <c r="W617" i="5"/>
  <c r="I521" i="5"/>
  <c r="AB521" i="5" s="1"/>
  <c r="AD521" i="5" s="1"/>
  <c r="E521" i="5"/>
  <c r="F521" i="5"/>
  <c r="F457" i="5"/>
  <c r="I457" i="5"/>
  <c r="AB457" i="5" s="1"/>
  <c r="AD457" i="5" s="1"/>
  <c r="I393" i="5"/>
  <c r="AB393" i="5" s="1"/>
  <c r="AD393" i="5" s="1"/>
  <c r="E393" i="5"/>
  <c r="F269" i="5"/>
  <c r="I269" i="5"/>
  <c r="AB269" i="5" s="1"/>
  <c r="AD269" i="5" s="1"/>
  <c r="F985" i="5"/>
  <c r="I985" i="5"/>
  <c r="AB985" i="5" s="1"/>
  <c r="AD985" i="5" s="1"/>
  <c r="F942" i="5"/>
  <c r="I942" i="5"/>
  <c r="U942" i="5" s="1"/>
  <c r="O932" i="5"/>
  <c r="O924" i="5"/>
  <c r="S924" i="5"/>
  <c r="I888" i="5"/>
  <c r="Y888" i="5" s="1"/>
  <c r="F888" i="5"/>
  <c r="J811" i="5"/>
  <c r="M811" i="5"/>
  <c r="Q811" i="5"/>
  <c r="S811" i="5"/>
  <c r="W811" i="5"/>
  <c r="Y811" i="5"/>
  <c r="O811" i="5"/>
  <c r="Q802" i="5"/>
  <c r="Y802" i="5"/>
  <c r="J802" i="5"/>
  <c r="K802" i="5"/>
  <c r="S802" i="5"/>
  <c r="O802" i="5"/>
  <c r="U802" i="5"/>
  <c r="Y795" i="5"/>
  <c r="W795" i="5"/>
  <c r="I776" i="5"/>
  <c r="AB776" i="5" s="1"/>
  <c r="AD776" i="5" s="1"/>
  <c r="E776" i="5"/>
  <c r="I759" i="5"/>
  <c r="AB759" i="5" s="1"/>
  <c r="AD759" i="5" s="1"/>
  <c r="F759" i="5"/>
  <c r="F741" i="5"/>
  <c r="I741" i="5"/>
  <c r="AB741" i="5" s="1"/>
  <c r="AD741" i="5" s="1"/>
  <c r="E709" i="5"/>
  <c r="I709" i="5"/>
  <c r="AB709" i="5" s="1"/>
  <c r="AD709" i="5" s="1"/>
  <c r="F709" i="5"/>
  <c r="I670" i="5"/>
  <c r="AB670" i="5" s="1"/>
  <c r="AD670" i="5" s="1"/>
  <c r="F670" i="5"/>
  <c r="I555" i="5"/>
  <c r="AB555" i="5" s="1"/>
  <c r="AD555" i="5" s="1"/>
  <c r="E555" i="5"/>
  <c r="F401" i="5"/>
  <c r="I401" i="5"/>
  <c r="AB401" i="5" s="1"/>
  <c r="AD401" i="5" s="1"/>
  <c r="O330" i="5"/>
  <c r="M330" i="5"/>
  <c r="J330" i="5"/>
  <c r="Y330" i="5"/>
  <c r="F1736" i="5"/>
  <c r="I1736" i="5"/>
  <c r="Y1736" i="5" s="1"/>
  <c r="Q1656" i="5"/>
  <c r="K1656" i="5"/>
  <c r="Y1656" i="5"/>
  <c r="M1656" i="5"/>
  <c r="O1656" i="5"/>
  <c r="S1656" i="5"/>
  <c r="U1656" i="5"/>
  <c r="K62" i="5"/>
  <c r="O1882" i="5"/>
  <c r="Q1882" i="5"/>
  <c r="J1882" i="5"/>
  <c r="K1882" i="5"/>
  <c r="M1882" i="5"/>
  <c r="S1882" i="5"/>
  <c r="U1882" i="5"/>
  <c r="W1882" i="5"/>
  <c r="Y1882" i="5"/>
  <c r="F1710" i="5"/>
  <c r="I1710" i="5"/>
  <c r="AB1710" i="5" s="1"/>
  <c r="AD1710" i="5" s="1"/>
  <c r="I1442" i="5"/>
  <c r="AB1442" i="5" s="1"/>
  <c r="AD1442" i="5" s="1"/>
  <c r="F1442" i="5"/>
  <c r="F51" i="5"/>
  <c r="I51" i="5"/>
  <c r="AB51" i="5" s="1"/>
  <c r="AD51" i="5" s="1"/>
  <c r="Q1609" i="5"/>
  <c r="U1609" i="5"/>
  <c r="O1609" i="5"/>
  <c r="J1609" i="5"/>
  <c r="Y1609" i="5"/>
  <c r="K1609" i="5"/>
  <c r="F1591" i="5"/>
  <c r="I1591" i="5"/>
  <c r="AB1591" i="5" s="1"/>
  <c r="AD1591" i="5" s="1"/>
  <c r="E1571" i="5"/>
  <c r="I1571" i="5"/>
  <c r="AB1571" i="5" s="1"/>
  <c r="AD1571" i="5" s="1"/>
  <c r="E1561" i="5"/>
  <c r="I1561" i="5"/>
  <c r="Y1561" i="5" s="1"/>
  <c r="W1542" i="5"/>
  <c r="Y1542" i="5"/>
  <c r="J1542" i="5"/>
  <c r="K1542" i="5"/>
  <c r="M1542" i="5"/>
  <c r="O1542" i="5"/>
  <c r="U1542" i="5"/>
  <c r="Q1542" i="5"/>
  <c r="S1542" i="5"/>
  <c r="S1533" i="5"/>
  <c r="J1533" i="5"/>
  <c r="M1533" i="5"/>
  <c r="O1533" i="5"/>
  <c r="W1533" i="5"/>
  <c r="Y1533" i="5"/>
  <c r="F1516" i="5"/>
  <c r="I1516" i="5"/>
  <c r="AB1516" i="5" s="1"/>
  <c r="AD1516" i="5" s="1"/>
  <c r="F1507" i="5"/>
  <c r="I1507" i="5"/>
  <c r="AB1507" i="5" s="1"/>
  <c r="AD1507" i="5" s="1"/>
  <c r="K1492" i="5"/>
  <c r="M1492" i="5"/>
  <c r="O1492" i="5"/>
  <c r="Q1492" i="5"/>
  <c r="S1492" i="5"/>
  <c r="U1492" i="5"/>
  <c r="W1492" i="5"/>
  <c r="M1483" i="5"/>
  <c r="Q1483" i="5"/>
  <c r="J1483" i="5"/>
  <c r="O1483" i="5"/>
  <c r="W1483" i="5"/>
  <c r="Y1483" i="5"/>
  <c r="F1476" i="5"/>
  <c r="I1476" i="5"/>
  <c r="AB1476" i="5" s="1"/>
  <c r="AD1476" i="5" s="1"/>
  <c r="E1459" i="5"/>
  <c r="I1459" i="5"/>
  <c r="W1459" i="5" s="1"/>
  <c r="U1451" i="5"/>
  <c r="M1451" i="5"/>
  <c r="S1451" i="5"/>
  <c r="Y1451" i="5"/>
  <c r="J1432" i="5"/>
  <c r="Y1432" i="5"/>
  <c r="K1432" i="5"/>
  <c r="M1432" i="5"/>
  <c r="O1432" i="5"/>
  <c r="Q1432" i="5"/>
  <c r="W1432" i="5"/>
  <c r="M1423" i="5"/>
  <c r="S1423" i="5"/>
  <c r="K1423" i="5"/>
  <c r="O1423" i="5"/>
  <c r="Q1423" i="5"/>
  <c r="W1423" i="5"/>
  <c r="Y1423" i="5"/>
  <c r="J1423" i="5"/>
  <c r="E1406" i="5"/>
  <c r="I1406" i="5"/>
  <c r="E1396" i="5"/>
  <c r="I1396" i="5"/>
  <c r="AB1396" i="5" s="1"/>
  <c r="AD1396" i="5" s="1"/>
  <c r="F1369" i="5"/>
  <c r="I1369" i="5"/>
  <c r="F1334" i="5"/>
  <c r="J1325" i="5"/>
  <c r="M1325" i="5"/>
  <c r="W1325" i="5"/>
  <c r="K1325" i="5"/>
  <c r="Q1325" i="5"/>
  <c r="U1325" i="5"/>
  <c r="M1308" i="5"/>
  <c r="W1308" i="5"/>
  <c r="K1308" i="5"/>
  <c r="O1308" i="5"/>
  <c r="Q1308" i="5"/>
  <c r="S1308" i="5"/>
  <c r="Y1308" i="5"/>
  <c r="J1308" i="5"/>
  <c r="Y1290" i="5"/>
  <c r="K1290" i="5"/>
  <c r="O1290" i="5"/>
  <c r="Q1262" i="5"/>
  <c r="J1262" i="5"/>
  <c r="O1262" i="5"/>
  <c r="S1262" i="5"/>
  <c r="K1262" i="5"/>
  <c r="U1262" i="5"/>
  <c r="W1262" i="5"/>
  <c r="J1253" i="5"/>
  <c r="K1253" i="5"/>
  <c r="M1244" i="5"/>
  <c r="S1244" i="5"/>
  <c r="Q1229" i="5"/>
  <c r="J1229" i="5"/>
  <c r="M1229" i="5"/>
  <c r="O1229" i="5"/>
  <c r="Y1229" i="5"/>
  <c r="S1229" i="5"/>
  <c r="W1229" i="5"/>
  <c r="F1220" i="5"/>
  <c r="I1220" i="5"/>
  <c r="Y1210" i="5"/>
  <c r="F1172" i="5"/>
  <c r="I1172" i="5"/>
  <c r="AB1172" i="5" s="1"/>
  <c r="AD1172" i="5" s="1"/>
  <c r="F1147" i="5"/>
  <c r="U1138" i="5"/>
  <c r="Y1138" i="5"/>
  <c r="K1138" i="5"/>
  <c r="Q1138" i="5"/>
  <c r="J1138" i="5"/>
  <c r="Q1114" i="5"/>
  <c r="S1114" i="5"/>
  <c r="O1106" i="5"/>
  <c r="U1106" i="5"/>
  <c r="Q1096" i="5"/>
  <c r="O1096" i="5"/>
  <c r="S1096" i="5"/>
  <c r="U1096" i="5"/>
  <c r="Y1096" i="5"/>
  <c r="K1096" i="5"/>
  <c r="J1096" i="5"/>
  <c r="J1080" i="5"/>
  <c r="K1080" i="5"/>
  <c r="M1080" i="5"/>
  <c r="Q1080" i="5"/>
  <c r="O1080" i="5"/>
  <c r="S1080" i="5"/>
  <c r="U1080" i="5"/>
  <c r="W1080" i="5"/>
  <c r="E1072" i="5"/>
  <c r="I1072" i="5"/>
  <c r="AB1072" i="5" s="1"/>
  <c r="AD1072" i="5" s="1"/>
  <c r="Y1046" i="5"/>
  <c r="M1046" i="5"/>
  <c r="J1046" i="5"/>
  <c r="O1046" i="5"/>
  <c r="I993" i="5"/>
  <c r="AB993" i="5" s="1"/>
  <c r="AD993" i="5" s="1"/>
  <c r="E993" i="5"/>
  <c r="J975" i="5"/>
  <c r="K975" i="5"/>
  <c r="O975" i="5"/>
  <c r="Q975" i="5"/>
  <c r="S975" i="5"/>
  <c r="U975" i="5"/>
  <c r="Y975" i="5"/>
  <c r="Q966" i="5"/>
  <c r="F897" i="5"/>
  <c r="I897" i="5"/>
  <c r="J897" i="5" s="1"/>
  <c r="E877" i="5"/>
  <c r="I877" i="5"/>
  <c r="AB877" i="5" s="1"/>
  <c r="AD877" i="5" s="1"/>
  <c r="I785" i="5"/>
  <c r="AB785" i="5" s="1"/>
  <c r="AD785" i="5" s="1"/>
  <c r="F785" i="5"/>
  <c r="U775" i="5"/>
  <c r="O775" i="5"/>
  <c r="Q775" i="5"/>
  <c r="W775" i="5"/>
  <c r="M775" i="5"/>
  <c r="J775" i="5"/>
  <c r="K775" i="5"/>
  <c r="S775" i="5"/>
  <c r="Y775" i="5"/>
  <c r="F749" i="5"/>
  <c r="I749" i="5"/>
  <c r="AB749" i="5" s="1"/>
  <c r="AD749" i="5" s="1"/>
  <c r="J740" i="5"/>
  <c r="Q740" i="5"/>
  <c r="F716" i="5"/>
  <c r="I716" i="5"/>
  <c r="M716" i="5" s="1"/>
  <c r="F689" i="5"/>
  <c r="I689" i="5"/>
  <c r="AB689" i="5" s="1"/>
  <c r="AD689" i="5" s="1"/>
  <c r="E679" i="5"/>
  <c r="I679" i="5"/>
  <c r="AB679" i="5" s="1"/>
  <c r="AD679" i="5" s="1"/>
  <c r="J410" i="5"/>
  <c r="W410" i="5"/>
  <c r="Q410" i="5"/>
  <c r="E192" i="5"/>
  <c r="I192" i="5"/>
  <c r="AB192" i="5" s="1"/>
  <c r="AD192" i="5" s="1"/>
  <c r="J103" i="5"/>
  <c r="F33" i="5"/>
  <c r="I33" i="5"/>
  <c r="AB33" i="5" s="1"/>
  <c r="AD33" i="5" s="1"/>
  <c r="U1825" i="5"/>
  <c r="W1825" i="5"/>
  <c r="O1825" i="5"/>
  <c r="K1825" i="5"/>
  <c r="M1825" i="5"/>
  <c r="Q1825" i="5"/>
  <c r="S1825" i="5"/>
  <c r="J1583" i="5"/>
  <c r="M1583" i="5"/>
  <c r="K1354" i="5"/>
  <c r="Q1354" i="5"/>
  <c r="K1090" i="5"/>
  <c r="Q1090" i="5"/>
  <c r="M1090" i="5"/>
  <c r="W1090" i="5"/>
  <c r="U1090" i="5"/>
  <c r="S1090" i="5"/>
  <c r="Y42" i="5"/>
  <c r="J42" i="5"/>
  <c r="K42" i="5"/>
  <c r="E1824" i="5"/>
  <c r="I1824" i="5"/>
  <c r="AB1824" i="5" s="1"/>
  <c r="AD1824" i="5" s="1"/>
  <c r="F1735" i="5"/>
  <c r="I1735" i="5"/>
  <c r="U1560" i="5"/>
  <c r="Q1560" i="5"/>
  <c r="S1560" i="5"/>
  <c r="W1560" i="5"/>
  <c r="M1560" i="5"/>
  <c r="K1560" i="5"/>
  <c r="J1560" i="5"/>
  <c r="U1515" i="5"/>
  <c r="S1515" i="5"/>
  <c r="J1467" i="5"/>
  <c r="K1467" i="5"/>
  <c r="M1467" i="5"/>
  <c r="O1467" i="5"/>
  <c r="Q1467" i="5"/>
  <c r="S1467" i="5"/>
  <c r="Y1467" i="5"/>
  <c r="U1467" i="5"/>
  <c r="W1467" i="5"/>
  <c r="F1450" i="5"/>
  <c r="I1450" i="5"/>
  <c r="AB1450" i="5" s="1"/>
  <c r="AD1450" i="5" s="1"/>
  <c r="K1441" i="5"/>
  <c r="O1431" i="5"/>
  <c r="Y1431" i="5"/>
  <c r="U1431" i="5"/>
  <c r="Q1431" i="5"/>
  <c r="M1431" i="5"/>
  <c r="J1422" i="5"/>
  <c r="M1422" i="5"/>
  <c r="K1414" i="5"/>
  <c r="M1414" i="5"/>
  <c r="Q1414" i="5"/>
  <c r="S1414" i="5"/>
  <c r="U1414" i="5"/>
  <c r="W1414" i="5"/>
  <c r="E1395" i="5"/>
  <c r="F1386" i="5"/>
  <c r="I1386" i="5"/>
  <c r="AB1386" i="5" s="1"/>
  <c r="AD1386" i="5" s="1"/>
  <c r="F1377" i="5"/>
  <c r="I1377" i="5"/>
  <c r="AB1377" i="5" s="1"/>
  <c r="AD1377" i="5" s="1"/>
  <c r="E1360" i="5"/>
  <c r="I1360" i="5"/>
  <c r="AB1360" i="5" s="1"/>
  <c r="AD1360" i="5" s="1"/>
  <c r="E1351" i="5"/>
  <c r="I1351" i="5"/>
  <c r="U1316" i="5"/>
  <c r="K1316" i="5"/>
  <c r="J1316" i="5"/>
  <c r="M1316" i="5"/>
  <c r="S1316" i="5"/>
  <c r="K1298" i="5"/>
  <c r="J1298" i="5"/>
  <c r="M1298" i="5"/>
  <c r="O1298" i="5"/>
  <c r="Q1298" i="5"/>
  <c r="S1298" i="5"/>
  <c r="W1298" i="5"/>
  <c r="Y1298" i="5"/>
  <c r="K1280" i="5"/>
  <c r="F1261" i="5"/>
  <c r="I1261" i="5"/>
  <c r="AB1261" i="5" s="1"/>
  <c r="AD1261" i="5" s="1"/>
  <c r="M1243" i="5"/>
  <c r="K1243" i="5"/>
  <c r="O1243" i="5"/>
  <c r="Q1243" i="5"/>
  <c r="S1243" i="5"/>
  <c r="U1243" i="5"/>
  <c r="W1243" i="5"/>
  <c r="Y1243" i="5"/>
  <c r="J1243" i="5"/>
  <c r="I1219" i="5"/>
  <c r="W1219" i="5" s="1"/>
  <c r="E1219" i="5"/>
  <c r="F1191" i="5"/>
  <c r="I1191" i="5"/>
  <c r="AB1191" i="5" s="1"/>
  <c r="AD1191" i="5" s="1"/>
  <c r="F1171" i="5"/>
  <c r="I1171" i="5"/>
  <c r="AB1171" i="5" s="1"/>
  <c r="AD1171" i="5" s="1"/>
  <c r="I1155" i="5"/>
  <c r="AB1155" i="5" s="1"/>
  <c r="AD1155" i="5" s="1"/>
  <c r="E1155" i="5"/>
  <c r="F1088" i="5"/>
  <c r="I1088" i="5"/>
  <c r="K1088" i="5" s="1"/>
  <c r="E1071" i="5"/>
  <c r="I1071" i="5"/>
  <c r="AB1071" i="5" s="1"/>
  <c r="AD1071" i="5" s="1"/>
  <c r="J1054" i="5"/>
  <c r="S1054" i="5"/>
  <c r="Y1054" i="5"/>
  <c r="O1054" i="5"/>
  <c r="Y1037" i="5"/>
  <c r="J1037" i="5"/>
  <c r="K1037" i="5"/>
  <c r="O1037" i="5"/>
  <c r="S1037" i="5"/>
  <c r="U1037" i="5"/>
  <c r="M1037" i="5"/>
  <c r="Q1037" i="5"/>
  <c r="F1011" i="5"/>
  <c r="I1011" i="5"/>
  <c r="AB1011" i="5" s="1"/>
  <c r="AD1011" i="5" s="1"/>
  <c r="I965" i="5"/>
  <c r="AB965" i="5" s="1"/>
  <c r="AD965" i="5" s="1"/>
  <c r="F965" i="5"/>
  <c r="E958" i="5"/>
  <c r="I958" i="5"/>
  <c r="AB958" i="5" s="1"/>
  <c r="AD958" i="5" s="1"/>
  <c r="U950" i="5"/>
  <c r="Y950" i="5"/>
  <c r="K950" i="5"/>
  <c r="O950" i="5"/>
  <c r="M922" i="5"/>
  <c r="U922" i="5"/>
  <c r="W922" i="5"/>
  <c r="Y922" i="5"/>
  <c r="Q922" i="5"/>
  <c r="J922" i="5"/>
  <c r="O922" i="5"/>
  <c r="K922" i="5"/>
  <c r="S922" i="5"/>
  <c r="Q914" i="5"/>
  <c r="J904" i="5"/>
  <c r="O904" i="5"/>
  <c r="S904" i="5"/>
  <c r="Q904" i="5"/>
  <c r="Y904" i="5"/>
  <c r="U904" i="5"/>
  <c r="U577" i="5"/>
  <c r="J577" i="5"/>
  <c r="M464" i="5"/>
  <c r="J437" i="5"/>
  <c r="K437" i="5"/>
  <c r="U437" i="5"/>
  <c r="F428" i="5"/>
  <c r="I428" i="5"/>
  <c r="AB428" i="5" s="1"/>
  <c r="AD428" i="5" s="1"/>
  <c r="E356" i="5"/>
  <c r="I356" i="5"/>
  <c r="AB356" i="5" s="1"/>
  <c r="AD356" i="5" s="1"/>
  <c r="F346" i="5"/>
  <c r="I346" i="5"/>
  <c r="AB346" i="5" s="1"/>
  <c r="AD346" i="5" s="1"/>
  <c r="K337" i="5"/>
  <c r="M337" i="5"/>
  <c r="E239" i="5"/>
  <c r="I239" i="5"/>
  <c r="AB239" i="5" s="1"/>
  <c r="AD239" i="5" s="1"/>
  <c r="J230" i="5"/>
  <c r="K230" i="5"/>
  <c r="S230" i="5"/>
  <c r="U230" i="5"/>
  <c r="M173" i="5"/>
  <c r="U123" i="5"/>
  <c r="O1817" i="5"/>
  <c r="Q1817" i="5"/>
  <c r="K1817" i="5"/>
  <c r="M1817" i="5"/>
  <c r="S1817" i="5"/>
  <c r="U1817" i="5"/>
  <c r="W1817" i="5"/>
  <c r="Y1817" i="5"/>
  <c r="J1817" i="5"/>
  <c r="F1620" i="5"/>
  <c r="I1620" i="5"/>
  <c r="K1346" i="5"/>
  <c r="Y1346" i="5"/>
  <c r="Q1346" i="5"/>
  <c r="J1346" i="5"/>
  <c r="U1346" i="5"/>
  <c r="W1346" i="5"/>
  <c r="E1283" i="5"/>
  <c r="I1283" i="5"/>
  <c r="AB1283" i="5" s="1"/>
  <c r="AD1283" i="5" s="1"/>
  <c r="E1231" i="5"/>
  <c r="I1231" i="5"/>
  <c r="U1231" i="5" s="1"/>
  <c r="W1772" i="5"/>
  <c r="J1772" i="5"/>
  <c r="U1772" i="5"/>
  <c r="J1097" i="5"/>
  <c r="K1097" i="5"/>
  <c r="O1097" i="5"/>
  <c r="M1097" i="5"/>
  <c r="Q1097" i="5"/>
  <c r="S1097" i="5"/>
  <c r="Y1097" i="5"/>
  <c r="U1097" i="5"/>
  <c r="W1097" i="5"/>
  <c r="U1449" i="5"/>
  <c r="K1449" i="5"/>
  <c r="J1449" i="5"/>
  <c r="O1449" i="5"/>
  <c r="Q1449" i="5"/>
  <c r="S1449" i="5"/>
  <c r="Y1449" i="5"/>
  <c r="M1421" i="5"/>
  <c r="J1421" i="5"/>
  <c r="O1421" i="5"/>
  <c r="Q1421" i="5"/>
  <c r="Y1421" i="5"/>
  <c r="E1413" i="5"/>
  <c r="I1413" i="5"/>
  <c r="S1413" i="5" s="1"/>
  <c r="M1385" i="5"/>
  <c r="J1385" i="5"/>
  <c r="Q1385" i="5"/>
  <c r="Y1385" i="5"/>
  <c r="E1376" i="5"/>
  <c r="I1376" i="5"/>
  <c r="AB1376" i="5" s="1"/>
  <c r="AD1376" i="5" s="1"/>
  <c r="Q1367" i="5"/>
  <c r="S1367" i="5"/>
  <c r="M1367" i="5"/>
  <c r="O1367" i="5"/>
  <c r="W1367" i="5"/>
  <c r="Y1367" i="5"/>
  <c r="K1367" i="5"/>
  <c r="F1306" i="5"/>
  <c r="I1306" i="5"/>
  <c r="AB1306" i="5" s="1"/>
  <c r="AD1306" i="5" s="1"/>
  <c r="F1297" i="5"/>
  <c r="I1297" i="5"/>
  <c r="AB1297" i="5" s="1"/>
  <c r="AD1297" i="5" s="1"/>
  <c r="F1289" i="5"/>
  <c r="I1289" i="5"/>
  <c r="AB1289" i="5" s="1"/>
  <c r="AD1289" i="5" s="1"/>
  <c r="E1227" i="5"/>
  <c r="I1227" i="5"/>
  <c r="AB1227" i="5" s="1"/>
  <c r="AD1227" i="5" s="1"/>
  <c r="M1218" i="5"/>
  <c r="J1218" i="5"/>
  <c r="K1218" i="5"/>
  <c r="O1218" i="5"/>
  <c r="Q1218" i="5"/>
  <c r="S1218" i="5"/>
  <c r="U1218" i="5"/>
  <c r="W1218" i="5"/>
  <c r="Y1218" i="5"/>
  <c r="Y1162" i="5"/>
  <c r="M1162" i="5"/>
  <c r="O1162" i="5"/>
  <c r="Q1162" i="5"/>
  <c r="S1162" i="5"/>
  <c r="W1162" i="5"/>
  <c r="J1162" i="5"/>
  <c r="U1154" i="5"/>
  <c r="M1154" i="5"/>
  <c r="Q1154" i="5"/>
  <c r="S1154" i="5"/>
  <c r="W1154" i="5"/>
  <c r="K1154" i="5"/>
  <c r="J1154" i="5"/>
  <c r="U1120" i="5"/>
  <c r="K1120" i="5"/>
  <c r="S1120" i="5"/>
  <c r="J1104" i="5"/>
  <c r="K1104" i="5"/>
  <c r="Q1104" i="5"/>
  <c r="O1104" i="5"/>
  <c r="U1104" i="5"/>
  <c r="Y1104" i="5"/>
  <c r="F1027" i="5"/>
  <c r="I1027" i="5"/>
  <c r="AB1027" i="5" s="1"/>
  <c r="AD1027" i="5" s="1"/>
  <c r="F1020" i="5"/>
  <c r="I1020" i="5"/>
  <c r="AB1020" i="5" s="1"/>
  <c r="AD1020" i="5" s="1"/>
  <c r="E1010" i="5"/>
  <c r="I1010" i="5"/>
  <c r="AB1010" i="5" s="1"/>
  <c r="AD1010" i="5" s="1"/>
  <c r="I992" i="5"/>
  <c r="S992" i="5" s="1"/>
  <c r="E992" i="5"/>
  <c r="E982" i="5"/>
  <c r="I982" i="5"/>
  <c r="S982" i="5" s="1"/>
  <c r="E964" i="5"/>
  <c r="I964" i="5"/>
  <c r="AB964" i="5" s="1"/>
  <c r="AD964" i="5" s="1"/>
  <c r="J857" i="5"/>
  <c r="K857" i="5"/>
  <c r="J837" i="5"/>
  <c r="E827" i="5"/>
  <c r="I827" i="5"/>
  <c r="K827" i="5" s="1"/>
  <c r="W818" i="5"/>
  <c r="J818" i="5"/>
  <c r="E799" i="5"/>
  <c r="U773" i="5"/>
  <c r="S773" i="5"/>
  <c r="Q773" i="5"/>
  <c r="J773" i="5"/>
  <c r="I739" i="5"/>
  <c r="AB739" i="5" s="1"/>
  <c r="AD739" i="5" s="1"/>
  <c r="F739" i="5"/>
  <c r="J731" i="5"/>
  <c r="Q731" i="5"/>
  <c r="E706" i="5"/>
  <c r="I706" i="5"/>
  <c r="AB706" i="5" s="1"/>
  <c r="AD706" i="5" s="1"/>
  <c r="F706" i="5"/>
  <c r="J696" i="5"/>
  <c r="K696" i="5"/>
  <c r="S696" i="5"/>
  <c r="Y696" i="5"/>
  <c r="O696" i="5"/>
  <c r="Q696" i="5"/>
  <c r="U696" i="5"/>
  <c r="E586" i="5"/>
  <c r="I586" i="5"/>
  <c r="AB586" i="5" s="1"/>
  <c r="AD586" i="5" s="1"/>
  <c r="F586" i="5"/>
  <c r="U542" i="5"/>
  <c r="Q542" i="5"/>
  <c r="M542" i="5"/>
  <c r="W542" i="5"/>
  <c r="Y542" i="5"/>
  <c r="K542" i="5"/>
  <c r="O542" i="5"/>
  <c r="E527" i="5"/>
  <c r="I527" i="5"/>
  <c r="AB527" i="5" s="1"/>
  <c r="AD527" i="5" s="1"/>
  <c r="Q454" i="5"/>
  <c r="J454" i="5"/>
  <c r="S454" i="5"/>
  <c r="W454" i="5"/>
  <c r="Y454" i="5"/>
  <c r="J275" i="5"/>
  <c r="S275" i="5"/>
  <c r="U153" i="5"/>
  <c r="O153" i="5"/>
  <c r="Q153" i="5"/>
  <c r="W153" i="5"/>
  <c r="J153" i="5"/>
  <c r="K153" i="5"/>
  <c r="M153" i="5"/>
  <c r="S153" i="5"/>
  <c r="Y153" i="5"/>
  <c r="E3" i="5"/>
  <c r="I3" i="5"/>
  <c r="U3" i="5" s="1"/>
  <c r="J1646" i="5"/>
  <c r="K1646" i="5"/>
  <c r="U1646" i="5"/>
  <c r="W1646" i="5"/>
  <c r="Q1646" i="5"/>
  <c r="M1646" i="5"/>
  <c r="Y1646" i="5"/>
  <c r="I132" i="5"/>
  <c r="E132" i="5"/>
  <c r="J1855" i="5"/>
  <c r="J1763" i="5"/>
  <c r="M1763" i="5"/>
  <c r="S1763" i="5"/>
  <c r="W1763" i="5"/>
  <c r="F1288" i="5"/>
  <c r="I1288" i="5"/>
  <c r="AB1288" i="5" s="1"/>
  <c r="AD1288" i="5" s="1"/>
  <c r="I1207" i="5"/>
  <c r="AB1207" i="5" s="1"/>
  <c r="AD1207" i="5" s="1"/>
  <c r="E1207" i="5"/>
  <c r="F1198" i="5"/>
  <c r="I1198" i="5"/>
  <c r="AB1198" i="5" s="1"/>
  <c r="AD1198" i="5" s="1"/>
  <c r="J1189" i="5"/>
  <c r="K1189" i="5"/>
  <c r="Q1189" i="5"/>
  <c r="U1189" i="5"/>
  <c r="J1179" i="5"/>
  <c r="K1179" i="5"/>
  <c r="M1179" i="5"/>
  <c r="W1179" i="5"/>
  <c r="Q1179" i="5"/>
  <c r="U1179" i="5"/>
  <c r="F1125" i="5"/>
  <c r="I1125" i="5"/>
  <c r="AB1125" i="5" s="1"/>
  <c r="AD1125" i="5" s="1"/>
  <c r="W1103" i="5"/>
  <c r="E1094" i="5"/>
  <c r="I1094" i="5"/>
  <c r="AB1094" i="5" s="1"/>
  <c r="AD1094" i="5" s="1"/>
  <c r="I1035" i="5"/>
  <c r="AB1035" i="5" s="1"/>
  <c r="AD1035" i="5" s="1"/>
  <c r="E1035" i="5"/>
  <c r="M991" i="5"/>
  <c r="J991" i="5"/>
  <c r="W991" i="5"/>
  <c r="K991" i="5"/>
  <c r="J981" i="5"/>
  <c r="M981" i="5"/>
  <c r="K981" i="5"/>
  <c r="Q981" i="5"/>
  <c r="U981" i="5"/>
  <c r="Q948" i="5"/>
  <c r="M938" i="5"/>
  <c r="E884" i="5"/>
  <c r="I884" i="5"/>
  <c r="AB884" i="5" s="1"/>
  <c r="AD884" i="5" s="1"/>
  <c r="Y874" i="5"/>
  <c r="U874" i="5"/>
  <c r="W874" i="5"/>
  <c r="M874" i="5"/>
  <c r="Q874" i="5"/>
  <c r="J874" i="5"/>
  <c r="F856" i="5"/>
  <c r="I856" i="5"/>
  <c r="AB856" i="5" s="1"/>
  <c r="AD856" i="5" s="1"/>
  <c r="J846" i="5"/>
  <c r="F808" i="5"/>
  <c r="I808" i="5"/>
  <c r="Y808" i="5" s="1"/>
  <c r="E755" i="5"/>
  <c r="I755" i="5"/>
  <c r="K755" i="5" s="1"/>
  <c r="F755" i="5"/>
  <c r="Q612" i="5"/>
  <c r="J612" i="5"/>
  <c r="M612" i="5"/>
  <c r="W612" i="5"/>
  <c r="Y612" i="5"/>
  <c r="K612" i="5"/>
  <c r="U612" i="5"/>
  <c r="O551" i="5"/>
  <c r="J551" i="5"/>
  <c r="K551" i="5"/>
  <c r="M551" i="5"/>
  <c r="S551" i="5"/>
  <c r="W551" i="5"/>
  <c r="Y551" i="5"/>
  <c r="Q551" i="5"/>
  <c r="U551" i="5"/>
  <c r="I498" i="5"/>
  <c r="AB498" i="5" s="1"/>
  <c r="AD498" i="5" s="1"/>
  <c r="E498" i="5"/>
  <c r="I462" i="5"/>
  <c r="AB462" i="5" s="1"/>
  <c r="AD462" i="5" s="1"/>
  <c r="E462" i="5"/>
  <c r="F462" i="5"/>
  <c r="O388" i="5"/>
  <c r="E379" i="5"/>
  <c r="I379" i="5"/>
  <c r="AB379" i="5" s="1"/>
  <c r="AD379" i="5" s="1"/>
  <c r="S327" i="5"/>
  <c r="W327" i="5"/>
  <c r="Y327" i="5"/>
  <c r="U327" i="5"/>
  <c r="O318" i="5"/>
  <c r="Q318" i="5"/>
  <c r="S318" i="5"/>
  <c r="W318" i="5"/>
  <c r="Y318" i="5"/>
  <c r="K318" i="5"/>
  <c r="J318" i="5"/>
  <c r="M318" i="5"/>
  <c r="U318" i="5"/>
  <c r="S309" i="5"/>
  <c r="U309" i="5"/>
  <c r="Y309" i="5"/>
  <c r="J309" i="5"/>
  <c r="M309" i="5"/>
  <c r="K309" i="5"/>
  <c r="O309" i="5"/>
  <c r="W309" i="5"/>
  <c r="S301" i="5"/>
  <c r="W301" i="5"/>
  <c r="Y301" i="5"/>
  <c r="Q301" i="5"/>
  <c r="J301" i="5"/>
  <c r="K301" i="5"/>
  <c r="O301" i="5"/>
  <c r="U301" i="5"/>
  <c r="M301" i="5"/>
  <c r="O43" i="5"/>
  <c r="Y43" i="5"/>
  <c r="S43" i="5"/>
  <c r="F1874" i="5"/>
  <c r="I1874" i="5"/>
  <c r="E1791" i="5"/>
  <c r="I1791" i="5"/>
  <c r="K1791" i="5" s="1"/>
  <c r="Q1719" i="5"/>
  <c r="S1719" i="5"/>
  <c r="W1719" i="5"/>
  <c r="Y1719" i="5"/>
  <c r="J1719" i="5"/>
  <c r="K1719" i="5"/>
  <c r="M1719" i="5"/>
  <c r="O1719" i="5"/>
  <c r="U1719" i="5"/>
  <c r="O1573" i="5"/>
  <c r="J1573" i="5"/>
  <c r="I172" i="5"/>
  <c r="AB172" i="5" s="1"/>
  <c r="AD172" i="5" s="1"/>
  <c r="E172" i="5"/>
  <c r="F1790" i="5"/>
  <c r="I1790" i="5"/>
  <c r="J1744" i="5"/>
  <c r="K1744" i="5"/>
  <c r="O1744" i="5"/>
  <c r="Q1744" i="5"/>
  <c r="M1744" i="5"/>
  <c r="S1744" i="5"/>
  <c r="U1744" i="5"/>
  <c r="W1744" i="5"/>
  <c r="Y1744" i="5"/>
  <c r="J1693" i="5"/>
  <c r="K1693" i="5"/>
  <c r="E1361" i="5"/>
  <c r="I1361" i="5"/>
  <c r="W1361" i="5" s="1"/>
  <c r="O1263" i="5"/>
  <c r="Q1263" i="5"/>
  <c r="S1263" i="5"/>
  <c r="W1263" i="5"/>
  <c r="Y1263" i="5"/>
  <c r="M1263" i="5"/>
  <c r="J1263" i="5"/>
  <c r="K1263" i="5"/>
  <c r="U1263" i="5"/>
  <c r="F1238" i="5"/>
  <c r="I1238" i="5"/>
  <c r="AB1238" i="5" s="1"/>
  <c r="AD1238" i="5" s="1"/>
  <c r="K1156" i="5"/>
  <c r="Q1156" i="5"/>
  <c r="J1156" i="5"/>
  <c r="M1156" i="5"/>
  <c r="O1156" i="5"/>
  <c r="S1156" i="5"/>
  <c r="U1156" i="5"/>
  <c r="W1156" i="5"/>
  <c r="Y1156" i="5"/>
  <c r="K1107" i="5"/>
  <c r="M1107" i="5"/>
  <c r="Q1107" i="5"/>
  <c r="Y1107" i="5"/>
  <c r="J1107" i="5"/>
  <c r="O1107" i="5"/>
  <c r="W1107" i="5"/>
  <c r="S1107" i="5"/>
  <c r="U1107" i="5"/>
  <c r="F122" i="5"/>
  <c r="E131" i="5"/>
  <c r="I131" i="5"/>
  <c r="AB131" i="5" s="1"/>
  <c r="AD131" i="5" s="1"/>
  <c r="F101" i="5"/>
  <c r="I101" i="5"/>
  <c r="AB101" i="5" s="1"/>
  <c r="AD101" i="5" s="1"/>
  <c r="E31" i="5"/>
  <c r="I31" i="5"/>
  <c r="AB31" i="5" s="1"/>
  <c r="AD31" i="5" s="1"/>
  <c r="E11" i="5"/>
  <c r="I11" i="5"/>
  <c r="AB11" i="5" s="1"/>
  <c r="AD11" i="5" s="1"/>
  <c r="E1864" i="5"/>
  <c r="I1864" i="5"/>
  <c r="J1864" i="5" s="1"/>
  <c r="E1847" i="5"/>
  <c r="I1847" i="5"/>
  <c r="AB1847" i="5" s="1"/>
  <c r="AD1847" i="5" s="1"/>
  <c r="W1798" i="5"/>
  <c r="Y1798" i="5"/>
  <c r="Q1798" i="5"/>
  <c r="K1798" i="5"/>
  <c r="M1798" i="5"/>
  <c r="S1798" i="5"/>
  <c r="F180" i="5"/>
  <c r="I180" i="5"/>
  <c r="J150" i="5"/>
  <c r="O150" i="5"/>
  <c r="U150" i="5"/>
  <c r="W150" i="5"/>
  <c r="K150" i="5"/>
  <c r="M120" i="5"/>
  <c r="K120" i="5"/>
  <c r="O120" i="5"/>
  <c r="Q120" i="5"/>
  <c r="S120" i="5"/>
  <c r="W120" i="5"/>
  <c r="J120" i="5"/>
  <c r="Y120" i="5"/>
  <c r="U120" i="5"/>
  <c r="F80" i="5"/>
  <c r="I80" i="5"/>
  <c r="AB80" i="5" s="1"/>
  <c r="AD80" i="5" s="1"/>
  <c r="K40" i="5"/>
  <c r="J40" i="5"/>
  <c r="W1880" i="5"/>
  <c r="O1880" i="5"/>
  <c r="K1880" i="5"/>
  <c r="M1880" i="5"/>
  <c r="Q1880" i="5"/>
  <c r="S1880" i="5"/>
  <c r="U1880" i="5"/>
  <c r="E1863" i="5"/>
  <c r="I1863" i="5"/>
  <c r="AB1863" i="5" s="1"/>
  <c r="AD1863" i="5" s="1"/>
  <c r="I1788" i="5"/>
  <c r="W1788" i="5" s="1"/>
  <c r="E1788" i="5"/>
  <c r="K1600" i="5"/>
  <c r="J1600" i="5"/>
  <c r="M1600" i="5"/>
  <c r="W1600" i="5"/>
  <c r="Q1600" i="5"/>
  <c r="S1600" i="5"/>
  <c r="U1600" i="5"/>
  <c r="F1580" i="5"/>
  <c r="I1580" i="5"/>
  <c r="I1822" i="5"/>
  <c r="AB1822" i="5" s="1"/>
  <c r="AD1822" i="5" s="1"/>
  <c r="E1822" i="5"/>
  <c r="J1732" i="5"/>
  <c r="S1732" i="5"/>
  <c r="Q1681" i="5"/>
  <c r="J1681" i="5"/>
  <c r="O1681" i="5"/>
  <c r="S1681" i="5"/>
  <c r="Y1681" i="5"/>
  <c r="E1514" i="5"/>
  <c r="I1514" i="5"/>
  <c r="U1514" i="5" s="1"/>
  <c r="S1430" i="5"/>
  <c r="U1430" i="5"/>
  <c r="F160" i="5"/>
  <c r="F71" i="5"/>
  <c r="Q168" i="5"/>
  <c r="S168" i="5"/>
  <c r="W168" i="5"/>
  <c r="J168" i="5"/>
  <c r="K168" i="5"/>
  <c r="M168" i="5"/>
  <c r="O168" i="5"/>
  <c r="U168" i="5"/>
  <c r="Y168" i="5"/>
  <c r="F148" i="5"/>
  <c r="I148" i="5"/>
  <c r="AB148" i="5" s="1"/>
  <c r="AD148" i="5" s="1"/>
  <c r="F128" i="5"/>
  <c r="I128" i="5"/>
  <c r="Q128" i="5" s="1"/>
  <c r="M98" i="5"/>
  <c r="Y98" i="5"/>
  <c r="K98" i="5"/>
  <c r="Q98" i="5"/>
  <c r="W98" i="5"/>
  <c r="O8" i="5"/>
  <c r="Q8" i="5"/>
  <c r="S8" i="5"/>
  <c r="F1878" i="5"/>
  <c r="I1878" i="5"/>
  <c r="AB1878" i="5" s="1"/>
  <c r="AD1878" i="5" s="1"/>
  <c r="J1845" i="5"/>
  <c r="K1845" i="5"/>
  <c r="M1845" i="5"/>
  <c r="O1845" i="5"/>
  <c r="Q1845" i="5"/>
  <c r="S1845" i="5"/>
  <c r="U1845" i="5"/>
  <c r="W1845" i="5"/>
  <c r="Y1845" i="5"/>
  <c r="Q1821" i="5"/>
  <c r="S1821" i="5"/>
  <c r="W1821" i="5"/>
  <c r="Y1821" i="5"/>
  <c r="M1821" i="5"/>
  <c r="O1821" i="5"/>
  <c r="Q1707" i="5"/>
  <c r="J1707" i="5"/>
  <c r="J1671" i="5"/>
  <c r="Q1671" i="5"/>
  <c r="S1671" i="5"/>
  <c r="Y1671" i="5"/>
  <c r="O1671" i="5"/>
  <c r="O1598" i="5"/>
  <c r="Q1598" i="5"/>
  <c r="E1439" i="5"/>
  <c r="I1439" i="5"/>
  <c r="AB1439" i="5" s="1"/>
  <c r="AD1439" i="5" s="1"/>
  <c r="E1412" i="5"/>
  <c r="I1412" i="5"/>
  <c r="W1296" i="5"/>
  <c r="J1296" i="5"/>
  <c r="U1296" i="5"/>
  <c r="M1296" i="5"/>
  <c r="S1296" i="5"/>
  <c r="S1259" i="5"/>
  <c r="Y1259" i="5"/>
  <c r="Q1259" i="5"/>
  <c r="J1259" i="5"/>
  <c r="F167" i="5"/>
  <c r="I167" i="5"/>
  <c r="AB167" i="5" s="1"/>
  <c r="AD167" i="5" s="1"/>
  <c r="F147" i="5"/>
  <c r="I147" i="5"/>
  <c r="AB147" i="5" s="1"/>
  <c r="AD147" i="5" s="1"/>
  <c r="K117" i="5"/>
  <c r="O117" i="5"/>
  <c r="S117" i="5"/>
  <c r="U117" i="5"/>
  <c r="W117" i="5"/>
  <c r="Q117" i="5"/>
  <c r="Y117" i="5"/>
  <c r="Y57" i="5"/>
  <c r="K57" i="5"/>
  <c r="J57" i="5"/>
  <c r="O57" i="5"/>
  <c r="U57" i="5"/>
  <c r="K1877" i="5"/>
  <c r="M1877" i="5"/>
  <c r="J1877" i="5"/>
  <c r="O1877" i="5"/>
  <c r="Q1877" i="5"/>
  <c r="S1877" i="5"/>
  <c r="U1877" i="5"/>
  <c r="W1877" i="5"/>
  <c r="Y1877" i="5"/>
  <c r="M1836" i="5"/>
  <c r="W1836" i="5"/>
  <c r="Y1836" i="5"/>
  <c r="Q1836" i="5"/>
  <c r="M1785" i="5"/>
  <c r="O1785" i="5"/>
  <c r="J1698" i="5"/>
  <c r="U1698" i="5"/>
  <c r="F1670" i="5"/>
  <c r="I1670" i="5"/>
  <c r="AB1670" i="5" s="1"/>
  <c r="AD1670" i="5" s="1"/>
  <c r="M1642" i="5"/>
  <c r="S1642" i="5"/>
  <c r="U1642" i="5"/>
  <c r="Y1642" i="5"/>
  <c r="J1642" i="5"/>
  <c r="K1642" i="5"/>
  <c r="O1642" i="5"/>
  <c r="Q1642" i="5"/>
  <c r="W1642" i="5"/>
  <c r="E1567" i="5"/>
  <c r="I1567" i="5"/>
  <c r="AB1567" i="5" s="1"/>
  <c r="AD1567" i="5" s="1"/>
  <c r="E1548" i="5"/>
  <c r="I1548" i="5"/>
  <c r="AB1548" i="5" s="1"/>
  <c r="AD1548" i="5" s="1"/>
  <c r="J1504" i="5"/>
  <c r="Q1504" i="5"/>
  <c r="S1504" i="5"/>
  <c r="F1472" i="5"/>
  <c r="I1472" i="5"/>
  <c r="AB1472" i="5" s="1"/>
  <c r="AD1472" i="5" s="1"/>
  <c r="S1447" i="5"/>
  <c r="J1447" i="5"/>
  <c r="K1447" i="5"/>
  <c r="M1447" i="5"/>
  <c r="O1447" i="5"/>
  <c r="Q1447" i="5"/>
  <c r="U1447" i="5"/>
  <c r="W1447" i="5"/>
  <c r="Y1447" i="5"/>
  <c r="F1428" i="5"/>
  <c r="I1428" i="5"/>
  <c r="Y1402" i="5"/>
  <c r="J1402" i="5"/>
  <c r="K1402" i="5"/>
  <c r="M1402" i="5"/>
  <c r="O1402" i="5"/>
  <c r="Q1402" i="5"/>
  <c r="S1402" i="5"/>
  <c r="W1402" i="5"/>
  <c r="J1357" i="5"/>
  <c r="M1357" i="5"/>
  <c r="O1357" i="5"/>
  <c r="S1357" i="5"/>
  <c r="U1357" i="5"/>
  <c r="W1357" i="5"/>
  <c r="Y1357" i="5"/>
  <c r="K1357" i="5"/>
  <c r="Q1357" i="5"/>
  <c r="E1331" i="5"/>
  <c r="I1331" i="5"/>
  <c r="AB1331" i="5" s="1"/>
  <c r="AD1331" i="5" s="1"/>
  <c r="W1313" i="5"/>
  <c r="M1313" i="5"/>
  <c r="S1313" i="5"/>
  <c r="Y1313" i="5"/>
  <c r="K1313" i="5"/>
  <c r="J1313" i="5"/>
  <c r="O1313" i="5"/>
  <c r="Q1313" i="5"/>
  <c r="F1287" i="5"/>
  <c r="I1287" i="5"/>
  <c r="S1287" i="5" s="1"/>
  <c r="F1277" i="5"/>
  <c r="I1277" i="5"/>
  <c r="J1206" i="5"/>
  <c r="I1197" i="5"/>
  <c r="E1197" i="5"/>
  <c r="J1188" i="5"/>
  <c r="K1188" i="5"/>
  <c r="Q1188" i="5"/>
  <c r="U1188" i="5"/>
  <c r="Y1188" i="5"/>
  <c r="E1178" i="5"/>
  <c r="I1178" i="5"/>
  <c r="O1178" i="5" s="1"/>
  <c r="U1144" i="5"/>
  <c r="M1144" i="5"/>
  <c r="Q1144" i="5"/>
  <c r="S1144" i="5"/>
  <c r="W1144" i="5"/>
  <c r="K1144" i="5"/>
  <c r="J1144" i="5"/>
  <c r="K1134" i="5"/>
  <c r="U1134" i="5"/>
  <c r="W1134" i="5"/>
  <c r="W1085" i="5"/>
  <c r="O1085" i="5"/>
  <c r="J1085" i="5"/>
  <c r="K1085" i="5"/>
  <c r="M1085" i="5"/>
  <c r="J1077" i="5"/>
  <c r="K1077" i="5"/>
  <c r="M1077" i="5"/>
  <c r="U1060" i="5"/>
  <c r="J1060" i="5"/>
  <c r="M1060" i="5"/>
  <c r="O1060" i="5"/>
  <c r="S1060" i="5"/>
  <c r="W1060" i="5"/>
  <c r="Y1060" i="5"/>
  <c r="K1060" i="5"/>
  <c r="Q1060" i="5"/>
  <c r="J1034" i="5"/>
  <c r="K1034" i="5"/>
  <c r="Q1008" i="5"/>
  <c r="J1008" i="5"/>
  <c r="M1008" i="5"/>
  <c r="S956" i="5"/>
  <c r="Q956" i="5"/>
  <c r="U956" i="5"/>
  <c r="W956" i="5"/>
  <c r="K956" i="5"/>
  <c r="O956" i="5"/>
  <c r="M956" i="5"/>
  <c r="M947" i="5"/>
  <c r="J947" i="5"/>
  <c r="S947" i="5"/>
  <c r="U947" i="5"/>
  <c r="W947" i="5"/>
  <c r="I790" i="5"/>
  <c r="AB790" i="5" s="1"/>
  <c r="AD790" i="5" s="1"/>
  <c r="E790" i="5"/>
  <c r="Q781" i="5"/>
  <c r="Y781" i="5"/>
  <c r="J781" i="5"/>
  <c r="F754" i="5"/>
  <c r="I754" i="5"/>
  <c r="AB754" i="5" s="1"/>
  <c r="AD754" i="5" s="1"/>
  <c r="S647" i="5"/>
  <c r="M647" i="5"/>
  <c r="U647" i="5"/>
  <c r="K647" i="5"/>
  <c r="J647" i="5"/>
  <c r="W647" i="5"/>
  <c r="O621" i="5"/>
  <c r="Q621" i="5"/>
  <c r="U621" i="5"/>
  <c r="I559" i="5"/>
  <c r="J559" i="5" s="1"/>
  <c r="F559" i="5"/>
  <c r="E143" i="5"/>
  <c r="I143" i="5"/>
  <c r="AB143" i="5" s="1"/>
  <c r="AD143" i="5" s="1"/>
  <c r="U1849" i="5"/>
  <c r="M1849" i="5"/>
  <c r="K1849" i="5"/>
  <c r="S1849" i="5"/>
  <c r="Q1773" i="5"/>
  <c r="U1773" i="5"/>
  <c r="M1773" i="5"/>
  <c r="K1684" i="5"/>
  <c r="W1684" i="5"/>
  <c r="Y1684" i="5"/>
  <c r="J1684" i="5"/>
  <c r="U1684" i="5"/>
  <c r="M1684" i="5"/>
  <c r="O1684" i="5"/>
  <c r="Q1684" i="5"/>
  <c r="S1684" i="5"/>
  <c r="K1629" i="5"/>
  <c r="Y1629" i="5"/>
  <c r="J1629" i="5"/>
  <c r="O1629" i="5"/>
  <c r="Q1629" i="5"/>
  <c r="S1629" i="5"/>
  <c r="U1629" i="5"/>
  <c r="W1593" i="5"/>
  <c r="Y1593" i="5"/>
  <c r="Q1593" i="5"/>
  <c r="J1593" i="5"/>
  <c r="M1593" i="5"/>
  <c r="F1563" i="5"/>
  <c r="I1563" i="5"/>
  <c r="E1336" i="5"/>
  <c r="I1336" i="5"/>
  <c r="Q1336" i="5" s="1"/>
  <c r="M1841" i="5"/>
  <c r="O1841" i="5"/>
  <c r="Q1841" i="5"/>
  <c r="S1841" i="5"/>
  <c r="W1841" i="5"/>
  <c r="Y1841" i="5"/>
  <c r="J1781" i="5"/>
  <c r="O1781" i="5"/>
  <c r="S1781" i="5"/>
  <c r="E1727" i="5"/>
  <c r="I1727" i="5"/>
  <c r="AB1727" i="5" s="1"/>
  <c r="AD1727" i="5" s="1"/>
  <c r="F1378" i="5"/>
  <c r="I1378" i="5"/>
  <c r="AB1378" i="5" s="1"/>
  <c r="AD1378" i="5" s="1"/>
  <c r="Y1309" i="5"/>
  <c r="S1309" i="5"/>
  <c r="F1291" i="5"/>
  <c r="I1291" i="5"/>
  <c r="F1230" i="5"/>
  <c r="I1230" i="5"/>
  <c r="K1129" i="5"/>
  <c r="J1129" i="5"/>
  <c r="M1129" i="5"/>
  <c r="Q1129" i="5"/>
  <c r="S1129" i="5"/>
  <c r="U1129" i="5"/>
  <c r="W1129" i="5"/>
  <c r="Q860" i="5"/>
  <c r="U860" i="5"/>
  <c r="W860" i="5"/>
  <c r="J860" i="5"/>
  <c r="K860" i="5"/>
  <c r="M860" i="5"/>
  <c r="O860" i="5"/>
  <c r="S860" i="5"/>
  <c r="Y860" i="5"/>
  <c r="S161" i="5"/>
  <c r="U161" i="5"/>
  <c r="Q1881" i="5"/>
  <c r="S1881" i="5"/>
  <c r="W1881" i="5"/>
  <c r="Y1881" i="5"/>
  <c r="M1881" i="5"/>
  <c r="O1881" i="5"/>
  <c r="E1854" i="5"/>
  <c r="I1854" i="5"/>
  <c r="I1674" i="5"/>
  <c r="AB1674" i="5" s="1"/>
  <c r="AD1674" i="5" s="1"/>
  <c r="E1674" i="5"/>
  <c r="J1644" i="5"/>
  <c r="O1644" i="5"/>
  <c r="Q170" i="5"/>
  <c r="S170" i="5"/>
  <c r="Y170" i="5"/>
  <c r="K170" i="5"/>
  <c r="O170" i="5"/>
  <c r="U170" i="5"/>
  <c r="J170" i="5"/>
  <c r="E100" i="5"/>
  <c r="I100" i="5"/>
  <c r="M50" i="5"/>
  <c r="Q50" i="5"/>
  <c r="U50" i="5"/>
  <c r="J50" i="5"/>
  <c r="K50" i="5"/>
  <c r="W50" i="5"/>
  <c r="E30" i="5"/>
  <c r="I30" i="5"/>
  <c r="F10" i="5"/>
  <c r="I10" i="5"/>
  <c r="K1853" i="5"/>
  <c r="J1853" i="5"/>
  <c r="S1853" i="5"/>
  <c r="K1725" i="5"/>
  <c r="J1725" i="5"/>
  <c r="O1725" i="5"/>
  <c r="Q1725" i="5"/>
  <c r="Y1725" i="5"/>
  <c r="M1725" i="5"/>
  <c r="S1725" i="5"/>
  <c r="W1725" i="5"/>
  <c r="J1691" i="5"/>
  <c r="O1691" i="5"/>
  <c r="Q1691" i="5"/>
  <c r="S1691" i="5"/>
  <c r="Y1691" i="5"/>
  <c r="Q1608" i="5"/>
  <c r="J1608" i="5"/>
  <c r="M1608" i="5"/>
  <c r="W1608" i="5"/>
  <c r="M1532" i="5"/>
  <c r="S1532" i="5"/>
  <c r="U1532" i="5"/>
  <c r="W1532" i="5"/>
  <c r="Y1532" i="5"/>
  <c r="J1532" i="5"/>
  <c r="Q1532" i="5"/>
  <c r="K1532" i="5"/>
  <c r="O1532" i="5"/>
  <c r="Q1787" i="5"/>
  <c r="J1787" i="5"/>
  <c r="M1787" i="5"/>
  <c r="O1751" i="5"/>
  <c r="Q1751" i="5"/>
  <c r="S1751" i="5"/>
  <c r="J1724" i="5"/>
  <c r="M1724" i="5"/>
  <c r="O1724" i="5"/>
  <c r="K1724" i="5"/>
  <c r="Q1724" i="5"/>
  <c r="S1724" i="5"/>
  <c r="U1724" i="5"/>
  <c r="W1724" i="5"/>
  <c r="Y1724" i="5"/>
  <c r="Q1690" i="5"/>
  <c r="O1690" i="5"/>
  <c r="S1690" i="5"/>
  <c r="Y1690" i="5"/>
  <c r="K1690" i="5"/>
  <c r="J1690" i="5"/>
  <c r="M1690" i="5"/>
  <c r="W1690" i="5"/>
  <c r="S1662" i="5"/>
  <c r="J1662" i="5"/>
  <c r="K1589" i="5"/>
  <c r="O1559" i="5"/>
  <c r="J1559" i="5"/>
  <c r="Q1440" i="5"/>
  <c r="U1440" i="5"/>
  <c r="W1440" i="5"/>
  <c r="K1440" i="5"/>
  <c r="J178" i="5"/>
  <c r="M178" i="5"/>
  <c r="Q178" i="5"/>
  <c r="W178" i="5"/>
  <c r="Y178" i="5"/>
  <c r="U138" i="5"/>
  <c r="M138" i="5"/>
  <c r="O138" i="5"/>
  <c r="Y138" i="5"/>
  <c r="K138" i="5"/>
  <c r="Q138" i="5"/>
  <c r="E108" i="5"/>
  <c r="I108" i="5"/>
  <c r="AB108" i="5" s="1"/>
  <c r="AD108" i="5" s="1"/>
  <c r="F88" i="5"/>
  <c r="I88" i="5"/>
  <c r="AB88" i="5" s="1"/>
  <c r="AD88" i="5" s="1"/>
  <c r="O28" i="5"/>
  <c r="Y28" i="5"/>
  <c r="Q28" i="5"/>
  <c r="M1871" i="5"/>
  <c r="S1871" i="5"/>
  <c r="S1829" i="5"/>
  <c r="U1829" i="5"/>
  <c r="M1829" i="5"/>
  <c r="K1829" i="5"/>
  <c r="J1786" i="5"/>
  <c r="K1786" i="5"/>
  <c r="Q1689" i="5"/>
  <c r="M1689" i="5"/>
  <c r="O1689" i="5"/>
  <c r="U1689" i="5"/>
  <c r="W1689" i="5"/>
  <c r="J1689" i="5"/>
  <c r="K1689" i="5"/>
  <c r="S1689" i="5"/>
  <c r="Y1689" i="5"/>
  <c r="J1661" i="5"/>
  <c r="S1661" i="5"/>
  <c r="Y1661" i="5"/>
  <c r="O1661" i="5"/>
  <c r="Q1661" i="5"/>
  <c r="E1651" i="5"/>
  <c r="I1651" i="5"/>
  <c r="AB1651" i="5" s="1"/>
  <c r="AD1651" i="5" s="1"/>
  <c r="M1568" i="5"/>
  <c r="O1568" i="5"/>
  <c r="S1568" i="5"/>
  <c r="W1568" i="5"/>
  <c r="Y1568" i="5"/>
  <c r="J1568" i="5"/>
  <c r="F1530" i="5"/>
  <c r="I1530" i="5"/>
  <c r="Y1429" i="5"/>
  <c r="E1403" i="5"/>
  <c r="I1403" i="5"/>
  <c r="AB1403" i="5" s="1"/>
  <c r="AD1403" i="5" s="1"/>
  <c r="F1394" i="5"/>
  <c r="I1394" i="5"/>
  <c r="AB1394" i="5" s="1"/>
  <c r="AD1394" i="5" s="1"/>
  <c r="E1384" i="5"/>
  <c r="I1384" i="5"/>
  <c r="W1375" i="5"/>
  <c r="Q1375" i="5"/>
  <c r="K1375" i="5"/>
  <c r="M1375" i="5"/>
  <c r="O1375" i="5"/>
  <c r="S1375" i="5"/>
  <c r="Y1375" i="5"/>
  <c r="S1358" i="5"/>
  <c r="J1358" i="5"/>
  <c r="U1358" i="5"/>
  <c r="Y1358" i="5"/>
  <c r="F1341" i="5"/>
  <c r="I1341" i="5"/>
  <c r="S1341" i="5" s="1"/>
  <c r="J1251" i="5"/>
  <c r="M1251" i="5"/>
  <c r="U1251" i="5"/>
  <c r="E180" i="5"/>
  <c r="E118" i="5"/>
  <c r="E10" i="5"/>
  <c r="Q97" i="5"/>
  <c r="J97" i="5"/>
  <c r="O97" i="5"/>
  <c r="Y97" i="5"/>
  <c r="K97" i="5"/>
  <c r="M97" i="5"/>
  <c r="S97" i="5"/>
  <c r="W97" i="5"/>
  <c r="U97" i="5"/>
  <c r="F87" i="5"/>
  <c r="I87" i="5"/>
  <c r="AB87" i="5" s="1"/>
  <c r="AD87" i="5" s="1"/>
  <c r="U47" i="5"/>
  <c r="S47" i="5"/>
  <c r="W47" i="5"/>
  <c r="J47" i="5"/>
  <c r="K47" i="5"/>
  <c r="M47" i="5"/>
  <c r="O47" i="5"/>
  <c r="Q47" i="5"/>
  <c r="Y47" i="5"/>
  <c r="Y27" i="5"/>
  <c r="W27" i="5"/>
  <c r="J27" i="5"/>
  <c r="S27" i="5"/>
  <c r="U27" i="5"/>
  <c r="K27" i="5"/>
  <c r="M27" i="5"/>
  <c r="O27" i="5"/>
  <c r="Q27" i="5"/>
  <c r="Q1870" i="5"/>
  <c r="S1870" i="5"/>
  <c r="U1870" i="5"/>
  <c r="W1870" i="5"/>
  <c r="O1870" i="5"/>
  <c r="K1870" i="5"/>
  <c r="M1870" i="5"/>
  <c r="K1828" i="5"/>
  <c r="J1828" i="5"/>
  <c r="S1828" i="5"/>
  <c r="Q1777" i="5"/>
  <c r="U1777" i="5"/>
  <c r="J1777" i="5"/>
  <c r="K1714" i="5"/>
  <c r="M1714" i="5"/>
  <c r="Q1714" i="5"/>
  <c r="S1714" i="5"/>
  <c r="J1714" i="5"/>
  <c r="O1714" i="5"/>
  <c r="U1714" i="5"/>
  <c r="W1714" i="5"/>
  <c r="Y1714" i="5"/>
  <c r="K1660" i="5"/>
  <c r="J1660" i="5"/>
  <c r="O1660" i="5"/>
  <c r="Q1660" i="5"/>
  <c r="M1660" i="5"/>
  <c r="S1660" i="5"/>
  <c r="W1660" i="5"/>
  <c r="Y1660" i="5"/>
  <c r="Y1633" i="5"/>
  <c r="S1633" i="5"/>
  <c r="W1633" i="5"/>
  <c r="Q1633" i="5"/>
  <c r="J1633" i="5"/>
  <c r="O1633" i="5"/>
  <c r="E1529" i="5"/>
  <c r="I1529" i="5"/>
  <c r="O1529" i="5" s="1"/>
  <c r="F157" i="5"/>
  <c r="F42" i="5"/>
  <c r="K146" i="5"/>
  <c r="W146" i="5"/>
  <c r="Q146" i="5"/>
  <c r="O146" i="5"/>
  <c r="S146" i="5"/>
  <c r="U146" i="5"/>
  <c r="M126" i="5"/>
  <c r="O126" i="5"/>
  <c r="Q126" i="5"/>
  <c r="S126" i="5"/>
  <c r="Y126" i="5"/>
  <c r="K126" i="5"/>
  <c r="W126" i="5"/>
  <c r="J106" i="5"/>
  <c r="Q106" i="5"/>
  <c r="M106" i="5"/>
  <c r="W106" i="5"/>
  <c r="E96" i="5"/>
  <c r="I96" i="5"/>
  <c r="F76" i="5"/>
  <c r="I76" i="5"/>
  <c r="F46" i="5"/>
  <c r="I46" i="5"/>
  <c r="AB46" i="5" s="1"/>
  <c r="AD46" i="5" s="1"/>
  <c r="F6" i="5"/>
  <c r="I6" i="5"/>
  <c r="AB6" i="5" s="1"/>
  <c r="AD6" i="5" s="1"/>
  <c r="K1819" i="5"/>
  <c r="S1819" i="5"/>
  <c r="U1819" i="5"/>
  <c r="M1819" i="5"/>
  <c r="S1793" i="5"/>
  <c r="U1793" i="5"/>
  <c r="W1793" i="5"/>
  <c r="Y1793" i="5"/>
  <c r="Q1793" i="5"/>
  <c r="J1793" i="5"/>
  <c r="K1793" i="5"/>
  <c r="M1793" i="5"/>
  <c r="O1793" i="5"/>
  <c r="S1767" i="5"/>
  <c r="J1767" i="5"/>
  <c r="Q1767" i="5"/>
  <c r="F1758" i="5"/>
  <c r="I1758" i="5"/>
  <c r="E1722" i="5"/>
  <c r="I1722" i="5"/>
  <c r="J1713" i="5"/>
  <c r="S1713" i="5"/>
  <c r="W1713" i="5"/>
  <c r="Q1705" i="5"/>
  <c r="S1705" i="5"/>
  <c r="Y1705" i="5"/>
  <c r="K1705" i="5"/>
  <c r="J1705" i="5"/>
  <c r="M1705" i="5"/>
  <c r="O1705" i="5"/>
  <c r="W1705" i="5"/>
  <c r="S1697" i="5"/>
  <c r="J1697" i="5"/>
  <c r="Q1697" i="5"/>
  <c r="W1669" i="5"/>
  <c r="Q1669" i="5"/>
  <c r="S1669" i="5"/>
  <c r="Y1669" i="5"/>
  <c r="J1669" i="5"/>
  <c r="M1669" i="5"/>
  <c r="O1669" i="5"/>
  <c r="U1669" i="5"/>
  <c r="K1669" i="5"/>
  <c r="F1659" i="5"/>
  <c r="I1659" i="5"/>
  <c r="AB1659" i="5" s="1"/>
  <c r="AD1659" i="5" s="1"/>
  <c r="U1649" i="5"/>
  <c r="J1649" i="5"/>
  <c r="K1649" i="5"/>
  <c r="Q1649" i="5"/>
  <c r="Y1649" i="5"/>
  <c r="Q1641" i="5"/>
  <c r="M1641" i="5"/>
  <c r="O1641" i="5"/>
  <c r="U1641" i="5"/>
  <c r="W1641" i="5"/>
  <c r="Y1641" i="5"/>
  <c r="J1641" i="5"/>
  <c r="S1641" i="5"/>
  <c r="Q1632" i="5"/>
  <c r="M1632" i="5"/>
  <c r="S1632" i="5"/>
  <c r="U1632" i="5"/>
  <c r="J1632" i="5"/>
  <c r="K1632" i="5"/>
  <c r="O1632" i="5"/>
  <c r="W1632" i="5"/>
  <c r="Y1632" i="5"/>
  <c r="M1623" i="5"/>
  <c r="Y1623" i="5"/>
  <c r="U1586" i="5"/>
  <c r="Y1586" i="5"/>
  <c r="M1586" i="5"/>
  <c r="S1586" i="5"/>
  <c r="F1576" i="5"/>
  <c r="I1576" i="5"/>
  <c r="Q1556" i="5"/>
  <c r="W1556" i="5"/>
  <c r="Y1556" i="5"/>
  <c r="K1556" i="5"/>
  <c r="S1556" i="5"/>
  <c r="M1556" i="5"/>
  <c r="O1556" i="5"/>
  <c r="E1537" i="5"/>
  <c r="I1537" i="5"/>
  <c r="AB1537" i="5" s="1"/>
  <c r="AD1537" i="5" s="1"/>
  <c r="Q1528" i="5"/>
  <c r="S1528" i="5"/>
  <c r="M1521" i="5"/>
  <c r="Q1521" i="5"/>
  <c r="O1521" i="5"/>
  <c r="W1521" i="5"/>
  <c r="Y1521" i="5"/>
  <c r="F1497" i="5"/>
  <c r="I1497" i="5"/>
  <c r="AB1497" i="5" s="1"/>
  <c r="AD1497" i="5" s="1"/>
  <c r="W1488" i="5"/>
  <c r="S1488" i="5"/>
  <c r="O1488" i="5"/>
  <c r="J1488" i="5"/>
  <c r="M1488" i="5"/>
  <c r="M1446" i="5"/>
  <c r="W1446" i="5"/>
  <c r="Y1446" i="5"/>
  <c r="Q1446" i="5"/>
  <c r="J1446" i="5"/>
  <c r="U1446" i="5"/>
  <c r="K1446" i="5"/>
  <c r="S1446" i="5"/>
  <c r="U1401" i="5"/>
  <c r="Y1401" i="5"/>
  <c r="O1401" i="5"/>
  <c r="S1401" i="5"/>
  <c r="W1401" i="5"/>
  <c r="Q1401" i="5"/>
  <c r="J1401" i="5"/>
  <c r="K1401" i="5"/>
  <c r="M1401" i="5"/>
  <c r="U1392" i="5"/>
  <c r="M1392" i="5"/>
  <c r="J1392" i="5"/>
  <c r="Q1392" i="5"/>
  <c r="F1382" i="5"/>
  <c r="I1382" i="5"/>
  <c r="F1067" i="5"/>
  <c r="I1067" i="5"/>
  <c r="AB1067" i="5" s="1"/>
  <c r="AD1067" i="5" s="1"/>
  <c r="K1050" i="5"/>
  <c r="M1042" i="5"/>
  <c r="Y1042" i="5"/>
  <c r="K1042" i="5"/>
  <c r="S1042" i="5"/>
  <c r="U1042" i="5"/>
  <c r="K1025" i="5"/>
  <c r="Y1025" i="5"/>
  <c r="M1025" i="5"/>
  <c r="O1025" i="5"/>
  <c r="S1025" i="5"/>
  <c r="U1025" i="5"/>
  <c r="J1025" i="5"/>
  <c r="Q1025" i="5"/>
  <c r="W1025" i="5"/>
  <c r="S1017" i="5"/>
  <c r="U1017" i="5"/>
  <c r="E1007" i="5"/>
  <c r="I1007" i="5"/>
  <c r="E998" i="5"/>
  <c r="I998" i="5"/>
  <c r="AB998" i="5" s="1"/>
  <c r="AD998" i="5" s="1"/>
  <c r="Y979" i="5"/>
  <c r="M979" i="5"/>
  <c r="O979" i="5"/>
  <c r="I936" i="5"/>
  <c r="AB936" i="5" s="1"/>
  <c r="AD936" i="5" s="1"/>
  <c r="E936" i="5"/>
  <c r="M918" i="5"/>
  <c r="S918" i="5"/>
  <c r="E910" i="5"/>
  <c r="I910" i="5"/>
  <c r="E902" i="5"/>
  <c r="I902" i="5"/>
  <c r="M902" i="5" s="1"/>
  <c r="F864" i="5"/>
  <c r="I864" i="5"/>
  <c r="E864" i="5"/>
  <c r="F844" i="5"/>
  <c r="I844" i="5"/>
  <c r="AB844" i="5" s="1"/>
  <c r="AD844" i="5" s="1"/>
  <c r="F834" i="5"/>
  <c r="I834" i="5"/>
  <c r="AB834" i="5" s="1"/>
  <c r="AD834" i="5" s="1"/>
  <c r="E815" i="5"/>
  <c r="I815" i="5"/>
  <c r="AB815" i="5" s="1"/>
  <c r="AD815" i="5" s="1"/>
  <c r="F771" i="5"/>
  <c r="I771" i="5"/>
  <c r="E736" i="5"/>
  <c r="I736" i="5"/>
  <c r="AB736" i="5" s="1"/>
  <c r="AD736" i="5" s="1"/>
  <c r="F721" i="5"/>
  <c r="I721" i="5"/>
  <c r="K721" i="5" s="1"/>
  <c r="O566" i="5"/>
  <c r="U566" i="5"/>
  <c r="W566" i="5"/>
  <c r="J566" i="5"/>
  <c r="M566" i="5"/>
  <c r="Q566" i="5"/>
  <c r="S566" i="5"/>
  <c r="I405" i="5"/>
  <c r="K405" i="5" s="1"/>
  <c r="E405" i="5"/>
  <c r="F163" i="5"/>
  <c r="I163" i="5"/>
  <c r="AB163" i="5" s="1"/>
  <c r="AD163" i="5" s="1"/>
  <c r="Q93" i="5"/>
  <c r="Y93" i="5"/>
  <c r="O93" i="5"/>
  <c r="J93" i="5"/>
  <c r="U93" i="5"/>
  <c r="M93" i="5"/>
  <c r="M1764" i="5"/>
  <c r="O1764" i="5"/>
  <c r="S1764" i="5"/>
  <c r="U1764" i="5"/>
  <c r="J1764" i="5"/>
  <c r="K1764" i="5"/>
  <c r="Q1764" i="5"/>
  <c r="W1764" i="5"/>
  <c r="Y1764" i="5"/>
  <c r="S1711" i="5"/>
  <c r="O1711" i="5"/>
  <c r="E1666" i="5"/>
  <c r="I1666" i="5"/>
  <c r="U1327" i="5"/>
  <c r="M1327" i="5"/>
  <c r="O1327" i="5"/>
  <c r="K1327" i="5"/>
  <c r="Q1327" i="5"/>
  <c r="S1327" i="5"/>
  <c r="W1327" i="5"/>
  <c r="Y1327" i="5"/>
  <c r="J1327" i="5"/>
  <c r="Q1273" i="5"/>
  <c r="J1273" i="5"/>
  <c r="M1273" i="5"/>
  <c r="O1273" i="5"/>
  <c r="U1273" i="5"/>
  <c r="W1273" i="5"/>
  <c r="Y1273" i="5"/>
  <c r="K1273" i="5"/>
  <c r="S1273" i="5"/>
  <c r="E1140" i="5"/>
  <c r="I1140" i="5"/>
  <c r="AB1140" i="5" s="1"/>
  <c r="AD1140" i="5" s="1"/>
  <c r="J2" i="5"/>
  <c r="S2" i="5"/>
  <c r="M2" i="5"/>
  <c r="O2" i="5"/>
  <c r="Y2" i="5"/>
  <c r="Q2" i="5"/>
  <c r="U2" i="5"/>
  <c r="W2" i="5"/>
  <c r="W12" i="5"/>
  <c r="Y12" i="5"/>
  <c r="J12" i="5"/>
  <c r="Q12" i="5"/>
  <c r="S12" i="5"/>
  <c r="K12" i="5"/>
  <c r="E1816" i="5"/>
  <c r="I1816" i="5"/>
  <c r="U1754" i="5"/>
  <c r="W1754" i="5"/>
  <c r="J1754" i="5"/>
  <c r="K1754" i="5"/>
  <c r="M1754" i="5"/>
  <c r="O1754" i="5"/>
  <c r="Q1754" i="5"/>
  <c r="S1754" i="5"/>
  <c r="Y1754" i="5"/>
  <c r="Q1702" i="5"/>
  <c r="S1702" i="5"/>
  <c r="J1702" i="5"/>
  <c r="F1433" i="5"/>
  <c r="I1433" i="5"/>
  <c r="U1345" i="5"/>
  <c r="M1345" i="5"/>
  <c r="Q1345" i="5"/>
  <c r="F1318" i="5"/>
  <c r="I1318" i="5"/>
  <c r="Q1245" i="5"/>
  <c r="S1245" i="5"/>
  <c r="Y1245" i="5"/>
  <c r="K1245" i="5"/>
  <c r="I1202" i="5"/>
  <c r="F1202" i="5"/>
  <c r="I1164" i="5"/>
  <c r="O1164" i="5" s="1"/>
  <c r="F1164" i="5"/>
  <c r="J850" i="5"/>
  <c r="U850" i="5"/>
  <c r="W850" i="5"/>
  <c r="K850" i="5"/>
  <c r="M850" i="5"/>
  <c r="O850" i="5"/>
  <c r="Q850" i="5"/>
  <c r="S850" i="5"/>
  <c r="Y850" i="5"/>
  <c r="F151" i="5"/>
  <c r="I151" i="5"/>
  <c r="E41" i="5"/>
  <c r="I41" i="5"/>
  <c r="AB41" i="5" s="1"/>
  <c r="AD41" i="5" s="1"/>
  <c r="O1840" i="5"/>
  <c r="U1840" i="5"/>
  <c r="W1840" i="5"/>
  <c r="Y1840" i="5"/>
  <c r="K1840" i="5"/>
  <c r="M1840" i="5"/>
  <c r="Q1840" i="5"/>
  <c r="S1840" i="5"/>
  <c r="O1806" i="5"/>
  <c r="J1806" i="5"/>
  <c r="U1806" i="5"/>
  <c r="E1627" i="5"/>
  <c r="I1627" i="5"/>
  <c r="AB1627" i="5" s="1"/>
  <c r="AD1627" i="5" s="1"/>
  <c r="F121" i="5"/>
  <c r="F72" i="5"/>
  <c r="F90" i="5"/>
  <c r="I90" i="5"/>
  <c r="AB90" i="5" s="1"/>
  <c r="AD90" i="5" s="1"/>
  <c r="I70" i="5"/>
  <c r="AB70" i="5" s="1"/>
  <c r="AD70" i="5" s="1"/>
  <c r="E70" i="5"/>
  <c r="M20" i="5"/>
  <c r="S20" i="5"/>
  <c r="K20" i="5"/>
  <c r="J20" i="5"/>
  <c r="W20" i="5"/>
  <c r="J1873" i="5"/>
  <c r="S1873" i="5"/>
  <c r="K1873" i="5"/>
  <c r="U1839" i="5"/>
  <c r="M1839" i="5"/>
  <c r="K1839" i="5"/>
  <c r="S1839" i="5"/>
  <c r="F1752" i="5"/>
  <c r="I1752" i="5"/>
  <c r="Q1716" i="5"/>
  <c r="S1716" i="5"/>
  <c r="O1716" i="5"/>
  <c r="J1653" i="5"/>
  <c r="O1653" i="5"/>
  <c r="F1626" i="5"/>
  <c r="I1626" i="5"/>
  <c r="Y1541" i="5"/>
  <c r="S1541" i="5"/>
  <c r="U1541" i="5"/>
  <c r="W1541" i="5"/>
  <c r="Q1541" i="5"/>
  <c r="M1541" i="5"/>
  <c r="J1541" i="5"/>
  <c r="K1541" i="5"/>
  <c r="E1814" i="5"/>
  <c r="I1814" i="5"/>
  <c r="O1741" i="5"/>
  <c r="Q1741" i="5"/>
  <c r="S1741" i="5"/>
  <c r="J1672" i="5"/>
  <c r="S1672" i="5"/>
  <c r="E1652" i="5"/>
  <c r="I1652" i="5"/>
  <c r="AB1652" i="5" s="1"/>
  <c r="AD1652" i="5" s="1"/>
  <c r="U1616" i="5"/>
  <c r="J1616" i="5"/>
  <c r="E1599" i="5"/>
  <c r="I1599" i="5"/>
  <c r="AB1599" i="5" s="1"/>
  <c r="AD1599" i="5" s="1"/>
  <c r="E1540" i="5"/>
  <c r="I1540" i="5"/>
  <c r="AB1540" i="5" s="1"/>
  <c r="AD1540" i="5" s="1"/>
  <c r="E1531" i="5"/>
  <c r="I1531" i="5"/>
  <c r="J1524" i="5"/>
  <c r="K1524" i="5"/>
  <c r="Y1524" i="5"/>
  <c r="O1524" i="5"/>
  <c r="S1524" i="5"/>
  <c r="K1474" i="5"/>
  <c r="O1474" i="5"/>
  <c r="Q1474" i="5"/>
  <c r="S1474" i="5"/>
  <c r="U1474" i="5"/>
  <c r="Y1474" i="5"/>
  <c r="J1474" i="5"/>
  <c r="Q1466" i="5"/>
  <c r="Y1466" i="5"/>
  <c r="K1466" i="5"/>
  <c r="M1466" i="5"/>
  <c r="O1466" i="5"/>
  <c r="W1466" i="5"/>
  <c r="U1466" i="5"/>
  <c r="S1466" i="5"/>
  <c r="F158" i="5"/>
  <c r="I158" i="5"/>
  <c r="AB158" i="5" s="1"/>
  <c r="AD158" i="5" s="1"/>
  <c r="E18" i="5"/>
  <c r="I18" i="5"/>
  <c r="AB18" i="5" s="1"/>
  <c r="AD18" i="5" s="1"/>
  <c r="E1837" i="5"/>
  <c r="I1837" i="5"/>
  <c r="AB1837" i="5" s="1"/>
  <c r="AD1837" i="5" s="1"/>
  <c r="K1813" i="5"/>
  <c r="J1813" i="5"/>
  <c r="M1795" i="5"/>
  <c r="W1795" i="5"/>
  <c r="J1795" i="5"/>
  <c r="E1769" i="5"/>
  <c r="I1769" i="5"/>
  <c r="AB1769" i="5" s="1"/>
  <c r="AD1769" i="5" s="1"/>
  <c r="J1740" i="5"/>
  <c r="M1740" i="5"/>
  <c r="O1740" i="5"/>
  <c r="Q1740" i="5"/>
  <c r="S1740" i="5"/>
  <c r="W1740" i="5"/>
  <c r="Y1740" i="5"/>
  <c r="K1740" i="5"/>
  <c r="J1699" i="5"/>
  <c r="K1699" i="5"/>
  <c r="O1699" i="5"/>
  <c r="Q1699" i="5"/>
  <c r="M1699" i="5"/>
  <c r="S1699" i="5"/>
  <c r="U1699" i="5"/>
  <c r="W1699" i="5"/>
  <c r="Y1699" i="5"/>
  <c r="K1680" i="5"/>
  <c r="Q1680" i="5"/>
  <c r="S1680" i="5"/>
  <c r="Y1680" i="5"/>
  <c r="J1680" i="5"/>
  <c r="M1680" i="5"/>
  <c r="O1680" i="5"/>
  <c r="W1680" i="5"/>
  <c r="M1643" i="5"/>
  <c r="J1643" i="5"/>
  <c r="W1643" i="5"/>
  <c r="F1513" i="5"/>
  <c r="I1513" i="5"/>
  <c r="AB1513" i="5" s="1"/>
  <c r="AD1513" i="5" s="1"/>
  <c r="E1490" i="5"/>
  <c r="I1490" i="5"/>
  <c r="U1457" i="5"/>
  <c r="W1457" i="5"/>
  <c r="J1457" i="5"/>
  <c r="K1457" i="5"/>
  <c r="M1457" i="5"/>
  <c r="O1457" i="5"/>
  <c r="Q1457" i="5"/>
  <c r="S1457" i="5"/>
  <c r="Y1457" i="5"/>
  <c r="Y1420" i="5"/>
  <c r="K1420" i="5"/>
  <c r="W1420" i="5"/>
  <c r="J1332" i="5"/>
  <c r="M1332" i="5"/>
  <c r="O1332" i="5"/>
  <c r="Q1332" i="5"/>
  <c r="S1332" i="5"/>
  <c r="U1332" i="5"/>
  <c r="I1242" i="5"/>
  <c r="F1242" i="5"/>
  <c r="E138" i="5"/>
  <c r="E98" i="5"/>
  <c r="E44" i="5"/>
  <c r="E177" i="5"/>
  <c r="I177" i="5"/>
  <c r="AB177" i="5" s="1"/>
  <c r="AD177" i="5" s="1"/>
  <c r="U157" i="5"/>
  <c r="O157" i="5"/>
  <c r="S157" i="5"/>
  <c r="Q157" i="5"/>
  <c r="J157" i="5"/>
  <c r="K157" i="5"/>
  <c r="Y157" i="5"/>
  <c r="M157" i="5"/>
  <c r="M127" i="5"/>
  <c r="K127" i="5"/>
  <c r="O127" i="5"/>
  <c r="Q127" i="5"/>
  <c r="F107" i="5"/>
  <c r="I107" i="5"/>
  <c r="E67" i="5"/>
  <c r="I67" i="5"/>
  <c r="AB67" i="5" s="1"/>
  <c r="AD67" i="5" s="1"/>
  <c r="W37" i="5"/>
  <c r="M37" i="5"/>
  <c r="O37" i="5"/>
  <c r="S37" i="5"/>
  <c r="J37" i="5"/>
  <c r="K37" i="5"/>
  <c r="Q37" i="5"/>
  <c r="U37" i="5"/>
  <c r="Y37" i="5"/>
  <c r="I17" i="5"/>
  <c r="AB17" i="5" s="1"/>
  <c r="AD17" i="5" s="1"/>
  <c r="E17" i="5"/>
  <c r="E7" i="5"/>
  <c r="I7" i="5"/>
  <c r="AB7" i="5" s="1"/>
  <c r="AD7" i="5" s="1"/>
  <c r="O1860" i="5"/>
  <c r="K1860" i="5"/>
  <c r="M1860" i="5"/>
  <c r="Q1860" i="5"/>
  <c r="S1860" i="5"/>
  <c r="U1860" i="5"/>
  <c r="W1860" i="5"/>
  <c r="Y1820" i="5"/>
  <c r="O1820" i="5"/>
  <c r="K1820" i="5"/>
  <c r="M1820" i="5"/>
  <c r="Q1820" i="5"/>
  <c r="S1820" i="5"/>
  <c r="U1820" i="5"/>
  <c r="W1820" i="5"/>
  <c r="M1812" i="5"/>
  <c r="O1812" i="5"/>
  <c r="U1812" i="5"/>
  <c r="W1812" i="5"/>
  <c r="Y1812" i="5"/>
  <c r="J1812" i="5"/>
  <c r="K1812" i="5"/>
  <c r="Q1812" i="5"/>
  <c r="S1812" i="5"/>
  <c r="E1794" i="5"/>
  <c r="I1794" i="5"/>
  <c r="AB1794" i="5" s="1"/>
  <c r="AD1794" i="5" s="1"/>
  <c r="J1768" i="5"/>
  <c r="S1768" i="5"/>
  <c r="W1768" i="5"/>
  <c r="M1768" i="5"/>
  <c r="W1739" i="5"/>
  <c r="Y1739" i="5"/>
  <c r="J1739" i="5"/>
  <c r="K1739" i="5"/>
  <c r="M1739" i="5"/>
  <c r="O1739" i="5"/>
  <c r="Q1739" i="5"/>
  <c r="S1739" i="5"/>
  <c r="U1739" i="5"/>
  <c r="E1731" i="5"/>
  <c r="I1731" i="5"/>
  <c r="J1706" i="5"/>
  <c r="S1706" i="5"/>
  <c r="Y1706" i="5"/>
  <c r="O1706" i="5"/>
  <c r="Q1706" i="5"/>
  <c r="Q1650" i="5"/>
  <c r="K1650" i="5"/>
  <c r="M1650" i="5"/>
  <c r="S1650" i="5"/>
  <c r="J1650" i="5"/>
  <c r="U1650" i="5"/>
  <c r="W1650" i="5"/>
  <c r="S1624" i="5"/>
  <c r="J1624" i="5"/>
  <c r="K1624" i="5"/>
  <c r="O1624" i="5"/>
  <c r="Q1624" i="5"/>
  <c r="Y1624" i="5"/>
  <c r="E1614" i="5"/>
  <c r="I1614" i="5"/>
  <c r="AB1614" i="5" s="1"/>
  <c r="AD1614" i="5" s="1"/>
  <c r="F1605" i="5"/>
  <c r="I1605" i="5"/>
  <c r="AB1605" i="5" s="1"/>
  <c r="AD1605" i="5" s="1"/>
  <c r="F1577" i="5"/>
  <c r="I1577" i="5"/>
  <c r="AB1577" i="5" s="1"/>
  <c r="AD1577" i="5" s="1"/>
  <c r="E1512" i="5"/>
  <c r="I1512" i="5"/>
  <c r="AB1512" i="5" s="1"/>
  <c r="AD1512" i="5" s="1"/>
  <c r="F178" i="5"/>
  <c r="F137" i="5"/>
  <c r="F117" i="5"/>
  <c r="F94" i="5"/>
  <c r="F64" i="5"/>
  <c r="E8" i="5"/>
  <c r="E176" i="5"/>
  <c r="I176" i="5"/>
  <c r="E166" i="5"/>
  <c r="I166" i="5"/>
  <c r="F156" i="5"/>
  <c r="I156" i="5"/>
  <c r="AB156" i="5" s="1"/>
  <c r="AD156" i="5" s="1"/>
  <c r="F136" i="5"/>
  <c r="I136" i="5"/>
  <c r="AB136" i="5" s="1"/>
  <c r="AD136" i="5" s="1"/>
  <c r="Y86" i="5"/>
  <c r="U86" i="5"/>
  <c r="S86" i="5"/>
  <c r="J86" i="5"/>
  <c r="M86" i="5"/>
  <c r="Q86" i="5"/>
  <c r="F56" i="5"/>
  <c r="I56" i="5"/>
  <c r="F36" i="5"/>
  <c r="I36" i="5"/>
  <c r="AB36" i="5" s="1"/>
  <c r="AD36" i="5" s="1"/>
  <c r="W26" i="5"/>
  <c r="S26" i="5"/>
  <c r="U26" i="5"/>
  <c r="Q26" i="5"/>
  <c r="J26" i="5"/>
  <c r="K26" i="5"/>
  <c r="M26" i="5"/>
  <c r="O26" i="5"/>
  <c r="Y26" i="5"/>
  <c r="K16" i="5"/>
  <c r="W16" i="5"/>
  <c r="M1869" i="5"/>
  <c r="K1869" i="5"/>
  <c r="S1869" i="5"/>
  <c r="U1869" i="5"/>
  <c r="U1859" i="5"/>
  <c r="K1859" i="5"/>
  <c r="S1859" i="5"/>
  <c r="M1859" i="5"/>
  <c r="U1844" i="5"/>
  <c r="M1844" i="5"/>
  <c r="K1844" i="5"/>
  <c r="S1844" i="5"/>
  <c r="E1827" i="5"/>
  <c r="I1827" i="5"/>
  <c r="AB1827" i="5" s="1"/>
  <c r="AD1827" i="5" s="1"/>
  <c r="Q1811" i="5"/>
  <c r="M1811" i="5"/>
  <c r="O1811" i="5"/>
  <c r="S1811" i="5"/>
  <c r="W1811" i="5"/>
  <c r="Y1811" i="5"/>
  <c r="E1776" i="5"/>
  <c r="I1776" i="5"/>
  <c r="E178" i="5"/>
  <c r="E157" i="5"/>
  <c r="F134" i="5"/>
  <c r="F92" i="5"/>
  <c r="F58" i="5"/>
  <c r="E42" i="5"/>
  <c r="F4" i="5"/>
  <c r="E175" i="5"/>
  <c r="I175" i="5"/>
  <c r="K165" i="5"/>
  <c r="Y165" i="5"/>
  <c r="Q145" i="5"/>
  <c r="K145" i="5"/>
  <c r="K135" i="5"/>
  <c r="Y135" i="5"/>
  <c r="J135" i="5"/>
  <c r="M135" i="5"/>
  <c r="Q135" i="5"/>
  <c r="U135" i="5"/>
  <c r="W135" i="5"/>
  <c r="U125" i="5"/>
  <c r="J125" i="5"/>
  <c r="K125" i="5"/>
  <c r="O125" i="5"/>
  <c r="Y125" i="5"/>
  <c r="Y115" i="5"/>
  <c r="M115" i="5"/>
  <c r="Q115" i="5"/>
  <c r="U115" i="5"/>
  <c r="W115" i="5"/>
  <c r="K115" i="5"/>
  <c r="J115" i="5"/>
  <c r="F95" i="5"/>
  <c r="I95" i="5"/>
  <c r="E75" i="5"/>
  <c r="I75" i="5"/>
  <c r="AB75" i="5" s="1"/>
  <c r="AD75" i="5" s="1"/>
  <c r="E65" i="5"/>
  <c r="I65" i="5"/>
  <c r="AB65" i="5" s="1"/>
  <c r="AD65" i="5" s="1"/>
  <c r="E55" i="5"/>
  <c r="I55" i="5"/>
  <c r="AB55" i="5" s="1"/>
  <c r="AD55" i="5" s="1"/>
  <c r="F45" i="5"/>
  <c r="I45" i="5"/>
  <c r="E35" i="5"/>
  <c r="I35" i="5"/>
  <c r="AB35" i="5" s="1"/>
  <c r="AD35" i="5" s="1"/>
  <c r="J15" i="5"/>
  <c r="K15" i="5"/>
  <c r="S15" i="5"/>
  <c r="U15" i="5"/>
  <c r="M15" i="5"/>
  <c r="W15" i="5"/>
  <c r="F5" i="5"/>
  <c r="I5" i="5"/>
  <c r="F1858" i="5"/>
  <c r="I1858" i="5"/>
  <c r="O1850" i="5"/>
  <c r="Y1850" i="5"/>
  <c r="K1850" i="5"/>
  <c r="M1850" i="5"/>
  <c r="Q1850" i="5"/>
  <c r="S1850" i="5"/>
  <c r="U1850" i="5"/>
  <c r="W1850" i="5"/>
  <c r="F1843" i="5"/>
  <c r="I1843" i="5"/>
  <c r="E1834" i="5"/>
  <c r="F1826" i="5"/>
  <c r="E1818" i="5"/>
  <c r="F1810" i="5"/>
  <c r="I1810" i="5"/>
  <c r="AB1810" i="5" s="1"/>
  <c r="AD1810" i="5" s="1"/>
  <c r="W1802" i="5"/>
  <c r="J1802" i="5"/>
  <c r="K1802" i="5"/>
  <c r="M1802" i="5"/>
  <c r="Q1802" i="5"/>
  <c r="S1802" i="5"/>
  <c r="U1802" i="5"/>
  <c r="F1792" i="5"/>
  <c r="I1792" i="5"/>
  <c r="J1784" i="5"/>
  <c r="K1784" i="5"/>
  <c r="O1784" i="5"/>
  <c r="M1784" i="5"/>
  <c r="Q1784" i="5"/>
  <c r="S1784" i="5"/>
  <c r="U1784" i="5"/>
  <c r="W1784" i="5"/>
  <c r="Y1784" i="5"/>
  <c r="J1775" i="5"/>
  <c r="M1775" i="5"/>
  <c r="O1775" i="5"/>
  <c r="Y1775" i="5"/>
  <c r="E1757" i="5"/>
  <c r="I1757" i="5"/>
  <c r="F1747" i="5"/>
  <c r="I1747" i="5"/>
  <c r="AB1747" i="5" s="1"/>
  <c r="AD1747" i="5" s="1"/>
  <c r="E1737" i="5"/>
  <c r="I1737" i="5"/>
  <c r="AB1737" i="5" s="1"/>
  <c r="AD1737" i="5" s="1"/>
  <c r="W1730" i="5"/>
  <c r="Y1730" i="5"/>
  <c r="K1730" i="5"/>
  <c r="J1730" i="5"/>
  <c r="M1730" i="5"/>
  <c r="O1730" i="5"/>
  <c r="Q1730" i="5"/>
  <c r="S1730" i="5"/>
  <c r="O1721" i="5"/>
  <c r="Q1721" i="5"/>
  <c r="S1721" i="5"/>
  <c r="J1712" i="5"/>
  <c r="S1712" i="5"/>
  <c r="F1704" i="5"/>
  <c r="F1686" i="5"/>
  <c r="I1686" i="5"/>
  <c r="E1678" i="5"/>
  <c r="I1678" i="5"/>
  <c r="U1658" i="5"/>
  <c r="O1658" i="5"/>
  <c r="J1658" i="5"/>
  <c r="F1648" i="5"/>
  <c r="I1648" i="5"/>
  <c r="W1648" i="5" s="1"/>
  <c r="M1640" i="5"/>
  <c r="J1640" i="5"/>
  <c r="K1640" i="5"/>
  <c r="Q1640" i="5"/>
  <c r="U1640" i="5"/>
  <c r="W1640" i="5"/>
  <c r="Y1622" i="5"/>
  <c r="J1622" i="5"/>
  <c r="K1622" i="5"/>
  <c r="O1622" i="5"/>
  <c r="Q1622" i="5"/>
  <c r="S1622" i="5"/>
  <c r="M1622" i="5"/>
  <c r="U1622" i="5"/>
  <c r="W1622" i="5"/>
  <c r="F1612" i="5"/>
  <c r="I1612" i="5"/>
  <c r="AB1612" i="5" s="1"/>
  <c r="AD1612" i="5" s="1"/>
  <c r="E1603" i="5"/>
  <c r="I1603" i="5"/>
  <c r="U1595" i="5"/>
  <c r="M1595" i="5"/>
  <c r="W1595" i="5"/>
  <c r="K1595" i="5"/>
  <c r="J1595" i="5"/>
  <c r="S1595" i="5"/>
  <c r="E1585" i="5"/>
  <c r="I1585" i="5"/>
  <c r="W1565" i="5"/>
  <c r="J1555" i="5"/>
  <c r="K1555" i="5"/>
  <c r="U1555" i="5"/>
  <c r="E1546" i="5"/>
  <c r="I1546" i="5"/>
  <c r="W1546" i="5" s="1"/>
  <c r="Y1536" i="5"/>
  <c r="J1536" i="5"/>
  <c r="K1536" i="5"/>
  <c r="M1536" i="5"/>
  <c r="O1536" i="5"/>
  <c r="U1536" i="5"/>
  <c r="W1536" i="5"/>
  <c r="Q1536" i="5"/>
  <c r="F1527" i="5"/>
  <c r="U1520" i="5"/>
  <c r="W1520" i="5"/>
  <c r="S1520" i="5"/>
  <c r="J1520" i="5"/>
  <c r="K1520" i="5"/>
  <c r="F1496" i="5"/>
  <c r="I1496" i="5"/>
  <c r="E1487" i="5"/>
  <c r="I1487" i="5"/>
  <c r="AB1487" i="5" s="1"/>
  <c r="AD1487" i="5" s="1"/>
  <c r="F1480" i="5"/>
  <c r="I1480" i="5"/>
  <c r="AB1480" i="5" s="1"/>
  <c r="AD1480" i="5" s="1"/>
  <c r="E1470" i="5"/>
  <c r="E1418" i="5"/>
  <c r="I1418" i="5"/>
  <c r="Y1410" i="5"/>
  <c r="O1410" i="5"/>
  <c r="J1400" i="5"/>
  <c r="Q1400" i="5"/>
  <c r="O1400" i="5"/>
  <c r="U1400" i="5"/>
  <c r="Y1400" i="5"/>
  <c r="E1391" i="5"/>
  <c r="I1391" i="5"/>
  <c r="AB1391" i="5" s="1"/>
  <c r="AD1391" i="5" s="1"/>
  <c r="F1239" i="5"/>
  <c r="I1195" i="5"/>
  <c r="AB1195" i="5" s="1"/>
  <c r="AD1195" i="5" s="1"/>
  <c r="E1195" i="5"/>
  <c r="J1186" i="5"/>
  <c r="K1186" i="5"/>
  <c r="M1186" i="5"/>
  <c r="O1186" i="5"/>
  <c r="Q1186" i="5"/>
  <c r="S1186" i="5"/>
  <c r="U1186" i="5"/>
  <c r="Y1186" i="5"/>
  <c r="W1186" i="5"/>
  <c r="F1166" i="5"/>
  <c r="M1159" i="5"/>
  <c r="W1159" i="5"/>
  <c r="S1159" i="5"/>
  <c r="I1132" i="5"/>
  <c r="E1132" i="5"/>
  <c r="E1117" i="5"/>
  <c r="K1109" i="5"/>
  <c r="S1109" i="5"/>
  <c r="O1109" i="5"/>
  <c r="Y1109" i="5"/>
  <c r="I1092" i="5"/>
  <c r="AB1092" i="5" s="1"/>
  <c r="AD1092" i="5" s="1"/>
  <c r="F1092" i="5"/>
  <c r="Y1032" i="5"/>
  <c r="M1032" i="5"/>
  <c r="U1032" i="5"/>
  <c r="J1032" i="5"/>
  <c r="K1032" i="5"/>
  <c r="O1032" i="5"/>
  <c r="Q1032" i="5"/>
  <c r="S1032" i="5"/>
  <c r="F988" i="5"/>
  <c r="I988" i="5"/>
  <c r="AB988" i="5" s="1"/>
  <c r="AD988" i="5" s="1"/>
  <c r="I945" i="5"/>
  <c r="AB945" i="5" s="1"/>
  <c r="AD945" i="5" s="1"/>
  <c r="E945" i="5"/>
  <c r="Q935" i="5"/>
  <c r="O935" i="5"/>
  <c r="U935" i="5"/>
  <c r="J935" i="5"/>
  <c r="W935" i="5"/>
  <c r="M935" i="5"/>
  <c r="Y935" i="5"/>
  <c r="K901" i="5"/>
  <c r="M901" i="5"/>
  <c r="O901" i="5"/>
  <c r="Q901" i="5"/>
  <c r="S901" i="5"/>
  <c r="U901" i="5"/>
  <c r="W901" i="5"/>
  <c r="Y901" i="5"/>
  <c r="J901" i="5"/>
  <c r="E881" i="5"/>
  <c r="I881" i="5"/>
  <c r="E871" i="5"/>
  <c r="K853" i="5"/>
  <c r="S853" i="5"/>
  <c r="U853" i="5"/>
  <c r="F843" i="5"/>
  <c r="I843" i="5"/>
  <c r="E833" i="5"/>
  <c r="I833" i="5"/>
  <c r="AB833" i="5" s="1"/>
  <c r="AD833" i="5" s="1"/>
  <c r="M805" i="5"/>
  <c r="U805" i="5"/>
  <c r="W805" i="5"/>
  <c r="J805" i="5"/>
  <c r="K805" i="5"/>
  <c r="O805" i="5"/>
  <c r="Q805" i="5"/>
  <c r="S805" i="5"/>
  <c r="Y805" i="5"/>
  <c r="E779" i="5"/>
  <c r="I779" i="5"/>
  <c r="Q770" i="5"/>
  <c r="K770" i="5"/>
  <c r="M770" i="5"/>
  <c r="Y770" i="5"/>
  <c r="U770" i="5"/>
  <c r="W770" i="5"/>
  <c r="S761" i="5"/>
  <c r="W761" i="5"/>
  <c r="Y761" i="5"/>
  <c r="Q761" i="5"/>
  <c r="J761" i="5"/>
  <c r="M761" i="5"/>
  <c r="O761" i="5"/>
  <c r="I744" i="5"/>
  <c r="AB744" i="5" s="1"/>
  <c r="AD744" i="5" s="1"/>
  <c r="F744" i="5"/>
  <c r="F735" i="5"/>
  <c r="I735" i="5"/>
  <c r="AB735" i="5" s="1"/>
  <c r="AD735" i="5" s="1"/>
  <c r="O729" i="5"/>
  <c r="Y729" i="5"/>
  <c r="J729" i="5"/>
  <c r="K729" i="5"/>
  <c r="M729" i="5"/>
  <c r="Q729" i="5"/>
  <c r="W729" i="5"/>
  <c r="U729" i="5"/>
  <c r="S729" i="5"/>
  <c r="E720" i="5"/>
  <c r="I720" i="5"/>
  <c r="M692" i="5"/>
  <c r="Q692" i="5"/>
  <c r="W692" i="5"/>
  <c r="K692" i="5"/>
  <c r="J692" i="5"/>
  <c r="S692" i="5"/>
  <c r="U692" i="5"/>
  <c r="O683" i="5"/>
  <c r="W683" i="5"/>
  <c r="K683" i="5"/>
  <c r="S683" i="5"/>
  <c r="W523" i="5"/>
  <c r="K523" i="5"/>
  <c r="M523" i="5"/>
  <c r="I477" i="5"/>
  <c r="AB477" i="5" s="1"/>
  <c r="AD477" i="5" s="1"/>
  <c r="F477" i="5"/>
  <c r="U713" i="5"/>
  <c r="J713" i="5"/>
  <c r="M713" i="5"/>
  <c r="S713" i="5"/>
  <c r="Y705" i="5"/>
  <c r="M705" i="5"/>
  <c r="W705" i="5"/>
  <c r="J705" i="5"/>
  <c r="O705" i="5"/>
  <c r="S705" i="5"/>
  <c r="M695" i="5"/>
  <c r="Y695" i="5"/>
  <c r="J695" i="5"/>
  <c r="Q695" i="5"/>
  <c r="W695" i="5"/>
  <c r="F688" i="5"/>
  <c r="I688" i="5"/>
  <c r="E678" i="5"/>
  <c r="I678" i="5"/>
  <c r="AB678" i="5" s="1"/>
  <c r="AD678" i="5" s="1"/>
  <c r="E669" i="5"/>
  <c r="I669" i="5"/>
  <c r="AB669" i="5" s="1"/>
  <c r="AD669" i="5" s="1"/>
  <c r="F642" i="5"/>
  <c r="I642" i="5"/>
  <c r="AB642" i="5" s="1"/>
  <c r="AD642" i="5" s="1"/>
  <c r="E634" i="5"/>
  <c r="I634" i="5"/>
  <c r="AB634" i="5" s="1"/>
  <c r="AD634" i="5" s="1"/>
  <c r="U625" i="5"/>
  <c r="J616" i="5"/>
  <c r="Q616" i="5"/>
  <c r="O616" i="5"/>
  <c r="S616" i="5"/>
  <c r="U616" i="5"/>
  <c r="M616" i="5"/>
  <c r="W616" i="5"/>
  <c r="U526" i="5"/>
  <c r="M526" i="5"/>
  <c r="O526" i="5"/>
  <c r="Q526" i="5"/>
  <c r="S526" i="5"/>
  <c r="W526" i="5"/>
  <c r="J526" i="5"/>
  <c r="K526" i="5"/>
  <c r="M520" i="5"/>
  <c r="U520" i="5"/>
  <c r="W520" i="5"/>
  <c r="J520" i="5"/>
  <c r="E510" i="5"/>
  <c r="I510" i="5"/>
  <c r="AB510" i="5" s="1"/>
  <c r="AD510" i="5" s="1"/>
  <c r="W485" i="5"/>
  <c r="O485" i="5"/>
  <c r="S485" i="5"/>
  <c r="J476" i="5"/>
  <c r="K476" i="5"/>
  <c r="S476" i="5"/>
  <c r="U476" i="5"/>
  <c r="Y469" i="5"/>
  <c r="O469" i="5"/>
  <c r="Q469" i="5"/>
  <c r="S469" i="5"/>
  <c r="W469" i="5"/>
  <c r="J469" i="5"/>
  <c r="K469" i="5"/>
  <c r="M469" i="5"/>
  <c r="U469" i="5"/>
  <c r="K427" i="5"/>
  <c r="O409" i="5"/>
  <c r="U409" i="5"/>
  <c r="W409" i="5"/>
  <c r="Y409" i="5"/>
  <c r="M409" i="5"/>
  <c r="K409" i="5"/>
  <c r="Q409" i="5"/>
  <c r="S409" i="5"/>
  <c r="J409" i="5"/>
  <c r="U392" i="5"/>
  <c r="J392" i="5"/>
  <c r="K392" i="5"/>
  <c r="Q392" i="5"/>
  <c r="S392" i="5"/>
  <c r="W392" i="5"/>
  <c r="M392" i="5"/>
  <c r="O369" i="5"/>
  <c r="W369" i="5"/>
  <c r="W351" i="5"/>
  <c r="J351" i="5"/>
  <c r="J333" i="5"/>
  <c r="O333" i="5"/>
  <c r="Q333" i="5"/>
  <c r="S333" i="5"/>
  <c r="U333" i="5"/>
  <c r="Y333" i="5"/>
  <c r="K333" i="5"/>
  <c r="M333" i="5"/>
  <c r="W333" i="5"/>
  <c r="Y326" i="5"/>
  <c r="M326" i="5"/>
  <c r="S326" i="5"/>
  <c r="U326" i="5"/>
  <c r="W326" i="5"/>
  <c r="K326" i="5"/>
  <c r="J326" i="5"/>
  <c r="O326" i="5"/>
  <c r="Q326" i="5"/>
  <c r="F317" i="5"/>
  <c r="I317" i="5"/>
  <c r="S308" i="5"/>
  <c r="M308" i="5"/>
  <c r="J308" i="5"/>
  <c r="O308" i="5"/>
  <c r="Q308" i="5"/>
  <c r="W308" i="5"/>
  <c r="E293" i="5"/>
  <c r="I293" i="5"/>
  <c r="AB293" i="5" s="1"/>
  <c r="AD293" i="5" s="1"/>
  <c r="S265" i="5"/>
  <c r="K265" i="5"/>
  <c r="M265" i="5"/>
  <c r="E256" i="5"/>
  <c r="I256" i="5"/>
  <c r="O247" i="5"/>
  <c r="W247" i="5"/>
  <c r="Y247" i="5"/>
  <c r="K247" i="5"/>
  <c r="M247" i="5"/>
  <c r="S247" i="5"/>
  <c r="Y238" i="5"/>
  <c r="M238" i="5"/>
  <c r="O238" i="5"/>
  <c r="U238" i="5"/>
  <c r="K238" i="5"/>
  <c r="J238" i="5"/>
  <c r="S229" i="5"/>
  <c r="W229" i="5"/>
  <c r="Y229" i="5"/>
  <c r="E219" i="5"/>
  <c r="I219" i="5"/>
  <c r="F209" i="5"/>
  <c r="I209" i="5"/>
  <c r="E200" i="5"/>
  <c r="I200" i="5"/>
  <c r="Q191" i="5"/>
  <c r="O1872" i="5"/>
  <c r="S1852" i="5"/>
  <c r="M1665" i="5"/>
  <c r="M1638" i="5"/>
  <c r="U1205" i="5"/>
  <c r="Y1205" i="5"/>
  <c r="K1205" i="5"/>
  <c r="J1180" i="5"/>
  <c r="K1180" i="5"/>
  <c r="O1180" i="5"/>
  <c r="Y1180" i="5"/>
  <c r="E1163" i="5"/>
  <c r="I1163" i="5"/>
  <c r="E1139" i="5"/>
  <c r="I1139" i="5"/>
  <c r="AB1139" i="5" s="1"/>
  <c r="AD1139" i="5" s="1"/>
  <c r="E1130" i="5"/>
  <c r="I1130" i="5"/>
  <c r="O1123" i="5"/>
  <c r="Q1123" i="5"/>
  <c r="W1116" i="5"/>
  <c r="Y1116" i="5"/>
  <c r="J1116" i="5"/>
  <c r="K1116" i="5"/>
  <c r="M1116" i="5"/>
  <c r="O1116" i="5"/>
  <c r="Q1116" i="5"/>
  <c r="S1116" i="5"/>
  <c r="U1116" i="5"/>
  <c r="F1108" i="5"/>
  <c r="I1108" i="5"/>
  <c r="AB1108" i="5" s="1"/>
  <c r="AD1108" i="5" s="1"/>
  <c r="W1098" i="5"/>
  <c r="Y1098" i="5"/>
  <c r="Q1098" i="5"/>
  <c r="S1076" i="5"/>
  <c r="W1076" i="5"/>
  <c r="J1076" i="5"/>
  <c r="F1066" i="5"/>
  <c r="I1066" i="5"/>
  <c r="J1058" i="5"/>
  <c r="M1058" i="5"/>
  <c r="Q1058" i="5"/>
  <c r="W1058" i="5"/>
  <c r="Y1049" i="5"/>
  <c r="J1041" i="5"/>
  <c r="Y1041" i="5"/>
  <c r="O1041" i="5"/>
  <c r="M1041" i="5"/>
  <c r="S1041" i="5"/>
  <c r="E1026" i="5"/>
  <c r="I1026" i="5"/>
  <c r="E974" i="5"/>
  <c r="I974" i="5"/>
  <c r="W959" i="5"/>
  <c r="J959" i="5"/>
  <c r="M959" i="5"/>
  <c r="M943" i="5"/>
  <c r="U943" i="5"/>
  <c r="W943" i="5"/>
  <c r="O943" i="5"/>
  <c r="S943" i="5"/>
  <c r="Y943" i="5"/>
  <c r="Q943" i="5"/>
  <c r="K943" i="5"/>
  <c r="J943" i="5"/>
  <c r="F926" i="5"/>
  <c r="I926" i="5"/>
  <c r="J916" i="5"/>
  <c r="W916" i="5"/>
  <c r="O908" i="5"/>
  <c r="J908" i="5"/>
  <c r="K908" i="5"/>
  <c r="U908" i="5"/>
  <c r="Q891" i="5"/>
  <c r="S891" i="5"/>
  <c r="J891" i="5"/>
  <c r="O891" i="5"/>
  <c r="U891" i="5"/>
  <c r="F882" i="5"/>
  <c r="I882" i="5"/>
  <c r="AB882" i="5" s="1"/>
  <c r="AD882" i="5" s="1"/>
  <c r="O872" i="5"/>
  <c r="Q872" i="5"/>
  <c r="Y872" i="5"/>
  <c r="J872" i="5"/>
  <c r="M872" i="5"/>
  <c r="S872" i="5"/>
  <c r="W855" i="5"/>
  <c r="Y855" i="5"/>
  <c r="K855" i="5"/>
  <c r="J835" i="5"/>
  <c r="Y835" i="5"/>
  <c r="K835" i="5"/>
  <c r="U835" i="5"/>
  <c r="W835" i="5"/>
  <c r="O835" i="5"/>
  <c r="W825" i="5"/>
  <c r="J825" i="5"/>
  <c r="M825" i="5"/>
  <c r="O825" i="5"/>
  <c r="S825" i="5"/>
  <c r="U825" i="5"/>
  <c r="Y825" i="5"/>
  <c r="K825" i="5"/>
  <c r="Q825" i="5"/>
  <c r="S816" i="5"/>
  <c r="W816" i="5"/>
  <c r="K807" i="5"/>
  <c r="Y807" i="5"/>
  <c r="S807" i="5"/>
  <c r="U807" i="5"/>
  <c r="J807" i="5"/>
  <c r="O807" i="5"/>
  <c r="W798" i="5"/>
  <c r="J798" i="5"/>
  <c r="K798" i="5"/>
  <c r="J783" i="5"/>
  <c r="K783" i="5"/>
  <c r="M783" i="5"/>
  <c r="U783" i="5"/>
  <c r="W783" i="5"/>
  <c r="Q783" i="5"/>
  <c r="Y765" i="5"/>
  <c r="J765" i="5"/>
  <c r="K765" i="5"/>
  <c r="M765" i="5"/>
  <c r="O765" i="5"/>
  <c r="Q765" i="5"/>
  <c r="S765" i="5"/>
  <c r="U765" i="5"/>
  <c r="W765" i="5"/>
  <c r="Q750" i="5"/>
  <c r="F742" i="5"/>
  <c r="I742" i="5"/>
  <c r="M734" i="5"/>
  <c r="Q734" i="5"/>
  <c r="Y728" i="5"/>
  <c r="K728" i="5"/>
  <c r="S728" i="5"/>
  <c r="U728" i="5"/>
  <c r="J728" i="5"/>
  <c r="F719" i="5"/>
  <c r="E704" i="5"/>
  <c r="I704" i="5"/>
  <c r="AB704" i="5" s="1"/>
  <c r="AD704" i="5" s="1"/>
  <c r="F694" i="5"/>
  <c r="K687" i="5"/>
  <c r="J687" i="5"/>
  <c r="U687" i="5"/>
  <c r="W687" i="5"/>
  <c r="F659" i="5"/>
  <c r="I659" i="5"/>
  <c r="AB659" i="5" s="1"/>
  <c r="AD659" i="5" s="1"/>
  <c r="O650" i="5"/>
  <c r="F615" i="5"/>
  <c r="E597" i="5"/>
  <c r="I597" i="5"/>
  <c r="J589" i="5"/>
  <c r="S589" i="5"/>
  <c r="O589" i="5"/>
  <c r="U589" i="5"/>
  <c r="W589" i="5"/>
  <c r="Y589" i="5"/>
  <c r="M589" i="5"/>
  <c r="Q589" i="5"/>
  <c r="F573" i="5"/>
  <c r="I573" i="5"/>
  <c r="AB573" i="5" s="1"/>
  <c r="AD573" i="5" s="1"/>
  <c r="W565" i="5"/>
  <c r="O565" i="5"/>
  <c r="J558" i="5"/>
  <c r="O558" i="5"/>
  <c r="W558" i="5"/>
  <c r="Y558" i="5"/>
  <c r="K558" i="5"/>
  <c r="M558" i="5"/>
  <c r="S558" i="5"/>
  <c r="U558" i="5"/>
  <c r="Q558" i="5"/>
  <c r="J549" i="5"/>
  <c r="M549" i="5"/>
  <c r="W549" i="5"/>
  <c r="Y549" i="5"/>
  <c r="K549" i="5"/>
  <c r="J541" i="5"/>
  <c r="M541" i="5"/>
  <c r="U541" i="5"/>
  <c r="W541" i="5"/>
  <c r="Y541" i="5"/>
  <c r="O541" i="5"/>
  <c r="Q541" i="5"/>
  <c r="S541" i="5"/>
  <c r="K541" i="5"/>
  <c r="E533" i="5"/>
  <c r="I533" i="5"/>
  <c r="F525" i="5"/>
  <c r="K509" i="5"/>
  <c r="M509" i="5"/>
  <c r="O509" i="5"/>
  <c r="Q509" i="5"/>
  <c r="U509" i="5"/>
  <c r="W509" i="5"/>
  <c r="Y509" i="5"/>
  <c r="K501" i="5"/>
  <c r="O501" i="5"/>
  <c r="Q501" i="5"/>
  <c r="J501" i="5"/>
  <c r="U501" i="5"/>
  <c r="O493" i="5"/>
  <c r="Y493" i="5"/>
  <c r="J493" i="5"/>
  <c r="E475" i="5"/>
  <c r="E460" i="5"/>
  <c r="I460" i="5"/>
  <c r="E453" i="5"/>
  <c r="I453" i="5"/>
  <c r="AB453" i="5" s="1"/>
  <c r="AD453" i="5" s="1"/>
  <c r="O445" i="5"/>
  <c r="Y445" i="5"/>
  <c r="M445" i="5"/>
  <c r="W445" i="5"/>
  <c r="K426" i="5"/>
  <c r="J426" i="5"/>
  <c r="Q426" i="5"/>
  <c r="U426" i="5"/>
  <c r="O426" i="5"/>
  <c r="S426" i="5"/>
  <c r="Q408" i="5"/>
  <c r="O408" i="5"/>
  <c r="U408" i="5"/>
  <c r="S408" i="5"/>
  <c r="K399" i="5"/>
  <c r="J399" i="5"/>
  <c r="M399" i="5"/>
  <c r="K391" i="5"/>
  <c r="U391" i="5"/>
  <c r="Y391" i="5"/>
  <c r="J391" i="5"/>
  <c r="Q391" i="5"/>
  <c r="S391" i="5"/>
  <c r="F383" i="5"/>
  <c r="I383" i="5"/>
  <c r="E374" i="5"/>
  <c r="E368" i="5"/>
  <c r="I368" i="5"/>
  <c r="W350" i="5"/>
  <c r="J350" i="5"/>
  <c r="K350" i="5"/>
  <c r="U350" i="5"/>
  <c r="J341" i="5"/>
  <c r="K341" i="5"/>
  <c r="O341" i="5"/>
  <c r="Q341" i="5"/>
  <c r="W341" i="5"/>
  <c r="Y341" i="5"/>
  <c r="S341" i="5"/>
  <c r="F332" i="5"/>
  <c r="K316" i="5"/>
  <c r="J316" i="5"/>
  <c r="O307" i="5"/>
  <c r="Y307" i="5"/>
  <c r="J307" i="5"/>
  <c r="K307" i="5"/>
  <c r="M307" i="5"/>
  <c r="Q307" i="5"/>
  <c r="U307" i="5"/>
  <c r="S307" i="5"/>
  <c r="W307" i="5"/>
  <c r="M300" i="5"/>
  <c r="S292" i="5"/>
  <c r="J292" i="5"/>
  <c r="M292" i="5"/>
  <c r="E282" i="5"/>
  <c r="O273" i="5"/>
  <c r="W273" i="5"/>
  <c r="Y273" i="5"/>
  <c r="U273" i="5"/>
  <c r="J273" i="5"/>
  <c r="K273" i="5"/>
  <c r="Q273" i="5"/>
  <c r="M273" i="5"/>
  <c r="S273" i="5"/>
  <c r="U264" i="5"/>
  <c r="S264" i="5"/>
  <c r="Y264" i="5"/>
  <c r="E246" i="5"/>
  <c r="I246" i="5"/>
  <c r="AB246" i="5" s="1"/>
  <c r="AD246" i="5" s="1"/>
  <c r="S237" i="5"/>
  <c r="O237" i="5"/>
  <c r="J237" i="5"/>
  <c r="Q237" i="5"/>
  <c r="E228" i="5"/>
  <c r="I228" i="5"/>
  <c r="Q208" i="5"/>
  <c r="U208" i="5"/>
  <c r="E199" i="5"/>
  <c r="E190" i="5"/>
  <c r="I190" i="5"/>
  <c r="F182" i="5"/>
  <c r="I182" i="5"/>
  <c r="AB182" i="5" s="1"/>
  <c r="AD182" i="5" s="1"/>
  <c r="M1872" i="5"/>
  <c r="Y1862" i="5"/>
  <c r="Q1852" i="5"/>
  <c r="J1665" i="5"/>
  <c r="J1638" i="5"/>
  <c r="U711" i="5"/>
  <c r="J711" i="5"/>
  <c r="K711" i="5"/>
  <c r="S711" i="5"/>
  <c r="M703" i="5"/>
  <c r="O703" i="5"/>
  <c r="W703" i="5"/>
  <c r="K703" i="5"/>
  <c r="S703" i="5"/>
  <c r="U703" i="5"/>
  <c r="Y703" i="5"/>
  <c r="E694" i="5"/>
  <c r="K676" i="5"/>
  <c r="U676" i="5"/>
  <c r="J676" i="5"/>
  <c r="S676" i="5"/>
  <c r="Y676" i="5"/>
  <c r="O676" i="5"/>
  <c r="F668" i="5"/>
  <c r="I668" i="5"/>
  <c r="AB668" i="5" s="1"/>
  <c r="AD668" i="5" s="1"/>
  <c r="F632" i="5"/>
  <c r="I632" i="5"/>
  <c r="W605" i="5"/>
  <c r="Q605" i="5"/>
  <c r="J605" i="5"/>
  <c r="M605" i="5"/>
  <c r="S605" i="5"/>
  <c r="U605" i="5"/>
  <c r="Y605" i="5"/>
  <c r="K605" i="5"/>
  <c r="O605" i="5"/>
  <c r="Q596" i="5"/>
  <c r="U596" i="5"/>
  <c r="W596" i="5"/>
  <c r="J596" i="5"/>
  <c r="M596" i="5"/>
  <c r="K588" i="5"/>
  <c r="Q588" i="5"/>
  <c r="W588" i="5"/>
  <c r="O588" i="5"/>
  <c r="F580" i="5"/>
  <c r="I580" i="5"/>
  <c r="U580" i="5" s="1"/>
  <c r="K572" i="5"/>
  <c r="S572" i="5"/>
  <c r="J572" i="5"/>
  <c r="U572" i="5"/>
  <c r="W572" i="5"/>
  <c r="Y572" i="5"/>
  <c r="O564" i="5"/>
  <c r="S564" i="5"/>
  <c r="U564" i="5"/>
  <c r="F548" i="5"/>
  <c r="E540" i="5"/>
  <c r="I540" i="5"/>
  <c r="E525" i="5"/>
  <c r="W518" i="5"/>
  <c r="M518" i="5"/>
  <c r="J518" i="5"/>
  <c r="K518" i="5"/>
  <c r="O518" i="5"/>
  <c r="Q518" i="5"/>
  <c r="S518" i="5"/>
  <c r="U518" i="5"/>
  <c r="M492" i="5"/>
  <c r="U467" i="5"/>
  <c r="J467" i="5"/>
  <c r="E459" i="5"/>
  <c r="E452" i="5"/>
  <c r="I452" i="5"/>
  <c r="W444" i="5"/>
  <c r="J444" i="5"/>
  <c r="E425" i="5"/>
  <c r="I425" i="5"/>
  <c r="F415" i="5"/>
  <c r="I415" i="5"/>
  <c r="O415" i="5" s="1"/>
  <c r="E390" i="5"/>
  <c r="F382" i="5"/>
  <c r="I382" i="5"/>
  <c r="U374" i="5"/>
  <c r="Q374" i="5"/>
  <c r="J374" i="5"/>
  <c r="K374" i="5"/>
  <c r="O374" i="5"/>
  <c r="S374" i="5"/>
  <c r="W374" i="5"/>
  <c r="Y374" i="5"/>
  <c r="M374" i="5"/>
  <c r="Q359" i="5"/>
  <c r="O359" i="5"/>
  <c r="J359" i="5"/>
  <c r="M359" i="5"/>
  <c r="U359" i="5"/>
  <c r="Y359" i="5"/>
  <c r="F349" i="5"/>
  <c r="I349" i="5"/>
  <c r="E340" i="5"/>
  <c r="I340" i="5"/>
  <c r="AB340" i="5" s="1"/>
  <c r="AD340" i="5" s="1"/>
  <c r="E332" i="5"/>
  <c r="W324" i="5"/>
  <c r="K324" i="5"/>
  <c r="M324" i="5"/>
  <c r="O324" i="5"/>
  <c r="Q324" i="5"/>
  <c r="S324" i="5"/>
  <c r="W315" i="5"/>
  <c r="U315" i="5"/>
  <c r="Y315" i="5"/>
  <c r="J315" i="5"/>
  <c r="K315" i="5"/>
  <c r="M315" i="5"/>
  <c r="O315" i="5"/>
  <c r="Q315" i="5"/>
  <c r="S315" i="5"/>
  <c r="U291" i="5"/>
  <c r="J291" i="5"/>
  <c r="W291" i="5"/>
  <c r="K291" i="5"/>
  <c r="Q291" i="5"/>
  <c r="S291" i="5"/>
  <c r="M291" i="5"/>
  <c r="W282" i="5"/>
  <c r="O282" i="5"/>
  <c r="S282" i="5"/>
  <c r="U282" i="5"/>
  <c r="Q282" i="5"/>
  <c r="K282" i="5"/>
  <c r="M272" i="5"/>
  <c r="O272" i="5"/>
  <c r="Q272" i="5"/>
  <c r="J272" i="5"/>
  <c r="U272" i="5"/>
  <c r="Y272" i="5"/>
  <c r="J254" i="5"/>
  <c r="K254" i="5"/>
  <c r="Y254" i="5"/>
  <c r="E236" i="5"/>
  <c r="I236" i="5"/>
  <c r="F227" i="5"/>
  <c r="I227" i="5"/>
  <c r="AB227" i="5" s="1"/>
  <c r="AD227" i="5" s="1"/>
  <c r="O199" i="5"/>
  <c r="S199" i="5"/>
  <c r="J199" i="5"/>
  <c r="Y199" i="5"/>
  <c r="S1862" i="5"/>
  <c r="O1852" i="5"/>
  <c r="S1493" i="5"/>
  <c r="Y710" i="5"/>
  <c r="J710" i="5"/>
  <c r="W710" i="5"/>
  <c r="M710" i="5"/>
  <c r="S710" i="5"/>
  <c r="O710" i="5"/>
  <c r="Q710" i="5"/>
  <c r="J702" i="5"/>
  <c r="Q702" i="5"/>
  <c r="U702" i="5"/>
  <c r="Q694" i="5"/>
  <c r="S694" i="5"/>
  <c r="Y694" i="5"/>
  <c r="J694" i="5"/>
  <c r="O694" i="5"/>
  <c r="W694" i="5"/>
  <c r="U694" i="5"/>
  <c r="K694" i="5"/>
  <c r="M694" i="5"/>
  <c r="E675" i="5"/>
  <c r="I675" i="5"/>
  <c r="J667" i="5"/>
  <c r="U667" i="5"/>
  <c r="W667" i="5"/>
  <c r="E649" i="5"/>
  <c r="I649" i="5"/>
  <c r="AB649" i="5" s="1"/>
  <c r="AD649" i="5" s="1"/>
  <c r="Q639" i="5"/>
  <c r="S639" i="5"/>
  <c r="U639" i="5"/>
  <c r="Y639" i="5"/>
  <c r="J639" i="5"/>
  <c r="K639" i="5"/>
  <c r="O639" i="5"/>
  <c r="M639" i="5"/>
  <c r="W639" i="5"/>
  <c r="K623" i="5"/>
  <c r="M623" i="5"/>
  <c r="Y623" i="5"/>
  <c r="M604" i="5"/>
  <c r="U604" i="5"/>
  <c r="W604" i="5"/>
  <c r="O604" i="5"/>
  <c r="J604" i="5"/>
  <c r="K604" i="5"/>
  <c r="M587" i="5"/>
  <c r="J587" i="5"/>
  <c r="K587" i="5"/>
  <c r="Q587" i="5"/>
  <c r="S587" i="5"/>
  <c r="W587" i="5"/>
  <c r="O587" i="5"/>
  <c r="K571" i="5"/>
  <c r="J571" i="5"/>
  <c r="M571" i="5"/>
  <c r="Q571" i="5"/>
  <c r="U571" i="5"/>
  <c r="W571" i="5"/>
  <c r="Y571" i="5"/>
  <c r="S571" i="5"/>
  <c r="O571" i="5"/>
  <c r="S563" i="5"/>
  <c r="M556" i="5"/>
  <c r="J556" i="5"/>
  <c r="Y556" i="5"/>
  <c r="S548" i="5"/>
  <c r="J548" i="5"/>
  <c r="O548" i="5"/>
  <c r="Q548" i="5"/>
  <c r="Y548" i="5"/>
  <c r="U548" i="5"/>
  <c r="K525" i="5"/>
  <c r="M525" i="5"/>
  <c r="E517" i="5"/>
  <c r="I517" i="5"/>
  <c r="AB517" i="5" s="1"/>
  <c r="AD517" i="5" s="1"/>
  <c r="K507" i="5"/>
  <c r="J507" i="5"/>
  <c r="M507" i="5"/>
  <c r="K499" i="5"/>
  <c r="O499" i="5"/>
  <c r="Q499" i="5"/>
  <c r="J491" i="5"/>
  <c r="Q491" i="5"/>
  <c r="U491" i="5"/>
  <c r="U474" i="5"/>
  <c r="O474" i="5"/>
  <c r="Q474" i="5"/>
  <c r="S474" i="5"/>
  <c r="Y474" i="5"/>
  <c r="J474" i="5"/>
  <c r="K474" i="5"/>
  <c r="M474" i="5"/>
  <c r="W474" i="5"/>
  <c r="O466" i="5"/>
  <c r="Q466" i="5"/>
  <c r="S466" i="5"/>
  <c r="Y466" i="5"/>
  <c r="J466" i="5"/>
  <c r="K466" i="5"/>
  <c r="U466" i="5"/>
  <c r="M459" i="5"/>
  <c r="K459" i="5"/>
  <c r="O459" i="5"/>
  <c r="Q459" i="5"/>
  <c r="U459" i="5"/>
  <c r="J459" i="5"/>
  <c r="S459" i="5"/>
  <c r="W459" i="5"/>
  <c r="Y459" i="5"/>
  <c r="E451" i="5"/>
  <c r="I451" i="5"/>
  <c r="J443" i="5"/>
  <c r="U443" i="5"/>
  <c r="F434" i="5"/>
  <c r="I434" i="5"/>
  <c r="AB434" i="5" s="1"/>
  <c r="AD434" i="5" s="1"/>
  <c r="F424" i="5"/>
  <c r="I424" i="5"/>
  <c r="AB424" i="5" s="1"/>
  <c r="AD424" i="5" s="1"/>
  <c r="F414" i="5"/>
  <c r="I414" i="5"/>
  <c r="AB414" i="5" s="1"/>
  <c r="AD414" i="5" s="1"/>
  <c r="O406" i="5"/>
  <c r="Q406" i="5"/>
  <c r="U406" i="5"/>
  <c r="J397" i="5"/>
  <c r="K397" i="5"/>
  <c r="W397" i="5"/>
  <c r="U397" i="5"/>
  <c r="F381" i="5"/>
  <c r="I381" i="5"/>
  <c r="K381" i="5" s="1"/>
  <c r="E367" i="5"/>
  <c r="I367" i="5"/>
  <c r="K358" i="5"/>
  <c r="M358" i="5"/>
  <c r="Q358" i="5"/>
  <c r="S358" i="5"/>
  <c r="U358" i="5"/>
  <c r="W358" i="5"/>
  <c r="Y358" i="5"/>
  <c r="U348" i="5"/>
  <c r="W348" i="5"/>
  <c r="Y348" i="5"/>
  <c r="M332" i="5"/>
  <c r="O332" i="5"/>
  <c r="Q332" i="5"/>
  <c r="S332" i="5"/>
  <c r="J332" i="5"/>
  <c r="U332" i="5"/>
  <c r="W332" i="5"/>
  <c r="Y332" i="5"/>
  <c r="K332" i="5"/>
  <c r="M314" i="5"/>
  <c r="K314" i="5"/>
  <c r="W299" i="5"/>
  <c r="Y299" i="5"/>
  <c r="M299" i="5"/>
  <c r="Q299" i="5"/>
  <c r="O299" i="5"/>
  <c r="S299" i="5"/>
  <c r="K281" i="5"/>
  <c r="J281" i="5"/>
  <c r="U281" i="5"/>
  <c r="W281" i="5"/>
  <c r="F271" i="5"/>
  <c r="I271" i="5"/>
  <c r="J253" i="5"/>
  <c r="M253" i="5"/>
  <c r="O244" i="5"/>
  <c r="M244" i="5"/>
  <c r="Q244" i="5"/>
  <c r="J244" i="5"/>
  <c r="W235" i="5"/>
  <c r="M235" i="5"/>
  <c r="Q235" i="5"/>
  <c r="S235" i="5"/>
  <c r="U235" i="5"/>
  <c r="Y235" i="5"/>
  <c r="K235" i="5"/>
  <c r="O235" i="5"/>
  <c r="J235" i="5"/>
  <c r="O226" i="5"/>
  <c r="O216" i="5"/>
  <c r="W216" i="5"/>
  <c r="Y216" i="5"/>
  <c r="K216" i="5"/>
  <c r="M216" i="5"/>
  <c r="S216" i="5"/>
  <c r="Q216" i="5"/>
  <c r="F207" i="5"/>
  <c r="I207" i="5"/>
  <c r="AB207" i="5" s="1"/>
  <c r="AD207" i="5" s="1"/>
  <c r="E198" i="5"/>
  <c r="I198" i="5"/>
  <c r="AB198" i="5" s="1"/>
  <c r="AD198" i="5" s="1"/>
  <c r="J189" i="5"/>
  <c r="K189" i="5"/>
  <c r="J204" i="5"/>
  <c r="Q1862" i="5"/>
  <c r="K1852" i="5"/>
  <c r="W1461" i="5"/>
  <c r="W1279" i="5"/>
  <c r="Y1279" i="5"/>
  <c r="J1279" i="5"/>
  <c r="S1279" i="5"/>
  <c r="E1252" i="5"/>
  <c r="I1252" i="5"/>
  <c r="AB1252" i="5" s="1"/>
  <c r="AD1252" i="5" s="1"/>
  <c r="U1237" i="5"/>
  <c r="W1237" i="5"/>
  <c r="Y1237" i="5"/>
  <c r="Q1237" i="5"/>
  <c r="O1237" i="5"/>
  <c r="J1237" i="5"/>
  <c r="M1237" i="5"/>
  <c r="M1228" i="5"/>
  <c r="S1228" i="5"/>
  <c r="U1228" i="5"/>
  <c r="W1228" i="5"/>
  <c r="Y1228" i="5"/>
  <c r="J1228" i="5"/>
  <c r="Q1228" i="5"/>
  <c r="O1228" i="5"/>
  <c r="K1228" i="5"/>
  <c r="F1211" i="5"/>
  <c r="I1211" i="5"/>
  <c r="O1177" i="5"/>
  <c r="S1177" i="5"/>
  <c r="M1177" i="5"/>
  <c r="J1167" i="5"/>
  <c r="O1167" i="5"/>
  <c r="W1167" i="5"/>
  <c r="Y1167" i="5"/>
  <c r="F1161" i="5"/>
  <c r="I1161" i="5"/>
  <c r="AB1161" i="5" s="1"/>
  <c r="AD1161" i="5" s="1"/>
  <c r="E1153" i="5"/>
  <c r="I1153" i="5"/>
  <c r="M1146" i="5"/>
  <c r="J1146" i="5"/>
  <c r="K1146" i="5"/>
  <c r="O1146" i="5"/>
  <c r="Q1146" i="5"/>
  <c r="S1146" i="5"/>
  <c r="U1146" i="5"/>
  <c r="E1127" i="5"/>
  <c r="I1127" i="5"/>
  <c r="O1121" i="5"/>
  <c r="Q1121" i="5"/>
  <c r="U1121" i="5"/>
  <c r="K1121" i="5"/>
  <c r="Y1121" i="5"/>
  <c r="J1121" i="5"/>
  <c r="Y1113" i="5"/>
  <c r="M1113" i="5"/>
  <c r="O1113" i="5"/>
  <c r="Q1113" i="5"/>
  <c r="W1113" i="5"/>
  <c r="J1113" i="5"/>
  <c r="S1105" i="5"/>
  <c r="U1105" i="5"/>
  <c r="J1105" i="5"/>
  <c r="K1105" i="5"/>
  <c r="M1105" i="5"/>
  <c r="Q1105" i="5"/>
  <c r="Q1095" i="5"/>
  <c r="U1095" i="5"/>
  <c r="J1095" i="5"/>
  <c r="K1095" i="5"/>
  <c r="M1095" i="5"/>
  <c r="W1095" i="5"/>
  <c r="E1089" i="5"/>
  <c r="I1089" i="5"/>
  <c r="S1089" i="5" s="1"/>
  <c r="J1073" i="5"/>
  <c r="S1073" i="5"/>
  <c r="M1063" i="5"/>
  <c r="F1047" i="5"/>
  <c r="I1047" i="5"/>
  <c r="F1038" i="5"/>
  <c r="I1038" i="5"/>
  <c r="S1024" i="5"/>
  <c r="J1024" i="5"/>
  <c r="K1024" i="5"/>
  <c r="O1024" i="5"/>
  <c r="U1024" i="5"/>
  <c r="Y1024" i="5"/>
  <c r="K990" i="5"/>
  <c r="Q990" i="5"/>
  <c r="U980" i="5"/>
  <c r="J980" i="5"/>
  <c r="Q971" i="5"/>
  <c r="J971" i="5"/>
  <c r="K971" i="5"/>
  <c r="U971" i="5"/>
  <c r="M971" i="5"/>
  <c r="S971" i="5"/>
  <c r="W971" i="5"/>
  <c r="J963" i="5"/>
  <c r="O963" i="5"/>
  <c r="Q963" i="5"/>
  <c r="K963" i="5"/>
  <c r="M963" i="5"/>
  <c r="S963" i="5"/>
  <c r="U963" i="5"/>
  <c r="W963" i="5"/>
  <c r="Y963" i="5"/>
  <c r="S949" i="5"/>
  <c r="J949" i="5"/>
  <c r="K949" i="5"/>
  <c r="Q949" i="5"/>
  <c r="U949" i="5"/>
  <c r="W949" i="5"/>
  <c r="Y949" i="5"/>
  <c r="M949" i="5"/>
  <c r="O949" i="5"/>
  <c r="E940" i="5"/>
  <c r="I940" i="5"/>
  <c r="E931" i="5"/>
  <c r="I931" i="5"/>
  <c r="AB931" i="5" s="1"/>
  <c r="AD931" i="5" s="1"/>
  <c r="J923" i="5"/>
  <c r="Q923" i="5"/>
  <c r="S923" i="5"/>
  <c r="W923" i="5"/>
  <c r="W915" i="5"/>
  <c r="Y915" i="5"/>
  <c r="O915" i="5"/>
  <c r="Q915" i="5"/>
  <c r="S915" i="5"/>
  <c r="U915" i="5"/>
  <c r="K915" i="5"/>
  <c r="J915" i="5"/>
  <c r="M915" i="5"/>
  <c r="Y898" i="5"/>
  <c r="O898" i="5"/>
  <c r="K898" i="5"/>
  <c r="Q898" i="5"/>
  <c r="M898" i="5"/>
  <c r="W898" i="5"/>
  <c r="J879" i="5"/>
  <c r="M879" i="5"/>
  <c r="S879" i="5"/>
  <c r="Q879" i="5"/>
  <c r="U879" i="5"/>
  <c r="Y879" i="5"/>
  <c r="J870" i="5"/>
  <c r="K870" i="5"/>
  <c r="U870" i="5"/>
  <c r="M870" i="5"/>
  <c r="W870" i="5"/>
  <c r="Y852" i="5"/>
  <c r="Q852" i="5"/>
  <c r="S852" i="5"/>
  <c r="K852" i="5"/>
  <c r="O852" i="5"/>
  <c r="U852" i="5"/>
  <c r="J852" i="5"/>
  <c r="Q842" i="5"/>
  <c r="U842" i="5"/>
  <c r="Y842" i="5"/>
  <c r="O842" i="5"/>
  <c r="S842" i="5"/>
  <c r="K842" i="5"/>
  <c r="J842" i="5"/>
  <c r="Q832" i="5"/>
  <c r="J832" i="5"/>
  <c r="U832" i="5"/>
  <c r="S832" i="5"/>
  <c r="Y832" i="5"/>
  <c r="F813" i="5"/>
  <c r="I813" i="5"/>
  <c r="O813" i="5" s="1"/>
  <c r="F788" i="5"/>
  <c r="I788" i="5"/>
  <c r="AB788" i="5" s="1"/>
  <c r="AD788" i="5" s="1"/>
  <c r="Q780" i="5"/>
  <c r="O780" i="5"/>
  <c r="S780" i="5"/>
  <c r="W780" i="5"/>
  <c r="Y780" i="5"/>
  <c r="J780" i="5"/>
  <c r="K780" i="5"/>
  <c r="U780" i="5"/>
  <c r="M780" i="5"/>
  <c r="M763" i="5"/>
  <c r="Q763" i="5"/>
  <c r="J763" i="5"/>
  <c r="E748" i="5"/>
  <c r="I748" i="5"/>
  <c r="E732" i="5"/>
  <c r="I732" i="5"/>
  <c r="Q717" i="5"/>
  <c r="K717" i="5"/>
  <c r="M717" i="5"/>
  <c r="W717" i="5"/>
  <c r="K701" i="5"/>
  <c r="U701" i="5"/>
  <c r="J701" i="5"/>
  <c r="S701" i="5"/>
  <c r="Y701" i="5"/>
  <c r="O701" i="5"/>
  <c r="F693" i="5"/>
  <c r="I693" i="5"/>
  <c r="W684" i="5"/>
  <c r="S684" i="5"/>
  <c r="U684" i="5"/>
  <c r="K684" i="5"/>
  <c r="Q684" i="5"/>
  <c r="J684" i="5"/>
  <c r="Y684" i="5"/>
  <c r="O684" i="5"/>
  <c r="M684" i="5"/>
  <c r="O674" i="5"/>
  <c r="U674" i="5"/>
  <c r="W674" i="5"/>
  <c r="K674" i="5"/>
  <c r="S674" i="5"/>
  <c r="J674" i="5"/>
  <c r="M674" i="5"/>
  <c r="Q674" i="5"/>
  <c r="Y674" i="5"/>
  <c r="K666" i="5"/>
  <c r="U666" i="5"/>
  <c r="J666" i="5"/>
  <c r="Q666" i="5"/>
  <c r="Y666" i="5"/>
  <c r="F656" i="5"/>
  <c r="I656" i="5"/>
  <c r="AB656" i="5" s="1"/>
  <c r="AD656" i="5" s="1"/>
  <c r="F648" i="5"/>
  <c r="I648" i="5"/>
  <c r="Y638" i="5"/>
  <c r="K638" i="5"/>
  <c r="M638" i="5"/>
  <c r="S638" i="5"/>
  <c r="O638" i="5"/>
  <c r="U638" i="5"/>
  <c r="M630" i="5"/>
  <c r="Q630" i="5"/>
  <c r="O630" i="5"/>
  <c r="Y603" i="5"/>
  <c r="S603" i="5"/>
  <c r="M603" i="5"/>
  <c r="U578" i="5"/>
  <c r="J578" i="5"/>
  <c r="K578" i="5"/>
  <c r="M578" i="5"/>
  <c r="S578" i="5"/>
  <c r="Y578" i="5"/>
  <c r="Q578" i="5"/>
  <c r="O578" i="5"/>
  <c r="W578" i="5"/>
  <c r="K570" i="5"/>
  <c r="Y570" i="5"/>
  <c r="M570" i="5"/>
  <c r="Q570" i="5"/>
  <c r="S570" i="5"/>
  <c r="U570" i="5"/>
  <c r="W570" i="5"/>
  <c r="J570" i="5"/>
  <c r="O570" i="5"/>
  <c r="J562" i="5"/>
  <c r="Y562" i="5"/>
  <c r="Q562" i="5"/>
  <c r="M562" i="5"/>
  <c r="U562" i="5"/>
  <c r="W562" i="5"/>
  <c r="K547" i="5"/>
  <c r="O532" i="5"/>
  <c r="K532" i="5"/>
  <c r="S532" i="5"/>
  <c r="W532" i="5"/>
  <c r="U516" i="5"/>
  <c r="S516" i="5"/>
  <c r="W516" i="5"/>
  <c r="O516" i="5"/>
  <c r="M516" i="5"/>
  <c r="E506" i="5"/>
  <c r="I506" i="5"/>
  <c r="E481" i="5"/>
  <c r="I481" i="5"/>
  <c r="F465" i="5"/>
  <c r="I465" i="5"/>
  <c r="AB465" i="5" s="1"/>
  <c r="AD465" i="5" s="1"/>
  <c r="S458" i="5"/>
  <c r="K458" i="5"/>
  <c r="U458" i="5"/>
  <c r="F442" i="5"/>
  <c r="I442" i="5"/>
  <c r="AB442" i="5" s="1"/>
  <c r="AD442" i="5" s="1"/>
  <c r="K433" i="5"/>
  <c r="U433" i="5"/>
  <c r="M433" i="5"/>
  <c r="S433" i="5"/>
  <c r="W433" i="5"/>
  <c r="S423" i="5"/>
  <c r="Y423" i="5"/>
  <c r="Q423" i="5"/>
  <c r="M423" i="5"/>
  <c r="U423" i="5"/>
  <c r="W423" i="5"/>
  <c r="F413" i="5"/>
  <c r="O396" i="5"/>
  <c r="U396" i="5"/>
  <c r="K396" i="5"/>
  <c r="J396" i="5"/>
  <c r="Q396" i="5"/>
  <c r="S396" i="5"/>
  <c r="U389" i="5"/>
  <c r="Q389" i="5"/>
  <c r="S389" i="5"/>
  <c r="E380" i="5"/>
  <c r="I380" i="5"/>
  <c r="J366" i="5"/>
  <c r="S366" i="5"/>
  <c r="K366" i="5"/>
  <c r="M366" i="5"/>
  <c r="U366" i="5"/>
  <c r="W366" i="5"/>
  <c r="Y366" i="5"/>
  <c r="Q366" i="5"/>
  <c r="J357" i="5"/>
  <c r="W357" i="5"/>
  <c r="O338" i="5"/>
  <c r="Q338" i="5"/>
  <c r="E322" i="5"/>
  <c r="I322" i="5"/>
  <c r="AB322" i="5" s="1"/>
  <c r="AD322" i="5" s="1"/>
  <c r="O313" i="5"/>
  <c r="Q313" i="5"/>
  <c r="M313" i="5"/>
  <c r="O298" i="5"/>
  <c r="M298" i="5"/>
  <c r="Q298" i="5"/>
  <c r="S298" i="5"/>
  <c r="U298" i="5"/>
  <c r="W298" i="5"/>
  <c r="Y298" i="5"/>
  <c r="J298" i="5"/>
  <c r="K298" i="5"/>
  <c r="W289" i="5"/>
  <c r="M289" i="5"/>
  <c r="F280" i="5"/>
  <c r="I280" i="5"/>
  <c r="K270" i="5"/>
  <c r="O270" i="5"/>
  <c r="J270" i="5"/>
  <c r="Q270" i="5"/>
  <c r="S270" i="5"/>
  <c r="Y270" i="5"/>
  <c r="U270" i="5"/>
  <c r="F243" i="5"/>
  <c r="I243" i="5"/>
  <c r="AB243" i="5" s="1"/>
  <c r="AD243" i="5" s="1"/>
  <c r="U225" i="5"/>
  <c r="W225" i="5"/>
  <c r="E215" i="5"/>
  <c r="I215" i="5"/>
  <c r="AB215" i="5" s="1"/>
  <c r="AD215" i="5" s="1"/>
  <c r="F197" i="5"/>
  <c r="I197" i="5"/>
  <c r="AB197" i="5" s="1"/>
  <c r="AD197" i="5" s="1"/>
  <c r="E188" i="5"/>
  <c r="I188" i="5"/>
  <c r="O1862" i="5"/>
  <c r="S1683" i="5"/>
  <c r="E196" i="5"/>
  <c r="I196" i="5"/>
  <c r="F187" i="5"/>
  <c r="I187" i="5"/>
  <c r="AB187" i="5" s="1"/>
  <c r="AD187" i="5" s="1"/>
  <c r="Y1872" i="5"/>
  <c r="M1862" i="5"/>
  <c r="W1780" i="5"/>
  <c r="Y1771" i="5"/>
  <c r="Y1734" i="5"/>
  <c r="Q1701" i="5"/>
  <c r="Y1562" i="5"/>
  <c r="F708" i="5"/>
  <c r="I708" i="5"/>
  <c r="AB708" i="5" s="1"/>
  <c r="AD708" i="5" s="1"/>
  <c r="W699" i="5"/>
  <c r="Y699" i="5"/>
  <c r="K699" i="5"/>
  <c r="O699" i="5"/>
  <c r="U699" i="5"/>
  <c r="J699" i="5"/>
  <c r="M699" i="5"/>
  <c r="Q699" i="5"/>
  <c r="S699" i="5"/>
  <c r="Q682" i="5"/>
  <c r="U682" i="5"/>
  <c r="F672" i="5"/>
  <c r="I672" i="5"/>
  <c r="F664" i="5"/>
  <c r="I664" i="5"/>
  <c r="AB664" i="5" s="1"/>
  <c r="AD664" i="5" s="1"/>
  <c r="E655" i="5"/>
  <c r="I655" i="5"/>
  <c r="E646" i="5"/>
  <c r="I646" i="5"/>
  <c r="F628" i="5"/>
  <c r="I628" i="5"/>
  <c r="AB628" i="5" s="1"/>
  <c r="AD628" i="5" s="1"/>
  <c r="Y620" i="5"/>
  <c r="O620" i="5"/>
  <c r="S620" i="5"/>
  <c r="U620" i="5"/>
  <c r="W620" i="5"/>
  <c r="J620" i="5"/>
  <c r="K620" i="5"/>
  <c r="M620" i="5"/>
  <c r="Q620" i="5"/>
  <c r="E611" i="5"/>
  <c r="I611" i="5"/>
  <c r="AB611" i="5" s="1"/>
  <c r="AD611" i="5" s="1"/>
  <c r="K601" i="5"/>
  <c r="J601" i="5"/>
  <c r="S601" i="5"/>
  <c r="W601" i="5"/>
  <c r="U601" i="5"/>
  <c r="M593" i="5"/>
  <c r="J593" i="5"/>
  <c r="K593" i="5"/>
  <c r="U593" i="5"/>
  <c r="S593" i="5"/>
  <c r="S585" i="5"/>
  <c r="M585" i="5"/>
  <c r="J585" i="5"/>
  <c r="O585" i="5"/>
  <c r="K585" i="5"/>
  <c r="U585" i="5"/>
  <c r="U576" i="5"/>
  <c r="J576" i="5"/>
  <c r="M576" i="5"/>
  <c r="Q576" i="5"/>
  <c r="Y576" i="5"/>
  <c r="K576" i="5"/>
  <c r="O576" i="5"/>
  <c r="U569" i="5"/>
  <c r="J569" i="5"/>
  <c r="K554" i="5"/>
  <c r="M545" i="5"/>
  <c r="E537" i="5"/>
  <c r="I537" i="5"/>
  <c r="AB537" i="5" s="1"/>
  <c r="AD537" i="5" s="1"/>
  <c r="F530" i="5"/>
  <c r="I530" i="5"/>
  <c r="AB530" i="5" s="1"/>
  <c r="AD530" i="5" s="1"/>
  <c r="F514" i="5"/>
  <c r="I514" i="5"/>
  <c r="AB514" i="5" s="1"/>
  <c r="AD514" i="5" s="1"/>
  <c r="J505" i="5"/>
  <c r="M505" i="5"/>
  <c r="O505" i="5"/>
  <c r="S505" i="5"/>
  <c r="Y505" i="5"/>
  <c r="S497" i="5"/>
  <c r="O479" i="5"/>
  <c r="M479" i="5"/>
  <c r="Q479" i="5"/>
  <c r="S479" i="5"/>
  <c r="W479" i="5"/>
  <c r="J479" i="5"/>
  <c r="K479" i="5"/>
  <c r="U479" i="5"/>
  <c r="Y479" i="5"/>
  <c r="E471" i="5"/>
  <c r="I471" i="5"/>
  <c r="W463" i="5"/>
  <c r="S463" i="5"/>
  <c r="Y463" i="5"/>
  <c r="K456" i="5"/>
  <c r="J456" i="5"/>
  <c r="Y456" i="5"/>
  <c r="F449" i="5"/>
  <c r="I449" i="5"/>
  <c r="AB449" i="5" s="1"/>
  <c r="AD449" i="5" s="1"/>
  <c r="W440" i="5"/>
  <c r="F431" i="5"/>
  <c r="I431" i="5"/>
  <c r="O431" i="5" s="1"/>
  <c r="W404" i="5"/>
  <c r="J404" i="5"/>
  <c r="S404" i="5"/>
  <c r="U404" i="5"/>
  <c r="O378" i="5"/>
  <c r="S378" i="5"/>
  <c r="U378" i="5"/>
  <c r="S364" i="5"/>
  <c r="M364" i="5"/>
  <c r="U364" i="5"/>
  <c r="W364" i="5"/>
  <c r="Y364" i="5"/>
  <c r="J364" i="5"/>
  <c r="K364" i="5"/>
  <c r="O364" i="5"/>
  <c r="Q364" i="5"/>
  <c r="M336" i="5"/>
  <c r="O336" i="5"/>
  <c r="Q336" i="5"/>
  <c r="S336" i="5"/>
  <c r="M329" i="5"/>
  <c r="J329" i="5"/>
  <c r="K329" i="5"/>
  <c r="E321" i="5"/>
  <c r="I321" i="5"/>
  <c r="O321" i="5" s="1"/>
  <c r="E311" i="5"/>
  <c r="I311" i="5"/>
  <c r="K287" i="5"/>
  <c r="M287" i="5"/>
  <c r="O287" i="5"/>
  <c r="U287" i="5"/>
  <c r="W287" i="5"/>
  <c r="Y287" i="5"/>
  <c r="J287" i="5"/>
  <c r="Q287" i="5"/>
  <c r="S287" i="5"/>
  <c r="U278" i="5"/>
  <c r="M278" i="5"/>
  <c r="O278" i="5"/>
  <c r="Y278" i="5"/>
  <c r="J278" i="5"/>
  <c r="K278" i="5"/>
  <c r="S278" i="5"/>
  <c r="W278" i="5"/>
  <c r="Q278" i="5"/>
  <c r="F260" i="5"/>
  <c r="I260" i="5"/>
  <c r="AB260" i="5" s="1"/>
  <c r="AD260" i="5" s="1"/>
  <c r="F251" i="5"/>
  <c r="I251" i="5"/>
  <c r="J242" i="5"/>
  <c r="M242" i="5"/>
  <c r="K242" i="5"/>
  <c r="O242" i="5"/>
  <c r="Q242" i="5"/>
  <c r="S242" i="5"/>
  <c r="U242" i="5"/>
  <c r="W242" i="5"/>
  <c r="Y242" i="5"/>
  <c r="E233" i="5"/>
  <c r="I233" i="5"/>
  <c r="F223" i="5"/>
  <c r="I223" i="5"/>
  <c r="W223" i="5" s="1"/>
  <c r="J213" i="5"/>
  <c r="Q213" i="5"/>
  <c r="U213" i="5"/>
  <c r="K213" i="5"/>
  <c r="Q204" i="5"/>
  <c r="O204" i="5"/>
  <c r="K195" i="5"/>
  <c r="J195" i="5"/>
  <c r="Q195" i="5"/>
  <c r="U195" i="5"/>
  <c r="W195" i="5"/>
  <c r="S204" i="5"/>
  <c r="W1872" i="5"/>
  <c r="K1862" i="5"/>
  <c r="S1780" i="5"/>
  <c r="U1771" i="5"/>
  <c r="W1734" i="5"/>
  <c r="O1701" i="5"/>
  <c r="K1425" i="5"/>
  <c r="J1425" i="5"/>
  <c r="M1425" i="5"/>
  <c r="S1425" i="5"/>
  <c r="U1425" i="5"/>
  <c r="W1425" i="5"/>
  <c r="E1399" i="5"/>
  <c r="I1399" i="5"/>
  <c r="AB1399" i="5" s="1"/>
  <c r="AD1399" i="5" s="1"/>
  <c r="K1330" i="5"/>
  <c r="S1330" i="5"/>
  <c r="U1330" i="5"/>
  <c r="J1330" i="5"/>
  <c r="M1330" i="5"/>
  <c r="Q1330" i="5"/>
  <c r="K1322" i="5"/>
  <c r="M1322" i="5"/>
  <c r="S1322" i="5"/>
  <c r="U1322" i="5"/>
  <c r="J1322" i="5"/>
  <c r="O1322" i="5"/>
  <c r="Q1322" i="5"/>
  <c r="W1322" i="5"/>
  <c r="Y1322" i="5"/>
  <c r="E1312" i="5"/>
  <c r="I1312" i="5"/>
  <c r="AB1312" i="5" s="1"/>
  <c r="AD1312" i="5" s="1"/>
  <c r="F1304" i="5"/>
  <c r="I1304" i="5"/>
  <c r="U1286" i="5"/>
  <c r="J1286" i="5"/>
  <c r="K1286" i="5"/>
  <c r="M1286" i="5"/>
  <c r="Q1286" i="5"/>
  <c r="W1286" i="5"/>
  <c r="O1249" i="5"/>
  <c r="M1249" i="5"/>
  <c r="S1226" i="5"/>
  <c r="W1226" i="5"/>
  <c r="Y1217" i="5"/>
  <c r="W1217" i="5"/>
  <c r="S1217" i="5"/>
  <c r="Q1217" i="5"/>
  <c r="Q1208" i="5"/>
  <c r="W1208" i="5"/>
  <c r="Y1208" i="5"/>
  <c r="J1208" i="5"/>
  <c r="K1208" i="5"/>
  <c r="M1208" i="5"/>
  <c r="U1208" i="5"/>
  <c r="O1208" i="5"/>
  <c r="S1208" i="5"/>
  <c r="F1201" i="5"/>
  <c r="I1201" i="5"/>
  <c r="E1174" i="5"/>
  <c r="I1174" i="5"/>
  <c r="AB1174" i="5" s="1"/>
  <c r="AD1174" i="5" s="1"/>
  <c r="E1158" i="5"/>
  <c r="I1158" i="5"/>
  <c r="O1143" i="5"/>
  <c r="J1143" i="5"/>
  <c r="U1143" i="5"/>
  <c r="K1133" i="5"/>
  <c r="O1133" i="5"/>
  <c r="S1133" i="5"/>
  <c r="Q1133" i="5"/>
  <c r="Y1133" i="5"/>
  <c r="K1102" i="5"/>
  <c r="M1102" i="5"/>
  <c r="O1102" i="5"/>
  <c r="W1102" i="5"/>
  <c r="M1093" i="5"/>
  <c r="O1093" i="5"/>
  <c r="Q1070" i="5"/>
  <c r="M1070" i="5"/>
  <c r="S1070" i="5"/>
  <c r="W1070" i="5"/>
  <c r="O1070" i="5"/>
  <c r="J1070" i="5"/>
  <c r="K1070" i="5"/>
  <c r="U1070" i="5"/>
  <c r="E1053" i="5"/>
  <c r="I1053" i="5"/>
  <c r="O1036" i="5"/>
  <c r="S1036" i="5"/>
  <c r="Y1036" i="5"/>
  <c r="J1036" i="5"/>
  <c r="M1036" i="5"/>
  <c r="W1036" i="5"/>
  <c r="Y1029" i="5"/>
  <c r="S1029" i="5"/>
  <c r="J1029" i="5"/>
  <c r="O1029" i="5"/>
  <c r="K1029" i="5"/>
  <c r="M1013" i="5"/>
  <c r="J1013" i="5"/>
  <c r="J1003" i="5"/>
  <c r="U1003" i="5"/>
  <c r="Q994" i="5"/>
  <c r="S994" i="5"/>
  <c r="E987" i="5"/>
  <c r="I987" i="5"/>
  <c r="AB987" i="5" s="1"/>
  <c r="AD987" i="5" s="1"/>
  <c r="S968" i="5"/>
  <c r="J968" i="5"/>
  <c r="K968" i="5"/>
  <c r="M968" i="5"/>
  <c r="O968" i="5"/>
  <c r="Q968" i="5"/>
  <c r="U968" i="5"/>
  <c r="W968" i="5"/>
  <c r="Y968" i="5"/>
  <c r="K962" i="5"/>
  <c r="W962" i="5"/>
  <c r="Y962" i="5"/>
  <c r="M962" i="5"/>
  <c r="S962" i="5"/>
  <c r="O962" i="5"/>
  <c r="U962" i="5"/>
  <c r="S954" i="5"/>
  <c r="W954" i="5"/>
  <c r="M954" i="5"/>
  <c r="Q954" i="5"/>
  <c r="J954" i="5"/>
  <c r="O946" i="5"/>
  <c r="Y946" i="5"/>
  <c r="F929" i="5"/>
  <c r="I929" i="5"/>
  <c r="F920" i="5"/>
  <c r="I920" i="5"/>
  <c r="AB920" i="5" s="1"/>
  <c r="AD920" i="5" s="1"/>
  <c r="F912" i="5"/>
  <c r="I912" i="5"/>
  <c r="E895" i="5"/>
  <c r="I895" i="5"/>
  <c r="Y886" i="5"/>
  <c r="O886" i="5"/>
  <c r="Q886" i="5"/>
  <c r="U886" i="5"/>
  <c r="M886" i="5"/>
  <c r="J886" i="5"/>
  <c r="K886" i="5"/>
  <c r="S886" i="5"/>
  <c r="W886" i="5"/>
  <c r="F868" i="5"/>
  <c r="I868" i="5"/>
  <c r="AB868" i="5" s="1"/>
  <c r="AD868" i="5" s="1"/>
  <c r="M839" i="5"/>
  <c r="K839" i="5"/>
  <c r="O839" i="5"/>
  <c r="W839" i="5"/>
  <c r="Y839" i="5"/>
  <c r="S839" i="5"/>
  <c r="Q839" i="5"/>
  <c r="J829" i="5"/>
  <c r="Y829" i="5"/>
  <c r="M829" i="5"/>
  <c r="S829" i="5"/>
  <c r="K829" i="5"/>
  <c r="U829" i="5"/>
  <c r="W820" i="5"/>
  <c r="Y820" i="5"/>
  <c r="K820" i="5"/>
  <c r="S820" i="5"/>
  <c r="U820" i="5"/>
  <c r="J820" i="5"/>
  <c r="O820" i="5"/>
  <c r="M820" i="5"/>
  <c r="Q820" i="5"/>
  <c r="M801" i="5"/>
  <c r="O801" i="5"/>
  <c r="W801" i="5"/>
  <c r="Y801" i="5"/>
  <c r="J801" i="5"/>
  <c r="Q801" i="5"/>
  <c r="J794" i="5"/>
  <c r="K794" i="5"/>
  <c r="O794" i="5"/>
  <c r="S794" i="5"/>
  <c r="U794" i="5"/>
  <c r="W794" i="5"/>
  <c r="J786" i="5"/>
  <c r="W786" i="5"/>
  <c r="Y786" i="5"/>
  <c r="M786" i="5"/>
  <c r="J777" i="5"/>
  <c r="K777" i="5"/>
  <c r="F769" i="5"/>
  <c r="I769" i="5"/>
  <c r="O760" i="5"/>
  <c r="M760" i="5"/>
  <c r="J760" i="5"/>
  <c r="K760" i="5"/>
  <c r="Y760" i="5"/>
  <c r="W753" i="5"/>
  <c r="K753" i="5"/>
  <c r="M753" i="5"/>
  <c r="O753" i="5"/>
  <c r="S753" i="5"/>
  <c r="U753" i="5"/>
  <c r="J753" i="5"/>
  <c r="Y753" i="5"/>
  <c r="Q753" i="5"/>
  <c r="E745" i="5"/>
  <c r="I745" i="5"/>
  <c r="K691" i="5"/>
  <c r="U691" i="5"/>
  <c r="J691" i="5"/>
  <c r="Q691" i="5"/>
  <c r="Y691" i="5"/>
  <c r="O663" i="5"/>
  <c r="S663" i="5"/>
  <c r="M663" i="5"/>
  <c r="K663" i="5"/>
  <c r="W663" i="5"/>
  <c r="Y663" i="5"/>
  <c r="O654" i="5"/>
  <c r="U654" i="5"/>
  <c r="W654" i="5"/>
  <c r="K654" i="5"/>
  <c r="S654" i="5"/>
  <c r="J654" i="5"/>
  <c r="M654" i="5"/>
  <c r="Q654" i="5"/>
  <c r="Y654" i="5"/>
  <c r="J645" i="5"/>
  <c r="Q645" i="5"/>
  <c r="M645" i="5"/>
  <c r="M637" i="5"/>
  <c r="W637" i="5"/>
  <c r="K637" i="5"/>
  <c r="Q637" i="5"/>
  <c r="U637" i="5"/>
  <c r="J637" i="5"/>
  <c r="S637" i="5"/>
  <c r="U619" i="5"/>
  <c r="J619" i="5"/>
  <c r="S619" i="5"/>
  <c r="Y619" i="5"/>
  <c r="Q619" i="5"/>
  <c r="Q610" i="5"/>
  <c r="Y592" i="5"/>
  <c r="K592" i="5"/>
  <c r="J568" i="5"/>
  <c r="W568" i="5"/>
  <c r="Y568" i="5"/>
  <c r="M568" i="5"/>
  <c r="O568" i="5"/>
  <c r="Q568" i="5"/>
  <c r="U568" i="5"/>
  <c r="S568" i="5"/>
  <c r="S529" i="5"/>
  <c r="K529" i="5"/>
  <c r="O529" i="5"/>
  <c r="J529" i="5"/>
  <c r="U529" i="5"/>
  <c r="W529" i="5"/>
  <c r="Y529" i="5"/>
  <c r="M529" i="5"/>
  <c r="Q529" i="5"/>
  <c r="F513" i="5"/>
  <c r="I513" i="5"/>
  <c r="AB513" i="5" s="1"/>
  <c r="AD513" i="5" s="1"/>
  <c r="Y504" i="5"/>
  <c r="J504" i="5"/>
  <c r="K504" i="5"/>
  <c r="O504" i="5"/>
  <c r="Y496" i="5"/>
  <c r="J496" i="5"/>
  <c r="Q496" i="5"/>
  <c r="U496" i="5"/>
  <c r="M448" i="5"/>
  <c r="W448" i="5"/>
  <c r="Y448" i="5"/>
  <c r="Q448" i="5"/>
  <c r="O448" i="5"/>
  <c r="J448" i="5"/>
  <c r="K448" i="5"/>
  <c r="S448" i="5"/>
  <c r="U448" i="5"/>
  <c r="J439" i="5"/>
  <c r="K439" i="5"/>
  <c r="M439" i="5"/>
  <c r="Q439" i="5"/>
  <c r="W439" i="5"/>
  <c r="U439" i="5"/>
  <c r="Y439" i="5"/>
  <c r="O439" i="5"/>
  <c r="S439" i="5"/>
  <c r="Q420" i="5"/>
  <c r="J420" i="5"/>
  <c r="W420" i="5"/>
  <c r="U412" i="5"/>
  <c r="K412" i="5"/>
  <c r="M412" i="5"/>
  <c r="Q412" i="5"/>
  <c r="W412" i="5"/>
  <c r="J412" i="5"/>
  <c r="S412" i="5"/>
  <c r="S403" i="5"/>
  <c r="Q403" i="5"/>
  <c r="J403" i="5"/>
  <c r="U403" i="5"/>
  <c r="M403" i="5"/>
  <c r="Y403" i="5"/>
  <c r="M394" i="5"/>
  <c r="O394" i="5"/>
  <c r="Q394" i="5"/>
  <c r="U394" i="5"/>
  <c r="W394" i="5"/>
  <c r="K394" i="5"/>
  <c r="Y394" i="5"/>
  <c r="K387" i="5"/>
  <c r="J387" i="5"/>
  <c r="U387" i="5"/>
  <c r="W387" i="5"/>
  <c r="Q377" i="5"/>
  <c r="M377" i="5"/>
  <c r="J377" i="5"/>
  <c r="U377" i="5"/>
  <c r="E344" i="5"/>
  <c r="I344" i="5"/>
  <c r="O344" i="5" s="1"/>
  <c r="M335" i="5"/>
  <c r="O335" i="5"/>
  <c r="K335" i="5"/>
  <c r="F320" i="5"/>
  <c r="I320" i="5"/>
  <c r="F303" i="5"/>
  <c r="I303" i="5"/>
  <c r="F286" i="5"/>
  <c r="I286" i="5"/>
  <c r="K277" i="5"/>
  <c r="J277" i="5"/>
  <c r="U277" i="5"/>
  <c r="W277" i="5"/>
  <c r="W267" i="5"/>
  <c r="Y267" i="5"/>
  <c r="J267" i="5"/>
  <c r="K267" i="5"/>
  <c r="M267" i="5"/>
  <c r="O267" i="5"/>
  <c r="Q267" i="5"/>
  <c r="S267" i="5"/>
  <c r="U267" i="5"/>
  <c r="Y259" i="5"/>
  <c r="J259" i="5"/>
  <c r="K259" i="5"/>
  <c r="Q259" i="5"/>
  <c r="S259" i="5"/>
  <c r="U259" i="5"/>
  <c r="U250" i="5"/>
  <c r="O250" i="5"/>
  <c r="S250" i="5"/>
  <c r="S241" i="5"/>
  <c r="Y241" i="5"/>
  <c r="S232" i="5"/>
  <c r="J232" i="5"/>
  <c r="W232" i="5"/>
  <c r="Y232" i="5"/>
  <c r="U232" i="5"/>
  <c r="K232" i="5"/>
  <c r="O232" i="5"/>
  <c r="M232" i="5"/>
  <c r="Q232" i="5"/>
  <c r="Y222" i="5"/>
  <c r="M222" i="5"/>
  <c r="K222" i="5"/>
  <c r="S222" i="5"/>
  <c r="Q222" i="5"/>
  <c r="J212" i="5"/>
  <c r="O212" i="5"/>
  <c r="Q212" i="5"/>
  <c r="Y203" i="5"/>
  <c r="M203" i="5"/>
  <c r="O203" i="5"/>
  <c r="S203" i="5"/>
  <c r="Q203" i="5"/>
  <c r="W203" i="5"/>
  <c r="J203" i="5"/>
  <c r="S194" i="5"/>
  <c r="U194" i="5"/>
  <c r="Y194" i="5"/>
  <c r="O194" i="5"/>
  <c r="Q194" i="5"/>
  <c r="J194" i="5"/>
  <c r="K194" i="5"/>
  <c r="S185" i="5"/>
  <c r="U185" i="5"/>
  <c r="J185" i="5"/>
  <c r="K185" i="5"/>
  <c r="M185" i="5"/>
  <c r="Q185" i="5"/>
  <c r="W185" i="5"/>
  <c r="U204" i="5"/>
  <c r="O1780" i="5"/>
  <c r="Q1502" i="5"/>
  <c r="K1502" i="5"/>
  <c r="M1502" i="5"/>
  <c r="O1502" i="5"/>
  <c r="S1502" i="5"/>
  <c r="U1502" i="5"/>
  <c r="W1502" i="5"/>
  <c r="J1502" i="5"/>
  <c r="E1478" i="5"/>
  <c r="I1478" i="5"/>
  <c r="K1461" i="5"/>
  <c r="O1461" i="5"/>
  <c r="S1453" i="5"/>
  <c r="W1453" i="5"/>
  <c r="U1435" i="5"/>
  <c r="J1435" i="5"/>
  <c r="M1435" i="5"/>
  <c r="Q1435" i="5"/>
  <c r="E1409" i="5"/>
  <c r="I1409" i="5"/>
  <c r="U1390" i="5"/>
  <c r="Q1380" i="5"/>
  <c r="W1380" i="5"/>
  <c r="Y1380" i="5"/>
  <c r="J1380" i="5"/>
  <c r="K1380" i="5"/>
  <c r="M1380" i="5"/>
  <c r="O1380" i="5"/>
  <c r="S1380" i="5"/>
  <c r="U1380" i="5"/>
  <c r="E1339" i="5"/>
  <c r="I1339" i="5"/>
  <c r="O1258" i="5"/>
  <c r="J1258" i="5"/>
  <c r="K1258" i="5"/>
  <c r="Q1258" i="5"/>
  <c r="S1258" i="5"/>
  <c r="W1258" i="5"/>
  <c r="M1258" i="5"/>
  <c r="U1258" i="5"/>
  <c r="Y1258" i="5"/>
  <c r="F179" i="5"/>
  <c r="I179" i="5"/>
  <c r="F169" i="5"/>
  <c r="I169" i="5"/>
  <c r="E129" i="5"/>
  <c r="I129" i="5"/>
  <c r="F109" i="5"/>
  <c r="I109" i="5"/>
  <c r="AB109" i="5" s="1"/>
  <c r="AD109" i="5" s="1"/>
  <c r="J89" i="5"/>
  <c r="O89" i="5"/>
  <c r="Q89" i="5"/>
  <c r="U89" i="5"/>
  <c r="M89" i="5"/>
  <c r="S89" i="5"/>
  <c r="W89" i="5"/>
  <c r="Y89" i="5"/>
  <c r="K89" i="5"/>
  <c r="E79" i="5"/>
  <c r="I79" i="5"/>
  <c r="AB79" i="5" s="1"/>
  <c r="AD79" i="5" s="1"/>
  <c r="E69" i="5"/>
  <c r="I69" i="5"/>
  <c r="AB69" i="5" s="1"/>
  <c r="AD69" i="5" s="1"/>
  <c r="U59" i="5"/>
  <c r="M59" i="5"/>
  <c r="O59" i="5"/>
  <c r="S59" i="5"/>
  <c r="W59" i="5"/>
  <c r="Y59" i="5"/>
  <c r="Q59" i="5"/>
  <c r="J59" i="5"/>
  <c r="K59" i="5"/>
  <c r="O49" i="5"/>
  <c r="Q49" i="5"/>
  <c r="S49" i="5"/>
  <c r="U49" i="5"/>
  <c r="F39" i="5"/>
  <c r="I39" i="5"/>
  <c r="E29" i="5"/>
  <c r="I29" i="5"/>
  <c r="F19" i="5"/>
  <c r="I19" i="5"/>
  <c r="E9" i="5"/>
  <c r="I9" i="5"/>
  <c r="AB9" i="5" s="1"/>
  <c r="AD9" i="5" s="1"/>
  <c r="J1872" i="5"/>
  <c r="K1872" i="5"/>
  <c r="U1862" i="5"/>
  <c r="W1862" i="5"/>
  <c r="U1852" i="5"/>
  <c r="Y1852" i="5"/>
  <c r="M1846" i="5"/>
  <c r="F1838" i="5"/>
  <c r="I1838" i="5"/>
  <c r="AB1838" i="5" s="1"/>
  <c r="AD1838" i="5" s="1"/>
  <c r="F1830" i="5"/>
  <c r="I1830" i="5"/>
  <c r="J1797" i="5"/>
  <c r="U1797" i="5"/>
  <c r="O1771" i="5"/>
  <c r="Q1771" i="5"/>
  <c r="F1753" i="5"/>
  <c r="I1753" i="5"/>
  <c r="AB1753" i="5" s="1"/>
  <c r="AD1753" i="5" s="1"/>
  <c r="E1743" i="5"/>
  <c r="I1743" i="5"/>
  <c r="K1734" i="5"/>
  <c r="M1734" i="5"/>
  <c r="Q1734" i="5"/>
  <c r="S1734" i="5"/>
  <c r="F1726" i="5"/>
  <c r="I1726" i="5"/>
  <c r="AB1726" i="5" s="1"/>
  <c r="AD1726" i="5" s="1"/>
  <c r="Q1717" i="5"/>
  <c r="S1717" i="5"/>
  <c r="F1709" i="5"/>
  <c r="I1709" i="5"/>
  <c r="AB1709" i="5" s="1"/>
  <c r="AD1709" i="5" s="1"/>
  <c r="S1701" i="5"/>
  <c r="Y1701" i="5"/>
  <c r="J1683" i="5"/>
  <c r="K1683" i="5"/>
  <c r="U1683" i="5"/>
  <c r="Q1665" i="5"/>
  <c r="S1665" i="5"/>
  <c r="Y1665" i="5"/>
  <c r="E1655" i="5"/>
  <c r="I1655" i="5"/>
  <c r="W1638" i="5"/>
  <c r="Y1638" i="5"/>
  <c r="F1619" i="5"/>
  <c r="I1619" i="5"/>
  <c r="AB1619" i="5" s="1"/>
  <c r="AD1619" i="5" s="1"/>
  <c r="U1592" i="5"/>
  <c r="K1592" i="5"/>
  <c r="M1592" i="5"/>
  <c r="O1592" i="5"/>
  <c r="Q1592" i="5"/>
  <c r="S1592" i="5"/>
  <c r="W1592" i="5"/>
  <c r="J1592" i="5"/>
  <c r="S1582" i="5"/>
  <c r="Q1582" i="5"/>
  <c r="U1582" i="5"/>
  <c r="W1582" i="5"/>
  <c r="Y1582" i="5"/>
  <c r="J1582" i="5"/>
  <c r="O1582" i="5"/>
  <c r="F1572" i="5"/>
  <c r="I1572" i="5"/>
  <c r="AB1572" i="5" s="1"/>
  <c r="AD1572" i="5" s="1"/>
  <c r="K1562" i="5"/>
  <c r="J1562" i="5"/>
  <c r="M1562" i="5"/>
  <c r="O1562" i="5"/>
  <c r="Q1562" i="5"/>
  <c r="S1562" i="5"/>
  <c r="U1562" i="5"/>
  <c r="J1517" i="5"/>
  <c r="S1517" i="5"/>
  <c r="U1517" i="5"/>
  <c r="W1517" i="5"/>
  <c r="Y1517" i="5"/>
  <c r="K1517" i="5"/>
  <c r="Q1517" i="5"/>
  <c r="F1501" i="5"/>
  <c r="I1501" i="5"/>
  <c r="O1477" i="5"/>
  <c r="W1477" i="5"/>
  <c r="Y1477" i="5"/>
  <c r="J1477" i="5"/>
  <c r="K1477" i="5"/>
  <c r="M1477" i="5"/>
  <c r="U1477" i="5"/>
  <c r="E1469" i="5"/>
  <c r="I1469" i="5"/>
  <c r="AB1469" i="5" s="1"/>
  <c r="AD1469" i="5" s="1"/>
  <c r="S1416" i="5"/>
  <c r="O1416" i="5"/>
  <c r="K1416" i="5"/>
  <c r="J1416" i="5"/>
  <c r="K1398" i="5"/>
  <c r="J1398" i="5"/>
  <c r="M1398" i="5"/>
  <c r="Q1398" i="5"/>
  <c r="U1398" i="5"/>
  <c r="O1389" i="5"/>
  <c r="Y1389" i="5"/>
  <c r="J1389" i="5"/>
  <c r="M1389" i="5"/>
  <c r="Q1389" i="5"/>
  <c r="S1389" i="5"/>
  <c r="U1389" i="5"/>
  <c r="W1389" i="5"/>
  <c r="O1372" i="5"/>
  <c r="S1372" i="5"/>
  <c r="Y1372" i="5"/>
  <c r="W1372" i="5"/>
  <c r="J1372" i="5"/>
  <c r="K1372" i="5"/>
  <c r="M1372" i="5"/>
  <c r="U1372" i="5"/>
  <c r="J1363" i="5"/>
  <c r="Q1363" i="5"/>
  <c r="O1348" i="5"/>
  <c r="S1348" i="5"/>
  <c r="J1348" i="5"/>
  <c r="W1348" i="5"/>
  <c r="M1338" i="5"/>
  <c r="S1338" i="5"/>
  <c r="Y1338" i="5"/>
  <c r="K1329" i="5"/>
  <c r="U1329" i="5"/>
  <c r="Y1329" i="5"/>
  <c r="Q1329" i="5"/>
  <c r="E1321" i="5"/>
  <c r="I1321" i="5"/>
  <c r="AB1321" i="5" s="1"/>
  <c r="AD1321" i="5" s="1"/>
  <c r="J1311" i="5"/>
  <c r="S1311" i="5"/>
  <c r="O1294" i="5"/>
  <c r="Y1294" i="5"/>
  <c r="Q1294" i="5"/>
  <c r="O1285" i="5"/>
  <c r="Q1285" i="5"/>
  <c r="U1275" i="5"/>
  <c r="J1275" i="5"/>
  <c r="K1275" i="5"/>
  <c r="S1275" i="5"/>
  <c r="Y1275" i="5"/>
  <c r="O1275" i="5"/>
  <c r="W1248" i="5"/>
  <c r="J1248" i="5"/>
  <c r="K1248" i="5"/>
  <c r="M1248" i="5"/>
  <c r="O1248" i="5"/>
  <c r="S1248" i="5"/>
  <c r="Q1248" i="5"/>
  <c r="U1248" i="5"/>
  <c r="Y1248" i="5"/>
  <c r="M1234" i="5"/>
  <c r="J1234" i="5"/>
  <c r="O1234" i="5"/>
  <c r="S1234" i="5"/>
  <c r="E1225" i="5"/>
  <c r="I1225" i="5"/>
  <c r="Q1216" i="5"/>
  <c r="J1216" i="5"/>
  <c r="K1216" i="5"/>
  <c r="M1216" i="5"/>
  <c r="S1216" i="5"/>
  <c r="U1216" i="5"/>
  <c r="W1216" i="5"/>
  <c r="J1200" i="5"/>
  <c r="O1200" i="5"/>
  <c r="M1192" i="5"/>
  <c r="J1192" i="5"/>
  <c r="O1192" i="5"/>
  <c r="S1192" i="5"/>
  <c r="Y1192" i="5"/>
  <c r="J1183" i="5"/>
  <c r="O1183" i="5"/>
  <c r="F1118" i="5"/>
  <c r="I1118" i="5"/>
  <c r="AB1118" i="5" s="1"/>
  <c r="AD1118" i="5" s="1"/>
  <c r="S1110" i="5"/>
  <c r="U1110" i="5"/>
  <c r="W1110" i="5"/>
  <c r="J1110" i="5"/>
  <c r="K1110" i="5"/>
  <c r="Q1110" i="5"/>
  <c r="M1110" i="5"/>
  <c r="O1101" i="5"/>
  <c r="S1101" i="5"/>
  <c r="W1101" i="5"/>
  <c r="Q1101" i="5"/>
  <c r="J1101" i="5"/>
  <c r="U1101" i="5"/>
  <c r="J1086" i="5"/>
  <c r="O1086" i="5"/>
  <c r="M1086" i="5"/>
  <c r="S1086" i="5"/>
  <c r="W1086" i="5"/>
  <c r="Y1086" i="5"/>
  <c r="J1069" i="5"/>
  <c r="O1069" i="5"/>
  <c r="S1069" i="5"/>
  <c r="Y1069" i="5"/>
  <c r="U1069" i="5"/>
  <c r="K1069" i="5"/>
  <c r="E1061" i="5"/>
  <c r="I1061" i="5"/>
  <c r="M1052" i="5"/>
  <c r="K1052" i="5"/>
  <c r="O1052" i="5"/>
  <c r="J1052" i="5"/>
  <c r="Q1052" i="5"/>
  <c r="S1052" i="5"/>
  <c r="U1052" i="5"/>
  <c r="Y1052" i="5"/>
  <c r="F1028" i="5"/>
  <c r="I1028" i="5"/>
  <c r="M1021" i="5"/>
  <c r="J1021" i="5"/>
  <c r="Y1021" i="5"/>
  <c r="O1021" i="5"/>
  <c r="E1012" i="5"/>
  <c r="I1012" i="5"/>
  <c r="E1002" i="5"/>
  <c r="I1002" i="5"/>
  <c r="U977" i="5"/>
  <c r="Y977" i="5"/>
  <c r="S961" i="5"/>
  <c r="W961" i="5"/>
  <c r="M961" i="5"/>
  <c r="K961" i="5"/>
  <c r="Q961" i="5"/>
  <c r="U961" i="5"/>
  <c r="Y928" i="5"/>
  <c r="W919" i="5"/>
  <c r="Q919" i="5"/>
  <c r="Y919" i="5"/>
  <c r="K919" i="5"/>
  <c r="O919" i="5"/>
  <c r="M919" i="5"/>
  <c r="S894" i="5"/>
  <c r="W894" i="5"/>
  <c r="J894" i="5"/>
  <c r="Q894" i="5"/>
  <c r="F885" i="5"/>
  <c r="I885" i="5"/>
  <c r="AB885" i="5" s="1"/>
  <c r="AD885" i="5" s="1"/>
  <c r="O867" i="5"/>
  <c r="K867" i="5"/>
  <c r="W867" i="5"/>
  <c r="M858" i="5"/>
  <c r="K858" i="5"/>
  <c r="Q858" i="5"/>
  <c r="W858" i="5"/>
  <c r="S858" i="5"/>
  <c r="J838" i="5"/>
  <c r="S838" i="5"/>
  <c r="K838" i="5"/>
  <c r="M828" i="5"/>
  <c r="Q828" i="5"/>
  <c r="J828" i="5"/>
  <c r="U828" i="5"/>
  <c r="S810" i="5"/>
  <c r="U810" i="5"/>
  <c r="Y810" i="5"/>
  <c r="J810" i="5"/>
  <c r="K810" i="5"/>
  <c r="M810" i="5"/>
  <c r="O810" i="5"/>
  <c r="W810" i="5"/>
  <c r="Q810" i="5"/>
  <c r="Y800" i="5"/>
  <c r="J800" i="5"/>
  <c r="M800" i="5"/>
  <c r="O800" i="5"/>
  <c r="S800" i="5"/>
  <c r="U800" i="5"/>
  <c r="W800" i="5"/>
  <c r="K800" i="5"/>
  <c r="Q800" i="5"/>
  <c r="E752" i="5"/>
  <c r="I752" i="5"/>
  <c r="F737" i="5"/>
  <c r="I737" i="5"/>
  <c r="AB737" i="5" s="1"/>
  <c r="AD737" i="5" s="1"/>
  <c r="M730" i="5"/>
  <c r="O730" i="5"/>
  <c r="E690" i="5"/>
  <c r="I690" i="5"/>
  <c r="J680" i="5"/>
  <c r="M680" i="5"/>
  <c r="S680" i="5"/>
  <c r="O680" i="5"/>
  <c r="J662" i="5"/>
  <c r="U662" i="5"/>
  <c r="K662" i="5"/>
  <c r="W662" i="5"/>
  <c r="S644" i="5"/>
  <c r="K644" i="5"/>
  <c r="M644" i="5"/>
  <c r="O644" i="5"/>
  <c r="U644" i="5"/>
  <c r="Y644" i="5"/>
  <c r="J644" i="5"/>
  <c r="Q644" i="5"/>
  <c r="W644" i="5"/>
  <c r="E636" i="5"/>
  <c r="I636" i="5"/>
  <c r="F627" i="5"/>
  <c r="I627" i="5"/>
  <c r="J618" i="5"/>
  <c r="U618" i="5"/>
  <c r="W618" i="5"/>
  <c r="Y618" i="5"/>
  <c r="S618" i="5"/>
  <c r="M618" i="5"/>
  <c r="O618" i="5"/>
  <c r="Q618" i="5"/>
  <c r="Y609" i="5"/>
  <c r="Q600" i="5"/>
  <c r="Y600" i="5"/>
  <c r="J600" i="5"/>
  <c r="O600" i="5"/>
  <c r="S600" i="5"/>
  <c r="W600" i="5"/>
  <c r="M583" i="5"/>
  <c r="K583" i="5"/>
  <c r="U583" i="5"/>
  <c r="W583" i="5"/>
  <c r="Q583" i="5"/>
  <c r="K575" i="5"/>
  <c r="Q575" i="5"/>
  <c r="U575" i="5"/>
  <c r="W575" i="5"/>
  <c r="O575" i="5"/>
  <c r="J575" i="5"/>
  <c r="M575" i="5"/>
  <c r="M567" i="5"/>
  <c r="O567" i="5"/>
  <c r="W567" i="5"/>
  <c r="K567" i="5"/>
  <c r="W543" i="5"/>
  <c r="J543" i="5"/>
  <c r="M543" i="5"/>
  <c r="E528" i="5"/>
  <c r="I528" i="5"/>
  <c r="AB528" i="5" s="1"/>
  <c r="AD528" i="5" s="1"/>
  <c r="Q512" i="5"/>
  <c r="U512" i="5"/>
  <c r="J512" i="5"/>
  <c r="K512" i="5"/>
  <c r="M512" i="5"/>
  <c r="W512" i="5"/>
  <c r="S503" i="5"/>
  <c r="W503" i="5"/>
  <c r="Y503" i="5"/>
  <c r="Q503" i="5"/>
  <c r="J503" i="5"/>
  <c r="K503" i="5"/>
  <c r="J487" i="5"/>
  <c r="U487" i="5"/>
  <c r="W487" i="5"/>
  <c r="W470" i="5"/>
  <c r="S470" i="5"/>
  <c r="Q470" i="5"/>
  <c r="U447" i="5"/>
  <c r="K447" i="5"/>
  <c r="E438" i="5"/>
  <c r="I438" i="5"/>
  <c r="U429" i="5"/>
  <c r="W429" i="5"/>
  <c r="Y429" i="5"/>
  <c r="J429" i="5"/>
  <c r="O429" i="5"/>
  <c r="K429" i="5"/>
  <c r="M429" i="5"/>
  <c r="Q429" i="5"/>
  <c r="S429" i="5"/>
  <c r="K411" i="5"/>
  <c r="U411" i="5"/>
  <c r="S411" i="5"/>
  <c r="J411" i="5"/>
  <c r="Q411" i="5"/>
  <c r="Y411" i="5"/>
  <c r="J402" i="5"/>
  <c r="Q402" i="5"/>
  <c r="W402" i="5"/>
  <c r="M402" i="5"/>
  <c r="K402" i="5"/>
  <c r="S402" i="5"/>
  <c r="U402" i="5"/>
  <c r="E386" i="5"/>
  <c r="I386" i="5"/>
  <c r="K376" i="5"/>
  <c r="S370" i="5"/>
  <c r="Q370" i="5"/>
  <c r="M363" i="5"/>
  <c r="K363" i="5"/>
  <c r="M343" i="5"/>
  <c r="O343" i="5"/>
  <c r="S343" i="5"/>
  <c r="U343" i="5"/>
  <c r="W343" i="5"/>
  <c r="Y343" i="5"/>
  <c r="F334" i="5"/>
  <c r="I334" i="5"/>
  <c r="F328" i="5"/>
  <c r="I328" i="5"/>
  <c r="AB328" i="5" s="1"/>
  <c r="AD328" i="5" s="1"/>
  <c r="Q319" i="5"/>
  <c r="S319" i="5"/>
  <c r="U319" i="5"/>
  <c r="O310" i="5"/>
  <c r="K310" i="5"/>
  <c r="M310" i="5"/>
  <c r="Q310" i="5"/>
  <c r="W310" i="5"/>
  <c r="S310" i="5"/>
  <c r="E266" i="5"/>
  <c r="I266" i="5"/>
  <c r="AB266" i="5" s="1"/>
  <c r="AD266" i="5" s="1"/>
  <c r="E258" i="5"/>
  <c r="I258" i="5"/>
  <c r="AB258" i="5" s="1"/>
  <c r="AD258" i="5" s="1"/>
  <c r="E231" i="5"/>
  <c r="I231" i="5"/>
  <c r="O221" i="5"/>
  <c r="Q221" i="5"/>
  <c r="F202" i="5"/>
  <c r="I202" i="5"/>
  <c r="AB202" i="5" s="1"/>
  <c r="AD202" i="5" s="1"/>
  <c r="E193" i="5"/>
  <c r="I193" i="5"/>
  <c r="AB193" i="5" s="1"/>
  <c r="AD193" i="5" s="1"/>
  <c r="W204" i="5"/>
  <c r="S1872" i="5"/>
  <c r="K1771" i="5"/>
  <c r="O1734" i="5"/>
  <c r="W1665" i="5"/>
  <c r="Q1638" i="5"/>
  <c r="K1582" i="5"/>
  <c r="Q1477" i="5"/>
  <c r="Q1872" i="5"/>
  <c r="W1846" i="5"/>
  <c r="J1734" i="5"/>
  <c r="O1665" i="5"/>
  <c r="O1638" i="5"/>
  <c r="O1517" i="5"/>
  <c r="K2" i="5"/>
  <c r="O130" i="5"/>
  <c r="K130" i="5"/>
  <c r="W130" i="5"/>
  <c r="M130" i="5"/>
  <c r="Y130" i="5"/>
  <c r="Q130" i="5"/>
  <c r="S130" i="5"/>
  <c r="U183" i="5"/>
  <c r="M119" i="5"/>
  <c r="Y119" i="5"/>
  <c r="J119" i="5"/>
  <c r="U119" i="5"/>
  <c r="O119" i="5"/>
  <c r="Q119" i="5"/>
  <c r="S119" i="5"/>
  <c r="W189" i="5"/>
  <c r="M181" i="5"/>
  <c r="Q165" i="5"/>
  <c r="J149" i="5"/>
  <c r="Y149" i="5"/>
  <c r="M149" i="5"/>
  <c r="O149" i="5"/>
  <c r="Q149" i="5"/>
  <c r="S149" i="5"/>
  <c r="J134" i="5"/>
  <c r="U134" i="5"/>
  <c r="Y134" i="5"/>
  <c r="M134" i="5"/>
  <c r="O134" i="5"/>
  <c r="Q134" i="5"/>
  <c r="S134" i="5"/>
  <c r="O195" i="5"/>
  <c r="Y195" i="5"/>
  <c r="S189" i="5"/>
  <c r="O165" i="5"/>
  <c r="W145" i="5"/>
  <c r="J145" i="5"/>
  <c r="M145" i="5"/>
  <c r="Y145" i="5"/>
  <c r="O145" i="5"/>
  <c r="S145" i="5"/>
  <c r="K199" i="5"/>
  <c r="S195" i="5"/>
  <c r="O191" i="5"/>
  <c r="K178" i="5"/>
  <c r="U178" i="5"/>
  <c r="S123" i="5"/>
  <c r="J123" i="5"/>
  <c r="K123" i="5"/>
  <c r="Y123" i="5"/>
  <c r="U199" i="5"/>
  <c r="Y191" i="5"/>
  <c r="U181" i="5"/>
  <c r="J181" i="5"/>
  <c r="S178" i="5"/>
  <c r="M199" i="5"/>
  <c r="W199" i="5"/>
  <c r="M191" i="5"/>
  <c r="M165" i="5"/>
  <c r="W165" i="5"/>
  <c r="S165" i="5"/>
  <c r="J165" i="5"/>
  <c r="U165" i="5"/>
  <c r="W149" i="5"/>
  <c r="J112" i="5"/>
  <c r="Q112" i="5"/>
  <c r="K112" i="5"/>
  <c r="Y112" i="5"/>
  <c r="M112" i="5"/>
  <c r="O112" i="5"/>
  <c r="S112" i="5"/>
  <c r="U112" i="5"/>
  <c r="W112" i="5"/>
  <c r="K191" i="5"/>
  <c r="Y189" i="5"/>
  <c r="M170" i="5"/>
  <c r="W170" i="5"/>
  <c r="K164" i="5"/>
  <c r="W164" i="5"/>
  <c r="O161" i="5"/>
  <c r="Y161" i="5"/>
  <c r="W161" i="5"/>
  <c r="U149" i="5"/>
  <c r="U130" i="5"/>
  <c r="K203" i="5"/>
  <c r="U203" i="5"/>
  <c r="Q199" i="5"/>
  <c r="M195" i="5"/>
  <c r="M194" i="5"/>
  <c r="W194" i="5"/>
  <c r="U191" i="5"/>
  <c r="J191" i="5"/>
  <c r="O185" i="5"/>
  <c r="Y185" i="5"/>
  <c r="O178" i="5"/>
  <c r="M160" i="5"/>
  <c r="W160" i="5"/>
  <c r="K160" i="5"/>
  <c r="Y160" i="5"/>
  <c r="S160" i="5"/>
  <c r="U145" i="5"/>
  <c r="W134" i="5"/>
  <c r="J130" i="5"/>
  <c r="W119" i="5"/>
  <c r="W152" i="5"/>
  <c r="Y150" i="5"/>
  <c r="M150" i="5"/>
  <c r="Y146" i="5"/>
  <c r="M146" i="5"/>
  <c r="W138" i="5"/>
  <c r="J138" i="5"/>
  <c r="O135" i="5"/>
  <c r="W125" i="5"/>
  <c r="J122" i="5"/>
  <c r="O122" i="5"/>
  <c r="W122" i="5"/>
  <c r="O73" i="5"/>
  <c r="Y73" i="5"/>
  <c r="J73" i="5"/>
  <c r="W73" i="5"/>
  <c r="K73" i="5"/>
  <c r="M73" i="5"/>
  <c r="Q73" i="5"/>
  <c r="S73" i="5"/>
  <c r="W127" i="5"/>
  <c r="Q125" i="5"/>
  <c r="M125" i="5"/>
  <c r="J127" i="5"/>
  <c r="Y127" i="5"/>
  <c r="J146" i="5"/>
  <c r="S138" i="5"/>
  <c r="U127" i="5"/>
  <c r="K81" i="5"/>
  <c r="U81" i="5"/>
  <c r="J81" i="5"/>
  <c r="Y81" i="5"/>
  <c r="M81" i="5"/>
  <c r="O81" i="5"/>
  <c r="Q81" i="5"/>
  <c r="S81" i="5"/>
  <c r="M72" i="5"/>
  <c r="W72" i="5"/>
  <c r="J72" i="5"/>
  <c r="K72" i="5"/>
  <c r="O72" i="5"/>
  <c r="Q72" i="5"/>
  <c r="S72" i="5"/>
  <c r="U72" i="5"/>
  <c r="Y72" i="5"/>
  <c r="S152" i="5"/>
  <c r="S127" i="5"/>
  <c r="S125" i="5"/>
  <c r="Y106" i="5"/>
  <c r="O106" i="5"/>
  <c r="S106" i="5"/>
  <c r="K106" i="5"/>
  <c r="O68" i="5"/>
  <c r="Y68" i="5"/>
  <c r="J68" i="5"/>
  <c r="K68" i="5"/>
  <c r="W68" i="5"/>
  <c r="M68" i="5"/>
  <c r="Q68" i="5"/>
  <c r="S68" i="5"/>
  <c r="U68" i="5"/>
  <c r="S150" i="5"/>
  <c r="Q122" i="5"/>
  <c r="S115" i="5"/>
  <c r="O115" i="5"/>
  <c r="O171" i="5"/>
  <c r="W157" i="5"/>
  <c r="O152" i="5"/>
  <c r="Q150" i="5"/>
  <c r="S135" i="5"/>
  <c r="J126" i="5"/>
  <c r="U126" i="5"/>
  <c r="Q121" i="5"/>
  <c r="J117" i="5"/>
  <c r="M117" i="5"/>
  <c r="U106" i="5"/>
  <c r="O92" i="5"/>
  <c r="Q92" i="5"/>
  <c r="U98" i="5"/>
  <c r="J98" i="5"/>
  <c r="W93" i="5"/>
  <c r="K93" i="5"/>
  <c r="K86" i="5"/>
  <c r="W86" i="5"/>
  <c r="M54" i="5"/>
  <c r="Q54" i="5"/>
  <c r="J54" i="5"/>
  <c r="W54" i="5"/>
  <c r="K54" i="5"/>
  <c r="Y54" i="5"/>
  <c r="O54" i="5"/>
  <c r="K71" i="5"/>
  <c r="U71" i="5"/>
  <c r="Q71" i="5"/>
  <c r="S98" i="5"/>
  <c r="S93" i="5"/>
  <c r="O83" i="5"/>
  <c r="W71" i="5"/>
  <c r="K61" i="5"/>
  <c r="U61" i="5"/>
  <c r="O61" i="5"/>
  <c r="Q61" i="5"/>
  <c r="S61" i="5"/>
  <c r="O98" i="5"/>
  <c r="O86" i="5"/>
  <c r="S102" i="5"/>
  <c r="O71" i="5"/>
  <c r="Y61" i="5"/>
  <c r="U54" i="5"/>
  <c r="K53" i="5"/>
  <c r="U53" i="5"/>
  <c r="J53" i="5"/>
  <c r="M53" i="5"/>
  <c r="Y53" i="5"/>
  <c r="O40" i="5"/>
  <c r="Y40" i="5"/>
  <c r="Q40" i="5"/>
  <c r="S40" i="5"/>
  <c r="M57" i="5"/>
  <c r="W57" i="5"/>
  <c r="S53" i="5"/>
  <c r="S57" i="5"/>
  <c r="Q53" i="5"/>
  <c r="W40" i="5"/>
  <c r="Q57" i="5"/>
  <c r="O53" i="5"/>
  <c r="U40" i="5"/>
  <c r="M62" i="5"/>
  <c r="W62" i="5"/>
  <c r="O50" i="5"/>
  <c r="Y50" i="5"/>
  <c r="S50" i="5"/>
  <c r="M49" i="5"/>
  <c r="W49" i="5"/>
  <c r="J49" i="5"/>
  <c r="K49" i="5"/>
  <c r="Y49" i="5"/>
  <c r="K43" i="5"/>
  <c r="U43" i="5"/>
  <c r="M43" i="5"/>
  <c r="W43" i="5"/>
  <c r="J43" i="5"/>
  <c r="Q43" i="5"/>
  <c r="M40" i="5"/>
  <c r="Q24" i="5"/>
  <c r="M34" i="5"/>
  <c r="W34" i="5"/>
  <c r="K28" i="5"/>
  <c r="U28" i="5"/>
  <c r="M28" i="5"/>
  <c r="W28" i="5"/>
  <c r="J28" i="5"/>
  <c r="W24" i="5"/>
  <c r="O24" i="5"/>
  <c r="Y24" i="5"/>
  <c r="M23" i="5"/>
  <c r="W23" i="5"/>
  <c r="K8" i="5"/>
  <c r="U8" i="5"/>
  <c r="M8" i="5"/>
  <c r="W8" i="5"/>
  <c r="J8" i="5"/>
  <c r="O20" i="5"/>
  <c r="Y20" i="5"/>
  <c r="Q20" i="5"/>
  <c r="S34" i="5"/>
  <c r="S33" i="5"/>
  <c r="O15" i="5"/>
  <c r="Y15" i="5"/>
  <c r="Q15" i="5"/>
  <c r="K13" i="5"/>
  <c r="S28" i="5"/>
  <c r="U20" i="5"/>
  <c r="Y8" i="5"/>
  <c r="M1692" i="5"/>
  <c r="W1692" i="5"/>
  <c r="O1692" i="5"/>
  <c r="Y1692" i="5"/>
  <c r="K1692" i="5"/>
  <c r="U1692" i="5"/>
  <c r="Y1610" i="5"/>
  <c r="O1575" i="5"/>
  <c r="Y1575" i="5"/>
  <c r="J1575" i="5"/>
  <c r="U1575" i="5"/>
  <c r="K1575" i="5"/>
  <c r="M1575" i="5"/>
  <c r="Q1575" i="5"/>
  <c r="S1575" i="5"/>
  <c r="W1575" i="5"/>
  <c r="K1558" i="5"/>
  <c r="U1558" i="5"/>
  <c r="W1558" i="5"/>
  <c r="M1558" i="5"/>
  <c r="Y1558" i="5"/>
  <c r="O1558" i="5"/>
  <c r="S1558" i="5"/>
  <c r="Q1558" i="5"/>
  <c r="O1703" i="5"/>
  <c r="Y1703" i="5"/>
  <c r="Q1703" i="5"/>
  <c r="M1703" i="5"/>
  <c r="W1703" i="5"/>
  <c r="J1869" i="5"/>
  <c r="J1859" i="5"/>
  <c r="J1849" i="5"/>
  <c r="J1844" i="5"/>
  <c r="J1839" i="5"/>
  <c r="J1829" i="5"/>
  <c r="J1819" i="5"/>
  <c r="S1806" i="5"/>
  <c r="S1797" i="5"/>
  <c r="U1786" i="5"/>
  <c r="Y1781" i="5"/>
  <c r="K1780" i="5"/>
  <c r="U1780" i="5"/>
  <c r="O1773" i="5"/>
  <c r="S1698" i="5"/>
  <c r="M1682" i="5"/>
  <c r="W1682" i="5"/>
  <c r="O1682" i="5"/>
  <c r="Y1682" i="5"/>
  <c r="Q1682" i="5"/>
  <c r="K1682" i="5"/>
  <c r="L1682" i="5" s="1"/>
  <c r="U1682" i="5"/>
  <c r="K1800" i="5"/>
  <c r="U1800" i="5"/>
  <c r="O1772" i="5"/>
  <c r="Y1772" i="5"/>
  <c r="Q1853" i="5"/>
  <c r="Q1828" i="5"/>
  <c r="Q1818" i="5"/>
  <c r="Q1813" i="5"/>
  <c r="Q1800" i="5"/>
  <c r="K1795" i="5"/>
  <c r="U1795" i="5"/>
  <c r="M1786" i="5"/>
  <c r="W1786" i="5"/>
  <c r="Q1782" i="5"/>
  <c r="S1772" i="5"/>
  <c r="Q1732" i="5"/>
  <c r="M1728" i="5"/>
  <c r="M1713" i="5"/>
  <c r="Q1712" i="5"/>
  <c r="Q1711" i="5"/>
  <c r="M1707" i="5"/>
  <c r="W1707" i="5"/>
  <c r="O1707" i="5"/>
  <c r="Y1707" i="5"/>
  <c r="K1707" i="5"/>
  <c r="U1707" i="5"/>
  <c r="O1693" i="5"/>
  <c r="Y1693" i="5"/>
  <c r="Q1693" i="5"/>
  <c r="M1693" i="5"/>
  <c r="W1693" i="5"/>
  <c r="S1677" i="5"/>
  <c r="M1662" i="5"/>
  <c r="W1662" i="5"/>
  <c r="O1662" i="5"/>
  <c r="Y1662" i="5"/>
  <c r="Q1662" i="5"/>
  <c r="K1662" i="5"/>
  <c r="U1662" i="5"/>
  <c r="Q1596" i="5"/>
  <c r="K1596" i="5"/>
  <c r="W1596" i="5"/>
  <c r="M1596" i="5"/>
  <c r="Y1596" i="5"/>
  <c r="O1596" i="5"/>
  <c r="S1596" i="5"/>
  <c r="J1596" i="5"/>
  <c r="S1813" i="5"/>
  <c r="Q1873" i="5"/>
  <c r="J1880" i="5"/>
  <c r="J1870" i="5"/>
  <c r="J1860" i="5"/>
  <c r="J1850" i="5"/>
  <c r="J1840" i="5"/>
  <c r="J1825" i="5"/>
  <c r="J1820" i="5"/>
  <c r="U1807" i="5"/>
  <c r="Q1806" i="5"/>
  <c r="M1805" i="5"/>
  <c r="M1801" i="5"/>
  <c r="W1801" i="5"/>
  <c r="U1798" i="5"/>
  <c r="J1798" i="5"/>
  <c r="Q1797" i="5"/>
  <c r="S1795" i="5"/>
  <c r="W1787" i="5"/>
  <c r="S1786" i="5"/>
  <c r="K1781" i="5"/>
  <c r="M1777" i="5"/>
  <c r="Y1773" i="5"/>
  <c r="U1703" i="5"/>
  <c r="U1881" i="5"/>
  <c r="K1881" i="5"/>
  <c r="Y1873" i="5"/>
  <c r="O1873" i="5"/>
  <c r="K1871" i="5"/>
  <c r="Q1869" i="5"/>
  <c r="U1866" i="5"/>
  <c r="K1866" i="5"/>
  <c r="U1861" i="5"/>
  <c r="K1861" i="5"/>
  <c r="Q1859" i="5"/>
  <c r="Y1853" i="5"/>
  <c r="O1853" i="5"/>
  <c r="W1852" i="5"/>
  <c r="M1852" i="5"/>
  <c r="Q1849" i="5"/>
  <c r="U1846" i="5"/>
  <c r="K1846" i="5"/>
  <c r="Q1844" i="5"/>
  <c r="U1841" i="5"/>
  <c r="K1841" i="5"/>
  <c r="Q1839" i="5"/>
  <c r="U1836" i="5"/>
  <c r="K1836" i="5"/>
  <c r="U1831" i="5"/>
  <c r="K1831" i="5"/>
  <c r="Q1829" i="5"/>
  <c r="Y1828" i="5"/>
  <c r="O1828" i="5"/>
  <c r="U1821" i="5"/>
  <c r="K1821" i="5"/>
  <c r="Q1819" i="5"/>
  <c r="Y1818" i="5"/>
  <c r="O1818" i="5"/>
  <c r="Y1813" i="5"/>
  <c r="O1813" i="5"/>
  <c r="U1811" i="5"/>
  <c r="K1811" i="5"/>
  <c r="O1807" i="5"/>
  <c r="Y1807" i="5"/>
  <c r="O1800" i="5"/>
  <c r="K1787" i="5"/>
  <c r="S1783" i="5"/>
  <c r="U1781" i="5"/>
  <c r="Q1780" i="5"/>
  <c r="K1777" i="5"/>
  <c r="W1775" i="5"/>
  <c r="W1773" i="5"/>
  <c r="K1773" i="5"/>
  <c r="Q1772" i="5"/>
  <c r="J1771" i="5"/>
  <c r="M1771" i="5"/>
  <c r="W1771" i="5"/>
  <c r="K1768" i="5"/>
  <c r="K1767" i="5"/>
  <c r="K1763" i="5"/>
  <c r="K1732" i="5"/>
  <c r="K1728" i="5"/>
  <c r="K1717" i="5"/>
  <c r="K1713" i="5"/>
  <c r="K1712" i="5"/>
  <c r="K1698" i="5"/>
  <c r="M1697" i="5"/>
  <c r="W1697" i="5"/>
  <c r="O1697" i="5"/>
  <c r="Y1697" i="5"/>
  <c r="K1697" i="5"/>
  <c r="U1697" i="5"/>
  <c r="O1645" i="5"/>
  <c r="Y1645" i="5"/>
  <c r="K1645" i="5"/>
  <c r="W1645" i="5"/>
  <c r="M1645" i="5"/>
  <c r="Q1645" i="5"/>
  <c r="J1645" i="5"/>
  <c r="U1645" i="5"/>
  <c r="M1604" i="5"/>
  <c r="W1604" i="5"/>
  <c r="K1604" i="5"/>
  <c r="Y1604" i="5"/>
  <c r="O1604" i="5"/>
  <c r="Q1604" i="5"/>
  <c r="J1604" i="5"/>
  <c r="U1604" i="5"/>
  <c r="S1782" i="5"/>
  <c r="J1881" i="5"/>
  <c r="J1866" i="5"/>
  <c r="J1861" i="5"/>
  <c r="J1841" i="5"/>
  <c r="J1836" i="5"/>
  <c r="J1831" i="5"/>
  <c r="J1821" i="5"/>
  <c r="J1811" i="5"/>
  <c r="Y1800" i="5"/>
  <c r="Q1795" i="5"/>
  <c r="U1787" i="5"/>
  <c r="Q1786" i="5"/>
  <c r="M1781" i="5"/>
  <c r="W1781" i="5"/>
  <c r="W1777" i="5"/>
  <c r="K1775" i="5"/>
  <c r="U1775" i="5"/>
  <c r="J1773" i="5"/>
  <c r="S1703" i="5"/>
  <c r="U1693" i="5"/>
  <c r="S1692" i="5"/>
  <c r="M1672" i="5"/>
  <c r="W1672" i="5"/>
  <c r="O1672" i="5"/>
  <c r="Y1672" i="5"/>
  <c r="Q1672" i="5"/>
  <c r="K1672" i="5"/>
  <c r="U1672" i="5"/>
  <c r="O1782" i="5"/>
  <c r="Y1782" i="5"/>
  <c r="M1806" i="5"/>
  <c r="W1806" i="5"/>
  <c r="W1873" i="5"/>
  <c r="M1873" i="5"/>
  <c r="Y1869" i="5"/>
  <c r="O1869" i="5"/>
  <c r="Y1859" i="5"/>
  <c r="O1859" i="5"/>
  <c r="W1853" i="5"/>
  <c r="M1853" i="5"/>
  <c r="Y1849" i="5"/>
  <c r="O1849" i="5"/>
  <c r="Y1844" i="5"/>
  <c r="O1844" i="5"/>
  <c r="Y1839" i="5"/>
  <c r="O1839" i="5"/>
  <c r="Y1829" i="5"/>
  <c r="O1829" i="5"/>
  <c r="W1828" i="5"/>
  <c r="M1828" i="5"/>
  <c r="Y1819" i="5"/>
  <c r="O1819" i="5"/>
  <c r="W1818" i="5"/>
  <c r="M1818" i="5"/>
  <c r="W1813" i="5"/>
  <c r="M1813" i="5"/>
  <c r="Y1806" i="5"/>
  <c r="K1805" i="5"/>
  <c r="U1805" i="5"/>
  <c r="M1800" i="5"/>
  <c r="M1797" i="5"/>
  <c r="O1787" i="5"/>
  <c r="Y1787" i="5"/>
  <c r="W1782" i="5"/>
  <c r="O1777" i="5"/>
  <c r="Y1777" i="5"/>
  <c r="O1768" i="5"/>
  <c r="Y1768" i="5"/>
  <c r="Q1768" i="5"/>
  <c r="M1767" i="5"/>
  <c r="W1767" i="5"/>
  <c r="O1767" i="5"/>
  <c r="Y1767" i="5"/>
  <c r="O1763" i="5"/>
  <c r="Y1763" i="5"/>
  <c r="Q1763" i="5"/>
  <c r="J1761" i="5"/>
  <c r="K1761" i="5"/>
  <c r="U1761" i="5"/>
  <c r="W1761" i="5"/>
  <c r="J1756" i="5"/>
  <c r="K1756" i="5"/>
  <c r="U1756" i="5"/>
  <c r="M1756" i="5"/>
  <c r="W1756" i="5"/>
  <c r="J1751" i="5"/>
  <c r="K1751" i="5"/>
  <c r="U1751" i="5"/>
  <c r="M1751" i="5"/>
  <c r="W1751" i="5"/>
  <c r="O1748" i="5"/>
  <c r="J1746" i="5"/>
  <c r="K1746" i="5"/>
  <c r="U1746" i="5"/>
  <c r="M1746" i="5"/>
  <c r="W1746" i="5"/>
  <c r="J1741" i="5"/>
  <c r="K1741" i="5"/>
  <c r="U1741" i="5"/>
  <c r="M1741" i="5"/>
  <c r="W1741" i="5"/>
  <c r="M1732" i="5"/>
  <c r="W1732" i="5"/>
  <c r="O1732" i="5"/>
  <c r="Y1732" i="5"/>
  <c r="O1728" i="5"/>
  <c r="Y1728" i="5"/>
  <c r="Q1728" i="5"/>
  <c r="J1721" i="5"/>
  <c r="K1721" i="5"/>
  <c r="U1721" i="5"/>
  <c r="M1721" i="5"/>
  <c r="W1721" i="5"/>
  <c r="M1717" i="5"/>
  <c r="W1717" i="5"/>
  <c r="O1717" i="5"/>
  <c r="Y1717" i="5"/>
  <c r="J1716" i="5"/>
  <c r="K1716" i="5"/>
  <c r="U1716" i="5"/>
  <c r="M1716" i="5"/>
  <c r="W1716" i="5"/>
  <c r="O1713" i="5"/>
  <c r="Y1713" i="5"/>
  <c r="Q1713" i="5"/>
  <c r="M1712" i="5"/>
  <c r="W1712" i="5"/>
  <c r="O1712" i="5"/>
  <c r="Y1712" i="5"/>
  <c r="J1711" i="5"/>
  <c r="K1711" i="5"/>
  <c r="U1711" i="5"/>
  <c r="M1711" i="5"/>
  <c r="W1711" i="5"/>
  <c r="O1698" i="5"/>
  <c r="Y1698" i="5"/>
  <c r="Q1698" i="5"/>
  <c r="M1698" i="5"/>
  <c r="W1698" i="5"/>
  <c r="M1677" i="5"/>
  <c r="W1677" i="5"/>
  <c r="O1677" i="5"/>
  <c r="Y1677" i="5"/>
  <c r="Q1677" i="5"/>
  <c r="K1677" i="5"/>
  <c r="U1677" i="5"/>
  <c r="M1654" i="5"/>
  <c r="W1654" i="5"/>
  <c r="K1654" i="5"/>
  <c r="Y1654" i="5"/>
  <c r="O1654" i="5"/>
  <c r="Q1654" i="5"/>
  <c r="J1654" i="5"/>
  <c r="U1654" i="5"/>
  <c r="Q1506" i="5"/>
  <c r="O1506" i="5"/>
  <c r="Y1506" i="5"/>
  <c r="M1506" i="5"/>
  <c r="J1506" i="5"/>
  <c r="K1506" i="5"/>
  <c r="W1506" i="5"/>
  <c r="U1506" i="5"/>
  <c r="Q1807" i="5"/>
  <c r="M1803" i="5"/>
  <c r="O1802" i="5"/>
  <c r="Y1802" i="5"/>
  <c r="W1800" i="5"/>
  <c r="O1795" i="5"/>
  <c r="S1787" i="5"/>
  <c r="O1786" i="5"/>
  <c r="O1783" i="5"/>
  <c r="K1782" i="5"/>
  <c r="Y1780" i="5"/>
  <c r="S1775" i="5"/>
  <c r="M1772" i="5"/>
  <c r="S1707" i="5"/>
  <c r="S1693" i="5"/>
  <c r="Q1692" i="5"/>
  <c r="S1682" i="5"/>
  <c r="K1628" i="5"/>
  <c r="U1628" i="5"/>
  <c r="M1628" i="5"/>
  <c r="Y1628" i="5"/>
  <c r="O1628" i="5"/>
  <c r="Q1628" i="5"/>
  <c r="S1628" i="5"/>
  <c r="W1628" i="5"/>
  <c r="S1800" i="5"/>
  <c r="O1797" i="5"/>
  <c r="Y1797" i="5"/>
  <c r="Y1880" i="5"/>
  <c r="U1873" i="5"/>
  <c r="Y1870" i="5"/>
  <c r="W1869" i="5"/>
  <c r="Y1860" i="5"/>
  <c r="W1859" i="5"/>
  <c r="U1853" i="5"/>
  <c r="W1849" i="5"/>
  <c r="W1844" i="5"/>
  <c r="W1839" i="5"/>
  <c r="W1829" i="5"/>
  <c r="U1828" i="5"/>
  <c r="Y1825" i="5"/>
  <c r="W1819" i="5"/>
  <c r="U1818" i="5"/>
  <c r="U1813" i="5"/>
  <c r="K1806" i="5"/>
  <c r="W1803" i="5"/>
  <c r="J1800" i="5"/>
  <c r="O1798" i="5"/>
  <c r="K1797" i="5"/>
  <c r="Y1795" i="5"/>
  <c r="Y1786" i="5"/>
  <c r="K1785" i="5"/>
  <c r="U1785" i="5"/>
  <c r="Y1783" i="5"/>
  <c r="U1782" i="5"/>
  <c r="J1782" i="5"/>
  <c r="Q1781" i="5"/>
  <c r="M1780" i="5"/>
  <c r="S1777" i="5"/>
  <c r="Q1775" i="5"/>
  <c r="S1773" i="5"/>
  <c r="K1772" i="5"/>
  <c r="U1768" i="5"/>
  <c r="U1767" i="5"/>
  <c r="U1763" i="5"/>
  <c r="Y1756" i="5"/>
  <c r="Y1751" i="5"/>
  <c r="Y1746" i="5"/>
  <c r="Y1741" i="5"/>
  <c r="U1732" i="5"/>
  <c r="U1728" i="5"/>
  <c r="Y1721" i="5"/>
  <c r="U1717" i="5"/>
  <c r="Y1716" i="5"/>
  <c r="U1713" i="5"/>
  <c r="U1712" i="5"/>
  <c r="Y1711" i="5"/>
  <c r="K1703" i="5"/>
  <c r="M1702" i="5"/>
  <c r="W1702" i="5"/>
  <c r="O1702" i="5"/>
  <c r="Y1702" i="5"/>
  <c r="K1702" i="5"/>
  <c r="U1702" i="5"/>
  <c r="S1654" i="5"/>
  <c r="S1506" i="5"/>
  <c r="W1683" i="5"/>
  <c r="M1683" i="5"/>
  <c r="W1673" i="5"/>
  <c r="M1673" i="5"/>
  <c r="W1663" i="5"/>
  <c r="M1663" i="5"/>
  <c r="W1658" i="5"/>
  <c r="M1658" i="5"/>
  <c r="Q1653" i="5"/>
  <c r="Q1644" i="5"/>
  <c r="Q1635" i="5"/>
  <c r="O1630" i="5"/>
  <c r="Y1630" i="5"/>
  <c r="Y1608" i="5"/>
  <c r="O1590" i="5"/>
  <c r="Y1590" i="5"/>
  <c r="O1589" i="5"/>
  <c r="Q1586" i="5"/>
  <c r="K1586" i="5"/>
  <c r="Q1583" i="5"/>
  <c r="O1535" i="5"/>
  <c r="Y1535" i="5"/>
  <c r="Q1535" i="5"/>
  <c r="S1535" i="5"/>
  <c r="J1535" i="5"/>
  <c r="U1535" i="5"/>
  <c r="W1535" i="5"/>
  <c r="M1535" i="5"/>
  <c r="Y1653" i="5"/>
  <c r="Y1644" i="5"/>
  <c r="K1643" i="5"/>
  <c r="U1643" i="5"/>
  <c r="M1635" i="5"/>
  <c r="M1634" i="5"/>
  <c r="W1634" i="5"/>
  <c r="O1625" i="5"/>
  <c r="Y1625" i="5"/>
  <c r="K1593" i="5"/>
  <c r="U1593" i="5"/>
  <c r="K1573" i="5"/>
  <c r="U1573" i="5"/>
  <c r="M1573" i="5"/>
  <c r="Y1573" i="5"/>
  <c r="Q1573" i="5"/>
  <c r="K1553" i="5"/>
  <c r="M1653" i="5"/>
  <c r="M1649" i="5"/>
  <c r="W1649" i="5"/>
  <c r="S1643" i="5"/>
  <c r="O1640" i="5"/>
  <c r="Y1640" i="5"/>
  <c r="W1635" i="5"/>
  <c r="S1634" i="5"/>
  <c r="S1625" i="5"/>
  <c r="S1616" i="5"/>
  <c r="K1608" i="5"/>
  <c r="U1608" i="5"/>
  <c r="M1589" i="5"/>
  <c r="W1589" i="5"/>
  <c r="K1583" i="5"/>
  <c r="U1583" i="5"/>
  <c r="O1583" i="5"/>
  <c r="Y1583" i="5"/>
  <c r="S1566" i="5"/>
  <c r="Q1564" i="5"/>
  <c r="O1485" i="5"/>
  <c r="Y1485" i="5"/>
  <c r="Q1485" i="5"/>
  <c r="S1485" i="5"/>
  <c r="J1485" i="5"/>
  <c r="U1485" i="5"/>
  <c r="K1485" i="5"/>
  <c r="W1485" i="5"/>
  <c r="M1485" i="5"/>
  <c r="J1448" i="5"/>
  <c r="K1448" i="5"/>
  <c r="U1448" i="5"/>
  <c r="O1448" i="5"/>
  <c r="S1448" i="5"/>
  <c r="M1448" i="5"/>
  <c r="W1448" i="5"/>
  <c r="Y1448" i="5"/>
  <c r="J1438" i="5"/>
  <c r="K1438" i="5"/>
  <c r="U1438" i="5"/>
  <c r="M1438" i="5"/>
  <c r="Y1438" i="5"/>
  <c r="O1438" i="5"/>
  <c r="Q1438" i="5"/>
  <c r="S1438" i="5"/>
  <c r="W1438" i="5"/>
  <c r="W1653" i="5"/>
  <c r="S1649" i="5"/>
  <c r="K1644" i="5"/>
  <c r="S1640" i="5"/>
  <c r="K1635" i="5"/>
  <c r="K1623" i="5"/>
  <c r="S1608" i="5"/>
  <c r="O1595" i="5"/>
  <c r="Y1595" i="5"/>
  <c r="S1593" i="5"/>
  <c r="O1586" i="5"/>
  <c r="M1579" i="5"/>
  <c r="W1579" i="5"/>
  <c r="Q1579" i="5"/>
  <c r="W1573" i="5"/>
  <c r="O1555" i="5"/>
  <c r="Y1555" i="5"/>
  <c r="W1555" i="5"/>
  <c r="M1555" i="5"/>
  <c r="Q1555" i="5"/>
  <c r="S1555" i="5"/>
  <c r="Q1526" i="5"/>
  <c r="Y1526" i="5"/>
  <c r="O1526" i="5"/>
  <c r="S1526" i="5"/>
  <c r="J1526" i="5"/>
  <c r="U1526" i="5"/>
  <c r="W1526" i="5"/>
  <c r="M1526" i="5"/>
  <c r="O1515" i="5"/>
  <c r="Y1515" i="5"/>
  <c r="M1515" i="5"/>
  <c r="W1515" i="5"/>
  <c r="Q1515" i="5"/>
  <c r="J1515" i="5"/>
  <c r="K1515" i="5"/>
  <c r="U1755" i="5"/>
  <c r="U1745" i="5"/>
  <c r="U1740" i="5"/>
  <c r="U1730" i="5"/>
  <c r="U1725" i="5"/>
  <c r="U1720" i="5"/>
  <c r="W1706" i="5"/>
  <c r="M1706" i="5"/>
  <c r="U1705" i="5"/>
  <c r="W1701" i="5"/>
  <c r="M1701" i="5"/>
  <c r="U1700" i="5"/>
  <c r="M1696" i="5"/>
  <c r="U1695" i="5"/>
  <c r="W1691" i="5"/>
  <c r="M1691" i="5"/>
  <c r="U1690" i="5"/>
  <c r="U1685" i="5"/>
  <c r="Q1683" i="5"/>
  <c r="W1681" i="5"/>
  <c r="M1681" i="5"/>
  <c r="U1680" i="5"/>
  <c r="Q1673" i="5"/>
  <c r="W1671" i="5"/>
  <c r="M1671" i="5"/>
  <c r="U1665" i="5"/>
  <c r="Q1663" i="5"/>
  <c r="W1661" i="5"/>
  <c r="M1661" i="5"/>
  <c r="U1660" i="5"/>
  <c r="Q1658" i="5"/>
  <c r="W1656" i="5"/>
  <c r="S1646" i="5"/>
  <c r="U1644" i="5"/>
  <c r="Q1643" i="5"/>
  <c r="K1641" i="5"/>
  <c r="K1638" i="5"/>
  <c r="U1638" i="5"/>
  <c r="U1635" i="5"/>
  <c r="Q1634" i="5"/>
  <c r="M1633" i="5"/>
  <c r="M1630" i="5"/>
  <c r="M1629" i="5"/>
  <c r="W1629" i="5"/>
  <c r="Q1625" i="5"/>
  <c r="W1606" i="5"/>
  <c r="Y1598" i="5"/>
  <c r="M1590" i="5"/>
  <c r="S1589" i="5"/>
  <c r="W1583" i="5"/>
  <c r="K1653" i="5"/>
  <c r="U1653" i="5"/>
  <c r="M1644" i="5"/>
  <c r="W1644" i="5"/>
  <c r="O1635" i="5"/>
  <c r="Y1635" i="5"/>
  <c r="Q1566" i="5"/>
  <c r="J1566" i="5"/>
  <c r="U1566" i="5"/>
  <c r="K1566" i="5"/>
  <c r="W1566" i="5"/>
  <c r="M1566" i="5"/>
  <c r="Y1566" i="5"/>
  <c r="U1706" i="5"/>
  <c r="K1706" i="5"/>
  <c r="U1701" i="5"/>
  <c r="K1701" i="5"/>
  <c r="U1691" i="5"/>
  <c r="K1691" i="5"/>
  <c r="Y1683" i="5"/>
  <c r="U1681" i="5"/>
  <c r="K1681" i="5"/>
  <c r="Y1673" i="5"/>
  <c r="U1671" i="5"/>
  <c r="K1671" i="5"/>
  <c r="Y1663" i="5"/>
  <c r="U1661" i="5"/>
  <c r="K1661" i="5"/>
  <c r="J1656" i="5"/>
  <c r="S1653" i="5"/>
  <c r="O1650" i="5"/>
  <c r="Y1650" i="5"/>
  <c r="S1644" i="5"/>
  <c r="O1643" i="5"/>
  <c r="S1635" i="5"/>
  <c r="O1634" i="5"/>
  <c r="K1630" i="5"/>
  <c r="U1624" i="5"/>
  <c r="Q1623" i="5"/>
  <c r="K1618" i="5"/>
  <c r="U1618" i="5"/>
  <c r="M1609" i="5"/>
  <c r="W1609" i="5"/>
  <c r="J1606" i="5"/>
  <c r="O1600" i="5"/>
  <c r="Y1600" i="5"/>
  <c r="K1598" i="5"/>
  <c r="U1598" i="5"/>
  <c r="W1590" i="5"/>
  <c r="K1590" i="5"/>
  <c r="Q1589" i="5"/>
  <c r="S1583" i="5"/>
  <c r="S1573" i="5"/>
  <c r="K1523" i="5"/>
  <c r="U1523" i="5"/>
  <c r="M1523" i="5"/>
  <c r="Y1523" i="5"/>
  <c r="O1523" i="5"/>
  <c r="Q1523" i="5"/>
  <c r="S1523" i="5"/>
  <c r="J1523" i="5"/>
  <c r="W1523" i="5"/>
  <c r="M1499" i="5"/>
  <c r="W1499" i="5"/>
  <c r="O1499" i="5"/>
  <c r="Y1499" i="5"/>
  <c r="Q1499" i="5"/>
  <c r="K1499" i="5"/>
  <c r="U1499" i="5"/>
  <c r="S1499" i="5"/>
  <c r="J1499" i="5"/>
  <c r="O1455" i="5"/>
  <c r="Y1455" i="5"/>
  <c r="J1455" i="5"/>
  <c r="K1455" i="5"/>
  <c r="W1455" i="5"/>
  <c r="Q1455" i="5"/>
  <c r="M1455" i="5"/>
  <c r="U1455" i="5"/>
  <c r="O1649" i="5"/>
  <c r="O1646" i="5"/>
  <c r="Y1643" i="5"/>
  <c r="Y1634" i="5"/>
  <c r="K1633" i="5"/>
  <c r="U1633" i="5"/>
  <c r="U1630" i="5"/>
  <c r="J1630" i="5"/>
  <c r="M1625" i="5"/>
  <c r="M1624" i="5"/>
  <c r="W1624" i="5"/>
  <c r="S1618" i="5"/>
  <c r="O1615" i="5"/>
  <c r="Y1615" i="5"/>
  <c r="S1609" i="5"/>
  <c r="O1608" i="5"/>
  <c r="Q1595" i="5"/>
  <c r="O1593" i="5"/>
  <c r="J1590" i="5"/>
  <c r="W1586" i="5"/>
  <c r="J1586" i="5"/>
  <c r="S1579" i="5"/>
  <c r="K1535" i="5"/>
  <c r="M1534" i="5"/>
  <c r="W1534" i="5"/>
  <c r="O1525" i="5"/>
  <c r="Y1525" i="5"/>
  <c r="Q1456" i="5"/>
  <c r="J1443" i="5"/>
  <c r="K1443" i="5"/>
  <c r="U1443" i="5"/>
  <c r="S1443" i="5"/>
  <c r="M1443" i="5"/>
  <c r="Y1443" i="5"/>
  <c r="S1370" i="5"/>
  <c r="J1370" i="5"/>
  <c r="U1370" i="5"/>
  <c r="K1370" i="5"/>
  <c r="W1370" i="5"/>
  <c r="O1370" i="5"/>
  <c r="Q1370" i="5"/>
  <c r="Y1370" i="5"/>
  <c r="M1370" i="5"/>
  <c r="M1549" i="5"/>
  <c r="W1549" i="5"/>
  <c r="S1534" i="5"/>
  <c r="S1525" i="5"/>
  <c r="M1464" i="5"/>
  <c r="W1464" i="5"/>
  <c r="S1464" i="5"/>
  <c r="J1464" i="5"/>
  <c r="K1464" i="5"/>
  <c r="Y1464" i="5"/>
  <c r="O1460" i="5"/>
  <c r="Y1460" i="5"/>
  <c r="S1460" i="5"/>
  <c r="J1460" i="5"/>
  <c r="K1460" i="5"/>
  <c r="W1460" i="5"/>
  <c r="J1405" i="5"/>
  <c r="U1405" i="5"/>
  <c r="K1405" i="5"/>
  <c r="W1405" i="5"/>
  <c r="M1405" i="5"/>
  <c r="O1405" i="5"/>
  <c r="Q1405" i="5"/>
  <c r="S1405" i="5"/>
  <c r="O1570" i="5"/>
  <c r="Y1570" i="5"/>
  <c r="K1538" i="5"/>
  <c r="U1538" i="5"/>
  <c r="Q1534" i="5"/>
  <c r="Q1525" i="5"/>
  <c r="O1520" i="5"/>
  <c r="Y1520" i="5"/>
  <c r="M1509" i="5"/>
  <c r="W1509" i="5"/>
  <c r="K1509" i="5"/>
  <c r="U1509" i="5"/>
  <c r="O1350" i="5"/>
  <c r="Y1350" i="5"/>
  <c r="S1350" i="5"/>
  <c r="K1350" i="5"/>
  <c r="M1350" i="5"/>
  <c r="Q1350" i="5"/>
  <c r="U1350" i="5"/>
  <c r="W1350" i="5"/>
  <c r="J1350" i="5"/>
  <c r="K1568" i="5"/>
  <c r="U1568" i="5"/>
  <c r="U1565" i="5"/>
  <c r="M1559" i="5"/>
  <c r="W1559" i="5"/>
  <c r="U1556" i="5"/>
  <c r="J1556" i="5"/>
  <c r="O1534" i="5"/>
  <c r="U1524" i="5"/>
  <c r="K1521" i="5"/>
  <c r="S1509" i="5"/>
  <c r="W1505" i="5"/>
  <c r="K1493" i="5"/>
  <c r="U1493" i="5"/>
  <c r="Y1493" i="5"/>
  <c r="Q1486" i="5"/>
  <c r="J1486" i="5"/>
  <c r="U1486" i="5"/>
  <c r="K1486" i="5"/>
  <c r="W1486" i="5"/>
  <c r="Y1486" i="5"/>
  <c r="O1486" i="5"/>
  <c r="S1486" i="5"/>
  <c r="Q1461" i="5"/>
  <c r="M1461" i="5"/>
  <c r="Y1461" i="5"/>
  <c r="S1461" i="5"/>
  <c r="J1461" i="5"/>
  <c r="Q1451" i="5"/>
  <c r="J1451" i="5"/>
  <c r="K1451" i="5"/>
  <c r="W1451" i="5"/>
  <c r="O1451" i="5"/>
  <c r="O1440" i="5"/>
  <c r="Y1440" i="5"/>
  <c r="M1440" i="5"/>
  <c r="S1440" i="5"/>
  <c r="J1440" i="5"/>
  <c r="S1420" i="5"/>
  <c r="M1420" i="5"/>
  <c r="O1420" i="5"/>
  <c r="Q1420" i="5"/>
  <c r="U1420" i="5"/>
  <c r="J1420" i="5"/>
  <c r="Q1570" i="5"/>
  <c r="O1549" i="5"/>
  <c r="Q1538" i="5"/>
  <c r="Y1534" i="5"/>
  <c r="K1533" i="5"/>
  <c r="U1533" i="5"/>
  <c r="M1525" i="5"/>
  <c r="M1524" i="5"/>
  <c r="W1524" i="5"/>
  <c r="U1521" i="5"/>
  <c r="J1521" i="5"/>
  <c r="Q1520" i="5"/>
  <c r="M1504" i="5"/>
  <c r="W1504" i="5"/>
  <c r="O1504" i="5"/>
  <c r="Y1504" i="5"/>
  <c r="K1504" i="5"/>
  <c r="U1504" i="5"/>
  <c r="W1366" i="5"/>
  <c r="M1366" i="5"/>
  <c r="Y1366" i="5"/>
  <c r="Q1366" i="5"/>
  <c r="O1366" i="5"/>
  <c r="S1366" i="5"/>
  <c r="U1366" i="5"/>
  <c r="J1366" i="5"/>
  <c r="O1561" i="5"/>
  <c r="Y1549" i="5"/>
  <c r="W1525" i="5"/>
  <c r="Q1509" i="5"/>
  <c r="Q1481" i="5"/>
  <c r="M1481" i="5"/>
  <c r="Y1481" i="5"/>
  <c r="O1481" i="5"/>
  <c r="S1481" i="5"/>
  <c r="K1481" i="5"/>
  <c r="U1464" i="5"/>
  <c r="U1460" i="5"/>
  <c r="W1443" i="5"/>
  <c r="Q1568" i="5"/>
  <c r="Q1559" i="5"/>
  <c r="M1554" i="5"/>
  <c r="W1554" i="5"/>
  <c r="O1538" i="5"/>
  <c r="K1534" i="5"/>
  <c r="K1525" i="5"/>
  <c r="S1521" i="5"/>
  <c r="Q1464" i="5"/>
  <c r="Q1460" i="5"/>
  <c r="O1456" i="5"/>
  <c r="Q1443" i="5"/>
  <c r="Q1426" i="5"/>
  <c r="K1426" i="5"/>
  <c r="M1411" i="5"/>
  <c r="Y1411" i="5"/>
  <c r="O1411" i="5"/>
  <c r="J1411" i="5"/>
  <c r="W1411" i="5"/>
  <c r="K1411" i="5"/>
  <c r="Q1411" i="5"/>
  <c r="S1411" i="5"/>
  <c r="U1411" i="5"/>
  <c r="W1408" i="5"/>
  <c r="M1408" i="5"/>
  <c r="J1408" i="5"/>
  <c r="Y1408" i="5"/>
  <c r="K1408" i="5"/>
  <c r="O1408" i="5"/>
  <c r="Q1408" i="5"/>
  <c r="S1408" i="5"/>
  <c r="U1408" i="5"/>
  <c r="M1570" i="5"/>
  <c r="M1569" i="5"/>
  <c r="W1569" i="5"/>
  <c r="Q1565" i="5"/>
  <c r="O1560" i="5"/>
  <c r="Y1560" i="5"/>
  <c r="S1554" i="5"/>
  <c r="K1549" i="5"/>
  <c r="O1541" i="5"/>
  <c r="Y1538" i="5"/>
  <c r="S1536" i="5"/>
  <c r="U1534" i="5"/>
  <c r="J1534" i="5"/>
  <c r="Q1533" i="5"/>
  <c r="K1528" i="5"/>
  <c r="U1528" i="5"/>
  <c r="U1525" i="5"/>
  <c r="J1525" i="5"/>
  <c r="Q1524" i="5"/>
  <c r="M1520" i="5"/>
  <c r="M1519" i="5"/>
  <c r="W1519" i="5"/>
  <c r="O1509" i="5"/>
  <c r="M1494" i="5"/>
  <c r="W1494" i="5"/>
  <c r="Q1494" i="5"/>
  <c r="S1494" i="5"/>
  <c r="J1494" i="5"/>
  <c r="U1494" i="5"/>
  <c r="K1494" i="5"/>
  <c r="O1494" i="5"/>
  <c r="O1464" i="5"/>
  <c r="M1460" i="5"/>
  <c r="M1456" i="5"/>
  <c r="O1443" i="5"/>
  <c r="M1439" i="5"/>
  <c r="O1430" i="5"/>
  <c r="Y1430" i="5"/>
  <c r="J1430" i="5"/>
  <c r="K1430" i="5"/>
  <c r="W1430" i="5"/>
  <c r="M1430" i="5"/>
  <c r="Q1430" i="5"/>
  <c r="Y1405" i="5"/>
  <c r="Q1383" i="5"/>
  <c r="S1383" i="5"/>
  <c r="J1383" i="5"/>
  <c r="U1383" i="5"/>
  <c r="K1383" i="5"/>
  <c r="M1383" i="5"/>
  <c r="O1383" i="5"/>
  <c r="W1383" i="5"/>
  <c r="Y1383" i="5"/>
  <c r="Y1488" i="5"/>
  <c r="S1421" i="5"/>
  <c r="J1414" i="5"/>
  <c r="L1414" i="5" s="1"/>
  <c r="O1414" i="5"/>
  <c r="O1385" i="5"/>
  <c r="S1385" i="5"/>
  <c r="J1368" i="5"/>
  <c r="U1368" i="5"/>
  <c r="K1368" i="5"/>
  <c r="M1368" i="5"/>
  <c r="Y1368" i="5"/>
  <c r="S1363" i="5"/>
  <c r="Q1362" i="5"/>
  <c r="W1358" i="5"/>
  <c r="M1358" i="5"/>
  <c r="O1358" i="5"/>
  <c r="U1354" i="5"/>
  <c r="U1344" i="5"/>
  <c r="K1269" i="5"/>
  <c r="U1269" i="5"/>
  <c r="Q1269" i="5"/>
  <c r="S1269" i="5"/>
  <c r="W1269" i="5"/>
  <c r="J1269" i="5"/>
  <c r="M1269" i="5"/>
  <c r="O1269" i="5"/>
  <c r="Y1269" i="5"/>
  <c r="K1187" i="5"/>
  <c r="U1187" i="5"/>
  <c r="J1187" i="5"/>
  <c r="O1187" i="5"/>
  <c r="Q1187" i="5"/>
  <c r="S1187" i="5"/>
  <c r="W1187" i="5"/>
  <c r="M1187" i="5"/>
  <c r="Y1422" i="5"/>
  <c r="W1416" i="5"/>
  <c r="M1416" i="5"/>
  <c r="Y1416" i="5"/>
  <c r="K1392" i="5"/>
  <c r="W1392" i="5"/>
  <c r="Y1392" i="5"/>
  <c r="O1392" i="5"/>
  <c r="O1340" i="5"/>
  <c r="Y1340" i="5"/>
  <c r="K1340" i="5"/>
  <c r="M1340" i="5"/>
  <c r="Q1340" i="5"/>
  <c r="S1340" i="5"/>
  <c r="J1324" i="5"/>
  <c r="M1324" i="5"/>
  <c r="W1324" i="5"/>
  <c r="S1324" i="5"/>
  <c r="U1324" i="5"/>
  <c r="K1324" i="5"/>
  <c r="Y1324" i="5"/>
  <c r="O1324" i="5"/>
  <c r="Q1324" i="5"/>
  <c r="Q1232" i="5"/>
  <c r="K1232" i="5"/>
  <c r="W1232" i="5"/>
  <c r="M1232" i="5"/>
  <c r="Y1232" i="5"/>
  <c r="O1232" i="5"/>
  <c r="J1232" i="5"/>
  <c r="U1232" i="5"/>
  <c r="S1232" i="5"/>
  <c r="J1458" i="5"/>
  <c r="K1458" i="5"/>
  <c r="U1458" i="5"/>
  <c r="M1454" i="5"/>
  <c r="W1454" i="5"/>
  <c r="W1435" i="5"/>
  <c r="K1435" i="5"/>
  <c r="W1431" i="5"/>
  <c r="K1431" i="5"/>
  <c r="O1425" i="5"/>
  <c r="Y1425" i="5"/>
  <c r="K1422" i="5"/>
  <c r="U1416" i="5"/>
  <c r="K1400" i="5"/>
  <c r="W1400" i="5"/>
  <c r="M1400" i="5"/>
  <c r="M1363" i="5"/>
  <c r="K1488" i="5"/>
  <c r="U1488" i="5"/>
  <c r="J1431" i="5"/>
  <c r="W1422" i="5"/>
  <c r="O1356" i="5"/>
  <c r="J1344" i="5"/>
  <c r="M1344" i="5"/>
  <c r="W1344" i="5"/>
  <c r="Y1344" i="5"/>
  <c r="Q1344" i="5"/>
  <c r="S1344" i="5"/>
  <c r="O1435" i="5"/>
  <c r="Y1435" i="5"/>
  <c r="O1422" i="5"/>
  <c r="Q1422" i="5"/>
  <c r="M1397" i="5"/>
  <c r="K1363" i="5"/>
  <c r="W1363" i="5"/>
  <c r="Y1363" i="5"/>
  <c r="O1363" i="5"/>
  <c r="S1362" i="5"/>
  <c r="J1362" i="5"/>
  <c r="U1362" i="5"/>
  <c r="K1362" i="5"/>
  <c r="J1354" i="5"/>
  <c r="M1354" i="5"/>
  <c r="W1354" i="5"/>
  <c r="O1354" i="5"/>
  <c r="S1354" i="5"/>
  <c r="O1276" i="5"/>
  <c r="Y1276" i="5"/>
  <c r="J1276" i="5"/>
  <c r="U1276" i="5"/>
  <c r="K1276" i="5"/>
  <c r="M1276" i="5"/>
  <c r="Q1276" i="5"/>
  <c r="S1276" i="5"/>
  <c r="W1276" i="5"/>
  <c r="J1466" i="5"/>
  <c r="U1422" i="5"/>
  <c r="S1419" i="5"/>
  <c r="W1387" i="5"/>
  <c r="M1387" i="5"/>
  <c r="O1387" i="5"/>
  <c r="Q1387" i="5"/>
  <c r="Q1368" i="5"/>
  <c r="S1364" i="5"/>
  <c r="Y1362" i="5"/>
  <c r="Q1358" i="5"/>
  <c r="W1340" i="5"/>
  <c r="Q1488" i="5"/>
  <c r="K1483" i="5"/>
  <c r="U1483" i="5"/>
  <c r="M1474" i="5"/>
  <c r="W1474" i="5"/>
  <c r="O1471" i="5"/>
  <c r="O1470" i="5"/>
  <c r="Y1470" i="5"/>
  <c r="Q1458" i="5"/>
  <c r="Q1454" i="5"/>
  <c r="J1453" i="5"/>
  <c r="K1453" i="5"/>
  <c r="U1453" i="5"/>
  <c r="M1449" i="5"/>
  <c r="W1449" i="5"/>
  <c r="O1446" i="5"/>
  <c r="O1445" i="5"/>
  <c r="Y1445" i="5"/>
  <c r="S1435" i="5"/>
  <c r="S1431" i="5"/>
  <c r="Q1429" i="5"/>
  <c r="Q1425" i="5"/>
  <c r="K1421" i="5"/>
  <c r="W1421" i="5"/>
  <c r="Q1416" i="5"/>
  <c r="S1400" i="5"/>
  <c r="Y1398" i="5"/>
  <c r="O1398" i="5"/>
  <c r="S1398" i="5"/>
  <c r="S1392" i="5"/>
  <c r="U1356" i="5"/>
  <c r="Y1354" i="5"/>
  <c r="O1345" i="5"/>
  <c r="Y1345" i="5"/>
  <c r="S1345" i="5"/>
  <c r="J1345" i="5"/>
  <c r="W1345" i="5"/>
  <c r="K1345" i="5"/>
  <c r="U1340" i="5"/>
  <c r="K1333" i="5"/>
  <c r="U1333" i="5"/>
  <c r="O1333" i="5"/>
  <c r="S1333" i="5"/>
  <c r="J1333" i="5"/>
  <c r="W1333" i="5"/>
  <c r="O1157" i="5"/>
  <c r="Q1157" i="5"/>
  <c r="J1157" i="5"/>
  <c r="K1498" i="5"/>
  <c r="U1498" i="5"/>
  <c r="S1483" i="5"/>
  <c r="S1422" i="5"/>
  <c r="U1421" i="5"/>
  <c r="Y1414" i="5"/>
  <c r="K1385" i="5"/>
  <c r="O1368" i="5"/>
  <c r="U1363" i="5"/>
  <c r="W1362" i="5"/>
  <c r="K1358" i="5"/>
  <c r="K1348" i="5"/>
  <c r="U1348" i="5"/>
  <c r="M1348" i="5"/>
  <c r="Y1348" i="5"/>
  <c r="Q1348" i="5"/>
  <c r="K1338" i="5"/>
  <c r="U1338" i="5"/>
  <c r="J1338" i="5"/>
  <c r="W1338" i="5"/>
  <c r="O1338" i="5"/>
  <c r="Q1338" i="5"/>
  <c r="Q1323" i="5"/>
  <c r="J1323" i="5"/>
  <c r="W1323" i="5"/>
  <c r="K1209" i="5"/>
  <c r="U1209" i="5"/>
  <c r="W1209" i="5"/>
  <c r="M1209" i="5"/>
  <c r="Y1209" i="5"/>
  <c r="O1209" i="5"/>
  <c r="Q1209" i="5"/>
  <c r="J1209" i="5"/>
  <c r="S1209" i="5"/>
  <c r="O1241" i="5"/>
  <c r="Y1241" i="5"/>
  <c r="K1241" i="5"/>
  <c r="W1241" i="5"/>
  <c r="Q1241" i="5"/>
  <c r="S1241" i="5"/>
  <c r="U1241" i="5"/>
  <c r="J1241" i="5"/>
  <c r="M1315" i="5"/>
  <c r="W1315" i="5"/>
  <c r="O1315" i="5"/>
  <c r="Y1315" i="5"/>
  <c r="J1309" i="5"/>
  <c r="K1309" i="5"/>
  <c r="U1309" i="5"/>
  <c r="M1309" i="5"/>
  <c r="W1309" i="5"/>
  <c r="O1296" i="5"/>
  <c r="Y1296" i="5"/>
  <c r="Q1296" i="5"/>
  <c r="K1274" i="5"/>
  <c r="L1274" i="5" s="1"/>
  <c r="U1274" i="5"/>
  <c r="M1274" i="5"/>
  <c r="Y1274" i="5"/>
  <c r="S1274" i="5"/>
  <c r="J1329" i="5"/>
  <c r="M1329" i="5"/>
  <c r="W1329" i="5"/>
  <c r="O1325" i="5"/>
  <c r="Y1325" i="5"/>
  <c r="M1320" i="5"/>
  <c r="W1320" i="5"/>
  <c r="O1320" i="5"/>
  <c r="Y1320" i="5"/>
  <c r="M1311" i="5"/>
  <c r="Y1281" i="5"/>
  <c r="S1281" i="5"/>
  <c r="W1274" i="5"/>
  <c r="M1256" i="5"/>
  <c r="M1250" i="5"/>
  <c r="W1250" i="5"/>
  <c r="K1250" i="5"/>
  <c r="O1250" i="5"/>
  <c r="K1249" i="5"/>
  <c r="U1249" i="5"/>
  <c r="S1249" i="5"/>
  <c r="J1249" i="5"/>
  <c r="Y1249" i="5"/>
  <c r="O1149" i="5"/>
  <c r="Y1149" i="5"/>
  <c r="W1149" i="5"/>
  <c r="Q1149" i="5"/>
  <c r="S1149" i="5"/>
  <c r="K1149" i="5"/>
  <c r="M1149" i="5"/>
  <c r="U1149" i="5"/>
  <c r="J1149" i="5"/>
  <c r="S1315" i="5"/>
  <c r="Q1267" i="5"/>
  <c r="J1267" i="5"/>
  <c r="U1267" i="5"/>
  <c r="K1267" i="5"/>
  <c r="M1267" i="5"/>
  <c r="K1254" i="5"/>
  <c r="U1254" i="5"/>
  <c r="O1254" i="5"/>
  <c r="J1254" i="5"/>
  <c r="O1251" i="5"/>
  <c r="Y1251" i="5"/>
  <c r="Q1251" i="5"/>
  <c r="S1251" i="5"/>
  <c r="K1251" i="5"/>
  <c r="U1215" i="5"/>
  <c r="J1396" i="5"/>
  <c r="U1388" i="5"/>
  <c r="J1388" i="5"/>
  <c r="U1375" i="5"/>
  <c r="J1375" i="5"/>
  <c r="U1367" i="5"/>
  <c r="J1367" i="5"/>
  <c r="S1346" i="5"/>
  <c r="O1335" i="5"/>
  <c r="S1329" i="5"/>
  <c r="S1325" i="5"/>
  <c r="K1311" i="5"/>
  <c r="M1300" i="5"/>
  <c r="W1300" i="5"/>
  <c r="O1300" i="5"/>
  <c r="Y1300" i="5"/>
  <c r="J1294" i="5"/>
  <c r="K1294" i="5"/>
  <c r="U1294" i="5"/>
  <c r="M1294" i="5"/>
  <c r="W1294" i="5"/>
  <c r="M1290" i="5"/>
  <c r="W1290" i="5"/>
  <c r="S1290" i="5"/>
  <c r="J1290" i="5"/>
  <c r="U1290" i="5"/>
  <c r="O1286" i="5"/>
  <c r="Y1286" i="5"/>
  <c r="M1285" i="5"/>
  <c r="W1285" i="5"/>
  <c r="J1285" i="5"/>
  <c r="U1285" i="5"/>
  <c r="K1285" i="5"/>
  <c r="Y1285" i="5"/>
  <c r="K1259" i="5"/>
  <c r="U1259" i="5"/>
  <c r="W1259" i="5"/>
  <c r="M1259" i="5"/>
  <c r="O1259" i="5"/>
  <c r="Y1254" i="5"/>
  <c r="Y1250" i="5"/>
  <c r="O1244" i="5"/>
  <c r="S1320" i="5"/>
  <c r="Q1315" i="5"/>
  <c r="W1311" i="5"/>
  <c r="Q1309" i="5"/>
  <c r="S1301" i="5"/>
  <c r="U1300" i="5"/>
  <c r="Y1267" i="5"/>
  <c r="Q1260" i="5"/>
  <c r="S1260" i="5"/>
  <c r="W1251" i="5"/>
  <c r="U1250" i="5"/>
  <c r="W1249" i="5"/>
  <c r="O1169" i="5"/>
  <c r="Y1169" i="5"/>
  <c r="J1169" i="5"/>
  <c r="U1169" i="5"/>
  <c r="M1169" i="5"/>
  <c r="Q1169" i="5"/>
  <c r="S1169" i="5"/>
  <c r="K1169" i="5"/>
  <c r="O1311" i="5"/>
  <c r="Y1311" i="5"/>
  <c r="Q1311" i="5"/>
  <c r="Q1274" i="5"/>
  <c r="Q1272" i="5"/>
  <c r="S1272" i="5"/>
  <c r="J1272" i="5"/>
  <c r="U1272" i="5"/>
  <c r="M1272" i="5"/>
  <c r="W1267" i="5"/>
  <c r="K1244" i="5"/>
  <c r="U1244" i="5"/>
  <c r="J1244" i="5"/>
  <c r="W1244" i="5"/>
  <c r="Y1244" i="5"/>
  <c r="Q1244" i="5"/>
  <c r="K1224" i="5"/>
  <c r="U1224" i="5"/>
  <c r="M1224" i="5"/>
  <c r="Y1224" i="5"/>
  <c r="O1224" i="5"/>
  <c r="Q1224" i="5"/>
  <c r="S1224" i="5"/>
  <c r="W1224" i="5"/>
  <c r="M1215" i="5"/>
  <c r="W1215" i="5"/>
  <c r="Y1215" i="5"/>
  <c r="O1215" i="5"/>
  <c r="Q1215" i="5"/>
  <c r="S1215" i="5"/>
  <c r="K1215" i="5"/>
  <c r="O1206" i="5"/>
  <c r="Y1206" i="5"/>
  <c r="W1206" i="5"/>
  <c r="M1206" i="5"/>
  <c r="Q1206" i="5"/>
  <c r="S1206" i="5"/>
  <c r="K1206" i="5"/>
  <c r="U1423" i="5"/>
  <c r="U1410" i="5"/>
  <c r="U1402" i="5"/>
  <c r="K1389" i="5"/>
  <c r="Q1372" i="5"/>
  <c r="Q1359" i="5"/>
  <c r="O1346" i="5"/>
  <c r="W1330" i="5"/>
  <c r="Q1320" i="5"/>
  <c r="W1316" i="5"/>
  <c r="U1311" i="5"/>
  <c r="O1309" i="5"/>
  <c r="S1300" i="5"/>
  <c r="S1294" i="5"/>
  <c r="Q1281" i="5"/>
  <c r="O1274" i="5"/>
  <c r="Y1272" i="5"/>
  <c r="S1250" i="5"/>
  <c r="Q1249" i="5"/>
  <c r="Q1247" i="5"/>
  <c r="W1247" i="5"/>
  <c r="M1247" i="5"/>
  <c r="O1247" i="5"/>
  <c r="S1247" i="5"/>
  <c r="M1245" i="5"/>
  <c r="W1245" i="5"/>
  <c r="O1245" i="5"/>
  <c r="J1245" i="5"/>
  <c r="U1245" i="5"/>
  <c r="M1346" i="5"/>
  <c r="Q1335" i="5"/>
  <c r="O1330" i="5"/>
  <c r="Y1330" i="5"/>
  <c r="O1329" i="5"/>
  <c r="O1316" i="5"/>
  <c r="Y1316" i="5"/>
  <c r="Q1316" i="5"/>
  <c r="K1315" i="5"/>
  <c r="K1296" i="5"/>
  <c r="Q1290" i="5"/>
  <c r="S1286" i="5"/>
  <c r="S1285" i="5"/>
  <c r="W1272" i="5"/>
  <c r="S1267" i="5"/>
  <c r="S1254" i="5"/>
  <c r="Q1250" i="5"/>
  <c r="M1240" i="5"/>
  <c r="W1240" i="5"/>
  <c r="S1240" i="5"/>
  <c r="J1240" i="5"/>
  <c r="U1240" i="5"/>
  <c r="K1240" i="5"/>
  <c r="Y1240" i="5"/>
  <c r="Q1240" i="5"/>
  <c r="M1168" i="5"/>
  <c r="W1168" i="5"/>
  <c r="Q1168" i="5"/>
  <c r="J1168" i="5"/>
  <c r="U1168" i="5"/>
  <c r="K1168" i="5"/>
  <c r="O1168" i="5"/>
  <c r="S1168" i="5"/>
  <c r="Y1168" i="5"/>
  <c r="O1226" i="5"/>
  <c r="Y1226" i="5"/>
  <c r="O1210" i="5"/>
  <c r="S1200" i="5"/>
  <c r="M1123" i="5"/>
  <c r="W1123" i="5"/>
  <c r="J1123" i="5"/>
  <c r="S1123" i="5"/>
  <c r="U1123" i="5"/>
  <c r="K1123" i="5"/>
  <c r="O1119" i="5"/>
  <c r="Y1119" i="5"/>
  <c r="M1119" i="5"/>
  <c r="S1119" i="5"/>
  <c r="J1119" i="5"/>
  <c r="W1119" i="5"/>
  <c r="M1280" i="5"/>
  <c r="W1280" i="5"/>
  <c r="O1271" i="5"/>
  <c r="Q1226" i="5"/>
  <c r="M1222" i="5"/>
  <c r="O1221" i="5"/>
  <c r="Y1221" i="5"/>
  <c r="K1210" i="5"/>
  <c r="K1184" i="5"/>
  <c r="Q1184" i="5"/>
  <c r="S1152" i="5"/>
  <c r="M1143" i="5"/>
  <c r="W1143" i="5"/>
  <c r="K1143" i="5"/>
  <c r="Y1143" i="5"/>
  <c r="Q1143" i="5"/>
  <c r="W1222" i="5"/>
  <c r="O1217" i="5"/>
  <c r="U1210" i="5"/>
  <c r="K1204" i="5"/>
  <c r="U1204" i="5"/>
  <c r="M1183" i="5"/>
  <c r="W1183" i="5"/>
  <c r="K1183" i="5"/>
  <c r="Q1180" i="5"/>
  <c r="S1180" i="5"/>
  <c r="W1180" i="5"/>
  <c r="M1180" i="5"/>
  <c r="Y1175" i="5"/>
  <c r="K1167" i="5"/>
  <c r="U1167" i="5"/>
  <c r="M1167" i="5"/>
  <c r="Q1167" i="5"/>
  <c r="O1152" i="5"/>
  <c r="S1134" i="5"/>
  <c r="J1124" i="5"/>
  <c r="Q1120" i="5"/>
  <c r="J1120" i="5"/>
  <c r="Y1120" i="5"/>
  <c r="M1120" i="5"/>
  <c r="O1120" i="5"/>
  <c r="K1222" i="5"/>
  <c r="M1210" i="5"/>
  <c r="W1210" i="5"/>
  <c r="S1204" i="5"/>
  <c r="Y1200" i="5"/>
  <c r="K1200" i="5"/>
  <c r="Q1175" i="5"/>
  <c r="K1175" i="5"/>
  <c r="M1152" i="5"/>
  <c r="K1137" i="5"/>
  <c r="U1137" i="5"/>
  <c r="J1137" i="5"/>
  <c r="M1137" i="5"/>
  <c r="O1137" i="5"/>
  <c r="Q1137" i="5"/>
  <c r="Y1123" i="5"/>
  <c r="U1313" i="5"/>
  <c r="U1308" i="5"/>
  <c r="U1298" i="5"/>
  <c r="K1284" i="5"/>
  <c r="U1284" i="5"/>
  <c r="Q1280" i="5"/>
  <c r="M1275" i="5"/>
  <c r="W1275" i="5"/>
  <c r="Q1271" i="5"/>
  <c r="K1237" i="5"/>
  <c r="K1234" i="5"/>
  <c r="U1234" i="5"/>
  <c r="M1226" i="5"/>
  <c r="U1222" i="5"/>
  <c r="J1222" i="5"/>
  <c r="Q1221" i="5"/>
  <c r="M1217" i="5"/>
  <c r="O1216" i="5"/>
  <c r="Y1216" i="5"/>
  <c r="S1210" i="5"/>
  <c r="U1183" i="5"/>
  <c r="U1182" i="5"/>
  <c r="U1180" i="5"/>
  <c r="W1175" i="5"/>
  <c r="U1119" i="5"/>
  <c r="M1200" i="5"/>
  <c r="W1200" i="5"/>
  <c r="Q1200" i="5"/>
  <c r="K1152" i="5"/>
  <c r="U1152" i="5"/>
  <c r="W1152" i="5"/>
  <c r="Y1152" i="5"/>
  <c r="Q1152" i="5"/>
  <c r="O1134" i="5"/>
  <c r="Y1134" i="5"/>
  <c r="J1134" i="5"/>
  <c r="M1134" i="5"/>
  <c r="Q1134" i="5"/>
  <c r="K1083" i="5"/>
  <c r="U1083" i="5"/>
  <c r="O1083" i="5"/>
  <c r="Y1083" i="5"/>
  <c r="Q1083" i="5"/>
  <c r="J1083" i="5"/>
  <c r="M1083" i="5"/>
  <c r="S1083" i="5"/>
  <c r="W1083" i="5"/>
  <c r="O986" i="5"/>
  <c r="Y986" i="5"/>
  <c r="M986" i="5"/>
  <c r="S986" i="5"/>
  <c r="J986" i="5"/>
  <c r="K986" i="5"/>
  <c r="Q986" i="5"/>
  <c r="U986" i="5"/>
  <c r="W986" i="5"/>
  <c r="M921" i="5"/>
  <c r="Y921" i="5"/>
  <c r="Q921" i="5"/>
  <c r="K921" i="5"/>
  <c r="W921" i="5"/>
  <c r="J921" i="5"/>
  <c r="O921" i="5"/>
  <c r="S921" i="5"/>
  <c r="U921" i="5"/>
  <c r="O1280" i="5"/>
  <c r="Y1262" i="5"/>
  <c r="K1226" i="5"/>
  <c r="S1222" i="5"/>
  <c r="K1217" i="5"/>
  <c r="K1214" i="5"/>
  <c r="U1214" i="5"/>
  <c r="Q1210" i="5"/>
  <c r="M1205" i="5"/>
  <c r="W1205" i="5"/>
  <c r="U1200" i="5"/>
  <c r="Q1192" i="5"/>
  <c r="K1192" i="5"/>
  <c r="U1192" i="5"/>
  <c r="S1183" i="5"/>
  <c r="J1177" i="5"/>
  <c r="W1177" i="5"/>
  <c r="M1173" i="5"/>
  <c r="W1173" i="5"/>
  <c r="Y1173" i="5"/>
  <c r="S1173" i="5"/>
  <c r="S1167" i="5"/>
  <c r="O1159" i="5"/>
  <c r="Y1159" i="5"/>
  <c r="Q1159" i="5"/>
  <c r="J1159" i="5"/>
  <c r="U1159" i="5"/>
  <c r="K1159" i="5"/>
  <c r="Y1137" i="5"/>
  <c r="Q1284" i="5"/>
  <c r="Y1280" i="5"/>
  <c r="K1279" i="5"/>
  <c r="U1279" i="5"/>
  <c r="Q1275" i="5"/>
  <c r="M1270" i="5"/>
  <c r="W1270" i="5"/>
  <c r="M1262" i="5"/>
  <c r="S1237" i="5"/>
  <c r="Q1234" i="5"/>
  <c r="K1229" i="5"/>
  <c r="U1229" i="5"/>
  <c r="U1226" i="5"/>
  <c r="J1226" i="5"/>
  <c r="M1221" i="5"/>
  <c r="U1217" i="5"/>
  <c r="J1217" i="5"/>
  <c r="S1214" i="5"/>
  <c r="S1205" i="5"/>
  <c r="O1204" i="5"/>
  <c r="K1194" i="5"/>
  <c r="U1194" i="5"/>
  <c r="O1194" i="5"/>
  <c r="Y1194" i="5"/>
  <c r="W1192" i="5"/>
  <c r="O1189" i="5"/>
  <c r="Y1189" i="5"/>
  <c r="S1189" i="5"/>
  <c r="W1189" i="5"/>
  <c r="M1189" i="5"/>
  <c r="Q1183" i="5"/>
  <c r="Y1177" i="5"/>
  <c r="S1143" i="5"/>
  <c r="W1137" i="5"/>
  <c r="W1120" i="5"/>
  <c r="K1119" i="5"/>
  <c r="O1100" i="5"/>
  <c r="Y1100" i="5"/>
  <c r="Q1100" i="5"/>
  <c r="S1100" i="5"/>
  <c r="J1100" i="5"/>
  <c r="U1100" i="5"/>
  <c r="W1100" i="5"/>
  <c r="O1117" i="5"/>
  <c r="O1111" i="5"/>
  <c r="S1093" i="5"/>
  <c r="K989" i="5"/>
  <c r="U989" i="5"/>
  <c r="S989" i="5"/>
  <c r="Y989" i="5"/>
  <c r="M989" i="5"/>
  <c r="O989" i="5"/>
  <c r="Q989" i="5"/>
  <c r="W989" i="5"/>
  <c r="M937" i="5"/>
  <c r="Y937" i="5"/>
  <c r="O937" i="5"/>
  <c r="Q937" i="5"/>
  <c r="S937" i="5"/>
  <c r="K937" i="5"/>
  <c r="U937" i="5"/>
  <c r="W937" i="5"/>
  <c r="J937" i="5"/>
  <c r="M1188" i="5"/>
  <c r="W1188" i="5"/>
  <c r="O1179" i="5"/>
  <c r="Y1179" i="5"/>
  <c r="M1138" i="5"/>
  <c r="W1138" i="5"/>
  <c r="M1133" i="5"/>
  <c r="W1133" i="5"/>
  <c r="J1133" i="5"/>
  <c r="O1129" i="5"/>
  <c r="Y1129" i="5"/>
  <c r="Q1093" i="5"/>
  <c r="S1188" i="5"/>
  <c r="S1179" i="5"/>
  <c r="K1162" i="5"/>
  <c r="U1162" i="5"/>
  <c r="O1144" i="5"/>
  <c r="Y1144" i="5"/>
  <c r="S1138" i="5"/>
  <c r="U1133" i="5"/>
  <c r="Q1006" i="5"/>
  <c r="K1006" i="5"/>
  <c r="U1006" i="5"/>
  <c r="J1006" i="5"/>
  <c r="M1006" i="5"/>
  <c r="O1006" i="5"/>
  <c r="S1006" i="5"/>
  <c r="W1006" i="5"/>
  <c r="M1111" i="5"/>
  <c r="U1111" i="5"/>
  <c r="U1142" i="5"/>
  <c r="K1117" i="5"/>
  <c r="U1117" i="5"/>
  <c r="K1098" i="5"/>
  <c r="U1098" i="5"/>
  <c r="S1098" i="5"/>
  <c r="J1098" i="5"/>
  <c r="M1098" i="5"/>
  <c r="O1098" i="5"/>
  <c r="K1093" i="5"/>
  <c r="U1093" i="5"/>
  <c r="J1093" i="5"/>
  <c r="W1093" i="5"/>
  <c r="Y1093" i="5"/>
  <c r="K1043" i="5"/>
  <c r="U1043" i="5"/>
  <c r="O1043" i="5"/>
  <c r="Y1043" i="5"/>
  <c r="M1043" i="5"/>
  <c r="Q1043" i="5"/>
  <c r="S1043" i="5"/>
  <c r="W1043" i="5"/>
  <c r="Y1196" i="5"/>
  <c r="O1188" i="5"/>
  <c r="O1154" i="5"/>
  <c r="Y1154" i="5"/>
  <c r="O1138" i="5"/>
  <c r="M1109" i="5"/>
  <c r="W1109" i="5"/>
  <c r="Q1109" i="5"/>
  <c r="J1109" i="5"/>
  <c r="U1109" i="5"/>
  <c r="M1100" i="5"/>
  <c r="Q1081" i="5"/>
  <c r="K1081" i="5"/>
  <c r="U1081" i="5"/>
  <c r="J1081" i="5"/>
  <c r="M1081" i="5"/>
  <c r="O1081" i="5"/>
  <c r="S1081" i="5"/>
  <c r="W1081" i="5"/>
  <c r="Q957" i="5"/>
  <c r="J957" i="5"/>
  <c r="K957" i="5"/>
  <c r="Y957" i="5"/>
  <c r="M957" i="5"/>
  <c r="O957" i="5"/>
  <c r="S957" i="5"/>
  <c r="U957" i="5"/>
  <c r="M1114" i="5"/>
  <c r="W1114" i="5"/>
  <c r="M1106" i="5"/>
  <c r="O1105" i="5"/>
  <c r="Y1105" i="5"/>
  <c r="Q1076" i="5"/>
  <c r="K1076" i="5"/>
  <c r="U1076" i="5"/>
  <c r="S941" i="5"/>
  <c r="K941" i="5"/>
  <c r="W941" i="5"/>
  <c r="M941" i="5"/>
  <c r="Y941" i="5"/>
  <c r="J941" i="5"/>
  <c r="O941" i="5"/>
  <c r="Q941" i="5"/>
  <c r="U941" i="5"/>
  <c r="K1079" i="5"/>
  <c r="Q1073" i="5"/>
  <c r="K1063" i="5"/>
  <c r="U1063" i="5"/>
  <c r="O1063" i="5"/>
  <c r="Y1063" i="5"/>
  <c r="M1039" i="5"/>
  <c r="W1039" i="5"/>
  <c r="Q1039" i="5"/>
  <c r="M1014" i="5"/>
  <c r="W1014" i="5"/>
  <c r="Q1014" i="5"/>
  <c r="K1013" i="5"/>
  <c r="U1013" i="5"/>
  <c r="O1013" i="5"/>
  <c r="Y1013" i="5"/>
  <c r="M1000" i="5"/>
  <c r="W1000" i="5"/>
  <c r="J1000" i="5"/>
  <c r="U1000" i="5"/>
  <c r="K1000" i="5"/>
  <c r="O1000" i="5"/>
  <c r="M976" i="5"/>
  <c r="Q976" i="5"/>
  <c r="S976" i="5"/>
  <c r="M960" i="5"/>
  <c r="W960" i="5"/>
  <c r="K960" i="5"/>
  <c r="L960" i="5" s="1"/>
  <c r="Y960" i="5"/>
  <c r="O960" i="5"/>
  <c r="Q960" i="5"/>
  <c r="S960" i="5"/>
  <c r="U960" i="5"/>
  <c r="W892" i="5"/>
  <c r="M892" i="5"/>
  <c r="Y892" i="5"/>
  <c r="Q892" i="5"/>
  <c r="K892" i="5"/>
  <c r="O892" i="5"/>
  <c r="S892" i="5"/>
  <c r="U892" i="5"/>
  <c r="K1106" i="5"/>
  <c r="K1103" i="5"/>
  <c r="U1103" i="5"/>
  <c r="Q1046" i="5"/>
  <c r="K1046" i="5"/>
  <c r="U1046" i="5"/>
  <c r="Q1021" i="5"/>
  <c r="K1021" i="5"/>
  <c r="U1021" i="5"/>
  <c r="M990" i="5"/>
  <c r="W990" i="5"/>
  <c r="O990" i="5"/>
  <c r="S990" i="5"/>
  <c r="J990" i="5"/>
  <c r="M980" i="5"/>
  <c r="W980" i="5"/>
  <c r="K980" i="5"/>
  <c r="Y980" i="5"/>
  <c r="O980" i="5"/>
  <c r="Q980" i="5"/>
  <c r="S980" i="5"/>
  <c r="M1079" i="5"/>
  <c r="W1079" i="5"/>
  <c r="Q1079" i="5"/>
  <c r="M1073" i="5"/>
  <c r="W1063" i="5"/>
  <c r="K1058" i="5"/>
  <c r="U1058" i="5"/>
  <c r="O1058" i="5"/>
  <c r="Y1058" i="5"/>
  <c r="K1054" i="5"/>
  <c r="U1039" i="5"/>
  <c r="M1034" i="5"/>
  <c r="W1034" i="5"/>
  <c r="Q1034" i="5"/>
  <c r="K1033" i="5"/>
  <c r="U1033" i="5"/>
  <c r="O1033" i="5"/>
  <c r="Y1033" i="5"/>
  <c r="U1014" i="5"/>
  <c r="W1013" i="5"/>
  <c r="K1008" i="5"/>
  <c r="U1008" i="5"/>
  <c r="O1008" i="5"/>
  <c r="Y1008" i="5"/>
  <c r="Y1000" i="5"/>
  <c r="W1046" i="5"/>
  <c r="Q1041" i="5"/>
  <c r="K1041" i="5"/>
  <c r="U1041" i="5"/>
  <c r="W1021" i="5"/>
  <c r="Q1016" i="5"/>
  <c r="K1016" i="5"/>
  <c r="U1016" i="5"/>
  <c r="Q967" i="5"/>
  <c r="J967" i="5"/>
  <c r="K967" i="5"/>
  <c r="U967" i="5"/>
  <c r="W1074" i="5"/>
  <c r="Q1074" i="5"/>
  <c r="K1073" i="5"/>
  <c r="U1073" i="5"/>
  <c r="O1073" i="5"/>
  <c r="Y1073" i="5"/>
  <c r="S1063" i="5"/>
  <c r="M1054" i="5"/>
  <c r="W1054" i="5"/>
  <c r="Q1054" i="5"/>
  <c r="S1039" i="5"/>
  <c r="U1034" i="5"/>
  <c r="W1033" i="5"/>
  <c r="M1029" i="5"/>
  <c r="W1029" i="5"/>
  <c r="Q1029" i="5"/>
  <c r="S1014" i="5"/>
  <c r="S1013" i="5"/>
  <c r="W1008" i="5"/>
  <c r="M1004" i="5"/>
  <c r="W1004" i="5"/>
  <c r="Q1004" i="5"/>
  <c r="Y990" i="5"/>
  <c r="K1113" i="5"/>
  <c r="U1113" i="5"/>
  <c r="M1104" i="5"/>
  <c r="W1104" i="5"/>
  <c r="M1096" i="5"/>
  <c r="O1095" i="5"/>
  <c r="Y1095" i="5"/>
  <c r="Q1086" i="5"/>
  <c r="K1086" i="5"/>
  <c r="U1086" i="5"/>
  <c r="O1076" i="5"/>
  <c r="S1046" i="5"/>
  <c r="W1041" i="5"/>
  <c r="Q1036" i="5"/>
  <c r="K1036" i="5"/>
  <c r="U1036" i="5"/>
  <c r="S1021" i="5"/>
  <c r="W1016" i="5"/>
  <c r="K1011" i="5"/>
  <c r="S1000" i="5"/>
  <c r="M995" i="5"/>
  <c r="W995" i="5"/>
  <c r="Y995" i="5"/>
  <c r="O995" i="5"/>
  <c r="S995" i="5"/>
  <c r="S1113" i="5"/>
  <c r="O1110" i="5"/>
  <c r="Y1110" i="5"/>
  <c r="W1105" i="5"/>
  <c r="S1104" i="5"/>
  <c r="O1103" i="5"/>
  <c r="W1096" i="5"/>
  <c r="S1095" i="5"/>
  <c r="O1090" i="5"/>
  <c r="Y1090" i="5"/>
  <c r="J1090" i="5"/>
  <c r="S1079" i="5"/>
  <c r="W1073" i="5"/>
  <c r="M1069" i="5"/>
  <c r="W1069" i="5"/>
  <c r="Q1069" i="5"/>
  <c r="Q1063" i="5"/>
  <c r="S1058" i="5"/>
  <c r="U1054" i="5"/>
  <c r="Q1049" i="5"/>
  <c r="K1048" i="5"/>
  <c r="U1048" i="5"/>
  <c r="O1048" i="5"/>
  <c r="Y1048" i="5"/>
  <c r="S1034" i="5"/>
  <c r="S1033" i="5"/>
  <c r="U1029" i="5"/>
  <c r="M1024" i="5"/>
  <c r="W1024" i="5"/>
  <c r="Q1024" i="5"/>
  <c r="K1023" i="5"/>
  <c r="U1023" i="5"/>
  <c r="O1023" i="5"/>
  <c r="Y1023" i="5"/>
  <c r="O1014" i="5"/>
  <c r="Q1013" i="5"/>
  <c r="S1008" i="5"/>
  <c r="U1004" i="5"/>
  <c r="U990" i="5"/>
  <c r="S917" i="5"/>
  <c r="J917" i="5"/>
  <c r="U917" i="5"/>
  <c r="K917" i="5"/>
  <c r="W917" i="5"/>
  <c r="Q917" i="5"/>
  <c r="M917" i="5"/>
  <c r="O917" i="5"/>
  <c r="Y917" i="5"/>
  <c r="Y959" i="5"/>
  <c r="S946" i="5"/>
  <c r="S944" i="5"/>
  <c r="J938" i="5"/>
  <c r="U938" i="5"/>
  <c r="K938" i="5"/>
  <c r="W938" i="5"/>
  <c r="U916" i="5"/>
  <c r="Y905" i="5"/>
  <c r="M876" i="5"/>
  <c r="W876" i="5"/>
  <c r="K876" i="5"/>
  <c r="Q876" i="5"/>
  <c r="S876" i="5"/>
  <c r="J876" i="5"/>
  <c r="Y876" i="5"/>
  <c r="M977" i="5"/>
  <c r="O966" i="5"/>
  <c r="Y966" i="5"/>
  <c r="J966" i="5"/>
  <c r="K959" i="5"/>
  <c r="U959" i="5"/>
  <c r="Q946" i="5"/>
  <c r="Q944" i="5"/>
  <c r="K939" i="5"/>
  <c r="Y939" i="5"/>
  <c r="O939" i="5"/>
  <c r="K918" i="5"/>
  <c r="W918" i="5"/>
  <c r="Y918" i="5"/>
  <c r="O918" i="5"/>
  <c r="Q918" i="5"/>
  <c r="J918" i="5"/>
  <c r="U918" i="5"/>
  <c r="U905" i="5"/>
  <c r="O1001" i="5"/>
  <c r="Y1001" i="5"/>
  <c r="J950" i="5"/>
  <c r="M950" i="5"/>
  <c r="W950" i="5"/>
  <c r="Q950" i="5"/>
  <c r="Y938" i="5"/>
  <c r="W1052" i="5"/>
  <c r="W1042" i="5"/>
  <c r="W1037" i="5"/>
  <c r="W1032" i="5"/>
  <c r="W1017" i="5"/>
  <c r="S1001" i="5"/>
  <c r="W981" i="5"/>
  <c r="K979" i="5"/>
  <c r="U979" i="5"/>
  <c r="W977" i="5"/>
  <c r="M975" i="5"/>
  <c r="W975" i="5"/>
  <c r="O971" i="5"/>
  <c r="Y971" i="5"/>
  <c r="U966" i="5"/>
  <c r="Q962" i="5"/>
  <c r="J962" i="5"/>
  <c r="K954" i="5"/>
  <c r="U954" i="5"/>
  <c r="O954" i="5"/>
  <c r="Y954" i="5"/>
  <c r="W939" i="5"/>
  <c r="K916" i="5"/>
  <c r="K889" i="5"/>
  <c r="W889" i="5"/>
  <c r="Y889" i="5"/>
  <c r="O889" i="5"/>
  <c r="J889" i="5"/>
  <c r="U889" i="5"/>
  <c r="Q977" i="5"/>
  <c r="J977" i="5"/>
  <c r="S966" i="5"/>
  <c r="S959" i="5"/>
  <c r="U939" i="5"/>
  <c r="O981" i="5"/>
  <c r="Y981" i="5"/>
  <c r="J946" i="5"/>
  <c r="U946" i="5"/>
  <c r="K946" i="5"/>
  <c r="W946" i="5"/>
  <c r="M946" i="5"/>
  <c r="J944" i="5"/>
  <c r="U944" i="5"/>
  <c r="M944" i="5"/>
  <c r="Y944" i="5"/>
  <c r="O944" i="5"/>
  <c r="Y916" i="5"/>
  <c r="O916" i="5"/>
  <c r="Q916" i="5"/>
  <c r="S916" i="5"/>
  <c r="M916" i="5"/>
  <c r="J905" i="5"/>
  <c r="W905" i="5"/>
  <c r="M905" i="5"/>
  <c r="O905" i="5"/>
  <c r="Q905" i="5"/>
  <c r="K905" i="5"/>
  <c r="S977" i="5"/>
  <c r="O961" i="5"/>
  <c r="Y961" i="5"/>
  <c r="J961" i="5"/>
  <c r="Q959" i="5"/>
  <c r="K947" i="5"/>
  <c r="O947" i="5"/>
  <c r="Q947" i="5"/>
  <c r="S939" i="5"/>
  <c r="Q938" i="5"/>
  <c r="M908" i="5"/>
  <c r="Y908" i="5"/>
  <c r="Q908" i="5"/>
  <c r="S908" i="5"/>
  <c r="W908" i="5"/>
  <c r="Y1085" i="5"/>
  <c r="Y1080" i="5"/>
  <c r="Y1070" i="5"/>
  <c r="K994" i="5"/>
  <c r="U994" i="5"/>
  <c r="O991" i="5"/>
  <c r="Y991" i="5"/>
  <c r="S981" i="5"/>
  <c r="O959" i="5"/>
  <c r="S950" i="5"/>
  <c r="Y947" i="5"/>
  <c r="W944" i="5"/>
  <c r="Q939" i="5"/>
  <c r="O938" i="5"/>
  <c r="M887" i="5"/>
  <c r="Y887" i="5"/>
  <c r="O887" i="5"/>
  <c r="Q887" i="5"/>
  <c r="S887" i="5"/>
  <c r="U876" i="5"/>
  <c r="O803" i="5"/>
  <c r="Y803" i="5"/>
  <c r="M803" i="5"/>
  <c r="Q803" i="5"/>
  <c r="S803" i="5"/>
  <c r="U803" i="5"/>
  <c r="W803" i="5"/>
  <c r="K803" i="5"/>
  <c r="Y866" i="5"/>
  <c r="S821" i="5"/>
  <c r="Q819" i="5"/>
  <c r="S819" i="5"/>
  <c r="K819" i="5"/>
  <c r="W819" i="5"/>
  <c r="M819" i="5"/>
  <c r="O819" i="5"/>
  <c r="Q814" i="5"/>
  <c r="K814" i="5"/>
  <c r="Y814" i="5"/>
  <c r="O814" i="5"/>
  <c r="M814" i="5"/>
  <c r="U814" i="5"/>
  <c r="M822" i="5"/>
  <c r="W822" i="5"/>
  <c r="J822" i="5"/>
  <c r="U822" i="5"/>
  <c r="K822" i="5"/>
  <c r="O822" i="5"/>
  <c r="S822" i="5"/>
  <c r="J956" i="5"/>
  <c r="U948" i="5"/>
  <c r="J948" i="5"/>
  <c r="K935" i="5"/>
  <c r="O923" i="5"/>
  <c r="U919" i="5"/>
  <c r="J919" i="5"/>
  <c r="U906" i="5"/>
  <c r="J906" i="5"/>
  <c r="M904" i="5"/>
  <c r="U898" i="5"/>
  <c r="J898" i="5"/>
  <c r="O894" i="5"/>
  <c r="Y891" i="5"/>
  <c r="M883" i="5"/>
  <c r="S867" i="5"/>
  <c r="O866" i="5"/>
  <c r="M782" i="5"/>
  <c r="W782" i="5"/>
  <c r="K782" i="5"/>
  <c r="Y782" i="5"/>
  <c r="O782" i="5"/>
  <c r="J782" i="5"/>
  <c r="Q782" i="5"/>
  <c r="S782" i="5"/>
  <c r="U782" i="5"/>
  <c r="Y923" i="5"/>
  <c r="W904" i="5"/>
  <c r="Y894" i="5"/>
  <c r="M891" i="5"/>
  <c r="W883" i="5"/>
  <c r="O879" i="5"/>
  <c r="M857" i="5"/>
  <c r="W857" i="5"/>
  <c r="Q857" i="5"/>
  <c r="O857" i="5"/>
  <c r="S857" i="5"/>
  <c r="Q841" i="5"/>
  <c r="Y819" i="5"/>
  <c r="K818" i="5"/>
  <c r="Y746" i="5"/>
  <c r="Q746" i="5"/>
  <c r="O746" i="5"/>
  <c r="S746" i="5"/>
  <c r="U746" i="5"/>
  <c r="K746" i="5"/>
  <c r="S948" i="5"/>
  <c r="S935" i="5"/>
  <c r="Q924" i="5"/>
  <c r="M923" i="5"/>
  <c r="S919" i="5"/>
  <c r="K904" i="5"/>
  <c r="S898" i="5"/>
  <c r="M894" i="5"/>
  <c r="W891" i="5"/>
  <c r="K891" i="5"/>
  <c r="K883" i="5"/>
  <c r="S878" i="5"/>
  <c r="O874" i="5"/>
  <c r="S874" i="5"/>
  <c r="K874" i="5"/>
  <c r="Y857" i="5"/>
  <c r="Q854" i="5"/>
  <c r="J854" i="5"/>
  <c r="K854" i="5"/>
  <c r="W854" i="5"/>
  <c r="O854" i="5"/>
  <c r="M837" i="5"/>
  <c r="W837" i="5"/>
  <c r="S837" i="5"/>
  <c r="K837" i="5"/>
  <c r="Q837" i="5"/>
  <c r="U837" i="5"/>
  <c r="Y837" i="5"/>
  <c r="K826" i="5"/>
  <c r="M826" i="5"/>
  <c r="S826" i="5"/>
  <c r="W814" i="5"/>
  <c r="M873" i="5"/>
  <c r="W873" i="5"/>
  <c r="Y873" i="5"/>
  <c r="K866" i="5"/>
  <c r="U866" i="5"/>
  <c r="Q866" i="5"/>
  <c r="S866" i="5"/>
  <c r="J866" i="5"/>
  <c r="W866" i="5"/>
  <c r="K841" i="5"/>
  <c r="U841" i="5"/>
  <c r="W841" i="5"/>
  <c r="O841" i="5"/>
  <c r="M841" i="5"/>
  <c r="S841" i="5"/>
  <c r="O818" i="5"/>
  <c r="Y818" i="5"/>
  <c r="S818" i="5"/>
  <c r="M818" i="5"/>
  <c r="Q818" i="5"/>
  <c r="U818" i="5"/>
  <c r="Q799" i="5"/>
  <c r="J799" i="5"/>
  <c r="U799" i="5"/>
  <c r="K799" i="5"/>
  <c r="M799" i="5"/>
  <c r="Y799" i="5"/>
  <c r="O799" i="5"/>
  <c r="S799" i="5"/>
  <c r="K660" i="5"/>
  <c r="U660" i="5"/>
  <c r="Y660" i="5"/>
  <c r="J660" i="5"/>
  <c r="W660" i="5"/>
  <c r="K923" i="5"/>
  <c r="K894" i="5"/>
  <c r="K879" i="5"/>
  <c r="M867" i="5"/>
  <c r="S643" i="5"/>
  <c r="U643" i="5"/>
  <c r="K643" i="5"/>
  <c r="Y643" i="5"/>
  <c r="Y956" i="5"/>
  <c r="Q930" i="5"/>
  <c r="U923" i="5"/>
  <c r="U894" i="5"/>
  <c r="W879" i="5"/>
  <c r="O878" i="5"/>
  <c r="U873" i="5"/>
  <c r="Q870" i="5"/>
  <c r="Y870" i="5"/>
  <c r="O870" i="5"/>
  <c r="S870" i="5"/>
  <c r="O869" i="5"/>
  <c r="Y869" i="5"/>
  <c r="J869" i="5"/>
  <c r="U869" i="5"/>
  <c r="K869" i="5"/>
  <c r="O863" i="5"/>
  <c r="S863" i="5"/>
  <c r="U857" i="5"/>
  <c r="O838" i="5"/>
  <c r="Y838" i="5"/>
  <c r="W838" i="5"/>
  <c r="Q838" i="5"/>
  <c r="M838" i="5"/>
  <c r="U838" i="5"/>
  <c r="Y822" i="5"/>
  <c r="J819" i="5"/>
  <c r="J814" i="5"/>
  <c r="M777" i="5"/>
  <c r="W777" i="5"/>
  <c r="O777" i="5"/>
  <c r="Q777" i="5"/>
  <c r="S777" i="5"/>
  <c r="M767" i="5"/>
  <c r="W767" i="5"/>
  <c r="J767" i="5"/>
  <c r="U767" i="5"/>
  <c r="K767" i="5"/>
  <c r="Y767" i="5"/>
  <c r="O767" i="5"/>
  <c r="Q767" i="5"/>
  <c r="Y797" i="5"/>
  <c r="Y777" i="5"/>
  <c r="Y853" i="5"/>
  <c r="M853" i="5"/>
  <c r="K851" i="5"/>
  <c r="U851" i="5"/>
  <c r="K846" i="5"/>
  <c r="U846" i="5"/>
  <c r="S846" i="5"/>
  <c r="M846" i="5"/>
  <c r="K786" i="5"/>
  <c r="U786" i="5"/>
  <c r="O786" i="5"/>
  <c r="S786" i="5"/>
  <c r="K836" i="5"/>
  <c r="U836" i="5"/>
  <c r="O836" i="5"/>
  <c r="S836" i="5"/>
  <c r="Q809" i="5"/>
  <c r="Y809" i="5"/>
  <c r="O809" i="5"/>
  <c r="S809" i="5"/>
  <c r="U777" i="5"/>
  <c r="Q764" i="5"/>
  <c r="K764" i="5"/>
  <c r="W764" i="5"/>
  <c r="M764" i="5"/>
  <c r="Y764" i="5"/>
  <c r="O764" i="5"/>
  <c r="J764" i="5"/>
  <c r="U764" i="5"/>
  <c r="O858" i="5"/>
  <c r="Y858" i="5"/>
  <c r="J858" i="5"/>
  <c r="U858" i="5"/>
  <c r="Q853" i="5"/>
  <c r="Q851" i="5"/>
  <c r="Q846" i="5"/>
  <c r="M832" i="5"/>
  <c r="W832" i="5"/>
  <c r="K832" i="5"/>
  <c r="O832" i="5"/>
  <c r="Q829" i="5"/>
  <c r="W829" i="5"/>
  <c r="O829" i="5"/>
  <c r="M614" i="5"/>
  <c r="Y614" i="5"/>
  <c r="Q614" i="5"/>
  <c r="K614" i="5"/>
  <c r="K872" i="5"/>
  <c r="U872" i="5"/>
  <c r="O859" i="5"/>
  <c r="O851" i="5"/>
  <c r="Q836" i="5"/>
  <c r="O828" i="5"/>
  <c r="Y828" i="5"/>
  <c r="S828" i="5"/>
  <c r="K828" i="5"/>
  <c r="W828" i="5"/>
  <c r="Q794" i="5"/>
  <c r="M794" i="5"/>
  <c r="Y794" i="5"/>
  <c r="Q786" i="5"/>
  <c r="O773" i="5"/>
  <c r="Y773" i="5"/>
  <c r="K773" i="5"/>
  <c r="W773" i="5"/>
  <c r="M773" i="5"/>
  <c r="S767" i="5"/>
  <c r="Q698" i="5"/>
  <c r="J698" i="5"/>
  <c r="K698" i="5"/>
  <c r="W698" i="5"/>
  <c r="O698" i="5"/>
  <c r="M686" i="5"/>
  <c r="W686" i="5"/>
  <c r="S686" i="5"/>
  <c r="J686" i="5"/>
  <c r="K686" i="5"/>
  <c r="M552" i="5"/>
  <c r="Y552" i="5"/>
  <c r="O552" i="5"/>
  <c r="Q552" i="5"/>
  <c r="S552" i="5"/>
  <c r="K552" i="5"/>
  <c r="W552" i="5"/>
  <c r="U552" i="5"/>
  <c r="M762" i="5"/>
  <c r="W762" i="5"/>
  <c r="M681" i="5"/>
  <c r="W681" i="5"/>
  <c r="K681" i="5"/>
  <c r="Y681" i="5"/>
  <c r="O681" i="5"/>
  <c r="Q681" i="5"/>
  <c r="S681" i="5"/>
  <c r="K740" i="5"/>
  <c r="U740" i="5"/>
  <c r="W740" i="5"/>
  <c r="M740" i="5"/>
  <c r="O740" i="5"/>
  <c r="M731" i="5"/>
  <c r="W731" i="5"/>
  <c r="K731" i="5"/>
  <c r="L731" i="5" s="1"/>
  <c r="O731" i="5"/>
  <c r="K730" i="5"/>
  <c r="U730" i="5"/>
  <c r="S730" i="5"/>
  <c r="J730" i="5"/>
  <c r="W730" i="5"/>
  <c r="Y698" i="5"/>
  <c r="Y686" i="5"/>
  <c r="M842" i="5"/>
  <c r="W842" i="5"/>
  <c r="U839" i="5"/>
  <c r="J839" i="5"/>
  <c r="K801" i="5"/>
  <c r="U801" i="5"/>
  <c r="M796" i="5"/>
  <c r="O783" i="5"/>
  <c r="Y783" i="5"/>
  <c r="W781" i="5"/>
  <c r="W778" i="5"/>
  <c r="K772" i="5"/>
  <c r="Y750" i="5"/>
  <c r="M702" i="5"/>
  <c r="U686" i="5"/>
  <c r="O677" i="5"/>
  <c r="Y677" i="5"/>
  <c r="K677" i="5"/>
  <c r="W677" i="5"/>
  <c r="S677" i="5"/>
  <c r="Y622" i="5"/>
  <c r="O622" i="5"/>
  <c r="Q622" i="5"/>
  <c r="M622" i="5"/>
  <c r="S622" i="5"/>
  <c r="U622" i="5"/>
  <c r="W622" i="5"/>
  <c r="K622" i="5"/>
  <c r="S602" i="5"/>
  <c r="J602" i="5"/>
  <c r="U602" i="5"/>
  <c r="K602" i="5"/>
  <c r="W602" i="5"/>
  <c r="M602" i="5"/>
  <c r="Y602" i="5"/>
  <c r="Q602" i="5"/>
  <c r="O602" i="5"/>
  <c r="M807" i="5"/>
  <c r="W807" i="5"/>
  <c r="S801" i="5"/>
  <c r="O798" i="5"/>
  <c r="Y798" i="5"/>
  <c r="S783" i="5"/>
  <c r="U772" i="5"/>
  <c r="Q762" i="5"/>
  <c r="Y740" i="5"/>
  <c r="Y731" i="5"/>
  <c r="Y730" i="5"/>
  <c r="U698" i="5"/>
  <c r="O682" i="5"/>
  <c r="Y682" i="5"/>
  <c r="S682" i="5"/>
  <c r="J682" i="5"/>
  <c r="K682" i="5"/>
  <c r="W682" i="5"/>
  <c r="M682" i="5"/>
  <c r="K781" i="5"/>
  <c r="U781" i="5"/>
  <c r="M772" i="5"/>
  <c r="W772" i="5"/>
  <c r="K750" i="5"/>
  <c r="U750" i="5"/>
  <c r="S750" i="5"/>
  <c r="U731" i="5"/>
  <c r="O702" i="5"/>
  <c r="Y702" i="5"/>
  <c r="K702" i="5"/>
  <c r="W702" i="5"/>
  <c r="S702" i="5"/>
  <c r="S698" i="5"/>
  <c r="Q686" i="5"/>
  <c r="Q658" i="5"/>
  <c r="J658" i="5"/>
  <c r="M658" i="5"/>
  <c r="Y658" i="5"/>
  <c r="O658" i="5"/>
  <c r="S658" i="5"/>
  <c r="U658" i="5"/>
  <c r="O652" i="5"/>
  <c r="Y652" i="5"/>
  <c r="K652" i="5"/>
  <c r="W652" i="5"/>
  <c r="M652" i="5"/>
  <c r="Q652" i="5"/>
  <c r="S652" i="5"/>
  <c r="J652" i="5"/>
  <c r="M641" i="5"/>
  <c r="W641" i="5"/>
  <c r="O641" i="5"/>
  <c r="Q641" i="5"/>
  <c r="S641" i="5"/>
  <c r="U641" i="5"/>
  <c r="Y641" i="5"/>
  <c r="K641" i="5"/>
  <c r="K796" i="5"/>
  <c r="U796" i="5"/>
  <c r="M787" i="5"/>
  <c r="W787" i="5"/>
  <c r="S781" i="5"/>
  <c r="O778" i="5"/>
  <c r="Y778" i="5"/>
  <c r="S772" i="5"/>
  <c r="S763" i="5"/>
  <c r="O762" i="5"/>
  <c r="O686" i="5"/>
  <c r="U681" i="5"/>
  <c r="K624" i="5"/>
  <c r="W624" i="5"/>
  <c r="Y624" i="5"/>
  <c r="J624" i="5"/>
  <c r="U624" i="5"/>
  <c r="Q624" i="5"/>
  <c r="S624" i="5"/>
  <c r="O624" i="5"/>
  <c r="K861" i="5"/>
  <c r="U861" i="5"/>
  <c r="M852" i="5"/>
  <c r="W852" i="5"/>
  <c r="K811" i="5"/>
  <c r="U811" i="5"/>
  <c r="Q807" i="5"/>
  <c r="M802" i="5"/>
  <c r="W802" i="5"/>
  <c r="Q798" i="5"/>
  <c r="S796" i="5"/>
  <c r="S787" i="5"/>
  <c r="S778" i="5"/>
  <c r="Y762" i="5"/>
  <c r="K761" i="5"/>
  <c r="U761" i="5"/>
  <c r="M756" i="5"/>
  <c r="W756" i="5"/>
  <c r="Q756" i="5"/>
  <c r="Q743" i="5"/>
  <c r="S740" i="5"/>
  <c r="S731" i="5"/>
  <c r="Q730" i="5"/>
  <c r="Q728" i="5"/>
  <c r="W728" i="5"/>
  <c r="M728" i="5"/>
  <c r="O728" i="5"/>
  <c r="U725" i="5"/>
  <c r="J725" i="5"/>
  <c r="W725" i="5"/>
  <c r="Y725" i="5"/>
  <c r="O725" i="5"/>
  <c r="O717" i="5"/>
  <c r="Y717" i="5"/>
  <c r="S717" i="5"/>
  <c r="J717" i="5"/>
  <c r="U717" i="5"/>
  <c r="Q713" i="5"/>
  <c r="K713" i="5"/>
  <c r="W713" i="5"/>
  <c r="Y713" i="5"/>
  <c r="O713" i="5"/>
  <c r="M698" i="5"/>
  <c r="Q683" i="5"/>
  <c r="J683" i="5"/>
  <c r="M683" i="5"/>
  <c r="Y683" i="5"/>
  <c r="U683" i="5"/>
  <c r="J552" i="5"/>
  <c r="M625" i="5"/>
  <c r="O617" i="5"/>
  <c r="Y617" i="5"/>
  <c r="W598" i="5"/>
  <c r="M598" i="5"/>
  <c r="Y598" i="5"/>
  <c r="O598" i="5"/>
  <c r="Q598" i="5"/>
  <c r="S598" i="5"/>
  <c r="K598" i="5"/>
  <c r="J561" i="5"/>
  <c r="W561" i="5"/>
  <c r="M561" i="5"/>
  <c r="Y561" i="5"/>
  <c r="O561" i="5"/>
  <c r="Q561" i="5"/>
  <c r="K561" i="5"/>
  <c r="M711" i="5"/>
  <c r="W711" i="5"/>
  <c r="K695" i="5"/>
  <c r="U695" i="5"/>
  <c r="M691" i="5"/>
  <c r="W691" i="5"/>
  <c r="O687" i="5"/>
  <c r="Y687" i="5"/>
  <c r="M666" i="5"/>
  <c r="W666" i="5"/>
  <c r="O662" i="5"/>
  <c r="Y662" i="5"/>
  <c r="K645" i="5"/>
  <c r="U645" i="5"/>
  <c r="S623" i="5"/>
  <c r="J623" i="5"/>
  <c r="U623" i="5"/>
  <c r="Q623" i="5"/>
  <c r="U617" i="5"/>
  <c r="K582" i="5"/>
  <c r="W582" i="5"/>
  <c r="M582" i="5"/>
  <c r="Y582" i="5"/>
  <c r="O582" i="5"/>
  <c r="Q582" i="5"/>
  <c r="J582" i="5"/>
  <c r="U582" i="5"/>
  <c r="W569" i="5"/>
  <c r="M569" i="5"/>
  <c r="Y569" i="5"/>
  <c r="O569" i="5"/>
  <c r="Q569" i="5"/>
  <c r="S569" i="5"/>
  <c r="K569" i="5"/>
  <c r="Y661" i="5"/>
  <c r="O625" i="5"/>
  <c r="S625" i="5"/>
  <c r="Q524" i="5"/>
  <c r="J524" i="5"/>
  <c r="U524" i="5"/>
  <c r="K524" i="5"/>
  <c r="W524" i="5"/>
  <c r="M524" i="5"/>
  <c r="O524" i="5"/>
  <c r="S524" i="5"/>
  <c r="Y524" i="5"/>
  <c r="K515" i="5"/>
  <c r="W515" i="5"/>
  <c r="Q515" i="5"/>
  <c r="S515" i="5"/>
  <c r="M515" i="5"/>
  <c r="O515" i="5"/>
  <c r="U515" i="5"/>
  <c r="Y515" i="5"/>
  <c r="J515" i="5"/>
  <c r="K705" i="5"/>
  <c r="U705" i="5"/>
  <c r="M701" i="5"/>
  <c r="W701" i="5"/>
  <c r="S695" i="5"/>
  <c r="S691" i="5"/>
  <c r="S687" i="5"/>
  <c r="K680" i="5"/>
  <c r="U680" i="5"/>
  <c r="M676" i="5"/>
  <c r="W676" i="5"/>
  <c r="S666" i="5"/>
  <c r="S662" i="5"/>
  <c r="K661" i="5"/>
  <c r="O647" i="5"/>
  <c r="Y647" i="5"/>
  <c r="S645" i="5"/>
  <c r="Q633" i="5"/>
  <c r="J633" i="5"/>
  <c r="W625" i="5"/>
  <c r="W623" i="5"/>
  <c r="S617" i="5"/>
  <c r="M577" i="5"/>
  <c r="Y577" i="5"/>
  <c r="O577" i="5"/>
  <c r="Q577" i="5"/>
  <c r="S577" i="5"/>
  <c r="K577" i="5"/>
  <c r="W577" i="5"/>
  <c r="O747" i="5"/>
  <c r="Y747" i="5"/>
  <c r="Q711" i="5"/>
  <c r="Q703" i="5"/>
  <c r="J703" i="5"/>
  <c r="Q687" i="5"/>
  <c r="Q662" i="5"/>
  <c r="W633" i="5"/>
  <c r="K630" i="5"/>
  <c r="U630" i="5"/>
  <c r="J630" i="5"/>
  <c r="Q617" i="5"/>
  <c r="K603" i="5"/>
  <c r="W603" i="5"/>
  <c r="O603" i="5"/>
  <c r="Q603" i="5"/>
  <c r="J603" i="5"/>
  <c r="U603" i="5"/>
  <c r="K550" i="5"/>
  <c r="M550" i="5"/>
  <c r="Y550" i="5"/>
  <c r="O550" i="5"/>
  <c r="Q550" i="5"/>
  <c r="S550" i="5"/>
  <c r="J550" i="5"/>
  <c r="W550" i="5"/>
  <c r="M661" i="5"/>
  <c r="W661" i="5"/>
  <c r="J536" i="5"/>
  <c r="W536" i="5"/>
  <c r="S536" i="5"/>
  <c r="M536" i="5"/>
  <c r="O536" i="5"/>
  <c r="Q536" i="5"/>
  <c r="U536" i="5"/>
  <c r="K536" i="5"/>
  <c r="O711" i="5"/>
  <c r="O691" i="5"/>
  <c r="O666" i="5"/>
  <c r="Q663" i="5"/>
  <c r="J663" i="5"/>
  <c r="Q647" i="5"/>
  <c r="Q638" i="5"/>
  <c r="J638" i="5"/>
  <c r="K617" i="5"/>
  <c r="K595" i="5"/>
  <c r="W595" i="5"/>
  <c r="M595" i="5"/>
  <c r="Y595" i="5"/>
  <c r="O595" i="5"/>
  <c r="Q595" i="5"/>
  <c r="J595" i="5"/>
  <c r="U595" i="5"/>
  <c r="U561" i="5"/>
  <c r="Y711" i="5"/>
  <c r="K710" i="5"/>
  <c r="U710" i="5"/>
  <c r="Q705" i="5"/>
  <c r="Q701" i="5"/>
  <c r="K700" i="5"/>
  <c r="U700" i="5"/>
  <c r="M696" i="5"/>
  <c r="W696" i="5"/>
  <c r="O695" i="5"/>
  <c r="O692" i="5"/>
  <c r="Y692" i="5"/>
  <c r="M687" i="5"/>
  <c r="Q680" i="5"/>
  <c r="Q676" i="5"/>
  <c r="O667" i="5"/>
  <c r="Y667" i="5"/>
  <c r="U663" i="5"/>
  <c r="M662" i="5"/>
  <c r="S661" i="5"/>
  <c r="O645" i="5"/>
  <c r="W638" i="5"/>
  <c r="O637" i="5"/>
  <c r="Y637" i="5"/>
  <c r="S633" i="5"/>
  <c r="W630" i="5"/>
  <c r="O623" i="5"/>
  <c r="W619" i="5"/>
  <c r="M619" i="5"/>
  <c r="O619" i="5"/>
  <c r="K619" i="5"/>
  <c r="J617" i="5"/>
  <c r="J598" i="5"/>
  <c r="S561" i="5"/>
  <c r="W559" i="5"/>
  <c r="S535" i="5"/>
  <c r="W535" i="5"/>
  <c r="Y535" i="5"/>
  <c r="O535" i="5"/>
  <c r="K535" i="5"/>
  <c r="M535" i="5"/>
  <c r="Q535" i="5"/>
  <c r="U535" i="5"/>
  <c r="J535" i="5"/>
  <c r="O612" i="5"/>
  <c r="M609" i="5"/>
  <c r="Y604" i="5"/>
  <c r="M601" i="5"/>
  <c r="Y596" i="5"/>
  <c r="W593" i="5"/>
  <c r="Y588" i="5"/>
  <c r="M588" i="5"/>
  <c r="W585" i="5"/>
  <c r="O583" i="5"/>
  <c r="Y575" i="5"/>
  <c r="M572" i="5"/>
  <c r="Y567" i="5"/>
  <c r="O562" i="5"/>
  <c r="O556" i="5"/>
  <c r="Y554" i="5"/>
  <c r="M554" i="5"/>
  <c r="O549" i="5"/>
  <c r="O543" i="5"/>
  <c r="S542" i="5"/>
  <c r="S525" i="5"/>
  <c r="U609" i="5"/>
  <c r="J609" i="5"/>
  <c r="K596" i="5"/>
  <c r="U588" i="5"/>
  <c r="J588" i="5"/>
  <c r="U567" i="5"/>
  <c r="J567" i="5"/>
  <c r="M565" i="5"/>
  <c r="K562" i="5"/>
  <c r="W556" i="5"/>
  <c r="K556" i="5"/>
  <c r="Y543" i="5"/>
  <c r="K543" i="5"/>
  <c r="O482" i="5"/>
  <c r="Y482" i="5"/>
  <c r="K482" i="5"/>
  <c r="M482" i="5"/>
  <c r="Q482" i="5"/>
  <c r="S482" i="5"/>
  <c r="U482" i="5"/>
  <c r="W482" i="5"/>
  <c r="J525" i="5"/>
  <c r="U525" i="5"/>
  <c r="Y525" i="5"/>
  <c r="O525" i="5"/>
  <c r="Q525" i="5"/>
  <c r="O502" i="5"/>
  <c r="Y502" i="5"/>
  <c r="W502" i="5"/>
  <c r="S502" i="5"/>
  <c r="U502" i="5"/>
  <c r="K502" i="5"/>
  <c r="M502" i="5"/>
  <c r="Q502" i="5"/>
  <c r="S609" i="5"/>
  <c r="S596" i="5"/>
  <c r="S588" i="5"/>
  <c r="Q585" i="5"/>
  <c r="S567" i="5"/>
  <c r="K565" i="5"/>
  <c r="U556" i="5"/>
  <c r="K618" i="5"/>
  <c r="Y616" i="5"/>
  <c r="S612" i="5"/>
  <c r="S604" i="5"/>
  <c r="Q601" i="5"/>
  <c r="M600" i="5"/>
  <c r="Q593" i="5"/>
  <c r="K589" i="5"/>
  <c r="Y587" i="5"/>
  <c r="S583" i="5"/>
  <c r="W576" i="5"/>
  <c r="S575" i="5"/>
  <c r="Q572" i="5"/>
  <c r="K568" i="5"/>
  <c r="Y566" i="5"/>
  <c r="U565" i="5"/>
  <c r="J565" i="5"/>
  <c r="S562" i="5"/>
  <c r="S556" i="5"/>
  <c r="U549" i="5"/>
  <c r="M548" i="5"/>
  <c r="S547" i="5"/>
  <c r="U543" i="5"/>
  <c r="J542" i="5"/>
  <c r="K500" i="5"/>
  <c r="U500" i="5"/>
  <c r="O500" i="5"/>
  <c r="M500" i="5"/>
  <c r="Y500" i="5"/>
  <c r="J500" i="5"/>
  <c r="Q500" i="5"/>
  <c r="S500" i="5"/>
  <c r="Q567" i="5"/>
  <c r="Q554" i="5"/>
  <c r="S549" i="5"/>
  <c r="S543" i="5"/>
  <c r="W525" i="5"/>
  <c r="O609" i="5"/>
  <c r="Q604" i="5"/>
  <c r="O601" i="5"/>
  <c r="K600" i="5"/>
  <c r="O593" i="5"/>
  <c r="Y585" i="5"/>
  <c r="O572" i="5"/>
  <c r="S565" i="5"/>
  <c r="K557" i="5"/>
  <c r="Q556" i="5"/>
  <c r="O554" i="5"/>
  <c r="W548" i="5"/>
  <c r="K548" i="5"/>
  <c r="Q547" i="5"/>
  <c r="Q543" i="5"/>
  <c r="K520" i="5"/>
  <c r="O520" i="5"/>
  <c r="Q520" i="5"/>
  <c r="S520" i="5"/>
  <c r="K616" i="5"/>
  <c r="Y601" i="5"/>
  <c r="U600" i="5"/>
  <c r="O596" i="5"/>
  <c r="Y593" i="5"/>
  <c r="U587" i="5"/>
  <c r="S576" i="5"/>
  <c r="K566" i="5"/>
  <c r="W557" i="5"/>
  <c r="Q549" i="5"/>
  <c r="Q532" i="5"/>
  <c r="J532" i="5"/>
  <c r="U532" i="5"/>
  <c r="M532" i="5"/>
  <c r="Y532" i="5"/>
  <c r="Y520" i="5"/>
  <c r="Q478" i="5"/>
  <c r="K478" i="5"/>
  <c r="W478" i="5"/>
  <c r="Y478" i="5"/>
  <c r="O478" i="5"/>
  <c r="M478" i="5"/>
  <c r="S478" i="5"/>
  <c r="U478" i="5"/>
  <c r="M493" i="5"/>
  <c r="Q483" i="5"/>
  <c r="S483" i="5"/>
  <c r="K483" i="5"/>
  <c r="U483" i="5"/>
  <c r="J483" i="5"/>
  <c r="M483" i="5"/>
  <c r="O467" i="5"/>
  <c r="Y467" i="5"/>
  <c r="M467" i="5"/>
  <c r="Q467" i="5"/>
  <c r="K467" i="5"/>
  <c r="S467" i="5"/>
  <c r="S531" i="5"/>
  <c r="S523" i="5"/>
  <c r="K521" i="5"/>
  <c r="M511" i="5"/>
  <c r="W511" i="5"/>
  <c r="O511" i="5"/>
  <c r="W447" i="5"/>
  <c r="M446" i="5"/>
  <c r="W446" i="5"/>
  <c r="K446" i="5"/>
  <c r="O446" i="5"/>
  <c r="J446" i="5"/>
  <c r="U446" i="5"/>
  <c r="Q446" i="5"/>
  <c r="Q493" i="5"/>
  <c r="W493" i="5"/>
  <c r="K493" i="5"/>
  <c r="Q468" i="5"/>
  <c r="S468" i="5"/>
  <c r="J468" i="5"/>
  <c r="U468" i="5"/>
  <c r="K468" i="5"/>
  <c r="Y468" i="5"/>
  <c r="M468" i="5"/>
  <c r="O468" i="5"/>
  <c r="Y443" i="5"/>
  <c r="W365" i="5"/>
  <c r="M365" i="5"/>
  <c r="Y365" i="5"/>
  <c r="O365" i="5"/>
  <c r="K365" i="5"/>
  <c r="Q365" i="5"/>
  <c r="S365" i="5"/>
  <c r="U365" i="5"/>
  <c r="J365" i="5"/>
  <c r="Q531" i="5"/>
  <c r="Q523" i="5"/>
  <c r="S511" i="5"/>
  <c r="M496" i="5"/>
  <c r="W496" i="5"/>
  <c r="K496" i="5"/>
  <c r="O496" i="5"/>
  <c r="S496" i="5"/>
  <c r="S492" i="5"/>
  <c r="K492" i="5"/>
  <c r="M491" i="5"/>
  <c r="W491" i="5"/>
  <c r="O491" i="5"/>
  <c r="K491" i="5"/>
  <c r="Y491" i="5"/>
  <c r="W483" i="5"/>
  <c r="W467" i="5"/>
  <c r="O437" i="5"/>
  <c r="Y437" i="5"/>
  <c r="Q437" i="5"/>
  <c r="S437" i="5"/>
  <c r="M437" i="5"/>
  <c r="W437" i="5"/>
  <c r="M456" i="5"/>
  <c r="W456" i="5"/>
  <c r="Q456" i="5"/>
  <c r="S456" i="5"/>
  <c r="O456" i="5"/>
  <c r="U456" i="5"/>
  <c r="K485" i="5"/>
  <c r="U485" i="5"/>
  <c r="Y485" i="5"/>
  <c r="Q485" i="5"/>
  <c r="J485" i="5"/>
  <c r="M485" i="5"/>
  <c r="O447" i="5"/>
  <c r="Y447" i="5"/>
  <c r="Q447" i="5"/>
  <c r="S447" i="5"/>
  <c r="J447" i="5"/>
  <c r="M447" i="5"/>
  <c r="Q443" i="5"/>
  <c r="W443" i="5"/>
  <c r="M443" i="5"/>
  <c r="O443" i="5"/>
  <c r="K443" i="5"/>
  <c r="S443" i="5"/>
  <c r="S440" i="5"/>
  <c r="K435" i="5"/>
  <c r="U435" i="5"/>
  <c r="O435" i="5"/>
  <c r="Q435" i="5"/>
  <c r="M435" i="5"/>
  <c r="Y435" i="5"/>
  <c r="S435" i="5"/>
  <c r="W435" i="5"/>
  <c r="M531" i="5"/>
  <c r="Y526" i="5"/>
  <c r="Y518" i="5"/>
  <c r="O512" i="5"/>
  <c r="Y512" i="5"/>
  <c r="S512" i="5"/>
  <c r="M501" i="5"/>
  <c r="W501" i="5"/>
  <c r="S501" i="5"/>
  <c r="Y501" i="5"/>
  <c r="S491" i="5"/>
  <c r="O487" i="5"/>
  <c r="Y487" i="5"/>
  <c r="K487" i="5"/>
  <c r="M487" i="5"/>
  <c r="Q487" i="5"/>
  <c r="S487" i="5"/>
  <c r="O483" i="5"/>
  <c r="K470" i="5"/>
  <c r="U470" i="5"/>
  <c r="M470" i="5"/>
  <c r="Y470" i="5"/>
  <c r="J470" i="5"/>
  <c r="O470" i="5"/>
  <c r="Q458" i="5"/>
  <c r="M458" i="5"/>
  <c r="Y458" i="5"/>
  <c r="W458" i="5"/>
  <c r="J458" i="5"/>
  <c r="O458" i="5"/>
  <c r="Y446" i="5"/>
  <c r="K505" i="5"/>
  <c r="U505" i="5"/>
  <c r="W505" i="5"/>
  <c r="M486" i="5"/>
  <c r="W486" i="5"/>
  <c r="J486" i="5"/>
  <c r="U486" i="5"/>
  <c r="M476" i="5"/>
  <c r="W476" i="5"/>
  <c r="Y476" i="5"/>
  <c r="O476" i="5"/>
  <c r="Q476" i="5"/>
  <c r="Q433" i="5"/>
  <c r="O433" i="5"/>
  <c r="J433" i="5"/>
  <c r="J373" i="5"/>
  <c r="M373" i="5"/>
  <c r="Y373" i="5"/>
  <c r="W373" i="5"/>
  <c r="O373" i="5"/>
  <c r="Q373" i="5"/>
  <c r="S373" i="5"/>
  <c r="U373" i="5"/>
  <c r="K373" i="5"/>
  <c r="Q505" i="5"/>
  <c r="Q486" i="5"/>
  <c r="K445" i="5"/>
  <c r="U445" i="5"/>
  <c r="S445" i="5"/>
  <c r="J445" i="5"/>
  <c r="Q445" i="5"/>
  <c r="Y433" i="5"/>
  <c r="M427" i="5"/>
  <c r="M417" i="5"/>
  <c r="M397" i="5"/>
  <c r="S385" i="5"/>
  <c r="U371" i="5"/>
  <c r="K362" i="5"/>
  <c r="W362" i="5"/>
  <c r="M362" i="5"/>
  <c r="Y362" i="5"/>
  <c r="J362" i="5"/>
  <c r="U362" i="5"/>
  <c r="K423" i="5"/>
  <c r="O420" i="5"/>
  <c r="M411" i="5"/>
  <c r="W411" i="5"/>
  <c r="O410" i="5"/>
  <c r="W403" i="5"/>
  <c r="K403" i="5"/>
  <c r="O400" i="5"/>
  <c r="M391" i="5"/>
  <c r="W391" i="5"/>
  <c r="O390" i="5"/>
  <c r="O387" i="5"/>
  <c r="Y387" i="5"/>
  <c r="M371" i="5"/>
  <c r="J363" i="5"/>
  <c r="O363" i="5"/>
  <c r="Q363" i="5"/>
  <c r="Y363" i="5"/>
  <c r="O427" i="5"/>
  <c r="Y427" i="5"/>
  <c r="J423" i="5"/>
  <c r="O417" i="5"/>
  <c r="Y417" i="5"/>
  <c r="O397" i="5"/>
  <c r="Y397" i="5"/>
  <c r="K370" i="5"/>
  <c r="W370" i="5"/>
  <c r="M370" i="5"/>
  <c r="O370" i="5"/>
  <c r="J370" i="5"/>
  <c r="U370" i="5"/>
  <c r="S351" i="5"/>
  <c r="K351" i="5"/>
  <c r="M351" i="5"/>
  <c r="O351" i="5"/>
  <c r="Q351" i="5"/>
  <c r="U351" i="5"/>
  <c r="Y351" i="5"/>
  <c r="Y420" i="5"/>
  <c r="M420" i="5"/>
  <c r="Y410" i="5"/>
  <c r="M410" i="5"/>
  <c r="Y400" i="5"/>
  <c r="M400" i="5"/>
  <c r="Y390" i="5"/>
  <c r="M390" i="5"/>
  <c r="O325" i="5"/>
  <c r="S325" i="5"/>
  <c r="M325" i="5"/>
  <c r="Q325" i="5"/>
  <c r="U325" i="5"/>
  <c r="W325" i="5"/>
  <c r="Y325" i="5"/>
  <c r="K325" i="5"/>
  <c r="K480" i="5"/>
  <c r="U480" i="5"/>
  <c r="M463" i="5"/>
  <c r="S427" i="5"/>
  <c r="Y426" i="5"/>
  <c r="Y418" i="5"/>
  <c r="M418" i="5"/>
  <c r="S417" i="5"/>
  <c r="Y408" i="5"/>
  <c r="M408" i="5"/>
  <c r="Y406" i="5"/>
  <c r="S397" i="5"/>
  <c r="Y396" i="5"/>
  <c r="Y388" i="5"/>
  <c r="M388" i="5"/>
  <c r="S387" i="5"/>
  <c r="W363" i="5"/>
  <c r="S362" i="5"/>
  <c r="K420" i="5"/>
  <c r="U420" i="5"/>
  <c r="K410" i="5"/>
  <c r="U410" i="5"/>
  <c r="K400" i="5"/>
  <c r="U400" i="5"/>
  <c r="K385" i="5"/>
  <c r="U385" i="5"/>
  <c r="J385" i="5"/>
  <c r="O371" i="5"/>
  <c r="Q371" i="5"/>
  <c r="S371" i="5"/>
  <c r="M285" i="5"/>
  <c r="W285" i="5"/>
  <c r="S285" i="5"/>
  <c r="O285" i="5"/>
  <c r="K285" i="5"/>
  <c r="Q285" i="5"/>
  <c r="U285" i="5"/>
  <c r="J285" i="5"/>
  <c r="K463" i="5"/>
  <c r="W436" i="5"/>
  <c r="Q427" i="5"/>
  <c r="M426" i="5"/>
  <c r="W426" i="5"/>
  <c r="W418" i="5"/>
  <c r="K418" i="5"/>
  <c r="Q417" i="5"/>
  <c r="W408" i="5"/>
  <c r="K408" i="5"/>
  <c r="M406" i="5"/>
  <c r="W406" i="5"/>
  <c r="Q397" i="5"/>
  <c r="M396" i="5"/>
  <c r="W396" i="5"/>
  <c r="W388" i="5"/>
  <c r="K388" i="5"/>
  <c r="Q387" i="5"/>
  <c r="Q378" i="5"/>
  <c r="J378" i="5"/>
  <c r="W371" i="5"/>
  <c r="Y370" i="5"/>
  <c r="U363" i="5"/>
  <c r="K357" i="5"/>
  <c r="Y357" i="5"/>
  <c r="M357" i="5"/>
  <c r="O357" i="5"/>
  <c r="Q357" i="5"/>
  <c r="U357" i="5"/>
  <c r="O507" i="5"/>
  <c r="Y507" i="5"/>
  <c r="Q480" i="5"/>
  <c r="M466" i="5"/>
  <c r="W466" i="5"/>
  <c r="U463" i="5"/>
  <c r="J463" i="5"/>
  <c r="O423" i="5"/>
  <c r="O422" i="5"/>
  <c r="Y422" i="5"/>
  <c r="S420" i="5"/>
  <c r="J418" i="5"/>
  <c r="O412" i="5"/>
  <c r="Y412" i="5"/>
  <c r="O411" i="5"/>
  <c r="S410" i="5"/>
  <c r="J408" i="5"/>
  <c r="O403" i="5"/>
  <c r="O402" i="5"/>
  <c r="Y402" i="5"/>
  <c r="S400" i="5"/>
  <c r="O392" i="5"/>
  <c r="Y392" i="5"/>
  <c r="O391" i="5"/>
  <c r="S390" i="5"/>
  <c r="J388" i="5"/>
  <c r="M387" i="5"/>
  <c r="W385" i="5"/>
  <c r="W378" i="5"/>
  <c r="O377" i="5"/>
  <c r="Y377" i="5"/>
  <c r="S363" i="5"/>
  <c r="O362" i="5"/>
  <c r="Q369" i="5"/>
  <c r="O366" i="5"/>
  <c r="Y342" i="5"/>
  <c r="Q342" i="5"/>
  <c r="M342" i="5"/>
  <c r="Q329" i="5"/>
  <c r="O327" i="5"/>
  <c r="Q327" i="5"/>
  <c r="J323" i="5"/>
  <c r="U323" i="5"/>
  <c r="O323" i="5"/>
  <c r="Q323" i="5"/>
  <c r="M323" i="5"/>
  <c r="Y323" i="5"/>
  <c r="U312" i="5"/>
  <c r="O350" i="5"/>
  <c r="M350" i="5"/>
  <c r="Y350" i="5"/>
  <c r="O339" i="5"/>
  <c r="M316" i="5"/>
  <c r="Y316" i="5"/>
  <c r="Q316" i="5"/>
  <c r="S316" i="5"/>
  <c r="O329" i="5"/>
  <c r="Y329" i="5"/>
  <c r="S312" i="5"/>
  <c r="K312" i="5"/>
  <c r="O312" i="5"/>
  <c r="Q312" i="5"/>
  <c r="M339" i="5"/>
  <c r="J319" i="5"/>
  <c r="O319" i="5"/>
  <c r="M319" i="5"/>
  <c r="Y319" i="5"/>
  <c r="K319" i="5"/>
  <c r="W319" i="5"/>
  <c r="J314" i="5"/>
  <c r="Q314" i="5"/>
  <c r="S314" i="5"/>
  <c r="U314" i="5"/>
  <c r="O314" i="5"/>
  <c r="U369" i="5"/>
  <c r="J369" i="5"/>
  <c r="S359" i="5"/>
  <c r="K359" i="5"/>
  <c r="W359" i="5"/>
  <c r="O342" i="5"/>
  <c r="K336" i="5"/>
  <c r="W336" i="5"/>
  <c r="Y336" i="5"/>
  <c r="J336" i="5"/>
  <c r="U336" i="5"/>
  <c r="U331" i="5"/>
  <c r="W329" i="5"/>
  <c r="M327" i="5"/>
  <c r="S323" i="5"/>
  <c r="W316" i="5"/>
  <c r="Y312" i="5"/>
  <c r="S350" i="5"/>
  <c r="S335" i="5"/>
  <c r="J335" i="5"/>
  <c r="U335" i="5"/>
  <c r="Q335" i="5"/>
  <c r="U329" i="5"/>
  <c r="Y314" i="5"/>
  <c r="K375" i="5"/>
  <c r="Q350" i="5"/>
  <c r="J343" i="5"/>
  <c r="K343" i="5"/>
  <c r="Q343" i="5"/>
  <c r="K342" i="5"/>
  <c r="O337" i="5"/>
  <c r="S337" i="5"/>
  <c r="Y337" i="5"/>
  <c r="Y335" i="5"/>
  <c r="K327" i="5"/>
  <c r="U316" i="5"/>
  <c r="W312" i="5"/>
  <c r="Q261" i="5"/>
  <c r="W261" i="5"/>
  <c r="M261" i="5"/>
  <c r="S261" i="5"/>
  <c r="J261" i="5"/>
  <c r="Y261" i="5"/>
  <c r="O261" i="5"/>
  <c r="U261" i="5"/>
  <c r="K261" i="5"/>
  <c r="U375" i="5"/>
  <c r="J358" i="5"/>
  <c r="O358" i="5"/>
  <c r="J342" i="5"/>
  <c r="W337" i="5"/>
  <c r="W335" i="5"/>
  <c r="S329" i="5"/>
  <c r="J327" i="5"/>
  <c r="K323" i="5"/>
  <c r="O316" i="5"/>
  <c r="W314" i="5"/>
  <c r="O300" i="5"/>
  <c r="J289" i="5"/>
  <c r="K289" i="5"/>
  <c r="U289" i="5"/>
  <c r="S289" i="5"/>
  <c r="O289" i="5"/>
  <c r="Y300" i="5"/>
  <c r="J300" i="5"/>
  <c r="Y297" i="5"/>
  <c r="Q297" i="5"/>
  <c r="K297" i="5"/>
  <c r="W297" i="5"/>
  <c r="J279" i="5"/>
  <c r="K279" i="5"/>
  <c r="U279" i="5"/>
  <c r="O279" i="5"/>
  <c r="Q279" i="5"/>
  <c r="M279" i="5"/>
  <c r="Y279" i="5"/>
  <c r="M275" i="5"/>
  <c r="W275" i="5"/>
  <c r="O275" i="5"/>
  <c r="Q275" i="5"/>
  <c r="K275" i="5"/>
  <c r="Y275" i="5"/>
  <c r="U300" i="5"/>
  <c r="Q292" i="5"/>
  <c r="O292" i="5"/>
  <c r="K292" i="5"/>
  <c r="W292" i="5"/>
  <c r="S268" i="5"/>
  <c r="M341" i="5"/>
  <c r="K330" i="5"/>
  <c r="L330" i="5" s="1"/>
  <c r="Y308" i="5"/>
  <c r="K308" i="5"/>
  <c r="U297" i="5"/>
  <c r="Y292" i="5"/>
  <c r="Q289" i="5"/>
  <c r="O281" i="5"/>
  <c r="Y281" i="5"/>
  <c r="Q281" i="5"/>
  <c r="S281" i="5"/>
  <c r="M281" i="5"/>
  <c r="M264" i="5"/>
  <c r="W264" i="5"/>
  <c r="K264" i="5"/>
  <c r="O264" i="5"/>
  <c r="Q264" i="5"/>
  <c r="J264" i="5"/>
  <c r="S300" i="5"/>
  <c r="S297" i="5"/>
  <c r="J324" i="5"/>
  <c r="Y324" i="5"/>
  <c r="U292" i="5"/>
  <c r="W279" i="5"/>
  <c r="Q277" i="5"/>
  <c r="O277" i="5"/>
  <c r="S277" i="5"/>
  <c r="M277" i="5"/>
  <c r="Y277" i="5"/>
  <c r="Q348" i="5"/>
  <c r="U341" i="5"/>
  <c r="S338" i="5"/>
  <c r="U324" i="5"/>
  <c r="J313" i="5"/>
  <c r="J310" i="5"/>
  <c r="U310" i="5"/>
  <c r="Y310" i="5"/>
  <c r="U308" i="5"/>
  <c r="Q300" i="5"/>
  <c r="O297" i="5"/>
  <c r="U275" i="5"/>
  <c r="J294" i="5"/>
  <c r="K294" i="5"/>
  <c r="U294" i="5"/>
  <c r="S284" i="5"/>
  <c r="S272" i="5"/>
  <c r="O254" i="5"/>
  <c r="Q253" i="5"/>
  <c r="K248" i="5"/>
  <c r="W248" i="5"/>
  <c r="U241" i="5"/>
  <c r="U237" i="5"/>
  <c r="J229" i="5"/>
  <c r="U229" i="5"/>
  <c r="M229" i="5"/>
  <c r="M254" i="5"/>
  <c r="W254" i="5"/>
  <c r="S254" i="5"/>
  <c r="K253" i="5"/>
  <c r="U253" i="5"/>
  <c r="Y253" i="5"/>
  <c r="O253" i="5"/>
  <c r="S253" i="5"/>
  <c r="J299" i="5"/>
  <c r="K299" i="5"/>
  <c r="U299" i="5"/>
  <c r="O294" i="5"/>
  <c r="O291" i="5"/>
  <c r="Y291" i="5"/>
  <c r="Y284" i="5"/>
  <c r="Y282" i="5"/>
  <c r="M282" i="5"/>
  <c r="K274" i="5"/>
  <c r="W272" i="5"/>
  <c r="K272" i="5"/>
  <c r="M270" i="5"/>
  <c r="W270" i="5"/>
  <c r="U254" i="5"/>
  <c r="W253" i="5"/>
  <c r="J241" i="5"/>
  <c r="O229" i="5"/>
  <c r="M224" i="5"/>
  <c r="O224" i="5"/>
  <c r="S224" i="5"/>
  <c r="J245" i="5"/>
  <c r="M245" i="5"/>
  <c r="O245" i="5"/>
  <c r="U245" i="5"/>
  <c r="J239" i="5"/>
  <c r="U239" i="5"/>
  <c r="M239" i="5"/>
  <c r="Y239" i="5"/>
  <c r="S239" i="5"/>
  <c r="W237" i="5"/>
  <c r="K237" i="5"/>
  <c r="Y237" i="5"/>
  <c r="M237" i="5"/>
  <c r="J284" i="5"/>
  <c r="K284" i="5"/>
  <c r="U284" i="5"/>
  <c r="Q254" i="5"/>
  <c r="Y245" i="5"/>
  <c r="Q238" i="5"/>
  <c r="S238" i="5"/>
  <c r="Q309" i="5"/>
  <c r="J282" i="5"/>
  <c r="O265" i="5"/>
  <c r="Y265" i="5"/>
  <c r="Q265" i="5"/>
  <c r="J250" i="5"/>
  <c r="W250" i="5"/>
  <c r="K250" i="5"/>
  <c r="M250" i="5"/>
  <c r="Y250" i="5"/>
  <c r="Q250" i="5"/>
  <c r="W245" i="5"/>
  <c r="W241" i="5"/>
  <c r="W239" i="5"/>
  <c r="W238" i="5"/>
  <c r="K229" i="5"/>
  <c r="Y224" i="5"/>
  <c r="M259" i="5"/>
  <c r="W259" i="5"/>
  <c r="J247" i="5"/>
  <c r="U247" i="5"/>
  <c r="O222" i="5"/>
  <c r="M212" i="5"/>
  <c r="W212" i="5"/>
  <c r="K212" i="5"/>
  <c r="U212" i="5"/>
  <c r="S212" i="5"/>
  <c r="J222" i="5"/>
  <c r="W222" i="5"/>
  <c r="O213" i="5"/>
  <c r="Y213" i="5"/>
  <c r="M213" i="5"/>
  <c r="W213" i="5"/>
  <c r="S213" i="5"/>
  <c r="O208" i="5"/>
  <c r="Y208" i="5"/>
  <c r="M208" i="5"/>
  <c r="W208" i="5"/>
  <c r="S208" i="5"/>
  <c r="Q247" i="5"/>
  <c r="Q230" i="5"/>
  <c r="U222" i="5"/>
  <c r="O259" i="5"/>
  <c r="O230" i="5"/>
  <c r="K221" i="5"/>
  <c r="J221" i="5"/>
  <c r="Q214" i="5"/>
  <c r="O214" i="5"/>
  <c r="Y214" i="5"/>
  <c r="S214" i="5"/>
  <c r="Y212" i="5"/>
  <c r="J216" i="5"/>
  <c r="U216" i="5"/>
  <c r="B1882" i="5"/>
  <c r="D1882" i="5" s="1"/>
  <c r="B1870" i="5"/>
  <c r="B1856" i="5"/>
  <c r="D1856" i="5" s="1"/>
  <c r="B1844" i="5"/>
  <c r="D1844" i="5" s="1"/>
  <c r="B1832" i="5"/>
  <c r="D1832" i="5" s="1"/>
  <c r="B1820" i="5"/>
  <c r="D1820" i="5" s="1"/>
  <c r="B1806" i="5"/>
  <c r="B1794" i="5"/>
  <c r="B1782" i="5"/>
  <c r="D1782" i="5" s="1"/>
  <c r="B1770" i="5"/>
  <c r="B1756" i="5"/>
  <c r="D1756" i="5" s="1"/>
  <c r="B1744" i="5"/>
  <c r="B1732" i="5"/>
  <c r="D1732" i="5" s="1"/>
  <c r="B1720" i="5"/>
  <c r="B1706" i="5"/>
  <c r="B1694" i="5"/>
  <c r="D1694" i="5" s="1"/>
  <c r="B1682" i="5"/>
  <c r="D1682" i="5" s="1"/>
  <c r="B1670" i="5"/>
  <c r="B1656" i="5"/>
  <c r="D1656" i="5" s="1"/>
  <c r="B1644" i="5"/>
  <c r="C1644" i="5" s="1"/>
  <c r="B1632" i="5"/>
  <c r="B1620" i="5"/>
  <c r="D1620" i="5" s="1"/>
  <c r="B1606" i="5"/>
  <c r="D1606" i="5" s="1"/>
  <c r="B1594" i="5"/>
  <c r="D1594" i="5" s="1"/>
  <c r="B1582" i="5"/>
  <c r="D1582" i="5" s="1"/>
  <c r="B1565" i="5"/>
  <c r="D1565" i="5" s="1"/>
  <c r="B1545" i="5"/>
  <c r="C1545" i="5" s="1"/>
  <c r="B1515" i="5"/>
  <c r="B1476" i="5"/>
  <c r="C1476" i="5" s="1"/>
  <c r="B1426" i="5"/>
  <c r="D1426" i="5" s="1"/>
  <c r="B1376" i="5"/>
  <c r="D1376" i="5" s="1"/>
  <c r="B1326" i="5"/>
  <c r="D1326" i="5" s="1"/>
  <c r="B1276" i="5"/>
  <c r="D1276" i="5" s="1"/>
  <c r="B1226" i="5"/>
  <c r="D1226" i="5" s="1"/>
  <c r="B1173" i="5"/>
  <c r="D1173" i="5" s="1"/>
  <c r="B1118" i="5"/>
  <c r="D1118" i="5" s="1"/>
  <c r="B1062" i="5"/>
  <c r="C1062" i="5" s="1"/>
  <c r="B1006" i="5"/>
  <c r="C1006" i="5" s="1"/>
  <c r="B951" i="5"/>
  <c r="D951" i="5" s="1"/>
  <c r="B1881" i="5"/>
  <c r="D1881" i="5" s="1"/>
  <c r="B1867" i="5"/>
  <c r="C1867" i="5" s="1"/>
  <c r="B1855" i="5"/>
  <c r="D1855" i="5" s="1"/>
  <c r="B1843" i="5"/>
  <c r="D1843" i="5" s="1"/>
  <c r="B1831" i="5"/>
  <c r="D1831" i="5" s="1"/>
  <c r="B1817" i="5"/>
  <c r="D1817" i="5" s="1"/>
  <c r="B1805" i="5"/>
  <c r="D1805" i="5" s="1"/>
  <c r="B1793" i="5"/>
  <c r="C1793" i="5" s="1"/>
  <c r="B1781" i="5"/>
  <c r="C1781" i="5" s="1"/>
  <c r="B1767" i="5"/>
  <c r="D1767" i="5" s="1"/>
  <c r="B1755" i="5"/>
  <c r="D1755" i="5" s="1"/>
  <c r="B1743" i="5"/>
  <c r="D1743" i="5" s="1"/>
  <c r="B1731" i="5"/>
  <c r="C1731" i="5" s="1"/>
  <c r="B1717" i="5"/>
  <c r="B1705" i="5"/>
  <c r="B1693" i="5"/>
  <c r="D1693" i="5" s="1"/>
  <c r="B1681" i="5"/>
  <c r="D1681" i="5" s="1"/>
  <c r="B1667" i="5"/>
  <c r="B1655" i="5"/>
  <c r="B1643" i="5"/>
  <c r="D1643" i="5" s="1"/>
  <c r="B1631" i="5"/>
  <c r="C1631" i="5" s="1"/>
  <c r="B1617" i="5"/>
  <c r="D1617" i="5" s="1"/>
  <c r="B1605" i="5"/>
  <c r="B1593" i="5"/>
  <c r="D1593" i="5" s="1"/>
  <c r="B1581" i="5"/>
  <c r="D1581" i="5" s="1"/>
  <c r="B1564" i="5"/>
  <c r="D1564" i="5" s="1"/>
  <c r="B1544" i="5"/>
  <c r="C1544" i="5" s="1"/>
  <c r="B1511" i="5"/>
  <c r="C1511" i="5" s="1"/>
  <c r="B1475" i="5"/>
  <c r="D1475" i="5" s="1"/>
  <c r="B1425" i="5"/>
  <c r="B1375" i="5"/>
  <c r="B1325" i="5"/>
  <c r="B1275" i="5"/>
  <c r="B1225" i="5"/>
  <c r="C1225" i="5" s="1"/>
  <c r="B1172" i="5"/>
  <c r="D1172" i="5" s="1"/>
  <c r="B1116" i="5"/>
  <c r="D1116" i="5" s="1"/>
  <c r="B1061" i="5"/>
  <c r="B1005" i="5"/>
  <c r="B950" i="5"/>
  <c r="D950" i="5" s="1"/>
  <c r="B1880" i="5"/>
  <c r="D1880" i="5" s="1"/>
  <c r="B1866" i="5"/>
  <c r="C1866" i="5" s="1"/>
  <c r="B1854" i="5"/>
  <c r="B1842" i="5"/>
  <c r="D1842" i="5" s="1"/>
  <c r="B1830" i="5"/>
  <c r="B1816" i="5"/>
  <c r="D1816" i="5" s="1"/>
  <c r="B1804" i="5"/>
  <c r="D1804" i="5" s="1"/>
  <c r="B1792" i="5"/>
  <c r="D1792" i="5" s="1"/>
  <c r="B1780" i="5"/>
  <c r="D1780" i="5" s="1"/>
  <c r="B1766" i="5"/>
  <c r="C1766" i="5" s="1"/>
  <c r="B1754" i="5"/>
  <c r="D1754" i="5" s="1"/>
  <c r="B1742" i="5"/>
  <c r="D1742" i="5" s="1"/>
  <c r="B1730" i="5"/>
  <c r="D1730" i="5" s="1"/>
  <c r="B1716" i="5"/>
  <c r="D1716" i="5" s="1"/>
  <c r="B1704" i="5"/>
  <c r="D1704" i="5" s="1"/>
  <c r="B1692" i="5"/>
  <c r="D1692" i="5" s="1"/>
  <c r="B1680" i="5"/>
  <c r="C1680" i="5" s="1"/>
  <c r="B1666" i="5"/>
  <c r="B1654" i="5"/>
  <c r="D1654" i="5" s="1"/>
  <c r="B1642" i="5"/>
  <c r="D1642" i="5" s="1"/>
  <c r="B1630" i="5"/>
  <c r="D1630" i="5" s="1"/>
  <c r="B1616" i="5"/>
  <c r="B1604" i="5"/>
  <c r="B1592" i="5"/>
  <c r="D1592" i="5" s="1"/>
  <c r="B1580" i="5"/>
  <c r="D1580" i="5" s="1"/>
  <c r="B1563" i="5"/>
  <c r="B1541" i="5"/>
  <c r="B1506" i="5"/>
  <c r="D1506" i="5" s="1"/>
  <c r="B1466" i="5"/>
  <c r="B1416" i="5"/>
  <c r="D1416" i="5" s="1"/>
  <c r="B1366" i="5"/>
  <c r="D1366" i="5" s="1"/>
  <c r="B1316" i="5"/>
  <c r="C1316" i="5" s="1"/>
  <c r="B1266" i="5"/>
  <c r="D1266" i="5" s="1"/>
  <c r="B1216" i="5"/>
  <c r="C1216" i="5" s="1"/>
  <c r="B1162" i="5"/>
  <c r="B1106" i="5"/>
  <c r="D1106" i="5" s="1"/>
  <c r="B1051" i="5"/>
  <c r="B995" i="5"/>
  <c r="B940" i="5"/>
  <c r="D940" i="5" s="1"/>
  <c r="B1877" i="5"/>
  <c r="D1877" i="5" s="1"/>
  <c r="B1865" i="5"/>
  <c r="D1865" i="5" s="1"/>
  <c r="B1853" i="5"/>
  <c r="C1853" i="5" s="1"/>
  <c r="B1841" i="5"/>
  <c r="B1827" i="5"/>
  <c r="C1827" i="5" s="1"/>
  <c r="B1815" i="5"/>
  <c r="D1815" i="5" s="1"/>
  <c r="B1803" i="5"/>
  <c r="D1803" i="5" s="1"/>
  <c r="B1791" i="5"/>
  <c r="C1791" i="5" s="1"/>
  <c r="B1777" i="5"/>
  <c r="D1777" i="5" s="1"/>
  <c r="B1765" i="5"/>
  <c r="D1765" i="5" s="1"/>
  <c r="B1753" i="5"/>
  <c r="C1753" i="5" s="1"/>
  <c r="B1741" i="5"/>
  <c r="D1741" i="5" s="1"/>
  <c r="B1727" i="5"/>
  <c r="B1715" i="5"/>
  <c r="C1715" i="5" s="1"/>
  <c r="B1703" i="5"/>
  <c r="D1703" i="5" s="1"/>
  <c r="B1691" i="5"/>
  <c r="C1691" i="5" s="1"/>
  <c r="B1677" i="5"/>
  <c r="B1665" i="5"/>
  <c r="C1665" i="5" s="1"/>
  <c r="B1653" i="5"/>
  <c r="B1641" i="5"/>
  <c r="D1641" i="5" s="1"/>
  <c r="B1627" i="5"/>
  <c r="B1615" i="5"/>
  <c r="D1615" i="5" s="1"/>
  <c r="B1603" i="5"/>
  <c r="D1603" i="5" s="1"/>
  <c r="B1591" i="5"/>
  <c r="B1576" i="5"/>
  <c r="B1562" i="5"/>
  <c r="C1562" i="5" s="1"/>
  <c r="B1536" i="5"/>
  <c r="D1536" i="5" s="1"/>
  <c r="B1505" i="5"/>
  <c r="D1505" i="5" s="1"/>
  <c r="B1465" i="5"/>
  <c r="B1415" i="5"/>
  <c r="B1365" i="5"/>
  <c r="D1365" i="5" s="1"/>
  <c r="B1315" i="5"/>
  <c r="D1315" i="5" s="1"/>
  <c r="B1265" i="5"/>
  <c r="D1265" i="5" s="1"/>
  <c r="B1215" i="5"/>
  <c r="C1215" i="5" s="1"/>
  <c r="B1161" i="5"/>
  <c r="B1105" i="5"/>
  <c r="C1105" i="5" s="1"/>
  <c r="B1050" i="5"/>
  <c r="D1050" i="5" s="1"/>
  <c r="B994" i="5"/>
  <c r="C994" i="5" s="1"/>
  <c r="B939" i="5"/>
  <c r="B1876" i="5"/>
  <c r="D1876" i="5" s="1"/>
  <c r="B1864" i="5"/>
  <c r="D1864" i="5" s="1"/>
  <c r="B1852" i="5"/>
  <c r="C1852" i="5" s="1"/>
  <c r="B1840" i="5"/>
  <c r="D1840" i="5" s="1"/>
  <c r="B1826" i="5"/>
  <c r="D1826" i="5" s="1"/>
  <c r="B1814" i="5"/>
  <c r="D1814" i="5" s="1"/>
  <c r="B1802" i="5"/>
  <c r="D1802" i="5" s="1"/>
  <c r="B1790" i="5"/>
  <c r="B1776" i="5"/>
  <c r="D1776" i="5" s="1"/>
  <c r="B1764" i="5"/>
  <c r="C1764" i="5" s="1"/>
  <c r="B1752" i="5"/>
  <c r="D1752" i="5" s="1"/>
  <c r="B1740" i="5"/>
  <c r="D1740" i="5" s="1"/>
  <c r="B1726" i="5"/>
  <c r="C1726" i="5" s="1"/>
  <c r="B1714" i="5"/>
  <c r="D1714" i="5" s="1"/>
  <c r="B1702" i="5"/>
  <c r="D1702" i="5" s="1"/>
  <c r="B1690" i="5"/>
  <c r="D1690" i="5" s="1"/>
  <c r="B1676" i="5"/>
  <c r="D1676" i="5" s="1"/>
  <c r="B1664" i="5"/>
  <c r="C1664" i="5" s="1"/>
  <c r="B1652" i="5"/>
  <c r="B1640" i="5"/>
  <c r="D1640" i="5" s="1"/>
  <c r="B1626" i="5"/>
  <c r="B1614" i="5"/>
  <c r="D1614" i="5" s="1"/>
  <c r="B1602" i="5"/>
  <c r="D1602" i="5" s="1"/>
  <c r="B1590" i="5"/>
  <c r="C1590" i="5" s="1"/>
  <c r="B1575" i="5"/>
  <c r="D1575" i="5" s="1"/>
  <c r="B1561" i="5"/>
  <c r="B1535" i="5"/>
  <c r="D1535" i="5" s="1"/>
  <c r="B1501" i="5"/>
  <c r="B1456" i="5"/>
  <c r="D1456" i="5" s="1"/>
  <c r="B1406" i="5"/>
  <c r="D1406" i="5" s="1"/>
  <c r="B1356" i="5"/>
  <c r="D1356" i="5" s="1"/>
  <c r="B1306" i="5"/>
  <c r="B1256" i="5"/>
  <c r="D1256" i="5" s="1"/>
  <c r="B1206" i="5"/>
  <c r="D1206" i="5" s="1"/>
  <c r="B1151" i="5"/>
  <c r="D1151" i="5" s="1"/>
  <c r="B1095" i="5"/>
  <c r="C1095" i="5" s="1"/>
  <c r="B1040" i="5"/>
  <c r="D1040" i="5" s="1"/>
  <c r="B984" i="5"/>
  <c r="C984" i="5" s="1"/>
  <c r="B926" i="5"/>
  <c r="D926" i="5" s="1"/>
  <c r="B1875" i="5"/>
  <c r="D1875" i="5" s="1"/>
  <c r="B1863" i="5"/>
  <c r="B1851" i="5"/>
  <c r="B1837" i="5"/>
  <c r="B1825" i="5"/>
  <c r="D1825" i="5" s="1"/>
  <c r="B1813" i="5"/>
  <c r="C1813" i="5" s="1"/>
  <c r="B1801" i="5"/>
  <c r="C1801" i="5" s="1"/>
  <c r="B1787" i="5"/>
  <c r="D1787" i="5" s="1"/>
  <c r="B1775" i="5"/>
  <c r="D1775" i="5" s="1"/>
  <c r="B1763" i="5"/>
  <c r="B1751" i="5"/>
  <c r="B1737" i="5"/>
  <c r="D1737" i="5" s="1"/>
  <c r="B1725" i="5"/>
  <c r="B1713" i="5"/>
  <c r="C1713" i="5" s="1"/>
  <c r="B1701" i="5"/>
  <c r="D1701" i="5" s="1"/>
  <c r="B1687" i="5"/>
  <c r="D1687" i="5" s="1"/>
  <c r="B1675" i="5"/>
  <c r="D1675" i="5" s="1"/>
  <c r="B1663" i="5"/>
  <c r="D1663" i="5" s="1"/>
  <c r="B1651" i="5"/>
  <c r="D1651" i="5" s="1"/>
  <c r="B1637" i="5"/>
  <c r="D1637" i="5" s="1"/>
  <c r="B1625" i="5"/>
  <c r="D1625" i="5" s="1"/>
  <c r="B1613" i="5"/>
  <c r="C1613" i="5" s="1"/>
  <c r="B1601" i="5"/>
  <c r="D1601" i="5" s="1"/>
  <c r="B1587" i="5"/>
  <c r="D1587" i="5" s="1"/>
  <c r="B1574" i="5"/>
  <c r="C1574" i="5" s="1"/>
  <c r="B1556" i="5"/>
  <c r="D1556" i="5" s="1"/>
  <c r="B1531" i="5"/>
  <c r="B1496" i="5"/>
  <c r="D1496" i="5" s="1"/>
  <c r="B1455" i="5"/>
  <c r="D1455" i="5" s="1"/>
  <c r="B1405" i="5"/>
  <c r="C1405" i="5" s="1"/>
  <c r="B1355" i="5"/>
  <c r="D1355" i="5" s="1"/>
  <c r="B1305" i="5"/>
  <c r="D1305" i="5" s="1"/>
  <c r="B1255" i="5"/>
  <c r="C1255" i="5" s="1"/>
  <c r="B1205" i="5"/>
  <c r="C1205" i="5" s="1"/>
  <c r="B1150" i="5"/>
  <c r="C1150" i="5" s="1"/>
  <c r="B1094" i="5"/>
  <c r="B1039" i="5"/>
  <c r="D1039" i="5" s="1"/>
  <c r="B983" i="5"/>
  <c r="D983" i="5" s="1"/>
  <c r="B925" i="5"/>
  <c r="B1874" i="5"/>
  <c r="D1874" i="5" s="1"/>
  <c r="B1862" i="5"/>
  <c r="D1862" i="5" s="1"/>
  <c r="B1850" i="5"/>
  <c r="D1850" i="5" s="1"/>
  <c r="B1836" i="5"/>
  <c r="D1836" i="5" s="1"/>
  <c r="B1824" i="5"/>
  <c r="D1824" i="5" s="1"/>
  <c r="B1812" i="5"/>
  <c r="D1812" i="5" s="1"/>
  <c r="B1800" i="5"/>
  <c r="B1786" i="5"/>
  <c r="D1786" i="5" s="1"/>
  <c r="B1774" i="5"/>
  <c r="D1774" i="5" s="1"/>
  <c r="B1762" i="5"/>
  <c r="B1750" i="5"/>
  <c r="B1736" i="5"/>
  <c r="B1724" i="5"/>
  <c r="C1724" i="5" s="1"/>
  <c r="B1712" i="5"/>
  <c r="D1712" i="5" s="1"/>
  <c r="B1700" i="5"/>
  <c r="C1700" i="5" s="1"/>
  <c r="B1686" i="5"/>
  <c r="B1674" i="5"/>
  <c r="B1662" i="5"/>
  <c r="B1650" i="5"/>
  <c r="D1650" i="5" s="1"/>
  <c r="B1636" i="5"/>
  <c r="B1624" i="5"/>
  <c r="D1624" i="5" s="1"/>
  <c r="B1612" i="5"/>
  <c r="B1600" i="5"/>
  <c r="D1600" i="5" s="1"/>
  <c r="B1586" i="5"/>
  <c r="B1573" i="5"/>
  <c r="D1573" i="5" s="1"/>
  <c r="B1555" i="5"/>
  <c r="D1555" i="5" s="1"/>
  <c r="B1526" i="5"/>
  <c r="B1495" i="5"/>
  <c r="C1495" i="5" s="1"/>
  <c r="B1446" i="5"/>
  <c r="C1446" i="5" s="1"/>
  <c r="B1396" i="5"/>
  <c r="D1396" i="5" s="1"/>
  <c r="B1346" i="5"/>
  <c r="D1346" i="5" s="1"/>
  <c r="B1296" i="5"/>
  <c r="B1246" i="5"/>
  <c r="D1246" i="5" s="1"/>
  <c r="B1195" i="5"/>
  <c r="D1195" i="5" s="1"/>
  <c r="B1140" i="5"/>
  <c r="D1140" i="5" s="1"/>
  <c r="B1084" i="5"/>
  <c r="B1029" i="5"/>
  <c r="B973" i="5"/>
  <c r="B12" i="5"/>
  <c r="D12" i="5" s="1"/>
  <c r="B22" i="5"/>
  <c r="C22" i="5" s="1"/>
  <c r="B32" i="5"/>
  <c r="C32" i="5" s="1"/>
  <c r="B42" i="5"/>
  <c r="C42" i="5" s="1"/>
  <c r="B52" i="5"/>
  <c r="C52" i="5" s="1"/>
  <c r="B62" i="5"/>
  <c r="C62" i="5" s="1"/>
  <c r="B72" i="5"/>
  <c r="D72" i="5" s="1"/>
  <c r="B82" i="5"/>
  <c r="C82" i="5" s="1"/>
  <c r="B92" i="5"/>
  <c r="D92" i="5" s="1"/>
  <c r="B102" i="5"/>
  <c r="D102" i="5" s="1"/>
  <c r="B112" i="5"/>
  <c r="C112" i="5" s="1"/>
  <c r="B122" i="5"/>
  <c r="C122" i="5" s="1"/>
  <c r="B132" i="5"/>
  <c r="D132" i="5" s="1"/>
  <c r="B142" i="5"/>
  <c r="C142" i="5" s="1"/>
  <c r="B152" i="5"/>
  <c r="C152" i="5" s="1"/>
  <c r="B162" i="5"/>
  <c r="D162" i="5" s="1"/>
  <c r="B172" i="5"/>
  <c r="D172" i="5" s="1"/>
  <c r="B182" i="5"/>
  <c r="C182" i="5" s="1"/>
  <c r="B192" i="5"/>
  <c r="D192" i="5" s="1"/>
  <c r="B202" i="5"/>
  <c r="C202" i="5" s="1"/>
  <c r="B212" i="5"/>
  <c r="D212" i="5" s="1"/>
  <c r="B222" i="5"/>
  <c r="D222" i="5" s="1"/>
  <c r="B232" i="5"/>
  <c r="D232" i="5" s="1"/>
  <c r="B242" i="5"/>
  <c r="B252" i="5"/>
  <c r="C252" i="5" s="1"/>
  <c r="B262" i="5"/>
  <c r="D262" i="5" s="1"/>
  <c r="B272" i="5"/>
  <c r="D272" i="5" s="1"/>
  <c r="B282" i="5"/>
  <c r="B292" i="5"/>
  <c r="B302" i="5"/>
  <c r="D302" i="5" s="1"/>
  <c r="B312" i="5"/>
  <c r="D312" i="5" s="1"/>
  <c r="B322" i="5"/>
  <c r="D322" i="5" s="1"/>
  <c r="B332" i="5"/>
  <c r="B342" i="5"/>
  <c r="B352" i="5"/>
  <c r="D352" i="5" s="1"/>
  <c r="B362" i="5"/>
  <c r="B372" i="5"/>
  <c r="B382" i="5"/>
  <c r="B392" i="5"/>
  <c r="D392" i="5" s="1"/>
  <c r="B402" i="5"/>
  <c r="C402" i="5" s="1"/>
  <c r="B412" i="5"/>
  <c r="D412" i="5" s="1"/>
  <c r="B422" i="5"/>
  <c r="C422" i="5" s="1"/>
  <c r="B432" i="5"/>
  <c r="D432" i="5" s="1"/>
  <c r="B442" i="5"/>
  <c r="C442" i="5" s="1"/>
  <c r="B452" i="5"/>
  <c r="D452" i="5" s="1"/>
  <c r="B462" i="5"/>
  <c r="D462" i="5" s="1"/>
  <c r="B472" i="5"/>
  <c r="C472" i="5" s="1"/>
  <c r="B482" i="5"/>
  <c r="B492" i="5"/>
  <c r="D492" i="5" s="1"/>
  <c r="B502" i="5"/>
  <c r="C502" i="5" s="1"/>
  <c r="B512" i="5"/>
  <c r="D512" i="5" s="1"/>
  <c r="B522" i="5"/>
  <c r="B532" i="5"/>
  <c r="B542" i="5"/>
  <c r="D542" i="5" s="1"/>
  <c r="B552" i="5"/>
  <c r="C552" i="5" s="1"/>
  <c r="B562" i="5"/>
  <c r="C562" i="5" s="1"/>
  <c r="B572" i="5"/>
  <c r="C572" i="5" s="1"/>
  <c r="B582" i="5"/>
  <c r="B592" i="5"/>
  <c r="C592" i="5" s="1"/>
  <c r="B602" i="5"/>
  <c r="D602" i="5" s="1"/>
  <c r="B612" i="5"/>
  <c r="D612" i="5" s="1"/>
  <c r="B622" i="5"/>
  <c r="D622" i="5" s="1"/>
  <c r="B632" i="5"/>
  <c r="C632" i="5" s="1"/>
  <c r="B642" i="5"/>
  <c r="C642" i="5" s="1"/>
  <c r="B652" i="5"/>
  <c r="D652" i="5" s="1"/>
  <c r="B662" i="5"/>
  <c r="D662" i="5" s="1"/>
  <c r="B672" i="5"/>
  <c r="B682" i="5"/>
  <c r="B692" i="5"/>
  <c r="D692" i="5" s="1"/>
  <c r="B702" i="5"/>
  <c r="B712" i="5"/>
  <c r="B722" i="5"/>
  <c r="D722" i="5" s="1"/>
  <c r="B732" i="5"/>
  <c r="D732" i="5" s="1"/>
  <c r="B742" i="5"/>
  <c r="B752" i="5"/>
  <c r="D752" i="5" s="1"/>
  <c r="B762" i="5"/>
  <c r="C762" i="5" s="1"/>
  <c r="B772" i="5"/>
  <c r="B782" i="5"/>
  <c r="B792" i="5"/>
  <c r="B802" i="5"/>
  <c r="D802" i="5" s="1"/>
  <c r="B812" i="5"/>
  <c r="C812" i="5" s="1"/>
  <c r="B822" i="5"/>
  <c r="C822" i="5" s="1"/>
  <c r="B832" i="5"/>
  <c r="B842" i="5"/>
  <c r="C842" i="5" s="1"/>
  <c r="B852" i="5"/>
  <c r="B3" i="5"/>
  <c r="C3" i="5" s="1"/>
  <c r="B13" i="5"/>
  <c r="C13" i="5" s="1"/>
  <c r="B23" i="5"/>
  <c r="B33" i="5"/>
  <c r="D33" i="5" s="1"/>
  <c r="B43" i="5"/>
  <c r="D43" i="5" s="1"/>
  <c r="B53" i="5"/>
  <c r="C53" i="5" s="1"/>
  <c r="B63" i="5"/>
  <c r="C63" i="5" s="1"/>
  <c r="B73" i="5"/>
  <c r="C73" i="5" s="1"/>
  <c r="B83" i="5"/>
  <c r="C83" i="5" s="1"/>
  <c r="B93" i="5"/>
  <c r="D93" i="5" s="1"/>
  <c r="B103" i="5"/>
  <c r="D103" i="5" s="1"/>
  <c r="B113" i="5"/>
  <c r="C113" i="5" s="1"/>
  <c r="B123" i="5"/>
  <c r="B133" i="5"/>
  <c r="C133" i="5" s="1"/>
  <c r="B143" i="5"/>
  <c r="D143" i="5" s="1"/>
  <c r="B153" i="5"/>
  <c r="D153" i="5" s="1"/>
  <c r="B163" i="5"/>
  <c r="D163" i="5" s="1"/>
  <c r="B173" i="5"/>
  <c r="D173" i="5" s="1"/>
  <c r="B183" i="5"/>
  <c r="D183" i="5" s="1"/>
  <c r="B193" i="5"/>
  <c r="C193" i="5" s="1"/>
  <c r="B203" i="5"/>
  <c r="B213" i="5"/>
  <c r="D213" i="5" s="1"/>
  <c r="B223" i="5"/>
  <c r="B233" i="5"/>
  <c r="B243" i="5"/>
  <c r="D243" i="5" s="1"/>
  <c r="B253" i="5"/>
  <c r="D253" i="5" s="1"/>
  <c r="B263" i="5"/>
  <c r="D263" i="5" s="1"/>
  <c r="B273" i="5"/>
  <c r="D273" i="5" s="1"/>
  <c r="B283" i="5"/>
  <c r="D283" i="5" s="1"/>
  <c r="B293" i="5"/>
  <c r="C293" i="5" s="1"/>
  <c r="B303" i="5"/>
  <c r="D303" i="5" s="1"/>
  <c r="B313" i="5"/>
  <c r="D313" i="5" s="1"/>
  <c r="B323" i="5"/>
  <c r="B333" i="5"/>
  <c r="D333" i="5" s="1"/>
  <c r="B343" i="5"/>
  <c r="C343" i="5" s="1"/>
  <c r="B353" i="5"/>
  <c r="C353" i="5" s="1"/>
  <c r="B363" i="5"/>
  <c r="C363" i="5" s="1"/>
  <c r="B373" i="5"/>
  <c r="D373" i="5" s="1"/>
  <c r="B383" i="5"/>
  <c r="D383" i="5" s="1"/>
  <c r="B393" i="5"/>
  <c r="B403" i="5"/>
  <c r="C403" i="5" s="1"/>
  <c r="B413" i="5"/>
  <c r="C413" i="5" s="1"/>
  <c r="B423" i="5"/>
  <c r="D423" i="5" s="1"/>
  <c r="B433" i="5"/>
  <c r="B443" i="5"/>
  <c r="D443" i="5" s="1"/>
  <c r="B453" i="5"/>
  <c r="D453" i="5" s="1"/>
  <c r="B463" i="5"/>
  <c r="B473" i="5"/>
  <c r="D473" i="5" s="1"/>
  <c r="B483" i="5"/>
  <c r="B493" i="5"/>
  <c r="B503" i="5"/>
  <c r="B513" i="5"/>
  <c r="C513" i="5" s="1"/>
  <c r="B523" i="5"/>
  <c r="B533" i="5"/>
  <c r="D533" i="5" s="1"/>
  <c r="B543" i="5"/>
  <c r="B553" i="5"/>
  <c r="B563" i="5"/>
  <c r="C563" i="5" s="1"/>
  <c r="B573" i="5"/>
  <c r="D573" i="5" s="1"/>
  <c r="B583" i="5"/>
  <c r="C583" i="5" s="1"/>
  <c r="B593" i="5"/>
  <c r="B603" i="5"/>
  <c r="D603" i="5" s="1"/>
  <c r="B613" i="5"/>
  <c r="B623" i="5"/>
  <c r="B633" i="5"/>
  <c r="D633" i="5" s="1"/>
  <c r="B643" i="5"/>
  <c r="D643" i="5" s="1"/>
  <c r="B653" i="5"/>
  <c r="D653" i="5" s="1"/>
  <c r="B663" i="5"/>
  <c r="D663" i="5" s="1"/>
  <c r="B673" i="5"/>
  <c r="B683" i="5"/>
  <c r="B693" i="5"/>
  <c r="C693" i="5" s="1"/>
  <c r="B703" i="5"/>
  <c r="D703" i="5" s="1"/>
  <c r="B713" i="5"/>
  <c r="C713" i="5" s="1"/>
  <c r="B723" i="5"/>
  <c r="D723" i="5" s="1"/>
  <c r="B733" i="5"/>
  <c r="C733" i="5" s="1"/>
  <c r="B743" i="5"/>
  <c r="D743" i="5" s="1"/>
  <c r="B753" i="5"/>
  <c r="B763" i="5"/>
  <c r="D763" i="5" s="1"/>
  <c r="B773" i="5"/>
  <c r="B783" i="5"/>
  <c r="D783" i="5" s="1"/>
  <c r="B793" i="5"/>
  <c r="C793" i="5" s="1"/>
  <c r="B803" i="5"/>
  <c r="D803" i="5" s="1"/>
  <c r="B813" i="5"/>
  <c r="D813" i="5" s="1"/>
  <c r="B823" i="5"/>
  <c r="B833" i="5"/>
  <c r="D833" i="5" s="1"/>
  <c r="B843" i="5"/>
  <c r="C843" i="5" s="1"/>
  <c r="B4" i="5"/>
  <c r="C4" i="5" s="1"/>
  <c r="B14" i="5"/>
  <c r="C14" i="5" s="1"/>
  <c r="B24" i="5"/>
  <c r="C24" i="5" s="1"/>
  <c r="B34" i="5"/>
  <c r="D34" i="5" s="1"/>
  <c r="B44" i="5"/>
  <c r="C44" i="5" s="1"/>
  <c r="B54" i="5"/>
  <c r="C54" i="5" s="1"/>
  <c r="B64" i="5"/>
  <c r="C64" i="5" s="1"/>
  <c r="B74" i="5"/>
  <c r="B84" i="5"/>
  <c r="D84" i="5" s="1"/>
  <c r="B94" i="5"/>
  <c r="D94" i="5" s="1"/>
  <c r="B104" i="5"/>
  <c r="C104" i="5" s="1"/>
  <c r="B114" i="5"/>
  <c r="D114" i="5" s="1"/>
  <c r="B124" i="5"/>
  <c r="C124" i="5" s="1"/>
  <c r="B134" i="5"/>
  <c r="D134" i="5" s="1"/>
  <c r="B144" i="5"/>
  <c r="D144" i="5" s="1"/>
  <c r="B154" i="5"/>
  <c r="C154" i="5" s="1"/>
  <c r="B164" i="5"/>
  <c r="C164" i="5" s="1"/>
  <c r="B174" i="5"/>
  <c r="B184" i="5"/>
  <c r="C184" i="5" s="1"/>
  <c r="B194" i="5"/>
  <c r="D194" i="5" s="1"/>
  <c r="B204" i="5"/>
  <c r="D204" i="5" s="1"/>
  <c r="B214" i="5"/>
  <c r="C214" i="5" s="1"/>
  <c r="B224" i="5"/>
  <c r="C224" i="5" s="1"/>
  <c r="B234" i="5"/>
  <c r="D234" i="5" s="1"/>
  <c r="B244" i="5"/>
  <c r="D244" i="5" s="1"/>
  <c r="B254" i="5"/>
  <c r="D254" i="5" s="1"/>
  <c r="B264" i="5"/>
  <c r="D264" i="5" s="1"/>
  <c r="B274" i="5"/>
  <c r="D274" i="5" s="1"/>
  <c r="B284" i="5"/>
  <c r="B294" i="5"/>
  <c r="C294" i="5" s="1"/>
  <c r="B304" i="5"/>
  <c r="B314" i="5"/>
  <c r="D314" i="5" s="1"/>
  <c r="B324" i="5"/>
  <c r="D324" i="5" s="1"/>
  <c r="B334" i="5"/>
  <c r="B344" i="5"/>
  <c r="D344" i="5" s="1"/>
  <c r="B354" i="5"/>
  <c r="B364" i="5"/>
  <c r="B374" i="5"/>
  <c r="B384" i="5"/>
  <c r="B394" i="5"/>
  <c r="B404" i="5"/>
  <c r="B414" i="5"/>
  <c r="D414" i="5" s="1"/>
  <c r="B424" i="5"/>
  <c r="B434" i="5"/>
  <c r="D434" i="5" s="1"/>
  <c r="B444" i="5"/>
  <c r="D444" i="5" s="1"/>
  <c r="B454" i="5"/>
  <c r="D454" i="5" s="1"/>
  <c r="B464" i="5"/>
  <c r="B474" i="5"/>
  <c r="B484" i="5"/>
  <c r="D484" i="5" s="1"/>
  <c r="B494" i="5"/>
  <c r="B504" i="5"/>
  <c r="B514" i="5"/>
  <c r="B524" i="5"/>
  <c r="B534" i="5"/>
  <c r="B544" i="5"/>
  <c r="B554" i="5"/>
  <c r="B564" i="5"/>
  <c r="C564" i="5" s="1"/>
  <c r="B574" i="5"/>
  <c r="B584" i="5"/>
  <c r="C584" i="5" s="1"/>
  <c r="B594" i="5"/>
  <c r="B604" i="5"/>
  <c r="C604" i="5" s="1"/>
  <c r="B614" i="5"/>
  <c r="D614" i="5" s="1"/>
  <c r="B624" i="5"/>
  <c r="B634" i="5"/>
  <c r="C634" i="5" s="1"/>
  <c r="B644" i="5"/>
  <c r="C644" i="5" s="1"/>
  <c r="B654" i="5"/>
  <c r="C654" i="5" s="1"/>
  <c r="B664" i="5"/>
  <c r="C664" i="5" s="1"/>
  <c r="B674" i="5"/>
  <c r="B684" i="5"/>
  <c r="D684" i="5" s="1"/>
  <c r="B694" i="5"/>
  <c r="D694" i="5" s="1"/>
  <c r="B704" i="5"/>
  <c r="C704" i="5" s="1"/>
  <c r="B714" i="5"/>
  <c r="D714" i="5" s="1"/>
  <c r="B724" i="5"/>
  <c r="D724" i="5" s="1"/>
  <c r="B734" i="5"/>
  <c r="B744" i="5"/>
  <c r="D744" i="5" s="1"/>
  <c r="B754" i="5"/>
  <c r="C754" i="5" s="1"/>
  <c r="B764" i="5"/>
  <c r="D764" i="5" s="1"/>
  <c r="B774" i="5"/>
  <c r="B784" i="5"/>
  <c r="D784" i="5" s="1"/>
  <c r="B794" i="5"/>
  <c r="D794" i="5" s="1"/>
  <c r="B804" i="5"/>
  <c r="D804" i="5" s="1"/>
  <c r="B814" i="5"/>
  <c r="B824" i="5"/>
  <c r="B834" i="5"/>
  <c r="C834" i="5" s="1"/>
  <c r="B5" i="5"/>
  <c r="C5" i="5" s="1"/>
  <c r="B15" i="5"/>
  <c r="C15" i="5" s="1"/>
  <c r="B25" i="5"/>
  <c r="C25" i="5" s="1"/>
  <c r="B35" i="5"/>
  <c r="B45" i="5"/>
  <c r="C45" i="5" s="1"/>
  <c r="B55" i="5"/>
  <c r="D55" i="5" s="1"/>
  <c r="B65" i="5"/>
  <c r="C65" i="5" s="1"/>
  <c r="B6" i="5"/>
  <c r="C6" i="5" s="1"/>
  <c r="B16" i="5"/>
  <c r="C16" i="5" s="1"/>
  <c r="B26" i="5"/>
  <c r="C26" i="5" s="1"/>
  <c r="B36" i="5"/>
  <c r="C36" i="5" s="1"/>
  <c r="B46" i="5"/>
  <c r="C46" i="5" s="1"/>
  <c r="B56" i="5"/>
  <c r="D56" i="5" s="1"/>
  <c r="B66" i="5"/>
  <c r="B7" i="5"/>
  <c r="D7" i="5" s="1"/>
  <c r="B17" i="5"/>
  <c r="C17" i="5" s="1"/>
  <c r="B27" i="5"/>
  <c r="D27" i="5" s="1"/>
  <c r="B37" i="5"/>
  <c r="D37" i="5" s="1"/>
  <c r="B47" i="5"/>
  <c r="D47" i="5" s="1"/>
  <c r="B57" i="5"/>
  <c r="C57" i="5" s="1"/>
  <c r="B67" i="5"/>
  <c r="D67" i="5" s="1"/>
  <c r="B8" i="5"/>
  <c r="C8" i="5" s="1"/>
  <c r="B18" i="5"/>
  <c r="C18" i="5" s="1"/>
  <c r="B28" i="5"/>
  <c r="C28" i="5" s="1"/>
  <c r="B38" i="5"/>
  <c r="D38" i="5" s="1"/>
  <c r="B48" i="5"/>
  <c r="C48" i="5" s="1"/>
  <c r="B58" i="5"/>
  <c r="C58" i="5" s="1"/>
  <c r="B68" i="5"/>
  <c r="C68" i="5" s="1"/>
  <c r="B78" i="5"/>
  <c r="C78" i="5" s="1"/>
  <c r="B9" i="5"/>
  <c r="D9" i="5" s="1"/>
  <c r="B10" i="5"/>
  <c r="C10" i="5" s="1"/>
  <c r="B11" i="5"/>
  <c r="B21" i="5"/>
  <c r="C21" i="5" s="1"/>
  <c r="B31" i="5"/>
  <c r="C31" i="5" s="1"/>
  <c r="B41" i="5"/>
  <c r="D41" i="5" s="1"/>
  <c r="B51" i="5"/>
  <c r="D51" i="5" s="1"/>
  <c r="B61" i="5"/>
  <c r="C61" i="5" s="1"/>
  <c r="B71" i="5"/>
  <c r="C71" i="5" s="1"/>
  <c r="B81" i="5"/>
  <c r="C81" i="5" s="1"/>
  <c r="B91" i="5"/>
  <c r="C91" i="5" s="1"/>
  <c r="B101" i="5"/>
  <c r="C101" i="5" s="1"/>
  <c r="B111" i="5"/>
  <c r="C111" i="5" s="1"/>
  <c r="B121" i="5"/>
  <c r="C121" i="5" s="1"/>
  <c r="B131" i="5"/>
  <c r="B141" i="5"/>
  <c r="C141" i="5" s="1"/>
  <c r="B151" i="5"/>
  <c r="C151" i="5" s="1"/>
  <c r="B161" i="5"/>
  <c r="C161" i="5" s="1"/>
  <c r="B171" i="5"/>
  <c r="C171" i="5" s="1"/>
  <c r="B181" i="5"/>
  <c r="C181" i="5" s="1"/>
  <c r="B191" i="5"/>
  <c r="C191" i="5" s="1"/>
  <c r="B201" i="5"/>
  <c r="B211" i="5"/>
  <c r="D211" i="5" s="1"/>
  <c r="B221" i="5"/>
  <c r="C221" i="5" s="1"/>
  <c r="B231" i="5"/>
  <c r="B241" i="5"/>
  <c r="C241" i="5" s="1"/>
  <c r="B251" i="5"/>
  <c r="D251" i="5" s="1"/>
  <c r="B261" i="5"/>
  <c r="D261" i="5" s="1"/>
  <c r="B271" i="5"/>
  <c r="B281" i="5"/>
  <c r="D281" i="5" s="1"/>
  <c r="B291" i="5"/>
  <c r="B301" i="5"/>
  <c r="D301" i="5" s="1"/>
  <c r="B311" i="5"/>
  <c r="C311" i="5" s="1"/>
  <c r="B321" i="5"/>
  <c r="B331" i="5"/>
  <c r="D331" i="5" s="1"/>
  <c r="B341" i="5"/>
  <c r="D341" i="5" s="1"/>
  <c r="B351" i="5"/>
  <c r="D351" i="5" s="1"/>
  <c r="B361" i="5"/>
  <c r="C361" i="5" s="1"/>
  <c r="B371" i="5"/>
  <c r="B381" i="5"/>
  <c r="B391" i="5"/>
  <c r="B401" i="5"/>
  <c r="D401" i="5" s="1"/>
  <c r="B411" i="5"/>
  <c r="D411" i="5" s="1"/>
  <c r="B421" i="5"/>
  <c r="D421" i="5" s="1"/>
  <c r="B431" i="5"/>
  <c r="B441" i="5"/>
  <c r="D441" i="5" s="1"/>
  <c r="B451" i="5"/>
  <c r="D451" i="5" s="1"/>
  <c r="B461" i="5"/>
  <c r="C461" i="5" s="1"/>
  <c r="B471" i="5"/>
  <c r="D471" i="5" s="1"/>
  <c r="B481" i="5"/>
  <c r="D481" i="5" s="1"/>
  <c r="B491" i="5"/>
  <c r="D491" i="5" s="1"/>
  <c r="B501" i="5"/>
  <c r="C501" i="5" s="1"/>
  <c r="B511" i="5"/>
  <c r="D511" i="5" s="1"/>
  <c r="B521" i="5"/>
  <c r="D521" i="5" s="1"/>
  <c r="B531" i="5"/>
  <c r="D531" i="5" s="1"/>
  <c r="B541" i="5"/>
  <c r="D541" i="5" s="1"/>
  <c r="B551" i="5"/>
  <c r="C551" i="5" s="1"/>
  <c r="B561" i="5"/>
  <c r="C561" i="5" s="1"/>
  <c r="B571" i="5"/>
  <c r="C571" i="5" s="1"/>
  <c r="B581" i="5"/>
  <c r="C581" i="5" s="1"/>
  <c r="B591" i="5"/>
  <c r="D591" i="5" s="1"/>
  <c r="B601" i="5"/>
  <c r="D601" i="5" s="1"/>
  <c r="B60" i="5"/>
  <c r="C60" i="5" s="1"/>
  <c r="B87" i="5"/>
  <c r="D87" i="5" s="1"/>
  <c r="B105" i="5"/>
  <c r="C105" i="5" s="1"/>
  <c r="B119" i="5"/>
  <c r="C119" i="5" s="1"/>
  <c r="B137" i="5"/>
  <c r="C137" i="5" s="1"/>
  <c r="B155" i="5"/>
  <c r="C155" i="5" s="1"/>
  <c r="B169" i="5"/>
  <c r="D169" i="5" s="1"/>
  <c r="B187" i="5"/>
  <c r="C187" i="5" s="1"/>
  <c r="B205" i="5"/>
  <c r="B219" i="5"/>
  <c r="B237" i="5"/>
  <c r="B255" i="5"/>
  <c r="D255" i="5" s="1"/>
  <c r="B269" i="5"/>
  <c r="B287" i="5"/>
  <c r="B305" i="5"/>
  <c r="D305" i="5" s="1"/>
  <c r="B319" i="5"/>
  <c r="D319" i="5" s="1"/>
  <c r="B337" i="5"/>
  <c r="D337" i="5" s="1"/>
  <c r="B355" i="5"/>
  <c r="B369" i="5"/>
  <c r="C369" i="5" s="1"/>
  <c r="B387" i="5"/>
  <c r="D387" i="5" s="1"/>
  <c r="B405" i="5"/>
  <c r="D405" i="5" s="1"/>
  <c r="B419" i="5"/>
  <c r="C419" i="5" s="1"/>
  <c r="B437" i="5"/>
  <c r="D437" i="5" s="1"/>
  <c r="B455" i="5"/>
  <c r="C455" i="5" s="1"/>
  <c r="B469" i="5"/>
  <c r="C469" i="5" s="1"/>
  <c r="B487" i="5"/>
  <c r="D487" i="5" s="1"/>
  <c r="B505" i="5"/>
  <c r="D505" i="5" s="1"/>
  <c r="B519" i="5"/>
  <c r="D519" i="5" s="1"/>
  <c r="B537" i="5"/>
  <c r="B555" i="5"/>
  <c r="C555" i="5" s="1"/>
  <c r="B569" i="5"/>
  <c r="B587" i="5"/>
  <c r="D587" i="5" s="1"/>
  <c r="B605" i="5"/>
  <c r="D605" i="5" s="1"/>
  <c r="B618" i="5"/>
  <c r="D618" i="5" s="1"/>
  <c r="B631" i="5"/>
  <c r="B647" i="5"/>
  <c r="B660" i="5"/>
  <c r="D660" i="5" s="1"/>
  <c r="B676" i="5"/>
  <c r="D676" i="5" s="1"/>
  <c r="B689" i="5"/>
  <c r="B705" i="5"/>
  <c r="D705" i="5" s="1"/>
  <c r="B718" i="5"/>
  <c r="D718" i="5" s="1"/>
  <c r="B731" i="5"/>
  <c r="D731" i="5" s="1"/>
  <c r="B747" i="5"/>
  <c r="B760" i="5"/>
  <c r="C760" i="5" s="1"/>
  <c r="B776" i="5"/>
  <c r="B789" i="5"/>
  <c r="B805" i="5"/>
  <c r="C805" i="5" s="1"/>
  <c r="B818" i="5"/>
  <c r="B831" i="5"/>
  <c r="D831" i="5" s="1"/>
  <c r="B846" i="5"/>
  <c r="D846" i="5" s="1"/>
  <c r="B857" i="5"/>
  <c r="D857" i="5" s="1"/>
  <c r="B867" i="5"/>
  <c r="C867" i="5" s="1"/>
  <c r="B877" i="5"/>
  <c r="D877" i="5" s="1"/>
  <c r="B887" i="5"/>
  <c r="D887" i="5" s="1"/>
  <c r="B897" i="5"/>
  <c r="D897" i="5" s="1"/>
  <c r="B907" i="5"/>
  <c r="D907" i="5" s="1"/>
  <c r="B917" i="5"/>
  <c r="B927" i="5"/>
  <c r="D927" i="5" s="1"/>
  <c r="B937" i="5"/>
  <c r="D937" i="5" s="1"/>
  <c r="B947" i="5"/>
  <c r="B957" i="5"/>
  <c r="D957" i="5" s="1"/>
  <c r="B967" i="5"/>
  <c r="D967" i="5" s="1"/>
  <c r="B977" i="5"/>
  <c r="D977" i="5" s="1"/>
  <c r="B987" i="5"/>
  <c r="D987" i="5" s="1"/>
  <c r="B997" i="5"/>
  <c r="D997" i="5" s="1"/>
  <c r="B1007" i="5"/>
  <c r="C1007" i="5" s="1"/>
  <c r="B1017" i="5"/>
  <c r="D1017" i="5" s="1"/>
  <c r="B1027" i="5"/>
  <c r="B1037" i="5"/>
  <c r="B1047" i="5"/>
  <c r="C1047" i="5" s="1"/>
  <c r="B1057" i="5"/>
  <c r="D1057" i="5" s="1"/>
  <c r="B1067" i="5"/>
  <c r="D1067" i="5" s="1"/>
  <c r="B1077" i="5"/>
  <c r="B1087" i="5"/>
  <c r="C1087" i="5" s="1"/>
  <c r="B1097" i="5"/>
  <c r="B1107" i="5"/>
  <c r="D1107" i="5" s="1"/>
  <c r="B1117" i="5"/>
  <c r="B1127" i="5"/>
  <c r="B1137" i="5"/>
  <c r="D1137" i="5" s="1"/>
  <c r="B1147" i="5"/>
  <c r="C1147" i="5" s="1"/>
  <c r="B1157" i="5"/>
  <c r="D1157" i="5" s="1"/>
  <c r="B1167" i="5"/>
  <c r="D1167" i="5" s="1"/>
  <c r="B1177" i="5"/>
  <c r="C1177" i="5" s="1"/>
  <c r="B1187" i="5"/>
  <c r="D1187" i="5" s="1"/>
  <c r="B1197" i="5"/>
  <c r="D1197" i="5" s="1"/>
  <c r="B19" i="5"/>
  <c r="C19" i="5" s="1"/>
  <c r="B69" i="5"/>
  <c r="C69" i="5" s="1"/>
  <c r="B88" i="5"/>
  <c r="C88" i="5" s="1"/>
  <c r="B106" i="5"/>
  <c r="C106" i="5" s="1"/>
  <c r="B120" i="5"/>
  <c r="C120" i="5" s="1"/>
  <c r="B138" i="5"/>
  <c r="C138" i="5" s="1"/>
  <c r="B156" i="5"/>
  <c r="C156" i="5" s="1"/>
  <c r="B170" i="5"/>
  <c r="B188" i="5"/>
  <c r="D188" i="5" s="1"/>
  <c r="B206" i="5"/>
  <c r="D206" i="5" s="1"/>
  <c r="B220" i="5"/>
  <c r="D220" i="5" s="1"/>
  <c r="B238" i="5"/>
  <c r="D238" i="5" s="1"/>
  <c r="B256" i="5"/>
  <c r="C256" i="5" s="1"/>
  <c r="B270" i="5"/>
  <c r="B288" i="5"/>
  <c r="D288" i="5" s="1"/>
  <c r="B306" i="5"/>
  <c r="D306" i="5" s="1"/>
  <c r="B320" i="5"/>
  <c r="B338" i="5"/>
  <c r="B356" i="5"/>
  <c r="D356" i="5" s="1"/>
  <c r="B370" i="5"/>
  <c r="C370" i="5" s="1"/>
  <c r="B388" i="5"/>
  <c r="D388" i="5" s="1"/>
  <c r="B406" i="5"/>
  <c r="D406" i="5" s="1"/>
  <c r="B420" i="5"/>
  <c r="B438" i="5"/>
  <c r="D438" i="5" s="1"/>
  <c r="B456" i="5"/>
  <c r="D456" i="5" s="1"/>
  <c r="B470" i="5"/>
  <c r="D470" i="5" s="1"/>
  <c r="B488" i="5"/>
  <c r="D488" i="5" s="1"/>
  <c r="B506" i="5"/>
  <c r="B520" i="5"/>
  <c r="C520" i="5" s="1"/>
  <c r="B538" i="5"/>
  <c r="B556" i="5"/>
  <c r="D556" i="5" s="1"/>
  <c r="B570" i="5"/>
  <c r="D570" i="5" s="1"/>
  <c r="B588" i="5"/>
  <c r="D588" i="5" s="1"/>
  <c r="B606" i="5"/>
  <c r="D606" i="5" s="1"/>
  <c r="B619" i="5"/>
  <c r="D619" i="5" s="1"/>
  <c r="B635" i="5"/>
  <c r="B648" i="5"/>
  <c r="C648" i="5" s="1"/>
  <c r="B661" i="5"/>
  <c r="C661" i="5" s="1"/>
  <c r="B677" i="5"/>
  <c r="D677" i="5" s="1"/>
  <c r="B690" i="5"/>
  <c r="D690" i="5" s="1"/>
  <c r="B706" i="5"/>
  <c r="B719" i="5"/>
  <c r="D719" i="5" s="1"/>
  <c r="B735" i="5"/>
  <c r="D735" i="5" s="1"/>
  <c r="B748" i="5"/>
  <c r="B761" i="5"/>
  <c r="B777" i="5"/>
  <c r="B790" i="5"/>
  <c r="D790" i="5" s="1"/>
  <c r="B806" i="5"/>
  <c r="D806" i="5" s="1"/>
  <c r="B819" i="5"/>
  <c r="D819" i="5" s="1"/>
  <c r="B835" i="5"/>
  <c r="D835" i="5" s="1"/>
  <c r="B847" i="5"/>
  <c r="C847" i="5" s="1"/>
  <c r="B858" i="5"/>
  <c r="C858" i="5" s="1"/>
  <c r="B868" i="5"/>
  <c r="C868" i="5" s="1"/>
  <c r="B878" i="5"/>
  <c r="B888" i="5"/>
  <c r="B898" i="5"/>
  <c r="D898" i="5" s="1"/>
  <c r="B908" i="5"/>
  <c r="B918" i="5"/>
  <c r="D918" i="5" s="1"/>
  <c r="B928" i="5"/>
  <c r="B938" i="5"/>
  <c r="D938" i="5" s="1"/>
  <c r="B20" i="5"/>
  <c r="C20" i="5" s="1"/>
  <c r="B70" i="5"/>
  <c r="C70" i="5" s="1"/>
  <c r="B89" i="5"/>
  <c r="D89" i="5" s="1"/>
  <c r="B107" i="5"/>
  <c r="C107" i="5" s="1"/>
  <c r="B125" i="5"/>
  <c r="C125" i="5" s="1"/>
  <c r="B139" i="5"/>
  <c r="C139" i="5" s="1"/>
  <c r="B157" i="5"/>
  <c r="C157" i="5" s="1"/>
  <c r="B175" i="5"/>
  <c r="B189" i="5"/>
  <c r="D189" i="5" s="1"/>
  <c r="B207" i="5"/>
  <c r="C207" i="5" s="1"/>
  <c r="B225" i="5"/>
  <c r="D225" i="5" s="1"/>
  <c r="B239" i="5"/>
  <c r="B257" i="5"/>
  <c r="D257" i="5" s="1"/>
  <c r="B275" i="5"/>
  <c r="D275" i="5" s="1"/>
  <c r="B289" i="5"/>
  <c r="D289" i="5" s="1"/>
  <c r="B307" i="5"/>
  <c r="C307" i="5" s="1"/>
  <c r="B325" i="5"/>
  <c r="D325" i="5" s="1"/>
  <c r="B339" i="5"/>
  <c r="B357" i="5"/>
  <c r="B375" i="5"/>
  <c r="D375" i="5" s="1"/>
  <c r="B389" i="5"/>
  <c r="B407" i="5"/>
  <c r="B425" i="5"/>
  <c r="C425" i="5" s="1"/>
  <c r="B439" i="5"/>
  <c r="D439" i="5" s="1"/>
  <c r="B457" i="5"/>
  <c r="D457" i="5" s="1"/>
  <c r="B475" i="5"/>
  <c r="C475" i="5" s="1"/>
  <c r="B489" i="5"/>
  <c r="C489" i="5" s="1"/>
  <c r="B507" i="5"/>
  <c r="B525" i="5"/>
  <c r="C525" i="5" s="1"/>
  <c r="B539" i="5"/>
  <c r="D539" i="5" s="1"/>
  <c r="B557" i="5"/>
  <c r="D557" i="5" s="1"/>
  <c r="B575" i="5"/>
  <c r="B589" i="5"/>
  <c r="D589" i="5" s="1"/>
  <c r="B607" i="5"/>
  <c r="D607" i="5" s="1"/>
  <c r="B620" i="5"/>
  <c r="D620" i="5" s="1"/>
  <c r="B636" i="5"/>
  <c r="D636" i="5" s="1"/>
  <c r="B649" i="5"/>
  <c r="D649" i="5" s="1"/>
  <c r="B665" i="5"/>
  <c r="B29" i="5"/>
  <c r="C29" i="5" s="1"/>
  <c r="B75" i="5"/>
  <c r="D75" i="5" s="1"/>
  <c r="B90" i="5"/>
  <c r="C90" i="5" s="1"/>
  <c r="B108" i="5"/>
  <c r="D108" i="5" s="1"/>
  <c r="B126" i="5"/>
  <c r="C126" i="5" s="1"/>
  <c r="B140" i="5"/>
  <c r="B158" i="5"/>
  <c r="D158" i="5" s="1"/>
  <c r="B176" i="5"/>
  <c r="C176" i="5" s="1"/>
  <c r="B190" i="5"/>
  <c r="B208" i="5"/>
  <c r="D208" i="5" s="1"/>
  <c r="B226" i="5"/>
  <c r="D226" i="5" s="1"/>
  <c r="B240" i="5"/>
  <c r="D240" i="5" s="1"/>
  <c r="B258" i="5"/>
  <c r="B276" i="5"/>
  <c r="D276" i="5" s="1"/>
  <c r="B290" i="5"/>
  <c r="D290" i="5" s="1"/>
  <c r="B308" i="5"/>
  <c r="B326" i="5"/>
  <c r="C326" i="5" s="1"/>
  <c r="B340" i="5"/>
  <c r="B358" i="5"/>
  <c r="D358" i="5" s="1"/>
  <c r="B376" i="5"/>
  <c r="B390" i="5"/>
  <c r="D390" i="5" s="1"/>
  <c r="B408" i="5"/>
  <c r="D408" i="5" s="1"/>
  <c r="B426" i="5"/>
  <c r="D426" i="5" s="1"/>
  <c r="B440" i="5"/>
  <c r="D440" i="5" s="1"/>
  <c r="B458" i="5"/>
  <c r="D458" i="5" s="1"/>
  <c r="B476" i="5"/>
  <c r="B490" i="5"/>
  <c r="B508" i="5"/>
  <c r="B526" i="5"/>
  <c r="B540" i="5"/>
  <c r="B558" i="5"/>
  <c r="B576" i="5"/>
  <c r="D576" i="5" s="1"/>
  <c r="B590" i="5"/>
  <c r="D590" i="5" s="1"/>
  <c r="B608" i="5"/>
  <c r="B621" i="5"/>
  <c r="D621" i="5" s="1"/>
  <c r="B637" i="5"/>
  <c r="D637" i="5" s="1"/>
  <c r="B650" i="5"/>
  <c r="D650" i="5" s="1"/>
  <c r="B30" i="5"/>
  <c r="C30" i="5" s="1"/>
  <c r="B76" i="5"/>
  <c r="C76" i="5" s="1"/>
  <c r="B95" i="5"/>
  <c r="C95" i="5" s="1"/>
  <c r="B109" i="5"/>
  <c r="C109" i="5" s="1"/>
  <c r="B127" i="5"/>
  <c r="C127" i="5" s="1"/>
  <c r="B145" i="5"/>
  <c r="D145" i="5" s="1"/>
  <c r="B159" i="5"/>
  <c r="D159" i="5" s="1"/>
  <c r="B177" i="5"/>
  <c r="C177" i="5" s="1"/>
  <c r="B195" i="5"/>
  <c r="D195" i="5" s="1"/>
  <c r="B209" i="5"/>
  <c r="D209" i="5" s="1"/>
  <c r="B227" i="5"/>
  <c r="C227" i="5" s="1"/>
  <c r="B245" i="5"/>
  <c r="C245" i="5" s="1"/>
  <c r="B259" i="5"/>
  <c r="B277" i="5"/>
  <c r="D277" i="5" s="1"/>
  <c r="B295" i="5"/>
  <c r="D295" i="5" s="1"/>
  <c r="B309" i="5"/>
  <c r="C309" i="5" s="1"/>
  <c r="B327" i="5"/>
  <c r="B345" i="5"/>
  <c r="D345" i="5" s="1"/>
  <c r="B359" i="5"/>
  <c r="D359" i="5" s="1"/>
  <c r="B377" i="5"/>
  <c r="B395" i="5"/>
  <c r="D395" i="5" s="1"/>
  <c r="B409" i="5"/>
  <c r="B427" i="5"/>
  <c r="C427" i="5" s="1"/>
  <c r="B445" i="5"/>
  <c r="D445" i="5" s="1"/>
  <c r="B459" i="5"/>
  <c r="D459" i="5" s="1"/>
  <c r="B477" i="5"/>
  <c r="B495" i="5"/>
  <c r="B509" i="5"/>
  <c r="C509" i="5" s="1"/>
  <c r="B527" i="5"/>
  <c r="D527" i="5" s="1"/>
  <c r="B545" i="5"/>
  <c r="D545" i="5" s="1"/>
  <c r="B559" i="5"/>
  <c r="B577" i="5"/>
  <c r="C577" i="5" s="1"/>
  <c r="B595" i="5"/>
  <c r="D595" i="5" s="1"/>
  <c r="B609" i="5"/>
  <c r="C609" i="5" s="1"/>
  <c r="B625" i="5"/>
  <c r="D625" i="5" s="1"/>
  <c r="B638" i="5"/>
  <c r="D638" i="5" s="1"/>
  <c r="B651" i="5"/>
  <c r="C651" i="5" s="1"/>
  <c r="B667" i="5"/>
  <c r="D667" i="5" s="1"/>
  <c r="B680" i="5"/>
  <c r="D680" i="5" s="1"/>
  <c r="B696" i="5"/>
  <c r="D696" i="5" s="1"/>
  <c r="B709" i="5"/>
  <c r="C709" i="5" s="1"/>
  <c r="B39" i="5"/>
  <c r="C39" i="5" s="1"/>
  <c r="B77" i="5"/>
  <c r="B96" i="5"/>
  <c r="C96" i="5" s="1"/>
  <c r="B110" i="5"/>
  <c r="C110" i="5" s="1"/>
  <c r="B128" i="5"/>
  <c r="D128" i="5" s="1"/>
  <c r="B146" i="5"/>
  <c r="C146" i="5" s="1"/>
  <c r="B160" i="5"/>
  <c r="B178" i="5"/>
  <c r="B196" i="5"/>
  <c r="C196" i="5" s="1"/>
  <c r="B210" i="5"/>
  <c r="D210" i="5" s="1"/>
  <c r="B228" i="5"/>
  <c r="D228" i="5" s="1"/>
  <c r="B246" i="5"/>
  <c r="C246" i="5" s="1"/>
  <c r="B260" i="5"/>
  <c r="D260" i="5" s="1"/>
  <c r="B278" i="5"/>
  <c r="C278" i="5" s="1"/>
  <c r="B296" i="5"/>
  <c r="D296" i="5" s="1"/>
  <c r="B310" i="5"/>
  <c r="C310" i="5" s="1"/>
  <c r="B328" i="5"/>
  <c r="B346" i="5"/>
  <c r="C346" i="5" s="1"/>
  <c r="B360" i="5"/>
  <c r="D360" i="5" s="1"/>
  <c r="B378" i="5"/>
  <c r="B396" i="5"/>
  <c r="D396" i="5" s="1"/>
  <c r="B410" i="5"/>
  <c r="B428" i="5"/>
  <c r="D428" i="5" s="1"/>
  <c r="B446" i="5"/>
  <c r="D446" i="5" s="1"/>
  <c r="B460" i="5"/>
  <c r="C460" i="5" s="1"/>
  <c r="B478" i="5"/>
  <c r="C478" i="5" s="1"/>
  <c r="B496" i="5"/>
  <c r="D496" i="5" s="1"/>
  <c r="B510" i="5"/>
  <c r="D510" i="5" s="1"/>
  <c r="B528" i="5"/>
  <c r="B546" i="5"/>
  <c r="D546" i="5" s="1"/>
  <c r="B560" i="5"/>
  <c r="D560" i="5" s="1"/>
  <c r="B578" i="5"/>
  <c r="C578" i="5" s="1"/>
  <c r="B596" i="5"/>
  <c r="D596" i="5" s="1"/>
  <c r="B610" i="5"/>
  <c r="D610" i="5" s="1"/>
  <c r="B626" i="5"/>
  <c r="D626" i="5" s="1"/>
  <c r="B40" i="5"/>
  <c r="C40" i="5" s="1"/>
  <c r="B79" i="5"/>
  <c r="C79" i="5" s="1"/>
  <c r="B97" i="5"/>
  <c r="D97" i="5" s="1"/>
  <c r="B115" i="5"/>
  <c r="D115" i="5" s="1"/>
  <c r="B129" i="5"/>
  <c r="C129" i="5" s="1"/>
  <c r="B147" i="5"/>
  <c r="B165" i="5"/>
  <c r="B179" i="5"/>
  <c r="D179" i="5" s="1"/>
  <c r="B197" i="5"/>
  <c r="D197" i="5" s="1"/>
  <c r="B215" i="5"/>
  <c r="D215" i="5" s="1"/>
  <c r="B229" i="5"/>
  <c r="D229" i="5" s="1"/>
  <c r="B247" i="5"/>
  <c r="D247" i="5" s="1"/>
  <c r="B265" i="5"/>
  <c r="B279" i="5"/>
  <c r="D279" i="5" s="1"/>
  <c r="B297" i="5"/>
  <c r="B315" i="5"/>
  <c r="B329" i="5"/>
  <c r="B347" i="5"/>
  <c r="D347" i="5" s="1"/>
  <c r="B365" i="5"/>
  <c r="B379" i="5"/>
  <c r="B397" i="5"/>
  <c r="B415" i="5"/>
  <c r="D415" i="5" s="1"/>
  <c r="B429" i="5"/>
  <c r="C429" i="5" s="1"/>
  <c r="B447" i="5"/>
  <c r="D447" i="5" s="1"/>
  <c r="B465" i="5"/>
  <c r="D465" i="5" s="1"/>
  <c r="B479" i="5"/>
  <c r="B497" i="5"/>
  <c r="B515" i="5"/>
  <c r="B529" i="5"/>
  <c r="C529" i="5" s="1"/>
  <c r="B547" i="5"/>
  <c r="C547" i="5" s="1"/>
  <c r="B565" i="5"/>
  <c r="D565" i="5" s="1"/>
  <c r="B579" i="5"/>
  <c r="D579" i="5" s="1"/>
  <c r="B597" i="5"/>
  <c r="B611" i="5"/>
  <c r="B627" i="5"/>
  <c r="B49" i="5"/>
  <c r="B50" i="5"/>
  <c r="C50" i="5" s="1"/>
  <c r="B59" i="5"/>
  <c r="C59" i="5" s="1"/>
  <c r="B86" i="5"/>
  <c r="C86" i="5" s="1"/>
  <c r="B100" i="5"/>
  <c r="C100" i="5" s="1"/>
  <c r="B118" i="5"/>
  <c r="D118" i="5" s="1"/>
  <c r="B136" i="5"/>
  <c r="C136" i="5" s="1"/>
  <c r="B150" i="5"/>
  <c r="C150" i="5" s="1"/>
  <c r="B168" i="5"/>
  <c r="D168" i="5" s="1"/>
  <c r="B186" i="5"/>
  <c r="C186" i="5" s="1"/>
  <c r="B200" i="5"/>
  <c r="D200" i="5" s="1"/>
  <c r="B218" i="5"/>
  <c r="D218" i="5" s="1"/>
  <c r="B236" i="5"/>
  <c r="B250" i="5"/>
  <c r="D250" i="5" s="1"/>
  <c r="B268" i="5"/>
  <c r="B286" i="5"/>
  <c r="B300" i="5"/>
  <c r="C300" i="5" s="1"/>
  <c r="B318" i="5"/>
  <c r="B336" i="5"/>
  <c r="D336" i="5" s="1"/>
  <c r="B350" i="5"/>
  <c r="D350" i="5" s="1"/>
  <c r="B368" i="5"/>
  <c r="D368" i="5" s="1"/>
  <c r="B386" i="5"/>
  <c r="B400" i="5"/>
  <c r="D400" i="5" s="1"/>
  <c r="B418" i="5"/>
  <c r="D418" i="5" s="1"/>
  <c r="B436" i="5"/>
  <c r="C436" i="5" s="1"/>
  <c r="B450" i="5"/>
  <c r="D450" i="5" s="1"/>
  <c r="B468" i="5"/>
  <c r="B486" i="5"/>
  <c r="D486" i="5" s="1"/>
  <c r="B500" i="5"/>
  <c r="D500" i="5" s="1"/>
  <c r="B518" i="5"/>
  <c r="C518" i="5" s="1"/>
  <c r="B536" i="5"/>
  <c r="C536" i="5" s="1"/>
  <c r="B550" i="5"/>
  <c r="B568" i="5"/>
  <c r="B586" i="5"/>
  <c r="C586" i="5" s="1"/>
  <c r="B600" i="5"/>
  <c r="D600" i="5" s="1"/>
  <c r="B617" i="5"/>
  <c r="C617" i="5" s="1"/>
  <c r="B630" i="5"/>
  <c r="D630" i="5" s="1"/>
  <c r="B646" i="5"/>
  <c r="C646" i="5" s="1"/>
  <c r="B659" i="5"/>
  <c r="D659" i="5" s="1"/>
  <c r="B675" i="5"/>
  <c r="D675" i="5" s="1"/>
  <c r="B688" i="5"/>
  <c r="C688" i="5" s="1"/>
  <c r="B701" i="5"/>
  <c r="B717" i="5"/>
  <c r="D717" i="5" s="1"/>
  <c r="B730" i="5"/>
  <c r="D730" i="5" s="1"/>
  <c r="B746" i="5"/>
  <c r="D746" i="5" s="1"/>
  <c r="B759" i="5"/>
  <c r="D759" i="5" s="1"/>
  <c r="B775" i="5"/>
  <c r="B788" i="5"/>
  <c r="C788" i="5" s="1"/>
  <c r="B801" i="5"/>
  <c r="D801" i="5" s="1"/>
  <c r="B817" i="5"/>
  <c r="B149" i="5"/>
  <c r="B235" i="5"/>
  <c r="B317" i="5"/>
  <c r="B399" i="5"/>
  <c r="D399" i="5" s="1"/>
  <c r="B485" i="5"/>
  <c r="D485" i="5" s="1"/>
  <c r="B567" i="5"/>
  <c r="D567" i="5" s="1"/>
  <c r="B640" i="5"/>
  <c r="D640" i="5" s="1"/>
  <c r="B670" i="5"/>
  <c r="D670" i="5" s="1"/>
  <c r="B697" i="5"/>
  <c r="C697" i="5" s="1"/>
  <c r="B720" i="5"/>
  <c r="D720" i="5" s="1"/>
  <c r="B739" i="5"/>
  <c r="D739" i="5" s="1"/>
  <c r="B758" i="5"/>
  <c r="C758" i="5" s="1"/>
  <c r="B780" i="5"/>
  <c r="D780" i="5" s="1"/>
  <c r="B799" i="5"/>
  <c r="C799" i="5" s="1"/>
  <c r="B821" i="5"/>
  <c r="C821" i="5" s="1"/>
  <c r="B839" i="5"/>
  <c r="B854" i="5"/>
  <c r="D854" i="5" s="1"/>
  <c r="B866" i="5"/>
  <c r="B880" i="5"/>
  <c r="D880" i="5" s="1"/>
  <c r="B892" i="5"/>
  <c r="C892" i="5" s="1"/>
  <c r="B904" i="5"/>
  <c r="B916" i="5"/>
  <c r="D916" i="5" s="1"/>
  <c r="B930" i="5"/>
  <c r="D930" i="5" s="1"/>
  <c r="B942" i="5"/>
  <c r="D942" i="5" s="1"/>
  <c r="B953" i="5"/>
  <c r="D953" i="5" s="1"/>
  <c r="B964" i="5"/>
  <c r="D964" i="5" s="1"/>
  <c r="B975" i="5"/>
  <c r="D975" i="5" s="1"/>
  <c r="B986" i="5"/>
  <c r="D986" i="5" s="1"/>
  <c r="B998" i="5"/>
  <c r="B1009" i="5"/>
  <c r="D1009" i="5" s="1"/>
  <c r="B1020" i="5"/>
  <c r="D1020" i="5" s="1"/>
  <c r="B1031" i="5"/>
  <c r="B1042" i="5"/>
  <c r="B1053" i="5"/>
  <c r="B1064" i="5"/>
  <c r="D1064" i="5" s="1"/>
  <c r="B1075" i="5"/>
  <c r="D1075" i="5" s="1"/>
  <c r="B1086" i="5"/>
  <c r="B1098" i="5"/>
  <c r="D1098" i="5" s="1"/>
  <c r="B1109" i="5"/>
  <c r="D1109" i="5" s="1"/>
  <c r="B1120" i="5"/>
  <c r="B1131" i="5"/>
  <c r="D1131" i="5" s="1"/>
  <c r="B1142" i="5"/>
  <c r="B1153" i="5"/>
  <c r="D1153" i="5" s="1"/>
  <c r="B1164" i="5"/>
  <c r="D1164" i="5" s="1"/>
  <c r="B1175" i="5"/>
  <c r="D1175" i="5" s="1"/>
  <c r="B1186" i="5"/>
  <c r="C1186" i="5" s="1"/>
  <c r="B1198" i="5"/>
  <c r="D1198" i="5" s="1"/>
  <c r="B1208" i="5"/>
  <c r="D1208" i="5" s="1"/>
  <c r="B1218" i="5"/>
  <c r="D1218" i="5" s="1"/>
  <c r="B1228" i="5"/>
  <c r="D1228" i="5" s="1"/>
  <c r="B1238" i="5"/>
  <c r="B1248" i="5"/>
  <c r="D1248" i="5" s="1"/>
  <c r="B1258" i="5"/>
  <c r="B1268" i="5"/>
  <c r="D1268" i="5" s="1"/>
  <c r="B1278" i="5"/>
  <c r="D1278" i="5" s="1"/>
  <c r="B1288" i="5"/>
  <c r="C1288" i="5" s="1"/>
  <c r="B1298" i="5"/>
  <c r="D1298" i="5" s="1"/>
  <c r="B1308" i="5"/>
  <c r="B1318" i="5"/>
  <c r="D1318" i="5" s="1"/>
  <c r="B1328" i="5"/>
  <c r="B1338" i="5"/>
  <c r="D1338" i="5" s="1"/>
  <c r="B1348" i="5"/>
  <c r="C1348" i="5" s="1"/>
  <c r="B1358" i="5"/>
  <c r="B1368" i="5"/>
  <c r="D1368" i="5" s="1"/>
  <c r="B1378" i="5"/>
  <c r="D1378" i="5" s="1"/>
  <c r="B1388" i="5"/>
  <c r="C1388" i="5" s="1"/>
  <c r="B1398" i="5"/>
  <c r="D1398" i="5" s="1"/>
  <c r="B1408" i="5"/>
  <c r="B1418" i="5"/>
  <c r="D1418" i="5" s="1"/>
  <c r="B1428" i="5"/>
  <c r="B1438" i="5"/>
  <c r="B1448" i="5"/>
  <c r="B1458" i="5"/>
  <c r="D1458" i="5" s="1"/>
  <c r="B1468" i="5"/>
  <c r="C1468" i="5" s="1"/>
  <c r="B1478" i="5"/>
  <c r="B1488" i="5"/>
  <c r="D1488" i="5" s="1"/>
  <c r="B1498" i="5"/>
  <c r="D1498" i="5" s="1"/>
  <c r="B1508" i="5"/>
  <c r="C1508" i="5" s="1"/>
  <c r="B1518" i="5"/>
  <c r="C1518" i="5" s="1"/>
  <c r="B1528" i="5"/>
  <c r="D1528" i="5" s="1"/>
  <c r="B1538" i="5"/>
  <c r="D1538" i="5" s="1"/>
  <c r="B1548" i="5"/>
  <c r="B1558" i="5"/>
  <c r="C1558" i="5" s="1"/>
  <c r="B1568" i="5"/>
  <c r="D1568" i="5" s="1"/>
  <c r="B1578" i="5"/>
  <c r="D1578" i="5" s="1"/>
  <c r="B1588" i="5"/>
  <c r="D1588" i="5" s="1"/>
  <c r="B1598" i="5"/>
  <c r="B1608" i="5"/>
  <c r="D1608" i="5" s="1"/>
  <c r="B1618" i="5"/>
  <c r="C1618" i="5" s="1"/>
  <c r="B1628" i="5"/>
  <c r="D1628" i="5" s="1"/>
  <c r="B1638" i="5"/>
  <c r="C1638" i="5" s="1"/>
  <c r="B1648" i="5"/>
  <c r="C1648" i="5" s="1"/>
  <c r="B1658" i="5"/>
  <c r="C1658" i="5" s="1"/>
  <c r="B1668" i="5"/>
  <c r="C1668" i="5" s="1"/>
  <c r="B1678" i="5"/>
  <c r="D1678" i="5" s="1"/>
  <c r="B1688" i="5"/>
  <c r="C1688" i="5" s="1"/>
  <c r="B1698" i="5"/>
  <c r="D1698" i="5" s="1"/>
  <c r="B1708" i="5"/>
  <c r="D1708" i="5" s="1"/>
  <c r="B1718" i="5"/>
  <c r="D1718" i="5" s="1"/>
  <c r="B1728" i="5"/>
  <c r="D1728" i="5" s="1"/>
  <c r="B1738" i="5"/>
  <c r="B1748" i="5"/>
  <c r="D1748" i="5" s="1"/>
  <c r="B1758" i="5"/>
  <c r="D1758" i="5" s="1"/>
  <c r="B1768" i="5"/>
  <c r="D1768" i="5" s="1"/>
  <c r="B1778" i="5"/>
  <c r="D1778" i="5" s="1"/>
  <c r="B1788" i="5"/>
  <c r="C1788" i="5" s="1"/>
  <c r="B1798" i="5"/>
  <c r="D1798" i="5" s="1"/>
  <c r="B1808" i="5"/>
  <c r="D1808" i="5" s="1"/>
  <c r="B1818" i="5"/>
  <c r="C1818" i="5" s="1"/>
  <c r="B1828" i="5"/>
  <c r="C1828" i="5" s="1"/>
  <c r="B1838" i="5"/>
  <c r="D1838" i="5" s="1"/>
  <c r="B1848" i="5"/>
  <c r="D1848" i="5" s="1"/>
  <c r="B1858" i="5"/>
  <c r="D1858" i="5" s="1"/>
  <c r="B1868" i="5"/>
  <c r="D1868" i="5" s="1"/>
  <c r="B1878" i="5"/>
  <c r="D1878" i="5" s="1"/>
  <c r="B80" i="5"/>
  <c r="C80" i="5" s="1"/>
  <c r="B166" i="5"/>
  <c r="C166" i="5" s="1"/>
  <c r="B248" i="5"/>
  <c r="B330" i="5"/>
  <c r="D330" i="5" s="1"/>
  <c r="B416" i="5"/>
  <c r="D416" i="5" s="1"/>
  <c r="B498" i="5"/>
  <c r="B580" i="5"/>
  <c r="D580" i="5" s="1"/>
  <c r="B641" i="5"/>
  <c r="D641" i="5" s="1"/>
  <c r="B671" i="5"/>
  <c r="D671" i="5" s="1"/>
  <c r="B698" i="5"/>
  <c r="C698" i="5" s="1"/>
  <c r="B721" i="5"/>
  <c r="C721" i="5" s="1"/>
  <c r="B740" i="5"/>
  <c r="B765" i="5"/>
  <c r="C765" i="5" s="1"/>
  <c r="B781" i="5"/>
  <c r="D781" i="5" s="1"/>
  <c r="B800" i="5"/>
  <c r="D800" i="5" s="1"/>
  <c r="B825" i="5"/>
  <c r="D825" i="5" s="1"/>
  <c r="B840" i="5"/>
  <c r="D840" i="5" s="1"/>
  <c r="B855" i="5"/>
  <c r="C855" i="5" s="1"/>
  <c r="B869" i="5"/>
  <c r="D869" i="5" s="1"/>
  <c r="B881" i="5"/>
  <c r="B893" i="5"/>
  <c r="D893" i="5" s="1"/>
  <c r="B905" i="5"/>
  <c r="D905" i="5" s="1"/>
  <c r="B919" i="5"/>
  <c r="D919" i="5" s="1"/>
  <c r="B931" i="5"/>
  <c r="B943" i="5"/>
  <c r="D943" i="5" s="1"/>
  <c r="B954" i="5"/>
  <c r="B965" i="5"/>
  <c r="B976" i="5"/>
  <c r="B988" i="5"/>
  <c r="D988" i="5" s="1"/>
  <c r="B999" i="5"/>
  <c r="D999" i="5" s="1"/>
  <c r="B1010" i="5"/>
  <c r="B1021" i="5"/>
  <c r="D1021" i="5" s="1"/>
  <c r="B1032" i="5"/>
  <c r="D1032" i="5" s="1"/>
  <c r="B1043" i="5"/>
  <c r="D1043" i="5" s="1"/>
  <c r="B1054" i="5"/>
  <c r="D1054" i="5" s="1"/>
  <c r="B1065" i="5"/>
  <c r="D1065" i="5" s="1"/>
  <c r="B1076" i="5"/>
  <c r="D1076" i="5" s="1"/>
  <c r="B1088" i="5"/>
  <c r="D1088" i="5" s="1"/>
  <c r="B1099" i="5"/>
  <c r="D1099" i="5" s="1"/>
  <c r="B1110" i="5"/>
  <c r="D1110" i="5" s="1"/>
  <c r="B1121" i="5"/>
  <c r="D1121" i="5" s="1"/>
  <c r="B1132" i="5"/>
  <c r="B1143" i="5"/>
  <c r="C1143" i="5" s="1"/>
  <c r="B1154" i="5"/>
  <c r="D1154" i="5" s="1"/>
  <c r="B1165" i="5"/>
  <c r="D1165" i="5" s="1"/>
  <c r="B1176" i="5"/>
  <c r="D1176" i="5" s="1"/>
  <c r="B1188" i="5"/>
  <c r="B1199" i="5"/>
  <c r="D1199" i="5" s="1"/>
  <c r="B1209" i="5"/>
  <c r="D1209" i="5" s="1"/>
  <c r="B1219" i="5"/>
  <c r="D1219" i="5" s="1"/>
  <c r="B1229" i="5"/>
  <c r="B1239" i="5"/>
  <c r="D1239" i="5" s="1"/>
  <c r="B1249" i="5"/>
  <c r="D1249" i="5" s="1"/>
  <c r="B1259" i="5"/>
  <c r="D1259" i="5" s="1"/>
  <c r="B1269" i="5"/>
  <c r="C1269" i="5" s="1"/>
  <c r="B1279" i="5"/>
  <c r="B1289" i="5"/>
  <c r="D1289" i="5" s="1"/>
  <c r="B1299" i="5"/>
  <c r="D1299" i="5" s="1"/>
  <c r="B1309" i="5"/>
  <c r="C1309" i="5" s="1"/>
  <c r="B1319" i="5"/>
  <c r="B1329" i="5"/>
  <c r="B1339" i="5"/>
  <c r="B1349" i="5"/>
  <c r="D1349" i="5" s="1"/>
  <c r="B1359" i="5"/>
  <c r="D1359" i="5" s="1"/>
  <c r="B1369" i="5"/>
  <c r="B1379" i="5"/>
  <c r="B1389" i="5"/>
  <c r="B1399" i="5"/>
  <c r="C1399" i="5" s="1"/>
  <c r="B1409" i="5"/>
  <c r="D1409" i="5" s="1"/>
  <c r="B1419" i="5"/>
  <c r="D1419" i="5" s="1"/>
  <c r="B1429" i="5"/>
  <c r="C1429" i="5" s="1"/>
  <c r="B1439" i="5"/>
  <c r="B1449" i="5"/>
  <c r="D1449" i="5" s="1"/>
  <c r="B1459" i="5"/>
  <c r="B1469" i="5"/>
  <c r="D1469" i="5" s="1"/>
  <c r="B1479" i="5"/>
  <c r="B1489" i="5"/>
  <c r="D1489" i="5" s="1"/>
  <c r="B1499" i="5"/>
  <c r="D1499" i="5" s="1"/>
  <c r="B1509" i="5"/>
  <c r="B1519" i="5"/>
  <c r="D1519" i="5" s="1"/>
  <c r="B1529" i="5"/>
  <c r="D1529" i="5" s="1"/>
  <c r="B1539" i="5"/>
  <c r="D1539" i="5" s="1"/>
  <c r="B1549" i="5"/>
  <c r="C1549" i="5" s="1"/>
  <c r="B1559" i="5"/>
  <c r="D1559" i="5" s="1"/>
  <c r="B1569" i="5"/>
  <c r="D1569" i="5" s="1"/>
  <c r="B1579" i="5"/>
  <c r="D1579" i="5" s="1"/>
  <c r="B1589" i="5"/>
  <c r="B1599" i="5"/>
  <c r="C1599" i="5" s="1"/>
  <c r="B1609" i="5"/>
  <c r="B1619" i="5"/>
  <c r="B1629" i="5"/>
  <c r="D1629" i="5" s="1"/>
  <c r="B1639" i="5"/>
  <c r="C1639" i="5" s="1"/>
  <c r="B1649" i="5"/>
  <c r="C1649" i="5" s="1"/>
  <c r="B1659" i="5"/>
  <c r="C1659" i="5" s="1"/>
  <c r="B1669" i="5"/>
  <c r="B1679" i="5"/>
  <c r="D1679" i="5" s="1"/>
  <c r="B1689" i="5"/>
  <c r="D1689" i="5" s="1"/>
  <c r="B1699" i="5"/>
  <c r="D1699" i="5" s="1"/>
  <c r="B1709" i="5"/>
  <c r="B1719" i="5"/>
  <c r="C1719" i="5" s="1"/>
  <c r="B1729" i="5"/>
  <c r="C1729" i="5" s="1"/>
  <c r="B1739" i="5"/>
  <c r="D1739" i="5" s="1"/>
  <c r="B1749" i="5"/>
  <c r="B1759" i="5"/>
  <c r="D1759" i="5" s="1"/>
  <c r="B1769" i="5"/>
  <c r="D1769" i="5" s="1"/>
  <c r="B1779" i="5"/>
  <c r="C1779" i="5" s="1"/>
  <c r="B1789" i="5"/>
  <c r="B1799" i="5"/>
  <c r="C1799" i="5" s="1"/>
  <c r="B1809" i="5"/>
  <c r="D1809" i="5" s="1"/>
  <c r="B1819" i="5"/>
  <c r="C1819" i="5" s="1"/>
  <c r="B1829" i="5"/>
  <c r="D1829" i="5" s="1"/>
  <c r="B1839" i="5"/>
  <c r="C1839" i="5" s="1"/>
  <c r="B1849" i="5"/>
  <c r="B1859" i="5"/>
  <c r="D1859" i="5" s="1"/>
  <c r="B1869" i="5"/>
  <c r="C1869" i="5" s="1"/>
  <c r="B1879" i="5"/>
  <c r="B85" i="5"/>
  <c r="B167" i="5"/>
  <c r="C167" i="5" s="1"/>
  <c r="B249" i="5"/>
  <c r="D249" i="5" s="1"/>
  <c r="B335" i="5"/>
  <c r="D335" i="5" s="1"/>
  <c r="B417" i="5"/>
  <c r="B499" i="5"/>
  <c r="C499" i="5" s="1"/>
  <c r="B585" i="5"/>
  <c r="D585" i="5" s="1"/>
  <c r="B645" i="5"/>
  <c r="B678" i="5"/>
  <c r="D678" i="5" s="1"/>
  <c r="B699" i="5"/>
  <c r="B725" i="5"/>
  <c r="D725" i="5" s="1"/>
  <c r="B741" i="5"/>
  <c r="D741" i="5" s="1"/>
  <c r="B766" i="5"/>
  <c r="D766" i="5" s="1"/>
  <c r="B785" i="5"/>
  <c r="D785" i="5" s="1"/>
  <c r="B807" i="5"/>
  <c r="D807" i="5" s="1"/>
  <c r="B826" i="5"/>
  <c r="C826" i="5" s="1"/>
  <c r="B841" i="5"/>
  <c r="D841" i="5" s="1"/>
  <c r="B856" i="5"/>
  <c r="B870" i="5"/>
  <c r="C870" i="5" s="1"/>
  <c r="B882" i="5"/>
  <c r="D882" i="5" s="1"/>
  <c r="B894" i="5"/>
  <c r="D894" i="5" s="1"/>
  <c r="B906" i="5"/>
  <c r="D906" i="5" s="1"/>
  <c r="B920" i="5"/>
  <c r="B932" i="5"/>
  <c r="D932" i="5" s="1"/>
  <c r="B944" i="5"/>
  <c r="D944" i="5" s="1"/>
  <c r="B955" i="5"/>
  <c r="B966" i="5"/>
  <c r="D966" i="5" s="1"/>
  <c r="B978" i="5"/>
  <c r="C978" i="5" s="1"/>
  <c r="B989" i="5"/>
  <c r="D989" i="5" s="1"/>
  <c r="B1000" i="5"/>
  <c r="B1011" i="5"/>
  <c r="B1022" i="5"/>
  <c r="D1022" i="5" s="1"/>
  <c r="B1033" i="5"/>
  <c r="D1033" i="5" s="1"/>
  <c r="B1044" i="5"/>
  <c r="C1044" i="5" s="1"/>
  <c r="B1055" i="5"/>
  <c r="B1066" i="5"/>
  <c r="D1066" i="5" s="1"/>
  <c r="B1078" i="5"/>
  <c r="D1078" i="5" s="1"/>
  <c r="B1089" i="5"/>
  <c r="B1100" i="5"/>
  <c r="B1111" i="5"/>
  <c r="C1111" i="5" s="1"/>
  <c r="B1122" i="5"/>
  <c r="C1122" i="5" s="1"/>
  <c r="B1133" i="5"/>
  <c r="B1144" i="5"/>
  <c r="C1144" i="5" s="1"/>
  <c r="B1155" i="5"/>
  <c r="C1155" i="5" s="1"/>
  <c r="B1166" i="5"/>
  <c r="C1166" i="5" s="1"/>
  <c r="B1178" i="5"/>
  <c r="D1178" i="5" s="1"/>
  <c r="B1189" i="5"/>
  <c r="D1189" i="5" s="1"/>
  <c r="B1200" i="5"/>
  <c r="D1200" i="5" s="1"/>
  <c r="B1210" i="5"/>
  <c r="D1210" i="5" s="1"/>
  <c r="B1220" i="5"/>
  <c r="D1220" i="5" s="1"/>
  <c r="B1230" i="5"/>
  <c r="B1240" i="5"/>
  <c r="B1250" i="5"/>
  <c r="D1250" i="5" s="1"/>
  <c r="B1260" i="5"/>
  <c r="C1260" i="5" s="1"/>
  <c r="B1270" i="5"/>
  <c r="D1270" i="5" s="1"/>
  <c r="B1280" i="5"/>
  <c r="B1290" i="5"/>
  <c r="D1290" i="5" s="1"/>
  <c r="B1300" i="5"/>
  <c r="D1300" i="5" s="1"/>
  <c r="B1310" i="5"/>
  <c r="C1310" i="5" s="1"/>
  <c r="B1320" i="5"/>
  <c r="D1320" i="5" s="1"/>
  <c r="B1330" i="5"/>
  <c r="B1340" i="5"/>
  <c r="D1340" i="5" s="1"/>
  <c r="B1350" i="5"/>
  <c r="D1350" i="5" s="1"/>
  <c r="B1360" i="5"/>
  <c r="C1360" i="5" s="1"/>
  <c r="B1370" i="5"/>
  <c r="D1370" i="5" s="1"/>
  <c r="B1380" i="5"/>
  <c r="B1390" i="5"/>
  <c r="B1400" i="5"/>
  <c r="D1400" i="5" s="1"/>
  <c r="B1410" i="5"/>
  <c r="B1420" i="5"/>
  <c r="D1420" i="5" s="1"/>
  <c r="B1430" i="5"/>
  <c r="D1430" i="5" s="1"/>
  <c r="B1440" i="5"/>
  <c r="D1440" i="5" s="1"/>
  <c r="B1450" i="5"/>
  <c r="B1460" i="5"/>
  <c r="D1460" i="5" s="1"/>
  <c r="B1470" i="5"/>
  <c r="B1480" i="5"/>
  <c r="C1480" i="5" s="1"/>
  <c r="B1490" i="5"/>
  <c r="B1500" i="5"/>
  <c r="B1510" i="5"/>
  <c r="D1510" i="5" s="1"/>
  <c r="B1520" i="5"/>
  <c r="B1530" i="5"/>
  <c r="D1530" i="5" s="1"/>
  <c r="B1540" i="5"/>
  <c r="C1540" i="5" s="1"/>
  <c r="B1550" i="5"/>
  <c r="D1550" i="5" s="1"/>
  <c r="B1560" i="5"/>
  <c r="D1560" i="5" s="1"/>
  <c r="B1570" i="5"/>
  <c r="D1570" i="5" s="1"/>
  <c r="B98" i="5"/>
  <c r="C98" i="5" s="1"/>
  <c r="B180" i="5"/>
  <c r="C180" i="5" s="1"/>
  <c r="B266" i="5"/>
  <c r="C266" i="5" s="1"/>
  <c r="B348" i="5"/>
  <c r="C348" i="5" s="1"/>
  <c r="B430" i="5"/>
  <c r="D430" i="5" s="1"/>
  <c r="B516" i="5"/>
  <c r="C516" i="5" s="1"/>
  <c r="B598" i="5"/>
  <c r="D598" i="5" s="1"/>
  <c r="B655" i="5"/>
  <c r="B679" i="5"/>
  <c r="B700" i="5"/>
  <c r="C700" i="5" s="1"/>
  <c r="B726" i="5"/>
  <c r="C726" i="5" s="1"/>
  <c r="B745" i="5"/>
  <c r="D745" i="5" s="1"/>
  <c r="B767" i="5"/>
  <c r="D767" i="5" s="1"/>
  <c r="B786" i="5"/>
  <c r="D786" i="5" s="1"/>
  <c r="B808" i="5"/>
  <c r="B827" i="5"/>
  <c r="B844" i="5"/>
  <c r="D844" i="5" s="1"/>
  <c r="B859" i="5"/>
  <c r="B871" i="5"/>
  <c r="D871" i="5" s="1"/>
  <c r="B883" i="5"/>
  <c r="C883" i="5" s="1"/>
  <c r="B895" i="5"/>
  <c r="D895" i="5" s="1"/>
  <c r="B909" i="5"/>
  <c r="D909" i="5" s="1"/>
  <c r="B921" i="5"/>
  <c r="B933" i="5"/>
  <c r="B945" i="5"/>
  <c r="D945" i="5" s="1"/>
  <c r="B956" i="5"/>
  <c r="D956" i="5" s="1"/>
  <c r="B968" i="5"/>
  <c r="D968" i="5" s="1"/>
  <c r="B979" i="5"/>
  <c r="B990" i="5"/>
  <c r="D990" i="5" s="1"/>
  <c r="B1001" i="5"/>
  <c r="C1001" i="5" s="1"/>
  <c r="B1012" i="5"/>
  <c r="C1012" i="5" s="1"/>
  <c r="B1023" i="5"/>
  <c r="D1023" i="5" s="1"/>
  <c r="B1034" i="5"/>
  <c r="C1034" i="5" s="1"/>
  <c r="B1045" i="5"/>
  <c r="D1045" i="5" s="1"/>
  <c r="B1056" i="5"/>
  <c r="B1068" i="5"/>
  <c r="D1068" i="5" s="1"/>
  <c r="B1079" i="5"/>
  <c r="B1090" i="5"/>
  <c r="D1090" i="5" s="1"/>
  <c r="B1101" i="5"/>
  <c r="D1101" i="5" s="1"/>
  <c r="B1112" i="5"/>
  <c r="D1112" i="5" s="1"/>
  <c r="B1123" i="5"/>
  <c r="B1134" i="5"/>
  <c r="D1134" i="5" s="1"/>
  <c r="B1145" i="5"/>
  <c r="D1145" i="5" s="1"/>
  <c r="B1156" i="5"/>
  <c r="D1156" i="5" s="1"/>
  <c r="B1168" i="5"/>
  <c r="B1179" i="5"/>
  <c r="B1190" i="5"/>
  <c r="D1190" i="5" s="1"/>
  <c r="B1201" i="5"/>
  <c r="B1211" i="5"/>
  <c r="D1211" i="5" s="1"/>
  <c r="B1221" i="5"/>
  <c r="D1221" i="5" s="1"/>
  <c r="B1231" i="5"/>
  <c r="C1231" i="5" s="1"/>
  <c r="B1241" i="5"/>
  <c r="D1241" i="5" s="1"/>
  <c r="B1251" i="5"/>
  <c r="B1261" i="5"/>
  <c r="B1271" i="5"/>
  <c r="C1271" i="5" s="1"/>
  <c r="B1281" i="5"/>
  <c r="D1281" i="5" s="1"/>
  <c r="B1291" i="5"/>
  <c r="B1301" i="5"/>
  <c r="D1301" i="5" s="1"/>
  <c r="B1311" i="5"/>
  <c r="D1311" i="5" s="1"/>
  <c r="B1321" i="5"/>
  <c r="B1331" i="5"/>
  <c r="C1331" i="5" s="1"/>
  <c r="B1341" i="5"/>
  <c r="B1351" i="5"/>
  <c r="D1351" i="5" s="1"/>
  <c r="B1361" i="5"/>
  <c r="D1361" i="5" s="1"/>
  <c r="B1371" i="5"/>
  <c r="D1371" i="5" s="1"/>
  <c r="B1381" i="5"/>
  <c r="C1381" i="5" s="1"/>
  <c r="B1391" i="5"/>
  <c r="B1401" i="5"/>
  <c r="D1401" i="5" s="1"/>
  <c r="B1411" i="5"/>
  <c r="D1411" i="5" s="1"/>
  <c r="B1421" i="5"/>
  <c r="B1431" i="5"/>
  <c r="D1431" i="5" s="1"/>
  <c r="B1441" i="5"/>
  <c r="C1441" i="5" s="1"/>
  <c r="B1451" i="5"/>
  <c r="B1461" i="5"/>
  <c r="B1471" i="5"/>
  <c r="C1471" i="5" s="1"/>
  <c r="B1481" i="5"/>
  <c r="B99" i="5"/>
  <c r="D99" i="5" s="1"/>
  <c r="B185" i="5"/>
  <c r="C185" i="5" s="1"/>
  <c r="B267" i="5"/>
  <c r="D267" i="5" s="1"/>
  <c r="B349" i="5"/>
  <c r="B435" i="5"/>
  <c r="B517" i="5"/>
  <c r="B599" i="5"/>
  <c r="D599" i="5" s="1"/>
  <c r="B656" i="5"/>
  <c r="D656" i="5" s="1"/>
  <c r="B681" i="5"/>
  <c r="B707" i="5"/>
  <c r="D707" i="5" s="1"/>
  <c r="B727" i="5"/>
  <c r="D727" i="5" s="1"/>
  <c r="B749" i="5"/>
  <c r="D749" i="5" s="1"/>
  <c r="B768" i="5"/>
  <c r="B787" i="5"/>
  <c r="C787" i="5" s="1"/>
  <c r="B809" i="5"/>
  <c r="C809" i="5" s="1"/>
  <c r="B828" i="5"/>
  <c r="D828" i="5" s="1"/>
  <c r="B845" i="5"/>
  <c r="C845" i="5" s="1"/>
  <c r="B860" i="5"/>
  <c r="D860" i="5" s="1"/>
  <c r="B872" i="5"/>
  <c r="B884" i="5"/>
  <c r="C884" i="5" s="1"/>
  <c r="B896" i="5"/>
  <c r="C896" i="5" s="1"/>
  <c r="B910" i="5"/>
  <c r="B922" i="5"/>
  <c r="B934" i="5"/>
  <c r="C934" i="5" s="1"/>
  <c r="B946" i="5"/>
  <c r="D946" i="5" s="1"/>
  <c r="B958" i="5"/>
  <c r="B969" i="5"/>
  <c r="D969" i="5" s="1"/>
  <c r="B980" i="5"/>
  <c r="D980" i="5" s="1"/>
  <c r="B991" i="5"/>
  <c r="D991" i="5" s="1"/>
  <c r="B1002" i="5"/>
  <c r="B1013" i="5"/>
  <c r="D1013" i="5" s="1"/>
  <c r="B1024" i="5"/>
  <c r="C1024" i="5" s="1"/>
  <c r="B1035" i="5"/>
  <c r="D1035" i="5" s="1"/>
  <c r="B1046" i="5"/>
  <c r="D1046" i="5" s="1"/>
  <c r="B1058" i="5"/>
  <c r="B1069" i="5"/>
  <c r="D1069" i="5" s="1"/>
  <c r="B1080" i="5"/>
  <c r="C1080" i="5" s="1"/>
  <c r="B1091" i="5"/>
  <c r="D1091" i="5" s="1"/>
  <c r="B1102" i="5"/>
  <c r="B1113" i="5"/>
  <c r="B1124" i="5"/>
  <c r="D1124" i="5" s="1"/>
  <c r="B1135" i="5"/>
  <c r="D1135" i="5" s="1"/>
  <c r="B1146" i="5"/>
  <c r="C1146" i="5" s="1"/>
  <c r="B1158" i="5"/>
  <c r="D1158" i="5" s="1"/>
  <c r="B1169" i="5"/>
  <c r="D1169" i="5" s="1"/>
  <c r="B1180" i="5"/>
  <c r="B1191" i="5"/>
  <c r="B1202" i="5"/>
  <c r="B1212" i="5"/>
  <c r="B1222" i="5"/>
  <c r="D1222" i="5" s="1"/>
  <c r="B1232" i="5"/>
  <c r="D1232" i="5" s="1"/>
  <c r="B1242" i="5"/>
  <c r="B1252" i="5"/>
  <c r="D1252" i="5" s="1"/>
  <c r="B1262" i="5"/>
  <c r="D1262" i="5" s="1"/>
  <c r="B1272" i="5"/>
  <c r="D1272" i="5" s="1"/>
  <c r="B1282" i="5"/>
  <c r="C1282" i="5" s="1"/>
  <c r="B1292" i="5"/>
  <c r="C1292" i="5" s="1"/>
  <c r="B1302" i="5"/>
  <c r="C1302" i="5" s="1"/>
  <c r="B1312" i="5"/>
  <c r="B1322" i="5"/>
  <c r="C1322" i="5" s="1"/>
  <c r="B1332" i="5"/>
  <c r="D1332" i="5" s="1"/>
  <c r="B1342" i="5"/>
  <c r="D1342" i="5" s="1"/>
  <c r="B1352" i="5"/>
  <c r="D1352" i="5" s="1"/>
  <c r="B1362" i="5"/>
  <c r="C1362" i="5" s="1"/>
  <c r="B1372" i="5"/>
  <c r="D1372" i="5" s="1"/>
  <c r="B1382" i="5"/>
  <c r="C1382" i="5" s="1"/>
  <c r="B1392" i="5"/>
  <c r="C1392" i="5" s="1"/>
  <c r="B1402" i="5"/>
  <c r="B1412" i="5"/>
  <c r="D1412" i="5" s="1"/>
  <c r="B1422" i="5"/>
  <c r="D1422" i="5" s="1"/>
  <c r="B1432" i="5"/>
  <c r="D1432" i="5" s="1"/>
  <c r="B1442" i="5"/>
  <c r="C1442" i="5" s="1"/>
  <c r="B1452" i="5"/>
  <c r="C1452" i="5" s="1"/>
  <c r="B1462" i="5"/>
  <c r="D1462" i="5" s="1"/>
  <c r="B1472" i="5"/>
  <c r="B1482" i="5"/>
  <c r="D1482" i="5" s="1"/>
  <c r="B1492" i="5"/>
  <c r="C1492" i="5" s="1"/>
  <c r="B1502" i="5"/>
  <c r="D1502" i="5" s="1"/>
  <c r="B1512" i="5"/>
  <c r="B1522" i="5"/>
  <c r="D1522" i="5" s="1"/>
  <c r="B1532" i="5"/>
  <c r="D1532" i="5" s="1"/>
  <c r="B1542" i="5"/>
  <c r="B1552" i="5"/>
  <c r="D1552" i="5" s="1"/>
  <c r="B116" i="5"/>
  <c r="C116" i="5" s="1"/>
  <c r="B198" i="5"/>
  <c r="D198" i="5" s="1"/>
  <c r="B280" i="5"/>
  <c r="D280" i="5" s="1"/>
  <c r="B366" i="5"/>
  <c r="D366" i="5" s="1"/>
  <c r="B448" i="5"/>
  <c r="D448" i="5" s="1"/>
  <c r="B530" i="5"/>
  <c r="D530" i="5" s="1"/>
  <c r="B615" i="5"/>
  <c r="B657" i="5"/>
  <c r="D657" i="5" s="1"/>
  <c r="B685" i="5"/>
  <c r="B708" i="5"/>
  <c r="B728" i="5"/>
  <c r="D728" i="5" s="1"/>
  <c r="B750" i="5"/>
  <c r="D750" i="5" s="1"/>
  <c r="B769" i="5"/>
  <c r="D769" i="5" s="1"/>
  <c r="B791" i="5"/>
  <c r="D791" i="5" s="1"/>
  <c r="B810" i="5"/>
  <c r="C810" i="5" s="1"/>
  <c r="B829" i="5"/>
  <c r="B848" i="5"/>
  <c r="B861" i="5"/>
  <c r="D861" i="5" s="1"/>
  <c r="B873" i="5"/>
  <c r="D873" i="5" s="1"/>
  <c r="B885" i="5"/>
  <c r="B899" i="5"/>
  <c r="C899" i="5" s="1"/>
  <c r="B911" i="5"/>
  <c r="D911" i="5" s="1"/>
  <c r="B923" i="5"/>
  <c r="D923" i="5" s="1"/>
  <c r="B935" i="5"/>
  <c r="D935" i="5" s="1"/>
  <c r="B948" i="5"/>
  <c r="B959" i="5"/>
  <c r="B970" i="5"/>
  <c r="B981" i="5"/>
  <c r="C981" i="5" s="1"/>
  <c r="B992" i="5"/>
  <c r="D992" i="5" s="1"/>
  <c r="B1003" i="5"/>
  <c r="C1003" i="5" s="1"/>
  <c r="B1014" i="5"/>
  <c r="C1014" i="5" s="1"/>
  <c r="B1025" i="5"/>
  <c r="D1025" i="5" s="1"/>
  <c r="B1036" i="5"/>
  <c r="D1036" i="5" s="1"/>
  <c r="B1048" i="5"/>
  <c r="B1059" i="5"/>
  <c r="D1059" i="5" s="1"/>
  <c r="B1070" i="5"/>
  <c r="D1070" i="5" s="1"/>
  <c r="B1081" i="5"/>
  <c r="C1081" i="5" s="1"/>
  <c r="B1092" i="5"/>
  <c r="D1092" i="5" s="1"/>
  <c r="B1103" i="5"/>
  <c r="C1103" i="5" s="1"/>
  <c r="B1114" i="5"/>
  <c r="C1114" i="5" s="1"/>
  <c r="B1125" i="5"/>
  <c r="D1125" i="5" s="1"/>
  <c r="B1136" i="5"/>
  <c r="C1136" i="5" s="1"/>
  <c r="B1148" i="5"/>
  <c r="D1148" i="5" s="1"/>
  <c r="B1159" i="5"/>
  <c r="D1159" i="5" s="1"/>
  <c r="B1170" i="5"/>
  <c r="D1170" i="5" s="1"/>
  <c r="B1181" i="5"/>
  <c r="D1181" i="5" s="1"/>
  <c r="B1192" i="5"/>
  <c r="C1192" i="5" s="1"/>
  <c r="B1203" i="5"/>
  <c r="D1203" i="5" s="1"/>
  <c r="B1213" i="5"/>
  <c r="C1213" i="5" s="1"/>
  <c r="B1223" i="5"/>
  <c r="B1233" i="5"/>
  <c r="D1233" i="5" s="1"/>
  <c r="B1243" i="5"/>
  <c r="B1253" i="5"/>
  <c r="D1253" i="5" s="1"/>
  <c r="B1263" i="5"/>
  <c r="D1263" i="5" s="1"/>
  <c r="B1273" i="5"/>
  <c r="D1273" i="5" s="1"/>
  <c r="B1283" i="5"/>
  <c r="C1283" i="5" s="1"/>
  <c r="B1293" i="5"/>
  <c r="B1303" i="5"/>
  <c r="C1303" i="5" s="1"/>
  <c r="B1313" i="5"/>
  <c r="D1313" i="5" s="1"/>
  <c r="B1323" i="5"/>
  <c r="B1333" i="5"/>
  <c r="C1333" i="5" s="1"/>
  <c r="B1343" i="5"/>
  <c r="B1353" i="5"/>
  <c r="D1353" i="5" s="1"/>
  <c r="B1363" i="5"/>
  <c r="B1373" i="5"/>
  <c r="D1373" i="5" s="1"/>
  <c r="B1383" i="5"/>
  <c r="C1383" i="5" s="1"/>
  <c r="B1393" i="5"/>
  <c r="D1393" i="5" s="1"/>
  <c r="B1403" i="5"/>
  <c r="D1403" i="5" s="1"/>
  <c r="B1413" i="5"/>
  <c r="B1423" i="5"/>
  <c r="C1423" i="5" s="1"/>
  <c r="B1433" i="5"/>
  <c r="B1443" i="5"/>
  <c r="D1443" i="5" s="1"/>
  <c r="B1453" i="5"/>
  <c r="D1453" i="5" s="1"/>
  <c r="B1463" i="5"/>
  <c r="C1463" i="5" s="1"/>
  <c r="B1473" i="5"/>
  <c r="D1473" i="5" s="1"/>
  <c r="B1483" i="5"/>
  <c r="B1493" i="5"/>
  <c r="D1493" i="5" s="1"/>
  <c r="B1503" i="5"/>
  <c r="C1503" i="5" s="1"/>
  <c r="B1513" i="5"/>
  <c r="B1523" i="5"/>
  <c r="B1533" i="5"/>
  <c r="C1533" i="5" s="1"/>
  <c r="B1543" i="5"/>
  <c r="C1543" i="5" s="1"/>
  <c r="B1553" i="5"/>
  <c r="D1553" i="5" s="1"/>
  <c r="B117" i="5"/>
  <c r="C117" i="5" s="1"/>
  <c r="B199" i="5"/>
  <c r="D199" i="5" s="1"/>
  <c r="B285" i="5"/>
  <c r="B367" i="5"/>
  <c r="D367" i="5" s="1"/>
  <c r="B449" i="5"/>
  <c r="C449" i="5" s="1"/>
  <c r="B535" i="5"/>
  <c r="D535" i="5" s="1"/>
  <c r="B616" i="5"/>
  <c r="C616" i="5" s="1"/>
  <c r="B658" i="5"/>
  <c r="D658" i="5" s="1"/>
  <c r="B686" i="5"/>
  <c r="B710" i="5"/>
  <c r="D710" i="5" s="1"/>
  <c r="B729" i="5"/>
  <c r="B751" i="5"/>
  <c r="C751" i="5" s="1"/>
  <c r="B770" i="5"/>
  <c r="D770" i="5" s="1"/>
  <c r="B795" i="5"/>
  <c r="B811" i="5"/>
  <c r="D811" i="5" s="1"/>
  <c r="B830" i="5"/>
  <c r="C830" i="5" s="1"/>
  <c r="B849" i="5"/>
  <c r="B862" i="5"/>
  <c r="D862" i="5" s="1"/>
  <c r="B874" i="5"/>
  <c r="D874" i="5" s="1"/>
  <c r="B886" i="5"/>
  <c r="B900" i="5"/>
  <c r="D900" i="5" s="1"/>
  <c r="B912" i="5"/>
  <c r="B924" i="5"/>
  <c r="C924" i="5" s="1"/>
  <c r="B936" i="5"/>
  <c r="B949" i="5"/>
  <c r="B960" i="5"/>
  <c r="D960" i="5" s="1"/>
  <c r="B971" i="5"/>
  <c r="C971" i="5" s="1"/>
  <c r="B982" i="5"/>
  <c r="D982" i="5" s="1"/>
  <c r="B993" i="5"/>
  <c r="C993" i="5" s="1"/>
  <c r="B1004" i="5"/>
  <c r="B1015" i="5"/>
  <c r="D1015" i="5" s="1"/>
  <c r="B1026" i="5"/>
  <c r="D1026" i="5" s="1"/>
  <c r="B1038" i="5"/>
  <c r="B1049" i="5"/>
  <c r="D1049" i="5" s="1"/>
  <c r="B1060" i="5"/>
  <c r="D1060" i="5" s="1"/>
  <c r="B1071" i="5"/>
  <c r="D1071" i="5" s="1"/>
  <c r="B1082" i="5"/>
  <c r="D1082" i="5" s="1"/>
  <c r="B1093" i="5"/>
  <c r="D1093" i="5" s="1"/>
  <c r="B1104" i="5"/>
  <c r="D1104" i="5" s="1"/>
  <c r="B1115" i="5"/>
  <c r="D1115" i="5" s="1"/>
  <c r="B1126" i="5"/>
  <c r="D1126" i="5" s="1"/>
  <c r="B1138" i="5"/>
  <c r="D1138" i="5" s="1"/>
  <c r="B1149" i="5"/>
  <c r="D1149" i="5" s="1"/>
  <c r="B1160" i="5"/>
  <c r="B1171" i="5"/>
  <c r="D1171" i="5" s="1"/>
  <c r="B1182" i="5"/>
  <c r="C1182" i="5" s="1"/>
  <c r="B1193" i="5"/>
  <c r="D1193" i="5" s="1"/>
  <c r="B1204" i="5"/>
  <c r="C1204" i="5" s="1"/>
  <c r="B1214" i="5"/>
  <c r="D1214" i="5" s="1"/>
  <c r="B1224" i="5"/>
  <c r="D1224" i="5" s="1"/>
  <c r="B1234" i="5"/>
  <c r="C1234" i="5" s="1"/>
  <c r="B1244" i="5"/>
  <c r="B1254" i="5"/>
  <c r="D1254" i="5" s="1"/>
  <c r="B1264" i="5"/>
  <c r="C1264" i="5" s="1"/>
  <c r="B1274" i="5"/>
  <c r="B1284" i="5"/>
  <c r="D1284" i="5" s="1"/>
  <c r="B1294" i="5"/>
  <c r="D1294" i="5" s="1"/>
  <c r="B1304" i="5"/>
  <c r="D1304" i="5" s="1"/>
  <c r="B1314" i="5"/>
  <c r="C1314" i="5" s="1"/>
  <c r="B1324" i="5"/>
  <c r="D1324" i="5" s="1"/>
  <c r="B1334" i="5"/>
  <c r="D1334" i="5" s="1"/>
  <c r="B1344" i="5"/>
  <c r="C1344" i="5" s="1"/>
  <c r="B1354" i="5"/>
  <c r="D1354" i="5" s="1"/>
  <c r="B1364" i="5"/>
  <c r="C1364" i="5" s="1"/>
  <c r="B1374" i="5"/>
  <c r="D1374" i="5" s="1"/>
  <c r="B1384" i="5"/>
  <c r="D1384" i="5" s="1"/>
  <c r="B1394" i="5"/>
  <c r="B1404" i="5"/>
  <c r="D1404" i="5" s="1"/>
  <c r="B1414" i="5"/>
  <c r="C1414" i="5" s="1"/>
  <c r="B1424" i="5"/>
  <c r="C1424" i="5" s="1"/>
  <c r="B1434" i="5"/>
  <c r="D1434" i="5" s="1"/>
  <c r="B1444" i="5"/>
  <c r="B1454" i="5"/>
  <c r="D1454" i="5" s="1"/>
  <c r="B1464" i="5"/>
  <c r="B1474" i="5"/>
  <c r="C1474" i="5" s="1"/>
  <c r="B1484" i="5"/>
  <c r="D1484" i="5" s="1"/>
  <c r="B1494" i="5"/>
  <c r="B1504" i="5"/>
  <c r="D1504" i="5" s="1"/>
  <c r="B1514" i="5"/>
  <c r="C1514" i="5" s="1"/>
  <c r="B1524" i="5"/>
  <c r="C1524" i="5" s="1"/>
  <c r="B1534" i="5"/>
  <c r="C1534" i="5" s="1"/>
  <c r="B130" i="5"/>
  <c r="C130" i="5" s="1"/>
  <c r="B216" i="5"/>
  <c r="B298" i="5"/>
  <c r="C298" i="5" s="1"/>
  <c r="B380" i="5"/>
  <c r="D380" i="5" s="1"/>
  <c r="B466" i="5"/>
  <c r="C466" i="5" s="1"/>
  <c r="B548" i="5"/>
  <c r="B628" i="5"/>
  <c r="B666" i="5"/>
  <c r="D666" i="5" s="1"/>
  <c r="B687" i="5"/>
  <c r="D687" i="5" s="1"/>
  <c r="B711" i="5"/>
  <c r="B736" i="5"/>
  <c r="C736" i="5" s="1"/>
  <c r="B755" i="5"/>
  <c r="D755" i="5" s="1"/>
  <c r="B771" i="5"/>
  <c r="D771" i="5" s="1"/>
  <c r="B796" i="5"/>
  <c r="B815" i="5"/>
  <c r="B836" i="5"/>
  <c r="C836" i="5" s="1"/>
  <c r="B850" i="5"/>
  <c r="D850" i="5" s="1"/>
  <c r="B863" i="5"/>
  <c r="B875" i="5"/>
  <c r="D875" i="5" s="1"/>
  <c r="B889" i="5"/>
  <c r="D889" i="5" s="1"/>
  <c r="B901" i="5"/>
  <c r="D901" i="5" s="1"/>
  <c r="B135" i="5"/>
  <c r="D135" i="5" s="1"/>
  <c r="B217" i="5"/>
  <c r="D217" i="5" s="1"/>
  <c r="B299" i="5"/>
  <c r="B385" i="5"/>
  <c r="D385" i="5" s="1"/>
  <c r="B467" i="5"/>
  <c r="C467" i="5" s="1"/>
  <c r="B549" i="5"/>
  <c r="B629" i="5"/>
  <c r="D629" i="5" s="1"/>
  <c r="B668" i="5"/>
  <c r="C668" i="5" s="1"/>
  <c r="B691" i="5"/>
  <c r="D691" i="5" s="1"/>
  <c r="B715" i="5"/>
  <c r="C715" i="5" s="1"/>
  <c r="B737" i="5"/>
  <c r="C737" i="5" s="1"/>
  <c r="B756" i="5"/>
  <c r="B778" i="5"/>
  <c r="B797" i="5"/>
  <c r="D797" i="5" s="1"/>
  <c r="B816" i="5"/>
  <c r="D816" i="5" s="1"/>
  <c r="B837" i="5"/>
  <c r="C837" i="5" s="1"/>
  <c r="B851" i="5"/>
  <c r="D851" i="5" s="1"/>
  <c r="B864" i="5"/>
  <c r="D864" i="5" s="1"/>
  <c r="B876" i="5"/>
  <c r="D876" i="5" s="1"/>
  <c r="B890" i="5"/>
  <c r="D890" i="5" s="1"/>
  <c r="B148" i="5"/>
  <c r="B230" i="5"/>
  <c r="D230" i="5" s="1"/>
  <c r="B316" i="5"/>
  <c r="D316" i="5" s="1"/>
  <c r="B398" i="5"/>
  <c r="C398" i="5" s="1"/>
  <c r="B480" i="5"/>
  <c r="D480" i="5" s="1"/>
  <c r="B566" i="5"/>
  <c r="C566" i="5" s="1"/>
  <c r="B639" i="5"/>
  <c r="C639" i="5" s="1"/>
  <c r="B669" i="5"/>
  <c r="D669" i="5" s="1"/>
  <c r="B695" i="5"/>
  <c r="C695" i="5" s="1"/>
  <c r="B716" i="5"/>
  <c r="D716" i="5" s="1"/>
  <c r="B738" i="5"/>
  <c r="C738" i="5" s="1"/>
  <c r="B757" i="5"/>
  <c r="D757" i="5" s="1"/>
  <c r="B779" i="5"/>
  <c r="B798" i="5"/>
  <c r="D798" i="5" s="1"/>
  <c r="B820" i="5"/>
  <c r="D820" i="5" s="1"/>
  <c r="B838" i="5"/>
  <c r="C838" i="5" s="1"/>
  <c r="B853" i="5"/>
  <c r="C853" i="5" s="1"/>
  <c r="B865" i="5"/>
  <c r="D865" i="5" s="1"/>
  <c r="B879" i="5"/>
  <c r="B891" i="5"/>
  <c r="D891" i="5" s="1"/>
  <c r="B903" i="5"/>
  <c r="D903" i="5" s="1"/>
  <c r="B915" i="5"/>
  <c r="B929" i="5"/>
  <c r="B941" i="5"/>
  <c r="C941" i="5" s="1"/>
  <c r="B952" i="5"/>
  <c r="B963" i="5"/>
  <c r="D963" i="5" s="1"/>
  <c r="B974" i="5"/>
  <c r="B985" i="5"/>
  <c r="D985" i="5" s="1"/>
  <c r="B996" i="5"/>
  <c r="D996" i="5" s="1"/>
  <c r="B1008" i="5"/>
  <c r="D1008" i="5" s="1"/>
  <c r="B1019" i="5"/>
  <c r="B1030" i="5"/>
  <c r="D1030" i="5" s="1"/>
  <c r="B1041" i="5"/>
  <c r="D1041" i="5" s="1"/>
  <c r="B1052" i="5"/>
  <c r="D1052" i="5" s="1"/>
  <c r="B1063" i="5"/>
  <c r="D1063" i="5" s="1"/>
  <c r="B1074" i="5"/>
  <c r="C1074" i="5" s="1"/>
  <c r="B1085" i="5"/>
  <c r="D1085" i="5" s="1"/>
  <c r="B1096" i="5"/>
  <c r="D1096" i="5" s="1"/>
  <c r="B1108" i="5"/>
  <c r="D1108" i="5" s="1"/>
  <c r="B1119" i="5"/>
  <c r="C1119" i="5" s="1"/>
  <c r="B1130" i="5"/>
  <c r="B1141" i="5"/>
  <c r="B1152" i="5"/>
  <c r="B1163" i="5"/>
  <c r="D1163" i="5" s="1"/>
  <c r="B1174" i="5"/>
  <c r="C1174" i="5" s="1"/>
  <c r="B1185" i="5"/>
  <c r="C1185" i="5" s="1"/>
  <c r="B1196" i="5"/>
  <c r="C1196" i="5" s="1"/>
  <c r="B1207" i="5"/>
  <c r="B1217" i="5"/>
  <c r="B1227" i="5"/>
  <c r="B1237" i="5"/>
  <c r="D1237" i="5" s="1"/>
  <c r="B1247" i="5"/>
  <c r="D1247" i="5" s="1"/>
  <c r="B1257" i="5"/>
  <c r="D1257" i="5" s="1"/>
  <c r="B1267" i="5"/>
  <c r="B1277" i="5"/>
  <c r="C1277" i="5" s="1"/>
  <c r="B1287" i="5"/>
  <c r="C1287" i="5" s="1"/>
  <c r="B1297" i="5"/>
  <c r="B1307" i="5"/>
  <c r="B1317" i="5"/>
  <c r="D1317" i="5" s="1"/>
  <c r="B1327" i="5"/>
  <c r="C1327" i="5" s="1"/>
  <c r="B1337" i="5"/>
  <c r="B1347" i="5"/>
  <c r="B1357" i="5"/>
  <c r="B1367" i="5"/>
  <c r="D1367" i="5" s="1"/>
  <c r="B1377" i="5"/>
  <c r="D1377" i="5" s="1"/>
  <c r="B1387" i="5"/>
  <c r="D1387" i="5" s="1"/>
  <c r="B1397" i="5"/>
  <c r="D1397" i="5" s="1"/>
  <c r="B1407" i="5"/>
  <c r="D1407" i="5" s="1"/>
  <c r="B1417" i="5"/>
  <c r="C1417" i="5" s="1"/>
  <c r="B1427" i="5"/>
  <c r="D1427" i="5" s="1"/>
  <c r="B1437" i="5"/>
  <c r="D1437" i="5" s="1"/>
  <c r="B1447" i="5"/>
  <c r="D1447" i="5" s="1"/>
  <c r="B1457" i="5"/>
  <c r="D1457" i="5" s="1"/>
  <c r="B1467" i="5"/>
  <c r="D1467" i="5" s="1"/>
  <c r="B1477" i="5"/>
  <c r="D1477" i="5" s="1"/>
  <c r="B1487" i="5"/>
  <c r="D1487" i="5" s="1"/>
  <c r="B1497" i="5"/>
  <c r="D1497" i="5" s="1"/>
  <c r="B1507" i="5"/>
  <c r="B1517" i="5"/>
  <c r="D1517" i="5" s="1"/>
  <c r="B1527" i="5"/>
  <c r="C1527" i="5" s="1"/>
  <c r="B1537" i="5"/>
  <c r="D1537" i="5" s="1"/>
  <c r="B1547" i="5"/>
  <c r="C1547" i="5" s="1"/>
  <c r="B1557" i="5"/>
  <c r="D1557" i="5" s="1"/>
  <c r="B1567" i="5"/>
  <c r="B1577" i="5"/>
  <c r="C159" i="5"/>
  <c r="C89" i="5"/>
  <c r="B1873" i="5"/>
  <c r="C1873" i="5" s="1"/>
  <c r="B1861" i="5"/>
  <c r="D1861" i="5" s="1"/>
  <c r="B1847" i="5"/>
  <c r="C1847" i="5" s="1"/>
  <c r="B1835" i="5"/>
  <c r="D1835" i="5" s="1"/>
  <c r="B1823" i="5"/>
  <c r="C1823" i="5" s="1"/>
  <c r="B1811" i="5"/>
  <c r="C1811" i="5" s="1"/>
  <c r="B1797" i="5"/>
  <c r="D1797" i="5" s="1"/>
  <c r="B1785" i="5"/>
  <c r="D1785" i="5" s="1"/>
  <c r="B1773" i="5"/>
  <c r="C1773" i="5" s="1"/>
  <c r="B1761" i="5"/>
  <c r="C1761" i="5" s="1"/>
  <c r="B1747" i="5"/>
  <c r="B1735" i="5"/>
  <c r="D1735" i="5" s="1"/>
  <c r="B1723" i="5"/>
  <c r="D1723" i="5" s="1"/>
  <c r="B1711" i="5"/>
  <c r="C1711" i="5" s="1"/>
  <c r="B1697" i="5"/>
  <c r="D1697" i="5" s="1"/>
  <c r="B1685" i="5"/>
  <c r="D1685" i="5" s="1"/>
  <c r="B1673" i="5"/>
  <c r="D1673" i="5" s="1"/>
  <c r="B1661" i="5"/>
  <c r="C1661" i="5" s="1"/>
  <c r="B1647" i="5"/>
  <c r="D1647" i="5" s="1"/>
  <c r="B1635" i="5"/>
  <c r="D1635" i="5" s="1"/>
  <c r="B1623" i="5"/>
  <c r="D1623" i="5" s="1"/>
  <c r="B1611" i="5"/>
  <c r="B1597" i="5"/>
  <c r="D1597" i="5" s="1"/>
  <c r="B1585" i="5"/>
  <c r="B1572" i="5"/>
  <c r="D1572" i="5" s="1"/>
  <c r="B1554" i="5"/>
  <c r="D1554" i="5" s="1"/>
  <c r="B1525" i="5"/>
  <c r="C1525" i="5" s="1"/>
  <c r="B1491" i="5"/>
  <c r="C1491" i="5" s="1"/>
  <c r="B1445" i="5"/>
  <c r="C1445" i="5" s="1"/>
  <c r="B1395" i="5"/>
  <c r="C1395" i="5" s="1"/>
  <c r="B1345" i="5"/>
  <c r="D1345" i="5" s="1"/>
  <c r="B1295" i="5"/>
  <c r="D1295" i="5" s="1"/>
  <c r="B1245" i="5"/>
  <c r="D1245" i="5" s="1"/>
  <c r="B1194" i="5"/>
  <c r="B1139" i="5"/>
  <c r="D1139" i="5" s="1"/>
  <c r="B1083" i="5"/>
  <c r="B1028" i="5"/>
  <c r="C1028" i="5" s="1"/>
  <c r="B972" i="5"/>
  <c r="D972" i="5" s="1"/>
  <c r="B913" i="5"/>
  <c r="D913" i="5" s="1"/>
  <c r="B2" i="5"/>
  <c r="C2" i="5" s="1"/>
  <c r="B1872" i="5"/>
  <c r="D1872" i="5" s="1"/>
  <c r="B1860" i="5"/>
  <c r="D1860" i="5" s="1"/>
  <c r="B1846" i="5"/>
  <c r="D1846" i="5" s="1"/>
  <c r="B1834" i="5"/>
  <c r="B1822" i="5"/>
  <c r="D1822" i="5" s="1"/>
  <c r="B1810" i="5"/>
  <c r="D1810" i="5" s="1"/>
  <c r="B1796" i="5"/>
  <c r="B1784" i="5"/>
  <c r="D1784" i="5" s="1"/>
  <c r="B1772" i="5"/>
  <c r="D1772" i="5" s="1"/>
  <c r="B1760" i="5"/>
  <c r="D1760" i="5" s="1"/>
  <c r="B1746" i="5"/>
  <c r="B1734" i="5"/>
  <c r="B1722" i="5"/>
  <c r="D1722" i="5" s="1"/>
  <c r="B1710" i="5"/>
  <c r="B1696" i="5"/>
  <c r="D1696" i="5" s="1"/>
  <c r="B1684" i="5"/>
  <c r="D1684" i="5" s="1"/>
  <c r="B1672" i="5"/>
  <c r="D1672" i="5" s="1"/>
  <c r="B1660" i="5"/>
  <c r="D1660" i="5" s="1"/>
  <c r="B1646" i="5"/>
  <c r="D1646" i="5" s="1"/>
  <c r="B1634" i="5"/>
  <c r="D1634" i="5" s="1"/>
  <c r="B1622" i="5"/>
  <c r="C1622" i="5" s="1"/>
  <c r="B1610" i="5"/>
  <c r="D1610" i="5" s="1"/>
  <c r="B1596" i="5"/>
  <c r="B1584" i="5"/>
  <c r="B1571" i="5"/>
  <c r="D1571" i="5" s="1"/>
  <c r="B1551" i="5"/>
  <c r="D1551" i="5" s="1"/>
  <c r="B1521" i="5"/>
  <c r="D1521" i="5" s="1"/>
  <c r="B1486" i="5"/>
  <c r="D1486" i="5" s="1"/>
  <c r="B1436" i="5"/>
  <c r="C1436" i="5" s="1"/>
  <c r="B1386" i="5"/>
  <c r="B1336" i="5"/>
  <c r="B1286" i="5"/>
  <c r="B1236" i="5"/>
  <c r="B1184" i="5"/>
  <c r="B1129" i="5"/>
  <c r="D1129" i="5" s="1"/>
  <c r="B1073" i="5"/>
  <c r="C1073" i="5" s="1"/>
  <c r="B1018" i="5"/>
  <c r="B962" i="5"/>
  <c r="B902" i="5"/>
  <c r="D902" i="5" s="1"/>
  <c r="B1883" i="5"/>
  <c r="D1883" i="5" s="1"/>
  <c r="B1871" i="5"/>
  <c r="D1871" i="5" s="1"/>
  <c r="B1857" i="5"/>
  <c r="B1845" i="5"/>
  <c r="D1845" i="5" s="1"/>
  <c r="B1833" i="5"/>
  <c r="C1833" i="5" s="1"/>
  <c r="B1821" i="5"/>
  <c r="D1821" i="5" s="1"/>
  <c r="B1807" i="5"/>
  <c r="C1807" i="5" s="1"/>
  <c r="B1795" i="5"/>
  <c r="D1795" i="5" s="1"/>
  <c r="B1783" i="5"/>
  <c r="C1783" i="5" s="1"/>
  <c r="B1771" i="5"/>
  <c r="D1771" i="5" s="1"/>
  <c r="B1757" i="5"/>
  <c r="B1745" i="5"/>
  <c r="D1745" i="5" s="1"/>
  <c r="B1733" i="5"/>
  <c r="D1733" i="5" s="1"/>
  <c r="B1721" i="5"/>
  <c r="C1721" i="5" s="1"/>
  <c r="B1707" i="5"/>
  <c r="C1707" i="5" s="1"/>
  <c r="B1695" i="5"/>
  <c r="D1695" i="5" s="1"/>
  <c r="B1683" i="5"/>
  <c r="C1683" i="5" s="1"/>
  <c r="B1671" i="5"/>
  <c r="D1671" i="5" s="1"/>
  <c r="B1657" i="5"/>
  <c r="D1657" i="5" s="1"/>
  <c r="B1645" i="5"/>
  <c r="D1645" i="5" s="1"/>
  <c r="B1633" i="5"/>
  <c r="D1633" i="5" s="1"/>
  <c r="B1621" i="5"/>
  <c r="B1607" i="5"/>
  <c r="C1607" i="5" s="1"/>
  <c r="B1595" i="5"/>
  <c r="D1595" i="5" s="1"/>
  <c r="B1583" i="5"/>
  <c r="C1583" i="5" s="1"/>
  <c r="B1566" i="5"/>
  <c r="D1566" i="5" s="1"/>
  <c r="B1546" i="5"/>
  <c r="D1546" i="5" s="1"/>
  <c r="B1516" i="5"/>
  <c r="B1485" i="5"/>
  <c r="C1485" i="5" s="1"/>
  <c r="B1435" i="5"/>
  <c r="D1435" i="5" s="1"/>
  <c r="B1385" i="5"/>
  <c r="B1335" i="5"/>
  <c r="D1335" i="5" s="1"/>
  <c r="B1285" i="5"/>
  <c r="B1235" i="5"/>
  <c r="C1235" i="5" s="1"/>
  <c r="B1183" i="5"/>
  <c r="B1128" i="5"/>
  <c r="D1128" i="5" s="1"/>
  <c r="B1072" i="5"/>
  <c r="B1016" i="5"/>
  <c r="C1016" i="5" s="1"/>
  <c r="B961" i="5"/>
  <c r="D961" i="5" s="1"/>
  <c r="E1135" i="5"/>
  <c r="E179" i="5"/>
  <c r="E170" i="5"/>
  <c r="E158" i="5"/>
  <c r="F99" i="5"/>
  <c r="E88" i="5"/>
  <c r="F59" i="5"/>
  <c r="E49" i="5"/>
  <c r="E40" i="5"/>
  <c r="F17" i="5"/>
  <c r="E5" i="5"/>
  <c r="E1866" i="5"/>
  <c r="F1853" i="5"/>
  <c r="E1843" i="5"/>
  <c r="F1819" i="5"/>
  <c r="E1792" i="5"/>
  <c r="F1727" i="5"/>
  <c r="E1686" i="5"/>
  <c r="F1658" i="5"/>
  <c r="F1634" i="5"/>
  <c r="E1610" i="5"/>
  <c r="F1603" i="5"/>
  <c r="E1341" i="5"/>
  <c r="F1328" i="5"/>
  <c r="E1216" i="5"/>
  <c r="E1208" i="5"/>
  <c r="F1197" i="5"/>
  <c r="E1134" i="5"/>
  <c r="E1086" i="5"/>
  <c r="E1044" i="5"/>
  <c r="F1019" i="5"/>
  <c r="E1019" i="5"/>
  <c r="F832" i="5"/>
  <c r="E750" i="5"/>
  <c r="E708" i="5"/>
  <c r="F660" i="5"/>
  <c r="E618" i="5"/>
  <c r="F509" i="5"/>
  <c r="E509" i="5"/>
  <c r="F119" i="5"/>
  <c r="E99" i="5"/>
  <c r="E59" i="5"/>
  <c r="F1847" i="5"/>
  <c r="F1745" i="5"/>
  <c r="E1658" i="5"/>
  <c r="E1644" i="5"/>
  <c r="F1574" i="5"/>
  <c r="F1561" i="5"/>
  <c r="F1412" i="5"/>
  <c r="F1314" i="5"/>
  <c r="E1300" i="5"/>
  <c r="F1300" i="5"/>
  <c r="E1261" i="5"/>
  <c r="E1169" i="5"/>
  <c r="F1169" i="5"/>
  <c r="F1146" i="5"/>
  <c r="E1074" i="5"/>
  <c r="F1012" i="5"/>
  <c r="E976" i="5"/>
  <c r="F916" i="5"/>
  <c r="F838" i="5"/>
  <c r="E788" i="5"/>
  <c r="E743" i="5"/>
  <c r="F611" i="5"/>
  <c r="E560" i="5"/>
  <c r="F529" i="5"/>
  <c r="E514" i="5"/>
  <c r="F355" i="5"/>
  <c r="E355" i="5"/>
  <c r="E1050" i="5"/>
  <c r="F1044" i="5"/>
  <c r="E726" i="5"/>
  <c r="E139" i="5"/>
  <c r="F13" i="5"/>
  <c r="F1835" i="5"/>
  <c r="E1699" i="5"/>
  <c r="E1638" i="5"/>
  <c r="E1613" i="5"/>
  <c r="F1594" i="5"/>
  <c r="E1515" i="5"/>
  <c r="F1508" i="5"/>
  <c r="F1425" i="5"/>
  <c r="E1425" i="5"/>
  <c r="F1345" i="5"/>
  <c r="F1339" i="5"/>
  <c r="E1334" i="5"/>
  <c r="E1298" i="5"/>
  <c r="E1291" i="5"/>
  <c r="F1283" i="5"/>
  <c r="E1255" i="5"/>
  <c r="E1240" i="5"/>
  <c r="F1240" i="5"/>
  <c r="E1109" i="5"/>
  <c r="F1109" i="5"/>
  <c r="E1024" i="5"/>
  <c r="E844" i="5"/>
  <c r="F725" i="5"/>
  <c r="E725" i="5"/>
  <c r="F572" i="5"/>
  <c r="E572" i="5"/>
  <c r="E1292" i="5"/>
  <c r="F1248" i="5"/>
  <c r="F29" i="5"/>
  <c r="E1717" i="5"/>
  <c r="F1649" i="5"/>
  <c r="E1594" i="5"/>
  <c r="E1564" i="5"/>
  <c r="E1388" i="5"/>
  <c r="E1345" i="5"/>
  <c r="E1325" i="5"/>
  <c r="E1297" i="5"/>
  <c r="E1246" i="5"/>
  <c r="F1120" i="5"/>
  <c r="F851" i="5"/>
  <c r="E792" i="5"/>
  <c r="F792" i="5"/>
  <c r="F758" i="5"/>
  <c r="F669" i="5"/>
  <c r="E664" i="5"/>
  <c r="E600" i="5"/>
  <c r="E593" i="5"/>
  <c r="F490" i="5"/>
  <c r="E490" i="5"/>
  <c r="F393" i="5"/>
  <c r="E109" i="5"/>
  <c r="F79" i="5"/>
  <c r="F69" i="5"/>
  <c r="F129" i="5"/>
  <c r="F9" i="5"/>
  <c r="E1620" i="5"/>
  <c r="E1579" i="5"/>
  <c r="E1029" i="5"/>
  <c r="F865" i="5"/>
  <c r="E865" i="5"/>
  <c r="E758" i="5"/>
  <c r="F734" i="5"/>
  <c r="E1502" i="5"/>
  <c r="F1445" i="5"/>
  <c r="E1445" i="5"/>
  <c r="F1264" i="5"/>
  <c r="F1124" i="5"/>
  <c r="F1023" i="5"/>
  <c r="F993" i="5"/>
  <c r="E965" i="5"/>
  <c r="F577" i="5"/>
  <c r="E160" i="5"/>
  <c r="E117" i="5"/>
  <c r="F78" i="5"/>
  <c r="F67" i="5"/>
  <c r="E27" i="5"/>
  <c r="F159" i="5"/>
  <c r="F150" i="5"/>
  <c r="E127" i="5"/>
  <c r="F115" i="5"/>
  <c r="E107" i="5"/>
  <c r="E78" i="5"/>
  <c r="E66" i="5"/>
  <c r="F50" i="5"/>
  <c r="E19" i="5"/>
  <c r="F8" i="5"/>
  <c r="F1867" i="5"/>
  <c r="E1862" i="5"/>
  <c r="E1748" i="5"/>
  <c r="E1563" i="5"/>
  <c r="F1526" i="5"/>
  <c r="F1495" i="5"/>
  <c r="E1473" i="5"/>
  <c r="F1402" i="5"/>
  <c r="E1402" i="5"/>
  <c r="F1310" i="5"/>
  <c r="E1310" i="5"/>
  <c r="E1303" i="5"/>
  <c r="F1189" i="5"/>
  <c r="E1189" i="5"/>
  <c r="F914" i="5"/>
  <c r="E914" i="5"/>
  <c r="F810" i="5"/>
  <c r="F778" i="5"/>
  <c r="E778" i="5"/>
  <c r="F697" i="5"/>
  <c r="E697" i="5"/>
  <c r="F313" i="5"/>
  <c r="E313" i="5"/>
  <c r="E1014" i="5"/>
  <c r="F1014" i="5"/>
  <c r="F1007" i="5"/>
  <c r="E970" i="5"/>
  <c r="F970" i="5"/>
  <c r="E913" i="5"/>
  <c r="F825" i="5"/>
  <c r="F703" i="5"/>
  <c r="F614" i="5"/>
  <c r="F583" i="5"/>
  <c r="F447" i="5"/>
  <c r="E447" i="5"/>
  <c r="F170" i="5"/>
  <c r="E149" i="5"/>
  <c r="E135" i="5"/>
  <c r="F49" i="5"/>
  <c r="F40" i="5"/>
  <c r="F1866" i="5"/>
  <c r="F1610" i="5"/>
  <c r="F1414" i="5"/>
  <c r="E1372" i="5"/>
  <c r="F1336" i="5"/>
  <c r="E1256" i="5"/>
  <c r="F1250" i="5"/>
  <c r="F1216" i="5"/>
  <c r="F1178" i="5"/>
  <c r="F1141" i="5"/>
  <c r="E1141" i="5"/>
  <c r="F1134" i="5"/>
  <c r="F1105" i="5"/>
  <c r="F1095" i="5"/>
  <c r="F1086" i="5"/>
  <c r="F969" i="5"/>
  <c r="E969" i="5"/>
  <c r="E901" i="5"/>
  <c r="E897" i="5"/>
  <c r="E800" i="5"/>
  <c r="E661" i="5"/>
  <c r="F661" i="5"/>
  <c r="F544" i="5"/>
  <c r="F502" i="5"/>
  <c r="E370" i="5"/>
  <c r="E320" i="5"/>
  <c r="F459" i="5"/>
  <c r="F455" i="5"/>
  <c r="F196" i="5"/>
  <c r="E428" i="5"/>
  <c r="F418" i="5"/>
  <c r="E339" i="5"/>
  <c r="E300" i="5"/>
  <c r="E260" i="5"/>
  <c r="F446" i="5"/>
  <c r="E441" i="5"/>
  <c r="E182" i="5"/>
  <c r="E187" i="5"/>
  <c r="F427" i="5"/>
  <c r="F422" i="5"/>
  <c r="F402" i="5"/>
  <c r="E395" i="5"/>
  <c r="E363" i="5"/>
  <c r="E202" i="5"/>
  <c r="E197" i="5"/>
  <c r="F784" i="5"/>
  <c r="F565" i="5"/>
  <c r="F498" i="5"/>
  <c r="E427" i="5"/>
  <c r="E415" i="5"/>
  <c r="E409" i="5"/>
  <c r="E402" i="5"/>
  <c r="E290" i="5"/>
  <c r="F270" i="5"/>
  <c r="F283" i="5"/>
  <c r="E1441" i="5"/>
  <c r="F1371" i="5"/>
  <c r="E1305" i="5"/>
  <c r="E1168" i="5"/>
  <c r="E594" i="5"/>
  <c r="E485" i="5"/>
  <c r="E477" i="5"/>
  <c r="F451" i="5"/>
  <c r="F438" i="5"/>
  <c r="E283" i="5"/>
  <c r="E242" i="5"/>
  <c r="F190" i="5"/>
  <c r="F165" i="5"/>
  <c r="E106" i="5"/>
  <c r="E85" i="5"/>
  <c r="F16" i="5"/>
  <c r="F176" i="5"/>
  <c r="E145" i="5"/>
  <c r="E125" i="5"/>
  <c r="F34" i="5"/>
  <c r="E1750" i="5"/>
  <c r="E162" i="5"/>
  <c r="E156" i="5"/>
  <c r="E142" i="5"/>
  <c r="F135" i="5"/>
  <c r="F116" i="5"/>
  <c r="E95" i="5"/>
  <c r="E74" i="5"/>
  <c r="F66" i="5"/>
  <c r="F54" i="5"/>
  <c r="E1839" i="5"/>
  <c r="F1827" i="5"/>
  <c r="E1823" i="5"/>
  <c r="E1681" i="5"/>
  <c r="F1681" i="5"/>
  <c r="F947" i="5"/>
  <c r="E1320" i="5"/>
  <c r="E1294" i="5"/>
  <c r="F1294" i="5"/>
  <c r="F1280" i="5"/>
  <c r="E1280" i="5"/>
  <c r="E1185" i="5"/>
  <c r="F1185" i="5"/>
  <c r="F1070" i="5"/>
  <c r="E1070" i="5"/>
  <c r="E1149" i="5"/>
  <c r="F959" i="5"/>
  <c r="F1706" i="5"/>
  <c r="E1706" i="5"/>
  <c r="E1753" i="5"/>
  <c r="E1790" i="5"/>
  <c r="E1770" i="5"/>
  <c r="E1588" i="5"/>
  <c r="F1588" i="5"/>
  <c r="E1329" i="5"/>
  <c r="F1329" i="5"/>
  <c r="E1101" i="5"/>
  <c r="F964" i="5"/>
  <c r="E1747" i="5"/>
  <c r="F1723" i="5"/>
  <c r="F166" i="5"/>
  <c r="F86" i="5"/>
  <c r="F1718" i="5"/>
  <c r="E1718" i="5"/>
  <c r="E1665" i="5"/>
  <c r="F1665" i="5"/>
  <c r="F126" i="5"/>
  <c r="E86" i="5"/>
  <c r="E36" i="5"/>
  <c r="F106" i="5"/>
  <c r="E1846" i="5"/>
  <c r="E1763" i="5"/>
  <c r="F1757" i="5"/>
  <c r="F1691" i="5"/>
  <c r="E1671" i="5"/>
  <c r="E1479" i="5"/>
  <c r="E1424" i="5"/>
  <c r="E1362" i="5"/>
  <c r="F1362" i="5"/>
  <c r="E1224" i="5"/>
  <c r="F1224" i="5"/>
  <c r="F1158" i="5"/>
  <c r="E1112" i="5"/>
  <c r="F1112" i="5"/>
  <c r="E1575" i="5"/>
  <c r="F1575" i="5"/>
  <c r="F1740" i="5"/>
  <c r="F1729" i="5"/>
  <c r="E1729" i="5"/>
  <c r="E1653" i="5"/>
  <c r="F146" i="5"/>
  <c r="F35" i="5"/>
  <c r="E1751" i="5"/>
  <c r="F1651" i="5"/>
  <c r="E1236" i="5"/>
  <c r="F1236" i="5"/>
  <c r="F1487" i="5"/>
  <c r="E146" i="5"/>
  <c r="F1677" i="5"/>
  <c r="E1275" i="5"/>
  <c r="F1275" i="5"/>
  <c r="F85" i="5"/>
  <c r="F125" i="5"/>
  <c r="F25" i="5"/>
  <c r="F152" i="5"/>
  <c r="E16" i="5"/>
  <c r="E56" i="5"/>
  <c r="F32" i="5"/>
  <c r="F24" i="5"/>
  <c r="F15" i="5"/>
  <c r="E1859" i="5"/>
  <c r="E1849" i="5"/>
  <c r="E1749" i="5"/>
  <c r="F1749" i="5"/>
  <c r="E1605" i="5"/>
  <c r="E1592" i="5"/>
  <c r="F1592" i="5"/>
  <c r="E1572" i="5"/>
  <c r="F1411" i="5"/>
  <c r="E1245" i="5"/>
  <c r="F1245" i="5"/>
  <c r="F65" i="5"/>
  <c r="F145" i="5"/>
  <c r="E165" i="5"/>
  <c r="F105" i="5"/>
  <c r="E76" i="5"/>
  <c r="E25" i="5"/>
  <c r="F96" i="5"/>
  <c r="F75" i="5"/>
  <c r="F175" i="5"/>
  <c r="F62" i="5"/>
  <c r="E15" i="5"/>
  <c r="F1863" i="5"/>
  <c r="F1781" i="5"/>
  <c r="E1560" i="5"/>
  <c r="E1434" i="5"/>
  <c r="F1434" i="5"/>
  <c r="E1228" i="5"/>
  <c r="F1228" i="5"/>
  <c r="F26" i="5"/>
  <c r="E126" i="5"/>
  <c r="E26" i="5"/>
  <c r="F84" i="5"/>
  <c r="E1810" i="5"/>
  <c r="F164" i="5"/>
  <c r="E152" i="5"/>
  <c r="E105" i="5"/>
  <c r="E84" i="5"/>
  <c r="E164" i="5"/>
  <c r="F144" i="5"/>
  <c r="E124" i="5"/>
  <c r="F55" i="5"/>
  <c r="F23" i="5"/>
  <c r="F162" i="5"/>
  <c r="E150" i="5"/>
  <c r="F142" i="5"/>
  <c r="E137" i="5"/>
  <c r="F104" i="5"/>
  <c r="E62" i="5"/>
  <c r="E46" i="5"/>
  <c r="F22" i="5"/>
  <c r="F7" i="5"/>
  <c r="F1870" i="5"/>
  <c r="F1839" i="5"/>
  <c r="F1823" i="5"/>
  <c r="E1819" i="5"/>
  <c r="E1720" i="5"/>
  <c r="E1701" i="5"/>
  <c r="F1701" i="5"/>
  <c r="E1656" i="5"/>
  <c r="E1633" i="5"/>
  <c r="F1633" i="5"/>
  <c r="F1598" i="5"/>
  <c r="E1559" i="5"/>
  <c r="F1468" i="5"/>
  <c r="F1354" i="5"/>
  <c r="F1130" i="5"/>
  <c r="E681" i="5"/>
  <c r="F681" i="5"/>
  <c r="E644" i="5"/>
  <c r="E604" i="5"/>
  <c r="E806" i="5"/>
  <c r="F806" i="5"/>
  <c r="E680" i="5"/>
  <c r="F680" i="5"/>
  <c r="F1548" i="5"/>
  <c r="F1545" i="5"/>
  <c r="F1274" i="5"/>
  <c r="E1172" i="5"/>
  <c r="E1106" i="5"/>
  <c r="F1106" i="5"/>
  <c r="E1038" i="5"/>
  <c r="E994" i="5"/>
  <c r="F994" i="5"/>
  <c r="E990" i="5"/>
  <c r="F924" i="5"/>
  <c r="E924" i="5"/>
  <c r="F878" i="5"/>
  <c r="E878" i="5"/>
  <c r="E840" i="5"/>
  <c r="E805" i="5"/>
  <c r="F805" i="5"/>
  <c r="E793" i="5"/>
  <c r="E622" i="5"/>
  <c r="F1683" i="5"/>
  <c r="F1650" i="5"/>
  <c r="F1534" i="5"/>
  <c r="F1486" i="5"/>
  <c r="F1436" i="5"/>
  <c r="E1423" i="5"/>
  <c r="E1371" i="5"/>
  <c r="F1352" i="5"/>
  <c r="F1128" i="5"/>
  <c r="F1098" i="5"/>
  <c r="E1098" i="5"/>
  <c r="E891" i="5"/>
  <c r="F891" i="5"/>
  <c r="E616" i="5"/>
  <c r="F616" i="5"/>
  <c r="E567" i="5"/>
  <c r="F567" i="5"/>
  <c r="E520" i="5"/>
  <c r="E496" i="5"/>
  <c r="F1547" i="5"/>
  <c r="F1537" i="5"/>
  <c r="E1534" i="5"/>
  <c r="F1525" i="5"/>
  <c r="E1486" i="5"/>
  <c r="F1465" i="5"/>
  <c r="F1462" i="5"/>
  <c r="E1436" i="5"/>
  <c r="F1431" i="5"/>
  <c r="F1416" i="5"/>
  <c r="F1404" i="5"/>
  <c r="F1401" i="5"/>
  <c r="F1384" i="5"/>
  <c r="E1352" i="5"/>
  <c r="F1312" i="5"/>
  <c r="F1292" i="5"/>
  <c r="F1273" i="5"/>
  <c r="E1263" i="5"/>
  <c r="F1138" i="5"/>
  <c r="E1138" i="5"/>
  <c r="E1128" i="5"/>
  <c r="F982" i="5"/>
  <c r="E798" i="5"/>
  <c r="F798" i="5"/>
  <c r="F763" i="5"/>
  <c r="E763" i="5"/>
  <c r="E561" i="5"/>
  <c r="F561" i="5"/>
  <c r="F1583" i="5"/>
  <c r="E1569" i="5"/>
  <c r="F1555" i="5"/>
  <c r="E1547" i="5"/>
  <c r="E1525" i="5"/>
  <c r="E1465" i="5"/>
  <c r="E1440" i="5"/>
  <c r="E1431" i="5"/>
  <c r="E1416" i="5"/>
  <c r="F1395" i="5"/>
  <c r="F1388" i="5"/>
  <c r="F1373" i="5"/>
  <c r="F1303" i="5"/>
  <c r="E1287" i="5"/>
  <c r="F1282" i="5"/>
  <c r="E1273" i="5"/>
  <c r="F1219" i="5"/>
  <c r="F1205" i="5"/>
  <c r="E1201" i="5"/>
  <c r="F1174" i="5"/>
  <c r="F1119" i="5"/>
  <c r="E1105" i="5"/>
  <c r="E1065" i="5"/>
  <c r="F1005" i="5"/>
  <c r="E802" i="5"/>
  <c r="F802" i="5"/>
  <c r="E640" i="5"/>
  <c r="F640" i="5"/>
  <c r="E518" i="5"/>
  <c r="F518" i="5"/>
  <c r="E1404" i="5"/>
  <c r="E956" i="5"/>
  <c r="E905" i="5"/>
  <c r="F905" i="5"/>
  <c r="F777" i="5"/>
  <c r="E582" i="5"/>
  <c r="F1815" i="5"/>
  <c r="E1711" i="5"/>
  <c r="E1649" i="5"/>
  <c r="F1611" i="5"/>
  <c r="E1589" i="5"/>
  <c r="E1517" i="5"/>
  <c r="F1473" i="5"/>
  <c r="F1447" i="5"/>
  <c r="E1369" i="5"/>
  <c r="E1355" i="5"/>
  <c r="F1331" i="5"/>
  <c r="E1272" i="5"/>
  <c r="F1266" i="5"/>
  <c r="F1258" i="5"/>
  <c r="F1234" i="5"/>
  <c r="E1234" i="5"/>
  <c r="F1208" i="5"/>
  <c r="F1165" i="5"/>
  <c r="E1146" i="5"/>
  <c r="F1103" i="5"/>
  <c r="E1095" i="5"/>
  <c r="E1058" i="5"/>
  <c r="F1058" i="5"/>
  <c r="F1035" i="5"/>
  <c r="E676" i="5"/>
  <c r="F676" i="5"/>
  <c r="E638" i="5"/>
  <c r="E545" i="5"/>
  <c r="E1316" i="5"/>
  <c r="F1316" i="5"/>
  <c r="E1057" i="5"/>
  <c r="E1051" i="5"/>
  <c r="F1051" i="5"/>
  <c r="E980" i="5"/>
  <c r="F974" i="5"/>
  <c r="F954" i="5"/>
  <c r="E954" i="5"/>
  <c r="E830" i="5"/>
  <c r="E767" i="5"/>
  <c r="F767" i="5"/>
  <c r="E653" i="5"/>
  <c r="E570" i="5"/>
  <c r="F570" i="5"/>
  <c r="E1721" i="5"/>
  <c r="E1545" i="5"/>
  <c r="F1535" i="5"/>
  <c r="F1524" i="5"/>
  <c r="E1262" i="5"/>
  <c r="F940" i="5"/>
  <c r="F910" i="5"/>
  <c r="E867" i="5"/>
  <c r="F867" i="5"/>
  <c r="E737" i="5"/>
  <c r="E718" i="5"/>
  <c r="F599" i="5"/>
  <c r="E599" i="5"/>
  <c r="E587" i="5"/>
  <c r="F429" i="5"/>
  <c r="E848" i="5"/>
  <c r="F822" i="5"/>
  <c r="E717" i="5"/>
  <c r="F717" i="5"/>
  <c r="F687" i="5"/>
  <c r="E603" i="5"/>
  <c r="F603" i="5"/>
  <c r="E578" i="5"/>
  <c r="F578" i="5"/>
  <c r="E529" i="5"/>
  <c r="E497" i="5"/>
  <c r="F497" i="5"/>
  <c r="E373" i="5"/>
  <c r="F872" i="5"/>
  <c r="E859" i="5"/>
  <c r="F859" i="5"/>
  <c r="E847" i="5"/>
  <c r="F801" i="5"/>
  <c r="E801" i="5"/>
  <c r="E785" i="5"/>
  <c r="E781" i="5"/>
  <c r="E716" i="5"/>
  <c r="F598" i="5"/>
  <c r="E589" i="5"/>
  <c r="E581" i="5"/>
  <c r="F581" i="5"/>
  <c r="E577" i="5"/>
  <c r="E559" i="5"/>
  <c r="F555" i="5"/>
  <c r="E548" i="5"/>
  <c r="F372" i="5"/>
  <c r="F360" i="5"/>
  <c r="F345" i="5"/>
  <c r="F277" i="5"/>
  <c r="E277" i="5"/>
  <c r="E851" i="5"/>
  <c r="E843" i="5"/>
  <c r="E828" i="5"/>
  <c r="F800" i="5"/>
  <c r="F750" i="5"/>
  <c r="E721" i="5"/>
  <c r="F691" i="5"/>
  <c r="F609" i="5"/>
  <c r="E609" i="5"/>
  <c r="E516" i="5"/>
  <c r="F505" i="5"/>
  <c r="E472" i="5"/>
  <c r="F472" i="5"/>
  <c r="E397" i="5"/>
  <c r="F397" i="5"/>
  <c r="F378" i="5"/>
  <c r="E372" i="5"/>
  <c r="E360" i="5"/>
  <c r="F249" i="5"/>
  <c r="E249" i="5"/>
  <c r="E213" i="5"/>
  <c r="F213" i="5"/>
  <c r="E186" i="5"/>
  <c r="E883" i="5"/>
  <c r="E764" i="5"/>
  <c r="F752" i="5"/>
  <c r="F617" i="5"/>
  <c r="E617" i="5"/>
  <c r="E614" i="5"/>
  <c r="F597" i="5"/>
  <c r="E406" i="5"/>
  <c r="E349" i="5"/>
  <c r="E838" i="5"/>
  <c r="E832" i="5"/>
  <c r="E808" i="5"/>
  <c r="E699" i="5"/>
  <c r="F699" i="5"/>
  <c r="E620" i="5"/>
  <c r="E588" i="5"/>
  <c r="F588" i="5"/>
  <c r="F571" i="5"/>
  <c r="F516" i="5"/>
  <c r="F400" i="5"/>
  <c r="E317" i="5"/>
  <c r="F293" i="5"/>
  <c r="F1055" i="5"/>
  <c r="F906" i="5"/>
  <c r="E906" i="5"/>
  <c r="E841" i="5"/>
  <c r="E705" i="5"/>
  <c r="F705" i="5"/>
  <c r="F675" i="5"/>
  <c r="E596" i="5"/>
  <c r="E576" i="5"/>
  <c r="F576" i="5"/>
  <c r="F524" i="5"/>
  <c r="E524" i="5"/>
  <c r="E487" i="5"/>
  <c r="F417" i="5"/>
  <c r="E417" i="5"/>
  <c r="E400" i="5"/>
  <c r="F353" i="5"/>
  <c r="F322" i="5"/>
  <c r="E272" i="5"/>
  <c r="F272" i="5"/>
  <c r="E226" i="5"/>
  <c r="F226" i="5"/>
  <c r="F195" i="5"/>
  <c r="F918" i="5"/>
  <c r="E911" i="5"/>
  <c r="F911" i="5"/>
  <c r="F743" i="5"/>
  <c r="F678" i="5"/>
  <c r="E659" i="5"/>
  <c r="F526" i="5"/>
  <c r="F475" i="5"/>
  <c r="F420" i="5"/>
  <c r="F366" i="5"/>
  <c r="F361" i="5"/>
  <c r="E353" i="5"/>
  <c r="E327" i="5"/>
  <c r="F327" i="5"/>
  <c r="F1054" i="5"/>
  <c r="E885" i="5"/>
  <c r="F848" i="5"/>
  <c r="E817" i="5"/>
  <c r="F817" i="5"/>
  <c r="F787" i="5"/>
  <c r="E783" i="5"/>
  <c r="F776" i="5"/>
  <c r="E771" i="5"/>
  <c r="F730" i="5"/>
  <c r="F618" i="5"/>
  <c r="F594" i="5"/>
  <c r="E526" i="5"/>
  <c r="E429" i="5"/>
  <c r="E420" i="5"/>
  <c r="E361" i="5"/>
  <c r="F356" i="5"/>
  <c r="F344" i="5"/>
  <c r="E271" i="5"/>
  <c r="E248" i="5"/>
  <c r="E184" i="5"/>
  <c r="F316" i="5"/>
  <c r="F192" i="5"/>
  <c r="E316" i="5"/>
  <c r="F200" i="5"/>
  <c r="E210" i="5"/>
  <c r="E221" i="5"/>
  <c r="F244" i="5"/>
  <c r="F1883" i="5"/>
  <c r="F73" i="5"/>
  <c r="E73" i="5"/>
  <c r="E153" i="5"/>
  <c r="E133" i="5"/>
  <c r="F123" i="5"/>
  <c r="F113" i="5"/>
  <c r="E101" i="5"/>
  <c r="E91" i="5"/>
  <c r="E51" i="5"/>
  <c r="E33" i="5"/>
  <c r="E21" i="5"/>
  <c r="F3" i="5"/>
  <c r="F97" i="5"/>
  <c r="E97" i="5"/>
  <c r="E77" i="5"/>
  <c r="E57" i="5"/>
  <c r="E47" i="5"/>
  <c r="F47" i="5"/>
  <c r="F1829" i="5"/>
  <c r="E1829" i="5"/>
  <c r="F1803" i="5"/>
  <c r="F1799" i="5"/>
  <c r="E1795" i="5"/>
  <c r="E1783" i="5"/>
  <c r="E1779" i="5"/>
  <c r="F1703" i="5"/>
  <c r="E1661" i="5"/>
  <c r="F1661" i="5"/>
  <c r="E1485" i="5"/>
  <c r="F1485" i="5"/>
  <c r="F1368" i="5"/>
  <c r="E1332" i="5"/>
  <c r="F1332" i="5"/>
  <c r="F173" i="5"/>
  <c r="E173" i="5"/>
  <c r="E43" i="5"/>
  <c r="F43" i="5"/>
  <c r="F103" i="5"/>
  <c r="E163" i="5"/>
  <c r="E123" i="5"/>
  <c r="E113" i="5"/>
  <c r="F63" i="5"/>
  <c r="E1861" i="5"/>
  <c r="F1855" i="5"/>
  <c r="F1833" i="5"/>
  <c r="F1831" i="5"/>
  <c r="F1813" i="5"/>
  <c r="E1799" i="5"/>
  <c r="E1758" i="5"/>
  <c r="E1637" i="5"/>
  <c r="F1627" i="5"/>
  <c r="E1562" i="5"/>
  <c r="F1562" i="5"/>
  <c r="F1531" i="5"/>
  <c r="E1390" i="5"/>
  <c r="F1390" i="5"/>
  <c r="F1347" i="5"/>
  <c r="E1347" i="5"/>
  <c r="E83" i="5"/>
  <c r="E1806" i="5"/>
  <c r="F1806" i="5"/>
  <c r="F1742" i="5"/>
  <c r="F131" i="5"/>
  <c r="E63" i="5"/>
  <c r="E1833" i="5"/>
  <c r="E1813" i="5"/>
  <c r="E1803" i="5"/>
  <c r="E1694" i="5"/>
  <c r="F1694" i="5"/>
  <c r="E1428" i="5"/>
  <c r="F1389" i="5"/>
  <c r="E1389" i="5"/>
  <c r="F1170" i="5"/>
  <c r="E944" i="5"/>
  <c r="F944" i="5"/>
  <c r="E937" i="5"/>
  <c r="F937" i="5"/>
  <c r="E103" i="5"/>
  <c r="F171" i="5"/>
  <c r="E171" i="5"/>
  <c r="E151" i="5"/>
  <c r="F141" i="5"/>
  <c r="F111" i="5"/>
  <c r="E1879" i="5"/>
  <c r="F1876" i="5"/>
  <c r="F1859" i="5"/>
  <c r="E1782" i="5"/>
  <c r="F1782" i="5"/>
  <c r="E1771" i="5"/>
  <c r="F1771" i="5"/>
  <c r="E1689" i="5"/>
  <c r="F1689" i="5"/>
  <c r="E1680" i="5"/>
  <c r="F1680" i="5"/>
  <c r="E1675" i="5"/>
  <c r="F1675" i="5"/>
  <c r="E1669" i="5"/>
  <c r="E1631" i="5"/>
  <c r="F1631" i="5"/>
  <c r="F1599" i="5"/>
  <c r="E1358" i="5"/>
  <c r="F1192" i="5"/>
  <c r="E1192" i="5"/>
  <c r="F1196" i="5"/>
  <c r="E1196" i="5"/>
  <c r="F93" i="5"/>
  <c r="E53" i="5"/>
  <c r="E1821" i="5"/>
  <c r="E1789" i="5"/>
  <c r="E1734" i="5"/>
  <c r="F1734" i="5"/>
  <c r="E1693" i="5"/>
  <c r="F1693" i="5"/>
  <c r="E1581" i="5"/>
  <c r="F1581" i="5"/>
  <c r="E1577" i="5"/>
  <c r="F1546" i="5"/>
  <c r="E93" i="5"/>
  <c r="F83" i="5"/>
  <c r="E23" i="5"/>
  <c r="E13" i="5"/>
  <c r="F132" i="5"/>
  <c r="F112" i="5"/>
  <c r="E112" i="5"/>
  <c r="F102" i="5"/>
  <c r="E82" i="5"/>
  <c r="F52" i="5"/>
  <c r="E12" i="5"/>
  <c r="F12" i="5"/>
  <c r="E1875" i="5"/>
  <c r="E1761" i="5"/>
  <c r="E1752" i="5"/>
  <c r="F1616" i="5"/>
  <c r="E1616" i="5"/>
  <c r="E1501" i="5"/>
  <c r="F1453" i="5"/>
  <c r="E1453" i="5"/>
  <c r="F1249" i="5"/>
  <c r="F1789" i="5"/>
  <c r="F81" i="5"/>
  <c r="E81" i="5"/>
  <c r="F140" i="5"/>
  <c r="E140" i="5"/>
  <c r="F120" i="5"/>
  <c r="E120" i="5"/>
  <c r="F60" i="5"/>
  <c r="E20" i="5"/>
  <c r="F20" i="5"/>
  <c r="F1881" i="5"/>
  <c r="F1871" i="5"/>
  <c r="F1850" i="5"/>
  <c r="E1780" i="5"/>
  <c r="E1775" i="5"/>
  <c r="F1775" i="5"/>
  <c r="E1705" i="5"/>
  <c r="F1705" i="5"/>
  <c r="E1687" i="5"/>
  <c r="F1687" i="5"/>
  <c r="E1552" i="5"/>
  <c r="F1552" i="5"/>
  <c r="F1490" i="5"/>
  <c r="F1481" i="5"/>
  <c r="E1383" i="5"/>
  <c r="F1383" i="5"/>
  <c r="E1286" i="5"/>
  <c r="F1286" i="5"/>
  <c r="E1268" i="5"/>
  <c r="F161" i="5"/>
  <c r="E161" i="5"/>
  <c r="E71" i="5"/>
  <c r="F143" i="5"/>
  <c r="E92" i="5"/>
  <c r="F82" i="5"/>
  <c r="E22" i="5"/>
  <c r="E169" i="5"/>
  <c r="F89" i="5"/>
  <c r="E89" i="5"/>
  <c r="E39" i="5"/>
  <c r="E1881" i="5"/>
  <c r="E1874" i="5"/>
  <c r="E1871" i="5"/>
  <c r="F1869" i="5"/>
  <c r="E1869" i="5"/>
  <c r="E1850" i="5"/>
  <c r="E1826" i="5"/>
  <c r="E1812" i="5"/>
  <c r="F1812" i="5"/>
  <c r="E1793" i="5"/>
  <c r="F1793" i="5"/>
  <c r="F1783" i="5"/>
  <c r="F1779" i="5"/>
  <c r="E1764" i="5"/>
  <c r="F1764" i="5"/>
  <c r="E1741" i="5"/>
  <c r="F1741" i="5"/>
  <c r="E1713" i="5"/>
  <c r="E1672" i="5"/>
  <c r="F1672" i="5"/>
  <c r="F1666" i="5"/>
  <c r="F1662" i="5"/>
  <c r="E181" i="5"/>
  <c r="F181" i="5"/>
  <c r="E61" i="5"/>
  <c r="F61" i="5"/>
  <c r="E1467" i="5"/>
  <c r="F1435" i="5"/>
  <c r="E1435" i="5"/>
  <c r="F177" i="5"/>
  <c r="F153" i="5"/>
  <c r="E147" i="5"/>
  <c r="F133" i="5"/>
  <c r="F127" i="5"/>
  <c r="E102" i="5"/>
  <c r="F53" i="5"/>
  <c r="F21" i="5"/>
  <c r="E148" i="5"/>
  <c r="E128" i="5"/>
  <c r="F68" i="5"/>
  <c r="E68" i="5"/>
  <c r="F38" i="5"/>
  <c r="E38" i="5"/>
  <c r="F28" i="5"/>
  <c r="E28" i="5"/>
  <c r="E1853" i="5"/>
  <c r="E1831" i="5"/>
  <c r="E1811" i="5"/>
  <c r="F1809" i="5"/>
  <c r="E1809" i="5"/>
  <c r="F1795" i="5"/>
  <c r="F1773" i="5"/>
  <c r="E1773" i="5"/>
  <c r="E1700" i="5"/>
  <c r="F1700" i="5"/>
  <c r="E1619" i="5"/>
  <c r="F1540" i="5"/>
  <c r="E1475" i="5"/>
  <c r="F1475" i="5"/>
  <c r="F1437" i="5"/>
  <c r="E1437" i="5"/>
  <c r="F1327" i="5"/>
  <c r="E1327" i="5"/>
  <c r="F1302" i="5"/>
  <c r="E1302" i="5"/>
  <c r="E136" i="5"/>
  <c r="E6" i="5"/>
  <c r="F1730" i="5"/>
  <c r="F1721" i="5"/>
  <c r="F1715" i="5"/>
  <c r="E1697" i="5"/>
  <c r="E1691" i="5"/>
  <c r="E1659" i="5"/>
  <c r="F1653" i="5"/>
  <c r="F1644" i="5"/>
  <c r="E1621" i="5"/>
  <c r="E1609" i="5"/>
  <c r="E1591" i="5"/>
  <c r="F1571" i="5"/>
  <c r="E1568" i="5"/>
  <c r="F1560" i="5"/>
  <c r="E1523" i="5"/>
  <c r="F1515" i="5"/>
  <c r="E1513" i="5"/>
  <c r="E1497" i="5"/>
  <c r="F1464" i="5"/>
  <c r="F1448" i="5"/>
  <c r="E1448" i="5"/>
  <c r="E1398" i="5"/>
  <c r="F1398" i="5"/>
  <c r="E1394" i="5"/>
  <c r="E1344" i="5"/>
  <c r="F1321" i="5"/>
  <c r="E1206" i="5"/>
  <c r="F1206" i="5"/>
  <c r="F1003" i="5"/>
  <c r="F1688" i="5"/>
  <c r="E1650" i="5"/>
  <c r="F1641" i="5"/>
  <c r="E1639" i="5"/>
  <c r="E1636" i="5"/>
  <c r="F1622" i="5"/>
  <c r="E1601" i="5"/>
  <c r="E1580" i="5"/>
  <c r="F1553" i="5"/>
  <c r="E1542" i="5"/>
  <c r="F1536" i="5"/>
  <c r="F1505" i="5"/>
  <c r="F1484" i="5"/>
  <c r="E1474" i="5"/>
  <c r="F1470" i="5"/>
  <c r="E1463" i="5"/>
  <c r="F1459" i="5"/>
  <c r="E1452" i="5"/>
  <c r="F1452" i="5"/>
  <c r="E1447" i="5"/>
  <c r="F1406" i="5"/>
  <c r="E1401" i="5"/>
  <c r="E1373" i="5"/>
  <c r="F1325" i="5"/>
  <c r="E1281" i="5"/>
  <c r="E1276" i="5"/>
  <c r="F1276" i="5"/>
  <c r="F1183" i="5"/>
  <c r="E1183" i="5"/>
  <c r="E1176" i="5"/>
  <c r="F1176" i="5"/>
  <c r="E1107" i="5"/>
  <c r="F1107" i="5"/>
  <c r="E1030" i="5"/>
  <c r="F1030" i="5"/>
  <c r="F1022" i="5"/>
  <c r="E1022" i="5"/>
  <c r="E1015" i="5"/>
  <c r="F765" i="5"/>
  <c r="E765" i="5"/>
  <c r="F1751" i="5"/>
  <c r="E1688" i="5"/>
  <c r="F1660" i="5"/>
  <c r="E1641" i="5"/>
  <c r="E1626" i="5"/>
  <c r="E1622" i="5"/>
  <c r="F1614" i="5"/>
  <c r="E1606" i="5"/>
  <c r="E1583" i="5"/>
  <c r="F1570" i="5"/>
  <c r="F1568" i="5"/>
  <c r="E1553" i="5"/>
  <c r="E1536" i="5"/>
  <c r="E1530" i="5"/>
  <c r="E1509" i="5"/>
  <c r="F1509" i="5"/>
  <c r="E1505" i="5"/>
  <c r="F1503" i="5"/>
  <c r="F1492" i="5"/>
  <c r="E1484" i="5"/>
  <c r="F1451" i="5"/>
  <c r="F1426" i="5"/>
  <c r="E1426" i="5"/>
  <c r="F1424" i="5"/>
  <c r="E1353" i="5"/>
  <c r="F1353" i="5"/>
  <c r="F1338" i="5"/>
  <c r="E1338" i="5"/>
  <c r="E1186" i="5"/>
  <c r="F1186" i="5"/>
  <c r="E1175" i="5"/>
  <c r="F1175" i="5"/>
  <c r="E1160" i="5"/>
  <c r="E971" i="5"/>
  <c r="F971" i="5"/>
  <c r="E794" i="5"/>
  <c r="F794" i="5"/>
  <c r="E1726" i="5"/>
  <c r="F1717" i="5"/>
  <c r="E1660" i="5"/>
  <c r="F1655" i="5"/>
  <c r="F1632" i="5"/>
  <c r="E1586" i="5"/>
  <c r="E1570" i="5"/>
  <c r="E1492" i="5"/>
  <c r="E1476" i="5"/>
  <c r="F1474" i="5"/>
  <c r="E1451" i="5"/>
  <c r="E1382" i="5"/>
  <c r="F1330" i="5"/>
  <c r="E1330" i="5"/>
  <c r="E1314" i="5"/>
  <c r="F1144" i="5"/>
  <c r="E1144" i="5"/>
  <c r="E1126" i="5"/>
  <c r="F1126" i="5"/>
  <c r="E837" i="5"/>
  <c r="F837" i="5"/>
  <c r="E1590" i="5"/>
  <c r="F1542" i="5"/>
  <c r="F1512" i="5"/>
  <c r="E1455" i="5"/>
  <c r="F1455" i="5"/>
  <c r="E1430" i="5"/>
  <c r="F1392" i="5"/>
  <c r="E1392" i="5"/>
  <c r="E1342" i="5"/>
  <c r="F1342" i="5"/>
  <c r="E1333" i="5"/>
  <c r="F1333" i="5"/>
  <c r="E1034" i="5"/>
  <c r="F1034" i="5"/>
  <c r="E975" i="5"/>
  <c r="F975" i="5"/>
  <c r="E858" i="5"/>
  <c r="F858" i="5"/>
  <c r="F1514" i="5"/>
  <c r="E1458" i="5"/>
  <c r="E1366" i="5"/>
  <c r="F1366" i="5"/>
  <c r="E1288" i="5"/>
  <c r="F1203" i="5"/>
  <c r="E1203" i="5"/>
  <c r="F1671" i="5"/>
  <c r="F1596" i="5"/>
  <c r="F1520" i="5"/>
  <c r="E1520" i="5"/>
  <c r="E1446" i="5"/>
  <c r="F1446" i="5"/>
  <c r="F1440" i="5"/>
  <c r="E1415" i="5"/>
  <c r="F1415" i="5"/>
  <c r="E1405" i="5"/>
  <c r="F1405" i="5"/>
  <c r="F1323" i="5"/>
  <c r="E1323" i="5"/>
  <c r="F1299" i="5"/>
  <c r="E1299" i="5"/>
  <c r="E1230" i="5"/>
  <c r="E1167" i="5"/>
  <c r="F1167" i="5"/>
  <c r="F1089" i="5"/>
  <c r="E116" i="5"/>
  <c r="F1880" i="5"/>
  <c r="F1800" i="5"/>
  <c r="F1796" i="5"/>
  <c r="F1763" i="5"/>
  <c r="F1760" i="5"/>
  <c r="E1719" i="5"/>
  <c r="F1697" i="5"/>
  <c r="E1677" i="5"/>
  <c r="F1559" i="5"/>
  <c r="E1555" i="5"/>
  <c r="E1528" i="5"/>
  <c r="E1491" i="5"/>
  <c r="E1464" i="5"/>
  <c r="F1457" i="5"/>
  <c r="E1442" i="5"/>
  <c r="E1408" i="5"/>
  <c r="F1408" i="5"/>
  <c r="F1387" i="5"/>
  <c r="E1387" i="5"/>
  <c r="F1359" i="5"/>
  <c r="E1359" i="5"/>
  <c r="F1344" i="5"/>
  <c r="E1113" i="5"/>
  <c r="E1096" i="5"/>
  <c r="F1096" i="5"/>
  <c r="F1046" i="5"/>
  <c r="E1046" i="5"/>
  <c r="E1003" i="5"/>
  <c r="E997" i="5"/>
  <c r="F997" i="5"/>
  <c r="E1277" i="5"/>
  <c r="F1262" i="5"/>
  <c r="F1256" i="5"/>
  <c r="E1250" i="5"/>
  <c r="F1154" i="5"/>
  <c r="F1132" i="5"/>
  <c r="E1114" i="5"/>
  <c r="F1114" i="5"/>
  <c r="E1087" i="5"/>
  <c r="F1084" i="5"/>
  <c r="E1081" i="5"/>
  <c r="E1073" i="5"/>
  <c r="F1073" i="5"/>
  <c r="F1064" i="5"/>
  <c r="E981" i="5"/>
  <c r="E1226" i="5"/>
  <c r="F1213" i="5"/>
  <c r="F1156" i="5"/>
  <c r="F1139" i="5"/>
  <c r="F1136" i="5"/>
  <c r="F1116" i="5"/>
  <c r="E1099" i="5"/>
  <c r="E1042" i="5"/>
  <c r="E890" i="5"/>
  <c r="F890" i="5"/>
  <c r="E826" i="5"/>
  <c r="F826" i="5"/>
  <c r="E804" i="5"/>
  <c r="F804" i="5"/>
  <c r="F1143" i="5"/>
  <c r="E1116" i="5"/>
  <c r="E1075" i="5"/>
  <c r="F1075" i="5"/>
  <c r="F1071" i="5"/>
  <c r="F1029" i="5"/>
  <c r="F1006" i="5"/>
  <c r="E1001" i="5"/>
  <c r="F1001" i="5"/>
  <c r="F987" i="5"/>
  <c r="E948" i="5"/>
  <c r="F948" i="5"/>
  <c r="F941" i="5"/>
  <c r="E941" i="5"/>
  <c r="E879" i="5"/>
  <c r="F768" i="5"/>
  <c r="E768" i="5"/>
  <c r="E564" i="5"/>
  <c r="F564" i="5"/>
  <c r="F1233" i="5"/>
  <c r="E1223" i="5"/>
  <c r="E1211" i="5"/>
  <c r="E1177" i="5"/>
  <c r="F1122" i="5"/>
  <c r="E1103" i="5"/>
  <c r="E1036" i="5"/>
  <c r="F1036" i="5"/>
  <c r="E934" i="5"/>
  <c r="F934" i="5"/>
  <c r="F850" i="5"/>
  <c r="E850" i="5"/>
  <c r="F607" i="5"/>
  <c r="E607" i="5"/>
  <c r="F601" i="5"/>
  <c r="E1218" i="5"/>
  <c r="F1188" i="5"/>
  <c r="E1188" i="5"/>
  <c r="E991" i="5"/>
  <c r="F991" i="5"/>
  <c r="E809" i="5"/>
  <c r="F809" i="5"/>
  <c r="F613" i="5"/>
  <c r="E1027" i="5"/>
  <c r="E1008" i="5"/>
  <c r="F1008" i="5"/>
  <c r="F892" i="5"/>
  <c r="E829" i="5"/>
  <c r="F818" i="5"/>
  <c r="E818" i="5"/>
  <c r="F1370" i="5"/>
  <c r="F1364" i="5"/>
  <c r="F1361" i="5"/>
  <c r="F1348" i="5"/>
  <c r="E1282" i="5"/>
  <c r="F1246" i="5"/>
  <c r="F1225" i="5"/>
  <c r="E1180" i="5"/>
  <c r="F1180" i="5"/>
  <c r="E1147" i="5"/>
  <c r="E1064" i="5"/>
  <c r="E1039" i="5"/>
  <c r="F1013" i="5"/>
  <c r="E1013" i="5"/>
  <c r="E968" i="5"/>
  <c r="F968" i="5"/>
  <c r="E854" i="5"/>
  <c r="F854" i="5"/>
  <c r="F1422" i="5"/>
  <c r="E1378" i="5"/>
  <c r="E1370" i="5"/>
  <c r="E1364" i="5"/>
  <c r="F1351" i="5"/>
  <c r="E1348" i="5"/>
  <c r="E1319" i="5"/>
  <c r="E1308" i="5"/>
  <c r="E1265" i="5"/>
  <c r="F1244" i="5"/>
  <c r="E1217" i="5"/>
  <c r="F1214" i="5"/>
  <c r="F1209" i="5"/>
  <c r="E1156" i="5"/>
  <c r="E1136" i="5"/>
  <c r="E1090" i="5"/>
  <c r="F1090" i="5"/>
  <c r="F1087" i="5"/>
  <c r="F1081" i="5"/>
  <c r="E1060" i="5"/>
  <c r="E1004" i="5"/>
  <c r="F1004" i="5"/>
  <c r="F981" i="5"/>
  <c r="E549" i="5"/>
  <c r="F549" i="5"/>
  <c r="F482" i="5"/>
  <c r="E482" i="5"/>
  <c r="F458" i="5"/>
  <c r="E458" i="5"/>
  <c r="E947" i="5"/>
  <c r="E920" i="5"/>
  <c r="F871" i="5"/>
  <c r="E733" i="5"/>
  <c r="F722" i="5"/>
  <c r="E671" i="5"/>
  <c r="F671" i="5"/>
  <c r="F511" i="5"/>
  <c r="F506" i="5"/>
  <c r="E468" i="5"/>
  <c r="F468" i="5"/>
  <c r="F461" i="5"/>
  <c r="E882" i="5"/>
  <c r="E814" i="5"/>
  <c r="F814" i="5"/>
  <c r="E760" i="5"/>
  <c r="F760" i="5"/>
  <c r="E754" i="5"/>
  <c r="F726" i="5"/>
  <c r="E633" i="5"/>
  <c r="F633" i="5"/>
  <c r="E605" i="5"/>
  <c r="F605" i="5"/>
  <c r="E579" i="5"/>
  <c r="E539" i="5"/>
  <c r="F539" i="5"/>
  <c r="E467" i="5"/>
  <c r="F435" i="5"/>
  <c r="F976" i="5"/>
  <c r="E888" i="5"/>
  <c r="F884" i="5"/>
  <c r="F881" i="5"/>
  <c r="F875" i="5"/>
  <c r="E849" i="5"/>
  <c r="F849" i="5"/>
  <c r="F847" i="5"/>
  <c r="E831" i="5"/>
  <c r="F828" i="5"/>
  <c r="F793" i="5"/>
  <c r="E789" i="5"/>
  <c r="F789" i="5"/>
  <c r="E780" i="5"/>
  <c r="F780" i="5"/>
  <c r="E621" i="5"/>
  <c r="F554" i="5"/>
  <c r="E554" i="5"/>
  <c r="E499" i="5"/>
  <c r="F499" i="5"/>
  <c r="E985" i="5"/>
  <c r="E855" i="5"/>
  <c r="E747" i="5"/>
  <c r="F747" i="5"/>
  <c r="F718" i="5"/>
  <c r="E710" i="5"/>
  <c r="F710" i="5"/>
  <c r="F704" i="5"/>
  <c r="E657" i="5"/>
  <c r="F657" i="5"/>
  <c r="F610" i="5"/>
  <c r="E566" i="5"/>
  <c r="F566" i="5"/>
  <c r="F471" i="5"/>
  <c r="F439" i="5"/>
  <c r="E439" i="5"/>
  <c r="E942" i="5"/>
  <c r="E893" i="5"/>
  <c r="E816" i="5"/>
  <c r="E756" i="5"/>
  <c r="F756" i="5"/>
  <c r="E746" i="5"/>
  <c r="F746" i="5"/>
  <c r="E665" i="5"/>
  <c r="F665" i="5"/>
  <c r="E557" i="5"/>
  <c r="F557" i="5"/>
  <c r="F474" i="5"/>
  <c r="E474" i="5"/>
  <c r="E1164" i="5"/>
  <c r="E1152" i="5"/>
  <c r="F1101" i="5"/>
  <c r="F1080" i="5"/>
  <c r="E1047" i="5"/>
  <c r="F1016" i="5"/>
  <c r="E1011" i="5"/>
  <c r="F984" i="5"/>
  <c r="E949" i="5"/>
  <c r="F931" i="5"/>
  <c r="F896" i="5"/>
  <c r="E839" i="5"/>
  <c r="F839" i="5"/>
  <c r="F766" i="5"/>
  <c r="E766" i="5"/>
  <c r="E749" i="5"/>
  <c r="E738" i="5"/>
  <c r="F738" i="5"/>
  <c r="E735" i="5"/>
  <c r="E728" i="5"/>
  <c r="F728" i="5"/>
  <c r="E714" i="5"/>
  <c r="F714" i="5"/>
  <c r="E650" i="5"/>
  <c r="F650" i="5"/>
  <c r="F636" i="5"/>
  <c r="F630" i="5"/>
  <c r="E630" i="5"/>
  <c r="E542" i="5"/>
  <c r="F542" i="5"/>
  <c r="E984" i="5"/>
  <c r="F952" i="5"/>
  <c r="F904" i="5"/>
  <c r="E896" i="5"/>
  <c r="F876" i="5"/>
  <c r="F863" i="5"/>
  <c r="E860" i="5"/>
  <c r="F860" i="5"/>
  <c r="F821" i="5"/>
  <c r="F815" i="5"/>
  <c r="E782" i="5"/>
  <c r="F782" i="5"/>
  <c r="F713" i="5"/>
  <c r="E713" i="5"/>
  <c r="E674" i="5"/>
  <c r="F674" i="5"/>
  <c r="E639" i="5"/>
  <c r="F639" i="5"/>
  <c r="E624" i="5"/>
  <c r="F624" i="5"/>
  <c r="E1120" i="5"/>
  <c r="F957" i="5"/>
  <c r="E952" i="5"/>
  <c r="E912" i="5"/>
  <c r="E904" i="5"/>
  <c r="E876" i="5"/>
  <c r="E866" i="5"/>
  <c r="E842" i="5"/>
  <c r="F842" i="5"/>
  <c r="E821" i="5"/>
  <c r="E702" i="5"/>
  <c r="F702" i="5"/>
  <c r="E698" i="5"/>
  <c r="F698" i="5"/>
  <c r="E688" i="5"/>
  <c r="F391" i="5"/>
  <c r="E391" i="5"/>
  <c r="F376" i="5"/>
  <c r="F326" i="5"/>
  <c r="F563" i="5"/>
  <c r="F553" i="5"/>
  <c r="F528" i="5"/>
  <c r="E466" i="5"/>
  <c r="F466" i="5"/>
  <c r="E442" i="5"/>
  <c r="F403" i="5"/>
  <c r="E403" i="5"/>
  <c r="F291" i="5"/>
  <c r="E240" i="5"/>
  <c r="E216" i="5"/>
  <c r="F216" i="5"/>
  <c r="F781" i="5"/>
  <c r="E687" i="5"/>
  <c r="F635" i="5"/>
  <c r="E632" i="5"/>
  <c r="F620" i="5"/>
  <c r="E615" i="5"/>
  <c r="F606" i="5"/>
  <c r="E583" i="5"/>
  <c r="E553" i="5"/>
  <c r="F550" i="5"/>
  <c r="F489" i="5"/>
  <c r="E489" i="5"/>
  <c r="E486" i="5"/>
  <c r="F486" i="5"/>
  <c r="F407" i="5"/>
  <c r="F394" i="5"/>
  <c r="E338" i="5"/>
  <c r="F643" i="5"/>
  <c r="E626" i="5"/>
  <c r="E550" i="5"/>
  <c r="E534" i="5"/>
  <c r="E488" i="5"/>
  <c r="F425" i="5"/>
  <c r="F592" i="5"/>
  <c r="F517" i="5"/>
  <c r="F494" i="5"/>
  <c r="F464" i="5"/>
  <c r="E464" i="5"/>
  <c r="E398" i="5"/>
  <c r="E351" i="5"/>
  <c r="E220" i="5"/>
  <c r="F651" i="5"/>
  <c r="E631" i="5"/>
  <c r="F631" i="5"/>
  <c r="E513" i="5"/>
  <c r="F416" i="5"/>
  <c r="E416" i="5"/>
  <c r="F412" i="5"/>
  <c r="E385" i="5"/>
  <c r="F310" i="5"/>
  <c r="E269" i="5"/>
  <c r="E686" i="5"/>
  <c r="F634" i="5"/>
  <c r="E628" i="5"/>
  <c r="F622" i="5"/>
  <c r="F508" i="5"/>
  <c r="E508" i="5"/>
  <c r="E479" i="5"/>
  <c r="F479" i="5"/>
  <c r="F469" i="5"/>
  <c r="E431" i="5"/>
  <c r="E423" i="5"/>
  <c r="F423" i="5"/>
  <c r="F354" i="5"/>
  <c r="E354" i="5"/>
  <c r="E682" i="5"/>
  <c r="F682" i="5"/>
  <c r="F647" i="5"/>
  <c r="E571" i="5"/>
  <c r="F552" i="5"/>
  <c r="F444" i="5"/>
  <c r="E444" i="5"/>
  <c r="F436" i="5"/>
  <c r="E287" i="5"/>
  <c r="F799" i="5"/>
  <c r="E693" i="5"/>
  <c r="E647" i="5"/>
  <c r="F644" i="5"/>
  <c r="F587" i="5"/>
  <c r="F582" i="5"/>
  <c r="F575" i="5"/>
  <c r="E547" i="5"/>
  <c r="F519" i="5"/>
  <c r="E519" i="5"/>
  <c r="F491" i="5"/>
  <c r="F478" i="5"/>
  <c r="E478" i="5"/>
  <c r="E430" i="5"/>
  <c r="E419" i="5"/>
  <c r="F419" i="5"/>
  <c r="E365" i="5"/>
  <c r="E522" i="5"/>
  <c r="E433" i="5"/>
  <c r="F433" i="5"/>
  <c r="E382" i="5"/>
  <c r="E343" i="5"/>
  <c r="F343" i="5"/>
  <c r="F259" i="5"/>
  <c r="E259" i="5"/>
  <c r="F212" i="5"/>
  <c r="E212" i="5"/>
  <c r="E350" i="5"/>
  <c r="F350" i="5"/>
  <c r="F380" i="5"/>
  <c r="E294" i="5"/>
  <c r="F294" i="5"/>
  <c r="F262" i="5"/>
  <c r="E262" i="5"/>
  <c r="E232" i="5"/>
  <c r="F232" i="5"/>
  <c r="E410" i="5"/>
  <c r="E399" i="5"/>
  <c r="E383" i="5"/>
  <c r="E345" i="5"/>
  <c r="F304" i="5"/>
  <c r="F282" i="5"/>
  <c r="F231" i="5"/>
  <c r="F222" i="5"/>
  <c r="E206" i="5"/>
  <c r="F206" i="5"/>
  <c r="F285" i="5"/>
  <c r="E285" i="5"/>
  <c r="E275" i="5"/>
  <c r="F275" i="5"/>
  <c r="F237" i="5"/>
  <c r="E237" i="5"/>
  <c r="E222" i="5"/>
  <c r="F214" i="5"/>
  <c r="E205" i="5"/>
  <c r="F205" i="5"/>
  <c r="F399" i="5"/>
  <c r="E245" i="5"/>
  <c r="F217" i="5"/>
  <c r="E217" i="5"/>
  <c r="E483" i="5"/>
  <c r="E449" i="5"/>
  <c r="E401" i="5"/>
  <c r="F392" i="5"/>
  <c r="E392" i="5"/>
  <c r="F323" i="5"/>
  <c r="E323" i="5"/>
  <c r="F311" i="5"/>
  <c r="F298" i="5"/>
  <c r="E298" i="5"/>
  <c r="F230" i="5"/>
  <c r="E230" i="5"/>
  <c r="E208" i="5"/>
  <c r="F208" i="5"/>
  <c r="E203" i="5"/>
  <c r="F203" i="5"/>
  <c r="E544" i="5"/>
  <c r="F536" i="5"/>
  <c r="E501" i="5"/>
  <c r="F501" i="5"/>
  <c r="E495" i="5"/>
  <c r="E389" i="5"/>
  <c r="F377" i="5"/>
  <c r="F373" i="5"/>
  <c r="F339" i="5"/>
  <c r="E315" i="5"/>
  <c r="F315" i="5"/>
  <c r="F288" i="5"/>
  <c r="E288" i="5"/>
  <c r="E279" i="5"/>
  <c r="E265" i="5"/>
  <c r="F254" i="5"/>
  <c r="E241" i="5"/>
  <c r="F241" i="5"/>
  <c r="F194" i="5"/>
  <c r="E434" i="5"/>
  <c r="E333" i="5"/>
  <c r="E331" i="5"/>
  <c r="E309" i="5"/>
  <c r="F305" i="5"/>
  <c r="E303" i="5"/>
  <c r="E299" i="5"/>
  <c r="E270" i="5"/>
  <c r="F266" i="5"/>
  <c r="F255" i="5"/>
  <c r="E252" i="5"/>
  <c r="E244" i="5"/>
  <c r="E227" i="5"/>
  <c r="E195" i="5"/>
  <c r="F186" i="5"/>
  <c r="E305" i="5"/>
  <c r="E255" i="5"/>
  <c r="F248" i="5"/>
  <c r="E224" i="5"/>
  <c r="F221" i="5"/>
  <c r="F1848" i="5"/>
  <c r="E1848" i="5"/>
  <c r="E1836" i="5"/>
  <c r="F1836" i="5"/>
  <c r="E1872" i="5"/>
  <c r="F1872" i="5"/>
  <c r="E1840" i="5"/>
  <c r="F1840" i="5"/>
  <c r="F1798" i="5"/>
  <c r="E1798" i="5"/>
  <c r="E1774" i="5"/>
  <c r="F1774" i="5"/>
  <c r="E1801" i="5"/>
  <c r="F1801" i="5"/>
  <c r="E1786" i="5"/>
  <c r="F1786" i="5"/>
  <c r="F1756" i="5"/>
  <c r="E1756" i="5"/>
  <c r="E1852" i="5"/>
  <c r="F1852" i="5"/>
  <c r="F1759" i="5"/>
  <c r="E1759" i="5"/>
  <c r="F1828" i="5"/>
  <c r="E1828" i="5"/>
  <c r="E1820" i="5"/>
  <c r="F1820" i="5"/>
  <c r="E1817" i="5"/>
  <c r="F1817" i="5"/>
  <c r="E1877" i="5"/>
  <c r="F1877" i="5"/>
  <c r="E1860" i="5"/>
  <c r="F1860" i="5"/>
  <c r="E1805" i="5"/>
  <c r="F1805" i="5"/>
  <c r="E1772" i="5"/>
  <c r="F1772" i="5"/>
  <c r="E1732" i="5"/>
  <c r="F1732" i="5"/>
  <c r="F1868" i="5"/>
  <c r="E1868" i="5"/>
  <c r="E1832" i="5"/>
  <c r="F1832" i="5"/>
  <c r="F1702" i="5"/>
  <c r="E1882" i="5"/>
  <c r="F1882" i="5"/>
  <c r="E1856" i="5"/>
  <c r="F1856" i="5"/>
  <c r="E1754" i="5"/>
  <c r="F1754" i="5"/>
  <c r="F1746" i="5"/>
  <c r="E1746" i="5"/>
  <c r="F1739" i="5"/>
  <c r="E1739" i="5"/>
  <c r="E1725" i="5"/>
  <c r="F1725" i="5"/>
  <c r="E1708" i="5"/>
  <c r="F1708" i="5"/>
  <c r="F1667" i="5"/>
  <c r="E1667" i="5"/>
  <c r="E1692" i="5"/>
  <c r="F1692" i="5"/>
  <c r="E1615" i="5"/>
  <c r="F1615" i="5"/>
  <c r="E1880" i="5"/>
  <c r="F1875" i="5"/>
  <c r="E1870" i="5"/>
  <c r="F1862" i="5"/>
  <c r="E1858" i="5"/>
  <c r="F1842" i="5"/>
  <c r="E1838" i="5"/>
  <c r="E1777" i="5"/>
  <c r="E1744" i="5"/>
  <c r="F1744" i="5"/>
  <c r="E1625" i="5"/>
  <c r="F1625" i="5"/>
  <c r="E1597" i="5"/>
  <c r="F1597" i="5"/>
  <c r="E1301" i="5"/>
  <c r="F1301" i="5"/>
  <c r="F1808" i="5"/>
  <c r="F1784" i="5"/>
  <c r="F1768" i="5"/>
  <c r="F1767" i="5"/>
  <c r="E1765" i="5"/>
  <c r="E1682" i="5"/>
  <c r="F1682" i="5"/>
  <c r="E1519" i="5"/>
  <c r="F1519" i="5"/>
  <c r="E1855" i="5"/>
  <c r="F1854" i="5"/>
  <c r="E1835" i="5"/>
  <c r="F1834" i="5"/>
  <c r="F1816" i="5"/>
  <c r="E1800" i="5"/>
  <c r="F1785" i="5"/>
  <c r="E1781" i="5"/>
  <c r="F1770" i="5"/>
  <c r="E1768" i="5"/>
  <c r="E1740" i="5"/>
  <c r="E1738" i="5"/>
  <c r="F1738" i="5"/>
  <c r="E1724" i="5"/>
  <c r="F1724" i="5"/>
  <c r="E1657" i="5"/>
  <c r="F1657" i="5"/>
  <c r="E1654" i="5"/>
  <c r="F1654" i="5"/>
  <c r="F1628" i="5"/>
  <c r="E1628" i="5"/>
  <c r="F1608" i="5"/>
  <c r="E1608" i="5"/>
  <c r="E1593" i="5"/>
  <c r="F1593" i="5"/>
  <c r="E1393" i="5"/>
  <c r="F1393" i="5"/>
  <c r="F1818" i="5"/>
  <c r="F1794" i="5"/>
  <c r="E1787" i="5"/>
  <c r="F1787" i="5"/>
  <c r="E1785" i="5"/>
  <c r="E1755" i="5"/>
  <c r="F1755" i="5"/>
  <c r="F1743" i="5"/>
  <c r="E1679" i="5"/>
  <c r="F1679" i="5"/>
  <c r="E1554" i="5"/>
  <c r="F1554" i="5"/>
  <c r="E1728" i="5"/>
  <c r="F1728" i="5"/>
  <c r="F1676" i="5"/>
  <c r="E1676" i="5"/>
  <c r="E1584" i="5"/>
  <c r="F1584" i="5"/>
  <c r="F1804" i="5"/>
  <c r="E1797" i="5"/>
  <c r="F1797" i="5"/>
  <c r="F1778" i="5"/>
  <c r="F1776" i="5"/>
  <c r="E1745" i="5"/>
  <c r="F1737" i="5"/>
  <c r="E1733" i="5"/>
  <c r="F1733" i="5"/>
  <c r="E1645" i="5"/>
  <c r="F1645" i="5"/>
  <c r="E1630" i="5"/>
  <c r="F1630" i="5"/>
  <c r="E1587" i="5"/>
  <c r="F1587" i="5"/>
  <c r="E1878" i="5"/>
  <c r="F1865" i="5"/>
  <c r="F1845" i="5"/>
  <c r="F1825" i="5"/>
  <c r="F1766" i="5"/>
  <c r="E1766" i="5"/>
  <c r="F1762" i="5"/>
  <c r="F1750" i="5"/>
  <c r="F1748" i="5"/>
  <c r="E1623" i="5"/>
  <c r="F1623" i="5"/>
  <c r="F1557" i="5"/>
  <c r="E1557" i="5"/>
  <c r="F1879" i="5"/>
  <c r="E1865" i="5"/>
  <c r="F1864" i="5"/>
  <c r="F1861" i="5"/>
  <c r="F1857" i="5"/>
  <c r="E1845" i="5"/>
  <c r="F1844" i="5"/>
  <c r="F1841" i="5"/>
  <c r="F1837" i="5"/>
  <c r="E1825" i="5"/>
  <c r="F1824" i="5"/>
  <c r="F1821" i="5"/>
  <c r="F1814" i="5"/>
  <c r="F1811" i="5"/>
  <c r="E1808" i="5"/>
  <c r="E1807" i="5"/>
  <c r="F1807" i="5"/>
  <c r="F1788" i="5"/>
  <c r="F1780" i="5"/>
  <c r="F1777" i="5"/>
  <c r="E1767" i="5"/>
  <c r="E1762" i="5"/>
  <c r="E1735" i="5"/>
  <c r="F1716" i="5"/>
  <c r="E1716" i="5"/>
  <c r="E1698" i="5"/>
  <c r="F1698" i="5"/>
  <c r="E1532" i="5"/>
  <c r="F1532" i="5"/>
  <c r="E1712" i="5"/>
  <c r="E1709" i="5"/>
  <c r="E1695" i="5"/>
  <c r="E1685" i="5"/>
  <c r="F1685" i="5"/>
  <c r="E1673" i="5"/>
  <c r="E1670" i="5"/>
  <c r="E1664" i="5"/>
  <c r="E1648" i="5"/>
  <c r="E1642" i="5"/>
  <c r="E1635" i="5"/>
  <c r="F1635" i="5"/>
  <c r="E1595" i="5"/>
  <c r="E1573" i="5"/>
  <c r="F1573" i="5"/>
  <c r="E1493" i="5"/>
  <c r="F1493" i="5"/>
  <c r="F1367" i="5"/>
  <c r="E1367" i="5"/>
  <c r="E1343" i="5"/>
  <c r="F1343" i="5"/>
  <c r="E1714" i="5"/>
  <c r="E1710" i="5"/>
  <c r="E1703" i="5"/>
  <c r="F1606" i="5"/>
  <c r="F1589" i="5"/>
  <c r="F1522" i="5"/>
  <c r="E1522" i="5"/>
  <c r="F1506" i="5"/>
  <c r="E1506" i="5"/>
  <c r="E1489" i="5"/>
  <c r="F1489" i="5"/>
  <c r="F1696" i="5"/>
  <c r="E1696" i="5"/>
  <c r="F1684" i="5"/>
  <c r="F1674" i="5"/>
  <c r="F1652" i="5"/>
  <c r="F1636" i="5"/>
  <c r="E1742" i="5"/>
  <c r="F1719" i="5"/>
  <c r="F1669" i="5"/>
  <c r="E1662" i="5"/>
  <c r="F1647" i="5"/>
  <c r="F1637" i="5"/>
  <c r="E1634" i="5"/>
  <c r="F1609" i="5"/>
  <c r="E1604" i="5"/>
  <c r="F1604" i="5"/>
  <c r="F1586" i="5"/>
  <c r="E1578" i="5"/>
  <c r="F1578" i="5"/>
  <c r="F1544" i="5"/>
  <c r="E1544" i="5"/>
  <c r="E1538" i="5"/>
  <c r="F1538" i="5"/>
  <c r="E1466" i="5"/>
  <c r="F1466" i="5"/>
  <c r="E1350" i="5"/>
  <c r="F1350" i="5"/>
  <c r="E1684" i="5"/>
  <c r="E1668" i="5"/>
  <c r="F1668" i="5"/>
  <c r="E1647" i="5"/>
  <c r="F1646" i="5"/>
  <c r="E1646" i="5"/>
  <c r="F1600" i="5"/>
  <c r="E1565" i="5"/>
  <c r="F1565" i="5"/>
  <c r="F1712" i="5"/>
  <c r="E1704" i="5"/>
  <c r="E1690" i="5"/>
  <c r="F1690" i="5"/>
  <c r="F1656" i="5"/>
  <c r="E1629" i="5"/>
  <c r="F1629" i="5"/>
  <c r="F1624" i="5"/>
  <c r="F1617" i="5"/>
  <c r="E1612" i="5"/>
  <c r="E1598" i="5"/>
  <c r="F1483" i="5"/>
  <c r="E1483" i="5"/>
  <c r="E1723" i="5"/>
  <c r="F1720" i="5"/>
  <c r="F1707" i="5"/>
  <c r="F1695" i="5"/>
  <c r="F1673" i="5"/>
  <c r="E1617" i="5"/>
  <c r="F1595" i="5"/>
  <c r="E1454" i="5"/>
  <c r="F1454" i="5"/>
  <c r="F1713" i="5"/>
  <c r="F1663" i="5"/>
  <c r="F1642" i="5"/>
  <c r="E1640" i="5"/>
  <c r="F1640" i="5"/>
  <c r="E1632" i="5"/>
  <c r="E1340" i="5"/>
  <c r="F1340" i="5"/>
  <c r="F1478" i="5"/>
  <c r="E1326" i="5"/>
  <c r="F1326" i="5"/>
  <c r="F1582" i="5"/>
  <c r="E1576" i="5"/>
  <c r="F1566" i="5"/>
  <c r="E1566" i="5"/>
  <c r="F1521" i="5"/>
  <c r="F1518" i="5"/>
  <c r="F1517" i="5"/>
  <c r="E1504" i="5"/>
  <c r="F1500" i="5"/>
  <c r="E1500" i="5"/>
  <c r="E1488" i="5"/>
  <c r="F1488" i="5"/>
  <c r="E1482" i="5"/>
  <c r="F1410" i="5"/>
  <c r="E1410" i="5"/>
  <c r="F1380" i="5"/>
  <c r="E1380" i="5"/>
  <c r="E1315" i="5"/>
  <c r="F1315" i="5"/>
  <c r="E1582" i="5"/>
  <c r="F1564" i="5"/>
  <c r="E1549" i="5"/>
  <c r="F1543" i="5"/>
  <c r="E1539" i="5"/>
  <c r="F1539" i="5"/>
  <c r="E1527" i="5"/>
  <c r="E1521" i="5"/>
  <c r="E1518" i="5"/>
  <c r="F1511" i="5"/>
  <c r="E1511" i="5"/>
  <c r="E1496" i="5"/>
  <c r="E1471" i="5"/>
  <c r="F1471" i="5"/>
  <c r="E1432" i="5"/>
  <c r="F1432" i="5"/>
  <c r="E1543" i="5"/>
  <c r="F1533" i="5"/>
  <c r="E1533" i="5"/>
  <c r="E1477" i="5"/>
  <c r="F1477" i="5"/>
  <c r="F1407" i="5"/>
  <c r="E1407" i="5"/>
  <c r="E1397" i="5"/>
  <c r="F1397" i="5"/>
  <c r="F1317" i="5"/>
  <c r="E1317" i="5"/>
  <c r="F1311" i="5"/>
  <c r="E1311" i="5"/>
  <c r="E1279" i="5"/>
  <c r="F1279" i="5"/>
  <c r="F1567" i="5"/>
  <c r="F1494" i="5"/>
  <c r="E1494" i="5"/>
  <c r="F1460" i="5"/>
  <c r="E1460" i="5"/>
  <c r="E1443" i="5"/>
  <c r="F1443" i="5"/>
  <c r="E1438" i="5"/>
  <c r="F1438" i="5"/>
  <c r="F1400" i="5"/>
  <c r="E1400" i="5"/>
  <c r="F1307" i="5"/>
  <c r="E1307" i="5"/>
  <c r="E1278" i="5"/>
  <c r="F1278" i="5"/>
  <c r="F1569" i="5"/>
  <c r="F1556" i="5"/>
  <c r="E1556" i="5"/>
  <c r="F1551" i="5"/>
  <c r="F1541" i="5"/>
  <c r="E1507" i="5"/>
  <c r="E1499" i="5"/>
  <c r="F1499" i="5"/>
  <c r="F1618" i="5"/>
  <c r="F1607" i="5"/>
  <c r="F1590" i="5"/>
  <c r="F1579" i="5"/>
  <c r="F1558" i="5"/>
  <c r="E1551" i="5"/>
  <c r="F1550" i="5"/>
  <c r="E1550" i="5"/>
  <c r="E1541" i="5"/>
  <c r="F1529" i="5"/>
  <c r="F1528" i="5"/>
  <c r="E1449" i="5"/>
  <c r="F1449" i="5"/>
  <c r="E1324" i="5"/>
  <c r="F1324" i="5"/>
  <c r="E1313" i="5"/>
  <c r="F1313" i="5"/>
  <c r="E1296" i="5"/>
  <c r="F1296" i="5"/>
  <c r="F1613" i="5"/>
  <c r="E1607" i="5"/>
  <c r="F1602" i="5"/>
  <c r="E1596" i="5"/>
  <c r="F1585" i="5"/>
  <c r="E1558" i="5"/>
  <c r="F1523" i="5"/>
  <c r="E1516" i="5"/>
  <c r="F1510" i="5"/>
  <c r="E1510" i="5"/>
  <c r="F1420" i="5"/>
  <c r="E1420" i="5"/>
  <c r="F1417" i="5"/>
  <c r="E1417" i="5"/>
  <c r="F1375" i="5"/>
  <c r="E1375" i="5"/>
  <c r="E1472" i="5"/>
  <c r="F1467" i="5"/>
  <c r="E1461" i="5"/>
  <c r="F1456" i="5"/>
  <c r="E1450" i="5"/>
  <c r="E1444" i="5"/>
  <c r="F1439" i="5"/>
  <c r="E1433" i="5"/>
  <c r="E1421" i="5"/>
  <c r="F1413" i="5"/>
  <c r="E1385" i="5"/>
  <c r="F1385" i="5"/>
  <c r="F1357" i="5"/>
  <c r="E1357" i="5"/>
  <c r="E1290" i="5"/>
  <c r="F1290" i="5"/>
  <c r="E1284" i="5"/>
  <c r="F1284" i="5"/>
  <c r="E1212" i="5"/>
  <c r="F1212" i="5"/>
  <c r="F1181" i="5"/>
  <c r="E1181" i="5"/>
  <c r="E1159" i="5"/>
  <c r="F1159" i="5"/>
  <c r="E1468" i="5"/>
  <c r="E1457" i="5"/>
  <c r="E1429" i="5"/>
  <c r="F1429" i="5"/>
  <c r="E1422" i="5"/>
  <c r="F1381" i="5"/>
  <c r="F1309" i="5"/>
  <c r="E1267" i="5"/>
  <c r="F1267" i="5"/>
  <c r="E1229" i="5"/>
  <c r="F1229" i="5"/>
  <c r="E1222" i="5"/>
  <c r="F1222" i="5"/>
  <c r="E1200" i="5"/>
  <c r="F1200" i="5"/>
  <c r="F1427" i="5"/>
  <c r="F1396" i="5"/>
  <c r="F1391" i="5"/>
  <c r="E1386" i="5"/>
  <c r="E1381" i="5"/>
  <c r="F1376" i="5"/>
  <c r="E1356" i="5"/>
  <c r="E1306" i="5"/>
  <c r="E1210" i="5"/>
  <c r="F1210" i="5"/>
  <c r="E1427" i="5"/>
  <c r="E1365" i="5"/>
  <c r="E1346" i="5"/>
  <c r="F1346" i="5"/>
  <c r="E1304" i="5"/>
  <c r="F1298" i="5"/>
  <c r="E1295" i="5"/>
  <c r="E1270" i="5"/>
  <c r="F1270" i="5"/>
  <c r="F1251" i="5"/>
  <c r="E1251" i="5"/>
  <c r="E1194" i="5"/>
  <c r="F1194" i="5"/>
  <c r="F1153" i="5"/>
  <c r="F1430" i="5"/>
  <c r="E1363" i="5"/>
  <c r="F1363" i="5"/>
  <c r="E1293" i="5"/>
  <c r="F1254" i="5"/>
  <c r="E1254" i="5"/>
  <c r="E1354" i="5"/>
  <c r="E1318" i="5"/>
  <c r="E1259" i="5"/>
  <c r="F1259" i="5"/>
  <c r="E1220" i="5"/>
  <c r="E1198" i="5"/>
  <c r="F1157" i="5"/>
  <c r="E1157" i="5"/>
  <c r="E1419" i="5"/>
  <c r="F1419" i="5"/>
  <c r="E1374" i="5"/>
  <c r="F1374" i="5"/>
  <c r="E1368" i="5"/>
  <c r="F1337" i="5"/>
  <c r="F1320" i="5"/>
  <c r="E1247" i="5"/>
  <c r="F1247" i="5"/>
  <c r="F1243" i="5"/>
  <c r="E1243" i="5"/>
  <c r="F1461" i="5"/>
  <c r="F1421" i="5"/>
  <c r="F1403" i="5"/>
  <c r="E1335" i="5"/>
  <c r="F1335" i="5"/>
  <c r="E1285" i="5"/>
  <c r="F1285" i="5"/>
  <c r="F1151" i="5"/>
  <c r="E1151" i="5"/>
  <c r="F1281" i="5"/>
  <c r="F1272" i="5"/>
  <c r="F1268" i="5"/>
  <c r="F1260" i="5"/>
  <c r="E1244" i="5"/>
  <c r="E1233" i="5"/>
  <c r="F1232" i="5"/>
  <c r="E1232" i="5"/>
  <c r="F1195" i="5"/>
  <c r="F1179" i="5"/>
  <c r="E1148" i="5"/>
  <c r="F1148" i="5"/>
  <c r="E1093" i="5"/>
  <c r="F1093" i="5"/>
  <c r="E1056" i="5"/>
  <c r="F1056" i="5"/>
  <c r="F1271" i="5"/>
  <c r="E1264" i="5"/>
  <c r="F1257" i="5"/>
  <c r="F1253" i="5"/>
  <c r="E1249" i="5"/>
  <c r="E1248" i="5"/>
  <c r="E1241" i="5"/>
  <c r="F1218" i="5"/>
  <c r="E1214" i="5"/>
  <c r="E1205" i="5"/>
  <c r="F1204" i="5"/>
  <c r="E1204" i="5"/>
  <c r="E1199" i="5"/>
  <c r="F1187" i="5"/>
  <c r="E1133" i="5"/>
  <c r="F1133" i="5"/>
  <c r="E1100" i="5"/>
  <c r="F1100" i="5"/>
  <c r="F1097" i="5"/>
  <c r="E1097" i="5"/>
  <c r="F1269" i="5"/>
  <c r="E1257" i="5"/>
  <c r="E1253" i="5"/>
  <c r="F1227" i="5"/>
  <c r="E1184" i="5"/>
  <c r="F1184" i="5"/>
  <c r="E1173" i="5"/>
  <c r="F1173" i="5"/>
  <c r="F967" i="5"/>
  <c r="E967" i="5"/>
  <c r="E1269" i="5"/>
  <c r="E1260" i="5"/>
  <c r="E1237" i="5"/>
  <c r="E1187" i="5"/>
  <c r="E1162" i="5"/>
  <c r="F1162" i="5"/>
  <c r="E1077" i="5"/>
  <c r="F1077" i="5"/>
  <c r="E1041" i="5"/>
  <c r="F1041" i="5"/>
  <c r="E986" i="5"/>
  <c r="F986" i="5"/>
  <c r="F979" i="5"/>
  <c r="E979" i="5"/>
  <c r="F1241" i="5"/>
  <c r="F1221" i="5"/>
  <c r="E1221" i="5"/>
  <c r="F1199" i="5"/>
  <c r="F1137" i="5"/>
  <c r="E1137" i="5"/>
  <c r="E1104" i="5"/>
  <c r="F1104" i="5"/>
  <c r="E1052" i="5"/>
  <c r="F1052" i="5"/>
  <c r="F989" i="5"/>
  <c r="E989" i="5"/>
  <c r="F1231" i="5"/>
  <c r="E1129" i="5"/>
  <c r="F1129" i="5"/>
  <c r="F1111" i="5"/>
  <c r="E1111" i="5"/>
  <c r="E1068" i="5"/>
  <c r="F1068" i="5"/>
  <c r="E1043" i="5"/>
  <c r="F1043" i="5"/>
  <c r="F1409" i="5"/>
  <c r="F1399" i="5"/>
  <c r="E1274" i="5"/>
  <c r="F1255" i="5"/>
  <c r="E1239" i="5"/>
  <c r="E1235" i="5"/>
  <c r="E1209" i="5"/>
  <c r="F1193" i="5"/>
  <c r="E1193" i="5"/>
  <c r="E1190" i="5"/>
  <c r="F1190" i="5"/>
  <c r="E1179" i="5"/>
  <c r="F1358" i="5"/>
  <c r="F1308" i="5"/>
  <c r="E1271" i="5"/>
  <c r="F1263" i="5"/>
  <c r="F1217" i="5"/>
  <c r="F1215" i="5"/>
  <c r="E1215" i="5"/>
  <c r="F1207" i="5"/>
  <c r="E1170" i="5"/>
  <c r="F1168" i="5"/>
  <c r="E1142" i="5"/>
  <c r="F1142" i="5"/>
  <c r="E1182" i="5"/>
  <c r="F1177" i="5"/>
  <c r="E1171" i="5"/>
  <c r="E1165" i="5"/>
  <c r="F1160" i="5"/>
  <c r="E1154" i="5"/>
  <c r="F1149" i="5"/>
  <c r="E1143" i="5"/>
  <c r="E1125" i="5"/>
  <c r="F1121" i="5"/>
  <c r="F1083" i="5"/>
  <c r="E1083" i="5"/>
  <c r="F1072" i="5"/>
  <c r="F1061" i="5"/>
  <c r="E946" i="5"/>
  <c r="F946" i="5"/>
  <c r="F1145" i="5"/>
  <c r="E1119" i="5"/>
  <c r="F1102" i="5"/>
  <c r="F1085" i="5"/>
  <c r="F1082" i="5"/>
  <c r="F1060" i="5"/>
  <c r="F930" i="5"/>
  <c r="E930" i="5"/>
  <c r="E923" i="5"/>
  <c r="F923" i="5"/>
  <c r="F889" i="5"/>
  <c r="E889" i="5"/>
  <c r="E1145" i="5"/>
  <c r="F1140" i="5"/>
  <c r="F1135" i="5"/>
  <c r="E1131" i="5"/>
  <c r="E1122" i="5"/>
  <c r="F1113" i="5"/>
  <c r="E1102" i="5"/>
  <c r="F1099" i="5"/>
  <c r="E1085" i="5"/>
  <c r="E1076" i="5"/>
  <c r="E1069" i="5"/>
  <c r="F1033" i="5"/>
  <c r="E1033" i="5"/>
  <c r="E1021" i="5"/>
  <c r="F1021" i="5"/>
  <c r="E973" i="5"/>
  <c r="F973" i="5"/>
  <c r="E1082" i="5"/>
  <c r="E1067" i="5"/>
  <c r="F1065" i="5"/>
  <c r="E1045" i="5"/>
  <c r="E1040" i="5"/>
  <c r="F1040" i="5"/>
  <c r="E1018" i="5"/>
  <c r="F1018" i="5"/>
  <c r="F999" i="5"/>
  <c r="E999" i="5"/>
  <c r="E955" i="5"/>
  <c r="F955" i="5"/>
  <c r="E938" i="5"/>
  <c r="F938" i="5"/>
  <c r="F1127" i="5"/>
  <c r="F1091" i="5"/>
  <c r="E1080" i="5"/>
  <c r="F1049" i="5"/>
  <c r="E1049" i="5"/>
  <c r="E1032" i="5"/>
  <c r="F1032" i="5"/>
  <c r="E1017" i="5"/>
  <c r="F1017" i="5"/>
  <c r="E951" i="5"/>
  <c r="F951" i="5"/>
  <c r="F1059" i="5"/>
  <c r="E1059" i="5"/>
  <c r="F1045" i="5"/>
  <c r="E1025" i="5"/>
  <c r="F1025" i="5"/>
  <c r="E963" i="5"/>
  <c r="F963" i="5"/>
  <c r="E921" i="5"/>
  <c r="F921" i="5"/>
  <c r="E1110" i="5"/>
  <c r="F1069" i="5"/>
  <c r="E1063" i="5"/>
  <c r="F1063" i="5"/>
  <c r="F1053" i="5"/>
  <c r="F1010" i="5"/>
  <c r="E928" i="5"/>
  <c r="F928" i="5"/>
  <c r="F1182" i="5"/>
  <c r="F1117" i="5"/>
  <c r="F1115" i="5"/>
  <c r="F1079" i="5"/>
  <c r="E1079" i="5"/>
  <c r="E1037" i="5"/>
  <c r="F1009" i="5"/>
  <c r="E1009" i="5"/>
  <c r="E943" i="5"/>
  <c r="F943" i="5"/>
  <c r="F917" i="5"/>
  <c r="E917" i="5"/>
  <c r="F886" i="5"/>
  <c r="E886" i="5"/>
  <c r="E874" i="5"/>
  <c r="F874" i="5"/>
  <c r="E835" i="5"/>
  <c r="F835" i="5"/>
  <c r="F827" i="5"/>
  <c r="E977" i="5"/>
  <c r="F961" i="5"/>
  <c r="E961" i="5"/>
  <c r="F933" i="5"/>
  <c r="E933" i="5"/>
  <c r="F919" i="5"/>
  <c r="F909" i="5"/>
  <c r="E909" i="5"/>
  <c r="E857" i="5"/>
  <c r="F857" i="5"/>
  <c r="F983" i="5"/>
  <c r="E983" i="5"/>
  <c r="F949" i="5"/>
  <c r="F902" i="5"/>
  <c r="F895" i="5"/>
  <c r="E824" i="5"/>
  <c r="F824" i="5"/>
  <c r="F939" i="5"/>
  <c r="E939" i="5"/>
  <c r="F899" i="5"/>
  <c r="E899" i="5"/>
  <c r="F869" i="5"/>
  <c r="E869" i="5"/>
  <c r="E775" i="5"/>
  <c r="F775" i="5"/>
  <c r="E1066" i="5"/>
  <c r="F1050" i="5"/>
  <c r="E1020" i="5"/>
  <c r="F1000" i="5"/>
  <c r="E1000" i="5"/>
  <c r="E995" i="5"/>
  <c r="F960" i="5"/>
  <c r="F956" i="5"/>
  <c r="F935" i="5"/>
  <c r="F932" i="5"/>
  <c r="F927" i="5"/>
  <c r="F922" i="5"/>
  <c r="E922" i="5"/>
  <c r="E916" i="5"/>
  <c r="E908" i="5"/>
  <c r="F908" i="5"/>
  <c r="E988" i="5"/>
  <c r="E978" i="5"/>
  <c r="F978" i="5"/>
  <c r="E966" i="5"/>
  <c r="E960" i="5"/>
  <c r="F945" i="5"/>
  <c r="E932" i="5"/>
  <c r="E918" i="5"/>
  <c r="E894" i="5"/>
  <c r="F894" i="5"/>
  <c r="E852" i="5"/>
  <c r="F852" i="5"/>
  <c r="E757" i="5"/>
  <c r="F757" i="5"/>
  <c r="E1078" i="5"/>
  <c r="E1055" i="5"/>
  <c r="F1039" i="5"/>
  <c r="E1016" i="5"/>
  <c r="F972" i="5"/>
  <c r="E972" i="5"/>
  <c r="F950" i="5"/>
  <c r="E950" i="5"/>
  <c r="E927" i="5"/>
  <c r="E907" i="5"/>
  <c r="F907" i="5"/>
  <c r="E742" i="5"/>
  <c r="F1002" i="5"/>
  <c r="F996" i="5"/>
  <c r="F995" i="5"/>
  <c r="E935" i="5"/>
  <c r="F877" i="5"/>
  <c r="F819" i="5"/>
  <c r="E819" i="5"/>
  <c r="F683" i="5"/>
  <c r="E683" i="5"/>
  <c r="E1048" i="5"/>
  <c r="E1028" i="5"/>
  <c r="E1006" i="5"/>
  <c r="E1005" i="5"/>
  <c r="E996" i="5"/>
  <c r="F990" i="5"/>
  <c r="F980" i="5"/>
  <c r="F958" i="5"/>
  <c r="F936" i="5"/>
  <c r="E925" i="5"/>
  <c r="E919" i="5"/>
  <c r="F900" i="5"/>
  <c r="F855" i="5"/>
  <c r="F803" i="5"/>
  <c r="E803" i="5"/>
  <c r="E796" i="5"/>
  <c r="F753" i="5"/>
  <c r="E753" i="5"/>
  <c r="F677" i="5"/>
  <c r="E677" i="5"/>
  <c r="F913" i="5"/>
  <c r="F901" i="5"/>
  <c r="F893" i="5"/>
  <c r="F883" i="5"/>
  <c r="E875" i="5"/>
  <c r="E870" i="5"/>
  <c r="E861" i="5"/>
  <c r="F861" i="5"/>
  <c r="F841" i="5"/>
  <c r="F833" i="5"/>
  <c r="E825" i="5"/>
  <c r="E811" i="5"/>
  <c r="F811" i="5"/>
  <c r="E656" i="5"/>
  <c r="E645" i="5"/>
  <c r="F645" i="5"/>
  <c r="E872" i="5"/>
  <c r="E822" i="5"/>
  <c r="F783" i="5"/>
  <c r="F770" i="5"/>
  <c r="E770" i="5"/>
  <c r="E672" i="5"/>
  <c r="F612" i="5"/>
  <c r="E612" i="5"/>
  <c r="E774" i="5"/>
  <c r="F774" i="5"/>
  <c r="E761" i="5"/>
  <c r="F761" i="5"/>
  <c r="E887" i="5"/>
  <c r="F887" i="5"/>
  <c r="F870" i="5"/>
  <c r="F853" i="5"/>
  <c r="E853" i="5"/>
  <c r="E836" i="5"/>
  <c r="F836" i="5"/>
  <c r="F820" i="5"/>
  <c r="F662" i="5"/>
  <c r="E662" i="5"/>
  <c r="F873" i="5"/>
  <c r="E873" i="5"/>
  <c r="E856" i="5"/>
  <c r="F823" i="5"/>
  <c r="E823" i="5"/>
  <c r="E795" i="5"/>
  <c r="F795" i="5"/>
  <c r="F779" i="5"/>
  <c r="E692" i="5"/>
  <c r="F692" i="5"/>
  <c r="E685" i="5"/>
  <c r="F685" i="5"/>
  <c r="F879" i="5"/>
  <c r="E862" i="5"/>
  <c r="F862" i="5"/>
  <c r="F846" i="5"/>
  <c r="E845" i="5"/>
  <c r="F845" i="5"/>
  <c r="F840" i="5"/>
  <c r="E834" i="5"/>
  <c r="F829" i="5"/>
  <c r="E812" i="5"/>
  <c r="F812" i="5"/>
  <c r="E711" i="5"/>
  <c r="F711" i="5"/>
  <c r="E700" i="5"/>
  <c r="F700" i="5"/>
  <c r="E898" i="5"/>
  <c r="F898" i="5"/>
  <c r="E892" i="5"/>
  <c r="F880" i="5"/>
  <c r="F866" i="5"/>
  <c r="E863" i="5"/>
  <c r="E846" i="5"/>
  <c r="F830" i="5"/>
  <c r="F816" i="5"/>
  <c r="E813" i="5"/>
  <c r="E807" i="5"/>
  <c r="F807" i="5"/>
  <c r="F796" i="5"/>
  <c r="F791" i="5"/>
  <c r="E791" i="5"/>
  <c r="E786" i="5"/>
  <c r="F786" i="5"/>
  <c r="F790" i="5"/>
  <c r="F773" i="5"/>
  <c r="E773" i="5"/>
  <c r="E741" i="5"/>
  <c r="F740" i="5"/>
  <c r="F723" i="5"/>
  <c r="E723" i="5"/>
  <c r="F686" i="5"/>
  <c r="F658" i="5"/>
  <c r="E658" i="5"/>
  <c r="F652" i="5"/>
  <c r="E652" i="5"/>
  <c r="E480" i="5"/>
  <c r="F480" i="5"/>
  <c r="E701" i="5"/>
  <c r="F690" i="5"/>
  <c r="E654" i="5"/>
  <c r="F654" i="5"/>
  <c r="E585" i="5"/>
  <c r="F585" i="5"/>
  <c r="E762" i="5"/>
  <c r="F762" i="5"/>
  <c r="F733" i="5"/>
  <c r="F729" i="5"/>
  <c r="E712" i="5"/>
  <c r="F712" i="5"/>
  <c r="E670" i="5"/>
  <c r="E660" i="5"/>
  <c r="E591" i="5"/>
  <c r="F591" i="5"/>
  <c r="F701" i="5"/>
  <c r="E667" i="5"/>
  <c r="F667" i="5"/>
  <c r="E476" i="5"/>
  <c r="F476" i="5"/>
  <c r="E784" i="5"/>
  <c r="E777" i="5"/>
  <c r="E772" i="5"/>
  <c r="E769" i="5"/>
  <c r="E744" i="5"/>
  <c r="E740" i="5"/>
  <c r="E734" i="5"/>
  <c r="E731" i="5"/>
  <c r="E727" i="5"/>
  <c r="E722" i="5"/>
  <c r="E719" i="5"/>
  <c r="E684" i="5"/>
  <c r="F684" i="5"/>
  <c r="E648" i="5"/>
  <c r="E595" i="5"/>
  <c r="F595" i="5"/>
  <c r="F736" i="5"/>
  <c r="F724" i="5"/>
  <c r="F707" i="5"/>
  <c r="F696" i="5"/>
  <c r="F673" i="5"/>
  <c r="E673" i="5"/>
  <c r="F666" i="5"/>
  <c r="E663" i="5"/>
  <c r="F663" i="5"/>
  <c r="F745" i="5"/>
  <c r="E724" i="5"/>
  <c r="F720" i="5"/>
  <c r="E707" i="5"/>
  <c r="E703" i="5"/>
  <c r="E696" i="5"/>
  <c r="E695" i="5"/>
  <c r="F695" i="5"/>
  <c r="E689" i="5"/>
  <c r="F679" i="5"/>
  <c r="E666" i="5"/>
  <c r="E641" i="5"/>
  <c r="F641" i="5"/>
  <c r="E629" i="5"/>
  <c r="F629" i="5"/>
  <c r="F608" i="5"/>
  <c r="E608" i="5"/>
  <c r="E500" i="5"/>
  <c r="F500" i="5"/>
  <c r="F646" i="5"/>
  <c r="E642" i="5"/>
  <c r="F638" i="5"/>
  <c r="F596" i="5"/>
  <c r="E592" i="5"/>
  <c r="E573" i="5"/>
  <c r="E515" i="5"/>
  <c r="F515" i="5"/>
  <c r="E503" i="5"/>
  <c r="F503" i="5"/>
  <c r="E531" i="5"/>
  <c r="F531" i="5"/>
  <c r="F454" i="5"/>
  <c r="E454" i="5"/>
  <c r="E440" i="5"/>
  <c r="F440" i="5"/>
  <c r="E651" i="5"/>
  <c r="E623" i="5"/>
  <c r="E619" i="5"/>
  <c r="E613" i="5"/>
  <c r="E610" i="5"/>
  <c r="E606" i="5"/>
  <c r="E601" i="5"/>
  <c r="E598" i="5"/>
  <c r="F590" i="5"/>
  <c r="F584" i="5"/>
  <c r="F562" i="5"/>
  <c r="E562" i="5"/>
  <c r="E551" i="5"/>
  <c r="F551" i="5"/>
  <c r="E492" i="5"/>
  <c r="F492" i="5"/>
  <c r="F653" i="5"/>
  <c r="E590" i="5"/>
  <c r="E574" i="5"/>
  <c r="F556" i="5"/>
  <c r="E538" i="5"/>
  <c r="F538" i="5"/>
  <c r="E426" i="5"/>
  <c r="F426" i="5"/>
  <c r="E543" i="5"/>
  <c r="F543" i="5"/>
  <c r="F619" i="5"/>
  <c r="F602" i="5"/>
  <c r="E602" i="5"/>
  <c r="E584" i="5"/>
  <c r="E556" i="5"/>
  <c r="E546" i="5"/>
  <c r="F546" i="5"/>
  <c r="E523" i="5"/>
  <c r="F523" i="5"/>
  <c r="F456" i="5"/>
  <c r="E456" i="5"/>
  <c r="F625" i="5"/>
  <c r="F604" i="5"/>
  <c r="E568" i="5"/>
  <c r="F568" i="5"/>
  <c r="E507" i="5"/>
  <c r="F507" i="5"/>
  <c r="E625" i="5"/>
  <c r="F621" i="5"/>
  <c r="F579" i="5"/>
  <c r="F484" i="5"/>
  <c r="E484" i="5"/>
  <c r="E448" i="5"/>
  <c r="F448" i="5"/>
  <c r="E384" i="5"/>
  <c r="F384" i="5"/>
  <c r="F408" i="5"/>
  <c r="E408" i="5"/>
  <c r="E346" i="5"/>
  <c r="F504" i="5"/>
  <c r="E473" i="5"/>
  <c r="E404" i="5"/>
  <c r="F404" i="5"/>
  <c r="E357" i="5"/>
  <c r="F357" i="5"/>
  <c r="E284" i="5"/>
  <c r="F284" i="5"/>
  <c r="E541" i="5"/>
  <c r="F533" i="5"/>
  <c r="F510" i="5"/>
  <c r="E494" i="5"/>
  <c r="E493" i="5"/>
  <c r="E411" i="5"/>
  <c r="F411" i="5"/>
  <c r="E352" i="5"/>
  <c r="F352" i="5"/>
  <c r="E325" i="5"/>
  <c r="F325" i="5"/>
  <c r="F467" i="5"/>
  <c r="F460" i="5"/>
  <c r="E432" i="5"/>
  <c r="F432" i="5"/>
  <c r="E530" i="5"/>
  <c r="F522" i="5"/>
  <c r="E491" i="5"/>
  <c r="F483" i="5"/>
  <c r="E465" i="5"/>
  <c r="E443" i="5"/>
  <c r="F443" i="5"/>
  <c r="E457" i="5"/>
  <c r="F445" i="5"/>
  <c r="E437" i="5"/>
  <c r="F437" i="5"/>
  <c r="E375" i="5"/>
  <c r="F375" i="5"/>
  <c r="F545" i="5"/>
  <c r="F535" i="5"/>
  <c r="F496" i="5"/>
  <c r="E421" i="5"/>
  <c r="F421" i="5"/>
  <c r="F359" i="5"/>
  <c r="E359" i="5"/>
  <c r="E319" i="5"/>
  <c r="F319" i="5"/>
  <c r="F547" i="5"/>
  <c r="E535" i="5"/>
  <c r="F527" i="5"/>
  <c r="F512" i="5"/>
  <c r="F488" i="5"/>
  <c r="F388" i="5"/>
  <c r="E388" i="5"/>
  <c r="F362" i="5"/>
  <c r="E362" i="5"/>
  <c r="E341" i="5"/>
  <c r="F341" i="5"/>
  <c r="E329" i="5"/>
  <c r="F329" i="5"/>
  <c r="F318" i="5"/>
  <c r="E318" i="5"/>
  <c r="E302" i="5"/>
  <c r="F302" i="5"/>
  <c r="F569" i="5"/>
  <c r="E563" i="5"/>
  <c r="F558" i="5"/>
  <c r="E552" i="5"/>
  <c r="F540" i="5"/>
  <c r="F534" i="5"/>
  <c r="F520" i="5"/>
  <c r="E512" i="5"/>
  <c r="E511" i="5"/>
  <c r="E504" i="5"/>
  <c r="F495" i="5"/>
  <c r="F485" i="5"/>
  <c r="F481" i="5"/>
  <c r="F473" i="5"/>
  <c r="F470" i="5"/>
  <c r="E463" i="5"/>
  <c r="F463" i="5"/>
  <c r="E396" i="5"/>
  <c r="F396" i="5"/>
  <c r="E301" i="5"/>
  <c r="F301" i="5"/>
  <c r="F452" i="5"/>
  <c r="E446" i="5"/>
  <c r="F441" i="5"/>
  <c r="E435" i="5"/>
  <c r="F430" i="5"/>
  <c r="E424" i="5"/>
  <c r="E418" i="5"/>
  <c r="F410" i="5"/>
  <c r="F406" i="5"/>
  <c r="E394" i="5"/>
  <c r="F390" i="5"/>
  <c r="F386" i="5"/>
  <c r="E376" i="5"/>
  <c r="E289" i="5"/>
  <c r="F289" i="5"/>
  <c r="E185" i="5"/>
  <c r="F185" i="5"/>
  <c r="F348" i="5"/>
  <c r="E337" i="5"/>
  <c r="E312" i="5"/>
  <c r="F312" i="5"/>
  <c r="F274" i="5"/>
  <c r="E274" i="5"/>
  <c r="F235" i="5"/>
  <c r="E235" i="5"/>
  <c r="F409" i="5"/>
  <c r="F370" i="5"/>
  <c r="F368" i="5"/>
  <c r="F331" i="5"/>
  <c r="E324" i="5"/>
  <c r="F324" i="5"/>
  <c r="E292" i="5"/>
  <c r="F292" i="5"/>
  <c r="F379" i="5"/>
  <c r="E366" i="5"/>
  <c r="F358" i="5"/>
  <c r="E358" i="5"/>
  <c r="F351" i="5"/>
  <c r="F340" i="5"/>
  <c r="E326" i="5"/>
  <c r="E297" i="5"/>
  <c r="F297" i="5"/>
  <c r="E268" i="5"/>
  <c r="F268" i="5"/>
  <c r="E218" i="5"/>
  <c r="F218" i="5"/>
  <c r="E414" i="5"/>
  <c r="F398" i="5"/>
  <c r="E336" i="5"/>
  <c r="F336" i="5"/>
  <c r="E314" i="5"/>
  <c r="F314" i="5"/>
  <c r="E296" i="5"/>
  <c r="F296" i="5"/>
  <c r="E238" i="5"/>
  <c r="F238" i="5"/>
  <c r="E347" i="5"/>
  <c r="F347" i="5"/>
  <c r="F342" i="5"/>
  <c r="E330" i="5"/>
  <c r="F330" i="5"/>
  <c r="F308" i="5"/>
  <c r="E308" i="5"/>
  <c r="E276" i="5"/>
  <c r="F276" i="5"/>
  <c r="E407" i="5"/>
  <c r="E387" i="5"/>
  <c r="E377" i="5"/>
  <c r="E364" i="5"/>
  <c r="F364" i="5"/>
  <c r="F338" i="5"/>
  <c r="E307" i="5"/>
  <c r="F307" i="5"/>
  <c r="E461" i="5"/>
  <c r="E450" i="5"/>
  <c r="E412" i="5"/>
  <c r="F405" i="5"/>
  <c r="F389" i="5"/>
  <c r="F385" i="5"/>
  <c r="E381" i="5"/>
  <c r="E378" i="5"/>
  <c r="E369" i="5"/>
  <c r="F365" i="5"/>
  <c r="E348" i="5"/>
  <c r="F337" i="5"/>
  <c r="E335" i="5"/>
  <c r="F335" i="5"/>
  <c r="F247" i="5"/>
  <c r="E247" i="5"/>
  <c r="E201" i="5"/>
  <c r="F201" i="5"/>
  <c r="E253" i="5"/>
  <c r="F253" i="5"/>
  <c r="F239" i="5"/>
  <c r="F287" i="5"/>
  <c r="F258" i="5"/>
  <c r="E234" i="5"/>
  <c r="F234" i="5"/>
  <c r="F290" i="5"/>
  <c r="E280" i="5"/>
  <c r="F273" i="5"/>
  <c r="F267" i="5"/>
  <c r="E267" i="5"/>
  <c r="F215" i="5"/>
  <c r="E334" i="5"/>
  <c r="E306" i="5"/>
  <c r="E295" i="5"/>
  <c r="E291" i="5"/>
  <c r="E278" i="5"/>
  <c r="E273" i="5"/>
  <c r="F263" i="5"/>
  <c r="F257" i="5"/>
  <c r="E257" i="5"/>
  <c r="E209" i="5"/>
  <c r="F193" i="5"/>
  <c r="F281" i="5"/>
  <c r="F278" i="5"/>
  <c r="F264" i="5"/>
  <c r="E261" i="5"/>
  <c r="F261" i="5"/>
  <c r="F309" i="5"/>
  <c r="E286" i="5"/>
  <c r="E281" i="5"/>
  <c r="F279" i="5"/>
  <c r="E264" i="5"/>
  <c r="E251" i="5"/>
  <c r="F219" i="5"/>
  <c r="F250" i="5"/>
  <c r="F228" i="5"/>
  <c r="F224" i="5"/>
  <c r="E211" i="5"/>
  <c r="F211" i="5"/>
  <c r="F256" i="5"/>
  <c r="E250" i="5"/>
  <c r="F245" i="5"/>
  <c r="F240" i="5"/>
  <c r="F236" i="5"/>
  <c r="F220" i="5"/>
  <c r="F184" i="5"/>
  <c r="F246" i="5"/>
  <c r="F229" i="5"/>
  <c r="F225" i="5"/>
  <c r="F210" i="5"/>
  <c r="F204" i="5"/>
  <c r="E194" i="5"/>
  <c r="F188" i="5"/>
  <c r="E229" i="5"/>
  <c r="E225" i="5"/>
  <c r="E204" i="5"/>
  <c r="F198" i="5"/>
  <c r="E254" i="5"/>
  <c r="E243" i="5"/>
  <c r="E223" i="5"/>
  <c r="F199" i="5"/>
  <c r="E191" i="5"/>
  <c r="F191" i="5"/>
  <c r="E189" i="5"/>
  <c r="E183" i="5"/>
  <c r="E52" i="5"/>
  <c r="E32" i="5"/>
  <c r="F11" i="5"/>
  <c r="F31" i="5"/>
  <c r="E122" i="5"/>
  <c r="F2" i="5"/>
  <c r="E2" i="5"/>
  <c r="D2" i="5"/>
  <c r="AB154" i="5" l="1"/>
  <c r="AD154" i="5" s="1"/>
  <c r="U154" i="5"/>
  <c r="W154" i="5"/>
  <c r="J154" i="5"/>
  <c r="AB348" i="5"/>
  <c r="AD348" i="5" s="1"/>
  <c r="O348" i="5"/>
  <c r="K348" i="5"/>
  <c r="M348" i="5"/>
  <c r="S348" i="5"/>
  <c r="J348" i="5"/>
  <c r="AB853" i="5"/>
  <c r="AD853" i="5" s="1"/>
  <c r="O853" i="5"/>
  <c r="J853" i="5"/>
  <c r="W853" i="5"/>
  <c r="AB171" i="5"/>
  <c r="AD171" i="5" s="1"/>
  <c r="J171" i="5"/>
  <c r="Y171" i="5"/>
  <c r="AB1426" i="5"/>
  <c r="AD1426" i="5" s="1"/>
  <c r="W1426" i="5"/>
  <c r="M1426" i="5"/>
  <c r="Y1426" i="5"/>
  <c r="O1426" i="5"/>
  <c r="J1426" i="5"/>
  <c r="AB375" i="5"/>
  <c r="AD375" i="5" s="1"/>
  <c r="Q375" i="5"/>
  <c r="AB564" i="5"/>
  <c r="AD564" i="5" s="1"/>
  <c r="J564" i="5"/>
  <c r="Y564" i="5"/>
  <c r="Q564" i="5"/>
  <c r="W564" i="5"/>
  <c r="K564" i="5"/>
  <c r="M564" i="5"/>
  <c r="AB873" i="5"/>
  <c r="AD873" i="5" s="1"/>
  <c r="O873" i="5"/>
  <c r="K873" i="5"/>
  <c r="Y1039" i="5"/>
  <c r="O1039" i="5"/>
  <c r="AB1173" i="5"/>
  <c r="AD1173" i="5" s="1"/>
  <c r="O1173" i="5"/>
  <c r="Q1173" i="5"/>
  <c r="U1173" i="5"/>
  <c r="K1173" i="5"/>
  <c r="AB1323" i="5"/>
  <c r="AD1323" i="5" s="1"/>
  <c r="K1323" i="5"/>
  <c r="U1323" i="5"/>
  <c r="M1323" i="5"/>
  <c r="Y1323" i="5"/>
  <c r="AB1453" i="5"/>
  <c r="AD1453" i="5" s="1"/>
  <c r="Y1453" i="5"/>
  <c r="AB1606" i="5"/>
  <c r="AD1606" i="5" s="1"/>
  <c r="Y1606" i="5"/>
  <c r="AB92" i="5"/>
  <c r="AD92" i="5" s="1"/>
  <c r="J92" i="5"/>
  <c r="K92" i="5"/>
  <c r="W92" i="5"/>
  <c r="M92" i="5"/>
  <c r="AB313" i="5"/>
  <c r="AD313" i="5" s="1"/>
  <c r="Y313" i="5"/>
  <c r="S313" i="5"/>
  <c r="U313" i="5"/>
  <c r="W313" i="5"/>
  <c r="K313" i="5"/>
  <c r="AB417" i="5"/>
  <c r="AD417" i="5" s="1"/>
  <c r="W417" i="5"/>
  <c r="J417" i="5"/>
  <c r="U417" i="5"/>
  <c r="K417" i="5"/>
  <c r="AB547" i="5"/>
  <c r="AD547" i="5" s="1"/>
  <c r="M547" i="5"/>
  <c r="U547" i="5"/>
  <c r="Y547" i="5"/>
  <c r="W547" i="5"/>
  <c r="J547" i="5"/>
  <c r="O547" i="5"/>
  <c r="AB660" i="5"/>
  <c r="AD660" i="5" s="1"/>
  <c r="M660" i="5"/>
  <c r="O660" i="5"/>
  <c r="Q660" i="5"/>
  <c r="S660" i="5"/>
  <c r="AB826" i="5"/>
  <c r="AD826" i="5" s="1"/>
  <c r="U826" i="5"/>
  <c r="J826" i="5"/>
  <c r="Y826" i="5"/>
  <c r="W826" i="5"/>
  <c r="O826" i="5"/>
  <c r="Q826" i="5"/>
  <c r="AB976" i="5"/>
  <c r="AD976" i="5" s="1"/>
  <c r="O976" i="5"/>
  <c r="Y976" i="5"/>
  <c r="K976" i="5"/>
  <c r="W976" i="5"/>
  <c r="AB1157" i="5"/>
  <c r="AD1157" i="5" s="1"/>
  <c r="K1157" i="5"/>
  <c r="U1157" i="5"/>
  <c r="S1157" i="5"/>
  <c r="M1157" i="5"/>
  <c r="Y1157" i="5"/>
  <c r="W1157" i="5"/>
  <c r="AB371" i="5"/>
  <c r="AD371" i="5" s="1"/>
  <c r="Y371" i="5"/>
  <c r="J371" i="5"/>
  <c r="K371" i="5"/>
  <c r="AB484" i="5"/>
  <c r="AD484" i="5" s="1"/>
  <c r="S484" i="5"/>
  <c r="U484" i="5"/>
  <c r="Y484" i="5"/>
  <c r="O484" i="5"/>
  <c r="AB633" i="5"/>
  <c r="AD633" i="5" s="1"/>
  <c r="K633" i="5"/>
  <c r="U633" i="5"/>
  <c r="O633" i="5"/>
  <c r="M633" i="5"/>
  <c r="AB763" i="5"/>
  <c r="AD763" i="5" s="1"/>
  <c r="K763" i="5"/>
  <c r="O763" i="5"/>
  <c r="Y763" i="5"/>
  <c r="U763" i="5"/>
  <c r="W763" i="5"/>
  <c r="AB867" i="5"/>
  <c r="AD867" i="5" s="1"/>
  <c r="J867" i="5"/>
  <c r="U867" i="5"/>
  <c r="Y867" i="5"/>
  <c r="Q867" i="5"/>
  <c r="Y967" i="5"/>
  <c r="M967" i="5"/>
  <c r="O967" i="5"/>
  <c r="S967" i="5"/>
  <c r="AB1068" i="5"/>
  <c r="AD1068" i="5" s="1"/>
  <c r="K1068" i="5"/>
  <c r="U1068" i="5"/>
  <c r="S1068" i="5"/>
  <c r="O1068" i="5"/>
  <c r="Y1068" i="5"/>
  <c r="AB1196" i="5"/>
  <c r="AD1196" i="5" s="1"/>
  <c r="Q1196" i="5"/>
  <c r="O1196" i="5"/>
  <c r="U1196" i="5"/>
  <c r="AB389" i="5"/>
  <c r="AD389" i="5" s="1"/>
  <c r="J389" i="5"/>
  <c r="K389" i="5"/>
  <c r="M389" i="5"/>
  <c r="Y389" i="5"/>
  <c r="O389" i="5"/>
  <c r="W389" i="5"/>
  <c r="W614" i="5"/>
  <c r="O614" i="5"/>
  <c r="S614" i="5"/>
  <c r="U614" i="5"/>
  <c r="AB746" i="5"/>
  <c r="AD746" i="5" s="1"/>
  <c r="J746" i="5"/>
  <c r="M746" i="5"/>
  <c r="W746" i="5"/>
  <c r="AB887" i="5"/>
  <c r="AD887" i="5" s="1"/>
  <c r="W887" i="5"/>
  <c r="AB1016" i="5"/>
  <c r="AD1016" i="5" s="1"/>
  <c r="O1016" i="5"/>
  <c r="Y1016" i="5"/>
  <c r="AB1177" i="5"/>
  <c r="AD1177" i="5" s="1"/>
  <c r="K1177" i="5"/>
  <c r="U1177" i="5"/>
  <c r="Q1177" i="5"/>
  <c r="AB221" i="5"/>
  <c r="AD221" i="5" s="1"/>
  <c r="S221" i="5"/>
  <c r="W221" i="5"/>
  <c r="Y221" i="5"/>
  <c r="U221" i="5"/>
  <c r="M221" i="5"/>
  <c r="AB390" i="5"/>
  <c r="AD390" i="5" s="1"/>
  <c r="Q390" i="5"/>
  <c r="W390" i="5"/>
  <c r="K390" i="5"/>
  <c r="U390" i="5"/>
  <c r="J390" i="5"/>
  <c r="AB504" i="5"/>
  <c r="AD504" i="5" s="1"/>
  <c r="U504" i="5"/>
  <c r="Q504" i="5"/>
  <c r="S504" i="5"/>
  <c r="W504" i="5"/>
  <c r="M504" i="5"/>
  <c r="AB625" i="5"/>
  <c r="AD625" i="5" s="1"/>
  <c r="J625" i="5"/>
  <c r="Y625" i="5"/>
  <c r="Q625" i="5"/>
  <c r="K625" i="5"/>
  <c r="AB747" i="5"/>
  <c r="AD747" i="5" s="1"/>
  <c r="J747" i="5"/>
  <c r="K747" i="5"/>
  <c r="M747" i="5"/>
  <c r="S747" i="5"/>
  <c r="Q747" i="5"/>
  <c r="W747" i="5"/>
  <c r="U747" i="5"/>
  <c r="AB859" i="5"/>
  <c r="AD859" i="5" s="1"/>
  <c r="M859" i="5"/>
  <c r="U859" i="5"/>
  <c r="W859" i="5"/>
  <c r="Q859" i="5"/>
  <c r="S859" i="5"/>
  <c r="Y859" i="5"/>
  <c r="J859" i="5"/>
  <c r="K859" i="5"/>
  <c r="AB1456" i="5"/>
  <c r="AD1456" i="5" s="1"/>
  <c r="S1456" i="5"/>
  <c r="J1456" i="5"/>
  <c r="K1456" i="5"/>
  <c r="Y1456" i="5"/>
  <c r="W1456" i="5"/>
  <c r="U1456" i="5"/>
  <c r="AB1658" i="5"/>
  <c r="AD1658" i="5" s="1"/>
  <c r="K1658" i="5"/>
  <c r="S1658" i="5"/>
  <c r="Y1658" i="5"/>
  <c r="AB1789" i="5"/>
  <c r="AD1789" i="5" s="1"/>
  <c r="K1789" i="5"/>
  <c r="U1789" i="5"/>
  <c r="W1789" i="5"/>
  <c r="J1789" i="5"/>
  <c r="AB1429" i="5"/>
  <c r="AD1429" i="5" s="1"/>
  <c r="S1429" i="5"/>
  <c r="J1429" i="5"/>
  <c r="K1429" i="5"/>
  <c r="O1429" i="5"/>
  <c r="M1429" i="5"/>
  <c r="U1429" i="5"/>
  <c r="W1429" i="5"/>
  <c r="AB1565" i="5"/>
  <c r="AD1565" i="5" s="1"/>
  <c r="S1565" i="5"/>
  <c r="K1565" i="5"/>
  <c r="M1565" i="5"/>
  <c r="O1565" i="5"/>
  <c r="Y1565" i="5"/>
  <c r="J1565" i="5"/>
  <c r="AB1356" i="5"/>
  <c r="AD1356" i="5" s="1"/>
  <c r="W1356" i="5"/>
  <c r="J1356" i="5"/>
  <c r="K1356" i="5"/>
  <c r="M1356" i="5"/>
  <c r="Q1356" i="5"/>
  <c r="Y1356" i="5"/>
  <c r="S1356" i="5"/>
  <c r="O1493" i="5"/>
  <c r="Q1493" i="5"/>
  <c r="J1493" i="5"/>
  <c r="M1493" i="5"/>
  <c r="AB1441" i="5"/>
  <c r="AD1441" i="5" s="1"/>
  <c r="Q1441" i="5"/>
  <c r="M1441" i="5"/>
  <c r="S1441" i="5"/>
  <c r="U1441" i="5"/>
  <c r="Y1441" i="5"/>
  <c r="J1441" i="5"/>
  <c r="W1441" i="5"/>
  <c r="O1441" i="5"/>
  <c r="AB1832" i="5"/>
  <c r="AD1832" i="5" s="1"/>
  <c r="Q1832" i="5"/>
  <c r="S1832" i="5"/>
  <c r="J1832" i="5"/>
  <c r="K1832" i="5"/>
  <c r="M1832" i="5"/>
  <c r="O1832" i="5"/>
  <c r="U1832" i="5"/>
  <c r="Y1832" i="5"/>
  <c r="AB1079" i="5"/>
  <c r="AD1079" i="5" s="1"/>
  <c r="O1079" i="5"/>
  <c r="U1079" i="5"/>
  <c r="Y1079" i="5"/>
  <c r="J1079" i="5"/>
  <c r="AB1301" i="5"/>
  <c r="AD1301" i="5" s="1"/>
  <c r="O1301" i="5"/>
  <c r="M1301" i="5"/>
  <c r="J1301" i="5"/>
  <c r="Y1301" i="5"/>
  <c r="K1301" i="5"/>
  <c r="Q1301" i="5"/>
  <c r="U1301" i="5"/>
  <c r="W1301" i="5"/>
  <c r="AB300" i="5"/>
  <c r="AD300" i="5" s="1"/>
  <c r="W300" i="5"/>
  <c r="K300" i="5"/>
  <c r="AB1044" i="5"/>
  <c r="AD1044" i="5" s="1"/>
  <c r="Q1044" i="5"/>
  <c r="AB1657" i="5"/>
  <c r="AD1657" i="5" s="1"/>
  <c r="Q1657" i="5"/>
  <c r="S1657" i="5"/>
  <c r="O1657" i="5"/>
  <c r="U1657" i="5"/>
  <c r="W1657" i="5"/>
  <c r="Y1657" i="5"/>
  <c r="K1657" i="5"/>
  <c r="M1657" i="5"/>
  <c r="AB1761" i="5"/>
  <c r="AD1761" i="5" s="1"/>
  <c r="S1761" i="5"/>
  <c r="Q1761" i="5"/>
  <c r="O1761" i="5"/>
  <c r="M1761" i="5"/>
  <c r="Y1761" i="5"/>
  <c r="AB1871" i="5"/>
  <c r="AD1871" i="5" s="1"/>
  <c r="Y1871" i="5"/>
  <c r="Q1871" i="5"/>
  <c r="U1871" i="5"/>
  <c r="O1871" i="5"/>
  <c r="W1871" i="5"/>
  <c r="J1871" i="5"/>
  <c r="AB1623" i="5"/>
  <c r="AD1623" i="5" s="1"/>
  <c r="O1623" i="5"/>
  <c r="W1623" i="5"/>
  <c r="J1623" i="5"/>
  <c r="S1623" i="5"/>
  <c r="U1623" i="5"/>
  <c r="AB16" i="5"/>
  <c r="AD16" i="5" s="1"/>
  <c r="U16" i="5"/>
  <c r="Y16" i="5"/>
  <c r="Q16" i="5"/>
  <c r="J16" i="5"/>
  <c r="M16" i="5"/>
  <c r="O16" i="5"/>
  <c r="S16" i="5"/>
  <c r="AB979" i="5"/>
  <c r="AD979" i="5" s="1"/>
  <c r="J979" i="5"/>
  <c r="Q979" i="5"/>
  <c r="S979" i="5"/>
  <c r="W979" i="5"/>
  <c r="AB1805" i="5"/>
  <c r="AD1805" i="5" s="1"/>
  <c r="Y1805" i="5"/>
  <c r="J1805" i="5"/>
  <c r="W1805" i="5"/>
  <c r="S1805" i="5"/>
  <c r="O1805" i="5"/>
  <c r="Q1805" i="5"/>
  <c r="M1789" i="5"/>
  <c r="S154" i="5"/>
  <c r="Q1606" i="5"/>
  <c r="AB1265" i="5"/>
  <c r="AD1265" i="5" s="1"/>
  <c r="S1265" i="5"/>
  <c r="W1832" i="5"/>
  <c r="W1439" i="5"/>
  <c r="K609" i="5"/>
  <c r="O994" i="5"/>
  <c r="Q1102" i="5"/>
  <c r="Y378" i="5"/>
  <c r="Y289" i="5"/>
  <c r="U244" i="5"/>
  <c r="S499" i="5"/>
  <c r="Q399" i="5"/>
  <c r="U734" i="5"/>
  <c r="Q855" i="5"/>
  <c r="O523" i="5"/>
  <c r="J1445" i="5"/>
  <c r="Q13" i="5"/>
  <c r="K1559" i="5"/>
  <c r="O1077" i="5"/>
  <c r="U1206" i="5"/>
  <c r="S1785" i="5"/>
  <c r="W123" i="5"/>
  <c r="S906" i="5"/>
  <c r="M700" i="5"/>
  <c r="J1004" i="5"/>
  <c r="J1717" i="5"/>
  <c r="L1717" i="5" s="1"/>
  <c r="N1717" i="5" s="1"/>
  <c r="P1717" i="5" s="1"/>
  <c r="R1717" i="5" s="1"/>
  <c r="T1717" i="5" s="1"/>
  <c r="V1717" i="5" s="1"/>
  <c r="X1717" i="5" s="1"/>
  <c r="Z1717" i="5" s="1"/>
  <c r="AA1717" i="5" s="1"/>
  <c r="AC1717" i="5" s="1"/>
  <c r="Q1846" i="5"/>
  <c r="J1102" i="5"/>
  <c r="M378" i="5"/>
  <c r="M499" i="5"/>
  <c r="Y399" i="5"/>
  <c r="O734" i="5"/>
  <c r="U855" i="5"/>
  <c r="Q1205" i="5"/>
  <c r="M369" i="5"/>
  <c r="U523" i="5"/>
  <c r="W1445" i="5"/>
  <c r="O1616" i="5"/>
  <c r="O1017" i="5"/>
  <c r="Y1077" i="5"/>
  <c r="S1317" i="5"/>
  <c r="Q906" i="5"/>
  <c r="K511" i="5"/>
  <c r="W1048" i="5"/>
  <c r="M1616" i="5"/>
  <c r="W1616" i="5"/>
  <c r="J13" i="5"/>
  <c r="Y183" i="5"/>
  <c r="K181" i="5"/>
  <c r="S183" i="5"/>
  <c r="K183" i="5"/>
  <c r="O977" i="5"/>
  <c r="Q241" i="5"/>
  <c r="Y645" i="5"/>
  <c r="W994" i="5"/>
  <c r="Y1102" i="5"/>
  <c r="K378" i="5"/>
  <c r="S357" i="5"/>
  <c r="K516" i="5"/>
  <c r="Q772" i="5"/>
  <c r="J1063" i="5"/>
  <c r="Y244" i="5"/>
  <c r="S734" i="5"/>
  <c r="O750" i="5"/>
  <c r="S855" i="5"/>
  <c r="W872" i="5"/>
  <c r="O1205" i="5"/>
  <c r="K369" i="5"/>
  <c r="Q400" i="5"/>
  <c r="J523" i="5"/>
  <c r="U1445" i="5"/>
  <c r="Y1332" i="5"/>
  <c r="K1616" i="5"/>
  <c r="U12" i="5"/>
  <c r="K1017" i="5"/>
  <c r="W1077" i="5"/>
  <c r="U454" i="5"/>
  <c r="Q1317" i="5"/>
  <c r="Q288" i="5"/>
  <c r="O906" i="5"/>
  <c r="Y1616" i="5"/>
  <c r="W13" i="5"/>
  <c r="W183" i="5"/>
  <c r="M183" i="5"/>
  <c r="O183" i="5"/>
  <c r="Q123" i="5"/>
  <c r="Q183" i="5"/>
  <c r="U503" i="5"/>
  <c r="K977" i="5"/>
  <c r="K241" i="5"/>
  <c r="W645" i="5"/>
  <c r="M994" i="5"/>
  <c r="U1102" i="5"/>
  <c r="J516" i="5"/>
  <c r="Y772" i="5"/>
  <c r="W244" i="5"/>
  <c r="J499" i="5"/>
  <c r="S399" i="5"/>
  <c r="K734" i="5"/>
  <c r="J750" i="5"/>
  <c r="O855" i="5"/>
  <c r="J1205" i="5"/>
  <c r="W265" i="5"/>
  <c r="S369" i="5"/>
  <c r="J400" i="5"/>
  <c r="Q1445" i="5"/>
  <c r="K1332" i="5"/>
  <c r="Q1616" i="5"/>
  <c r="J1017" i="5"/>
  <c r="Q1785" i="5"/>
  <c r="O846" i="5"/>
  <c r="O454" i="5"/>
  <c r="M288" i="5"/>
  <c r="M906" i="5"/>
  <c r="O1094" i="5"/>
  <c r="J1846" i="5"/>
  <c r="M13" i="5"/>
  <c r="O123" i="5"/>
  <c r="O503" i="5"/>
  <c r="Y583" i="5"/>
  <c r="Y680" i="5"/>
  <c r="Y1234" i="5"/>
  <c r="M241" i="5"/>
  <c r="J994" i="5"/>
  <c r="S1102" i="5"/>
  <c r="Y516" i="5"/>
  <c r="J772" i="5"/>
  <c r="S244" i="5"/>
  <c r="Y499" i="5"/>
  <c r="U557" i="5"/>
  <c r="O399" i="5"/>
  <c r="J734" i="5"/>
  <c r="W750" i="5"/>
  <c r="M855" i="5"/>
  <c r="Q1033" i="5"/>
  <c r="U265" i="5"/>
  <c r="Y369" i="5"/>
  <c r="W400" i="5"/>
  <c r="M1445" i="5"/>
  <c r="O12" i="5"/>
  <c r="Y13" i="5"/>
  <c r="M1017" i="5"/>
  <c r="Y1559" i="5"/>
  <c r="U1077" i="5"/>
  <c r="J1785" i="5"/>
  <c r="Y846" i="5"/>
  <c r="M454" i="5"/>
  <c r="K906" i="5"/>
  <c r="Y700" i="5"/>
  <c r="S1004" i="5"/>
  <c r="U13" i="5"/>
  <c r="M123" i="5"/>
  <c r="Y1846" i="5"/>
  <c r="M503" i="5"/>
  <c r="J583" i="5"/>
  <c r="W680" i="5"/>
  <c r="Y1183" i="5"/>
  <c r="W1234" i="5"/>
  <c r="O241" i="5"/>
  <c r="Y994" i="5"/>
  <c r="Q516" i="5"/>
  <c r="O772" i="5"/>
  <c r="K244" i="5"/>
  <c r="W499" i="5"/>
  <c r="Y557" i="5"/>
  <c r="U399" i="5"/>
  <c r="Y734" i="5"/>
  <c r="M750" i="5"/>
  <c r="J855" i="5"/>
  <c r="J1033" i="5"/>
  <c r="J265" i="5"/>
  <c r="K1445" i="5"/>
  <c r="W1332" i="5"/>
  <c r="M12" i="5"/>
  <c r="O13" i="5"/>
  <c r="Y1017" i="5"/>
  <c r="U1559" i="5"/>
  <c r="J883" i="5"/>
  <c r="S1077" i="5"/>
  <c r="Y1785" i="5"/>
  <c r="W846" i="5"/>
  <c r="K454" i="5"/>
  <c r="Y906" i="5"/>
  <c r="K531" i="5"/>
  <c r="W700" i="5"/>
  <c r="O1004" i="5"/>
  <c r="U499" i="5"/>
  <c r="W399" i="5"/>
  <c r="W734" i="5"/>
  <c r="M1033" i="5"/>
  <c r="Y523" i="5"/>
  <c r="S1445" i="5"/>
  <c r="S13" i="5"/>
  <c r="Q1017" i="5"/>
  <c r="S1559" i="5"/>
  <c r="Y883" i="5"/>
  <c r="Q1077" i="5"/>
  <c r="W1785" i="5"/>
  <c r="W906" i="5"/>
  <c r="Q700" i="5"/>
  <c r="K1004" i="5"/>
  <c r="S442" i="5"/>
  <c r="O883" i="5"/>
  <c r="Y1557" i="5"/>
  <c r="Y288" i="5"/>
  <c r="Q511" i="5"/>
  <c r="O375" i="5"/>
  <c r="W1866" i="5"/>
  <c r="O1317" i="5"/>
  <c r="K288" i="5"/>
  <c r="W1557" i="5"/>
  <c r="M1317" i="5"/>
  <c r="J288" i="5"/>
  <c r="Q1557" i="5"/>
  <c r="W181" i="5"/>
  <c r="Y1317" i="5"/>
  <c r="U288" i="5"/>
  <c r="Y442" i="5"/>
  <c r="O1557" i="5"/>
  <c r="Q181" i="5"/>
  <c r="M1333" i="5"/>
  <c r="U1317" i="5"/>
  <c r="S288" i="5"/>
  <c r="Q1470" i="5"/>
  <c r="O442" i="5"/>
  <c r="S883" i="5"/>
  <c r="M1557" i="5"/>
  <c r="Q1300" i="5"/>
  <c r="K1317" i="5"/>
  <c r="O288" i="5"/>
  <c r="U976" i="5"/>
  <c r="J511" i="5"/>
  <c r="U883" i="5"/>
  <c r="K1557" i="5"/>
  <c r="K1300" i="5"/>
  <c r="J1317" i="5"/>
  <c r="J976" i="5"/>
  <c r="Y511" i="5"/>
  <c r="Q883" i="5"/>
  <c r="J1557" i="5"/>
  <c r="J1300" i="5"/>
  <c r="Q1415" i="5"/>
  <c r="W1317" i="5"/>
  <c r="W288" i="5"/>
  <c r="U511" i="5"/>
  <c r="M1736" i="5"/>
  <c r="L1141" i="5"/>
  <c r="S1091" i="5"/>
  <c r="J776" i="5"/>
  <c r="W776" i="5"/>
  <c r="U776" i="5"/>
  <c r="K776" i="5"/>
  <c r="U1823" i="5"/>
  <c r="U1879" i="5"/>
  <c r="U1336" i="5"/>
  <c r="S1879" i="5"/>
  <c r="J982" i="5"/>
  <c r="O1266" i="5"/>
  <c r="K234" i="5"/>
  <c r="Y560" i="5"/>
  <c r="Q982" i="5"/>
  <c r="O457" i="5"/>
  <c r="S407" i="5"/>
  <c r="U440" i="5"/>
  <c r="Y544" i="5"/>
  <c r="K1044" i="5"/>
  <c r="J1091" i="5"/>
  <c r="W1581" i="5"/>
  <c r="J1835" i="5"/>
  <c r="M1390" i="5"/>
  <c r="Y440" i="5"/>
  <c r="Y934" i="5"/>
  <c r="O821" i="5"/>
  <c r="Y1091" i="5"/>
  <c r="W1256" i="5"/>
  <c r="O1364" i="5"/>
  <c r="M1505" i="5"/>
  <c r="Y1553" i="5"/>
  <c r="W1696" i="5"/>
  <c r="O1610" i="5"/>
  <c r="Y1404" i="5"/>
  <c r="Q355" i="5"/>
  <c r="Y497" i="5"/>
  <c r="K670" i="5"/>
  <c r="S685" i="5"/>
  <c r="W1553" i="5"/>
  <c r="Q1605" i="5"/>
  <c r="O1631" i="5"/>
  <c r="W1404" i="5"/>
  <c r="Y355" i="5"/>
  <c r="O497" i="5"/>
  <c r="Q685" i="5"/>
  <c r="M942" i="5"/>
  <c r="Y1349" i="5"/>
  <c r="K1696" i="5"/>
  <c r="S155" i="5"/>
  <c r="J1044" i="5"/>
  <c r="U766" i="5"/>
  <c r="K942" i="5"/>
  <c r="Y1142" i="5"/>
  <c r="S1778" i="5"/>
  <c r="O99" i="5"/>
  <c r="Q155" i="5"/>
  <c r="Q766" i="5"/>
  <c r="Q942" i="5"/>
  <c r="Y1762" i="5"/>
  <c r="W99" i="5"/>
  <c r="J1246" i="5"/>
  <c r="O462" i="5"/>
  <c r="W942" i="5"/>
  <c r="J1326" i="5"/>
  <c r="O1404" i="5"/>
  <c r="M1688" i="5"/>
  <c r="Y105" i="5"/>
  <c r="Y457" i="5"/>
  <c r="Y992" i="5"/>
  <c r="W1124" i="5"/>
  <c r="S1404" i="5"/>
  <c r="J1419" i="5"/>
  <c r="S1564" i="5"/>
  <c r="Q1688" i="5"/>
  <c r="W1736" i="5"/>
  <c r="K105" i="5"/>
  <c r="Y1605" i="5"/>
  <c r="O1605" i="5"/>
  <c r="S1605" i="5"/>
  <c r="O776" i="5"/>
  <c r="Y776" i="5"/>
  <c r="M776" i="5"/>
  <c r="Y356" i="5"/>
  <c r="U1091" i="5"/>
  <c r="K902" i="5"/>
  <c r="O670" i="5"/>
  <c r="U670" i="5"/>
  <c r="J1736" i="5"/>
  <c r="U1396" i="5"/>
  <c r="Q1736" i="5"/>
  <c r="O62" i="5"/>
  <c r="K1579" i="5"/>
  <c r="W1091" i="5"/>
  <c r="U62" i="5"/>
  <c r="K154" i="5"/>
  <c r="Y1265" i="5"/>
  <c r="Q154" i="5"/>
  <c r="J1617" i="5"/>
  <c r="U1265" i="5"/>
  <c r="W1265" i="5"/>
  <c r="O154" i="5"/>
  <c r="O1617" i="5"/>
  <c r="M1265" i="5"/>
  <c r="K1796" i="5"/>
  <c r="Y154" i="5"/>
  <c r="Q1617" i="5"/>
  <c r="M1796" i="5"/>
  <c r="M154" i="5"/>
  <c r="U356" i="5"/>
  <c r="Y404" i="5"/>
  <c r="J1359" i="5"/>
  <c r="M1407" i="5"/>
  <c r="Y375" i="5"/>
  <c r="J356" i="5"/>
  <c r="M356" i="5"/>
  <c r="W356" i="5"/>
  <c r="K1108" i="5"/>
  <c r="K1540" i="5"/>
  <c r="M1540" i="5"/>
  <c r="J939" i="5"/>
  <c r="O356" i="5"/>
  <c r="K356" i="5"/>
  <c r="W1540" i="5"/>
  <c r="S356" i="5"/>
  <c r="Y1540" i="5"/>
  <c r="O563" i="5"/>
  <c r="S1359" i="5"/>
  <c r="Q356" i="5"/>
  <c r="O1540" i="5"/>
  <c r="K1359" i="5"/>
  <c r="O1407" i="5"/>
  <c r="S269" i="5"/>
  <c r="J248" i="5"/>
  <c r="W338" i="5"/>
  <c r="W376" i="5"/>
  <c r="Y492" i="5"/>
  <c r="K610" i="5"/>
  <c r="W751" i="5"/>
  <c r="K716" i="5"/>
  <c r="Q863" i="5"/>
  <c r="M1155" i="5"/>
  <c r="J1111" i="5"/>
  <c r="M1271" i="5"/>
  <c r="Y1184" i="5"/>
  <c r="U1360" i="5"/>
  <c r="W1260" i="5"/>
  <c r="O1281" i="5"/>
  <c r="U1748" i="5"/>
  <c r="U23" i="5"/>
  <c r="S121" i="5"/>
  <c r="Y376" i="5"/>
  <c r="W592" i="5"/>
  <c r="O1003" i="5"/>
  <c r="S1184" i="5"/>
  <c r="Q225" i="5"/>
  <c r="K338" i="5"/>
  <c r="Y1260" i="5"/>
  <c r="K444" i="5"/>
  <c r="Q650" i="5"/>
  <c r="O816" i="5"/>
  <c r="K1307" i="5"/>
  <c r="Y268" i="5"/>
  <c r="W716" i="5"/>
  <c r="M863" i="5"/>
  <c r="O804" i="5"/>
  <c r="S1111" i="5"/>
  <c r="S1182" i="5"/>
  <c r="O1184" i="5"/>
  <c r="O1305" i="5"/>
  <c r="M1260" i="5"/>
  <c r="W1281" i="5"/>
  <c r="S1397" i="5"/>
  <c r="K23" i="5"/>
  <c r="K121" i="5"/>
  <c r="U376" i="5"/>
  <c r="J610" i="5"/>
  <c r="M1003" i="5"/>
  <c r="M1184" i="5"/>
  <c r="O225" i="5"/>
  <c r="J338" i="5"/>
  <c r="J1260" i="5"/>
  <c r="U436" i="5"/>
  <c r="S650" i="5"/>
  <c r="M816" i="5"/>
  <c r="S274" i="5"/>
  <c r="J66" i="5"/>
  <c r="K1246" i="5"/>
  <c r="Q1326" i="5"/>
  <c r="K809" i="5"/>
  <c r="O914" i="5"/>
  <c r="K930" i="5"/>
  <c r="M1307" i="5"/>
  <c r="U494" i="5"/>
  <c r="Y248" i="5"/>
  <c r="S331" i="5"/>
  <c r="Y339" i="5"/>
  <c r="W339" i="5"/>
  <c r="M376" i="5"/>
  <c r="O492" i="5"/>
  <c r="M751" i="5"/>
  <c r="M606" i="5"/>
  <c r="S226" i="5"/>
  <c r="U274" i="5"/>
  <c r="M268" i="5"/>
  <c r="K339" i="5"/>
  <c r="S339" i="5"/>
  <c r="M495" i="5"/>
  <c r="W553" i="5"/>
  <c r="Q797" i="5"/>
  <c r="Y863" i="5"/>
  <c r="K804" i="5"/>
  <c r="L804" i="5" s="1"/>
  <c r="U880" i="5"/>
  <c r="Y1111" i="5"/>
  <c r="S1175" i="5"/>
  <c r="Y1182" i="5"/>
  <c r="W1305" i="5"/>
  <c r="W1397" i="5"/>
  <c r="Y1397" i="5"/>
  <c r="Q23" i="5"/>
  <c r="Q83" i="5"/>
  <c r="Y83" i="5"/>
  <c r="S376" i="5"/>
  <c r="K928" i="5"/>
  <c r="M1266" i="5"/>
  <c r="S377" i="5"/>
  <c r="U610" i="5"/>
  <c r="Y1003" i="5"/>
  <c r="U1184" i="5"/>
  <c r="S545" i="5"/>
  <c r="Y225" i="5"/>
  <c r="U338" i="5"/>
  <c r="M557" i="5"/>
  <c r="J436" i="5"/>
  <c r="W484" i="5"/>
  <c r="Q274" i="5"/>
  <c r="W427" i="5"/>
  <c r="M1016" i="5"/>
  <c r="Y1326" i="5"/>
  <c r="M778" i="5"/>
  <c r="M1470" i="5"/>
  <c r="J160" i="5"/>
  <c r="L160" i="5" s="1"/>
  <c r="N160" i="5" s="1"/>
  <c r="P160" i="5" s="1"/>
  <c r="Y1866" i="5"/>
  <c r="U495" i="5"/>
  <c r="K673" i="5"/>
  <c r="O234" i="5"/>
  <c r="J274" i="5"/>
  <c r="L274" i="5" s="1"/>
  <c r="Q268" i="5"/>
  <c r="K331" i="5"/>
  <c r="M436" i="5"/>
  <c r="Y490" i="5"/>
  <c r="S430" i="5"/>
  <c r="S615" i="5"/>
  <c r="S797" i="5"/>
  <c r="W797" i="5"/>
  <c r="W1049" i="5"/>
  <c r="Q1111" i="5"/>
  <c r="K1182" i="5"/>
  <c r="Y1395" i="5"/>
  <c r="K1397" i="5"/>
  <c r="W1479" i="5"/>
  <c r="Q1397" i="5"/>
  <c r="U121" i="5"/>
  <c r="Q172" i="5"/>
  <c r="J376" i="5"/>
  <c r="L376" i="5" s="1"/>
  <c r="S928" i="5"/>
  <c r="S1552" i="5"/>
  <c r="K377" i="5"/>
  <c r="O610" i="5"/>
  <c r="K545" i="5"/>
  <c r="U372" i="5"/>
  <c r="Q490" i="5"/>
  <c r="Q226" i="5"/>
  <c r="S557" i="5"/>
  <c r="J484" i="5"/>
  <c r="K1049" i="5"/>
  <c r="U102" i="5"/>
  <c r="J1050" i="5"/>
  <c r="W865" i="5"/>
  <c r="Q418" i="5"/>
  <c r="Q160" i="5"/>
  <c r="Q395" i="5"/>
  <c r="K831" i="5"/>
  <c r="M1292" i="5"/>
  <c r="W269" i="5"/>
  <c r="O268" i="5"/>
  <c r="O331" i="5"/>
  <c r="J490" i="5"/>
  <c r="U430" i="5"/>
  <c r="U650" i="5"/>
  <c r="Q816" i="5"/>
  <c r="U816" i="5"/>
  <c r="M797" i="5"/>
  <c r="Y862" i="5"/>
  <c r="M1049" i="5"/>
  <c r="Y999" i="5"/>
  <c r="M1140" i="5"/>
  <c r="M1281" i="5"/>
  <c r="U1397" i="5"/>
  <c r="L1732" i="5"/>
  <c r="Q1879" i="5"/>
  <c r="Q376" i="5"/>
  <c r="Q928" i="5"/>
  <c r="Q1552" i="5"/>
  <c r="W377" i="5"/>
  <c r="M592" i="5"/>
  <c r="J268" i="5"/>
  <c r="M413" i="5"/>
  <c r="J545" i="5"/>
  <c r="O372" i="5"/>
  <c r="M490" i="5"/>
  <c r="K484" i="5"/>
  <c r="Y633" i="5"/>
  <c r="U1835" i="5"/>
  <c r="U1471" i="5"/>
  <c r="U865" i="5"/>
  <c r="Q991" i="5"/>
  <c r="O418" i="5"/>
  <c r="S225" i="5"/>
  <c r="M269" i="5"/>
  <c r="K226" i="5"/>
  <c r="U268" i="5"/>
  <c r="U339" i="5"/>
  <c r="M331" i="5"/>
  <c r="U490" i="5"/>
  <c r="K650" i="5"/>
  <c r="U640" i="5"/>
  <c r="Y743" i="5"/>
  <c r="K816" i="5"/>
  <c r="Q880" i="5"/>
  <c r="W862" i="5"/>
  <c r="U1260" i="5"/>
  <c r="U1281" i="5"/>
  <c r="Q1748" i="5"/>
  <c r="O1834" i="5"/>
  <c r="K1748" i="5"/>
  <c r="Y23" i="5"/>
  <c r="J133" i="5"/>
  <c r="O376" i="5"/>
  <c r="M793" i="5"/>
  <c r="O928" i="5"/>
  <c r="J592" i="5"/>
  <c r="L592" i="5" s="1"/>
  <c r="S413" i="5"/>
  <c r="Q545" i="5"/>
  <c r="Y331" i="5"/>
  <c r="W490" i="5"/>
  <c r="W492" i="5"/>
  <c r="S1835" i="5"/>
  <c r="W1437" i="5"/>
  <c r="S1471" i="5"/>
  <c r="U1637" i="5"/>
  <c r="Y226" i="5"/>
  <c r="Q248" i="5"/>
  <c r="K268" i="5"/>
  <c r="W331" i="5"/>
  <c r="Y436" i="5"/>
  <c r="K490" i="5"/>
  <c r="U492" i="5"/>
  <c r="M534" i="5"/>
  <c r="L542" i="5"/>
  <c r="N542" i="5" s="1"/>
  <c r="P542" i="5" s="1"/>
  <c r="R542" i="5" s="1"/>
  <c r="T542" i="5" s="1"/>
  <c r="V542" i="5" s="1"/>
  <c r="X542" i="5" s="1"/>
  <c r="Z542" i="5" s="1"/>
  <c r="AA542" i="5" s="1"/>
  <c r="AC542" i="5" s="1"/>
  <c r="Y1266" i="5"/>
  <c r="O1175" i="5"/>
  <c r="K1260" i="5"/>
  <c r="Y1335" i="5"/>
  <c r="Y1748" i="5"/>
  <c r="J23" i="5"/>
  <c r="U592" i="5"/>
  <c r="K1003" i="5"/>
  <c r="O490" i="5"/>
  <c r="Q444" i="5"/>
  <c r="Q492" i="5"/>
  <c r="Y816" i="5"/>
  <c r="O1569" i="5"/>
  <c r="W1196" i="5"/>
  <c r="M1637" i="5"/>
  <c r="J510" i="5"/>
  <c r="N1414" i="5"/>
  <c r="P1414" i="5" s="1"/>
  <c r="R1414" i="5" s="1"/>
  <c r="T1414" i="5" s="1"/>
  <c r="V1414" i="5" s="1"/>
  <c r="X1414" i="5" s="1"/>
  <c r="Z1414" i="5" s="1"/>
  <c r="AA1414" i="5" s="1"/>
  <c r="AC1414" i="5" s="1"/>
  <c r="J477" i="5"/>
  <c r="S477" i="5"/>
  <c r="Q1011" i="5"/>
  <c r="O1261" i="5"/>
  <c r="S938" i="5"/>
  <c r="J440" i="5"/>
  <c r="M741" i="5"/>
  <c r="J640" i="5"/>
  <c r="O758" i="5"/>
  <c r="W821" i="5"/>
  <c r="O808" i="5"/>
  <c r="U1064" i="5"/>
  <c r="Q909" i="5"/>
  <c r="O1044" i="5"/>
  <c r="Q1190" i="5"/>
  <c r="M1124" i="5"/>
  <c r="K1165" i="5"/>
  <c r="Q1256" i="5"/>
  <c r="S1256" i="5"/>
  <c r="U1508" i="5"/>
  <c r="M1403" i="5"/>
  <c r="Y1419" i="5"/>
  <c r="S1505" i="5"/>
  <c r="U1505" i="5"/>
  <c r="U1564" i="5"/>
  <c r="U1553" i="5"/>
  <c r="W1688" i="5"/>
  <c r="U1610" i="5"/>
  <c r="K1762" i="5"/>
  <c r="W1610" i="5"/>
  <c r="W174" i="5"/>
  <c r="J155" i="5"/>
  <c r="Q1762" i="5"/>
  <c r="Q211" i="5"/>
  <c r="S848" i="5"/>
  <c r="Q1142" i="5"/>
  <c r="J1508" i="5"/>
  <c r="U1552" i="5"/>
  <c r="M1364" i="5"/>
  <c r="K1390" i="5"/>
  <c r="J372" i="5"/>
  <c r="W1835" i="5"/>
  <c r="O66" i="5"/>
  <c r="Y1437" i="5"/>
  <c r="M1246" i="5"/>
  <c r="U1393" i="5"/>
  <c r="M42" i="5"/>
  <c r="M823" i="5"/>
  <c r="Y218" i="5"/>
  <c r="U355" i="5"/>
  <c r="M355" i="5"/>
  <c r="K440" i="5"/>
  <c r="U441" i="5"/>
  <c r="M685" i="5"/>
  <c r="K766" i="5"/>
  <c r="J821" i="5"/>
  <c r="J823" i="5"/>
  <c r="Q821" i="5"/>
  <c r="K1078" i="5"/>
  <c r="Y909" i="5"/>
  <c r="K1142" i="5"/>
  <c r="W1044" i="5"/>
  <c r="M1142" i="5"/>
  <c r="Y1246" i="5"/>
  <c r="Y1124" i="5"/>
  <c r="Y1256" i="5"/>
  <c r="Q1282" i="5"/>
  <c r="K1349" i="5"/>
  <c r="Q1475" i="5"/>
  <c r="J1364" i="5"/>
  <c r="O1491" i="5"/>
  <c r="J1505" i="5"/>
  <c r="U1696" i="5"/>
  <c r="O1564" i="5"/>
  <c r="Y1688" i="5"/>
  <c r="S1581" i="5"/>
  <c r="O1762" i="5"/>
  <c r="Q58" i="5"/>
  <c r="U44" i="5"/>
  <c r="K99" i="5"/>
  <c r="U105" i="5"/>
  <c r="O155" i="5"/>
  <c r="S139" i="5"/>
  <c r="Y1044" i="5"/>
  <c r="O355" i="5"/>
  <c r="K497" i="5"/>
  <c r="M372" i="5"/>
  <c r="J685" i="5"/>
  <c r="U1190" i="5"/>
  <c r="K1835" i="5"/>
  <c r="S1326" i="5"/>
  <c r="M1475" i="5"/>
  <c r="W1779" i="5"/>
  <c r="W352" i="5"/>
  <c r="M671" i="5"/>
  <c r="O218" i="5"/>
  <c r="U296" i="5"/>
  <c r="S441" i="5"/>
  <c r="U527" i="5"/>
  <c r="Q455" i="5"/>
  <c r="Y685" i="5"/>
  <c r="S712" i="5"/>
  <c r="Y821" i="5"/>
  <c r="Y897" i="5"/>
  <c r="O909" i="5"/>
  <c r="M1044" i="5"/>
  <c r="O1246" i="5"/>
  <c r="O1124" i="5"/>
  <c r="U1353" i="5"/>
  <c r="U1256" i="5"/>
  <c r="O1256" i="5"/>
  <c r="U1349" i="5"/>
  <c r="Q1419" i="5"/>
  <c r="Q1390" i="5"/>
  <c r="M1436" i="5"/>
  <c r="Y1505" i="5"/>
  <c r="Y1564" i="5"/>
  <c r="O1688" i="5"/>
  <c r="O1581" i="5"/>
  <c r="W1762" i="5"/>
  <c r="Q1833" i="5"/>
  <c r="M58" i="5"/>
  <c r="Q44" i="5"/>
  <c r="U58" i="5"/>
  <c r="S99" i="5"/>
  <c r="J105" i="5"/>
  <c r="W155" i="5"/>
  <c r="S1124" i="5"/>
  <c r="W1508" i="5"/>
  <c r="K139" i="5"/>
  <c r="W1087" i="5"/>
  <c r="K355" i="5"/>
  <c r="J497" i="5"/>
  <c r="K372" i="5"/>
  <c r="S758" i="5"/>
  <c r="S1190" i="5"/>
  <c r="O1835" i="5"/>
  <c r="Y1353" i="5"/>
  <c r="S1779" i="5"/>
  <c r="K441" i="5"/>
  <c r="S455" i="5"/>
  <c r="O472" i="5"/>
  <c r="U685" i="5"/>
  <c r="O685" i="5"/>
  <c r="U821" i="5"/>
  <c r="S897" i="5"/>
  <c r="W909" i="5"/>
  <c r="O1084" i="5"/>
  <c r="K1353" i="5"/>
  <c r="S1349" i="5"/>
  <c r="S1390" i="5"/>
  <c r="Q1349" i="5"/>
  <c r="O1390" i="5"/>
  <c r="W1564" i="5"/>
  <c r="M1778" i="5"/>
  <c r="M1581" i="5"/>
  <c r="O1778" i="5"/>
  <c r="M1762" i="5"/>
  <c r="W58" i="5"/>
  <c r="W44" i="5"/>
  <c r="S67" i="5"/>
  <c r="M114" i="5"/>
  <c r="M155" i="5"/>
  <c r="Y1508" i="5"/>
  <c r="Q1124" i="5"/>
  <c r="S1508" i="5"/>
  <c r="S1762" i="5"/>
  <c r="U139" i="5"/>
  <c r="K1364" i="5"/>
  <c r="J355" i="5"/>
  <c r="W497" i="5"/>
  <c r="Y372" i="5"/>
  <c r="U758" i="5"/>
  <c r="O1190" i="5"/>
  <c r="J978" i="5"/>
  <c r="W1631" i="5"/>
  <c r="Q1696" i="5"/>
  <c r="S105" i="5"/>
  <c r="W1353" i="5"/>
  <c r="M1779" i="5"/>
  <c r="O395" i="5"/>
  <c r="Y441" i="5"/>
  <c r="W519" i="5"/>
  <c r="K758" i="5"/>
  <c r="K685" i="5"/>
  <c r="O1064" i="5"/>
  <c r="U897" i="5"/>
  <c r="K909" i="5"/>
  <c r="W1349" i="5"/>
  <c r="Q1404" i="5"/>
  <c r="Y1475" i="5"/>
  <c r="Y1390" i="5"/>
  <c r="Q1476" i="5"/>
  <c r="M1564" i="5"/>
  <c r="J1553" i="5"/>
  <c r="L1553" i="5" s="1"/>
  <c r="M1631" i="5"/>
  <c r="U1581" i="5"/>
  <c r="O1833" i="5"/>
  <c r="K1610" i="5"/>
  <c r="K58" i="5"/>
  <c r="M44" i="5"/>
  <c r="W67" i="5"/>
  <c r="W114" i="5"/>
  <c r="S174" i="5"/>
  <c r="M174" i="5"/>
  <c r="K1124" i="5"/>
  <c r="L1124" i="5" s="1"/>
  <c r="N1124" i="5" s="1"/>
  <c r="Q1508" i="5"/>
  <c r="Y99" i="5"/>
  <c r="Q139" i="5"/>
  <c r="Y1364" i="5"/>
  <c r="W355" i="5"/>
  <c r="U978" i="5"/>
  <c r="U1631" i="5"/>
  <c r="M105" i="5"/>
  <c r="U1688" i="5"/>
  <c r="J1353" i="5"/>
  <c r="W840" i="5"/>
  <c r="K784" i="5"/>
  <c r="Y240" i="5"/>
  <c r="W255" i="5"/>
  <c r="M407" i="5"/>
  <c r="Q440" i="5"/>
  <c r="O441" i="5"/>
  <c r="K519" i="5"/>
  <c r="K527" i="5"/>
  <c r="J758" i="5"/>
  <c r="W758" i="5"/>
  <c r="Y758" i="5"/>
  <c r="W1022" i="5"/>
  <c r="U909" i="5"/>
  <c r="W1160" i="5"/>
  <c r="M1349" i="5"/>
  <c r="S1491" i="5"/>
  <c r="W1390" i="5"/>
  <c r="J1404" i="5"/>
  <c r="O1475" i="5"/>
  <c r="S1553" i="5"/>
  <c r="U1762" i="5"/>
  <c r="U1833" i="5"/>
  <c r="K1581" i="5"/>
  <c r="M1833" i="5"/>
  <c r="Y1833" i="5"/>
  <c r="S1610" i="5"/>
  <c r="J58" i="5"/>
  <c r="Y78" i="5"/>
  <c r="U174" i="5"/>
  <c r="U1124" i="5"/>
  <c r="O1508" i="5"/>
  <c r="U99" i="5"/>
  <c r="J139" i="5"/>
  <c r="L139" i="5" s="1"/>
  <c r="W1364" i="5"/>
  <c r="K1631" i="5"/>
  <c r="O105" i="5"/>
  <c r="J1833" i="5"/>
  <c r="J1688" i="5"/>
  <c r="Q1778" i="5"/>
  <c r="U840" i="5"/>
  <c r="M784" i="5"/>
  <c r="Q441" i="5"/>
  <c r="K255" i="5"/>
  <c r="U249" i="5"/>
  <c r="O440" i="5"/>
  <c r="J473" i="5"/>
  <c r="W441" i="5"/>
  <c r="Q574" i="5"/>
  <c r="K706" i="5"/>
  <c r="Q758" i="5"/>
  <c r="U768" i="5"/>
  <c r="Q896" i="5"/>
  <c r="S952" i="5"/>
  <c r="J909" i="5"/>
  <c r="U1044" i="5"/>
  <c r="Y1631" i="5"/>
  <c r="Q1553" i="5"/>
  <c r="Y1835" i="5"/>
  <c r="J1581" i="5"/>
  <c r="J1808" i="5"/>
  <c r="W1833" i="5"/>
  <c r="Q1610" i="5"/>
  <c r="U66" i="5"/>
  <c r="M78" i="5"/>
  <c r="Y58" i="5"/>
  <c r="O78" i="5"/>
  <c r="S114" i="5"/>
  <c r="Y155" i="5"/>
  <c r="K174" i="5"/>
  <c r="K155" i="5"/>
  <c r="O174" i="5"/>
  <c r="O1142" i="5"/>
  <c r="M1508" i="5"/>
  <c r="K1552" i="5"/>
  <c r="Q99" i="5"/>
  <c r="W139" i="5"/>
  <c r="U1364" i="5"/>
  <c r="Q1491" i="5"/>
  <c r="K1833" i="5"/>
  <c r="Y1393" i="5"/>
  <c r="K1778" i="5"/>
  <c r="S840" i="5"/>
  <c r="J784" i="5"/>
  <c r="J441" i="5"/>
  <c r="U217" i="5"/>
  <c r="O249" i="5"/>
  <c r="M440" i="5"/>
  <c r="O473" i="5"/>
  <c r="M441" i="5"/>
  <c r="U635" i="5"/>
  <c r="O574" i="5"/>
  <c r="W741" i="5"/>
  <c r="M758" i="5"/>
  <c r="O952" i="5"/>
  <c r="S1044" i="5"/>
  <c r="S1246" i="5"/>
  <c r="W1190" i="5"/>
  <c r="W1165" i="5"/>
  <c r="O1419" i="5"/>
  <c r="S1631" i="5"/>
  <c r="U1808" i="5"/>
  <c r="Y1808" i="5"/>
  <c r="J1778" i="5"/>
  <c r="K66" i="5"/>
  <c r="O114" i="5"/>
  <c r="U155" i="5"/>
  <c r="J1142" i="5"/>
  <c r="K1508" i="5"/>
  <c r="W1552" i="5"/>
  <c r="Y139" i="5"/>
  <c r="Q1364" i="5"/>
  <c r="W372" i="5"/>
  <c r="S66" i="5"/>
  <c r="K1437" i="5"/>
  <c r="W1393" i="5"/>
  <c r="U78" i="5"/>
  <c r="AB1319" i="5"/>
  <c r="AD1319" i="5" s="1"/>
  <c r="K1319" i="5"/>
  <c r="U218" i="5"/>
  <c r="Y255" i="5"/>
  <c r="Q360" i="5"/>
  <c r="Q407" i="5"/>
  <c r="M249" i="5"/>
  <c r="U395" i="5"/>
  <c r="K430" i="5"/>
  <c r="Y473" i="5"/>
  <c r="W508" i="5"/>
  <c r="J560" i="5"/>
  <c r="J455" i="5"/>
  <c r="W472" i="5"/>
  <c r="Q651" i="5"/>
  <c r="Y574" i="5"/>
  <c r="W651" i="5"/>
  <c r="K640" i="5"/>
  <c r="J768" i="5"/>
  <c r="U847" i="5"/>
  <c r="U804" i="5"/>
  <c r="Q847" i="5"/>
  <c r="K913" i="5"/>
  <c r="M896" i="5"/>
  <c r="S817" i="5"/>
  <c r="K952" i="5"/>
  <c r="Q1165" i="5"/>
  <c r="M1334" i="5"/>
  <c r="U1675" i="5"/>
  <c r="S77" i="5"/>
  <c r="Y211" i="5"/>
  <c r="K1266" i="5"/>
  <c r="L1266" i="5" s="1"/>
  <c r="Y413" i="5"/>
  <c r="M1055" i="5"/>
  <c r="AB808" i="5"/>
  <c r="AD808" i="5" s="1"/>
  <c r="W808" i="5"/>
  <c r="K808" i="5"/>
  <c r="AB823" i="5"/>
  <c r="AD823" i="5" s="1"/>
  <c r="Y823" i="5"/>
  <c r="U823" i="5"/>
  <c r="K823" i="5"/>
  <c r="AB984" i="5"/>
  <c r="AD984" i="5" s="1"/>
  <c r="M984" i="5"/>
  <c r="Q984" i="5"/>
  <c r="AB1084" i="5"/>
  <c r="AD1084" i="5" s="1"/>
  <c r="J1084" i="5"/>
  <c r="W538" i="5"/>
  <c r="J538" i="5"/>
  <c r="M538" i="5"/>
  <c r="AB718" i="5"/>
  <c r="AD718" i="5" s="1"/>
  <c r="U718" i="5"/>
  <c r="O718" i="5"/>
  <c r="U613" i="5"/>
  <c r="Q613" i="5"/>
  <c r="Y613" i="5"/>
  <c r="J613" i="5"/>
  <c r="K613" i="5"/>
  <c r="AB791" i="5"/>
  <c r="AD791" i="5" s="1"/>
  <c r="O791" i="5"/>
  <c r="AB240" i="5"/>
  <c r="AD240" i="5" s="1"/>
  <c r="Q240" i="5"/>
  <c r="AB419" i="5"/>
  <c r="AD419" i="5" s="1"/>
  <c r="O419" i="5"/>
  <c r="S419" i="5"/>
  <c r="Q419" i="5"/>
  <c r="U419" i="5"/>
  <c r="Y419" i="5"/>
  <c r="W419" i="5"/>
  <c r="W522" i="5"/>
  <c r="J522" i="5"/>
  <c r="AB653" i="5"/>
  <c r="AD653" i="5" s="1"/>
  <c r="K653" i="5"/>
  <c r="O653" i="5"/>
  <c r="S653" i="5"/>
  <c r="Y653" i="5"/>
  <c r="M653" i="5"/>
  <c r="U653" i="5"/>
  <c r="W653" i="5"/>
  <c r="AB848" i="5"/>
  <c r="AD848" i="5" s="1"/>
  <c r="M848" i="5"/>
  <c r="Q848" i="5"/>
  <c r="AB1078" i="5"/>
  <c r="AD1078" i="5" s="1"/>
  <c r="W1078" i="5"/>
  <c r="J1078" i="5"/>
  <c r="AB1282" i="5"/>
  <c r="AD1282" i="5" s="1"/>
  <c r="U1282" i="5"/>
  <c r="S1282" i="5"/>
  <c r="J354" i="5"/>
  <c r="Y354" i="5"/>
  <c r="O354" i="5"/>
  <c r="AB615" i="5"/>
  <c r="AD615" i="5" s="1"/>
  <c r="Y615" i="5"/>
  <c r="AB793" i="5"/>
  <c r="AD793" i="5" s="1"/>
  <c r="K793" i="5"/>
  <c r="L793" i="5" s="1"/>
  <c r="Q793" i="5"/>
  <c r="S793" i="5"/>
  <c r="U793" i="5"/>
  <c r="AB234" i="5"/>
  <c r="AD234" i="5" s="1"/>
  <c r="Y234" i="5"/>
  <c r="AB862" i="5"/>
  <c r="AD862" i="5" s="1"/>
  <c r="S862" i="5"/>
  <c r="J862" i="5"/>
  <c r="Q1547" i="5"/>
  <c r="K1547" i="5"/>
  <c r="Q1594" i="5"/>
  <c r="W1594" i="5"/>
  <c r="AB1687" i="5"/>
  <c r="AD1687" i="5" s="1"/>
  <c r="O1687" i="5"/>
  <c r="Q1687" i="5"/>
  <c r="Y1687" i="5"/>
  <c r="AB116" i="5"/>
  <c r="AD116" i="5" s="1"/>
  <c r="J116" i="5"/>
  <c r="AB137" i="5"/>
  <c r="AD137" i="5" s="1"/>
  <c r="K137" i="5"/>
  <c r="M137" i="5"/>
  <c r="AB999" i="5"/>
  <c r="AD999" i="5" s="1"/>
  <c r="M999" i="5"/>
  <c r="O999" i="5"/>
  <c r="U999" i="5"/>
  <c r="AB262" i="5"/>
  <c r="AD262" i="5" s="1"/>
  <c r="Q262" i="5"/>
  <c r="K262" i="5"/>
  <c r="M262" i="5"/>
  <c r="O262" i="5"/>
  <c r="U262" i="5"/>
  <c r="J262" i="5"/>
  <c r="AB579" i="5"/>
  <c r="AD579" i="5" s="1"/>
  <c r="Q579" i="5"/>
  <c r="K579" i="5"/>
  <c r="S579" i="5"/>
  <c r="AB1292" i="5"/>
  <c r="AD1292" i="5" s="1"/>
  <c r="O1292" i="5"/>
  <c r="S1292" i="5"/>
  <c r="U1292" i="5"/>
  <c r="AB1584" i="5"/>
  <c r="AD1584" i="5" s="1"/>
  <c r="S1584" i="5"/>
  <c r="AB955" i="5"/>
  <c r="AD955" i="5" s="1"/>
  <c r="Q955" i="5"/>
  <c r="U206" i="5"/>
  <c r="M302" i="5"/>
  <c r="O255" i="5"/>
  <c r="J361" i="5"/>
  <c r="W347" i="5"/>
  <c r="J398" i="5"/>
  <c r="W249" i="5"/>
  <c r="Y416" i="5"/>
  <c r="K395" i="5"/>
  <c r="W395" i="5"/>
  <c r="Q473" i="5"/>
  <c r="K508" i="5"/>
  <c r="U519" i="5"/>
  <c r="Q591" i="5"/>
  <c r="M608" i="5"/>
  <c r="O455" i="5"/>
  <c r="K560" i="5"/>
  <c r="S472" i="5"/>
  <c r="M574" i="5"/>
  <c r="W615" i="5"/>
  <c r="M651" i="5"/>
  <c r="W792" i="5"/>
  <c r="U848" i="5"/>
  <c r="S768" i="5"/>
  <c r="W791" i="5"/>
  <c r="K896" i="5"/>
  <c r="M955" i="5"/>
  <c r="Q817" i="5"/>
  <c r="S1078" i="5"/>
  <c r="W996" i="5"/>
  <c r="U984" i="5"/>
  <c r="J999" i="5"/>
  <c r="W1084" i="5"/>
  <c r="Q1266" i="5"/>
  <c r="M1594" i="5"/>
  <c r="Y1865" i="5"/>
  <c r="U1687" i="5"/>
  <c r="M1823" i="5"/>
  <c r="J1879" i="5"/>
  <c r="Q184" i="5"/>
  <c r="W793" i="5"/>
  <c r="AB1874" i="5"/>
  <c r="AD1874" i="5" s="1"/>
  <c r="W1874" i="5"/>
  <c r="AB913" i="5"/>
  <c r="AD913" i="5" s="1"/>
  <c r="O913" i="5"/>
  <c r="AB63" i="5"/>
  <c r="AD63" i="5" s="1"/>
  <c r="O63" i="5"/>
  <c r="AB1059" i="5"/>
  <c r="AD1059" i="5" s="1"/>
  <c r="W1059" i="5"/>
  <c r="Q1059" i="5"/>
  <c r="AB1436" i="5"/>
  <c r="AD1436" i="5" s="1"/>
  <c r="O1436" i="5"/>
  <c r="S1436" i="5"/>
  <c r="AB875" i="5"/>
  <c r="AD875" i="5" s="1"/>
  <c r="S875" i="5"/>
  <c r="M875" i="5"/>
  <c r="Y875" i="5"/>
  <c r="U875" i="5"/>
  <c r="U539" i="5"/>
  <c r="S539" i="5"/>
  <c r="S671" i="5"/>
  <c r="U671" i="5"/>
  <c r="Q671" i="5"/>
  <c r="K847" i="5"/>
  <c r="S847" i="5"/>
  <c r="Y847" i="5"/>
  <c r="U952" i="5"/>
  <c r="M952" i="5"/>
  <c r="AB1235" i="5"/>
  <c r="AD1235" i="5" s="1"/>
  <c r="O1235" i="5"/>
  <c r="M1235" i="5"/>
  <c r="Y1235" i="5"/>
  <c r="Y306" i="5"/>
  <c r="Q306" i="5"/>
  <c r="Q475" i="5"/>
  <c r="M475" i="5"/>
  <c r="S475" i="5"/>
  <c r="Q997" i="5"/>
  <c r="K997" i="5"/>
  <c r="J997" i="5"/>
  <c r="M997" i="5"/>
  <c r="AB1236" i="5"/>
  <c r="AD1236" i="5" s="1"/>
  <c r="M1236" i="5"/>
  <c r="O1236" i="5"/>
  <c r="Y1236" i="5"/>
  <c r="AB211" i="5"/>
  <c r="AD211" i="5" s="1"/>
  <c r="M211" i="5"/>
  <c r="K211" i="5"/>
  <c r="W211" i="5"/>
  <c r="K290" i="5"/>
  <c r="Q290" i="5"/>
  <c r="Y290" i="5"/>
  <c r="AB495" i="5"/>
  <c r="AD495" i="5" s="1"/>
  <c r="J495" i="5"/>
  <c r="L495" i="5" s="1"/>
  <c r="O495" i="5"/>
  <c r="S495" i="5"/>
  <c r="AB673" i="5"/>
  <c r="AD673" i="5" s="1"/>
  <c r="Q673" i="5"/>
  <c r="S849" i="5"/>
  <c r="Q849" i="5"/>
  <c r="K849" i="5"/>
  <c r="M849" i="5"/>
  <c r="J283" i="5"/>
  <c r="K283" i="5"/>
  <c r="Q804" i="5"/>
  <c r="Y804" i="5"/>
  <c r="S804" i="5"/>
  <c r="W804" i="5"/>
  <c r="M972" i="5"/>
  <c r="Y972" i="5"/>
  <c r="Q972" i="5"/>
  <c r="AB1099" i="5"/>
  <c r="AD1099" i="5" s="1"/>
  <c r="Q1099" i="5"/>
  <c r="AB1468" i="5"/>
  <c r="AD1468" i="5" s="1"/>
  <c r="Y1468" i="5"/>
  <c r="K1468" i="5"/>
  <c r="Y1708" i="5"/>
  <c r="Q1708" i="5"/>
  <c r="M1708" i="5"/>
  <c r="Q140" i="5"/>
  <c r="S140" i="5"/>
  <c r="S1266" i="5"/>
  <c r="U1266" i="5"/>
  <c r="AB1009" i="5"/>
  <c r="AD1009" i="5" s="1"/>
  <c r="K1009" i="5"/>
  <c r="Y1009" i="5"/>
  <c r="AB1834" i="5"/>
  <c r="AD1834" i="5" s="1"/>
  <c r="Q1834" i="5"/>
  <c r="U1834" i="5"/>
  <c r="M1834" i="5"/>
  <c r="AB184" i="5"/>
  <c r="AD184" i="5" s="1"/>
  <c r="Y184" i="5"/>
  <c r="U184" i="5"/>
  <c r="W184" i="5"/>
  <c r="AB263" i="5"/>
  <c r="AD263" i="5" s="1"/>
  <c r="J263" i="5"/>
  <c r="M263" i="5"/>
  <c r="AB607" i="5"/>
  <c r="AD607" i="5" s="1"/>
  <c r="S607" i="5"/>
  <c r="J607" i="5"/>
  <c r="K607" i="5"/>
  <c r="AB1667" i="5"/>
  <c r="AD1667" i="5" s="1"/>
  <c r="Q1667" i="5"/>
  <c r="AB1875" i="5"/>
  <c r="AD1875" i="5" s="1"/>
  <c r="Y1875" i="5"/>
  <c r="M1875" i="5"/>
  <c r="Q1875" i="5"/>
  <c r="AB77" i="5"/>
  <c r="AD77" i="5" s="1"/>
  <c r="J77" i="5"/>
  <c r="O77" i="5"/>
  <c r="Y77" i="5"/>
  <c r="M77" i="5"/>
  <c r="AB1310" i="5"/>
  <c r="AD1310" i="5" s="1"/>
  <c r="O1310" i="5"/>
  <c r="Y1310" i="5"/>
  <c r="U1310" i="5"/>
  <c r="U211" i="5"/>
  <c r="O290" i="5"/>
  <c r="U234" i="5"/>
  <c r="S296" i="5"/>
  <c r="U302" i="5"/>
  <c r="Q296" i="5"/>
  <c r="O263" i="5"/>
  <c r="Y360" i="5"/>
  <c r="O360" i="5"/>
  <c r="U361" i="5"/>
  <c r="M347" i="5"/>
  <c r="K249" i="5"/>
  <c r="W430" i="5"/>
  <c r="M508" i="5"/>
  <c r="Q534" i="5"/>
  <c r="Y608" i="5"/>
  <c r="M455" i="5"/>
  <c r="Q472" i="5"/>
  <c r="K534" i="5"/>
  <c r="O615" i="5"/>
  <c r="W574" i="5"/>
  <c r="J673" i="5"/>
  <c r="M792" i="5"/>
  <c r="S791" i="5"/>
  <c r="J848" i="5"/>
  <c r="U791" i="5"/>
  <c r="L874" i="5"/>
  <c r="N874" i="5" s="1"/>
  <c r="P874" i="5" s="1"/>
  <c r="R874" i="5" s="1"/>
  <c r="T874" i="5" s="1"/>
  <c r="V874" i="5" s="1"/>
  <c r="X874" i="5" s="1"/>
  <c r="Z874" i="5" s="1"/>
  <c r="AA874" i="5" s="1"/>
  <c r="AC874" i="5" s="1"/>
  <c r="M847" i="5"/>
  <c r="M913" i="5"/>
  <c r="Q952" i="5"/>
  <c r="K996" i="5"/>
  <c r="M1059" i="5"/>
  <c r="K984" i="5"/>
  <c r="Q999" i="5"/>
  <c r="O1099" i="5"/>
  <c r="M1084" i="5"/>
  <c r="U1236" i="5"/>
  <c r="M1310" i="5"/>
  <c r="Q1584" i="5"/>
  <c r="K1687" i="5"/>
  <c r="S1687" i="5"/>
  <c r="L1692" i="5"/>
  <c r="W137" i="5"/>
  <c r="K184" i="5"/>
  <c r="O211" i="5"/>
  <c r="O240" i="5"/>
  <c r="M419" i="5"/>
  <c r="Q1078" i="5"/>
  <c r="S234" i="5"/>
  <c r="AB768" i="5"/>
  <c r="AD768" i="5" s="1"/>
  <c r="Q768" i="5"/>
  <c r="AB1147" i="5"/>
  <c r="AD1147" i="5" s="1"/>
  <c r="K1147" i="5"/>
  <c r="U1147" i="5"/>
  <c r="S1147" i="5"/>
  <c r="AB1334" i="5"/>
  <c r="AD1334" i="5" s="1"/>
  <c r="W1334" i="5"/>
  <c r="AB113" i="5"/>
  <c r="AD113" i="5" s="1"/>
  <c r="J113" i="5"/>
  <c r="U113" i="5"/>
  <c r="AB1299" i="5"/>
  <c r="AD1299" i="5" s="1"/>
  <c r="J1299" i="5"/>
  <c r="U1299" i="5"/>
  <c r="Q584" i="5"/>
  <c r="O584" i="5"/>
  <c r="S584" i="5"/>
  <c r="W584" i="5"/>
  <c r="K584" i="5"/>
  <c r="J817" i="5"/>
  <c r="U817" i="5"/>
  <c r="AB951" i="5"/>
  <c r="AD951" i="5" s="1"/>
  <c r="J951" i="5"/>
  <c r="Y951" i="5"/>
  <c r="AB896" i="5"/>
  <c r="AD896" i="5" s="1"/>
  <c r="W896" i="5"/>
  <c r="AB353" i="5"/>
  <c r="AD353" i="5" s="1"/>
  <c r="K353" i="5"/>
  <c r="Q353" i="5"/>
  <c r="M353" i="5"/>
  <c r="O353" i="5"/>
  <c r="Y353" i="5"/>
  <c r="AB594" i="5"/>
  <c r="AD594" i="5" s="1"/>
  <c r="O594" i="5"/>
  <c r="Y594" i="5"/>
  <c r="S594" i="5"/>
  <c r="AB712" i="5"/>
  <c r="AD712" i="5" s="1"/>
  <c r="O712" i="5"/>
  <c r="K712" i="5"/>
  <c r="AB933" i="5"/>
  <c r="AD933" i="5" s="1"/>
  <c r="W933" i="5"/>
  <c r="AB1122" i="5"/>
  <c r="AD1122" i="5" s="1"/>
  <c r="Y1122" i="5"/>
  <c r="K1122" i="5"/>
  <c r="U1122" i="5"/>
  <c r="M560" i="5"/>
  <c r="O560" i="5"/>
  <c r="U560" i="5"/>
  <c r="Q738" i="5"/>
  <c r="M738" i="5"/>
  <c r="U413" i="5"/>
  <c r="W413" i="5"/>
  <c r="J413" i="5"/>
  <c r="S553" i="5"/>
  <c r="U553" i="5"/>
  <c r="Y927" i="5"/>
  <c r="Q927" i="5"/>
  <c r="J927" i="5"/>
  <c r="Q1055" i="5"/>
  <c r="O1055" i="5"/>
  <c r="Y1055" i="5"/>
  <c r="K1305" i="5"/>
  <c r="M1305" i="5"/>
  <c r="Q1518" i="5"/>
  <c r="J1518" i="5"/>
  <c r="Y1518" i="5"/>
  <c r="K1518" i="5"/>
  <c r="M1518" i="5"/>
  <c r="W85" i="5"/>
  <c r="O85" i="5"/>
  <c r="S85" i="5"/>
  <c r="J85" i="5"/>
  <c r="Q85" i="5"/>
  <c r="W1733" i="5"/>
  <c r="Q1733" i="5"/>
  <c r="AB1851" i="5"/>
  <c r="AD1851" i="5" s="1"/>
  <c r="K1851" i="5"/>
  <c r="J1851" i="5"/>
  <c r="AB1676" i="5"/>
  <c r="AD1676" i="5" s="1"/>
  <c r="W1676" i="5"/>
  <c r="K1676" i="5"/>
  <c r="AB159" i="5"/>
  <c r="AD159" i="5" s="1"/>
  <c r="O159" i="5"/>
  <c r="M159" i="5"/>
  <c r="S159" i="5"/>
  <c r="W159" i="5"/>
  <c r="Y159" i="5"/>
  <c r="J159" i="5"/>
  <c r="Q159" i="5"/>
  <c r="U159" i="5"/>
  <c r="S606" i="5"/>
  <c r="J606" i="5"/>
  <c r="AB1723" i="5"/>
  <c r="AD1723" i="5" s="1"/>
  <c r="S1723" i="5"/>
  <c r="M1723" i="5"/>
  <c r="Q1723" i="5"/>
  <c r="U1723" i="5"/>
  <c r="Q1484" i="5"/>
  <c r="J1484" i="5"/>
  <c r="M1484" i="5"/>
  <c r="AB1373" i="5"/>
  <c r="AD1373" i="5" s="1"/>
  <c r="K1373" i="5"/>
  <c r="AB1395" i="5"/>
  <c r="AD1395" i="5" s="1"/>
  <c r="Q1395" i="5"/>
  <c r="W240" i="5"/>
  <c r="M234" i="5"/>
  <c r="O305" i="5"/>
  <c r="J302" i="5"/>
  <c r="Y296" i="5"/>
  <c r="Y263" i="5"/>
  <c r="W360" i="5"/>
  <c r="W416" i="5"/>
  <c r="Q249" i="5"/>
  <c r="Y407" i="5"/>
  <c r="Q430" i="5"/>
  <c r="Q508" i="5"/>
  <c r="O522" i="5"/>
  <c r="U608" i="5"/>
  <c r="W455" i="5"/>
  <c r="M472" i="5"/>
  <c r="U534" i="5"/>
  <c r="Q560" i="5"/>
  <c r="O591" i="5"/>
  <c r="K606" i="5"/>
  <c r="Y727" i="5"/>
  <c r="W631" i="5"/>
  <c r="K718" i="5"/>
  <c r="K574" i="5"/>
  <c r="L574" i="5" s="1"/>
  <c r="Y793" i="5"/>
  <c r="Y848" i="5"/>
  <c r="O768" i="5"/>
  <c r="Y849" i="5"/>
  <c r="K791" i="5"/>
  <c r="K875" i="5"/>
  <c r="W913" i="5"/>
  <c r="J896" i="5"/>
  <c r="Y817" i="5"/>
  <c r="Q808" i="5"/>
  <c r="Y996" i="5"/>
  <c r="S972" i="5"/>
  <c r="K999" i="5"/>
  <c r="K1099" i="5"/>
  <c r="S1122" i="5"/>
  <c r="K1235" i="5"/>
  <c r="W1235" i="5"/>
  <c r="W1319" i="5"/>
  <c r="M1417" i="5"/>
  <c r="M1468" i="5"/>
  <c r="Y1550" i="5"/>
  <c r="U1676" i="5"/>
  <c r="W1584" i="5"/>
  <c r="U1733" i="5"/>
  <c r="Y1766" i="5"/>
  <c r="W1834" i="5"/>
  <c r="W1687" i="5"/>
  <c r="U1851" i="5"/>
  <c r="U1667" i="5"/>
  <c r="J137" i="5"/>
  <c r="M184" i="5"/>
  <c r="O184" i="5"/>
  <c r="K419" i="5"/>
  <c r="W234" i="5"/>
  <c r="O579" i="5"/>
  <c r="J206" i="5"/>
  <c r="S217" i="5"/>
  <c r="W305" i="5"/>
  <c r="M255" i="5"/>
  <c r="Q263" i="5"/>
  <c r="O347" i="5"/>
  <c r="Q361" i="5"/>
  <c r="U475" i="5"/>
  <c r="M416" i="5"/>
  <c r="S249" i="5"/>
  <c r="O430" i="5"/>
  <c r="Y522" i="5"/>
  <c r="S591" i="5"/>
  <c r="U455" i="5"/>
  <c r="K472" i="5"/>
  <c r="J534" i="5"/>
  <c r="O727" i="5"/>
  <c r="M631" i="5"/>
  <c r="O640" i="5"/>
  <c r="O793" i="5"/>
  <c r="O848" i="5"/>
  <c r="U849" i="5"/>
  <c r="J875" i="5"/>
  <c r="S896" i="5"/>
  <c r="W817" i="5"/>
  <c r="S808" i="5"/>
  <c r="Y997" i="5"/>
  <c r="O996" i="5"/>
  <c r="O972" i="5"/>
  <c r="Q1009" i="5"/>
  <c r="U1051" i="5"/>
  <c r="W1099" i="5"/>
  <c r="O1239" i="5"/>
  <c r="J1165" i="5"/>
  <c r="M1319" i="5"/>
  <c r="U1484" i="5"/>
  <c r="Q1550" i="5"/>
  <c r="S1468" i="5"/>
  <c r="O1550" i="5"/>
  <c r="M1584" i="5"/>
  <c r="M1687" i="5"/>
  <c r="O1879" i="5"/>
  <c r="W1708" i="5"/>
  <c r="J1875" i="5"/>
  <c r="K1667" i="5"/>
  <c r="J63" i="5"/>
  <c r="M85" i="5"/>
  <c r="J184" i="5"/>
  <c r="J419" i="5"/>
  <c r="K1879" i="5"/>
  <c r="O862" i="5"/>
  <c r="Y579" i="5"/>
  <c r="J211" i="5"/>
  <c r="W217" i="5"/>
  <c r="M240" i="5"/>
  <c r="W290" i="5"/>
  <c r="U305" i="5"/>
  <c r="U255" i="5"/>
  <c r="S263" i="5"/>
  <c r="S353" i="5"/>
  <c r="K475" i="5"/>
  <c r="M398" i="5"/>
  <c r="O508" i="5"/>
  <c r="W495" i="5"/>
  <c r="Y395" i="5"/>
  <c r="Y430" i="5"/>
  <c r="U508" i="5"/>
  <c r="M522" i="5"/>
  <c r="K455" i="5"/>
  <c r="U472" i="5"/>
  <c r="M594" i="5"/>
  <c r="S534" i="5"/>
  <c r="Q594" i="5"/>
  <c r="O673" i="5"/>
  <c r="W606" i="5"/>
  <c r="Y640" i="5"/>
  <c r="M712" i="5"/>
  <c r="J849" i="5"/>
  <c r="W875" i="5"/>
  <c r="M817" i="5"/>
  <c r="M808" i="5"/>
  <c r="W984" i="5"/>
  <c r="O997" i="5"/>
  <c r="W972" i="5"/>
  <c r="W1009" i="5"/>
  <c r="M1078" i="5"/>
  <c r="K1051" i="5"/>
  <c r="M1099" i="5"/>
  <c r="O1147" i="5"/>
  <c r="J1235" i="5"/>
  <c r="U1165" i="5"/>
  <c r="S1319" i="5"/>
  <c r="U1373" i="5"/>
  <c r="W1299" i="5"/>
  <c r="U1319" i="5"/>
  <c r="W1314" i="5"/>
  <c r="O1484" i="5"/>
  <c r="U1468" i="5"/>
  <c r="W1879" i="5"/>
  <c r="Y1733" i="5"/>
  <c r="W1766" i="5"/>
  <c r="Y1879" i="5"/>
  <c r="O1708" i="5"/>
  <c r="O1823" i="5"/>
  <c r="Y1667" i="5"/>
  <c r="J1834" i="5"/>
  <c r="Q63" i="5"/>
  <c r="K159" i="5"/>
  <c r="O738" i="5"/>
  <c r="Q522" i="5"/>
  <c r="U862" i="5"/>
  <c r="W579" i="5"/>
  <c r="AB1736" i="5"/>
  <c r="AD1736" i="5" s="1"/>
  <c r="K1736" i="5"/>
  <c r="L1736" i="5" s="1"/>
  <c r="N1736" i="5" s="1"/>
  <c r="U1736" i="5"/>
  <c r="M217" i="5"/>
  <c r="J290" i="5"/>
  <c r="U240" i="5"/>
  <c r="W295" i="5"/>
  <c r="M290" i="5"/>
  <c r="S255" i="5"/>
  <c r="Y302" i="5"/>
  <c r="U263" i="5"/>
  <c r="J347" i="5"/>
  <c r="L347" i="5" s="1"/>
  <c r="J353" i="5"/>
  <c r="L353" i="5" s="1"/>
  <c r="K398" i="5"/>
  <c r="Y249" i="5"/>
  <c r="Y398" i="5"/>
  <c r="K413" i="5"/>
  <c r="M395" i="5"/>
  <c r="M430" i="5"/>
  <c r="S522" i="5"/>
  <c r="K608" i="5"/>
  <c r="J594" i="5"/>
  <c r="Y519" i="5"/>
  <c r="J472" i="5"/>
  <c r="Y534" i="5"/>
  <c r="S718" i="5"/>
  <c r="J653" i="5"/>
  <c r="U574" i="5"/>
  <c r="U615" i="5"/>
  <c r="Q606" i="5"/>
  <c r="W640" i="5"/>
  <c r="U712" i="5"/>
  <c r="Q875" i="5"/>
  <c r="U808" i="5"/>
  <c r="W997" i="5"/>
  <c r="K972" i="5"/>
  <c r="M1009" i="5"/>
  <c r="Y1078" i="5"/>
  <c r="Q1051" i="5"/>
  <c r="U1235" i="5"/>
  <c r="S1165" i="5"/>
  <c r="M1299" i="5"/>
  <c r="J1319" i="5"/>
  <c r="Y1282" i="5"/>
  <c r="M1314" i="5"/>
  <c r="J1436" i="5"/>
  <c r="Y1484" i="5"/>
  <c r="J1468" i="5"/>
  <c r="Y1723" i="5"/>
  <c r="O1733" i="5"/>
  <c r="M1766" i="5"/>
  <c r="Y1823" i="5"/>
  <c r="O1667" i="5"/>
  <c r="M1733" i="5"/>
  <c r="Q77" i="5"/>
  <c r="Y63" i="5"/>
  <c r="Y201" i="5"/>
  <c r="W354" i="5"/>
  <c r="Y553" i="5"/>
  <c r="S738" i="5"/>
  <c r="W849" i="5"/>
  <c r="K522" i="5"/>
  <c r="W262" i="5"/>
  <c r="Q862" i="5"/>
  <c r="W534" i="5"/>
  <c r="AB1220" i="5"/>
  <c r="AD1220" i="5" s="1"/>
  <c r="M1220" i="5"/>
  <c r="W1220" i="5"/>
  <c r="Q218" i="5"/>
  <c r="S240" i="5"/>
  <c r="M295" i="5"/>
  <c r="K263" i="5"/>
  <c r="S302" i="5"/>
  <c r="O352" i="5"/>
  <c r="W398" i="5"/>
  <c r="J249" i="5"/>
  <c r="S395" i="5"/>
  <c r="J430" i="5"/>
  <c r="Y495" i="5"/>
  <c r="U579" i="5"/>
  <c r="U594" i="5"/>
  <c r="Y455" i="5"/>
  <c r="M519" i="5"/>
  <c r="K594" i="5"/>
  <c r="Y472" i="5"/>
  <c r="W671" i="5"/>
  <c r="S727" i="5"/>
  <c r="Q653" i="5"/>
  <c r="J615" i="5"/>
  <c r="Y606" i="5"/>
  <c r="Q640" i="5"/>
  <c r="J712" i="5"/>
  <c r="K862" i="5"/>
  <c r="K933" i="5"/>
  <c r="U927" i="5"/>
  <c r="J808" i="5"/>
  <c r="W952" i="5"/>
  <c r="S1009" i="5"/>
  <c r="S999" i="5"/>
  <c r="J972" i="5"/>
  <c r="O1078" i="5"/>
  <c r="M1165" i="5"/>
  <c r="Y1305" i="5"/>
  <c r="W1282" i="5"/>
  <c r="Y1436" i="5"/>
  <c r="W1484" i="5"/>
  <c r="O1723" i="5"/>
  <c r="W1667" i="5"/>
  <c r="Q1823" i="5"/>
  <c r="W848" i="5"/>
  <c r="Q354" i="5"/>
  <c r="J553" i="5"/>
  <c r="L553" i="5" s="1"/>
  <c r="U738" i="5"/>
  <c r="S1484" i="5"/>
  <c r="Y607" i="5"/>
  <c r="L1421" i="5"/>
  <c r="K44" i="5"/>
  <c r="K114" i="5"/>
  <c r="Y174" i="5"/>
  <c r="Y1552" i="5"/>
  <c r="J1762" i="5"/>
  <c r="J1390" i="5"/>
  <c r="J1087" i="5"/>
  <c r="U497" i="5"/>
  <c r="Q372" i="5"/>
  <c r="J1190" i="5"/>
  <c r="J1631" i="5"/>
  <c r="Y1696" i="5"/>
  <c r="Q1353" i="5"/>
  <c r="S1393" i="5"/>
  <c r="Q78" i="5"/>
  <c r="K1404" i="5"/>
  <c r="Q784" i="5"/>
  <c r="K1779" i="5"/>
  <c r="Q1631" i="5"/>
  <c r="S1696" i="5"/>
  <c r="Y1491" i="5"/>
  <c r="J1437" i="5"/>
  <c r="L1437" i="5" s="1"/>
  <c r="Q1393" i="5"/>
  <c r="S78" i="5"/>
  <c r="Y840" i="5"/>
  <c r="M1404" i="5"/>
  <c r="Y784" i="5"/>
  <c r="Q1045" i="5"/>
  <c r="L1243" i="5"/>
  <c r="N1243" i="5" s="1"/>
  <c r="P1243" i="5" s="1"/>
  <c r="R1243" i="5" s="1"/>
  <c r="T1243" i="5" s="1"/>
  <c r="V1243" i="5" s="1"/>
  <c r="X1243" i="5" s="1"/>
  <c r="Z1243" i="5" s="1"/>
  <c r="AA1243" i="5" s="1"/>
  <c r="AC1243" i="5" s="1"/>
  <c r="J1779" i="5"/>
  <c r="J1564" i="5"/>
  <c r="O1696" i="5"/>
  <c r="W1491" i="5"/>
  <c r="U1437" i="5"/>
  <c r="K1393" i="5"/>
  <c r="K1419" i="5"/>
  <c r="K78" i="5"/>
  <c r="Q840" i="5"/>
  <c r="W1326" i="5"/>
  <c r="U1404" i="5"/>
  <c r="W784" i="5"/>
  <c r="M1045" i="5"/>
  <c r="K1475" i="5"/>
  <c r="Y1779" i="5"/>
  <c r="J1696" i="5"/>
  <c r="L1696" i="5" s="1"/>
  <c r="N1696" i="5" s="1"/>
  <c r="P1696" i="5" s="1"/>
  <c r="Q66" i="5"/>
  <c r="U1491" i="5"/>
  <c r="S1437" i="5"/>
  <c r="M1393" i="5"/>
  <c r="M1419" i="5"/>
  <c r="J78" i="5"/>
  <c r="O840" i="5"/>
  <c r="U1326" i="5"/>
  <c r="U784" i="5"/>
  <c r="W1045" i="5"/>
  <c r="S1475" i="5"/>
  <c r="U1779" i="5"/>
  <c r="K1190" i="5"/>
  <c r="M66" i="5"/>
  <c r="M1491" i="5"/>
  <c r="Q1437" i="5"/>
  <c r="W1246" i="5"/>
  <c r="U1419" i="5"/>
  <c r="Y1778" i="5"/>
  <c r="W78" i="5"/>
  <c r="M840" i="5"/>
  <c r="O1326" i="5"/>
  <c r="O784" i="5"/>
  <c r="U1475" i="5"/>
  <c r="Q1779" i="5"/>
  <c r="W1142" i="5"/>
  <c r="O1552" i="5"/>
  <c r="M99" i="5"/>
  <c r="O139" i="5"/>
  <c r="S355" i="5"/>
  <c r="Q497" i="5"/>
  <c r="S372" i="5"/>
  <c r="W685" i="5"/>
  <c r="M1190" i="5"/>
  <c r="Q105" i="5"/>
  <c r="Q1835" i="5"/>
  <c r="Y66" i="5"/>
  <c r="K1491" i="5"/>
  <c r="O1437" i="5"/>
  <c r="S1688" i="5"/>
  <c r="U1246" i="5"/>
  <c r="J1393" i="5"/>
  <c r="W1419" i="5"/>
  <c r="W1778" i="5"/>
  <c r="K840" i="5"/>
  <c r="M1326" i="5"/>
  <c r="J1475" i="5"/>
  <c r="O1779" i="5"/>
  <c r="S1746" i="5"/>
  <c r="S1142" i="5"/>
  <c r="J99" i="5"/>
  <c r="M139" i="5"/>
  <c r="M497" i="5"/>
  <c r="Y1190" i="5"/>
  <c r="W105" i="5"/>
  <c r="M1835" i="5"/>
  <c r="W66" i="5"/>
  <c r="J1491" i="5"/>
  <c r="L1491" i="5" s="1"/>
  <c r="S1833" i="5"/>
  <c r="M1437" i="5"/>
  <c r="K1688" i="5"/>
  <c r="Q1246" i="5"/>
  <c r="O1393" i="5"/>
  <c r="U1778" i="5"/>
  <c r="J840" i="5"/>
  <c r="L840" i="5" s="1"/>
  <c r="K1326" i="5"/>
  <c r="L1326" i="5" s="1"/>
  <c r="N1326" i="5" s="1"/>
  <c r="W1808" i="5"/>
  <c r="S784" i="5"/>
  <c r="W1475" i="5"/>
  <c r="U477" i="5"/>
  <c r="M1094" i="5"/>
  <c r="W1355" i="5"/>
  <c r="U1306" i="5"/>
  <c r="O1306" i="5"/>
  <c r="W1529" i="5"/>
  <c r="O44" i="5"/>
  <c r="Y186" i="5"/>
  <c r="Y477" i="5"/>
  <c r="J678" i="5"/>
  <c r="S1336" i="5"/>
  <c r="S1361" i="5"/>
  <c r="O477" i="5"/>
  <c r="Q678" i="5"/>
  <c r="W844" i="5"/>
  <c r="U964" i="5"/>
  <c r="W1027" i="5"/>
  <c r="L1079" i="5"/>
  <c r="N1079" i="5" s="1"/>
  <c r="P1079" i="5" s="1"/>
  <c r="R1079" i="5" s="1"/>
  <c r="T1079" i="5" s="1"/>
  <c r="V1079" i="5" s="1"/>
  <c r="X1079" i="5" s="1"/>
  <c r="Z1079" i="5" s="1"/>
  <c r="AA1079" i="5" s="1"/>
  <c r="AC1079" i="5" s="1"/>
  <c r="O1336" i="5"/>
  <c r="M1336" i="5"/>
  <c r="K964" i="5"/>
  <c r="Y1336" i="5"/>
  <c r="K1361" i="5"/>
  <c r="M527" i="5"/>
  <c r="Q477" i="5"/>
  <c r="W706" i="5"/>
  <c r="U844" i="5"/>
  <c r="W1336" i="5"/>
  <c r="J44" i="5"/>
  <c r="W527" i="5"/>
  <c r="M477" i="5"/>
  <c r="M706" i="5"/>
  <c r="W831" i="5"/>
  <c r="O844" i="5"/>
  <c r="K1336" i="5"/>
  <c r="Y44" i="5"/>
  <c r="K477" i="5"/>
  <c r="L477" i="5" s="1"/>
  <c r="M844" i="5"/>
  <c r="Q1306" i="5"/>
  <c r="W477" i="5"/>
  <c r="Q844" i="5"/>
  <c r="W1094" i="5"/>
  <c r="Y1306" i="5"/>
  <c r="S44" i="5"/>
  <c r="J1250" i="5"/>
  <c r="L1250" i="5" s="1"/>
  <c r="N1250" i="5" s="1"/>
  <c r="P1250" i="5" s="1"/>
  <c r="R1250" i="5" s="1"/>
  <c r="T1250" i="5" s="1"/>
  <c r="V1250" i="5" s="1"/>
  <c r="X1250" i="5" s="1"/>
  <c r="Z1250" i="5" s="1"/>
  <c r="AA1250" i="5" s="1"/>
  <c r="AC1250" i="5" s="1"/>
  <c r="J716" i="5"/>
  <c r="L906" i="5"/>
  <c r="N906" i="5" s="1"/>
  <c r="P906" i="5" s="1"/>
  <c r="R906" i="5" s="1"/>
  <c r="T906" i="5" s="1"/>
  <c r="V906" i="5" s="1"/>
  <c r="X906" i="5" s="1"/>
  <c r="Z906" i="5" s="1"/>
  <c r="AA906" i="5" s="1"/>
  <c r="AC906" i="5" s="1"/>
  <c r="Y1261" i="5"/>
  <c r="M1139" i="5"/>
  <c r="L1354" i="5"/>
  <c r="L1774" i="5"/>
  <c r="N1774" i="5" s="1"/>
  <c r="P1774" i="5" s="1"/>
  <c r="R1774" i="5" s="1"/>
  <c r="T1774" i="5" s="1"/>
  <c r="V1774" i="5" s="1"/>
  <c r="X1774" i="5" s="1"/>
  <c r="Z1774" i="5" s="1"/>
  <c r="AA1774" i="5" s="1"/>
  <c r="AC1774" i="5" s="1"/>
  <c r="W1495" i="5"/>
  <c r="J33" i="5"/>
  <c r="S1495" i="5"/>
  <c r="Q1219" i="5"/>
  <c r="K1495" i="5"/>
  <c r="W33" i="5"/>
  <c r="J1495" i="5"/>
  <c r="M33" i="5"/>
  <c r="Q513" i="5"/>
  <c r="M900" i="5"/>
  <c r="M1459" i="5"/>
  <c r="Y1495" i="5"/>
  <c r="U33" i="5"/>
  <c r="Q716" i="5"/>
  <c r="O1495" i="5"/>
  <c r="K33" i="5"/>
  <c r="W210" i="5"/>
  <c r="L1262" i="5"/>
  <c r="N1262" i="5" s="1"/>
  <c r="P1262" i="5" s="1"/>
  <c r="R1262" i="5" s="1"/>
  <c r="T1262" i="5" s="1"/>
  <c r="V1262" i="5" s="1"/>
  <c r="X1262" i="5" s="1"/>
  <c r="Z1262" i="5" s="1"/>
  <c r="AA1262" i="5" s="1"/>
  <c r="AC1262" i="5" s="1"/>
  <c r="M421" i="5"/>
  <c r="O716" i="5"/>
  <c r="J1571" i="5"/>
  <c r="U210" i="5"/>
  <c r="O1045" i="5"/>
  <c r="Y766" i="5"/>
  <c r="U1387" i="5"/>
  <c r="N330" i="5"/>
  <c r="P330" i="5" s="1"/>
  <c r="Y716" i="5"/>
  <c r="Q1115" i="5"/>
  <c r="U1571" i="5"/>
  <c r="Q210" i="5"/>
  <c r="S1045" i="5"/>
  <c r="S766" i="5"/>
  <c r="O510" i="5"/>
  <c r="K544" i="5"/>
  <c r="L544" i="5" s="1"/>
  <c r="U934" i="5"/>
  <c r="Y1087" i="5"/>
  <c r="Y978" i="5"/>
  <c r="W1359" i="5"/>
  <c r="J62" i="5"/>
  <c r="W1407" i="5"/>
  <c r="J1579" i="5"/>
  <c r="U510" i="5"/>
  <c r="O657" i="5"/>
  <c r="U1087" i="5"/>
  <c r="S934" i="5"/>
  <c r="K510" i="5"/>
  <c r="L566" i="5"/>
  <c r="N566" i="5" s="1"/>
  <c r="P566" i="5" s="1"/>
  <c r="R566" i="5" s="1"/>
  <c r="T566" i="5" s="1"/>
  <c r="V566" i="5" s="1"/>
  <c r="X566" i="5" s="1"/>
  <c r="Z566" i="5" s="1"/>
  <c r="AA566" i="5" s="1"/>
  <c r="AC566" i="5" s="1"/>
  <c r="O590" i="5"/>
  <c r="Q934" i="5"/>
  <c r="U1264" i="5"/>
  <c r="O1160" i="5"/>
  <c r="M1160" i="5"/>
  <c r="U1539" i="5"/>
  <c r="Q1087" i="5"/>
  <c r="K934" i="5"/>
  <c r="S978" i="5"/>
  <c r="Y304" i="5"/>
  <c r="K415" i="5"/>
  <c r="Y590" i="5"/>
  <c r="O934" i="5"/>
  <c r="S1264" i="5"/>
  <c r="K1264" i="5"/>
  <c r="Y1160" i="5"/>
  <c r="O1087" i="5"/>
  <c r="J934" i="5"/>
  <c r="L934" i="5" s="1"/>
  <c r="Q978" i="5"/>
  <c r="Q304" i="5"/>
  <c r="U665" i="5"/>
  <c r="M934" i="5"/>
  <c r="O1125" i="5"/>
  <c r="U1160" i="5"/>
  <c r="K1718" i="5"/>
  <c r="W978" i="5"/>
  <c r="O480" i="5"/>
  <c r="J428" i="5"/>
  <c r="W934" i="5"/>
  <c r="J1160" i="5"/>
  <c r="M1087" i="5"/>
  <c r="O978" i="5"/>
  <c r="O432" i="5"/>
  <c r="M884" i="5"/>
  <c r="Q1160" i="5"/>
  <c r="K1087" i="5"/>
  <c r="M978" i="5"/>
  <c r="M284" i="5"/>
  <c r="S488" i="5"/>
  <c r="O642" i="5"/>
  <c r="Y111" i="5"/>
  <c r="S1087" i="5"/>
  <c r="K978" i="5"/>
  <c r="Q284" i="5"/>
  <c r="U1359" i="5"/>
  <c r="U1407" i="5"/>
  <c r="Y1579" i="5"/>
  <c r="U304" i="5"/>
  <c r="U415" i="5"/>
  <c r="W513" i="5"/>
  <c r="K513" i="5"/>
  <c r="Y657" i="5"/>
  <c r="U668" i="5"/>
  <c r="W668" i="5"/>
  <c r="Y642" i="5"/>
  <c r="Q590" i="5"/>
  <c r="S1155" i="5"/>
  <c r="K1639" i="5"/>
  <c r="L1657" i="5"/>
  <c r="N1657" i="5" s="1"/>
  <c r="P1657" i="5" s="1"/>
  <c r="R1657" i="5" s="1"/>
  <c r="T1657" i="5" s="1"/>
  <c r="V1657" i="5" s="1"/>
  <c r="X1657" i="5" s="1"/>
  <c r="Z1657" i="5" s="1"/>
  <c r="AA1657" i="5" s="1"/>
  <c r="AC1657" i="5" s="1"/>
  <c r="O304" i="5"/>
  <c r="W415" i="5"/>
  <c r="U544" i="5"/>
  <c r="M707" i="5"/>
  <c r="M590" i="5"/>
  <c r="Y1212" i="5"/>
  <c r="M1136" i="5"/>
  <c r="M304" i="5"/>
  <c r="S544" i="5"/>
  <c r="Q657" i="5"/>
  <c r="W707" i="5"/>
  <c r="W590" i="5"/>
  <c r="O1376" i="5"/>
  <c r="K1136" i="5"/>
  <c r="L1136" i="5" s="1"/>
  <c r="Y260" i="5"/>
  <c r="K304" i="5"/>
  <c r="Y415" i="5"/>
  <c r="O668" i="5"/>
  <c r="Q544" i="5"/>
  <c r="K657" i="5"/>
  <c r="M657" i="5"/>
  <c r="K707" i="5"/>
  <c r="K642" i="5"/>
  <c r="Y1376" i="5"/>
  <c r="K1434" i="5"/>
  <c r="J304" i="5"/>
  <c r="L304" i="5" s="1"/>
  <c r="M415" i="5"/>
  <c r="O544" i="5"/>
  <c r="W657" i="5"/>
  <c r="J707" i="5"/>
  <c r="U642" i="5"/>
  <c r="J590" i="5"/>
  <c r="Y1075" i="5"/>
  <c r="L1109" i="5"/>
  <c r="M1212" i="5"/>
  <c r="J1371" i="5"/>
  <c r="J1434" i="5"/>
  <c r="S415" i="5"/>
  <c r="M544" i="5"/>
  <c r="J668" i="5"/>
  <c r="S707" i="5"/>
  <c r="S824" i="5"/>
  <c r="S642" i="5"/>
  <c r="U590" i="5"/>
  <c r="O888" i="5"/>
  <c r="Q1064" i="5"/>
  <c r="U1172" i="5"/>
  <c r="Y1371" i="5"/>
  <c r="S1539" i="5"/>
  <c r="W1434" i="5"/>
  <c r="S304" i="5"/>
  <c r="Q415" i="5"/>
  <c r="Q668" i="5"/>
  <c r="O824" i="5"/>
  <c r="Y707" i="5"/>
  <c r="Q642" i="5"/>
  <c r="K590" i="5"/>
  <c r="L841" i="5"/>
  <c r="N841" i="5" s="1"/>
  <c r="P841" i="5" s="1"/>
  <c r="R841" i="5" s="1"/>
  <c r="T841" i="5" s="1"/>
  <c r="V841" i="5" s="1"/>
  <c r="X841" i="5" s="1"/>
  <c r="Z841" i="5" s="1"/>
  <c r="AA841" i="5" s="1"/>
  <c r="AC841" i="5" s="1"/>
  <c r="W1064" i="5"/>
  <c r="K1172" i="5"/>
  <c r="J1379" i="5"/>
  <c r="W1371" i="5"/>
  <c r="M1434" i="5"/>
  <c r="U1588" i="5"/>
  <c r="Y1639" i="5"/>
  <c r="S91" i="5"/>
  <c r="Y1452" i="5"/>
  <c r="W304" i="5"/>
  <c r="S657" i="5"/>
  <c r="S668" i="5"/>
  <c r="O707" i="5"/>
  <c r="M642" i="5"/>
  <c r="L773" i="5"/>
  <c r="S590" i="5"/>
  <c r="M1064" i="5"/>
  <c r="O1185" i="5"/>
  <c r="K1588" i="5"/>
  <c r="W401" i="5"/>
  <c r="W626" i="5"/>
  <c r="O488" i="5"/>
  <c r="K665" i="5"/>
  <c r="W884" i="5"/>
  <c r="O1115" i="5"/>
  <c r="Y1227" i="5"/>
  <c r="W1139" i="5"/>
  <c r="Y1150" i="5"/>
  <c r="M1668" i="5"/>
  <c r="L899" i="5"/>
  <c r="N899" i="5" s="1"/>
  <c r="P899" i="5" s="1"/>
  <c r="R899" i="5" s="1"/>
  <c r="T899" i="5" s="1"/>
  <c r="V899" i="5" s="1"/>
  <c r="X899" i="5" s="1"/>
  <c r="Z899" i="5" s="1"/>
  <c r="AA899" i="5" s="1"/>
  <c r="AC899" i="5" s="1"/>
  <c r="M401" i="5"/>
  <c r="U1139" i="5"/>
  <c r="O1295" i="5"/>
  <c r="O1150" i="5"/>
  <c r="W1668" i="5"/>
  <c r="M450" i="5"/>
  <c r="U715" i="5"/>
  <c r="J1139" i="5"/>
  <c r="U1343" i="5"/>
  <c r="J1150" i="5"/>
  <c r="Q488" i="5"/>
  <c r="O401" i="5"/>
  <c r="J450" i="5"/>
  <c r="Q1018" i="5"/>
  <c r="S1139" i="5"/>
  <c r="Y1289" i="5"/>
  <c r="S1150" i="5"/>
  <c r="Y1465" i="5"/>
  <c r="S812" i="5"/>
  <c r="W1444" i="5"/>
  <c r="O345" i="5"/>
  <c r="M428" i="5"/>
  <c r="Y450" i="5"/>
  <c r="U488" i="5"/>
  <c r="M1018" i="5"/>
  <c r="O1019" i="5"/>
  <c r="O1056" i="5"/>
  <c r="Y1139" i="5"/>
  <c r="Q1343" i="5"/>
  <c r="U1289" i="5"/>
  <c r="Q1150" i="5"/>
  <c r="J1868" i="5"/>
  <c r="O421" i="5"/>
  <c r="Y428" i="5"/>
  <c r="K488" i="5"/>
  <c r="K635" i="5"/>
  <c r="M665" i="5"/>
  <c r="O774" i="5"/>
  <c r="W722" i="5"/>
  <c r="M970" i="5"/>
  <c r="U1018" i="5"/>
  <c r="W1019" i="5"/>
  <c r="O1139" i="5"/>
  <c r="L1272" i="5"/>
  <c r="N1272" i="5" s="1"/>
  <c r="P1272" i="5" s="1"/>
  <c r="R1272" i="5" s="1"/>
  <c r="T1272" i="5" s="1"/>
  <c r="V1272" i="5" s="1"/>
  <c r="X1272" i="5" s="1"/>
  <c r="Z1272" i="5" s="1"/>
  <c r="AA1272" i="5" s="1"/>
  <c r="AC1272" i="5" s="1"/>
  <c r="K1371" i="5"/>
  <c r="U1715" i="5"/>
  <c r="K1742" i="5"/>
  <c r="S1668" i="5"/>
  <c r="K428" i="5"/>
  <c r="Y488" i="5"/>
  <c r="Y665" i="5"/>
  <c r="L811" i="5"/>
  <c r="N811" i="5" s="1"/>
  <c r="P811" i="5" s="1"/>
  <c r="R811" i="5" s="1"/>
  <c r="T811" i="5" s="1"/>
  <c r="V811" i="5" s="1"/>
  <c r="X811" i="5" s="1"/>
  <c r="Z811" i="5" s="1"/>
  <c r="AA811" i="5" s="1"/>
  <c r="AC811" i="5" s="1"/>
  <c r="Y722" i="5"/>
  <c r="S827" i="5"/>
  <c r="K884" i="5"/>
  <c r="S945" i="5"/>
  <c r="L1117" i="5"/>
  <c r="N1117" i="5" s="1"/>
  <c r="P1117" i="5" s="1"/>
  <c r="R1117" i="5" s="1"/>
  <c r="T1117" i="5" s="1"/>
  <c r="V1117" i="5" s="1"/>
  <c r="X1117" i="5" s="1"/>
  <c r="Z1117" i="5" s="1"/>
  <c r="AA1117" i="5" s="1"/>
  <c r="AC1117" i="5" s="1"/>
  <c r="O1227" i="5"/>
  <c r="W1500" i="5"/>
  <c r="O1545" i="5"/>
  <c r="M1868" i="5"/>
  <c r="Y1544" i="5"/>
  <c r="U903" i="5"/>
  <c r="O970" i="5"/>
  <c r="W428" i="5"/>
  <c r="S626" i="5"/>
  <c r="W488" i="5"/>
  <c r="S665" i="5"/>
  <c r="L638" i="5"/>
  <c r="N638" i="5" s="1"/>
  <c r="P638" i="5" s="1"/>
  <c r="R638" i="5" s="1"/>
  <c r="T638" i="5" s="1"/>
  <c r="V638" i="5" s="1"/>
  <c r="X638" i="5" s="1"/>
  <c r="Z638" i="5" s="1"/>
  <c r="AA638" i="5" s="1"/>
  <c r="AC638" i="5" s="1"/>
  <c r="O722" i="5"/>
  <c r="Q884" i="5"/>
  <c r="U888" i="5"/>
  <c r="S1115" i="5"/>
  <c r="Y1199" i="5"/>
  <c r="M1227" i="5"/>
  <c r="J1876" i="5"/>
  <c r="Q1544" i="5"/>
  <c r="K48" i="5"/>
  <c r="J488" i="5"/>
  <c r="O884" i="5"/>
  <c r="J888" i="5"/>
  <c r="M1115" i="5"/>
  <c r="O1199" i="5"/>
  <c r="L1420" i="5"/>
  <c r="J1826" i="5"/>
  <c r="O74" i="5"/>
  <c r="L1229" i="5"/>
  <c r="N1229" i="5" s="1"/>
  <c r="P1229" i="5" s="1"/>
  <c r="R1229" i="5" s="1"/>
  <c r="T1229" i="5" s="1"/>
  <c r="V1229" i="5" s="1"/>
  <c r="X1229" i="5" s="1"/>
  <c r="Z1229" i="5" s="1"/>
  <c r="AA1229" i="5" s="1"/>
  <c r="AC1229" i="5" s="1"/>
  <c r="L568" i="5"/>
  <c r="N568" i="5" s="1"/>
  <c r="P568" i="5" s="1"/>
  <c r="R568" i="5" s="1"/>
  <c r="T568" i="5" s="1"/>
  <c r="V568" i="5" s="1"/>
  <c r="X568" i="5" s="1"/>
  <c r="Z568" i="5" s="1"/>
  <c r="AA568" i="5" s="1"/>
  <c r="AC568" i="5" s="1"/>
  <c r="J635" i="5"/>
  <c r="S736" i="5"/>
  <c r="K888" i="5"/>
  <c r="U1011" i="5"/>
  <c r="U1108" i="5"/>
  <c r="O942" i="5"/>
  <c r="O1289" i="5"/>
  <c r="W14" i="5"/>
  <c r="Y91" i="5"/>
  <c r="Y1022" i="5"/>
  <c r="J1145" i="5"/>
  <c r="K1564" i="5"/>
  <c r="Y405" i="5"/>
  <c r="K465" i="5"/>
  <c r="S1140" i="5"/>
  <c r="M1178" i="5"/>
  <c r="K1289" i="5"/>
  <c r="M405" i="5"/>
  <c r="W405" i="5"/>
  <c r="Y1140" i="5"/>
  <c r="S405" i="5"/>
  <c r="W736" i="5"/>
  <c r="W1140" i="5"/>
  <c r="Q405" i="5"/>
  <c r="M736" i="5"/>
  <c r="S1108" i="5"/>
  <c r="Q1140" i="5"/>
  <c r="J1824" i="5"/>
  <c r="O405" i="5"/>
  <c r="Q1108" i="5"/>
  <c r="O295" i="5"/>
  <c r="J591" i="5"/>
  <c r="Q903" i="5"/>
  <c r="K538" i="5"/>
  <c r="M613" i="5"/>
  <c r="J1136" i="5"/>
  <c r="U405" i="5"/>
  <c r="Q888" i="5"/>
  <c r="M1108" i="5"/>
  <c r="Y14" i="5"/>
  <c r="Y591" i="5"/>
  <c r="O903" i="5"/>
  <c r="Q1145" i="5"/>
  <c r="W888" i="5"/>
  <c r="W1108" i="5"/>
  <c r="Q1289" i="5"/>
  <c r="U1574" i="5"/>
  <c r="L1656" i="5"/>
  <c r="N1656" i="5" s="1"/>
  <c r="P1656" i="5" s="1"/>
  <c r="R1656" i="5" s="1"/>
  <c r="T1656" i="5" s="1"/>
  <c r="V1656" i="5" s="1"/>
  <c r="X1656" i="5" s="1"/>
  <c r="Z1656" i="5" s="1"/>
  <c r="AA1656" i="5" s="1"/>
  <c r="AC1656" i="5" s="1"/>
  <c r="O14" i="5"/>
  <c r="Q707" i="5"/>
  <c r="W1145" i="5"/>
  <c r="L374" i="5"/>
  <c r="L1661" i="5"/>
  <c r="N1661" i="5" s="1"/>
  <c r="P1661" i="5" s="1"/>
  <c r="R1661" i="5" s="1"/>
  <c r="T1661" i="5" s="1"/>
  <c r="V1661" i="5" s="1"/>
  <c r="X1661" i="5" s="1"/>
  <c r="Z1661" i="5" s="1"/>
  <c r="AA1661" i="5" s="1"/>
  <c r="AC1661" i="5" s="1"/>
  <c r="S207" i="5"/>
  <c r="U207" i="5"/>
  <c r="S1071" i="5"/>
  <c r="U1328" i="5"/>
  <c r="M1376" i="5"/>
  <c r="K302" i="5"/>
  <c r="W697" i="5"/>
  <c r="Q631" i="5"/>
  <c r="L1807" i="5"/>
  <c r="N1807" i="5" s="1"/>
  <c r="P1807" i="5" s="1"/>
  <c r="R1807" i="5" s="1"/>
  <c r="T1807" i="5" s="1"/>
  <c r="V1807" i="5" s="1"/>
  <c r="X1807" i="5" s="1"/>
  <c r="Z1807" i="5" s="1"/>
  <c r="AA1807" i="5" s="1"/>
  <c r="AC1807" i="5" s="1"/>
  <c r="W322" i="5"/>
  <c r="S322" i="5"/>
  <c r="S741" i="5"/>
  <c r="K880" i="5"/>
  <c r="L956" i="5"/>
  <c r="N956" i="5" s="1"/>
  <c r="P956" i="5" s="1"/>
  <c r="R956" i="5" s="1"/>
  <c r="T956" i="5" s="1"/>
  <c r="V956" i="5" s="1"/>
  <c r="X956" i="5" s="1"/>
  <c r="Z956" i="5" s="1"/>
  <c r="AA956" i="5" s="1"/>
  <c r="AC956" i="5" s="1"/>
  <c r="O1091" i="5"/>
  <c r="K1328" i="5"/>
  <c r="K1376" i="5"/>
  <c r="W1574" i="5"/>
  <c r="U74" i="5"/>
  <c r="Y144" i="5"/>
  <c r="M186" i="5"/>
  <c r="O631" i="5"/>
  <c r="W880" i="5"/>
  <c r="Q1091" i="5"/>
  <c r="U1376" i="5"/>
  <c r="Q1574" i="5"/>
  <c r="M1574" i="5"/>
  <c r="L1701" i="5"/>
  <c r="N1701" i="5" s="1"/>
  <c r="P1701" i="5" s="1"/>
  <c r="R1701" i="5" s="1"/>
  <c r="T1701" i="5" s="1"/>
  <c r="V1701" i="5" s="1"/>
  <c r="X1701" i="5" s="1"/>
  <c r="Z1701" i="5" s="1"/>
  <c r="AA1701" i="5" s="1"/>
  <c r="AC1701" i="5" s="1"/>
  <c r="W1639" i="5"/>
  <c r="W284" i="5"/>
  <c r="J480" i="5"/>
  <c r="L480" i="5" s="1"/>
  <c r="Y1145" i="5"/>
  <c r="O1359" i="5"/>
  <c r="S330" i="5"/>
  <c r="M205" i="5"/>
  <c r="M375" i="5"/>
  <c r="S1454" i="5"/>
  <c r="U1579" i="5"/>
  <c r="J1376" i="5"/>
  <c r="J1639" i="5"/>
  <c r="M1639" i="5"/>
  <c r="Q911" i="5"/>
  <c r="O284" i="5"/>
  <c r="M480" i="5"/>
  <c r="M1359" i="5"/>
  <c r="K205" i="5"/>
  <c r="W375" i="5"/>
  <c r="O1579" i="5"/>
  <c r="Y462" i="5"/>
  <c r="U465" i="5"/>
  <c r="S965" i="5"/>
  <c r="Q1071" i="5"/>
  <c r="Q1239" i="5"/>
  <c r="J1355" i="5"/>
  <c r="S1439" i="5"/>
  <c r="O1510" i="5"/>
  <c r="O1371" i="5"/>
  <c r="M1539" i="5"/>
  <c r="Y1434" i="5"/>
  <c r="J1476" i="5"/>
  <c r="U1710" i="5"/>
  <c r="M1495" i="5"/>
  <c r="Y1824" i="5"/>
  <c r="O34" i="5"/>
  <c r="W82" i="5"/>
  <c r="Y148" i="5"/>
  <c r="Q295" i="5"/>
  <c r="W768" i="5"/>
  <c r="J911" i="5"/>
  <c r="J1452" i="5"/>
  <c r="L1452" i="5" s="1"/>
  <c r="O1122" i="5"/>
  <c r="S1538" i="5"/>
  <c r="M1808" i="5"/>
  <c r="Q1040" i="5"/>
  <c r="M1617" i="5"/>
  <c r="J1687" i="5"/>
  <c r="Q945" i="5"/>
  <c r="L1008" i="5"/>
  <c r="N1008" i="5" s="1"/>
  <c r="P1008" i="5" s="1"/>
  <c r="R1008" i="5" s="1"/>
  <c r="T1008" i="5" s="1"/>
  <c r="V1008" i="5" s="1"/>
  <c r="X1008" i="5" s="1"/>
  <c r="Z1008" i="5" s="1"/>
  <c r="AA1008" i="5" s="1"/>
  <c r="AC1008" i="5" s="1"/>
  <c r="L1134" i="5"/>
  <c r="Y1737" i="5"/>
  <c r="Q3" i="5"/>
  <c r="Y945" i="5"/>
  <c r="Q1413" i="5"/>
  <c r="U1737" i="5"/>
  <c r="O1737" i="5"/>
  <c r="Q1824" i="5"/>
  <c r="Y3" i="5"/>
  <c r="J945" i="5"/>
  <c r="W1737" i="5"/>
  <c r="Q1737" i="5"/>
  <c r="O3" i="5"/>
  <c r="M384" i="5"/>
  <c r="W3" i="5"/>
  <c r="Q108" i="5"/>
  <c r="K148" i="5"/>
  <c r="J384" i="5"/>
  <c r="Q462" i="5"/>
  <c r="U755" i="5"/>
  <c r="Y856" i="5"/>
  <c r="U1314" i="5"/>
  <c r="W1489" i="5"/>
  <c r="Y1439" i="5"/>
  <c r="U1476" i="5"/>
  <c r="W1510" i="5"/>
  <c r="U1371" i="5"/>
  <c r="K1539" i="5"/>
  <c r="O1476" i="5"/>
  <c r="U1718" i="5"/>
  <c r="Q1718" i="5"/>
  <c r="J1856" i="5"/>
  <c r="W4" i="5"/>
  <c r="M3" i="5"/>
  <c r="U108" i="5"/>
  <c r="W148" i="5"/>
  <c r="O1417" i="5"/>
  <c r="M903" i="5"/>
  <c r="U1022" i="5"/>
  <c r="W306" i="5"/>
  <c r="S398" i="5"/>
  <c r="S1160" i="5"/>
  <c r="S1808" i="5"/>
  <c r="Y92" i="5"/>
  <c r="J1256" i="5"/>
  <c r="S856" i="5"/>
  <c r="L947" i="5"/>
  <c r="N947" i="5" s="1"/>
  <c r="P947" i="5" s="1"/>
  <c r="R947" i="5" s="1"/>
  <c r="T947" i="5" s="1"/>
  <c r="V947" i="5" s="1"/>
  <c r="X947" i="5" s="1"/>
  <c r="Z947" i="5" s="1"/>
  <c r="AA947" i="5" s="1"/>
  <c r="AC947" i="5" s="1"/>
  <c r="K965" i="5"/>
  <c r="S985" i="5"/>
  <c r="U1071" i="5"/>
  <c r="O1135" i="5"/>
  <c r="U1239" i="5"/>
  <c r="K1314" i="5"/>
  <c r="S1379" i="5"/>
  <c r="M1489" i="5"/>
  <c r="K1439" i="5"/>
  <c r="M1510" i="5"/>
  <c r="S1371" i="5"/>
  <c r="Y1476" i="5"/>
  <c r="Q1434" i="5"/>
  <c r="W1476" i="5"/>
  <c r="U1765" i="5"/>
  <c r="Y1718" i="5"/>
  <c r="K1856" i="5"/>
  <c r="O4" i="5"/>
  <c r="J148" i="5"/>
  <c r="S1452" i="5"/>
  <c r="Y903" i="5"/>
  <c r="U1434" i="5"/>
  <c r="Q1022" i="5"/>
  <c r="Y1597" i="5"/>
  <c r="K1808" i="5"/>
  <c r="M152" i="5"/>
  <c r="J1039" i="5"/>
  <c r="K1256" i="5"/>
  <c r="W1057" i="5"/>
  <c r="Y965" i="5"/>
  <c r="K1071" i="5"/>
  <c r="Y1239" i="5"/>
  <c r="Q1314" i="5"/>
  <c r="J1314" i="5"/>
  <c r="J1439" i="5"/>
  <c r="Y1510" i="5"/>
  <c r="W1539" i="5"/>
  <c r="O1434" i="5"/>
  <c r="K1476" i="5"/>
  <c r="Y1588" i="5"/>
  <c r="W1824" i="5"/>
  <c r="O1718" i="5"/>
  <c r="O1824" i="5"/>
  <c r="U1856" i="5"/>
  <c r="Y4" i="5"/>
  <c r="Y34" i="5"/>
  <c r="K108" i="5"/>
  <c r="S148" i="5"/>
  <c r="K768" i="5"/>
  <c r="S903" i="5"/>
  <c r="S1434" i="5"/>
  <c r="O1022" i="5"/>
  <c r="O1808" i="5"/>
  <c r="K152" i="5"/>
  <c r="W1617" i="5"/>
  <c r="O827" i="5"/>
  <c r="W1636" i="5"/>
  <c r="U722" i="5"/>
  <c r="O1668" i="5"/>
  <c r="J1770" i="5"/>
  <c r="O276" i="5"/>
  <c r="O665" i="5"/>
  <c r="K722" i="5"/>
  <c r="W827" i="5"/>
  <c r="M1074" i="5"/>
  <c r="Y1018" i="5"/>
  <c r="K1019" i="5"/>
  <c r="U1199" i="5"/>
  <c r="L1367" i="5"/>
  <c r="N1367" i="5" s="1"/>
  <c r="P1367" i="5" s="1"/>
  <c r="R1367" i="5" s="1"/>
  <c r="T1367" i="5" s="1"/>
  <c r="V1367" i="5" s="1"/>
  <c r="X1367" i="5" s="1"/>
  <c r="Z1367" i="5" s="1"/>
  <c r="AA1367" i="5" s="1"/>
  <c r="AC1367" i="5" s="1"/>
  <c r="S1473" i="5"/>
  <c r="Q1668" i="5"/>
  <c r="U1868" i="5"/>
  <c r="O1742" i="5"/>
  <c r="O1544" i="5"/>
  <c r="J1815" i="5"/>
  <c r="Q1636" i="5"/>
  <c r="S722" i="5"/>
  <c r="J1723" i="5"/>
  <c r="L1723" i="5" s="1"/>
  <c r="N1723" i="5" s="1"/>
  <c r="Y1547" i="5"/>
  <c r="U1759" i="5"/>
  <c r="L1432" i="5"/>
  <c r="N1432" i="5" s="1"/>
  <c r="P1432" i="5" s="1"/>
  <c r="R1432" i="5" s="1"/>
  <c r="L1004" i="5"/>
  <c r="N1004" i="5" s="1"/>
  <c r="P1004" i="5" s="1"/>
  <c r="R1004" i="5" s="1"/>
  <c r="T1004" i="5" s="1"/>
  <c r="V1004" i="5" s="1"/>
  <c r="X1004" i="5" s="1"/>
  <c r="Z1004" i="5" s="1"/>
  <c r="AA1004" i="5" s="1"/>
  <c r="AC1004" i="5" s="1"/>
  <c r="S1310" i="5"/>
  <c r="K1875" i="5"/>
  <c r="M827" i="5"/>
  <c r="W970" i="5"/>
  <c r="K985" i="5"/>
  <c r="O1018" i="5"/>
  <c r="Q1019" i="5"/>
  <c r="M1231" i="5"/>
  <c r="Q1295" i="5"/>
  <c r="Y1295" i="5"/>
  <c r="Y1480" i="5"/>
  <c r="J1463" i="5"/>
  <c r="Y1543" i="5"/>
  <c r="U1750" i="5"/>
  <c r="W1742" i="5"/>
  <c r="W1868" i="5"/>
  <c r="W1544" i="5"/>
  <c r="J1613" i="5"/>
  <c r="L1613" i="5" s="1"/>
  <c r="L1829" i="5"/>
  <c r="N1829" i="5" s="1"/>
  <c r="P1829" i="5" s="1"/>
  <c r="R1829" i="5" s="1"/>
  <c r="T1829" i="5" s="1"/>
  <c r="V1829" i="5" s="1"/>
  <c r="X1829" i="5" s="1"/>
  <c r="Z1829" i="5" s="1"/>
  <c r="AA1829" i="5" s="1"/>
  <c r="AC1829" i="5" s="1"/>
  <c r="Q722" i="5"/>
  <c r="J723" i="5"/>
  <c r="Y955" i="5"/>
  <c r="W1547" i="5"/>
  <c r="O1851" i="5"/>
  <c r="U1708" i="5"/>
  <c r="S1236" i="5"/>
  <c r="U1395" i="5"/>
  <c r="K1310" i="5"/>
  <c r="O1875" i="5"/>
  <c r="O1480" i="5"/>
  <c r="K1601" i="5"/>
  <c r="K1876" i="5"/>
  <c r="M1544" i="5"/>
  <c r="Q1613" i="5"/>
  <c r="Q25" i="5"/>
  <c r="W48" i="5"/>
  <c r="K276" i="5"/>
  <c r="Q723" i="5"/>
  <c r="Y262" i="5"/>
  <c r="O306" i="5"/>
  <c r="Q539" i="5"/>
  <c r="J508" i="5"/>
  <c r="M615" i="5"/>
  <c r="Q283" i="5"/>
  <c r="O534" i="5"/>
  <c r="Y1473" i="5"/>
  <c r="W1723" i="5"/>
  <c r="U955" i="5"/>
  <c r="W1373" i="5"/>
  <c r="U1547" i="5"/>
  <c r="W1738" i="5"/>
  <c r="M1851" i="5"/>
  <c r="S1708" i="5"/>
  <c r="J1292" i="5"/>
  <c r="S480" i="5"/>
  <c r="K1236" i="5"/>
  <c r="O1395" i="5"/>
  <c r="Y210" i="5"/>
  <c r="Y1407" i="5"/>
  <c r="S375" i="5"/>
  <c r="J1310" i="5"/>
  <c r="Q1746" i="5"/>
  <c r="U1875" i="5"/>
  <c r="O521" i="5"/>
  <c r="K715" i="5"/>
  <c r="U827" i="5"/>
  <c r="U1074" i="5"/>
  <c r="W985" i="5"/>
  <c r="K1018" i="5"/>
  <c r="J1056" i="5"/>
  <c r="Y1231" i="5"/>
  <c r="U1293" i="5"/>
  <c r="W1295" i="5"/>
  <c r="Q1543" i="5"/>
  <c r="S1601" i="5"/>
  <c r="O1613" i="5"/>
  <c r="U25" i="5"/>
  <c r="Y25" i="5"/>
  <c r="U38" i="5"/>
  <c r="S48" i="5"/>
  <c r="Q276" i="5"/>
  <c r="L1862" i="5"/>
  <c r="J306" i="5"/>
  <c r="W539" i="5"/>
  <c r="K615" i="5"/>
  <c r="O283" i="5"/>
  <c r="J651" i="5"/>
  <c r="J1176" i="5"/>
  <c r="O116" i="5"/>
  <c r="S955" i="5"/>
  <c r="Q1373" i="5"/>
  <c r="S1547" i="5"/>
  <c r="W1292" i="5"/>
  <c r="K1395" i="5"/>
  <c r="Q608" i="5"/>
  <c r="O393" i="5"/>
  <c r="L596" i="5"/>
  <c r="N596" i="5" s="1"/>
  <c r="P596" i="5" s="1"/>
  <c r="R596" i="5" s="1"/>
  <c r="T596" i="5" s="1"/>
  <c r="V596" i="5" s="1"/>
  <c r="X596" i="5" s="1"/>
  <c r="Z596" i="5" s="1"/>
  <c r="AA596" i="5" s="1"/>
  <c r="AC596" i="5" s="1"/>
  <c r="Y806" i="5"/>
  <c r="M985" i="5"/>
  <c r="U1381" i="5"/>
  <c r="S1295" i="5"/>
  <c r="M1295" i="5"/>
  <c r="U1848" i="5"/>
  <c r="Y1738" i="5"/>
  <c r="O1601" i="5"/>
  <c r="Y1613" i="5"/>
  <c r="Q1868" i="5"/>
  <c r="O25" i="5"/>
  <c r="O48" i="5"/>
  <c r="S1815" i="5"/>
  <c r="Q345" i="5"/>
  <c r="S306" i="5"/>
  <c r="W712" i="5"/>
  <c r="J845" i="5"/>
  <c r="M283" i="5"/>
  <c r="S673" i="5"/>
  <c r="W116" i="5"/>
  <c r="O955" i="5"/>
  <c r="O1373" i="5"/>
  <c r="O137" i="5"/>
  <c r="U140" i="5"/>
  <c r="J1395" i="5"/>
  <c r="S1676" i="5"/>
  <c r="O608" i="5"/>
  <c r="K1584" i="5"/>
  <c r="K393" i="5"/>
  <c r="S521" i="5"/>
  <c r="Q715" i="5"/>
  <c r="S723" i="5"/>
  <c r="L740" i="5"/>
  <c r="N740" i="5" s="1"/>
  <c r="P740" i="5" s="1"/>
  <c r="R740" i="5" s="1"/>
  <c r="T740" i="5" s="1"/>
  <c r="V740" i="5" s="1"/>
  <c r="X740" i="5" s="1"/>
  <c r="Z740" i="5" s="1"/>
  <c r="AA740" i="5" s="1"/>
  <c r="AC740" i="5" s="1"/>
  <c r="K1074" i="5"/>
  <c r="Y1450" i="5"/>
  <c r="Q1601" i="5"/>
  <c r="O1868" i="5"/>
  <c r="M1613" i="5"/>
  <c r="M48" i="5"/>
  <c r="M345" i="5"/>
  <c r="J475" i="5"/>
  <c r="U416" i="5"/>
  <c r="Q712" i="5"/>
  <c r="W845" i="5"/>
  <c r="U673" i="5"/>
  <c r="Q116" i="5"/>
  <c r="K77" i="5"/>
  <c r="W1030" i="5"/>
  <c r="K955" i="5"/>
  <c r="M1373" i="5"/>
  <c r="Y137" i="5"/>
  <c r="M140" i="5"/>
  <c r="S1395" i="5"/>
  <c r="U1181" i="5"/>
  <c r="O1676" i="5"/>
  <c r="J1584" i="5"/>
  <c r="W393" i="5"/>
  <c r="W521" i="5"/>
  <c r="J726" i="5"/>
  <c r="Q827" i="5"/>
  <c r="O1074" i="5"/>
  <c r="U985" i="5"/>
  <c r="W1018" i="5"/>
  <c r="Q1450" i="5"/>
  <c r="O1450" i="5"/>
  <c r="S1444" i="5"/>
  <c r="U1543" i="5"/>
  <c r="Y1868" i="5"/>
  <c r="L1860" i="5"/>
  <c r="N1860" i="5" s="1"/>
  <c r="P1860" i="5" s="1"/>
  <c r="R1860" i="5" s="1"/>
  <c r="T1860" i="5" s="1"/>
  <c r="V1860" i="5" s="1"/>
  <c r="X1860" i="5" s="1"/>
  <c r="Z1860" i="5" s="1"/>
  <c r="AA1860" i="5" s="1"/>
  <c r="AC1860" i="5" s="1"/>
  <c r="Q48" i="5"/>
  <c r="O206" i="5"/>
  <c r="L1852" i="5"/>
  <c r="N1852" i="5" s="1"/>
  <c r="P1852" i="5" s="1"/>
  <c r="R1852" i="5" s="1"/>
  <c r="T1852" i="5" s="1"/>
  <c r="V1852" i="5" s="1"/>
  <c r="X1852" i="5" s="1"/>
  <c r="Z1852" i="5" s="1"/>
  <c r="AA1852" i="5" s="1"/>
  <c r="AC1852" i="5" s="1"/>
  <c r="S719" i="5"/>
  <c r="Q416" i="5"/>
  <c r="Y845" i="5"/>
  <c r="M1815" i="5"/>
  <c r="Y673" i="5"/>
  <c r="S1463" i="5"/>
  <c r="M116" i="5"/>
  <c r="U1030" i="5"/>
  <c r="W927" i="5"/>
  <c r="J955" i="5"/>
  <c r="J1373" i="5"/>
  <c r="U137" i="5"/>
  <c r="W1395" i="5"/>
  <c r="S1594" i="5"/>
  <c r="S1667" i="5"/>
  <c r="K322" i="5"/>
  <c r="U345" i="5"/>
  <c r="M488" i="5"/>
  <c r="Q726" i="5"/>
  <c r="J827" i="5"/>
  <c r="L827" i="5" s="1"/>
  <c r="S823" i="5"/>
  <c r="L1194" i="5"/>
  <c r="S1231" i="5"/>
  <c r="K1299" i="5"/>
  <c r="O1543" i="5"/>
  <c r="K1543" i="5"/>
  <c r="S1868" i="5"/>
  <c r="J1865" i="5"/>
  <c r="M25" i="5"/>
  <c r="U82" i="5"/>
  <c r="M82" i="5"/>
  <c r="Y85" i="5"/>
  <c r="U48" i="5"/>
  <c r="S142" i="5"/>
  <c r="J111" i="5"/>
  <c r="K240" i="5"/>
  <c r="L240" i="5" s="1"/>
  <c r="W353" i="5"/>
  <c r="Q495" i="5"/>
  <c r="M1879" i="5"/>
  <c r="S1235" i="5"/>
  <c r="Q206" i="5"/>
  <c r="Q234" i="5"/>
  <c r="S262" i="5"/>
  <c r="J579" i="5"/>
  <c r="J718" i="5"/>
  <c r="Q845" i="5"/>
  <c r="W361" i="5"/>
  <c r="Q607" i="5"/>
  <c r="M673" i="5"/>
  <c r="K116" i="5"/>
  <c r="U77" i="5"/>
  <c r="Q1122" i="5"/>
  <c r="O1282" i="5"/>
  <c r="Y1373" i="5"/>
  <c r="Q137" i="5"/>
  <c r="Y1359" i="5"/>
  <c r="L1325" i="5"/>
  <c r="N1325" i="5" s="1"/>
  <c r="P1325" i="5" s="1"/>
  <c r="R1325" i="5" s="1"/>
  <c r="T1325" i="5" s="1"/>
  <c r="V1325" i="5" s="1"/>
  <c r="X1325" i="5" s="1"/>
  <c r="Z1325" i="5" s="1"/>
  <c r="AA1325" i="5" s="1"/>
  <c r="AC1325" i="5" s="1"/>
  <c r="Q1048" i="5"/>
  <c r="U1099" i="5"/>
  <c r="J1667" i="5"/>
  <c r="L1667" i="5" s="1"/>
  <c r="N1667" i="5" s="1"/>
  <c r="P1667" i="5" s="1"/>
  <c r="R1667" i="5" s="1"/>
  <c r="W1875" i="5"/>
  <c r="L118" i="5"/>
  <c r="N118" i="5" s="1"/>
  <c r="P118" i="5" s="1"/>
  <c r="R118" i="5" s="1"/>
  <c r="T118" i="5" s="1"/>
  <c r="V118" i="5" s="1"/>
  <c r="X118" i="5" s="1"/>
  <c r="Z118" i="5" s="1"/>
  <c r="AA118" i="5" s="1"/>
  <c r="AC118" i="5" s="1"/>
  <c r="K1617" i="5"/>
  <c r="L1617" i="5" s="1"/>
  <c r="AB461" i="5"/>
  <c r="AD461" i="5" s="1"/>
  <c r="U461" i="5"/>
  <c r="AB581" i="5"/>
  <c r="AD581" i="5" s="1"/>
  <c r="U581" i="5"/>
  <c r="O581" i="5"/>
  <c r="AB629" i="5"/>
  <c r="AD629" i="5" s="1"/>
  <c r="Q629" i="5"/>
  <c r="Y629" i="5"/>
  <c r="O629" i="5"/>
  <c r="W629" i="5"/>
  <c r="U629" i="5"/>
  <c r="S629" i="5"/>
  <c r="J629" i="5"/>
  <c r="AB1503" i="5"/>
  <c r="AD1503" i="5" s="1"/>
  <c r="S1503" i="5"/>
  <c r="M1503" i="5"/>
  <c r="S21" i="5"/>
  <c r="K21" i="5"/>
  <c r="Y21" i="5"/>
  <c r="Q21" i="5"/>
  <c r="J21" i="5"/>
  <c r="AB1148" i="5"/>
  <c r="AD1148" i="5" s="1"/>
  <c r="Q1148" i="5"/>
  <c r="AB806" i="5"/>
  <c r="AD806" i="5" s="1"/>
  <c r="S806" i="5"/>
  <c r="O806" i="5"/>
  <c r="AB893" i="5"/>
  <c r="AD893" i="5" s="1"/>
  <c r="O893" i="5"/>
  <c r="W893" i="5"/>
  <c r="Y893" i="5"/>
  <c r="U893" i="5"/>
  <c r="Q893" i="5"/>
  <c r="S893" i="5"/>
  <c r="J893" i="5"/>
  <c r="AB983" i="5"/>
  <c r="AD983" i="5" s="1"/>
  <c r="J983" i="5"/>
  <c r="K983" i="5"/>
  <c r="M983" i="5"/>
  <c r="S983" i="5"/>
  <c r="K1065" i="5"/>
  <c r="W1065" i="5"/>
  <c r="O1065" i="5"/>
  <c r="Q1065" i="5"/>
  <c r="J1065" i="5"/>
  <c r="AB1126" i="5"/>
  <c r="AD1126" i="5" s="1"/>
  <c r="S1126" i="5"/>
  <c r="U1126" i="5"/>
  <c r="Y1126" i="5"/>
  <c r="M1126" i="5"/>
  <c r="O1126" i="5"/>
  <c r="Q1126" i="5"/>
  <c r="W1126" i="5"/>
  <c r="K1126" i="5"/>
  <c r="L1126" i="5" s="1"/>
  <c r="AB1193" i="5"/>
  <c r="AD1193" i="5" s="1"/>
  <c r="K1193" i="5"/>
  <c r="M1193" i="5"/>
  <c r="J1193" i="5"/>
  <c r="AB1268" i="5"/>
  <c r="AD1268" i="5" s="1"/>
  <c r="U1268" i="5"/>
  <c r="Y1268" i="5"/>
  <c r="W1268" i="5"/>
  <c r="J1268" i="5"/>
  <c r="K1268" i="5"/>
  <c r="O1268" i="5"/>
  <c r="Q1268" i="5"/>
  <c r="AB1343" i="5"/>
  <c r="AD1343" i="5" s="1"/>
  <c r="J1343" i="5"/>
  <c r="Y1343" i="5"/>
  <c r="M1343" i="5"/>
  <c r="Y1424" i="5"/>
  <c r="J1424" i="5"/>
  <c r="U1424" i="5"/>
  <c r="AB1511" i="5"/>
  <c r="AD1511" i="5" s="1"/>
  <c r="W1511" i="5"/>
  <c r="J1511" i="5"/>
  <c r="K1511" i="5"/>
  <c r="M1511" i="5"/>
  <c r="AB1578" i="5"/>
  <c r="AD1578" i="5" s="1"/>
  <c r="O1578" i="5"/>
  <c r="AB907" i="5"/>
  <c r="AD907" i="5" s="1"/>
  <c r="O907" i="5"/>
  <c r="W907" i="5"/>
  <c r="Y907" i="5"/>
  <c r="J907" i="5"/>
  <c r="K907" i="5"/>
  <c r="M907" i="5"/>
  <c r="S907" i="5"/>
  <c r="Q907" i="5"/>
  <c r="AB969" i="5"/>
  <c r="AD969" i="5" s="1"/>
  <c r="W969" i="5"/>
  <c r="Y969" i="5"/>
  <c r="J969" i="5"/>
  <c r="L969" i="5" s="1"/>
  <c r="M969" i="5"/>
  <c r="AB1062" i="5"/>
  <c r="AD1062" i="5" s="1"/>
  <c r="Q1062" i="5"/>
  <c r="O1062" i="5"/>
  <c r="AB1151" i="5"/>
  <c r="AD1151" i="5" s="1"/>
  <c r="U1151" i="5"/>
  <c r="Y1151" i="5"/>
  <c r="J1151" i="5"/>
  <c r="K1151" i="5"/>
  <c r="AB1255" i="5"/>
  <c r="AD1255" i="5" s="1"/>
  <c r="Y1255" i="5"/>
  <c r="Q1255" i="5"/>
  <c r="U1255" i="5"/>
  <c r="J1255" i="5"/>
  <c r="AB1128" i="5"/>
  <c r="AD1128" i="5" s="1"/>
  <c r="Y1128" i="5"/>
  <c r="AB1738" i="5"/>
  <c r="AD1738" i="5" s="1"/>
  <c r="J1738" i="5"/>
  <c r="L1738" i="5" s="1"/>
  <c r="S1738" i="5"/>
  <c r="AB812" i="5"/>
  <c r="AD812" i="5" s="1"/>
  <c r="U812" i="5"/>
  <c r="J812" i="5"/>
  <c r="K812" i="5"/>
  <c r="O812" i="5"/>
  <c r="AB1303" i="5"/>
  <c r="AD1303" i="5" s="1"/>
  <c r="K1303" i="5"/>
  <c r="L1303" i="5" s="1"/>
  <c r="O1303" i="5"/>
  <c r="Y1303" i="5"/>
  <c r="AB1551" i="5"/>
  <c r="AD1551" i="5" s="1"/>
  <c r="M1551" i="5"/>
  <c r="O1551" i="5"/>
  <c r="S1551" i="5"/>
  <c r="U1551" i="5"/>
  <c r="W1551" i="5"/>
  <c r="Y1551" i="5"/>
  <c r="Q1551" i="5"/>
  <c r="AB1742" i="5"/>
  <c r="AD1742" i="5" s="1"/>
  <c r="J1742" i="5"/>
  <c r="Q1742" i="5"/>
  <c r="S1742" i="5"/>
  <c r="AB1799" i="5"/>
  <c r="AD1799" i="5" s="1"/>
  <c r="O1799" i="5"/>
  <c r="J1799" i="5"/>
  <c r="K1799" i="5"/>
  <c r="Q1799" i="5"/>
  <c r="S1799" i="5"/>
  <c r="U1799" i="5"/>
  <c r="W1799" i="5"/>
  <c r="Y1799" i="5"/>
  <c r="AB1170" i="5"/>
  <c r="AD1170" i="5" s="1"/>
  <c r="K1170" i="5"/>
  <c r="L1170" i="5" s="1"/>
  <c r="M1170" i="5"/>
  <c r="O1170" i="5"/>
  <c r="U1170" i="5"/>
  <c r="AB1749" i="5"/>
  <c r="AD1749" i="5" s="1"/>
  <c r="Q1749" i="5"/>
  <c r="U1749" i="5"/>
  <c r="W1749" i="5"/>
  <c r="Y1749" i="5"/>
  <c r="J1749" i="5"/>
  <c r="K1749" i="5"/>
  <c r="M1749" i="5"/>
  <c r="S1749" i="5"/>
  <c r="AB38" i="5"/>
  <c r="AD38" i="5" s="1"/>
  <c r="Q38" i="5"/>
  <c r="Y38" i="5"/>
  <c r="AB1019" i="5"/>
  <c r="AD1019" i="5" s="1"/>
  <c r="J1019" i="5"/>
  <c r="AB1750" i="5"/>
  <c r="AD1750" i="5" s="1"/>
  <c r="Q1750" i="5"/>
  <c r="S1750" i="5"/>
  <c r="Y1750" i="5"/>
  <c r="AB1427" i="5"/>
  <c r="AD1427" i="5" s="1"/>
  <c r="K1427" i="5"/>
  <c r="Y1427" i="5"/>
  <c r="O1427" i="5"/>
  <c r="AB1482" i="5"/>
  <c r="AD1482" i="5" s="1"/>
  <c r="J1482" i="5"/>
  <c r="L1482" i="5" s="1"/>
  <c r="M1482" i="5"/>
  <c r="O1482" i="5"/>
  <c r="Q1482" i="5"/>
  <c r="AB1545" i="5"/>
  <c r="AD1545" i="5" s="1"/>
  <c r="U1545" i="5"/>
  <c r="W1545" i="5"/>
  <c r="J1545" i="5"/>
  <c r="K1545" i="5"/>
  <c r="AB1257" i="5"/>
  <c r="AD1257" i="5" s="1"/>
  <c r="K1257" i="5"/>
  <c r="AB1365" i="5"/>
  <c r="AD1365" i="5" s="1"/>
  <c r="Q1365" i="5"/>
  <c r="S1365" i="5"/>
  <c r="Y1365" i="5"/>
  <c r="AB1374" i="5"/>
  <c r="AD1374" i="5" s="1"/>
  <c r="U1374" i="5"/>
  <c r="W1374" i="5"/>
  <c r="K1374" i="5"/>
  <c r="O1374" i="5"/>
  <c r="S1374" i="5"/>
  <c r="AB723" i="5"/>
  <c r="AD723" i="5" s="1"/>
  <c r="K723" i="5"/>
  <c r="M723" i="5"/>
  <c r="W723" i="5"/>
  <c r="Y723" i="5"/>
  <c r="AB1295" i="5"/>
  <c r="AD1295" i="5" s="1"/>
  <c r="J1295" i="5"/>
  <c r="L1295" i="5" s="1"/>
  <c r="AB1465" i="5"/>
  <c r="AD1465" i="5" s="1"/>
  <c r="K1465" i="5"/>
  <c r="Q1465" i="5"/>
  <c r="AB1611" i="5"/>
  <c r="AD1611" i="5" s="1"/>
  <c r="W1611" i="5"/>
  <c r="Y1611" i="5"/>
  <c r="Q1611" i="5"/>
  <c r="K1611" i="5"/>
  <c r="AB1679" i="5"/>
  <c r="AD1679" i="5" s="1"/>
  <c r="S1679" i="5"/>
  <c r="U1679" i="5"/>
  <c r="K1679" i="5"/>
  <c r="Q1679" i="5"/>
  <c r="AB714" i="5"/>
  <c r="AD714" i="5" s="1"/>
  <c r="K714" i="5"/>
  <c r="O714" i="5"/>
  <c r="Q714" i="5"/>
  <c r="S714" i="5"/>
  <c r="U714" i="5"/>
  <c r="W714" i="5"/>
  <c r="J714" i="5"/>
  <c r="AB1381" i="5"/>
  <c r="AD1381" i="5" s="1"/>
  <c r="J1381" i="5"/>
  <c r="O1381" i="5"/>
  <c r="Q1381" i="5"/>
  <c r="S1381" i="5"/>
  <c r="AB1500" i="5"/>
  <c r="AD1500" i="5" s="1"/>
  <c r="K1500" i="5"/>
  <c r="L1500" i="5" s="1"/>
  <c r="S1500" i="5"/>
  <c r="U1500" i="5"/>
  <c r="O1500" i="5"/>
  <c r="AB665" i="5"/>
  <c r="AD665" i="5" s="1"/>
  <c r="Q665" i="5"/>
  <c r="AB1199" i="5"/>
  <c r="AD1199" i="5" s="1"/>
  <c r="Q1199" i="5"/>
  <c r="M1199" i="5"/>
  <c r="J1199" i="5"/>
  <c r="L1199" i="5" s="1"/>
  <c r="S1199" i="5"/>
  <c r="W1199" i="5"/>
  <c r="AB1876" i="5"/>
  <c r="AD1876" i="5" s="1"/>
  <c r="M1876" i="5"/>
  <c r="O1876" i="5"/>
  <c r="S1876" i="5"/>
  <c r="W1876" i="5"/>
  <c r="AB970" i="5"/>
  <c r="AD970" i="5" s="1"/>
  <c r="J970" i="5"/>
  <c r="Y970" i="5"/>
  <c r="AB421" i="5"/>
  <c r="AD421" i="5" s="1"/>
  <c r="Q421" i="5"/>
  <c r="S421" i="5"/>
  <c r="J421" i="5"/>
  <c r="U421" i="5"/>
  <c r="AB1018" i="5"/>
  <c r="AD1018" i="5" s="1"/>
  <c r="J1018" i="5"/>
  <c r="AB432" i="5"/>
  <c r="AD432" i="5" s="1"/>
  <c r="S432" i="5"/>
  <c r="J432" i="5"/>
  <c r="K432" i="5"/>
  <c r="U432" i="5"/>
  <c r="W432" i="5"/>
  <c r="AB345" i="5"/>
  <c r="AD345" i="5" s="1"/>
  <c r="Y345" i="5"/>
  <c r="W345" i="5"/>
  <c r="AB774" i="5"/>
  <c r="AD774" i="5" s="1"/>
  <c r="W774" i="5"/>
  <c r="Y774" i="5"/>
  <c r="AB830" i="5"/>
  <c r="AD830" i="5" s="1"/>
  <c r="O830" i="5"/>
  <c r="K830" i="5"/>
  <c r="Q830" i="5"/>
  <c r="U830" i="5"/>
  <c r="W830" i="5"/>
  <c r="Y830" i="5"/>
  <c r="S830" i="5"/>
  <c r="AB890" i="5"/>
  <c r="AD890" i="5" s="1"/>
  <c r="Q890" i="5"/>
  <c r="S890" i="5"/>
  <c r="U890" i="5"/>
  <c r="W890" i="5"/>
  <c r="Y890" i="5"/>
  <c r="J890" i="5"/>
  <c r="AB1770" i="5"/>
  <c r="AD1770" i="5" s="1"/>
  <c r="M1770" i="5"/>
  <c r="O1770" i="5"/>
  <c r="Q1770" i="5"/>
  <c r="AB1826" i="5"/>
  <c r="AD1826" i="5" s="1"/>
  <c r="Q1826" i="5"/>
  <c r="M1826" i="5"/>
  <c r="O1826" i="5"/>
  <c r="S1826" i="5"/>
  <c r="W1826" i="5"/>
  <c r="Y1826" i="5"/>
  <c r="AB1759" i="5"/>
  <c r="AD1759" i="5" s="1"/>
  <c r="K1759" i="5"/>
  <c r="J1759" i="5"/>
  <c r="M1759" i="5"/>
  <c r="AB1587" i="5"/>
  <c r="AD1587" i="5" s="1"/>
  <c r="Y1587" i="5"/>
  <c r="J1587" i="5"/>
  <c r="K1587" i="5"/>
  <c r="M1587" i="5"/>
  <c r="O1587" i="5"/>
  <c r="Q1587" i="5"/>
  <c r="S1587" i="5"/>
  <c r="W581" i="5"/>
  <c r="Q757" i="5"/>
  <c r="U726" i="5"/>
  <c r="M806" i="5"/>
  <c r="Q925" i="5"/>
  <c r="U969" i="5"/>
  <c r="M1056" i="5"/>
  <c r="M1148" i="5"/>
  <c r="K1343" i="5"/>
  <c r="W1424" i="5"/>
  <c r="Q1738" i="5"/>
  <c r="K1636" i="5"/>
  <c r="Q111" i="5"/>
  <c r="U276" i="5"/>
  <c r="M697" i="5"/>
  <c r="U723" i="5"/>
  <c r="U1193" i="5"/>
  <c r="U1295" i="5"/>
  <c r="W1170" i="5"/>
  <c r="K1381" i="5"/>
  <c r="O1463" i="5"/>
  <c r="J1503" i="5"/>
  <c r="L1503" i="5" s="1"/>
  <c r="J1668" i="5"/>
  <c r="Q970" i="5"/>
  <c r="J1365" i="5"/>
  <c r="S1759" i="5"/>
  <c r="K1750" i="5"/>
  <c r="L1750" i="5" s="1"/>
  <c r="M629" i="5"/>
  <c r="Y714" i="5"/>
  <c r="K1551" i="5"/>
  <c r="M1799" i="5"/>
  <c r="O186" i="5"/>
  <c r="W186" i="5"/>
  <c r="J186" i="5"/>
  <c r="AB360" i="5"/>
  <c r="AD360" i="5" s="1"/>
  <c r="M360" i="5"/>
  <c r="J360" i="5"/>
  <c r="K360" i="5"/>
  <c r="AB416" i="5"/>
  <c r="AD416" i="5" s="1"/>
  <c r="S416" i="5"/>
  <c r="U1417" i="5"/>
  <c r="Q1417" i="5"/>
  <c r="S1417" i="5"/>
  <c r="AB1522" i="5"/>
  <c r="AD1522" i="5" s="1"/>
  <c r="M1522" i="5"/>
  <c r="K1522" i="5"/>
  <c r="AB296" i="5"/>
  <c r="AD296" i="5" s="1"/>
  <c r="W296" i="5"/>
  <c r="AB407" i="5"/>
  <c r="AD407" i="5" s="1"/>
  <c r="K407" i="5"/>
  <c r="U407" i="5"/>
  <c r="W407" i="5"/>
  <c r="AB473" i="5"/>
  <c r="AD473" i="5" s="1"/>
  <c r="K473" i="5"/>
  <c r="AB538" i="5"/>
  <c r="AD538" i="5" s="1"/>
  <c r="Y538" i="5"/>
  <c r="U538" i="5"/>
  <c r="AB584" i="5"/>
  <c r="AD584" i="5" s="1"/>
  <c r="U584" i="5"/>
  <c r="M584" i="5"/>
  <c r="Y584" i="5"/>
  <c r="J584" i="5"/>
  <c r="AB305" i="5"/>
  <c r="AD305" i="5" s="1"/>
  <c r="S305" i="5"/>
  <c r="Y305" i="5"/>
  <c r="AB352" i="5"/>
  <c r="AD352" i="5" s="1"/>
  <c r="M352" i="5"/>
  <c r="AB539" i="5"/>
  <c r="AD539" i="5" s="1"/>
  <c r="J539" i="5"/>
  <c r="O539" i="5"/>
  <c r="AB613" i="5"/>
  <c r="AD613" i="5" s="1"/>
  <c r="W613" i="5"/>
  <c r="O613" i="5"/>
  <c r="S613" i="5"/>
  <c r="AB671" i="5"/>
  <c r="AD671" i="5" s="1"/>
  <c r="J671" i="5"/>
  <c r="K671" i="5"/>
  <c r="O671" i="5"/>
  <c r="AB719" i="5"/>
  <c r="AD719" i="5" s="1"/>
  <c r="J719" i="5"/>
  <c r="U719" i="5"/>
  <c r="W719" i="5"/>
  <c r="Y719" i="5"/>
  <c r="AB847" i="5"/>
  <c r="AD847" i="5" s="1"/>
  <c r="O847" i="5"/>
  <c r="AB996" i="5"/>
  <c r="AD996" i="5" s="1"/>
  <c r="M996" i="5"/>
  <c r="AB1176" i="5"/>
  <c r="AD1176" i="5" s="1"/>
  <c r="K1176" i="5"/>
  <c r="M1176" i="5"/>
  <c r="O1176" i="5"/>
  <c r="Q1176" i="5"/>
  <c r="AB306" i="5"/>
  <c r="AD306" i="5" s="1"/>
  <c r="M306" i="5"/>
  <c r="K306" i="5"/>
  <c r="U306" i="5"/>
  <c r="AB475" i="5"/>
  <c r="AD475" i="5" s="1"/>
  <c r="W475" i="5"/>
  <c r="Y475" i="5"/>
  <c r="O475" i="5"/>
  <c r="AB522" i="5"/>
  <c r="AD522" i="5" s="1"/>
  <c r="U522" i="5"/>
  <c r="AB792" i="5"/>
  <c r="AD792" i="5" s="1"/>
  <c r="O792" i="5"/>
  <c r="AB997" i="5"/>
  <c r="AD997" i="5" s="1"/>
  <c r="S997" i="5"/>
  <c r="U997" i="5"/>
  <c r="AB290" i="5"/>
  <c r="AD290" i="5" s="1"/>
  <c r="S290" i="5"/>
  <c r="U290" i="5"/>
  <c r="AB354" i="5"/>
  <c r="AD354" i="5" s="1"/>
  <c r="K354" i="5"/>
  <c r="L354" i="5" s="1"/>
  <c r="M354" i="5"/>
  <c r="S354" i="5"/>
  <c r="U354" i="5"/>
  <c r="AB560" i="5"/>
  <c r="AD560" i="5" s="1"/>
  <c r="S560" i="5"/>
  <c r="AB738" i="5"/>
  <c r="AD738" i="5" s="1"/>
  <c r="W738" i="5"/>
  <c r="Y738" i="5"/>
  <c r="J738" i="5"/>
  <c r="K738" i="5"/>
  <c r="AB849" i="5"/>
  <c r="AD849" i="5" s="1"/>
  <c r="O849" i="5"/>
  <c r="AB283" i="5"/>
  <c r="AD283" i="5" s="1"/>
  <c r="S283" i="5"/>
  <c r="W283" i="5"/>
  <c r="Y283" i="5"/>
  <c r="U283" i="5"/>
  <c r="AB347" i="5"/>
  <c r="AD347" i="5" s="1"/>
  <c r="U347" i="5"/>
  <c r="Q347" i="5"/>
  <c r="S347" i="5"/>
  <c r="Y347" i="5"/>
  <c r="AB413" i="5"/>
  <c r="AD413" i="5" s="1"/>
  <c r="Q413" i="5"/>
  <c r="AB489" i="5"/>
  <c r="AD489" i="5" s="1"/>
  <c r="W489" i="5"/>
  <c r="Y489" i="5"/>
  <c r="J489" i="5"/>
  <c r="O489" i="5"/>
  <c r="K489" i="5"/>
  <c r="Q489" i="5"/>
  <c r="AB553" i="5"/>
  <c r="AD553" i="5" s="1"/>
  <c r="Q553" i="5"/>
  <c r="O553" i="5"/>
  <c r="M553" i="5"/>
  <c r="AB724" i="5"/>
  <c r="AD724" i="5" s="1"/>
  <c r="Y724" i="5"/>
  <c r="J724" i="5"/>
  <c r="K724" i="5"/>
  <c r="M724" i="5"/>
  <c r="U724" i="5"/>
  <c r="Q724" i="5"/>
  <c r="S724" i="5"/>
  <c r="AB804" i="5"/>
  <c r="AD804" i="5" s="1"/>
  <c r="M804" i="5"/>
  <c r="AB927" i="5"/>
  <c r="AD927" i="5" s="1"/>
  <c r="M927" i="5"/>
  <c r="O927" i="5"/>
  <c r="S927" i="5"/>
  <c r="K927" i="5"/>
  <c r="AB1055" i="5"/>
  <c r="AD1055" i="5" s="1"/>
  <c r="U1055" i="5"/>
  <c r="W1055" i="5"/>
  <c r="J1055" i="5"/>
  <c r="K1055" i="5"/>
  <c r="AB1181" i="5"/>
  <c r="AD1181" i="5" s="1"/>
  <c r="Q1181" i="5"/>
  <c r="S1181" i="5"/>
  <c r="J1181" i="5"/>
  <c r="W1181" i="5"/>
  <c r="AB1305" i="5"/>
  <c r="AD1305" i="5" s="1"/>
  <c r="Q1305" i="5"/>
  <c r="J1305" i="5"/>
  <c r="S1305" i="5"/>
  <c r="AB1547" i="5"/>
  <c r="AD1547" i="5" s="1"/>
  <c r="J1547" i="5"/>
  <c r="L1547" i="5" s="1"/>
  <c r="O1547" i="5"/>
  <c r="M1547" i="5"/>
  <c r="AB1708" i="5"/>
  <c r="AD1708" i="5" s="1"/>
  <c r="K1708" i="5"/>
  <c r="J1708" i="5"/>
  <c r="AB140" i="5"/>
  <c r="AD140" i="5" s="1"/>
  <c r="K140" i="5"/>
  <c r="L140" i="5" s="1"/>
  <c r="O140" i="5"/>
  <c r="W140" i="5"/>
  <c r="Y140" i="5"/>
  <c r="AB1266" i="5"/>
  <c r="AD1266" i="5" s="1"/>
  <c r="W1266" i="5"/>
  <c r="AB1594" i="5"/>
  <c r="AD1594" i="5" s="1"/>
  <c r="U1594" i="5"/>
  <c r="Y1594" i="5"/>
  <c r="O1594" i="5"/>
  <c r="O1518" i="5"/>
  <c r="W1518" i="5"/>
  <c r="AB85" i="5"/>
  <c r="AD85" i="5" s="1"/>
  <c r="K85" i="5"/>
  <c r="AB1823" i="5"/>
  <c r="AD1823" i="5" s="1"/>
  <c r="K1823" i="5"/>
  <c r="J1823" i="5"/>
  <c r="S1823" i="5"/>
  <c r="AB1733" i="5"/>
  <c r="AD1733" i="5" s="1"/>
  <c r="J1733" i="5"/>
  <c r="L1733" i="5" s="1"/>
  <c r="S1733" i="5"/>
  <c r="M925" i="5"/>
  <c r="U697" i="5"/>
  <c r="S1193" i="5"/>
  <c r="J581" i="5"/>
  <c r="W1463" i="5"/>
  <c r="Y1503" i="5"/>
  <c r="K629" i="5"/>
  <c r="L629" i="5" s="1"/>
  <c r="S1128" i="5"/>
  <c r="J1551" i="5"/>
  <c r="Q432" i="5"/>
  <c r="O227" i="5"/>
  <c r="S276" i="5"/>
  <c r="K461" i="5"/>
  <c r="S581" i="5"/>
  <c r="Y581" i="5"/>
  <c r="K726" i="5"/>
  <c r="K806" i="5"/>
  <c r="W925" i="5"/>
  <c r="U1056" i="5"/>
  <c r="M1255" i="5"/>
  <c r="O1128" i="5"/>
  <c r="O1473" i="5"/>
  <c r="O1648" i="5"/>
  <c r="O1738" i="5"/>
  <c r="M111" i="5"/>
  <c r="J276" i="5"/>
  <c r="S697" i="5"/>
  <c r="M722" i="5"/>
  <c r="W1257" i="5"/>
  <c r="K1424" i="5"/>
  <c r="Q1193" i="5"/>
  <c r="K345" i="5"/>
  <c r="O1815" i="5"/>
  <c r="K1815" i="5"/>
  <c r="J774" i="5"/>
  <c r="W1503" i="5"/>
  <c r="U1668" i="5"/>
  <c r="K1868" i="5"/>
  <c r="S1770" i="5"/>
  <c r="K970" i="5"/>
  <c r="O1759" i="5"/>
  <c r="W1587" i="5"/>
  <c r="S1268" i="5"/>
  <c r="M432" i="5"/>
  <c r="Y461" i="5"/>
  <c r="S757" i="5"/>
  <c r="S726" i="5"/>
  <c r="K925" i="5"/>
  <c r="J1031" i="5"/>
  <c r="K1056" i="5"/>
  <c r="S1255" i="5"/>
  <c r="K1128" i="5"/>
  <c r="U1473" i="5"/>
  <c r="Y1648" i="5"/>
  <c r="M715" i="5"/>
  <c r="J722" i="5"/>
  <c r="U1257" i="5"/>
  <c r="S1424" i="5"/>
  <c r="K1062" i="5"/>
  <c r="J345" i="5"/>
  <c r="U774" i="5"/>
  <c r="Q1503" i="5"/>
  <c r="Q1876" i="5"/>
  <c r="W25" i="5"/>
  <c r="Y1679" i="5"/>
  <c r="K1770" i="5"/>
  <c r="S1611" i="5"/>
  <c r="J1427" i="5"/>
  <c r="U1587" i="5"/>
  <c r="O38" i="5"/>
  <c r="M1268" i="5"/>
  <c r="M757" i="5"/>
  <c r="Q1545" i="5"/>
  <c r="W461" i="5"/>
  <c r="K581" i="5"/>
  <c r="Q697" i="5"/>
  <c r="Y697" i="5"/>
  <c r="U757" i="5"/>
  <c r="O726" i="5"/>
  <c r="S925" i="5"/>
  <c r="U1031" i="5"/>
  <c r="Q1056" i="5"/>
  <c r="O1148" i="5"/>
  <c r="U1128" i="5"/>
  <c r="Q1463" i="5"/>
  <c r="K1473" i="5"/>
  <c r="U1738" i="5"/>
  <c r="M1848" i="5"/>
  <c r="M1738" i="5"/>
  <c r="U1636" i="5"/>
  <c r="W111" i="5"/>
  <c r="J715" i="5"/>
  <c r="O1257" i="5"/>
  <c r="U1815" i="5"/>
  <c r="M1062" i="5"/>
  <c r="K774" i="5"/>
  <c r="O1503" i="5"/>
  <c r="Y1876" i="5"/>
  <c r="S25" i="5"/>
  <c r="W1679" i="5"/>
  <c r="M1578" i="5"/>
  <c r="Y1770" i="5"/>
  <c r="O1611" i="5"/>
  <c r="W1427" i="5"/>
  <c r="K757" i="5"/>
  <c r="M830" i="5"/>
  <c r="M1545" i="5"/>
  <c r="M461" i="5"/>
  <c r="L473" i="5"/>
  <c r="Q581" i="5"/>
  <c r="O697" i="5"/>
  <c r="J757" i="5"/>
  <c r="W726" i="5"/>
  <c r="J925" i="5"/>
  <c r="L1058" i="5"/>
  <c r="N1058" i="5" s="1"/>
  <c r="P1058" i="5" s="1"/>
  <c r="R1058" i="5" s="1"/>
  <c r="T1058" i="5" s="1"/>
  <c r="V1058" i="5" s="1"/>
  <c r="X1058" i="5" s="1"/>
  <c r="Z1058" i="5" s="1"/>
  <c r="AA1058" i="5" s="1"/>
  <c r="AC1058" i="5" s="1"/>
  <c r="K1031" i="5"/>
  <c r="Y1148" i="5"/>
  <c r="U1303" i="5"/>
  <c r="J1128" i="5"/>
  <c r="Y1463" i="5"/>
  <c r="J1473" i="5"/>
  <c r="W1848" i="5"/>
  <c r="J1636" i="5"/>
  <c r="S38" i="5"/>
  <c r="S111" i="5"/>
  <c r="O715" i="5"/>
  <c r="Y1257" i="5"/>
  <c r="Q1303" i="5"/>
  <c r="U1601" i="5"/>
  <c r="Y1062" i="5"/>
  <c r="S1151" i="5"/>
  <c r="K421" i="5"/>
  <c r="Q1424" i="5"/>
  <c r="Q774" i="5"/>
  <c r="Y983" i="5"/>
  <c r="K1148" i="5"/>
  <c r="J25" i="5"/>
  <c r="O1679" i="5"/>
  <c r="Q1578" i="5"/>
  <c r="W1770" i="5"/>
  <c r="M1611" i="5"/>
  <c r="M1365" i="5"/>
  <c r="U1427" i="5"/>
  <c r="U1511" i="5"/>
  <c r="U1482" i="5"/>
  <c r="J830" i="5"/>
  <c r="M890" i="5"/>
  <c r="W276" i="5"/>
  <c r="Y757" i="5"/>
  <c r="Q812" i="5"/>
  <c r="J806" i="5"/>
  <c r="W1062" i="5"/>
  <c r="Y1170" i="5"/>
  <c r="S1170" i="5"/>
  <c r="Q1031" i="5"/>
  <c r="U1148" i="5"/>
  <c r="W1128" i="5"/>
  <c r="Q1374" i="5"/>
  <c r="Q1500" i="5"/>
  <c r="J1543" i="5"/>
  <c r="M1463" i="5"/>
  <c r="J1465" i="5"/>
  <c r="U1742" i="5"/>
  <c r="S1848" i="5"/>
  <c r="Y1601" i="5"/>
  <c r="O1848" i="5"/>
  <c r="U1544" i="5"/>
  <c r="W1613" i="5"/>
  <c r="O1636" i="5"/>
  <c r="J38" i="5"/>
  <c r="L38" i="5" s="1"/>
  <c r="O111" i="5"/>
  <c r="Y715" i="5"/>
  <c r="S1257" i="5"/>
  <c r="W1303" i="5"/>
  <c r="J1601" i="5"/>
  <c r="U1062" i="5"/>
  <c r="Q1151" i="5"/>
  <c r="Y421" i="5"/>
  <c r="M774" i="5"/>
  <c r="W983" i="5"/>
  <c r="Q461" i="5"/>
  <c r="M1679" i="5"/>
  <c r="W1473" i="5"/>
  <c r="J1578" i="5"/>
  <c r="U1611" i="5"/>
  <c r="K1365" i="5"/>
  <c r="S1427" i="5"/>
  <c r="S1511" i="5"/>
  <c r="W1750" i="5"/>
  <c r="S1482" i="5"/>
  <c r="M893" i="5"/>
  <c r="Y1019" i="5"/>
  <c r="O1255" i="5"/>
  <c r="K890" i="5"/>
  <c r="U227" i="5"/>
  <c r="O757" i="5"/>
  <c r="W757" i="5"/>
  <c r="Y812" i="5"/>
  <c r="W806" i="5"/>
  <c r="S969" i="5"/>
  <c r="U1019" i="5"/>
  <c r="W1056" i="5"/>
  <c r="J1148" i="5"/>
  <c r="M1128" i="5"/>
  <c r="W1343" i="5"/>
  <c r="Y1500" i="5"/>
  <c r="Y1374" i="5"/>
  <c r="S1545" i="5"/>
  <c r="U1578" i="5"/>
  <c r="U1463" i="5"/>
  <c r="S1465" i="5"/>
  <c r="Y1511" i="5"/>
  <c r="S1543" i="5"/>
  <c r="K1544" i="5"/>
  <c r="M1601" i="5"/>
  <c r="Y1848" i="5"/>
  <c r="J1544" i="5"/>
  <c r="U1613" i="5"/>
  <c r="Y1636" i="5"/>
  <c r="K25" i="5"/>
  <c r="W38" i="5"/>
  <c r="K111" i="5"/>
  <c r="Q1815" i="5"/>
  <c r="K697" i="5"/>
  <c r="W715" i="5"/>
  <c r="M1257" i="5"/>
  <c r="S1303" i="5"/>
  <c r="S1062" i="5"/>
  <c r="W1151" i="5"/>
  <c r="O1193" i="5"/>
  <c r="U983" i="5"/>
  <c r="S461" i="5"/>
  <c r="Q969" i="5"/>
  <c r="Y1381" i="5"/>
  <c r="J1679" i="5"/>
  <c r="Q1473" i="5"/>
  <c r="Y1578" i="5"/>
  <c r="J1611" i="5"/>
  <c r="W1365" i="5"/>
  <c r="Q1427" i="5"/>
  <c r="Y1759" i="5"/>
  <c r="O1750" i="5"/>
  <c r="W1482" i="5"/>
  <c r="K893" i="5"/>
  <c r="O1749" i="5"/>
  <c r="W1465" i="5"/>
  <c r="K1255" i="5"/>
  <c r="Y276" i="5"/>
  <c r="M581" i="5"/>
  <c r="W812" i="5"/>
  <c r="Q806" i="5"/>
  <c r="O969" i="5"/>
  <c r="S1019" i="5"/>
  <c r="Q1128" i="5"/>
  <c r="S1148" i="5"/>
  <c r="U1503" i="5"/>
  <c r="M1374" i="5"/>
  <c r="M1500" i="5"/>
  <c r="K1578" i="5"/>
  <c r="W1543" i="5"/>
  <c r="M1543" i="5"/>
  <c r="K1463" i="5"/>
  <c r="M1465" i="5"/>
  <c r="O1511" i="5"/>
  <c r="Y1668" i="5"/>
  <c r="Y1742" i="5"/>
  <c r="W1601" i="5"/>
  <c r="K1826" i="5"/>
  <c r="L1826" i="5" s="1"/>
  <c r="S1544" i="5"/>
  <c r="M38" i="5"/>
  <c r="U111" i="5"/>
  <c r="M276" i="5"/>
  <c r="J697" i="5"/>
  <c r="S715" i="5"/>
  <c r="J1257" i="5"/>
  <c r="M1303" i="5"/>
  <c r="J1062" i="5"/>
  <c r="M1151" i="5"/>
  <c r="Y1193" i="5"/>
  <c r="Q983" i="5"/>
  <c r="Q1170" i="5"/>
  <c r="J461" i="5"/>
  <c r="W1381" i="5"/>
  <c r="K1668" i="5"/>
  <c r="M1473" i="5"/>
  <c r="W1578" i="5"/>
  <c r="U970" i="5"/>
  <c r="U1365" i="5"/>
  <c r="M1427" i="5"/>
  <c r="W1759" i="5"/>
  <c r="M1750" i="5"/>
  <c r="Y1482" i="5"/>
  <c r="J665" i="5"/>
  <c r="U1465" i="5"/>
  <c r="U907" i="5"/>
  <c r="L1253" i="5"/>
  <c r="S1834" i="5"/>
  <c r="L1720" i="5"/>
  <c r="N1720" i="5" s="1"/>
  <c r="P1720" i="5" s="1"/>
  <c r="R1720" i="5" s="1"/>
  <c r="T1720" i="5" s="1"/>
  <c r="V1720" i="5" s="1"/>
  <c r="X1720" i="5" s="1"/>
  <c r="Z1720" i="5" s="1"/>
  <c r="AA1720" i="5" s="1"/>
  <c r="AC1720" i="5" s="1"/>
  <c r="J1009" i="5"/>
  <c r="W607" i="5"/>
  <c r="Y116" i="5"/>
  <c r="Y1851" i="5"/>
  <c r="O210" i="5"/>
  <c r="Q152" i="5"/>
  <c r="S1728" i="5"/>
  <c r="Q1310" i="5"/>
  <c r="Y1584" i="5"/>
  <c r="S1875" i="5"/>
  <c r="O1009" i="5"/>
  <c r="U116" i="5"/>
  <c r="S1373" i="5"/>
  <c r="W1851" i="5"/>
  <c r="W162" i="5"/>
  <c r="S42" i="5"/>
  <c r="Y152" i="5"/>
  <c r="Q1676" i="5"/>
  <c r="O1344" i="5"/>
  <c r="W205" i="5"/>
  <c r="Y1040" i="5"/>
  <c r="O1584" i="5"/>
  <c r="M607" i="5"/>
  <c r="S116" i="5"/>
  <c r="S1851" i="5"/>
  <c r="Y1292" i="5"/>
  <c r="S1145" i="5"/>
  <c r="Q42" i="5"/>
  <c r="U152" i="5"/>
  <c r="J1676" i="5"/>
  <c r="K1344" i="5"/>
  <c r="L1344" i="5" s="1"/>
  <c r="N1344" i="5" s="1"/>
  <c r="Y787" i="5"/>
  <c r="Q205" i="5"/>
  <c r="U1040" i="5"/>
  <c r="U607" i="5"/>
  <c r="Q1851" i="5"/>
  <c r="K1292" i="5"/>
  <c r="K1145" i="5"/>
  <c r="O42" i="5"/>
  <c r="J152" i="5"/>
  <c r="Y1676" i="5"/>
  <c r="U787" i="5"/>
  <c r="S1040" i="5"/>
  <c r="K1834" i="5"/>
  <c r="J1570" i="5"/>
  <c r="L1570" i="5" s="1"/>
  <c r="N1570" i="5" s="1"/>
  <c r="P1570" i="5" s="1"/>
  <c r="R1570" i="5" s="1"/>
  <c r="L491" i="5"/>
  <c r="N491" i="5" s="1"/>
  <c r="P491" i="5" s="1"/>
  <c r="R491" i="5" s="1"/>
  <c r="T491" i="5" s="1"/>
  <c r="V491" i="5" s="1"/>
  <c r="X491" i="5" s="1"/>
  <c r="Z491" i="5" s="1"/>
  <c r="AA491" i="5" s="1"/>
  <c r="AC491" i="5" s="1"/>
  <c r="L443" i="5"/>
  <c r="L750" i="5"/>
  <c r="L916" i="5"/>
  <c r="N916" i="5" s="1"/>
  <c r="P916" i="5" s="1"/>
  <c r="R916" i="5" s="1"/>
  <c r="T916" i="5" s="1"/>
  <c r="V916" i="5" s="1"/>
  <c r="X916" i="5" s="1"/>
  <c r="Z916" i="5" s="1"/>
  <c r="AA916" i="5" s="1"/>
  <c r="AC916" i="5" s="1"/>
  <c r="U716" i="5"/>
  <c r="Y1403" i="5"/>
  <c r="M1150" i="5"/>
  <c r="S1796" i="5"/>
  <c r="W1796" i="5"/>
  <c r="K295" i="5"/>
  <c r="U1452" i="5"/>
  <c r="K1022" i="5"/>
  <c r="U360" i="5"/>
  <c r="J416" i="5"/>
  <c r="S519" i="5"/>
  <c r="Y651" i="5"/>
  <c r="J1030" i="5"/>
  <c r="Q352" i="5"/>
  <c r="S789" i="5"/>
  <c r="S1353" i="5"/>
  <c r="Y1135" i="5"/>
  <c r="Q1808" i="5"/>
  <c r="L1154" i="5"/>
  <c r="N1154" i="5" s="1"/>
  <c r="P1154" i="5" s="1"/>
  <c r="R1154" i="5" s="1"/>
  <c r="T1154" i="5" s="1"/>
  <c r="V1154" i="5" s="1"/>
  <c r="X1154" i="5" s="1"/>
  <c r="Z1154" i="5" s="1"/>
  <c r="AA1154" i="5" s="1"/>
  <c r="AC1154" i="5" s="1"/>
  <c r="W1236" i="5"/>
  <c r="K1045" i="5"/>
  <c r="M766" i="5"/>
  <c r="K207" i="5"/>
  <c r="K559" i="5"/>
  <c r="L559" i="5" s="1"/>
  <c r="O1088" i="5"/>
  <c r="W1150" i="5"/>
  <c r="U1760" i="5"/>
  <c r="J295" i="5"/>
  <c r="M768" i="5"/>
  <c r="S911" i="5"/>
  <c r="K206" i="5"/>
  <c r="Y1136" i="5"/>
  <c r="O361" i="5"/>
  <c r="K1233" i="5"/>
  <c r="J352" i="5"/>
  <c r="L352" i="5" s="1"/>
  <c r="N352" i="5" s="1"/>
  <c r="K1160" i="5"/>
  <c r="S1597" i="5"/>
  <c r="M1353" i="5"/>
  <c r="O1051" i="5"/>
  <c r="J792" i="5"/>
  <c r="J1236" i="5"/>
  <c r="J1045" i="5"/>
  <c r="O766" i="5"/>
  <c r="Q1468" i="5"/>
  <c r="Q727" i="5"/>
  <c r="W207" i="5"/>
  <c r="S559" i="5"/>
  <c r="W965" i="5"/>
  <c r="O985" i="5"/>
  <c r="U1088" i="5"/>
  <c r="K1150" i="5"/>
  <c r="Q302" i="5"/>
  <c r="M911" i="5"/>
  <c r="W1136" i="5"/>
  <c r="S631" i="5"/>
  <c r="M361" i="5"/>
  <c r="Y1233" i="5"/>
  <c r="U1510" i="5"/>
  <c r="O1353" i="5"/>
  <c r="M1051" i="5"/>
  <c r="Q792" i="5"/>
  <c r="Q1236" i="5"/>
  <c r="Y1045" i="5"/>
  <c r="O1468" i="5"/>
  <c r="W727" i="5"/>
  <c r="W22" i="5"/>
  <c r="M207" i="5"/>
  <c r="Q559" i="5"/>
  <c r="L904" i="5"/>
  <c r="N904" i="5" s="1"/>
  <c r="P904" i="5" s="1"/>
  <c r="R904" i="5" s="1"/>
  <c r="T904" i="5" s="1"/>
  <c r="V904" i="5" s="1"/>
  <c r="X904" i="5" s="1"/>
  <c r="Z904" i="5" s="1"/>
  <c r="AA904" i="5" s="1"/>
  <c r="AC904" i="5" s="1"/>
  <c r="M965" i="5"/>
  <c r="Y985" i="5"/>
  <c r="U1150" i="5"/>
  <c r="U1648" i="5"/>
  <c r="K911" i="5"/>
  <c r="S1136" i="5"/>
  <c r="J631" i="5"/>
  <c r="J407" i="5"/>
  <c r="J218" i="5"/>
  <c r="K416" i="5"/>
  <c r="M845" i="5"/>
  <c r="S1084" i="5"/>
  <c r="W1233" i="5"/>
  <c r="S1510" i="5"/>
  <c r="W824" i="5"/>
  <c r="J1051" i="5"/>
  <c r="L1144" i="5"/>
  <c r="N1144" i="5" s="1"/>
  <c r="P1144" i="5" s="1"/>
  <c r="R1144" i="5" s="1"/>
  <c r="T1144" i="5" s="1"/>
  <c r="V1144" i="5" s="1"/>
  <c r="X1144" i="5" s="1"/>
  <c r="Z1144" i="5" s="1"/>
  <c r="AA1144" i="5" s="1"/>
  <c r="AC1144" i="5" s="1"/>
  <c r="L1817" i="5"/>
  <c r="N1817" i="5" s="1"/>
  <c r="P1817" i="5" s="1"/>
  <c r="R1817" i="5" s="1"/>
  <c r="T1817" i="5" s="1"/>
  <c r="V1817" i="5" s="1"/>
  <c r="X1817" i="5" s="1"/>
  <c r="Z1817" i="5" s="1"/>
  <c r="AA1817" i="5" s="1"/>
  <c r="AC1817" i="5" s="1"/>
  <c r="U1045" i="5"/>
  <c r="W1468" i="5"/>
  <c r="J1628" i="5"/>
  <c r="L1628" i="5" s="1"/>
  <c r="N1628" i="5" s="1"/>
  <c r="P1628" i="5" s="1"/>
  <c r="R1628" i="5" s="1"/>
  <c r="T1628" i="5" s="1"/>
  <c r="V1628" i="5" s="1"/>
  <c r="X1628" i="5" s="1"/>
  <c r="Z1628" i="5" s="1"/>
  <c r="AA1628" i="5" s="1"/>
  <c r="AC1628" i="5" s="1"/>
  <c r="O559" i="5"/>
  <c r="K1648" i="5"/>
  <c r="U1233" i="5"/>
  <c r="O1059" i="5"/>
  <c r="Y1051" i="5"/>
  <c r="K1607" i="5"/>
  <c r="M1550" i="5"/>
  <c r="U1112" i="5"/>
  <c r="O933" i="5"/>
  <c r="Y207" i="5"/>
  <c r="Y559" i="5"/>
  <c r="Q217" i="5"/>
  <c r="L798" i="5"/>
  <c r="S1233" i="5"/>
  <c r="J1059" i="5"/>
  <c r="S1588" i="5"/>
  <c r="U63" i="5"/>
  <c r="W1051" i="5"/>
  <c r="S1550" i="5"/>
  <c r="O1112" i="5"/>
  <c r="M1675" i="5"/>
  <c r="W1865" i="5"/>
  <c r="O984" i="5"/>
  <c r="Y1856" i="5"/>
  <c r="J933" i="5"/>
  <c r="M559" i="5"/>
  <c r="O217" i="5"/>
  <c r="J1233" i="5"/>
  <c r="O1030" i="5"/>
  <c r="Y1059" i="5"/>
  <c r="Q1588" i="5"/>
  <c r="Y32" i="5"/>
  <c r="M63" i="5"/>
  <c r="K113" i="5"/>
  <c r="Q791" i="5"/>
  <c r="W973" i="5"/>
  <c r="Q1675" i="5"/>
  <c r="W766" i="5"/>
  <c r="W1856" i="5"/>
  <c r="L314" i="5"/>
  <c r="N314" i="5" s="1"/>
  <c r="P314" i="5" s="1"/>
  <c r="R314" i="5" s="1"/>
  <c r="T314" i="5" s="1"/>
  <c r="V314" i="5" s="1"/>
  <c r="X314" i="5" s="1"/>
  <c r="Z314" i="5" s="1"/>
  <c r="AA314" i="5" s="1"/>
  <c r="AC314" i="5" s="1"/>
  <c r="J657" i="5"/>
  <c r="M1030" i="5"/>
  <c r="U789" i="5"/>
  <c r="K1059" i="5"/>
  <c r="M113" i="5"/>
  <c r="Q1135" i="5"/>
  <c r="U973" i="5"/>
  <c r="J766" i="5"/>
  <c r="L681" i="5"/>
  <c r="N681" i="5" s="1"/>
  <c r="P681" i="5" s="1"/>
  <c r="R681" i="5" s="1"/>
  <c r="T681" i="5" s="1"/>
  <c r="V681" i="5" s="1"/>
  <c r="X681" i="5" s="1"/>
  <c r="Z681" i="5" s="1"/>
  <c r="AA681" i="5" s="1"/>
  <c r="AC681" i="5" s="1"/>
  <c r="L1076" i="5"/>
  <c r="L437" i="5"/>
  <c r="N437" i="5" s="1"/>
  <c r="P437" i="5" s="1"/>
  <c r="R437" i="5" s="1"/>
  <c r="T437" i="5" s="1"/>
  <c r="V437" i="5" s="1"/>
  <c r="X437" i="5" s="1"/>
  <c r="Z437" i="5" s="1"/>
  <c r="AA437" i="5" s="1"/>
  <c r="AC437" i="5" s="1"/>
  <c r="L351" i="5"/>
  <c r="L1206" i="5"/>
  <c r="N1206" i="5" s="1"/>
  <c r="P1206" i="5" s="1"/>
  <c r="R1206" i="5" s="1"/>
  <c r="T1206" i="5" s="1"/>
  <c r="V1206" i="5" s="1"/>
  <c r="X1206" i="5" s="1"/>
  <c r="Z1206" i="5" s="1"/>
  <c r="AA1206" i="5" s="1"/>
  <c r="AC1206" i="5" s="1"/>
  <c r="L1041" i="5"/>
  <c r="N1041" i="5" s="1"/>
  <c r="P1041" i="5" s="1"/>
  <c r="R1041" i="5" s="1"/>
  <c r="T1041" i="5" s="1"/>
  <c r="V1041" i="5" s="1"/>
  <c r="X1041" i="5" s="1"/>
  <c r="Z1041" i="5" s="1"/>
  <c r="AA1041" i="5" s="1"/>
  <c r="AC1041" i="5" s="1"/>
  <c r="L1054" i="5"/>
  <c r="N1054" i="5" s="1"/>
  <c r="P1054" i="5" s="1"/>
  <c r="R1054" i="5" s="1"/>
  <c r="T1054" i="5" s="1"/>
  <c r="V1054" i="5" s="1"/>
  <c r="X1054" i="5" s="1"/>
  <c r="Z1054" i="5" s="1"/>
  <c r="AA1054" i="5" s="1"/>
  <c r="AC1054" i="5" s="1"/>
  <c r="L1422" i="5"/>
  <c r="N1422" i="5" s="1"/>
  <c r="P1422" i="5" s="1"/>
  <c r="R1422" i="5" s="1"/>
  <c r="T1422" i="5" s="1"/>
  <c r="V1422" i="5" s="1"/>
  <c r="X1422" i="5" s="1"/>
  <c r="Z1422" i="5" s="1"/>
  <c r="AA1422" i="5" s="1"/>
  <c r="AC1422" i="5" s="1"/>
  <c r="L837" i="5"/>
  <c r="N837" i="5" s="1"/>
  <c r="L1685" i="5"/>
  <c r="N1685" i="5" s="1"/>
  <c r="P1685" i="5" s="1"/>
  <c r="R1685" i="5" s="1"/>
  <c r="T1685" i="5" s="1"/>
  <c r="V1685" i="5" s="1"/>
  <c r="X1685" i="5" s="1"/>
  <c r="Z1685" i="5" s="1"/>
  <c r="AA1685" i="5" s="1"/>
  <c r="AC1685" i="5" s="1"/>
  <c r="L1046" i="5"/>
  <c r="N1046" i="5" s="1"/>
  <c r="P1046" i="5" s="1"/>
  <c r="R1046" i="5" s="1"/>
  <c r="T1046" i="5" s="1"/>
  <c r="V1046" i="5" s="1"/>
  <c r="X1046" i="5" s="1"/>
  <c r="Z1046" i="5" s="1"/>
  <c r="AA1046" i="5" s="1"/>
  <c r="AC1046" i="5" s="1"/>
  <c r="L275" i="5"/>
  <c r="N275" i="5" s="1"/>
  <c r="P275" i="5" s="1"/>
  <c r="R275" i="5" s="1"/>
  <c r="T275" i="5" s="1"/>
  <c r="V275" i="5" s="1"/>
  <c r="X275" i="5" s="1"/>
  <c r="Z275" i="5" s="1"/>
  <c r="AA275" i="5" s="1"/>
  <c r="AC275" i="5" s="1"/>
  <c r="L1340" i="5"/>
  <c r="N1340" i="5" s="1"/>
  <c r="P1340" i="5" s="1"/>
  <c r="R1340" i="5" s="1"/>
  <c r="T1340" i="5" s="1"/>
  <c r="V1340" i="5" s="1"/>
  <c r="X1340" i="5" s="1"/>
  <c r="Z1340" i="5" s="1"/>
  <c r="AA1340" i="5" s="1"/>
  <c r="AC1340" i="5" s="1"/>
  <c r="L1644" i="5"/>
  <c r="N1644" i="5" s="1"/>
  <c r="P1644" i="5" s="1"/>
  <c r="R1644" i="5" s="1"/>
  <c r="T1644" i="5" s="1"/>
  <c r="V1644" i="5" s="1"/>
  <c r="X1644" i="5" s="1"/>
  <c r="Z1644" i="5" s="1"/>
  <c r="AA1644" i="5" s="1"/>
  <c r="AC1644" i="5" s="1"/>
  <c r="L989" i="5"/>
  <c r="N989" i="5" s="1"/>
  <c r="P989" i="5" s="1"/>
  <c r="R989" i="5" s="1"/>
  <c r="T989" i="5" s="1"/>
  <c r="V989" i="5" s="1"/>
  <c r="X989" i="5" s="1"/>
  <c r="Z989" i="5" s="1"/>
  <c r="AA989" i="5" s="1"/>
  <c r="AC989" i="5" s="1"/>
  <c r="L1706" i="5"/>
  <c r="N1706" i="5" s="1"/>
  <c r="P1706" i="5" s="1"/>
  <c r="R1706" i="5" s="1"/>
  <c r="T1706" i="5" s="1"/>
  <c r="V1706" i="5" s="1"/>
  <c r="X1706" i="5" s="1"/>
  <c r="Z1706" i="5" s="1"/>
  <c r="AA1706" i="5" s="1"/>
  <c r="AC1706" i="5" s="1"/>
  <c r="L1593" i="5"/>
  <c r="N1593" i="5" s="1"/>
  <c r="P1593" i="5" s="1"/>
  <c r="R1593" i="5" s="1"/>
  <c r="T1593" i="5" s="1"/>
  <c r="V1593" i="5" s="1"/>
  <c r="X1593" i="5" s="1"/>
  <c r="Z1593" i="5" s="1"/>
  <c r="AA1593" i="5" s="1"/>
  <c r="AC1593" i="5" s="1"/>
  <c r="L1768" i="5"/>
  <c r="N1768" i="5" s="1"/>
  <c r="P1768" i="5" s="1"/>
  <c r="R1768" i="5" s="1"/>
  <c r="T1768" i="5" s="1"/>
  <c r="V1768" i="5" s="1"/>
  <c r="X1768" i="5" s="1"/>
  <c r="Z1768" i="5" s="1"/>
  <c r="AA1768" i="5" s="1"/>
  <c r="AC1768" i="5" s="1"/>
  <c r="L935" i="5"/>
  <c r="N935" i="5" s="1"/>
  <c r="P935" i="5" s="1"/>
  <c r="R935" i="5" s="1"/>
  <c r="T935" i="5" s="1"/>
  <c r="V935" i="5" s="1"/>
  <c r="X935" i="5" s="1"/>
  <c r="Z935" i="5" s="1"/>
  <c r="AA935" i="5" s="1"/>
  <c r="AC935" i="5" s="1"/>
  <c r="L763" i="5"/>
  <c r="N763" i="5" s="1"/>
  <c r="P763" i="5" s="1"/>
  <c r="R763" i="5" s="1"/>
  <c r="T763" i="5" s="1"/>
  <c r="V763" i="5" s="1"/>
  <c r="X763" i="5" s="1"/>
  <c r="Z763" i="5" s="1"/>
  <c r="AA763" i="5" s="1"/>
  <c r="AC763" i="5" s="1"/>
  <c r="L441" i="5"/>
  <c r="L619" i="5"/>
  <c r="N619" i="5" s="1"/>
  <c r="P619" i="5" s="1"/>
  <c r="R619" i="5" s="1"/>
  <c r="T619" i="5" s="1"/>
  <c r="V619" i="5" s="1"/>
  <c r="X619" i="5" s="1"/>
  <c r="Z619" i="5" s="1"/>
  <c r="AA619" i="5" s="1"/>
  <c r="AC619" i="5" s="1"/>
  <c r="L577" i="5"/>
  <c r="L761" i="5"/>
  <c r="N761" i="5" s="1"/>
  <c r="P761" i="5" s="1"/>
  <c r="R761" i="5" s="1"/>
  <c r="T761" i="5" s="1"/>
  <c r="V761" i="5" s="1"/>
  <c r="X761" i="5" s="1"/>
  <c r="Z761" i="5" s="1"/>
  <c r="AA761" i="5" s="1"/>
  <c r="AC761" i="5" s="1"/>
  <c r="L796" i="5"/>
  <c r="N796" i="5" s="1"/>
  <c r="P796" i="5" s="1"/>
  <c r="R796" i="5" s="1"/>
  <c r="T796" i="5" s="1"/>
  <c r="V796" i="5" s="1"/>
  <c r="X796" i="5" s="1"/>
  <c r="L846" i="5"/>
  <c r="N846" i="5" s="1"/>
  <c r="P846" i="5" s="1"/>
  <c r="R846" i="5" s="1"/>
  <c r="T846" i="5" s="1"/>
  <c r="V846" i="5" s="1"/>
  <c r="X846" i="5" s="1"/>
  <c r="Z846" i="5" s="1"/>
  <c r="AA846" i="5" s="1"/>
  <c r="AC846" i="5" s="1"/>
  <c r="L1152" i="5"/>
  <c r="N1152" i="5" s="1"/>
  <c r="P1152" i="5" s="1"/>
  <c r="R1152" i="5" s="1"/>
  <c r="T1152" i="5" s="1"/>
  <c r="V1152" i="5" s="1"/>
  <c r="X1152" i="5" s="1"/>
  <c r="Z1152" i="5" s="1"/>
  <c r="AA1152" i="5" s="1"/>
  <c r="AC1152" i="5" s="1"/>
  <c r="L1284" i="5"/>
  <c r="N1284" i="5" s="1"/>
  <c r="P1284" i="5" s="1"/>
  <c r="L1385" i="5"/>
  <c r="N1385" i="5" s="1"/>
  <c r="P1385" i="5" s="1"/>
  <c r="R1385" i="5" s="1"/>
  <c r="T1385" i="5" s="1"/>
  <c r="L1533" i="5"/>
  <c r="N1533" i="5" s="1"/>
  <c r="P1533" i="5" s="1"/>
  <c r="R1533" i="5" s="1"/>
  <c r="T1533" i="5" s="1"/>
  <c r="V1533" i="5" s="1"/>
  <c r="X1533" i="5" s="1"/>
  <c r="Z1533" i="5" s="1"/>
  <c r="AA1533" i="5" s="1"/>
  <c r="AC1533" i="5" s="1"/>
  <c r="M1001" i="5"/>
  <c r="J1001" i="5"/>
  <c r="Q465" i="5"/>
  <c r="AB1490" i="5"/>
  <c r="AD1490" i="5" s="1"/>
  <c r="O1490" i="5"/>
  <c r="Y1490" i="5"/>
  <c r="M1490" i="5"/>
  <c r="S1490" i="5"/>
  <c r="AB1459" i="5"/>
  <c r="AD1459" i="5" s="1"/>
  <c r="J1459" i="5"/>
  <c r="K1459" i="5"/>
  <c r="Y1459" i="5"/>
  <c r="Q1459" i="5"/>
  <c r="AB217" i="5"/>
  <c r="AD217" i="5" s="1"/>
  <c r="Y217" i="5"/>
  <c r="J217" i="5"/>
  <c r="L217" i="5" s="1"/>
  <c r="AB201" i="5"/>
  <c r="AD201" i="5" s="1"/>
  <c r="S201" i="5"/>
  <c r="U201" i="5"/>
  <c r="J201" i="5"/>
  <c r="Q201" i="5"/>
  <c r="O201" i="5"/>
  <c r="K201" i="5"/>
  <c r="M201" i="5"/>
  <c r="AB186" i="5"/>
  <c r="AD186" i="5" s="1"/>
  <c r="K186" i="5"/>
  <c r="Q186" i="5"/>
  <c r="U186" i="5"/>
  <c r="AB302" i="5"/>
  <c r="AD302" i="5" s="1"/>
  <c r="W302" i="5"/>
  <c r="M1514" i="5"/>
  <c r="W1514" i="5"/>
  <c r="K1514" i="5"/>
  <c r="AB1088" i="5"/>
  <c r="AD1088" i="5" s="1"/>
  <c r="Y1088" i="5"/>
  <c r="M1088" i="5"/>
  <c r="O260" i="5"/>
  <c r="K1490" i="5"/>
  <c r="S260" i="5"/>
  <c r="W1490" i="5"/>
  <c r="M132" i="5"/>
  <c r="J132" i="5"/>
  <c r="AB104" i="5"/>
  <c r="AD104" i="5" s="1"/>
  <c r="J104" i="5"/>
  <c r="U104" i="5"/>
  <c r="W104" i="5"/>
  <c r="M104" i="5"/>
  <c r="Y104" i="5"/>
  <c r="M1361" i="5"/>
  <c r="Y1361" i="5"/>
  <c r="O1361" i="5"/>
  <c r="S465" i="5"/>
  <c r="L329" i="5"/>
  <c r="N329" i="5" s="1"/>
  <c r="P329" i="5" s="1"/>
  <c r="R329" i="5" s="1"/>
  <c r="T329" i="5" s="1"/>
  <c r="V329" i="5" s="1"/>
  <c r="X329" i="5" s="1"/>
  <c r="Z329" i="5" s="1"/>
  <c r="AA329" i="5" s="1"/>
  <c r="AC329" i="5" s="1"/>
  <c r="O384" i="5"/>
  <c r="W789" i="5"/>
  <c r="J1597" i="5"/>
  <c r="W1588" i="5"/>
  <c r="J32" i="5"/>
  <c r="W63" i="5"/>
  <c r="S1607" i="5"/>
  <c r="K82" i="5"/>
  <c r="Q113" i="5"/>
  <c r="U1135" i="5"/>
  <c r="W1278" i="5"/>
  <c r="J847" i="5"/>
  <c r="Y1112" i="5"/>
  <c r="S1675" i="5"/>
  <c r="M951" i="5"/>
  <c r="J984" i="5"/>
  <c r="U933" i="5"/>
  <c r="M1239" i="5"/>
  <c r="U384" i="5"/>
  <c r="M789" i="5"/>
  <c r="M824" i="5"/>
  <c r="Q1597" i="5"/>
  <c r="O1588" i="5"/>
  <c r="U32" i="5"/>
  <c r="K63" i="5"/>
  <c r="J1522" i="5"/>
  <c r="W1607" i="5"/>
  <c r="W1550" i="5"/>
  <c r="U1212" i="5"/>
  <c r="W1135" i="5"/>
  <c r="Q1539" i="5"/>
  <c r="M1112" i="5"/>
  <c r="O1675" i="5"/>
  <c r="Y896" i="5"/>
  <c r="Q1334" i="5"/>
  <c r="U1865" i="5"/>
  <c r="Y1299" i="5"/>
  <c r="S1856" i="5"/>
  <c r="M727" i="5"/>
  <c r="Q933" i="5"/>
  <c r="J996" i="5"/>
  <c r="S384" i="5"/>
  <c r="O1314" i="5"/>
  <c r="Q789" i="5"/>
  <c r="K824" i="5"/>
  <c r="U1597" i="5"/>
  <c r="S32" i="5"/>
  <c r="S63" i="5"/>
  <c r="Y1522" i="5"/>
  <c r="O1607" i="5"/>
  <c r="K1550" i="5"/>
  <c r="S1135" i="5"/>
  <c r="U913" i="5"/>
  <c r="K1112" i="5"/>
  <c r="J1675" i="5"/>
  <c r="O896" i="5"/>
  <c r="M1147" i="5"/>
  <c r="Y1334" i="5"/>
  <c r="S1865" i="5"/>
  <c r="S951" i="5"/>
  <c r="Q1299" i="5"/>
  <c r="Y142" i="5"/>
  <c r="Q1856" i="5"/>
  <c r="J727" i="5"/>
  <c r="U996" i="5"/>
  <c r="K1075" i="5"/>
  <c r="Q384" i="5"/>
  <c r="W823" i="5"/>
  <c r="Y1314" i="5"/>
  <c r="K789" i="5"/>
  <c r="J824" i="5"/>
  <c r="Q32" i="5"/>
  <c r="Y1489" i="5"/>
  <c r="W1522" i="5"/>
  <c r="M1607" i="5"/>
  <c r="J1550" i="5"/>
  <c r="K1135" i="5"/>
  <c r="S913" i="5"/>
  <c r="J1112" i="5"/>
  <c r="K1675" i="5"/>
  <c r="Y1147" i="5"/>
  <c r="U1334" i="5"/>
  <c r="Q1865" i="5"/>
  <c r="K951" i="5"/>
  <c r="O1299" i="5"/>
  <c r="W142" i="5"/>
  <c r="O1856" i="5"/>
  <c r="U727" i="5"/>
  <c r="Q996" i="5"/>
  <c r="U4" i="5"/>
  <c r="Q142" i="5"/>
  <c r="U295" i="5"/>
  <c r="M591" i="5"/>
  <c r="O911" i="5"/>
  <c r="W1452" i="5"/>
  <c r="U707" i="5"/>
  <c r="J1022" i="5"/>
  <c r="M206" i="5"/>
  <c r="L389" i="5"/>
  <c r="N389" i="5" s="1"/>
  <c r="P389" i="5" s="1"/>
  <c r="R389" i="5" s="1"/>
  <c r="T389" i="5" s="1"/>
  <c r="V389" i="5" s="1"/>
  <c r="X389" i="5" s="1"/>
  <c r="Z389" i="5" s="1"/>
  <c r="AA389" i="5" s="1"/>
  <c r="AC389" i="5" s="1"/>
  <c r="U1136" i="5"/>
  <c r="U657" i="5"/>
  <c r="Q718" i="5"/>
  <c r="S218" i="5"/>
  <c r="O519" i="5"/>
  <c r="U845" i="5"/>
  <c r="K384" i="5"/>
  <c r="S651" i="5"/>
  <c r="Q823" i="5"/>
  <c r="W1436" i="5"/>
  <c r="Q1510" i="5"/>
  <c r="S1766" i="5"/>
  <c r="K1030" i="5"/>
  <c r="J789" i="5"/>
  <c r="Q824" i="5"/>
  <c r="W1597" i="5"/>
  <c r="M32" i="5"/>
  <c r="K1489" i="5"/>
  <c r="L1489" i="5" s="1"/>
  <c r="U1522" i="5"/>
  <c r="J1607" i="5"/>
  <c r="U1550" i="5"/>
  <c r="Y82" i="5"/>
  <c r="J791" i="5"/>
  <c r="Y913" i="5"/>
  <c r="W1112" i="5"/>
  <c r="Q1147" i="5"/>
  <c r="S1334" i="5"/>
  <c r="O1865" i="5"/>
  <c r="Q951" i="5"/>
  <c r="S1299" i="5"/>
  <c r="S1387" i="5"/>
  <c r="U142" i="5"/>
  <c r="M1856" i="5"/>
  <c r="K727" i="5"/>
  <c r="J608" i="5"/>
  <c r="K1239" i="5"/>
  <c r="L1483" i="5"/>
  <c r="N1483" i="5" s="1"/>
  <c r="P1483" i="5" s="1"/>
  <c r="R1483" i="5" s="1"/>
  <c r="T1483" i="5" s="1"/>
  <c r="V1483" i="5" s="1"/>
  <c r="X1483" i="5" s="1"/>
  <c r="Z1483" i="5" s="1"/>
  <c r="AA1483" i="5" s="1"/>
  <c r="AC1483" i="5" s="1"/>
  <c r="U1766" i="5"/>
  <c r="L1805" i="5"/>
  <c r="N1805" i="5" s="1"/>
  <c r="P1805" i="5" s="1"/>
  <c r="R1805" i="5" s="1"/>
  <c r="T1805" i="5" s="1"/>
  <c r="V1805" i="5" s="1"/>
  <c r="X1805" i="5" s="1"/>
  <c r="Z1805" i="5" s="1"/>
  <c r="AA1805" i="5" s="1"/>
  <c r="AC1805" i="5" s="1"/>
  <c r="Q82" i="5"/>
  <c r="S295" i="5"/>
  <c r="K591" i="5"/>
  <c r="K903" i="5"/>
  <c r="Y911" i="5"/>
  <c r="O1452" i="5"/>
  <c r="Y1417" i="5"/>
  <c r="S1022" i="5"/>
  <c r="M296" i="5"/>
  <c r="Y206" i="5"/>
  <c r="Q305" i="5"/>
  <c r="W473" i="5"/>
  <c r="S538" i="5"/>
  <c r="Q1136" i="5"/>
  <c r="K539" i="5"/>
  <c r="U631" i="5"/>
  <c r="Y718" i="5"/>
  <c r="O398" i="5"/>
  <c r="Q719" i="5"/>
  <c r="M218" i="5"/>
  <c r="Q519" i="5"/>
  <c r="S845" i="5"/>
  <c r="Y1084" i="5"/>
  <c r="K361" i="5"/>
  <c r="Y384" i="5"/>
  <c r="K651" i="5"/>
  <c r="W1176" i="5"/>
  <c r="O1233" i="5"/>
  <c r="K1436" i="5"/>
  <c r="K1510" i="5"/>
  <c r="Q1766" i="5"/>
  <c r="Y1030" i="5"/>
  <c r="J1122" i="5"/>
  <c r="S352" i="5"/>
  <c r="O789" i="5"/>
  <c r="Y824" i="5"/>
  <c r="M1597" i="5"/>
  <c r="W32" i="5"/>
  <c r="Q1522" i="5"/>
  <c r="Q1607" i="5"/>
  <c r="Q141" i="5"/>
  <c r="S82" i="5"/>
  <c r="Y113" i="5"/>
  <c r="Y480" i="5"/>
  <c r="M489" i="5"/>
  <c r="Y791" i="5"/>
  <c r="O1145" i="5"/>
  <c r="W724" i="5"/>
  <c r="Y792" i="5"/>
  <c r="J913" i="5"/>
  <c r="S1112" i="5"/>
  <c r="K210" i="5"/>
  <c r="W1147" i="5"/>
  <c r="M1181" i="5"/>
  <c r="O1334" i="5"/>
  <c r="M1865" i="5"/>
  <c r="W42" i="5"/>
  <c r="O951" i="5"/>
  <c r="M142" i="5"/>
  <c r="W608" i="5"/>
  <c r="W1040" i="5"/>
  <c r="S1065" i="5"/>
  <c r="U1454" i="5"/>
  <c r="K1766" i="5"/>
  <c r="K142" i="5"/>
  <c r="Y295" i="5"/>
  <c r="W591" i="5"/>
  <c r="J903" i="5"/>
  <c r="W911" i="5"/>
  <c r="M1452" i="5"/>
  <c r="W1417" i="5"/>
  <c r="M1022" i="5"/>
  <c r="K296" i="5"/>
  <c r="W206" i="5"/>
  <c r="J305" i="5"/>
  <c r="L305" i="5" s="1"/>
  <c r="U473" i="5"/>
  <c r="Q538" i="5"/>
  <c r="O1136" i="5"/>
  <c r="M539" i="5"/>
  <c r="K631" i="5"/>
  <c r="W718" i="5"/>
  <c r="Q398" i="5"/>
  <c r="Y508" i="5"/>
  <c r="O719" i="5"/>
  <c r="K218" i="5"/>
  <c r="J519" i="5"/>
  <c r="O845" i="5"/>
  <c r="K1084" i="5"/>
  <c r="S361" i="5"/>
  <c r="U651" i="5"/>
  <c r="Y1176" i="5"/>
  <c r="M1233" i="5"/>
  <c r="U1436" i="5"/>
  <c r="J1510" i="5"/>
  <c r="O1766" i="5"/>
  <c r="S1030" i="5"/>
  <c r="M1122" i="5"/>
  <c r="M1282" i="5"/>
  <c r="Y352" i="5"/>
  <c r="U824" i="5"/>
  <c r="K1597" i="5"/>
  <c r="M1588" i="5"/>
  <c r="O32" i="5"/>
  <c r="O1522" i="5"/>
  <c r="Y1607" i="5"/>
  <c r="W141" i="5"/>
  <c r="O82" i="5"/>
  <c r="W113" i="5"/>
  <c r="W480" i="5"/>
  <c r="M1135" i="5"/>
  <c r="U1145" i="5"/>
  <c r="S1278" i="5"/>
  <c r="O724" i="5"/>
  <c r="K792" i="5"/>
  <c r="Q1112" i="5"/>
  <c r="Y1675" i="5"/>
  <c r="J1147" i="5"/>
  <c r="K1181" i="5"/>
  <c r="K1334" i="5"/>
  <c r="L1334" i="5" s="1"/>
  <c r="N1334" i="5" s="1"/>
  <c r="K1865" i="5"/>
  <c r="S92" i="5"/>
  <c r="W951" i="5"/>
  <c r="L975" i="5"/>
  <c r="N975" i="5" s="1"/>
  <c r="P975" i="5" s="1"/>
  <c r="R975" i="5" s="1"/>
  <c r="T975" i="5" s="1"/>
  <c r="V975" i="5" s="1"/>
  <c r="X975" i="5" s="1"/>
  <c r="Z975" i="5" s="1"/>
  <c r="AA975" i="5" s="1"/>
  <c r="AC975" i="5" s="1"/>
  <c r="S933" i="5"/>
  <c r="J1728" i="5"/>
  <c r="L1728" i="5" s="1"/>
  <c r="N1728" i="5" s="1"/>
  <c r="P1728" i="5" s="1"/>
  <c r="R1728" i="5" s="1"/>
  <c r="S608" i="5"/>
  <c r="O1040" i="5"/>
  <c r="M1065" i="5"/>
  <c r="Y1099" i="5"/>
  <c r="K1454" i="5"/>
  <c r="K1594" i="5"/>
  <c r="O21" i="5"/>
  <c r="M1866" i="5"/>
  <c r="S1314" i="5"/>
  <c r="L1568" i="5"/>
  <c r="N1568" i="5" s="1"/>
  <c r="P1568" i="5" s="1"/>
  <c r="R1568" i="5" s="1"/>
  <c r="T1568" i="5" s="1"/>
  <c r="V1568" i="5" s="1"/>
  <c r="X1568" i="5" s="1"/>
  <c r="Z1568" i="5" s="1"/>
  <c r="AA1568" i="5" s="1"/>
  <c r="AC1568" i="5" s="1"/>
  <c r="J1766" i="5"/>
  <c r="O142" i="5"/>
  <c r="J142" i="5"/>
  <c r="U591" i="5"/>
  <c r="W903" i="5"/>
  <c r="U911" i="5"/>
  <c r="J296" i="5"/>
  <c r="S206" i="5"/>
  <c r="M305" i="5"/>
  <c r="M473" i="5"/>
  <c r="O538" i="5"/>
  <c r="Y539" i="5"/>
  <c r="Y631" i="5"/>
  <c r="M718" i="5"/>
  <c r="U398" i="5"/>
  <c r="S508" i="5"/>
  <c r="M719" i="5"/>
  <c r="W218" i="5"/>
  <c r="K845" i="5"/>
  <c r="U1084" i="5"/>
  <c r="Y361" i="5"/>
  <c r="W384" i="5"/>
  <c r="O651" i="5"/>
  <c r="U1176" i="5"/>
  <c r="Q1233" i="5"/>
  <c r="Q1030" i="5"/>
  <c r="W1122" i="5"/>
  <c r="J1282" i="5"/>
  <c r="L1282" i="5" s="1"/>
  <c r="U352" i="5"/>
  <c r="Y789" i="5"/>
  <c r="U1059" i="5"/>
  <c r="O1597" i="5"/>
  <c r="J1588" i="5"/>
  <c r="K32" i="5"/>
  <c r="S1051" i="5"/>
  <c r="S1522" i="5"/>
  <c r="U1607" i="5"/>
  <c r="J82" i="5"/>
  <c r="S113" i="5"/>
  <c r="S489" i="5"/>
  <c r="J1135" i="5"/>
  <c r="M1145" i="5"/>
  <c r="U792" i="5"/>
  <c r="W1675" i="5"/>
  <c r="Q162" i="5"/>
  <c r="Y1181" i="5"/>
  <c r="O1343" i="5"/>
  <c r="U42" i="5"/>
  <c r="U92" i="5"/>
  <c r="U951" i="5"/>
  <c r="S984" i="5"/>
  <c r="Y933" i="5"/>
  <c r="W1728" i="5"/>
  <c r="J1099" i="5"/>
  <c r="J1239" i="5"/>
  <c r="J1594" i="5"/>
  <c r="M21" i="5"/>
  <c r="Y527" i="5"/>
  <c r="Y706" i="5"/>
  <c r="S942" i="5"/>
  <c r="M1031" i="5"/>
  <c r="J928" i="5"/>
  <c r="L928" i="5" s="1"/>
  <c r="W610" i="5"/>
  <c r="Q760" i="5"/>
  <c r="M404" i="5"/>
  <c r="O545" i="5"/>
  <c r="O1260" i="5"/>
  <c r="M444" i="5"/>
  <c r="Q436" i="5"/>
  <c r="S493" i="5"/>
  <c r="W650" i="5"/>
  <c r="J1049" i="5"/>
  <c r="Y274" i="5"/>
  <c r="J427" i="5"/>
  <c r="L427" i="5" s="1"/>
  <c r="N427" i="5" s="1"/>
  <c r="P427" i="5" s="1"/>
  <c r="R427" i="5" s="1"/>
  <c r="T427" i="5" s="1"/>
  <c r="O1606" i="5"/>
  <c r="M171" i="5"/>
  <c r="Q102" i="5"/>
  <c r="Q1050" i="5"/>
  <c r="J1196" i="5"/>
  <c r="M1254" i="5"/>
  <c r="J865" i="5"/>
  <c r="L865" i="5" s="1"/>
  <c r="W1068" i="5"/>
  <c r="M836" i="5"/>
  <c r="L981" i="5"/>
  <c r="N981" i="5" s="1"/>
  <c r="P981" i="5" s="1"/>
  <c r="R981" i="5" s="1"/>
  <c r="T981" i="5" s="1"/>
  <c r="V981" i="5" s="1"/>
  <c r="X981" i="5" s="1"/>
  <c r="Z981" i="5" s="1"/>
  <c r="AA981" i="5" s="1"/>
  <c r="AC981" i="5" s="1"/>
  <c r="O257" i="5"/>
  <c r="U756" i="5"/>
  <c r="M939" i="5"/>
  <c r="U162" i="5"/>
  <c r="S418" i="5"/>
  <c r="Y914" i="5"/>
  <c r="W930" i="5"/>
  <c r="Q1001" i="5"/>
  <c r="O1307" i="5"/>
  <c r="Q1253" i="5"/>
  <c r="M494" i="5"/>
  <c r="W1284" i="5"/>
  <c r="J110" i="5"/>
  <c r="M1335" i="5"/>
  <c r="L216" i="5"/>
  <c r="N216" i="5" s="1"/>
  <c r="P216" i="5" s="1"/>
  <c r="R216" i="5" s="1"/>
  <c r="T216" i="5" s="1"/>
  <c r="V216" i="5" s="1"/>
  <c r="X216" i="5" s="1"/>
  <c r="Z216" i="5" s="1"/>
  <c r="AA216" i="5" s="1"/>
  <c r="AC216" i="5" s="1"/>
  <c r="Q243" i="5"/>
  <c r="L313" i="5"/>
  <c r="N313" i="5" s="1"/>
  <c r="P313" i="5" s="1"/>
  <c r="R313" i="5" s="1"/>
  <c r="T313" i="5" s="1"/>
  <c r="V313" i="5" s="1"/>
  <c r="X313" i="5" s="1"/>
  <c r="Z313" i="5" s="1"/>
  <c r="AA313" i="5" s="1"/>
  <c r="AC313" i="5" s="1"/>
  <c r="J1227" i="5"/>
  <c r="L1825" i="5"/>
  <c r="N1825" i="5" s="1"/>
  <c r="P1825" i="5" s="1"/>
  <c r="R1825" i="5" s="1"/>
  <c r="T1825" i="5" s="1"/>
  <c r="V1825" i="5" s="1"/>
  <c r="X1825" i="5" s="1"/>
  <c r="Z1825" i="5" s="1"/>
  <c r="AA1825" i="5" s="1"/>
  <c r="AC1825" i="5" s="1"/>
  <c r="Y563" i="5"/>
  <c r="L639" i="5"/>
  <c r="N639" i="5" s="1"/>
  <c r="P639" i="5" s="1"/>
  <c r="R639" i="5" s="1"/>
  <c r="T639" i="5" s="1"/>
  <c r="V639" i="5" s="1"/>
  <c r="X639" i="5" s="1"/>
  <c r="Z639" i="5" s="1"/>
  <c r="AA639" i="5" s="1"/>
  <c r="AC639" i="5" s="1"/>
  <c r="O274" i="5"/>
  <c r="Q1214" i="5"/>
  <c r="U1606" i="5"/>
  <c r="S1569" i="5"/>
  <c r="O1050" i="5"/>
  <c r="M1471" i="5"/>
  <c r="L1429" i="5"/>
  <c r="N1429" i="5" s="1"/>
  <c r="P1429" i="5" s="1"/>
  <c r="R1429" i="5" s="1"/>
  <c r="T1429" i="5" s="1"/>
  <c r="V1429" i="5" s="1"/>
  <c r="X1429" i="5" s="1"/>
  <c r="Z1429" i="5" s="1"/>
  <c r="AA1429" i="5" s="1"/>
  <c r="AC1429" i="5" s="1"/>
  <c r="J1625" i="5"/>
  <c r="Q865" i="5"/>
  <c r="W1538" i="5"/>
  <c r="K1637" i="5"/>
  <c r="U809" i="5"/>
  <c r="S162" i="5"/>
  <c r="M914" i="5"/>
  <c r="O1755" i="5"/>
  <c r="U887" i="5"/>
  <c r="Y1253" i="5"/>
  <c r="Y133" i="5"/>
  <c r="Q795" i="5"/>
  <c r="J878" i="5"/>
  <c r="Y851" i="5"/>
  <c r="L883" i="5"/>
  <c r="N883" i="5" s="1"/>
  <c r="P883" i="5" s="1"/>
  <c r="R883" i="5" s="1"/>
  <c r="T883" i="5" s="1"/>
  <c r="V883" i="5" s="1"/>
  <c r="X883" i="5" s="1"/>
  <c r="Z883" i="5" s="1"/>
  <c r="AA883" i="5" s="1"/>
  <c r="AC883" i="5" s="1"/>
  <c r="U1227" i="5"/>
  <c r="W563" i="5"/>
  <c r="U677" i="5"/>
  <c r="M274" i="5"/>
  <c r="O1214" i="5"/>
  <c r="W1748" i="5"/>
  <c r="S1606" i="5"/>
  <c r="U1569" i="5"/>
  <c r="M1050" i="5"/>
  <c r="K1471" i="5"/>
  <c r="L1471" i="5" s="1"/>
  <c r="W1625" i="5"/>
  <c r="O865" i="5"/>
  <c r="M1538" i="5"/>
  <c r="J1637" i="5"/>
  <c r="Q52" i="5"/>
  <c r="M809" i="5"/>
  <c r="O162" i="5"/>
  <c r="Q220" i="5"/>
  <c r="K914" i="5"/>
  <c r="M1755" i="5"/>
  <c r="K887" i="5"/>
  <c r="U1352" i="5"/>
  <c r="J795" i="5"/>
  <c r="W878" i="5"/>
  <c r="S851" i="5"/>
  <c r="K494" i="5"/>
  <c r="Y164" i="5"/>
  <c r="M110" i="5"/>
  <c r="L1713" i="5"/>
  <c r="Q563" i="5"/>
  <c r="Q677" i="5"/>
  <c r="W274" i="5"/>
  <c r="Y1214" i="5"/>
  <c r="S1748" i="5"/>
  <c r="M1606" i="5"/>
  <c r="K1569" i="5"/>
  <c r="W171" i="5"/>
  <c r="S1050" i="5"/>
  <c r="Q1471" i="5"/>
  <c r="U1625" i="5"/>
  <c r="Q873" i="5"/>
  <c r="Y1498" i="5"/>
  <c r="J1538" i="5"/>
  <c r="L1538" i="5" s="1"/>
  <c r="S1637" i="5"/>
  <c r="Y71" i="5"/>
  <c r="J52" i="5"/>
  <c r="L52" i="5" s="1"/>
  <c r="J809" i="5"/>
  <c r="L809" i="5" s="1"/>
  <c r="O1323" i="5"/>
  <c r="J914" i="5"/>
  <c r="L914" i="5" s="1"/>
  <c r="W1755" i="5"/>
  <c r="J887" i="5"/>
  <c r="W1352" i="5"/>
  <c r="U795" i="5"/>
  <c r="U878" i="5"/>
  <c r="J851" i="5"/>
  <c r="L851" i="5" s="1"/>
  <c r="J494" i="5"/>
  <c r="M164" i="5"/>
  <c r="W110" i="5"/>
  <c r="K321" i="5"/>
  <c r="L1175" i="5"/>
  <c r="M563" i="5"/>
  <c r="M677" i="5"/>
  <c r="W863" i="5"/>
  <c r="M1214" i="5"/>
  <c r="M1748" i="5"/>
  <c r="K1606" i="5"/>
  <c r="L1606" i="5" s="1"/>
  <c r="L1699" i="5"/>
  <c r="N1699" i="5" s="1"/>
  <c r="P1699" i="5" s="1"/>
  <c r="R1699" i="5" s="1"/>
  <c r="T1699" i="5" s="1"/>
  <c r="V1699" i="5" s="1"/>
  <c r="X1699" i="5" s="1"/>
  <c r="Z1699" i="5" s="1"/>
  <c r="AA1699" i="5" s="1"/>
  <c r="AC1699" i="5" s="1"/>
  <c r="J1569" i="5"/>
  <c r="U171" i="5"/>
  <c r="M102" i="5"/>
  <c r="K1625" i="5"/>
  <c r="S873" i="5"/>
  <c r="W1498" i="5"/>
  <c r="O1637" i="5"/>
  <c r="M71" i="5"/>
  <c r="S52" i="5"/>
  <c r="W809" i="5"/>
  <c r="S1323" i="5"/>
  <c r="W914" i="5"/>
  <c r="S1755" i="5"/>
  <c r="U1253" i="5"/>
  <c r="S795" i="5"/>
  <c r="Q878" i="5"/>
  <c r="M851" i="5"/>
  <c r="Y494" i="5"/>
  <c r="S164" i="5"/>
  <c r="Y110" i="5"/>
  <c r="S527" i="5"/>
  <c r="L781" i="5"/>
  <c r="S706" i="5"/>
  <c r="S888" i="5"/>
  <c r="W1031" i="5"/>
  <c r="S1377" i="5"/>
  <c r="S1571" i="5"/>
  <c r="U1639" i="5"/>
  <c r="Y51" i="5"/>
  <c r="Q164" i="5"/>
  <c r="Q609" i="5"/>
  <c r="M928" i="5"/>
  <c r="M1101" i="5"/>
  <c r="J1173" i="5"/>
  <c r="L1173" i="5" s="1"/>
  <c r="N1173" i="5" s="1"/>
  <c r="P1173" i="5" s="1"/>
  <c r="R1173" i="5" s="1"/>
  <c r="T1173" i="5" s="1"/>
  <c r="V1173" i="5" s="1"/>
  <c r="X1173" i="5" s="1"/>
  <c r="Z1173" i="5" s="1"/>
  <c r="AA1173" i="5" s="1"/>
  <c r="AC1173" i="5" s="1"/>
  <c r="Q1453" i="5"/>
  <c r="S592" i="5"/>
  <c r="M610" i="5"/>
  <c r="W760" i="5"/>
  <c r="W1003" i="5"/>
  <c r="W268" i="5"/>
  <c r="Q404" i="5"/>
  <c r="Y545" i="5"/>
  <c r="S490" i="5"/>
  <c r="O797" i="5"/>
  <c r="J226" i="5"/>
  <c r="L226" i="5" s="1"/>
  <c r="N226" i="5" s="1"/>
  <c r="P226" i="5" s="1"/>
  <c r="J563" i="5"/>
  <c r="Y444" i="5"/>
  <c r="J492" i="5"/>
  <c r="L492" i="5" s="1"/>
  <c r="N492" i="5" s="1"/>
  <c r="P492" i="5" s="1"/>
  <c r="Q557" i="5"/>
  <c r="K436" i="5"/>
  <c r="Q484" i="5"/>
  <c r="M650" i="5"/>
  <c r="J677" i="5"/>
  <c r="L677" i="5" s="1"/>
  <c r="L734" i="5"/>
  <c r="N734" i="5" s="1"/>
  <c r="P734" i="5" s="1"/>
  <c r="R734" i="5" s="1"/>
  <c r="T734" i="5" s="1"/>
  <c r="V734" i="5" s="1"/>
  <c r="X734" i="5" s="1"/>
  <c r="Z734" i="5" s="1"/>
  <c r="AA734" i="5" s="1"/>
  <c r="AC734" i="5" s="1"/>
  <c r="J816" i="5"/>
  <c r="L816" i="5" s="1"/>
  <c r="U1049" i="5"/>
  <c r="J863" i="5"/>
  <c r="J1214" i="5"/>
  <c r="L1214" i="5" s="1"/>
  <c r="J1748" i="5"/>
  <c r="Y1569" i="5"/>
  <c r="S171" i="5"/>
  <c r="O102" i="5"/>
  <c r="U762" i="5"/>
  <c r="S1196" i="5"/>
  <c r="M865" i="5"/>
  <c r="J873" i="5"/>
  <c r="L873" i="5" s="1"/>
  <c r="N873" i="5" s="1"/>
  <c r="P873" i="5" s="1"/>
  <c r="Q1068" i="5"/>
  <c r="S1498" i="5"/>
  <c r="J71" i="5"/>
  <c r="L71" i="5" s="1"/>
  <c r="W836" i="5"/>
  <c r="W1111" i="5"/>
  <c r="O52" i="5"/>
  <c r="S83" i="5"/>
  <c r="J756" i="5"/>
  <c r="M930" i="5"/>
  <c r="W1307" i="5"/>
  <c r="K1755" i="5"/>
  <c r="S1253" i="5"/>
  <c r="M795" i="5"/>
  <c r="M878" i="5"/>
  <c r="W494" i="5"/>
  <c r="U110" i="5"/>
  <c r="L525" i="5"/>
  <c r="N525" i="5" s="1"/>
  <c r="P525" i="5" s="1"/>
  <c r="R525" i="5" s="1"/>
  <c r="T525" i="5" s="1"/>
  <c r="V525" i="5" s="1"/>
  <c r="X525" i="5" s="1"/>
  <c r="Z525" i="5" s="1"/>
  <c r="AA525" i="5" s="1"/>
  <c r="AC525" i="5" s="1"/>
  <c r="Q706" i="5"/>
  <c r="Y942" i="5"/>
  <c r="S1031" i="5"/>
  <c r="O1377" i="5"/>
  <c r="K1571" i="5"/>
  <c r="O1639" i="5"/>
  <c r="O1796" i="5"/>
  <c r="U51" i="5"/>
  <c r="M51" i="5"/>
  <c r="L133" i="5"/>
  <c r="O164" i="5"/>
  <c r="W609" i="5"/>
  <c r="W928" i="5"/>
  <c r="Y1101" i="5"/>
  <c r="O1453" i="5"/>
  <c r="Q592" i="5"/>
  <c r="S610" i="5"/>
  <c r="U760" i="5"/>
  <c r="S1003" i="5"/>
  <c r="J1184" i="5"/>
  <c r="L1184" i="5" s="1"/>
  <c r="N1184" i="5" s="1"/>
  <c r="P1184" i="5" s="1"/>
  <c r="R1184" i="5" s="1"/>
  <c r="T1184" i="5" s="1"/>
  <c r="V1184" i="5" s="1"/>
  <c r="O404" i="5"/>
  <c r="W545" i="5"/>
  <c r="J331" i="5"/>
  <c r="L331" i="5" s="1"/>
  <c r="N331" i="5" s="1"/>
  <c r="J339" i="5"/>
  <c r="U563" i="5"/>
  <c r="S444" i="5"/>
  <c r="O557" i="5"/>
  <c r="S436" i="5"/>
  <c r="M484" i="5"/>
  <c r="J650" i="5"/>
  <c r="S1049" i="5"/>
  <c r="U863" i="5"/>
  <c r="J1016" i="5"/>
  <c r="L1016" i="5" s="1"/>
  <c r="N1016" i="5" s="1"/>
  <c r="P1016" i="5" s="1"/>
  <c r="R1016" i="5" s="1"/>
  <c r="W1214" i="5"/>
  <c r="U1426" i="5"/>
  <c r="Q1569" i="5"/>
  <c r="Q171" i="5"/>
  <c r="K102" i="5"/>
  <c r="M1196" i="5"/>
  <c r="W1254" i="5"/>
  <c r="S865" i="5"/>
  <c r="Y1034" i="5"/>
  <c r="M1068" i="5"/>
  <c r="O1498" i="5"/>
  <c r="S1836" i="5"/>
  <c r="Y836" i="5"/>
  <c r="U991" i="5"/>
  <c r="K1111" i="5"/>
  <c r="M52" i="5"/>
  <c r="J83" i="5"/>
  <c r="Y756" i="5"/>
  <c r="J1342" i="5"/>
  <c r="W1385" i="5"/>
  <c r="J162" i="5"/>
  <c r="J930" i="5"/>
  <c r="U1307" i="5"/>
  <c r="M1253" i="5"/>
  <c r="J1492" i="5"/>
  <c r="L1492" i="5" s="1"/>
  <c r="N1492" i="5" s="1"/>
  <c r="P1492" i="5" s="1"/>
  <c r="R1492" i="5" s="1"/>
  <c r="T1492" i="5" s="1"/>
  <c r="V1492" i="5" s="1"/>
  <c r="X1492" i="5" s="1"/>
  <c r="K795" i="5"/>
  <c r="K878" i="5"/>
  <c r="S1407" i="5"/>
  <c r="J375" i="5"/>
  <c r="L375" i="5" s="1"/>
  <c r="Q494" i="5"/>
  <c r="W1239" i="5"/>
  <c r="O1746" i="5"/>
  <c r="S110" i="5"/>
  <c r="Q586" i="5"/>
  <c r="O527" i="5"/>
  <c r="O706" i="5"/>
  <c r="Y1377" i="5"/>
  <c r="U1379" i="5"/>
  <c r="U1796" i="5"/>
  <c r="Q51" i="5"/>
  <c r="S71" i="5"/>
  <c r="U928" i="5"/>
  <c r="K1101" i="5"/>
  <c r="L1101" i="5" s="1"/>
  <c r="W1398" i="5"/>
  <c r="M1453" i="5"/>
  <c r="O592" i="5"/>
  <c r="Y610" i="5"/>
  <c r="S760" i="5"/>
  <c r="Q1003" i="5"/>
  <c r="W1184" i="5"/>
  <c r="K404" i="5"/>
  <c r="L404" i="5" s="1"/>
  <c r="U545" i="5"/>
  <c r="Q331" i="5"/>
  <c r="Q339" i="5"/>
  <c r="K563" i="5"/>
  <c r="J557" i="5"/>
  <c r="L557" i="5" s="1"/>
  <c r="O436" i="5"/>
  <c r="U493" i="5"/>
  <c r="Y650" i="5"/>
  <c r="O1049" i="5"/>
  <c r="U427" i="5"/>
  <c r="K863" i="5"/>
  <c r="S1016" i="5"/>
  <c r="S1426" i="5"/>
  <c r="K171" i="5"/>
  <c r="K1196" i="5"/>
  <c r="Q1254" i="5"/>
  <c r="O1034" i="5"/>
  <c r="J1068" i="5"/>
  <c r="L1068" i="5" s="1"/>
  <c r="O1836" i="5"/>
  <c r="J836" i="5"/>
  <c r="L836" i="5" s="1"/>
  <c r="S991" i="5"/>
  <c r="U1385" i="5"/>
  <c r="U418" i="5"/>
  <c r="Y1492" i="5"/>
  <c r="O795" i="5"/>
  <c r="Y878" i="5"/>
  <c r="S1239" i="5"/>
  <c r="J183" i="5"/>
  <c r="L183" i="5" s="1"/>
  <c r="N183" i="5" s="1"/>
  <c r="P183" i="5" s="1"/>
  <c r="R183" i="5" s="1"/>
  <c r="T183" i="5" s="1"/>
  <c r="V183" i="5" s="1"/>
  <c r="X183" i="5" s="1"/>
  <c r="Z183" i="5" s="1"/>
  <c r="AA183" i="5" s="1"/>
  <c r="AC183" i="5" s="1"/>
  <c r="M646" i="5"/>
  <c r="AB646" i="5"/>
  <c r="AD646" i="5" s="1"/>
  <c r="K196" i="5"/>
  <c r="AB196" i="5"/>
  <c r="AD196" i="5" s="1"/>
  <c r="Q1225" i="5"/>
  <c r="AB1225" i="5"/>
  <c r="AD1225" i="5" s="1"/>
  <c r="S1655" i="5"/>
  <c r="AB1655" i="5"/>
  <c r="AD1655" i="5" s="1"/>
  <c r="O1655" i="5"/>
  <c r="Q1743" i="5"/>
  <c r="AB1743" i="5"/>
  <c r="AD1743" i="5" s="1"/>
  <c r="J1830" i="5"/>
  <c r="AB1830" i="5"/>
  <c r="AD1830" i="5" s="1"/>
  <c r="Y39" i="5"/>
  <c r="AB39" i="5"/>
  <c r="AD39" i="5" s="1"/>
  <c r="AB344" i="5"/>
  <c r="AD344" i="5" s="1"/>
  <c r="J344" i="5"/>
  <c r="U344" i="5"/>
  <c r="W344" i="5"/>
  <c r="M813" i="5"/>
  <c r="AB813" i="5"/>
  <c r="AD813" i="5" s="1"/>
  <c r="J813" i="5"/>
  <c r="U813" i="5"/>
  <c r="S813" i="5"/>
  <c r="W813" i="5"/>
  <c r="Y813" i="5"/>
  <c r="K344" i="5"/>
  <c r="M693" i="5"/>
  <c r="AB693" i="5"/>
  <c r="AD693" i="5" s="1"/>
  <c r="S29" i="5"/>
  <c r="AB29" i="5"/>
  <c r="AD29" i="5" s="1"/>
  <c r="W1158" i="5"/>
  <c r="AB1158" i="5"/>
  <c r="AD1158" i="5" s="1"/>
  <c r="W1047" i="5"/>
  <c r="AB1047" i="5"/>
  <c r="AD1047" i="5" s="1"/>
  <c r="K675" i="5"/>
  <c r="AB675" i="5"/>
  <c r="AD675" i="5" s="1"/>
  <c r="Y349" i="5"/>
  <c r="AB349" i="5"/>
  <c r="AD349" i="5" s="1"/>
  <c r="Q425" i="5"/>
  <c r="AB425" i="5"/>
  <c r="AD425" i="5" s="1"/>
  <c r="O452" i="5"/>
  <c r="AB452" i="5"/>
  <c r="AD452" i="5" s="1"/>
  <c r="M580" i="5"/>
  <c r="AB580" i="5"/>
  <c r="AD580" i="5" s="1"/>
  <c r="M1843" i="5"/>
  <c r="AB1843" i="5"/>
  <c r="AD1843" i="5" s="1"/>
  <c r="M1858" i="5"/>
  <c r="AB1858" i="5"/>
  <c r="AD1858" i="5" s="1"/>
  <c r="K5" i="5"/>
  <c r="AB5" i="5"/>
  <c r="AD5" i="5" s="1"/>
  <c r="K1731" i="5"/>
  <c r="AB1731" i="5"/>
  <c r="AD1731" i="5" s="1"/>
  <c r="K1752" i="5"/>
  <c r="AB1752" i="5"/>
  <c r="AD1752" i="5" s="1"/>
  <c r="K910" i="5"/>
  <c r="AB910" i="5"/>
  <c r="AD910" i="5" s="1"/>
  <c r="U1481" i="5"/>
  <c r="S1514" i="5"/>
  <c r="AB1514" i="5"/>
  <c r="AD1514" i="5" s="1"/>
  <c r="Q1791" i="5"/>
  <c r="AB1791" i="5"/>
  <c r="AD1791" i="5" s="1"/>
  <c r="M294" i="5"/>
  <c r="Y948" i="5"/>
  <c r="O1415" i="5"/>
  <c r="W173" i="5"/>
  <c r="U464" i="5"/>
  <c r="K1219" i="5"/>
  <c r="AB1219" i="5"/>
  <c r="AD1219" i="5" s="1"/>
  <c r="S1368" i="5"/>
  <c r="Q103" i="5"/>
  <c r="Y1114" i="5"/>
  <c r="M1369" i="5"/>
  <c r="AB1369" i="5"/>
  <c r="AD1369" i="5" s="1"/>
  <c r="J297" i="5"/>
  <c r="L297" i="5" s="1"/>
  <c r="J924" i="5"/>
  <c r="K932" i="5"/>
  <c r="U531" i="5"/>
  <c r="S486" i="5"/>
  <c r="K778" i="5"/>
  <c r="M1203" i="5"/>
  <c r="M1444" i="5"/>
  <c r="AB1444" i="5"/>
  <c r="AD1444" i="5" s="1"/>
  <c r="Q1527" i="5"/>
  <c r="U64" i="5"/>
  <c r="AB64" i="5"/>
  <c r="AD64" i="5" s="1"/>
  <c r="O1789" i="5"/>
  <c r="J435" i="5"/>
  <c r="L435" i="5" s="1"/>
  <c r="N435" i="5" s="1"/>
  <c r="P435" i="5" s="1"/>
  <c r="R435" i="5" s="1"/>
  <c r="T435" i="5" s="1"/>
  <c r="V435" i="5" s="1"/>
  <c r="X435" i="5" s="1"/>
  <c r="Z435" i="5" s="1"/>
  <c r="AA435" i="5" s="1"/>
  <c r="AC435" i="5" s="1"/>
  <c r="J803" i="5"/>
  <c r="L803" i="5" s="1"/>
  <c r="N803" i="5" s="1"/>
  <c r="P803" i="5" s="1"/>
  <c r="R803" i="5" s="1"/>
  <c r="T803" i="5" s="1"/>
  <c r="V803" i="5" s="1"/>
  <c r="X803" i="5" s="1"/>
  <c r="Z803" i="5" s="1"/>
  <c r="AA803" i="5" s="1"/>
  <c r="AC803" i="5" s="1"/>
  <c r="J1224" i="5"/>
  <c r="L1224" i="5" s="1"/>
  <c r="N1224" i="5" s="1"/>
  <c r="P1224" i="5" s="1"/>
  <c r="R1224" i="5" s="1"/>
  <c r="T1224" i="5" s="1"/>
  <c r="V1224" i="5" s="1"/>
  <c r="X1224" i="5" s="1"/>
  <c r="Z1224" i="5" s="1"/>
  <c r="AA1224" i="5" s="1"/>
  <c r="AC1224" i="5" s="1"/>
  <c r="J1407" i="5"/>
  <c r="AB1407" i="5"/>
  <c r="AD1407" i="5" s="1"/>
  <c r="Q62" i="5"/>
  <c r="AB62" i="5"/>
  <c r="AD62" i="5" s="1"/>
  <c r="Q330" i="5"/>
  <c r="AB330" i="5"/>
  <c r="AD330" i="5" s="1"/>
  <c r="M1194" i="5"/>
  <c r="AB1194" i="5"/>
  <c r="AD1194" i="5" s="1"/>
  <c r="J502" i="5"/>
  <c r="L502" i="5" s="1"/>
  <c r="N502" i="5" s="1"/>
  <c r="P502" i="5" s="1"/>
  <c r="R502" i="5" s="1"/>
  <c r="T502" i="5" s="1"/>
  <c r="V502" i="5" s="1"/>
  <c r="X502" i="5" s="1"/>
  <c r="Z502" i="5" s="1"/>
  <c r="AA502" i="5" s="1"/>
  <c r="AB502" i="5"/>
  <c r="AD502" i="5" s="1"/>
  <c r="U652" i="5"/>
  <c r="AB652" i="5"/>
  <c r="AD652" i="5" s="1"/>
  <c r="O876" i="5"/>
  <c r="AB876" i="5"/>
  <c r="AD876" i="5" s="1"/>
  <c r="M624" i="5"/>
  <c r="AB624" i="5"/>
  <c r="AD624" i="5" s="1"/>
  <c r="S764" i="5"/>
  <c r="AB764" i="5"/>
  <c r="AD764" i="5" s="1"/>
  <c r="U819" i="5"/>
  <c r="AB819" i="5"/>
  <c r="AD819" i="5" s="1"/>
  <c r="S595" i="5"/>
  <c r="AB595" i="5"/>
  <c r="AD595" i="5" s="1"/>
  <c r="K204" i="5"/>
  <c r="L204" i="5" s="1"/>
  <c r="N204" i="5" s="1"/>
  <c r="P204" i="5" s="1"/>
  <c r="R204" i="5" s="1"/>
  <c r="T204" i="5" s="1"/>
  <c r="V204" i="5" s="1"/>
  <c r="X204" i="5" s="1"/>
  <c r="Z204" i="5" s="1"/>
  <c r="AA204" i="5" s="1"/>
  <c r="AB204" i="5"/>
  <c r="AD204" i="5" s="1"/>
  <c r="Y536" i="5"/>
  <c r="AB536" i="5"/>
  <c r="AD536" i="5" s="1"/>
  <c r="W957" i="5"/>
  <c r="AB957" i="5"/>
  <c r="AD957" i="5" s="1"/>
  <c r="Q1000" i="5"/>
  <c r="AB1000" i="5"/>
  <c r="AD1000" i="5" s="1"/>
  <c r="Y1081" i="5"/>
  <c r="AB1081" i="5"/>
  <c r="AD1081" i="5" s="1"/>
  <c r="Y1502" i="5"/>
  <c r="AB1502" i="5"/>
  <c r="AD1502" i="5" s="1"/>
  <c r="W1797" i="5"/>
  <c r="AB1797" i="5"/>
  <c r="AD1797" i="5" s="1"/>
  <c r="W926" i="5"/>
  <c r="AB926" i="5"/>
  <c r="AD926" i="5" s="1"/>
  <c r="U881" i="5"/>
  <c r="AB881" i="5"/>
  <c r="AD881" i="5" s="1"/>
  <c r="Q1678" i="5"/>
  <c r="AB1678" i="5"/>
  <c r="AD1678" i="5" s="1"/>
  <c r="Y107" i="5"/>
  <c r="AB107" i="5"/>
  <c r="AD107" i="5" s="1"/>
  <c r="K1242" i="5"/>
  <c r="AB1242" i="5"/>
  <c r="AD1242" i="5" s="1"/>
  <c r="J1433" i="5"/>
  <c r="AB1433" i="5"/>
  <c r="AD1433" i="5" s="1"/>
  <c r="O1758" i="5"/>
  <c r="AB1758" i="5"/>
  <c r="AD1758" i="5" s="1"/>
  <c r="J96" i="5"/>
  <c r="AB96" i="5"/>
  <c r="AD96" i="5" s="1"/>
  <c r="K1197" i="5"/>
  <c r="AB1197" i="5"/>
  <c r="AD1197" i="5" s="1"/>
  <c r="J1481" i="5"/>
  <c r="L1481" i="5" s="1"/>
  <c r="N1481" i="5" s="1"/>
  <c r="P1481" i="5" s="1"/>
  <c r="R1481" i="5" s="1"/>
  <c r="T1481" i="5" s="1"/>
  <c r="O180" i="5"/>
  <c r="AB180" i="5"/>
  <c r="AD180" i="5" s="1"/>
  <c r="Y1864" i="5"/>
  <c r="AB1864" i="5"/>
  <c r="AD1864" i="5" s="1"/>
  <c r="Q294" i="5"/>
  <c r="M755" i="5"/>
  <c r="AB755" i="5"/>
  <c r="AD755" i="5" s="1"/>
  <c r="O1855" i="5"/>
  <c r="O173" i="5"/>
  <c r="S464" i="5"/>
  <c r="O103" i="5"/>
  <c r="J932" i="5"/>
  <c r="L932" i="5" s="1"/>
  <c r="O531" i="5"/>
  <c r="M1486" i="5"/>
  <c r="AB1486" i="5"/>
  <c r="AD1486" i="5" s="1"/>
  <c r="J1635" i="5"/>
  <c r="L1635" i="5" s="1"/>
  <c r="N1635" i="5" s="1"/>
  <c r="P1635" i="5" s="1"/>
  <c r="R1635" i="5" s="1"/>
  <c r="T1635" i="5" s="1"/>
  <c r="V1635" i="5" s="1"/>
  <c r="X1635" i="5" s="1"/>
  <c r="Z1635" i="5" s="1"/>
  <c r="AA1635" i="5" s="1"/>
  <c r="AB1635" i="5"/>
  <c r="AD1635" i="5" s="1"/>
  <c r="O1846" i="5"/>
  <c r="AB1846" i="5"/>
  <c r="AD1846" i="5" s="1"/>
  <c r="W81" i="5"/>
  <c r="AB81" i="5"/>
  <c r="AD81" i="5" s="1"/>
  <c r="Q1119" i="5"/>
  <c r="AB1119" i="5"/>
  <c r="AD1119" i="5" s="1"/>
  <c r="J1470" i="5"/>
  <c r="AB1470" i="5"/>
  <c r="AD1470" i="5" s="1"/>
  <c r="K1665" i="5"/>
  <c r="L1665" i="5" s="1"/>
  <c r="N1665" i="5" s="1"/>
  <c r="P1665" i="5" s="1"/>
  <c r="R1665" i="5" s="1"/>
  <c r="T1665" i="5" s="1"/>
  <c r="V1665" i="5" s="1"/>
  <c r="X1665" i="5" s="1"/>
  <c r="Z1665" i="5" s="1"/>
  <c r="AA1665" i="5" s="1"/>
  <c r="AB1665" i="5"/>
  <c r="AD1665" i="5" s="1"/>
  <c r="K134" i="5"/>
  <c r="L134" i="5" s="1"/>
  <c r="N134" i="5" s="1"/>
  <c r="P134" i="5" s="1"/>
  <c r="R134" i="5" s="1"/>
  <c r="T134" i="5" s="1"/>
  <c r="V134" i="5" s="1"/>
  <c r="X134" i="5" s="1"/>
  <c r="Z134" i="5" s="1"/>
  <c r="AA134" i="5" s="1"/>
  <c r="AB134" i="5"/>
  <c r="AD134" i="5" s="1"/>
  <c r="Y1592" i="5"/>
  <c r="AB1592" i="5"/>
  <c r="AD1592" i="5" s="1"/>
  <c r="M1517" i="5"/>
  <c r="AB1517" i="5"/>
  <c r="AD1517" i="5" s="1"/>
  <c r="W1493" i="5"/>
  <c r="AB1493" i="5"/>
  <c r="AD1493" i="5" s="1"/>
  <c r="J478" i="5"/>
  <c r="L478" i="5" s="1"/>
  <c r="N478" i="5" s="1"/>
  <c r="P478" i="5" s="1"/>
  <c r="R478" i="5" s="1"/>
  <c r="T478" i="5" s="1"/>
  <c r="V478" i="5" s="1"/>
  <c r="X478" i="5" s="1"/>
  <c r="Z478" i="5" s="1"/>
  <c r="AA478" i="5" s="1"/>
  <c r="AB478" i="5"/>
  <c r="AD478" i="5" s="1"/>
  <c r="M1153" i="5"/>
  <c r="AB1153" i="5"/>
  <c r="AD1153" i="5" s="1"/>
  <c r="Q190" i="5"/>
  <c r="AB190" i="5"/>
  <c r="AD190" i="5" s="1"/>
  <c r="W383" i="5"/>
  <c r="AB383" i="5"/>
  <c r="AD383" i="5" s="1"/>
  <c r="W597" i="5"/>
  <c r="AB597" i="5"/>
  <c r="AD597" i="5" s="1"/>
  <c r="Q688" i="5"/>
  <c r="AB688" i="5"/>
  <c r="AD688" i="5" s="1"/>
  <c r="Q1529" i="5"/>
  <c r="AB1529" i="5"/>
  <c r="AD1529" i="5" s="1"/>
  <c r="W1291" i="5"/>
  <c r="AB1291" i="5"/>
  <c r="AD1291" i="5" s="1"/>
  <c r="J1361" i="5"/>
  <c r="AB1361" i="5"/>
  <c r="AD1361" i="5" s="1"/>
  <c r="U1735" i="5"/>
  <c r="AB1735" i="5"/>
  <c r="AD1735" i="5" s="1"/>
  <c r="W643" i="5"/>
  <c r="AB643" i="5"/>
  <c r="AD643" i="5" s="1"/>
  <c r="S814" i="5"/>
  <c r="AB814" i="5"/>
  <c r="AD814" i="5" s="1"/>
  <c r="J892" i="5"/>
  <c r="L892" i="5" s="1"/>
  <c r="N892" i="5" s="1"/>
  <c r="P892" i="5" s="1"/>
  <c r="R892" i="5" s="1"/>
  <c r="T892" i="5" s="1"/>
  <c r="V892" i="5" s="1"/>
  <c r="X892" i="5" s="1"/>
  <c r="Z892" i="5" s="1"/>
  <c r="AA892" i="5" s="1"/>
  <c r="AB892" i="5"/>
  <c r="AD892" i="5" s="1"/>
  <c r="K948" i="5"/>
  <c r="L948" i="5" s="1"/>
  <c r="AB948" i="5"/>
  <c r="AD948" i="5" s="1"/>
  <c r="S1221" i="5"/>
  <c r="AB1221" i="5"/>
  <c r="AD1221" i="5" s="1"/>
  <c r="U1415" i="5"/>
  <c r="AB1415" i="5"/>
  <c r="AD1415" i="5" s="1"/>
  <c r="Y285" i="5"/>
  <c r="AB285" i="5"/>
  <c r="AD285" i="5" s="1"/>
  <c r="O385" i="5"/>
  <c r="AB385" i="5"/>
  <c r="AD385" i="5" s="1"/>
  <c r="W500" i="5"/>
  <c r="AB500" i="5"/>
  <c r="AD500" i="5" s="1"/>
  <c r="S582" i="5"/>
  <c r="AB582" i="5"/>
  <c r="AD582" i="5" s="1"/>
  <c r="O1756" i="5"/>
  <c r="AB1756" i="5"/>
  <c r="AD1756" i="5" s="1"/>
  <c r="Q22" i="5"/>
  <c r="AB22" i="5"/>
  <c r="AD22" i="5" s="1"/>
  <c r="K966" i="5"/>
  <c r="L966" i="5" s="1"/>
  <c r="AB966" i="5"/>
  <c r="AD966" i="5" s="1"/>
  <c r="S1137" i="5"/>
  <c r="AB1137" i="5"/>
  <c r="AD1137" i="5" s="1"/>
  <c r="S1203" i="5"/>
  <c r="AB1203" i="5"/>
  <c r="AD1203" i="5" s="1"/>
  <c r="W53" i="5"/>
  <c r="AB53" i="5"/>
  <c r="AD53" i="5" s="1"/>
  <c r="S1645" i="5"/>
  <c r="AB1645" i="5"/>
  <c r="AD1645" i="5" s="1"/>
  <c r="M866" i="5"/>
  <c r="AB866" i="5"/>
  <c r="AD866" i="5" s="1"/>
  <c r="S446" i="5"/>
  <c r="AB446" i="5"/>
  <c r="AD446" i="5" s="1"/>
  <c r="J1215" i="5"/>
  <c r="L1215" i="5" s="1"/>
  <c r="N1215" i="5" s="1"/>
  <c r="P1215" i="5" s="1"/>
  <c r="R1215" i="5" s="1"/>
  <c r="T1215" i="5" s="1"/>
  <c r="V1215" i="5" s="1"/>
  <c r="X1215" i="5" s="1"/>
  <c r="Z1215" i="5" s="1"/>
  <c r="AA1215" i="5" s="1"/>
  <c r="AB1215" i="5"/>
  <c r="AD1215" i="5" s="1"/>
  <c r="J325" i="5"/>
  <c r="L325" i="5" s="1"/>
  <c r="N325" i="5" s="1"/>
  <c r="P325" i="5" s="1"/>
  <c r="R325" i="5" s="1"/>
  <c r="T325" i="5" s="1"/>
  <c r="V325" i="5" s="1"/>
  <c r="X325" i="5" s="1"/>
  <c r="Z325" i="5" s="1"/>
  <c r="AA325" i="5" s="1"/>
  <c r="AB325" i="5"/>
  <c r="AD325" i="5" s="1"/>
  <c r="U550" i="5"/>
  <c r="AB550" i="5"/>
  <c r="AD550" i="5" s="1"/>
  <c r="U598" i="5"/>
  <c r="AB598" i="5"/>
  <c r="AD598" i="5" s="1"/>
  <c r="U1596" i="5"/>
  <c r="AB1596" i="5"/>
  <c r="AD1596" i="5" s="1"/>
  <c r="M1158" i="5"/>
  <c r="Q1874" i="5"/>
  <c r="J231" i="5"/>
  <c r="AB231" i="5"/>
  <c r="AD231" i="5" s="1"/>
  <c r="K627" i="5"/>
  <c r="AB627" i="5"/>
  <c r="AD627" i="5" s="1"/>
  <c r="W690" i="5"/>
  <c r="AB690" i="5"/>
  <c r="AD690" i="5" s="1"/>
  <c r="O286" i="5"/>
  <c r="AB286" i="5"/>
  <c r="AD286" i="5" s="1"/>
  <c r="S895" i="5"/>
  <c r="AB895" i="5"/>
  <c r="AD895" i="5" s="1"/>
  <c r="Q655" i="5"/>
  <c r="AB655" i="5"/>
  <c r="AD655" i="5" s="1"/>
  <c r="O1211" i="5"/>
  <c r="AB1211" i="5"/>
  <c r="AD1211" i="5" s="1"/>
  <c r="K367" i="5"/>
  <c r="AB367" i="5"/>
  <c r="AD367" i="5" s="1"/>
  <c r="W507" i="5"/>
  <c r="O632" i="5"/>
  <c r="AB632" i="5"/>
  <c r="AD632" i="5" s="1"/>
  <c r="U533" i="5"/>
  <c r="AB533" i="5"/>
  <c r="AD533" i="5" s="1"/>
  <c r="O1130" i="5"/>
  <c r="AB1130" i="5"/>
  <c r="AD1130" i="5" s="1"/>
  <c r="S191" i="5"/>
  <c r="Q229" i="5"/>
  <c r="Y720" i="5"/>
  <c r="AB720" i="5"/>
  <c r="AD720" i="5" s="1"/>
  <c r="W1686" i="5"/>
  <c r="AB1686" i="5"/>
  <c r="AD1686" i="5" s="1"/>
  <c r="M45" i="5"/>
  <c r="AB45" i="5"/>
  <c r="AD45" i="5" s="1"/>
  <c r="J1814" i="5"/>
  <c r="AB1814" i="5"/>
  <c r="AD1814" i="5" s="1"/>
  <c r="W1626" i="5"/>
  <c r="AB1626" i="5"/>
  <c r="AD1626" i="5" s="1"/>
  <c r="O151" i="5"/>
  <c r="AB151" i="5"/>
  <c r="AD151" i="5" s="1"/>
  <c r="M721" i="5"/>
  <c r="AB721" i="5"/>
  <c r="AD721" i="5" s="1"/>
  <c r="Y1382" i="5"/>
  <c r="AB1382" i="5"/>
  <c r="AD1382" i="5" s="1"/>
  <c r="W1341" i="5"/>
  <c r="AB1341" i="5"/>
  <c r="AD1341" i="5" s="1"/>
  <c r="K621" i="5"/>
  <c r="Q1178" i="5"/>
  <c r="AB1178" i="5"/>
  <c r="AD1178" i="5" s="1"/>
  <c r="S128" i="5"/>
  <c r="AB128" i="5"/>
  <c r="AD128" i="5" s="1"/>
  <c r="M1788" i="5"/>
  <c r="AB1788" i="5"/>
  <c r="AD1788" i="5" s="1"/>
  <c r="L1300" i="5"/>
  <c r="N1300" i="5" s="1"/>
  <c r="P1300" i="5" s="1"/>
  <c r="R1300" i="5" s="1"/>
  <c r="T1300" i="5" s="1"/>
  <c r="V1300" i="5" s="1"/>
  <c r="X1300" i="5" s="1"/>
  <c r="Z1300" i="5" s="1"/>
  <c r="AA1300" i="5" s="1"/>
  <c r="AC1300" i="5" s="1"/>
  <c r="M948" i="5"/>
  <c r="J1103" i="5"/>
  <c r="L1103" i="5" s="1"/>
  <c r="Y1415" i="5"/>
  <c r="Y1855" i="5"/>
  <c r="S3" i="5"/>
  <c r="AB3" i="5"/>
  <c r="AD3" i="5" s="1"/>
  <c r="K173" i="5"/>
  <c r="U1280" i="5"/>
  <c r="M103" i="5"/>
  <c r="M897" i="5"/>
  <c r="AB897" i="5"/>
  <c r="AD897" i="5" s="1"/>
  <c r="M966" i="5"/>
  <c r="K1114" i="5"/>
  <c r="Y924" i="5"/>
  <c r="J942" i="5"/>
  <c r="AB942" i="5"/>
  <c r="AD942" i="5" s="1"/>
  <c r="J531" i="5"/>
  <c r="L531" i="5" s="1"/>
  <c r="N531" i="5" s="1"/>
  <c r="M1048" i="5"/>
  <c r="K224" i="5"/>
  <c r="K486" i="5"/>
  <c r="L486" i="5" s="1"/>
  <c r="N486" i="5" s="1"/>
  <c r="P486" i="5" s="1"/>
  <c r="R486" i="5" s="1"/>
  <c r="Y900" i="5"/>
  <c r="AB900" i="5"/>
  <c r="AD900" i="5" s="1"/>
  <c r="J1203" i="5"/>
  <c r="L1203" i="5" s="1"/>
  <c r="Q1479" i="5"/>
  <c r="AB1479" i="5"/>
  <c r="AD1479" i="5" s="1"/>
  <c r="U22" i="5"/>
  <c r="J622" i="5"/>
  <c r="L622" i="5" s="1"/>
  <c r="N622" i="5" s="1"/>
  <c r="P622" i="5" s="1"/>
  <c r="R622" i="5" s="1"/>
  <c r="T622" i="5" s="1"/>
  <c r="V622" i="5" s="1"/>
  <c r="X622" i="5" s="1"/>
  <c r="Z622" i="5" s="1"/>
  <c r="AA622" i="5" s="1"/>
  <c r="AC622" i="5" s="1"/>
  <c r="Y1056" i="5"/>
  <c r="AB1056" i="5"/>
  <c r="AD1056" i="5" s="1"/>
  <c r="U21" i="5"/>
  <c r="AB21" i="5"/>
  <c r="AD21" i="5" s="1"/>
  <c r="J1848" i="5"/>
  <c r="AB1848" i="5"/>
  <c r="AD1848" i="5" s="1"/>
  <c r="Y726" i="5"/>
  <c r="AB726" i="5"/>
  <c r="AD726" i="5" s="1"/>
  <c r="U1065" i="5"/>
  <c r="AB1065" i="5"/>
  <c r="AD1065" i="5" s="1"/>
  <c r="O1424" i="5"/>
  <c r="AB1424" i="5"/>
  <c r="AD1424" i="5" s="1"/>
  <c r="S1636" i="5"/>
  <c r="AB1636" i="5"/>
  <c r="AD1636" i="5" s="1"/>
  <c r="S1613" i="5"/>
  <c r="AB1613" i="5"/>
  <c r="AD1613" i="5" s="1"/>
  <c r="Y1815" i="5"/>
  <c r="AB1815" i="5"/>
  <c r="AD1815" i="5" s="1"/>
  <c r="Y48" i="5"/>
  <c r="AB48" i="5"/>
  <c r="AD48" i="5" s="1"/>
  <c r="L358" i="5"/>
  <c r="N358" i="5" s="1"/>
  <c r="P358" i="5" s="1"/>
  <c r="R358" i="5" s="1"/>
  <c r="T358" i="5" s="1"/>
  <c r="V358" i="5" s="1"/>
  <c r="X358" i="5" s="1"/>
  <c r="Z358" i="5" s="1"/>
  <c r="AA358" i="5" s="1"/>
  <c r="AC358" i="5" s="1"/>
  <c r="W386" i="5"/>
  <c r="AB386" i="5"/>
  <c r="AD386" i="5" s="1"/>
  <c r="Y732" i="5"/>
  <c r="AB732" i="5"/>
  <c r="AD732" i="5" s="1"/>
  <c r="S1127" i="5"/>
  <c r="AB1127" i="5"/>
  <c r="AD1127" i="5" s="1"/>
  <c r="O228" i="5"/>
  <c r="AB228" i="5"/>
  <c r="AD228" i="5" s="1"/>
  <c r="O200" i="5"/>
  <c r="AB200" i="5"/>
  <c r="AD200" i="5" s="1"/>
  <c r="Q779" i="5"/>
  <c r="AB779" i="5"/>
  <c r="AD779" i="5" s="1"/>
  <c r="Y621" i="5"/>
  <c r="Q1277" i="5"/>
  <c r="AB1277" i="5"/>
  <c r="AD1277" i="5" s="1"/>
  <c r="U388" i="5"/>
  <c r="O948" i="5"/>
  <c r="M1103" i="5"/>
  <c r="S1415" i="5"/>
  <c r="W1855" i="5"/>
  <c r="J173" i="5"/>
  <c r="Y464" i="5"/>
  <c r="S1280" i="5"/>
  <c r="Y103" i="5"/>
  <c r="O1114" i="5"/>
  <c r="M1561" i="5"/>
  <c r="AB1561" i="5"/>
  <c r="AD1561" i="5" s="1"/>
  <c r="W932" i="5"/>
  <c r="W531" i="5"/>
  <c r="O661" i="5"/>
  <c r="J1048" i="5"/>
  <c r="L1048" i="5" s="1"/>
  <c r="J224" i="5"/>
  <c r="Y1203" i="5"/>
  <c r="M24" i="5"/>
  <c r="AB24" i="5"/>
  <c r="AD24" i="5" s="1"/>
  <c r="S22" i="5"/>
  <c r="J255" i="5"/>
  <c r="AB255" i="5"/>
  <c r="AD255" i="5" s="1"/>
  <c r="M640" i="5"/>
  <c r="AB640" i="5"/>
  <c r="AD640" i="5" s="1"/>
  <c r="Y1165" i="5"/>
  <c r="AB1165" i="5"/>
  <c r="AD1165" i="5" s="1"/>
  <c r="S574" i="5"/>
  <c r="AB574" i="5"/>
  <c r="AD574" i="5" s="1"/>
  <c r="J1417" i="5"/>
  <c r="L1417" i="5" s="1"/>
  <c r="AB1417" i="5"/>
  <c r="AD1417" i="5" s="1"/>
  <c r="K817" i="5"/>
  <c r="AB817" i="5"/>
  <c r="AD817" i="5" s="1"/>
  <c r="Y952" i="5"/>
  <c r="AB952" i="5"/>
  <c r="AD952" i="5" s="1"/>
  <c r="U972" i="5"/>
  <c r="AB972" i="5"/>
  <c r="AD972" i="5" s="1"/>
  <c r="S1518" i="5"/>
  <c r="AB1518" i="5"/>
  <c r="AD1518" i="5" s="1"/>
  <c r="U606" i="5"/>
  <c r="AB606" i="5"/>
  <c r="AD606" i="5" s="1"/>
  <c r="K1484" i="5"/>
  <c r="AB1484" i="5"/>
  <c r="AD1484" i="5" s="1"/>
  <c r="M636" i="5"/>
  <c r="AB636" i="5"/>
  <c r="AD636" i="5" s="1"/>
  <c r="K1028" i="5"/>
  <c r="AB1028" i="5"/>
  <c r="AD1028" i="5" s="1"/>
  <c r="Q1061" i="5"/>
  <c r="AB1061" i="5"/>
  <c r="AD1061" i="5" s="1"/>
  <c r="S169" i="5"/>
  <c r="AB169" i="5"/>
  <c r="AD169" i="5" s="1"/>
  <c r="S303" i="5"/>
  <c r="AB303" i="5"/>
  <c r="AD303" i="5" s="1"/>
  <c r="Y912" i="5"/>
  <c r="AB912" i="5"/>
  <c r="AD912" i="5" s="1"/>
  <c r="O1053" i="5"/>
  <c r="AB1053" i="5"/>
  <c r="AD1053" i="5" s="1"/>
  <c r="J223" i="5"/>
  <c r="AB223" i="5"/>
  <c r="AD223" i="5" s="1"/>
  <c r="M431" i="5"/>
  <c r="AB431" i="5"/>
  <c r="AD431" i="5" s="1"/>
  <c r="O648" i="5"/>
  <c r="AB648" i="5"/>
  <c r="AD648" i="5" s="1"/>
  <c r="O1089" i="5"/>
  <c r="AB1089" i="5"/>
  <c r="AD1089" i="5" s="1"/>
  <c r="O381" i="5"/>
  <c r="AB381" i="5"/>
  <c r="AD381" i="5" s="1"/>
  <c r="Q236" i="5"/>
  <c r="AB236" i="5"/>
  <c r="AD236" i="5" s="1"/>
  <c r="M1603" i="5"/>
  <c r="AB1603" i="5"/>
  <c r="AD1603" i="5" s="1"/>
  <c r="M95" i="5"/>
  <c r="AB95" i="5"/>
  <c r="AD95" i="5" s="1"/>
  <c r="O175" i="5"/>
  <c r="AB175" i="5"/>
  <c r="AD175" i="5" s="1"/>
  <c r="W166" i="5"/>
  <c r="AB166" i="5"/>
  <c r="AD166" i="5" s="1"/>
  <c r="U1816" i="5"/>
  <c r="AB1816" i="5"/>
  <c r="AD1816" i="5" s="1"/>
  <c r="J405" i="5"/>
  <c r="L405" i="5" s="1"/>
  <c r="AB405" i="5"/>
  <c r="AD405" i="5" s="1"/>
  <c r="W1007" i="5"/>
  <c r="AB1007" i="5"/>
  <c r="AD1007" i="5" s="1"/>
  <c r="Y1589" i="5"/>
  <c r="S1023" i="5"/>
  <c r="Y122" i="5"/>
  <c r="S621" i="5"/>
  <c r="K1790" i="5"/>
  <c r="AB1790" i="5"/>
  <c r="AD1790" i="5" s="1"/>
  <c r="S388" i="5"/>
  <c r="Q1103" i="5"/>
  <c r="J1415" i="5"/>
  <c r="L1415" i="5" s="1"/>
  <c r="U1855" i="5"/>
  <c r="K1413" i="5"/>
  <c r="AB1413" i="5"/>
  <c r="AD1413" i="5" s="1"/>
  <c r="Y173" i="5"/>
  <c r="Q464" i="5"/>
  <c r="J1280" i="5"/>
  <c r="L1280" i="5" s="1"/>
  <c r="N1280" i="5" s="1"/>
  <c r="P1280" i="5" s="1"/>
  <c r="R1280" i="5" s="1"/>
  <c r="T1280" i="5" s="1"/>
  <c r="J1351" i="5"/>
  <c r="AB1351" i="5"/>
  <c r="AD1351" i="5" s="1"/>
  <c r="W103" i="5"/>
  <c r="S716" i="5"/>
  <c r="AB716" i="5"/>
  <c r="AD716" i="5" s="1"/>
  <c r="J1114" i="5"/>
  <c r="Y932" i="5"/>
  <c r="Y531" i="5"/>
  <c r="Q661" i="5"/>
  <c r="K1014" i="5"/>
  <c r="S1048" i="5"/>
  <c r="U224" i="5"/>
  <c r="M385" i="5"/>
  <c r="W1203" i="5"/>
  <c r="U1495" i="5"/>
  <c r="AB1495" i="5"/>
  <c r="AD1495" i="5" s="1"/>
  <c r="M22" i="5"/>
  <c r="W544" i="5"/>
  <c r="AB544" i="5"/>
  <c r="AD544" i="5" s="1"/>
  <c r="Y973" i="5"/>
  <c r="AB973" i="5"/>
  <c r="AD973" i="5" s="1"/>
  <c r="J1064" i="5"/>
  <c r="AB1064" i="5"/>
  <c r="AD1064" i="5" s="1"/>
  <c r="Q1452" i="5"/>
  <c r="AB1452" i="5"/>
  <c r="AD1452" i="5" s="1"/>
  <c r="J1718" i="5"/>
  <c r="AB1718" i="5"/>
  <c r="AD1718" i="5" s="1"/>
  <c r="U141" i="5"/>
  <c r="AB141" i="5"/>
  <c r="AD141" i="5" s="1"/>
  <c r="Q1185" i="5"/>
  <c r="AB1185" i="5"/>
  <c r="AD1185" i="5" s="1"/>
  <c r="M1371" i="5"/>
  <c r="AB1371" i="5"/>
  <c r="AD1371" i="5" s="1"/>
  <c r="O1489" i="5"/>
  <c r="AB1489" i="5"/>
  <c r="AD1489" i="5" s="1"/>
  <c r="Q4" i="5"/>
  <c r="AB4" i="5"/>
  <c r="AD4" i="5" s="1"/>
  <c r="J733" i="5"/>
  <c r="L733" i="5" s="1"/>
  <c r="AB733" i="5"/>
  <c r="AD733" i="5" s="1"/>
  <c r="M1075" i="5"/>
  <c r="AB1075" i="5"/>
  <c r="AD1075" i="5" s="1"/>
  <c r="W1212" i="5"/>
  <c r="AB1212" i="5"/>
  <c r="AD1212" i="5" s="1"/>
  <c r="J1278" i="5"/>
  <c r="AB1278" i="5"/>
  <c r="AD1278" i="5" s="1"/>
  <c r="Y1539" i="5"/>
  <c r="AB1539" i="5"/>
  <c r="AD1539" i="5" s="1"/>
  <c r="O1264" i="5"/>
  <c r="AB1264" i="5"/>
  <c r="AD1264" i="5" s="1"/>
  <c r="J174" i="5"/>
  <c r="L174" i="5" s="1"/>
  <c r="AB174" i="5"/>
  <c r="AD174" i="5" s="1"/>
  <c r="M821" i="5"/>
  <c r="AB821" i="5"/>
  <c r="AD821" i="5" s="1"/>
  <c r="Q1505" i="5"/>
  <c r="AB1505" i="5"/>
  <c r="AD1505" i="5" s="1"/>
  <c r="Y1581" i="5"/>
  <c r="AB1581" i="5"/>
  <c r="AD1581" i="5" s="1"/>
  <c r="O1349" i="5"/>
  <c r="AB1349" i="5"/>
  <c r="AD1349" i="5" s="1"/>
  <c r="S58" i="5"/>
  <c r="AB58" i="5"/>
  <c r="AD58" i="5" s="1"/>
  <c r="J1552" i="5"/>
  <c r="L1552" i="5" s="1"/>
  <c r="N1552" i="5" s="1"/>
  <c r="P1552" i="5" s="1"/>
  <c r="AB1552" i="5"/>
  <c r="AD1552" i="5" s="1"/>
  <c r="J1610" i="5"/>
  <c r="AB1610" i="5"/>
  <c r="AD1610" i="5" s="1"/>
  <c r="M1553" i="5"/>
  <c r="AB1553" i="5"/>
  <c r="AD1553" i="5" s="1"/>
  <c r="M909" i="5"/>
  <c r="AB909" i="5"/>
  <c r="AD909" i="5" s="1"/>
  <c r="J1874" i="5"/>
  <c r="Q752" i="5"/>
  <c r="AB752" i="5"/>
  <c r="AD752" i="5" s="1"/>
  <c r="U311" i="5"/>
  <c r="AB311" i="5"/>
  <c r="AD311" i="5" s="1"/>
  <c r="M506" i="5"/>
  <c r="AB506" i="5"/>
  <c r="AD506" i="5" s="1"/>
  <c r="W748" i="5"/>
  <c r="AB748" i="5"/>
  <c r="AD748" i="5" s="1"/>
  <c r="O742" i="5"/>
  <c r="AB742" i="5"/>
  <c r="AD742" i="5" s="1"/>
  <c r="Q1026" i="5"/>
  <c r="AB1026" i="5"/>
  <c r="AD1026" i="5" s="1"/>
  <c r="Q1066" i="5"/>
  <c r="AB1066" i="5"/>
  <c r="AD1066" i="5" s="1"/>
  <c r="Y209" i="5"/>
  <c r="AB209" i="5"/>
  <c r="AD209" i="5" s="1"/>
  <c r="Q256" i="5"/>
  <c r="AB256" i="5"/>
  <c r="AD256" i="5" s="1"/>
  <c r="K1418" i="5"/>
  <c r="AB1418" i="5"/>
  <c r="AD1418" i="5" s="1"/>
  <c r="O1792" i="5"/>
  <c r="AB1792" i="5"/>
  <c r="AD1792" i="5" s="1"/>
  <c r="Y1164" i="5"/>
  <c r="AB1164" i="5"/>
  <c r="AD1164" i="5" s="1"/>
  <c r="U1318" i="5"/>
  <c r="AB1318" i="5"/>
  <c r="AD1318" i="5" s="1"/>
  <c r="K864" i="5"/>
  <c r="AB864" i="5"/>
  <c r="AD864" i="5" s="1"/>
  <c r="M1722" i="5"/>
  <c r="AB1722" i="5"/>
  <c r="AD1722" i="5" s="1"/>
  <c r="J1384" i="5"/>
  <c r="AB1384" i="5"/>
  <c r="AD1384" i="5" s="1"/>
  <c r="Y1854" i="5"/>
  <c r="AB1854" i="5"/>
  <c r="AD1854" i="5" s="1"/>
  <c r="W1023" i="5"/>
  <c r="U122" i="5"/>
  <c r="J1336" i="5"/>
  <c r="AB1336" i="5"/>
  <c r="AD1336" i="5" s="1"/>
  <c r="U559" i="5"/>
  <c r="AB559" i="5"/>
  <c r="AD559" i="5" s="1"/>
  <c r="K1287" i="5"/>
  <c r="AB1287" i="5"/>
  <c r="AD1287" i="5" s="1"/>
  <c r="J1428" i="5"/>
  <c r="AB1428" i="5"/>
  <c r="AD1428" i="5" s="1"/>
  <c r="Y1580" i="5"/>
  <c r="AB1580" i="5"/>
  <c r="AD1580" i="5" s="1"/>
  <c r="M1415" i="5"/>
  <c r="S1855" i="5"/>
  <c r="Y982" i="5"/>
  <c r="AB982" i="5"/>
  <c r="AD982" i="5" s="1"/>
  <c r="Q1231" i="5"/>
  <c r="AB1231" i="5"/>
  <c r="AD1231" i="5" s="1"/>
  <c r="Y1620" i="5"/>
  <c r="AB1620" i="5"/>
  <c r="AD1620" i="5" s="1"/>
  <c r="S173" i="5"/>
  <c r="O464" i="5"/>
  <c r="W924" i="5"/>
  <c r="U932" i="5"/>
  <c r="U661" i="5"/>
  <c r="Y1014" i="5"/>
  <c r="Q385" i="5"/>
  <c r="U1203" i="5"/>
  <c r="K1621" i="5"/>
  <c r="AB1621" i="5"/>
  <c r="AD1621" i="5" s="1"/>
  <c r="J22" i="5"/>
  <c r="J210" i="5"/>
  <c r="AB210" i="5"/>
  <c r="AD210" i="5" s="1"/>
  <c r="Y205" i="5"/>
  <c r="AB205" i="5"/>
  <c r="AD205" i="5" s="1"/>
  <c r="O787" i="5"/>
  <c r="AB787" i="5"/>
  <c r="AD787" i="5" s="1"/>
  <c r="Y1387" i="5"/>
  <c r="AB1387" i="5"/>
  <c r="AD1387" i="5" s="1"/>
  <c r="U1570" i="5"/>
  <c r="AB1570" i="5"/>
  <c r="AD1570" i="5" s="1"/>
  <c r="O1866" i="5"/>
  <c r="AB1866" i="5"/>
  <c r="AD1866" i="5" s="1"/>
  <c r="J641" i="5"/>
  <c r="L641" i="5" s="1"/>
  <c r="N641" i="5" s="1"/>
  <c r="P641" i="5" s="1"/>
  <c r="R641" i="5" s="1"/>
  <c r="T641" i="5" s="1"/>
  <c r="V641" i="5" s="1"/>
  <c r="X641" i="5" s="1"/>
  <c r="Z641" i="5" s="1"/>
  <c r="AA641" i="5" s="1"/>
  <c r="AB641" i="5"/>
  <c r="AD641" i="5" s="1"/>
  <c r="K1040" i="5"/>
  <c r="L1040" i="5" s="1"/>
  <c r="AB1040" i="5"/>
  <c r="AD1040" i="5" s="1"/>
  <c r="O1454" i="5"/>
  <c r="AB1454" i="5"/>
  <c r="AD1454" i="5" s="1"/>
  <c r="U1617" i="5"/>
  <c r="AB1617" i="5"/>
  <c r="AD1617" i="5" s="1"/>
  <c r="U73" i="5"/>
  <c r="AB73" i="5"/>
  <c r="AD73" i="5" s="1"/>
  <c r="S1455" i="5"/>
  <c r="AB1455" i="5"/>
  <c r="AD1455" i="5" s="1"/>
  <c r="Y483" i="5"/>
  <c r="AB483" i="5"/>
  <c r="AD483" i="5" s="1"/>
  <c r="Q362" i="5"/>
  <c r="AB362" i="5"/>
  <c r="AD362" i="5" s="1"/>
  <c r="W799" i="5"/>
  <c r="AB799" i="5"/>
  <c r="AD799" i="5" s="1"/>
  <c r="S905" i="5"/>
  <c r="AB905" i="5"/>
  <c r="AD905" i="5" s="1"/>
  <c r="Y1006" i="5"/>
  <c r="AB1006" i="5"/>
  <c r="AD1006" i="5" s="1"/>
  <c r="Q822" i="5"/>
  <c r="AB822" i="5"/>
  <c r="AD822" i="5" s="1"/>
  <c r="L310" i="5"/>
  <c r="N310" i="5" s="1"/>
  <c r="P310" i="5" s="1"/>
  <c r="R310" i="5" s="1"/>
  <c r="T310" i="5" s="1"/>
  <c r="V310" i="5" s="1"/>
  <c r="X310" i="5" s="1"/>
  <c r="Z310" i="5" s="1"/>
  <c r="AA310" i="5" s="1"/>
  <c r="AC310" i="5" s="1"/>
  <c r="U1361" i="5"/>
  <c r="O1379" i="5"/>
  <c r="O1874" i="5"/>
  <c r="M14" i="5"/>
  <c r="W191" i="5"/>
  <c r="M189" i="5"/>
  <c r="K438" i="5"/>
  <c r="AB438" i="5"/>
  <c r="AD438" i="5" s="1"/>
  <c r="W1002" i="5"/>
  <c r="AB1002" i="5"/>
  <c r="AD1002" i="5" s="1"/>
  <c r="M129" i="5"/>
  <c r="AB129" i="5"/>
  <c r="AD129" i="5" s="1"/>
  <c r="S179" i="5"/>
  <c r="AB179" i="5"/>
  <c r="AD179" i="5" s="1"/>
  <c r="W320" i="5"/>
  <c r="AB320" i="5"/>
  <c r="AD320" i="5" s="1"/>
  <c r="W233" i="5"/>
  <c r="AB233" i="5"/>
  <c r="AD233" i="5" s="1"/>
  <c r="O463" i="5"/>
  <c r="Q672" i="5"/>
  <c r="AB672" i="5"/>
  <c r="AD672" i="5" s="1"/>
  <c r="U188" i="5"/>
  <c r="AB188" i="5"/>
  <c r="AD188" i="5" s="1"/>
  <c r="S280" i="5"/>
  <c r="AB280" i="5"/>
  <c r="AD280" i="5" s="1"/>
  <c r="Y630" i="5"/>
  <c r="O940" i="5"/>
  <c r="AB940" i="5"/>
  <c r="AD940" i="5" s="1"/>
  <c r="W1121" i="5"/>
  <c r="Q1279" i="5"/>
  <c r="S406" i="5"/>
  <c r="U507" i="5"/>
  <c r="S245" i="5"/>
  <c r="O382" i="5"/>
  <c r="AB382" i="5"/>
  <c r="AD382" i="5" s="1"/>
  <c r="J208" i="5"/>
  <c r="S460" i="5"/>
  <c r="AB460" i="5"/>
  <c r="AD460" i="5" s="1"/>
  <c r="S509" i="5"/>
  <c r="U798" i="5"/>
  <c r="S835" i="5"/>
  <c r="Y317" i="5"/>
  <c r="AB317" i="5"/>
  <c r="AD317" i="5" s="1"/>
  <c r="W342" i="5"/>
  <c r="S770" i="5"/>
  <c r="K1546" i="5"/>
  <c r="AB1546" i="5"/>
  <c r="AD1546" i="5" s="1"/>
  <c r="Y1585" i="5"/>
  <c r="AB1585" i="5"/>
  <c r="AD1585" i="5" s="1"/>
  <c r="K56" i="5"/>
  <c r="AB56" i="5"/>
  <c r="AD56" i="5" s="1"/>
  <c r="O176" i="5"/>
  <c r="AB176" i="5"/>
  <c r="AD176" i="5" s="1"/>
  <c r="Q1042" i="5"/>
  <c r="J1589" i="5"/>
  <c r="L1589" i="5" s="1"/>
  <c r="N1589" i="5" s="1"/>
  <c r="P1589" i="5" s="1"/>
  <c r="R1589" i="5" s="1"/>
  <c r="T1589" i="5" s="1"/>
  <c r="Q10" i="5"/>
  <c r="AB10" i="5"/>
  <c r="AD10" i="5" s="1"/>
  <c r="J100" i="5"/>
  <c r="AB100" i="5"/>
  <c r="AD100" i="5" s="1"/>
  <c r="M1023" i="5"/>
  <c r="Q1230" i="5"/>
  <c r="AB1230" i="5"/>
  <c r="AD1230" i="5" s="1"/>
  <c r="S122" i="5"/>
  <c r="M621" i="5"/>
  <c r="O781" i="5"/>
  <c r="Q1085" i="5"/>
  <c r="U1412" i="5"/>
  <c r="AB1412" i="5"/>
  <c r="AD1412" i="5" s="1"/>
  <c r="S181" i="5"/>
  <c r="Y294" i="5"/>
  <c r="Q388" i="5"/>
  <c r="Y1103" i="5"/>
  <c r="Q1855" i="5"/>
  <c r="U132" i="5"/>
  <c r="AB132" i="5"/>
  <c r="AD132" i="5" s="1"/>
  <c r="Y827" i="5"/>
  <c r="AB827" i="5"/>
  <c r="AD827" i="5" s="1"/>
  <c r="Y1333" i="5"/>
  <c r="Q173" i="5"/>
  <c r="M230" i="5"/>
  <c r="J337" i="5"/>
  <c r="L337" i="5" s="1"/>
  <c r="N337" i="5" s="1"/>
  <c r="P337" i="5" s="1"/>
  <c r="J464" i="5"/>
  <c r="U103" i="5"/>
  <c r="S1406" i="5"/>
  <c r="AB1406" i="5"/>
  <c r="AD1406" i="5" s="1"/>
  <c r="M924" i="5"/>
  <c r="S932" i="5"/>
  <c r="J661" i="5"/>
  <c r="L661" i="5" s="1"/>
  <c r="N661" i="5" s="1"/>
  <c r="Y796" i="5"/>
  <c r="W861" i="5"/>
  <c r="J1014" i="5"/>
  <c r="U205" i="5"/>
  <c r="Q778" i="5"/>
  <c r="S1141" i="5"/>
  <c r="Y1527" i="5"/>
  <c r="L1647" i="5"/>
  <c r="N1647" i="5" s="1"/>
  <c r="P1647" i="5" s="1"/>
  <c r="R1647" i="5" s="1"/>
  <c r="T1647" i="5" s="1"/>
  <c r="V1647" i="5" s="1"/>
  <c r="X1647" i="5" s="1"/>
  <c r="Z1647" i="5" s="1"/>
  <c r="AA1647" i="5" s="1"/>
  <c r="AC1647" i="5" s="1"/>
  <c r="Y1789" i="5"/>
  <c r="K91" i="5"/>
  <c r="AB91" i="5"/>
  <c r="AD91" i="5" s="1"/>
  <c r="J1221" i="5"/>
  <c r="L1221" i="5" s="1"/>
  <c r="N1221" i="5" s="1"/>
  <c r="P1221" i="5" s="1"/>
  <c r="R1221" i="5" s="1"/>
  <c r="O22" i="5"/>
  <c r="J482" i="5"/>
  <c r="L482" i="5" s="1"/>
  <c r="N482" i="5" s="1"/>
  <c r="P482" i="5" s="1"/>
  <c r="R482" i="5" s="1"/>
  <c r="T482" i="5" s="1"/>
  <c r="V482" i="5" s="1"/>
  <c r="X482" i="5" s="1"/>
  <c r="Z482" i="5" s="1"/>
  <c r="AA482" i="5" s="1"/>
  <c r="AC482" i="5" s="1"/>
  <c r="S394" i="5"/>
  <c r="AB394" i="5"/>
  <c r="AD394" i="5" s="1"/>
  <c r="J554" i="5"/>
  <c r="L554" i="5" s="1"/>
  <c r="N554" i="5" s="1"/>
  <c r="P554" i="5" s="1"/>
  <c r="R554" i="5" s="1"/>
  <c r="AB554" i="5"/>
  <c r="AD554" i="5" s="1"/>
  <c r="Q599" i="5"/>
  <c r="AB599" i="5"/>
  <c r="AD599" i="5" s="1"/>
  <c r="S667" i="5"/>
  <c r="AB667" i="5"/>
  <c r="AD667" i="5" s="1"/>
  <c r="M725" i="5"/>
  <c r="AB725" i="5"/>
  <c r="AD725" i="5" s="1"/>
  <c r="S1082" i="5"/>
  <c r="AB1082" i="5"/>
  <c r="AD1082" i="5" s="1"/>
  <c r="Y1528" i="5"/>
  <c r="AB1528" i="5"/>
  <c r="AD1528" i="5" s="1"/>
  <c r="J1615" i="5"/>
  <c r="AB1615" i="5"/>
  <c r="AD1615" i="5" s="1"/>
  <c r="M1745" i="5"/>
  <c r="AB1745" i="5"/>
  <c r="AD1745" i="5" s="1"/>
  <c r="M61" i="5"/>
  <c r="AB61" i="5"/>
  <c r="AD61" i="5" s="1"/>
  <c r="Q161" i="5"/>
  <c r="AB161" i="5"/>
  <c r="AD161" i="5" s="1"/>
  <c r="J1204" i="5"/>
  <c r="L1204" i="5" s="1"/>
  <c r="AB1204" i="5"/>
  <c r="AD1204" i="5" s="1"/>
  <c r="K1410" i="5"/>
  <c r="AB1410" i="5"/>
  <c r="AD1410" i="5" s="1"/>
  <c r="S1590" i="5"/>
  <c r="AB1590" i="5"/>
  <c r="AD1590" i="5" s="1"/>
  <c r="M84" i="5"/>
  <c r="AB84" i="5"/>
  <c r="AD84" i="5" s="1"/>
  <c r="K658" i="5"/>
  <c r="L658" i="5" s="1"/>
  <c r="N658" i="5" s="1"/>
  <c r="P658" i="5" s="1"/>
  <c r="R658" i="5" s="1"/>
  <c r="T658" i="5" s="1"/>
  <c r="V658" i="5" s="1"/>
  <c r="AB658" i="5"/>
  <c r="AD658" i="5" s="1"/>
  <c r="Y854" i="5"/>
  <c r="AB854" i="5"/>
  <c r="AD854" i="5" s="1"/>
  <c r="W1146" i="5"/>
  <c r="AB1146" i="5"/>
  <c r="AD1146" i="5" s="1"/>
  <c r="Q1222" i="5"/>
  <c r="AB1222" i="5"/>
  <c r="AD1222" i="5" s="1"/>
  <c r="J1315" i="5"/>
  <c r="L1315" i="5" s="1"/>
  <c r="N1315" i="5" s="1"/>
  <c r="P1315" i="5" s="1"/>
  <c r="R1315" i="5" s="1"/>
  <c r="T1315" i="5" s="1"/>
  <c r="AB1315" i="5"/>
  <c r="AD1315" i="5" s="1"/>
  <c r="O1388" i="5"/>
  <c r="AB1388" i="5"/>
  <c r="AD1388" i="5" s="1"/>
  <c r="J1549" i="5"/>
  <c r="L1549" i="5" s="1"/>
  <c r="N1549" i="5" s="1"/>
  <c r="P1549" i="5" s="1"/>
  <c r="AB1549" i="5"/>
  <c r="AD1549" i="5" s="1"/>
  <c r="M1598" i="5"/>
  <c r="AB1598" i="5"/>
  <c r="AD1598" i="5" s="1"/>
  <c r="J312" i="5"/>
  <c r="L312" i="5" s="1"/>
  <c r="AB312" i="5"/>
  <c r="AD312" i="5" s="1"/>
  <c r="K944" i="5"/>
  <c r="L944" i="5" s="1"/>
  <c r="N944" i="5" s="1"/>
  <c r="P944" i="5" s="1"/>
  <c r="R944" i="5" s="1"/>
  <c r="T944" i="5" s="1"/>
  <c r="V944" i="5" s="1"/>
  <c r="X944" i="5" s="1"/>
  <c r="Z944" i="5" s="1"/>
  <c r="AA944" i="5" s="1"/>
  <c r="AB944" i="5"/>
  <c r="AD944" i="5" s="1"/>
  <c r="W1106" i="5"/>
  <c r="AB1106" i="5"/>
  <c r="AD1106" i="5" s="1"/>
  <c r="S54" i="5"/>
  <c r="AB54" i="5"/>
  <c r="AD54" i="5" s="1"/>
  <c r="S1771" i="5"/>
  <c r="AB1771" i="5"/>
  <c r="AD1771" i="5" s="1"/>
  <c r="J1818" i="5"/>
  <c r="L1818" i="5" s="1"/>
  <c r="N1818" i="5" s="1"/>
  <c r="P1818" i="5" s="1"/>
  <c r="R1818" i="5" s="1"/>
  <c r="T1818" i="5" s="1"/>
  <c r="V1818" i="5" s="1"/>
  <c r="X1818" i="5" s="1"/>
  <c r="Z1818" i="5" s="1"/>
  <c r="AA1818" i="5" s="1"/>
  <c r="AB1818" i="5"/>
  <c r="AD1818" i="5" s="1"/>
  <c r="K1366" i="5"/>
  <c r="L1366" i="5" s="1"/>
  <c r="N1366" i="5" s="1"/>
  <c r="P1366" i="5" s="1"/>
  <c r="R1366" i="5" s="1"/>
  <c r="T1366" i="5" s="1"/>
  <c r="V1366" i="5" s="1"/>
  <c r="X1366" i="5" s="1"/>
  <c r="Z1366" i="5" s="1"/>
  <c r="AA1366" i="5" s="1"/>
  <c r="AB1366" i="5"/>
  <c r="AD1366" i="5" s="1"/>
  <c r="U1320" i="5"/>
  <c r="AB1320" i="5"/>
  <c r="AD1320" i="5" s="1"/>
  <c r="K119" i="5"/>
  <c r="L119" i="5" s="1"/>
  <c r="N119" i="5" s="1"/>
  <c r="P119" i="5" s="1"/>
  <c r="R119" i="5" s="1"/>
  <c r="T119" i="5" s="1"/>
  <c r="V119" i="5" s="1"/>
  <c r="X119" i="5" s="1"/>
  <c r="Z119" i="5" s="1"/>
  <c r="AA119" i="5" s="1"/>
  <c r="AB119" i="5"/>
  <c r="AD119" i="5" s="1"/>
  <c r="W1562" i="5"/>
  <c r="AB1562" i="5"/>
  <c r="AD1562" i="5" s="1"/>
  <c r="W1169" i="5"/>
  <c r="AB1169" i="5"/>
  <c r="AD1169" i="5" s="1"/>
  <c r="K1526" i="5"/>
  <c r="L1526" i="5" s="1"/>
  <c r="N1526" i="5" s="1"/>
  <c r="P1526" i="5" s="1"/>
  <c r="R1526" i="5" s="1"/>
  <c r="T1526" i="5" s="1"/>
  <c r="V1526" i="5" s="1"/>
  <c r="X1526" i="5" s="1"/>
  <c r="Z1526" i="5" s="1"/>
  <c r="AA1526" i="5" s="1"/>
  <c r="AB1526" i="5"/>
  <c r="AD1526" i="5" s="1"/>
  <c r="O513" i="5"/>
  <c r="L710" i="5"/>
  <c r="N710" i="5" s="1"/>
  <c r="P710" i="5" s="1"/>
  <c r="R710" i="5" s="1"/>
  <c r="T710" i="5" s="1"/>
  <c r="V710" i="5" s="1"/>
  <c r="X710" i="5" s="1"/>
  <c r="Z710" i="5" s="1"/>
  <c r="AA710" i="5" s="1"/>
  <c r="AC710" i="5" s="1"/>
  <c r="S670" i="5"/>
  <c r="J831" i="5"/>
  <c r="L831" i="5" s="1"/>
  <c r="O643" i="5"/>
  <c r="L1120" i="5"/>
  <c r="N1120" i="5" s="1"/>
  <c r="P1120" i="5" s="1"/>
  <c r="R1120" i="5" s="1"/>
  <c r="T1120" i="5" s="1"/>
  <c r="V1120" i="5" s="1"/>
  <c r="X1120" i="5" s="1"/>
  <c r="Z1120" i="5" s="1"/>
  <c r="AA1120" i="5" s="1"/>
  <c r="AC1120" i="5" s="1"/>
  <c r="S1306" i="5"/>
  <c r="M1379" i="5"/>
  <c r="Y1874" i="5"/>
  <c r="O1501" i="5"/>
  <c r="AB1501" i="5"/>
  <c r="AD1501" i="5" s="1"/>
  <c r="U19" i="5"/>
  <c r="AB19" i="5"/>
  <c r="AD19" i="5" s="1"/>
  <c r="J1339" i="5"/>
  <c r="AB1339" i="5"/>
  <c r="AD1339" i="5" s="1"/>
  <c r="U1478" i="5"/>
  <c r="AB1478" i="5"/>
  <c r="AD1478" i="5" s="1"/>
  <c r="Y1201" i="5"/>
  <c r="AB1201" i="5"/>
  <c r="AD1201" i="5" s="1"/>
  <c r="K1304" i="5"/>
  <c r="AB1304" i="5"/>
  <c r="AD1304" i="5" s="1"/>
  <c r="O251" i="5"/>
  <c r="AB251" i="5"/>
  <c r="AD251" i="5" s="1"/>
  <c r="Y321" i="5"/>
  <c r="AB321" i="5"/>
  <c r="AD321" i="5" s="1"/>
  <c r="Q463" i="5"/>
  <c r="S630" i="5"/>
  <c r="O1038" i="5"/>
  <c r="AB1038" i="5"/>
  <c r="AD1038" i="5" s="1"/>
  <c r="S1121" i="5"/>
  <c r="O1279" i="5"/>
  <c r="U189" i="5"/>
  <c r="J406" i="5"/>
  <c r="M451" i="5"/>
  <c r="AB451" i="5"/>
  <c r="AD451" i="5" s="1"/>
  <c r="S507" i="5"/>
  <c r="K245" i="5"/>
  <c r="L245" i="5" s="1"/>
  <c r="N245" i="5" s="1"/>
  <c r="P245" i="5" s="1"/>
  <c r="J415" i="5"/>
  <c r="AB415" i="5"/>
  <c r="AD415" i="5" s="1"/>
  <c r="J540" i="5"/>
  <c r="AB540" i="5"/>
  <c r="AD540" i="5" s="1"/>
  <c r="K208" i="5"/>
  <c r="Y565" i="5"/>
  <c r="S798" i="5"/>
  <c r="Q835" i="5"/>
  <c r="Y1076" i="5"/>
  <c r="Q219" i="5"/>
  <c r="AB219" i="5"/>
  <c r="AD219" i="5" s="1"/>
  <c r="U342" i="5"/>
  <c r="O770" i="5"/>
  <c r="K1132" i="5"/>
  <c r="AB1132" i="5"/>
  <c r="AD1132" i="5" s="1"/>
  <c r="O1496" i="5"/>
  <c r="AB1496" i="5"/>
  <c r="AD1496" i="5" s="1"/>
  <c r="W1757" i="5"/>
  <c r="AB1757" i="5"/>
  <c r="AD1757" i="5" s="1"/>
  <c r="Y1776" i="5"/>
  <c r="AB1776" i="5"/>
  <c r="AD1776" i="5" s="1"/>
  <c r="M1531" i="5"/>
  <c r="AB1531" i="5"/>
  <c r="AD1531" i="5" s="1"/>
  <c r="K1202" i="5"/>
  <c r="AB1202" i="5"/>
  <c r="AD1202" i="5" s="1"/>
  <c r="O902" i="5"/>
  <c r="AB902" i="5"/>
  <c r="AD902" i="5" s="1"/>
  <c r="O1042" i="5"/>
  <c r="W1576" i="5"/>
  <c r="AB1576" i="5"/>
  <c r="AD1576" i="5" s="1"/>
  <c r="U1530" i="5"/>
  <c r="AB1530" i="5"/>
  <c r="AD1530" i="5" s="1"/>
  <c r="U1589" i="5"/>
  <c r="J1023" i="5"/>
  <c r="L1023" i="5" s="1"/>
  <c r="M122" i="5"/>
  <c r="K1563" i="5"/>
  <c r="AB1563" i="5"/>
  <c r="AD1563" i="5" s="1"/>
  <c r="J621" i="5"/>
  <c r="M781" i="5"/>
  <c r="U1085" i="5"/>
  <c r="U1557" i="5"/>
  <c r="O181" i="5"/>
  <c r="W294" i="5"/>
  <c r="L612" i="5"/>
  <c r="N612" i="5" s="1"/>
  <c r="P612" i="5" s="1"/>
  <c r="R612" i="5" s="1"/>
  <c r="T612" i="5" s="1"/>
  <c r="V612" i="5" s="1"/>
  <c r="X612" i="5" s="1"/>
  <c r="Z612" i="5" s="1"/>
  <c r="AA612" i="5" s="1"/>
  <c r="AC612" i="5" s="1"/>
  <c r="S1103" i="5"/>
  <c r="M1855" i="5"/>
  <c r="O1362" i="5"/>
  <c r="Q1333" i="5"/>
  <c r="U173" i="5"/>
  <c r="Y230" i="5"/>
  <c r="U337" i="5"/>
  <c r="K464" i="5"/>
  <c r="K103" i="5"/>
  <c r="L103" i="5" s="1"/>
  <c r="U1432" i="5"/>
  <c r="M888" i="5"/>
  <c r="AB888" i="5"/>
  <c r="AD888" i="5" s="1"/>
  <c r="U924" i="5"/>
  <c r="Q932" i="5"/>
  <c r="Q787" i="5"/>
  <c r="S205" i="5"/>
  <c r="U778" i="5"/>
  <c r="O1141" i="5"/>
  <c r="U1470" i="5"/>
  <c r="U1527" i="5"/>
  <c r="S1789" i="5"/>
  <c r="W1221" i="5"/>
  <c r="J395" i="5"/>
  <c r="Q257" i="5"/>
  <c r="AB257" i="5"/>
  <c r="AD257" i="5" s="1"/>
  <c r="K220" i="5"/>
  <c r="AB220" i="5"/>
  <c r="AD220" i="5" s="1"/>
  <c r="K225" i="5"/>
  <c r="L225" i="5" s="1"/>
  <c r="AB225" i="5"/>
  <c r="AD225" i="5" s="1"/>
  <c r="M338" i="5"/>
  <c r="AB338" i="5"/>
  <c r="AD338" i="5" s="1"/>
  <c r="U797" i="5"/>
  <c r="AB797" i="5"/>
  <c r="AD797" i="5" s="1"/>
  <c r="M1182" i="5"/>
  <c r="AB1182" i="5"/>
  <c r="AD1182" i="5" s="1"/>
  <c r="W1342" i="5"/>
  <c r="AB1342" i="5"/>
  <c r="AD1342" i="5" s="1"/>
  <c r="O1397" i="5"/>
  <c r="AB1397" i="5"/>
  <c r="AD1397" i="5" s="1"/>
  <c r="U226" i="5"/>
  <c r="AB226" i="5"/>
  <c r="AD226" i="5" s="1"/>
  <c r="U444" i="5"/>
  <c r="AB444" i="5"/>
  <c r="AD444" i="5" s="1"/>
  <c r="W52" i="5"/>
  <c r="AB52" i="5"/>
  <c r="AD52" i="5" s="1"/>
  <c r="W102" i="5"/>
  <c r="AB102" i="5"/>
  <c r="AD102" i="5" s="1"/>
  <c r="K162" i="5"/>
  <c r="AB162" i="5"/>
  <c r="AD162" i="5" s="1"/>
  <c r="Q1270" i="5"/>
  <c r="AB1270" i="5"/>
  <c r="AD1270" i="5" s="1"/>
  <c r="J1271" i="5"/>
  <c r="AB1271" i="5"/>
  <c r="AD1271" i="5" s="1"/>
  <c r="U546" i="5"/>
  <c r="AB546" i="5"/>
  <c r="AD546" i="5" s="1"/>
  <c r="J743" i="5"/>
  <c r="AB743" i="5"/>
  <c r="AD743" i="5" s="1"/>
  <c r="Y865" i="5"/>
  <c r="AB865" i="5"/>
  <c r="AD865" i="5" s="1"/>
  <c r="O930" i="5"/>
  <c r="AB930" i="5"/>
  <c r="AD930" i="5" s="1"/>
  <c r="Y1307" i="5"/>
  <c r="AB1307" i="5"/>
  <c r="AD1307" i="5" s="1"/>
  <c r="Q1352" i="5"/>
  <c r="AB1352" i="5"/>
  <c r="AD1352" i="5" s="1"/>
  <c r="W1471" i="5"/>
  <c r="AB1471" i="5"/>
  <c r="AD1471" i="5" s="1"/>
  <c r="W1637" i="5"/>
  <c r="AB1637" i="5"/>
  <c r="AD1637" i="5" s="1"/>
  <c r="O23" i="5"/>
  <c r="AB23" i="5"/>
  <c r="AD23" i="5" s="1"/>
  <c r="K83" i="5"/>
  <c r="AB83" i="5"/>
  <c r="AD83" i="5" s="1"/>
  <c r="O133" i="5"/>
  <c r="AB133" i="5"/>
  <c r="AD133" i="5" s="1"/>
  <c r="U1175" i="5"/>
  <c r="AB1175" i="5"/>
  <c r="AD1175" i="5" s="1"/>
  <c r="S1335" i="5"/>
  <c r="AB1335" i="5"/>
  <c r="AD1335" i="5" s="1"/>
  <c r="J1498" i="5"/>
  <c r="L1498" i="5" s="1"/>
  <c r="AB1498" i="5"/>
  <c r="AD1498" i="5" s="1"/>
  <c r="K1281" i="5"/>
  <c r="L1281" i="5" s="1"/>
  <c r="N1281" i="5" s="1"/>
  <c r="P1281" i="5" s="1"/>
  <c r="R1281" i="5" s="1"/>
  <c r="T1281" i="5" s="1"/>
  <c r="AB1281" i="5"/>
  <c r="AD1281" i="5" s="1"/>
  <c r="U248" i="5"/>
  <c r="AB248" i="5"/>
  <c r="AD248" i="5" s="1"/>
  <c r="K762" i="5"/>
  <c r="L762" i="5" s="1"/>
  <c r="N762" i="5" s="1"/>
  <c r="P762" i="5" s="1"/>
  <c r="R762" i="5" s="1"/>
  <c r="AB762" i="5"/>
  <c r="AD762" i="5" s="1"/>
  <c r="U914" i="5"/>
  <c r="AB914" i="5"/>
  <c r="AD914" i="5" s="1"/>
  <c r="Q995" i="5"/>
  <c r="AB995" i="5"/>
  <c r="AD995" i="5" s="1"/>
  <c r="U1050" i="5"/>
  <c r="AB1050" i="5"/>
  <c r="AD1050" i="5" s="1"/>
  <c r="W323" i="5"/>
  <c r="AB323" i="5"/>
  <c r="AD323" i="5" s="1"/>
  <c r="W967" i="5"/>
  <c r="AB967" i="5"/>
  <c r="AD967" i="5" s="1"/>
  <c r="O1253" i="5"/>
  <c r="AB1253" i="5"/>
  <c r="AD1253" i="5" s="1"/>
  <c r="S279" i="5"/>
  <c r="AB279" i="5"/>
  <c r="AD279" i="5" s="1"/>
  <c r="S494" i="5"/>
  <c r="AB494" i="5"/>
  <c r="AD494" i="5" s="1"/>
  <c r="J614" i="5"/>
  <c r="L614" i="5" s="1"/>
  <c r="N614" i="5" s="1"/>
  <c r="P614" i="5" s="1"/>
  <c r="R614" i="5" s="1"/>
  <c r="T614" i="5" s="1"/>
  <c r="V614" i="5" s="1"/>
  <c r="X614" i="5" s="1"/>
  <c r="Z614" i="5" s="1"/>
  <c r="AA614" i="5" s="1"/>
  <c r="AB614" i="5"/>
  <c r="AD614" i="5" s="1"/>
  <c r="K756" i="5"/>
  <c r="AB756" i="5"/>
  <c r="AD756" i="5" s="1"/>
  <c r="J1210" i="5"/>
  <c r="L1210" i="5" s="1"/>
  <c r="N1210" i="5" s="1"/>
  <c r="P1210" i="5" s="1"/>
  <c r="R1210" i="5" s="1"/>
  <c r="T1210" i="5" s="1"/>
  <c r="V1210" i="5" s="1"/>
  <c r="X1210" i="5" s="1"/>
  <c r="Z1210" i="5" s="1"/>
  <c r="AA1210" i="5" s="1"/>
  <c r="AB1210" i="5"/>
  <c r="AD1210" i="5" s="1"/>
  <c r="Y1494" i="5"/>
  <c r="AB1494" i="5"/>
  <c r="AD1494" i="5" s="1"/>
  <c r="O1566" i="5"/>
  <c r="AB1566" i="5"/>
  <c r="AD1566" i="5" s="1"/>
  <c r="Q110" i="5"/>
  <c r="AB110" i="5"/>
  <c r="AD110" i="5" s="1"/>
  <c r="U831" i="5"/>
  <c r="M643" i="5"/>
  <c r="Q1361" i="5"/>
  <c r="W1379" i="5"/>
  <c r="L1677" i="5"/>
  <c r="N1677" i="5" s="1"/>
  <c r="P1677" i="5" s="1"/>
  <c r="R1677" i="5" s="1"/>
  <c r="T1677" i="5" s="1"/>
  <c r="V1677" i="5" s="1"/>
  <c r="X1677" i="5" s="1"/>
  <c r="Z1677" i="5" s="1"/>
  <c r="AA1677" i="5" s="1"/>
  <c r="AC1677" i="5" s="1"/>
  <c r="M172" i="5"/>
  <c r="Q189" i="5"/>
  <c r="W334" i="5"/>
  <c r="AB334" i="5"/>
  <c r="AD334" i="5" s="1"/>
  <c r="W1012" i="5"/>
  <c r="AB1012" i="5"/>
  <c r="AD1012" i="5" s="1"/>
  <c r="J1409" i="5"/>
  <c r="AB1409" i="5"/>
  <c r="AD1409" i="5" s="1"/>
  <c r="K745" i="5"/>
  <c r="AB745" i="5"/>
  <c r="AD745" i="5" s="1"/>
  <c r="S769" i="5"/>
  <c r="AB769" i="5"/>
  <c r="AD769" i="5" s="1"/>
  <c r="W929" i="5"/>
  <c r="AB929" i="5"/>
  <c r="AD929" i="5" s="1"/>
  <c r="M471" i="5"/>
  <c r="AB471" i="5"/>
  <c r="AD471" i="5" s="1"/>
  <c r="S380" i="5"/>
  <c r="AB380" i="5"/>
  <c r="AD380" i="5" s="1"/>
  <c r="M481" i="5"/>
  <c r="AB481" i="5"/>
  <c r="AD481" i="5" s="1"/>
  <c r="M1121" i="5"/>
  <c r="M1279" i="5"/>
  <c r="O189" i="5"/>
  <c r="O271" i="5"/>
  <c r="AB271" i="5"/>
  <c r="AD271" i="5" s="1"/>
  <c r="K406" i="5"/>
  <c r="Q507" i="5"/>
  <c r="Q245" i="5"/>
  <c r="K368" i="5"/>
  <c r="AB368" i="5"/>
  <c r="AD368" i="5" s="1"/>
  <c r="J509" i="5"/>
  <c r="L509" i="5" s="1"/>
  <c r="N509" i="5" s="1"/>
  <c r="P509" i="5" s="1"/>
  <c r="R509" i="5" s="1"/>
  <c r="Q565" i="5"/>
  <c r="M798" i="5"/>
  <c r="M835" i="5"/>
  <c r="K974" i="5"/>
  <c r="AB974" i="5"/>
  <c r="AD974" i="5" s="1"/>
  <c r="M1076" i="5"/>
  <c r="M1163" i="5"/>
  <c r="AB1163" i="5"/>
  <c r="AD1163" i="5" s="1"/>
  <c r="S342" i="5"/>
  <c r="J770" i="5"/>
  <c r="L770" i="5" s="1"/>
  <c r="N770" i="5" s="1"/>
  <c r="O843" i="5"/>
  <c r="AB843" i="5"/>
  <c r="AD843" i="5" s="1"/>
  <c r="J1648" i="5"/>
  <c r="AB1648" i="5"/>
  <c r="AD1648" i="5" s="1"/>
  <c r="W1666" i="5"/>
  <c r="AB1666" i="5"/>
  <c r="AD1666" i="5" s="1"/>
  <c r="K771" i="5"/>
  <c r="AB771" i="5"/>
  <c r="AD771" i="5" s="1"/>
  <c r="J1042" i="5"/>
  <c r="L1042" i="5" s="1"/>
  <c r="N1042" i="5" s="1"/>
  <c r="K76" i="5"/>
  <c r="AB76" i="5"/>
  <c r="AD76" i="5" s="1"/>
  <c r="O30" i="5"/>
  <c r="AB30" i="5"/>
  <c r="AD30" i="5" s="1"/>
  <c r="Q1023" i="5"/>
  <c r="K122" i="5"/>
  <c r="L122" i="5" s="1"/>
  <c r="W621" i="5"/>
  <c r="S1085" i="5"/>
  <c r="W1481" i="5"/>
  <c r="S1557" i="5"/>
  <c r="Y181" i="5"/>
  <c r="S294" i="5"/>
  <c r="K1855" i="5"/>
  <c r="L1855" i="5" s="1"/>
  <c r="M1362" i="5"/>
  <c r="O837" i="5"/>
  <c r="O992" i="5"/>
  <c r="AB992" i="5"/>
  <c r="AD992" i="5" s="1"/>
  <c r="S210" i="5"/>
  <c r="W230" i="5"/>
  <c r="Q337" i="5"/>
  <c r="W464" i="5"/>
  <c r="W1368" i="5"/>
  <c r="S103" i="5"/>
  <c r="U1114" i="5"/>
  <c r="S1432" i="5"/>
  <c r="M297" i="5"/>
  <c r="K924" i="5"/>
  <c r="M932" i="5"/>
  <c r="K787" i="5"/>
  <c r="L787" i="5" s="1"/>
  <c r="N787" i="5" s="1"/>
  <c r="Y1031" i="5"/>
  <c r="AB1031" i="5"/>
  <c r="AD1031" i="5" s="1"/>
  <c r="K450" i="5"/>
  <c r="AB450" i="5"/>
  <c r="AD450" i="5" s="1"/>
  <c r="J778" i="5"/>
  <c r="M1141" i="5"/>
  <c r="N1141" i="5" s="1"/>
  <c r="S1470" i="5"/>
  <c r="S1527" i="5"/>
  <c r="Q1756" i="5"/>
  <c r="S1570" i="5"/>
  <c r="Q1789" i="5"/>
  <c r="U1221" i="5"/>
  <c r="J1043" i="5"/>
  <c r="L1043" i="5" s="1"/>
  <c r="N1043" i="5" s="1"/>
  <c r="P1043" i="5" s="1"/>
  <c r="R1043" i="5" s="1"/>
  <c r="T1043" i="5" s="1"/>
  <c r="V1043" i="5" s="1"/>
  <c r="X1043" i="5" s="1"/>
  <c r="Z1043" i="5" s="1"/>
  <c r="AA1043" i="5" s="1"/>
  <c r="AC1043" i="5" s="1"/>
  <c r="K1001" i="5"/>
  <c r="AB1001" i="5"/>
  <c r="AD1001" i="5" s="1"/>
  <c r="K1100" i="5"/>
  <c r="L1100" i="5" s="1"/>
  <c r="N1100" i="5" s="1"/>
  <c r="P1100" i="5" s="1"/>
  <c r="R1100" i="5" s="1"/>
  <c r="T1100" i="5" s="1"/>
  <c r="V1100" i="5" s="1"/>
  <c r="X1100" i="5" s="1"/>
  <c r="Z1100" i="5" s="1"/>
  <c r="AA1100" i="5" s="1"/>
  <c r="AB1100" i="5"/>
  <c r="AD1100" i="5" s="1"/>
  <c r="O1267" i="5"/>
  <c r="AB1267" i="5"/>
  <c r="AD1267" i="5" s="1"/>
  <c r="J1755" i="5"/>
  <c r="AB1755" i="5"/>
  <c r="AD1755" i="5" s="1"/>
  <c r="J164" i="5"/>
  <c r="L164" i="5" s="1"/>
  <c r="AB164" i="5"/>
  <c r="AD164" i="5" s="1"/>
  <c r="K1039" i="5"/>
  <c r="AB1039" i="5"/>
  <c r="AD1039" i="5" s="1"/>
  <c r="J1558" i="5"/>
  <c r="L1558" i="5" s="1"/>
  <c r="N1558" i="5" s="1"/>
  <c r="P1558" i="5" s="1"/>
  <c r="R1558" i="5" s="1"/>
  <c r="T1558" i="5" s="1"/>
  <c r="V1558" i="5" s="1"/>
  <c r="X1558" i="5" s="1"/>
  <c r="Z1558" i="5" s="1"/>
  <c r="AA1558" i="5" s="1"/>
  <c r="AB1558" i="5"/>
  <c r="AD1558" i="5" s="1"/>
  <c r="S1638" i="5"/>
  <c r="AB1638" i="5"/>
  <c r="AD1638" i="5" s="1"/>
  <c r="J1780" i="5"/>
  <c r="L1780" i="5" s="1"/>
  <c r="N1780" i="5" s="1"/>
  <c r="P1780" i="5" s="1"/>
  <c r="R1780" i="5" s="1"/>
  <c r="T1780" i="5" s="1"/>
  <c r="V1780" i="5" s="1"/>
  <c r="X1780" i="5" s="1"/>
  <c r="Z1780" i="5" s="1"/>
  <c r="AA1780" i="5" s="1"/>
  <c r="AB1780" i="5"/>
  <c r="AD1780" i="5" s="1"/>
  <c r="K149" i="5"/>
  <c r="L149" i="5" s="1"/>
  <c r="N149" i="5" s="1"/>
  <c r="P149" i="5" s="1"/>
  <c r="R149" i="5" s="1"/>
  <c r="T149" i="5" s="1"/>
  <c r="V149" i="5" s="1"/>
  <c r="X149" i="5" s="1"/>
  <c r="Z149" i="5" s="1"/>
  <c r="AA149" i="5" s="1"/>
  <c r="AB149" i="5"/>
  <c r="AD149" i="5" s="1"/>
  <c r="M1582" i="5"/>
  <c r="AB1582" i="5"/>
  <c r="AD1582" i="5" s="1"/>
  <c r="S1477" i="5"/>
  <c r="AB1477" i="5"/>
  <c r="AD1477" i="5" s="1"/>
  <c r="Q1448" i="5"/>
  <c r="AB1448" i="5"/>
  <c r="AD1448" i="5" s="1"/>
  <c r="W468" i="5"/>
  <c r="AB468" i="5"/>
  <c r="AD468" i="5" s="1"/>
  <c r="W856" i="5"/>
  <c r="Q856" i="5"/>
  <c r="M108" i="5"/>
  <c r="S108" i="5"/>
  <c r="W108" i="5"/>
  <c r="O735" i="5"/>
  <c r="S735" i="5"/>
  <c r="K1737" i="5"/>
  <c r="M1737" i="5"/>
  <c r="Q67" i="5"/>
  <c r="M67" i="5"/>
  <c r="U52" i="5"/>
  <c r="U83" i="5"/>
  <c r="U257" i="5"/>
  <c r="M162" i="5"/>
  <c r="W220" i="5"/>
  <c r="O248" i="5"/>
  <c r="S725" i="5"/>
  <c r="S930" i="5"/>
  <c r="O1270" i="5"/>
  <c r="S1307" i="5"/>
  <c r="K1271" i="5"/>
  <c r="J1352" i="5"/>
  <c r="L1352" i="5" s="1"/>
  <c r="M133" i="5"/>
  <c r="J546" i="5"/>
  <c r="L1446" i="5"/>
  <c r="N1446" i="5" s="1"/>
  <c r="P1446" i="5" s="1"/>
  <c r="R1446" i="5" s="1"/>
  <c r="T1446" i="5" s="1"/>
  <c r="V1446" i="5" s="1"/>
  <c r="X1446" i="5" s="1"/>
  <c r="Z1446" i="5" s="1"/>
  <c r="AA1446" i="5" s="1"/>
  <c r="AC1446" i="5" s="1"/>
  <c r="K257" i="5"/>
  <c r="U1342" i="5"/>
  <c r="M220" i="5"/>
  <c r="Q1182" i="5"/>
  <c r="Y546" i="5"/>
  <c r="M1175" i="5"/>
  <c r="J1335" i="5"/>
  <c r="J257" i="5"/>
  <c r="S1342" i="5"/>
  <c r="Y220" i="5"/>
  <c r="S1270" i="5"/>
  <c r="O1182" i="5"/>
  <c r="O1352" i="5"/>
  <c r="Q546" i="5"/>
  <c r="W743" i="5"/>
  <c r="W1335" i="5"/>
  <c r="Y257" i="5"/>
  <c r="Q1342" i="5"/>
  <c r="U220" i="5"/>
  <c r="K1270" i="5"/>
  <c r="J1182" i="5"/>
  <c r="L1182" i="5" s="1"/>
  <c r="M1352" i="5"/>
  <c r="Q133" i="5"/>
  <c r="K546" i="5"/>
  <c r="U995" i="5"/>
  <c r="U743" i="5"/>
  <c r="K1335" i="5"/>
  <c r="L57" i="5"/>
  <c r="N57" i="5" s="1"/>
  <c r="P57" i="5" s="1"/>
  <c r="R57" i="5" s="1"/>
  <c r="T57" i="5" s="1"/>
  <c r="V57" i="5" s="1"/>
  <c r="X57" i="5" s="1"/>
  <c r="Z57" i="5" s="1"/>
  <c r="AA57" i="5" s="1"/>
  <c r="AC57" i="5" s="1"/>
  <c r="W257" i="5"/>
  <c r="O1342" i="5"/>
  <c r="S220" i="5"/>
  <c r="J1270" i="5"/>
  <c r="W1271" i="5"/>
  <c r="Y1352" i="5"/>
  <c r="U133" i="5"/>
  <c r="W546" i="5"/>
  <c r="K995" i="5"/>
  <c r="L995" i="5" s="1"/>
  <c r="N995" i="5" s="1"/>
  <c r="P995" i="5" s="1"/>
  <c r="S743" i="5"/>
  <c r="O1082" i="5"/>
  <c r="S257" i="5"/>
  <c r="M1342" i="5"/>
  <c r="J220" i="5"/>
  <c r="Y1270" i="5"/>
  <c r="U1271" i="5"/>
  <c r="W133" i="5"/>
  <c r="O546" i="5"/>
  <c r="O743" i="5"/>
  <c r="K1388" i="5"/>
  <c r="L1388" i="5" s="1"/>
  <c r="Q813" i="5"/>
  <c r="U1219" i="5"/>
  <c r="U24" i="5"/>
  <c r="J394" i="5"/>
  <c r="L394" i="5" s="1"/>
  <c r="N394" i="5" s="1"/>
  <c r="P394" i="5" s="1"/>
  <c r="R394" i="5" s="1"/>
  <c r="M225" i="5"/>
  <c r="K797" i="5"/>
  <c r="L797" i="5" s="1"/>
  <c r="Y1146" i="5"/>
  <c r="W226" i="5"/>
  <c r="L26" i="5"/>
  <c r="N26" i="5" s="1"/>
  <c r="P26" i="5" s="1"/>
  <c r="R26" i="5" s="1"/>
  <c r="T26" i="5" s="1"/>
  <c r="V26" i="5" s="1"/>
  <c r="X26" i="5" s="1"/>
  <c r="Z26" i="5" s="1"/>
  <c r="AA26" i="5" s="1"/>
  <c r="AC26" i="5" s="1"/>
  <c r="L1812" i="5"/>
  <c r="N1812" i="5" s="1"/>
  <c r="P1812" i="5" s="1"/>
  <c r="R1812" i="5" s="1"/>
  <c r="T1812" i="5" s="1"/>
  <c r="V1812" i="5" s="1"/>
  <c r="X1812" i="5" s="1"/>
  <c r="Z1812" i="5" s="1"/>
  <c r="AA1812" i="5" s="1"/>
  <c r="AC1812" i="5" s="1"/>
  <c r="L157" i="5"/>
  <c r="N157" i="5" s="1"/>
  <c r="P157" i="5" s="1"/>
  <c r="R157" i="5" s="1"/>
  <c r="T157" i="5" s="1"/>
  <c r="V157" i="5" s="1"/>
  <c r="X157" i="5" s="1"/>
  <c r="Z157" i="5" s="1"/>
  <c r="AA157" i="5" s="1"/>
  <c r="AC157" i="5" s="1"/>
  <c r="Y102" i="5"/>
  <c r="S762" i="5"/>
  <c r="W1050" i="5"/>
  <c r="Y1471" i="5"/>
  <c r="W1615" i="5"/>
  <c r="M1498" i="5"/>
  <c r="Y1637" i="5"/>
  <c r="W1415" i="5"/>
  <c r="Y52" i="5"/>
  <c r="M83" i="5"/>
  <c r="O756" i="5"/>
  <c r="K1342" i="5"/>
  <c r="K1848" i="5"/>
  <c r="M248" i="5"/>
  <c r="U930" i="5"/>
  <c r="U1001" i="5"/>
  <c r="U1270" i="5"/>
  <c r="J1307" i="5"/>
  <c r="Q1755" i="5"/>
  <c r="W966" i="5"/>
  <c r="S1271" i="5"/>
  <c r="S1352" i="5"/>
  <c r="J1387" i="5"/>
  <c r="L1387" i="5" s="1"/>
  <c r="N1387" i="5" s="1"/>
  <c r="P1387" i="5" s="1"/>
  <c r="R1387" i="5" s="1"/>
  <c r="Y62" i="5"/>
  <c r="S133" i="5"/>
  <c r="U330" i="5"/>
  <c r="K1407" i="5"/>
  <c r="M546" i="5"/>
  <c r="J205" i="5"/>
  <c r="Y385" i="5"/>
  <c r="Y599" i="5"/>
  <c r="K743" i="5"/>
  <c r="M1040" i="5"/>
  <c r="Y1065" i="5"/>
  <c r="Q1194" i="5"/>
  <c r="Q1203" i="5"/>
  <c r="J1454" i="5"/>
  <c r="K1470" i="5"/>
  <c r="W1570" i="5"/>
  <c r="Y1617" i="5"/>
  <c r="K110" i="5"/>
  <c r="W21" i="5"/>
  <c r="K22" i="5"/>
  <c r="S1866" i="5"/>
  <c r="K813" i="5"/>
  <c r="L939" i="5"/>
  <c r="S1219" i="5"/>
  <c r="L1880" i="5"/>
  <c r="N1880" i="5" s="1"/>
  <c r="P1880" i="5" s="1"/>
  <c r="R1880" i="5" s="1"/>
  <c r="T1880" i="5" s="1"/>
  <c r="V1880" i="5" s="1"/>
  <c r="X1880" i="5" s="1"/>
  <c r="Z1880" i="5" s="1"/>
  <c r="AA1880" i="5" s="1"/>
  <c r="AC1880" i="5" s="1"/>
  <c r="L1662" i="5"/>
  <c r="N1662" i="5" s="1"/>
  <c r="P1662" i="5" s="1"/>
  <c r="R1662" i="5" s="1"/>
  <c r="T1662" i="5" s="1"/>
  <c r="V1662" i="5" s="1"/>
  <c r="X1662" i="5" s="1"/>
  <c r="Z1662" i="5" s="1"/>
  <c r="AA1662" i="5" s="1"/>
  <c r="AC1662" i="5" s="1"/>
  <c r="L98" i="5"/>
  <c r="N98" i="5" s="1"/>
  <c r="P98" i="5" s="1"/>
  <c r="R98" i="5" s="1"/>
  <c r="T98" i="5" s="1"/>
  <c r="V98" i="5" s="1"/>
  <c r="X98" i="5" s="1"/>
  <c r="Z98" i="5" s="1"/>
  <c r="AA98" i="5" s="1"/>
  <c r="AC98" i="5" s="1"/>
  <c r="L512" i="5"/>
  <c r="N512" i="5" s="1"/>
  <c r="P512" i="5" s="1"/>
  <c r="R512" i="5" s="1"/>
  <c r="T512" i="5" s="1"/>
  <c r="V512" i="5" s="1"/>
  <c r="X512" i="5" s="1"/>
  <c r="Z512" i="5" s="1"/>
  <c r="AA512" i="5" s="1"/>
  <c r="AC512" i="5" s="1"/>
  <c r="L1180" i="5"/>
  <c r="N1180" i="5" s="1"/>
  <c r="P1180" i="5" s="1"/>
  <c r="R1180" i="5" s="1"/>
  <c r="T1180" i="5" s="1"/>
  <c r="V1180" i="5" s="1"/>
  <c r="X1180" i="5" s="1"/>
  <c r="Z1180" i="5" s="1"/>
  <c r="AA1180" i="5" s="1"/>
  <c r="AC1180" i="5" s="1"/>
  <c r="U1615" i="5"/>
  <c r="O1222" i="5"/>
  <c r="J1410" i="5"/>
  <c r="U1590" i="5"/>
  <c r="U854" i="5"/>
  <c r="W1528" i="5"/>
  <c r="Q1615" i="5"/>
  <c r="K161" i="5"/>
  <c r="M1082" i="5"/>
  <c r="J1745" i="5"/>
  <c r="U599" i="5"/>
  <c r="K84" i="5"/>
  <c r="Q1082" i="5"/>
  <c r="L1218" i="5"/>
  <c r="N1218" i="5" s="1"/>
  <c r="P1218" i="5" s="1"/>
  <c r="R1218" i="5" s="1"/>
  <c r="T1218" i="5" s="1"/>
  <c r="V1218" i="5" s="1"/>
  <c r="X1218" i="5" s="1"/>
  <c r="Z1218" i="5" s="1"/>
  <c r="AA1218" i="5" s="1"/>
  <c r="AC1218" i="5" s="1"/>
  <c r="S1106" i="5"/>
  <c r="Q733" i="5"/>
  <c r="Y1222" i="5"/>
  <c r="O1075" i="5"/>
  <c r="M4" i="5"/>
  <c r="U84" i="5"/>
  <c r="M1388" i="5"/>
  <c r="M1718" i="5"/>
  <c r="Q1264" i="5"/>
  <c r="W554" i="5"/>
  <c r="K667" i="5"/>
  <c r="L667" i="5" s="1"/>
  <c r="W658" i="5"/>
  <c r="Y1204" i="5"/>
  <c r="S1410" i="5"/>
  <c r="O1528" i="5"/>
  <c r="S1615" i="5"/>
  <c r="M161" i="5"/>
  <c r="U1489" i="5"/>
  <c r="S1598" i="5"/>
  <c r="O141" i="5"/>
  <c r="O1212" i="5"/>
  <c r="Q1278" i="5"/>
  <c r="K1082" i="5"/>
  <c r="Y1745" i="5"/>
  <c r="K973" i="5"/>
  <c r="Q725" i="5"/>
  <c r="J1106" i="5"/>
  <c r="L1106" i="5" s="1"/>
  <c r="N1106" i="5" s="1"/>
  <c r="P1106" i="5" s="1"/>
  <c r="M312" i="5"/>
  <c r="Y733" i="5"/>
  <c r="S599" i="5"/>
  <c r="U1185" i="5"/>
  <c r="K1320" i="5"/>
  <c r="W84" i="5"/>
  <c r="Q1388" i="5"/>
  <c r="U554" i="5"/>
  <c r="Q667" i="5"/>
  <c r="W1204" i="5"/>
  <c r="Q1410" i="5"/>
  <c r="U1549" i="5"/>
  <c r="M1528" i="5"/>
  <c r="J161" i="5"/>
  <c r="S1489" i="5"/>
  <c r="W1598" i="5"/>
  <c r="M141" i="5"/>
  <c r="K1212" i="5"/>
  <c r="O1278" i="5"/>
  <c r="W1745" i="5"/>
  <c r="J973" i="5"/>
  <c r="W733" i="5"/>
  <c r="J599" i="5"/>
  <c r="S1185" i="5"/>
  <c r="J1320" i="5"/>
  <c r="L1320" i="5" s="1"/>
  <c r="N1320" i="5" s="1"/>
  <c r="P1320" i="5" s="1"/>
  <c r="R1320" i="5" s="1"/>
  <c r="T1320" i="5" s="1"/>
  <c r="Y1388" i="5"/>
  <c r="S554" i="5"/>
  <c r="M667" i="5"/>
  <c r="Q1204" i="5"/>
  <c r="M1410" i="5"/>
  <c r="S1549" i="5"/>
  <c r="Q1489" i="5"/>
  <c r="J1598" i="5"/>
  <c r="L1598" i="5" s="1"/>
  <c r="J1212" i="5"/>
  <c r="U1278" i="5"/>
  <c r="J1082" i="5"/>
  <c r="L1082" i="5" s="1"/>
  <c r="O1745" i="5"/>
  <c r="Q973" i="5"/>
  <c r="U733" i="5"/>
  <c r="W599" i="5"/>
  <c r="Q1075" i="5"/>
  <c r="W1185" i="5"/>
  <c r="J84" i="5"/>
  <c r="K1505" i="5"/>
  <c r="L1505" i="5" s="1"/>
  <c r="N1505" i="5" s="1"/>
  <c r="P1505" i="5" s="1"/>
  <c r="W1388" i="5"/>
  <c r="M1204" i="5"/>
  <c r="W1410" i="5"/>
  <c r="Q1549" i="5"/>
  <c r="J61" i="5"/>
  <c r="L61" i="5" s="1"/>
  <c r="K141" i="5"/>
  <c r="Q1212" i="5"/>
  <c r="Y1082" i="5"/>
  <c r="K1745" i="5"/>
  <c r="O973" i="5"/>
  <c r="U1315" i="5"/>
  <c r="O733" i="5"/>
  <c r="Y1064" i="5"/>
  <c r="O599" i="5"/>
  <c r="S1075" i="5"/>
  <c r="M1185" i="5"/>
  <c r="Y84" i="5"/>
  <c r="S1388" i="5"/>
  <c r="M1264" i="5"/>
  <c r="S854" i="5"/>
  <c r="M1615" i="5"/>
  <c r="W61" i="5"/>
  <c r="J141" i="5"/>
  <c r="M1278" i="5"/>
  <c r="W1082" i="5"/>
  <c r="S1745" i="5"/>
  <c r="S973" i="5"/>
  <c r="Q1106" i="5"/>
  <c r="M733" i="5"/>
  <c r="K1064" i="5"/>
  <c r="M599" i="5"/>
  <c r="U1075" i="5"/>
  <c r="K1185" i="5"/>
  <c r="K4" i="5"/>
  <c r="L4" i="5" s="1"/>
  <c r="N4" i="5" s="1"/>
  <c r="Q84" i="5"/>
  <c r="J1264" i="5"/>
  <c r="Q1590" i="5"/>
  <c r="M854" i="5"/>
  <c r="J1528" i="5"/>
  <c r="L1528" i="5" s="1"/>
  <c r="N1528" i="5" s="1"/>
  <c r="K1615" i="5"/>
  <c r="Y141" i="5"/>
  <c r="K1278" i="5"/>
  <c r="J1539" i="5"/>
  <c r="U1082" i="5"/>
  <c r="Q1745" i="5"/>
  <c r="Y1106" i="5"/>
  <c r="S733" i="5"/>
  <c r="K599" i="5"/>
  <c r="J1075" i="5"/>
  <c r="J1185" i="5"/>
  <c r="S4" i="5"/>
  <c r="O84" i="5"/>
  <c r="W1718" i="5"/>
  <c r="W1264" i="5"/>
  <c r="G1764" i="5"/>
  <c r="G503" i="5"/>
  <c r="L1556" i="5"/>
  <c r="N1556" i="5" s="1"/>
  <c r="P1556" i="5" s="1"/>
  <c r="R1556" i="5" s="1"/>
  <c r="T1556" i="5" s="1"/>
  <c r="V1556" i="5" s="1"/>
  <c r="X1556" i="5" s="1"/>
  <c r="Z1556" i="5" s="1"/>
  <c r="AA1556" i="5" s="1"/>
  <c r="AC1556" i="5" s="1"/>
  <c r="L86" i="5"/>
  <c r="N86" i="5" s="1"/>
  <c r="P86" i="5" s="1"/>
  <c r="R86" i="5" s="1"/>
  <c r="T86" i="5" s="1"/>
  <c r="V86" i="5" s="1"/>
  <c r="X86" i="5" s="1"/>
  <c r="Z86" i="5" s="1"/>
  <c r="AA86" i="5" s="1"/>
  <c r="AC86" i="5" s="1"/>
  <c r="K100" i="5"/>
  <c r="Y233" i="5"/>
  <c r="U317" i="5"/>
  <c r="L1245" i="5"/>
  <c r="N1245" i="5" s="1"/>
  <c r="P1245" i="5" s="1"/>
  <c r="R1245" i="5" s="1"/>
  <c r="T1245" i="5" s="1"/>
  <c r="V1245" i="5" s="1"/>
  <c r="X1245" i="5" s="1"/>
  <c r="Z1245" i="5" s="1"/>
  <c r="AA1245" i="5" s="1"/>
  <c r="AC1245" i="5" s="1"/>
  <c r="M1757" i="5"/>
  <c r="L1872" i="5"/>
  <c r="N1872" i="5" s="1"/>
  <c r="P1872" i="5" s="1"/>
  <c r="R1872" i="5" s="1"/>
  <c r="T1872" i="5" s="1"/>
  <c r="V1872" i="5" s="1"/>
  <c r="X1872" i="5" s="1"/>
  <c r="Z1872" i="5" s="1"/>
  <c r="AA1872" i="5" s="1"/>
  <c r="AC1872" i="5" s="1"/>
  <c r="L364" i="5"/>
  <c r="N364" i="5" s="1"/>
  <c r="P364" i="5" s="1"/>
  <c r="R364" i="5" s="1"/>
  <c r="T364" i="5" s="1"/>
  <c r="V364" i="5" s="1"/>
  <c r="X364" i="5" s="1"/>
  <c r="Z364" i="5" s="1"/>
  <c r="AA364" i="5" s="1"/>
  <c r="AC364" i="5" s="1"/>
  <c r="L1146" i="5"/>
  <c r="N1146" i="5" s="1"/>
  <c r="P1146" i="5" s="1"/>
  <c r="R1146" i="5" s="1"/>
  <c r="T1146" i="5" s="1"/>
  <c r="V1146" i="5" s="1"/>
  <c r="U1563" i="5"/>
  <c r="M1529" i="5"/>
  <c r="K3" i="5"/>
  <c r="L1167" i="5"/>
  <c r="N1167" i="5" s="1"/>
  <c r="P1167" i="5" s="1"/>
  <c r="R1167" i="5" s="1"/>
  <c r="T1167" i="5" s="1"/>
  <c r="V1167" i="5" s="1"/>
  <c r="X1167" i="5" s="1"/>
  <c r="Z1167" i="5" s="1"/>
  <c r="AA1167" i="5" s="1"/>
  <c r="AC1167" i="5" s="1"/>
  <c r="Y1529" i="5"/>
  <c r="L117" i="5"/>
  <c r="N117" i="5" s="1"/>
  <c r="P117" i="5" s="1"/>
  <c r="R117" i="5" s="1"/>
  <c r="T117" i="5" s="1"/>
  <c r="V117" i="5" s="1"/>
  <c r="X117" i="5" s="1"/>
  <c r="Z117" i="5" s="1"/>
  <c r="AA117" i="5" s="1"/>
  <c r="AC117" i="5" s="1"/>
  <c r="J1776" i="5"/>
  <c r="W317" i="5"/>
  <c r="Y843" i="5"/>
  <c r="Q1158" i="5"/>
  <c r="L1785" i="5"/>
  <c r="N1785" i="5" s="1"/>
  <c r="P1785" i="5" s="1"/>
  <c r="R1785" i="5" s="1"/>
  <c r="T1785" i="5" s="1"/>
  <c r="V1785" i="5" s="1"/>
  <c r="X1785" i="5" s="1"/>
  <c r="Z1785" i="5" s="1"/>
  <c r="AA1785" i="5" s="1"/>
  <c r="AC1785" i="5" s="1"/>
  <c r="L439" i="5"/>
  <c r="N439" i="5" s="1"/>
  <c r="P439" i="5" s="1"/>
  <c r="R439" i="5" s="1"/>
  <c r="T439" i="5" s="1"/>
  <c r="V439" i="5" s="1"/>
  <c r="X439" i="5" s="1"/>
  <c r="Z439" i="5" s="1"/>
  <c r="AA439" i="5" s="1"/>
  <c r="AC439" i="5" s="1"/>
  <c r="L886" i="5"/>
  <c r="N886" i="5" s="1"/>
  <c r="P886" i="5" s="1"/>
  <c r="R886" i="5" s="1"/>
  <c r="T886" i="5" s="1"/>
  <c r="V886" i="5" s="1"/>
  <c r="X886" i="5" s="1"/>
  <c r="Z886" i="5" s="1"/>
  <c r="AA886" i="5" s="1"/>
  <c r="AC886" i="5" s="1"/>
  <c r="L516" i="5"/>
  <c r="N516" i="5" s="1"/>
  <c r="P516" i="5" s="1"/>
  <c r="R516" i="5" s="1"/>
  <c r="T516" i="5" s="1"/>
  <c r="V516" i="5" s="1"/>
  <c r="X516" i="5" s="1"/>
  <c r="Z516" i="5" s="1"/>
  <c r="AA516" i="5" s="1"/>
  <c r="AC516" i="5" s="1"/>
  <c r="C1246" i="5"/>
  <c r="M317" i="5"/>
  <c r="J1304" i="5"/>
  <c r="K317" i="5"/>
  <c r="M381" i="5"/>
  <c r="L1697" i="5"/>
  <c r="N1697" i="5" s="1"/>
  <c r="P1697" i="5" s="1"/>
  <c r="R1697" i="5" s="1"/>
  <c r="T1697" i="5" s="1"/>
  <c r="V1697" i="5" s="1"/>
  <c r="X1697" i="5" s="1"/>
  <c r="Z1697" i="5" s="1"/>
  <c r="AA1697" i="5" s="1"/>
  <c r="AC1697" i="5" s="1"/>
  <c r="M219" i="5"/>
  <c r="S233" i="5"/>
  <c r="K1341" i="5"/>
  <c r="L1504" i="5"/>
  <c r="N1504" i="5" s="1"/>
  <c r="P1504" i="5" s="1"/>
  <c r="R1504" i="5" s="1"/>
  <c r="T1504" i="5" s="1"/>
  <c r="V1504" i="5" s="1"/>
  <c r="X1504" i="5" s="1"/>
  <c r="Z1504" i="5" s="1"/>
  <c r="AA1504" i="5" s="1"/>
  <c r="AC1504" i="5" s="1"/>
  <c r="L684" i="5"/>
  <c r="N684" i="5" s="1"/>
  <c r="P684" i="5" s="1"/>
  <c r="R684" i="5" s="1"/>
  <c r="T684" i="5" s="1"/>
  <c r="V684" i="5" s="1"/>
  <c r="X684" i="5" s="1"/>
  <c r="Z684" i="5" s="1"/>
  <c r="AA684" i="5" s="1"/>
  <c r="AC684" i="5" s="1"/>
  <c r="L281" i="5"/>
  <c r="N281" i="5" s="1"/>
  <c r="P281" i="5" s="1"/>
  <c r="R281" i="5" s="1"/>
  <c r="T281" i="5" s="1"/>
  <c r="V281" i="5" s="1"/>
  <c r="X281" i="5" s="1"/>
  <c r="Z281" i="5" s="1"/>
  <c r="AA281" i="5" s="1"/>
  <c r="AC281" i="5" s="1"/>
  <c r="L1764" i="5"/>
  <c r="N1764" i="5" s="1"/>
  <c r="P1764" i="5" s="1"/>
  <c r="R1764" i="5" s="1"/>
  <c r="T1764" i="5" s="1"/>
  <c r="V1764" i="5" s="1"/>
  <c r="X1764" i="5" s="1"/>
  <c r="Z1764" i="5" s="1"/>
  <c r="AA1764" i="5" s="1"/>
  <c r="AC1764" i="5" s="1"/>
  <c r="L387" i="5"/>
  <c r="N387" i="5" s="1"/>
  <c r="P387" i="5" s="1"/>
  <c r="R387" i="5" s="1"/>
  <c r="T387" i="5" s="1"/>
  <c r="V387" i="5" s="1"/>
  <c r="X387" i="5" s="1"/>
  <c r="Z387" i="5" s="1"/>
  <c r="AA387" i="5" s="1"/>
  <c r="AC387" i="5" s="1"/>
  <c r="L915" i="5"/>
  <c r="N915" i="5" s="1"/>
  <c r="P915" i="5" s="1"/>
  <c r="R915" i="5" s="1"/>
  <c r="T915" i="5" s="1"/>
  <c r="V915" i="5" s="1"/>
  <c r="X915" i="5" s="1"/>
  <c r="Z915" i="5" s="1"/>
  <c r="AA915" i="5" s="1"/>
  <c r="AC915" i="5" s="1"/>
  <c r="L125" i="5"/>
  <c r="N125" i="5" s="1"/>
  <c r="P125" i="5" s="1"/>
  <c r="R125" i="5" s="1"/>
  <c r="T125" i="5" s="1"/>
  <c r="V125" i="5" s="1"/>
  <c r="X125" i="5" s="1"/>
  <c r="Z125" i="5" s="1"/>
  <c r="AA125" i="5" s="1"/>
  <c r="AC125" i="5" s="1"/>
  <c r="L1189" i="5"/>
  <c r="N1189" i="5" s="1"/>
  <c r="P1189" i="5" s="1"/>
  <c r="R1189" i="5" s="1"/>
  <c r="T1189" i="5" s="1"/>
  <c r="V1189" i="5" s="1"/>
  <c r="X1189" i="5" s="1"/>
  <c r="Z1189" i="5" s="1"/>
  <c r="AA1189" i="5" s="1"/>
  <c r="AC1189" i="5" s="1"/>
  <c r="L1037" i="5"/>
  <c r="N1037" i="5" s="1"/>
  <c r="P1037" i="5" s="1"/>
  <c r="R1037" i="5" s="1"/>
  <c r="T1037" i="5" s="1"/>
  <c r="V1037" i="5" s="1"/>
  <c r="X1037" i="5" s="1"/>
  <c r="Z1037" i="5" s="1"/>
  <c r="AA1037" i="5" s="1"/>
  <c r="AC1037" i="5" s="1"/>
  <c r="Y280" i="5"/>
  <c r="S1530" i="5"/>
  <c r="W1531" i="5"/>
  <c r="M1053" i="5"/>
  <c r="S1791" i="5"/>
  <c r="M690" i="5"/>
  <c r="Q1197" i="5"/>
  <c r="W1382" i="5"/>
  <c r="L1466" i="5"/>
  <c r="N1466" i="5" s="1"/>
  <c r="P1466" i="5" s="1"/>
  <c r="R1466" i="5" s="1"/>
  <c r="T1466" i="5" s="1"/>
  <c r="V1466" i="5" s="1"/>
  <c r="X1466" i="5" s="1"/>
  <c r="Z1466" i="5" s="1"/>
  <c r="AA1466" i="5" s="1"/>
  <c r="AC1466" i="5" s="1"/>
  <c r="U1382" i="5"/>
  <c r="W1384" i="5"/>
  <c r="S1382" i="5"/>
  <c r="K1384" i="5"/>
  <c r="O1382" i="5"/>
  <c r="L1870" i="5"/>
  <c r="N1870" i="5" s="1"/>
  <c r="P1870" i="5" s="1"/>
  <c r="R1870" i="5" s="1"/>
  <c r="T1870" i="5" s="1"/>
  <c r="V1870" i="5" s="1"/>
  <c r="X1870" i="5" s="1"/>
  <c r="Z1870" i="5" s="1"/>
  <c r="AA1870" i="5" s="1"/>
  <c r="AC1870" i="5" s="1"/>
  <c r="Q1722" i="5"/>
  <c r="M856" i="5"/>
  <c r="W897" i="5"/>
  <c r="W1197" i="5"/>
  <c r="J1406" i="5"/>
  <c r="M1382" i="5"/>
  <c r="J1621" i="5"/>
  <c r="Y30" i="5"/>
  <c r="W64" i="5"/>
  <c r="C1850" i="5"/>
  <c r="L861" i="5"/>
  <c r="N861" i="5" s="1"/>
  <c r="P861" i="5" s="1"/>
  <c r="R861" i="5" s="1"/>
  <c r="T861" i="5" s="1"/>
  <c r="V861" i="5" s="1"/>
  <c r="U856" i="5"/>
  <c r="K926" i="5"/>
  <c r="K897" i="5"/>
  <c r="L897" i="5" s="1"/>
  <c r="L1290" i="5"/>
  <c r="N1290" i="5" s="1"/>
  <c r="P1290" i="5" s="1"/>
  <c r="R1290" i="5" s="1"/>
  <c r="T1290" i="5" s="1"/>
  <c r="V1290" i="5" s="1"/>
  <c r="X1290" i="5" s="1"/>
  <c r="Z1290" i="5" s="1"/>
  <c r="AA1290" i="5" s="1"/>
  <c r="AC1290" i="5" s="1"/>
  <c r="U1621" i="5"/>
  <c r="O1620" i="5"/>
  <c r="K64" i="5"/>
  <c r="C1875" i="5"/>
  <c r="W438" i="5"/>
  <c r="L832" i="5"/>
  <c r="N832" i="5" s="1"/>
  <c r="P832" i="5" s="1"/>
  <c r="R832" i="5" s="1"/>
  <c r="T832" i="5" s="1"/>
  <c r="V832" i="5" s="1"/>
  <c r="X832" i="5" s="1"/>
  <c r="Z832" i="5" s="1"/>
  <c r="AA832" i="5" s="1"/>
  <c r="AC832" i="5" s="1"/>
  <c r="K856" i="5"/>
  <c r="U1053" i="5"/>
  <c r="K1231" i="5"/>
  <c r="L1509" i="5"/>
  <c r="N1509" i="5" s="1"/>
  <c r="P1509" i="5" s="1"/>
  <c r="R1509" i="5" s="1"/>
  <c r="T1509" i="5" s="1"/>
  <c r="V1509" i="5" s="1"/>
  <c r="X1509" i="5" s="1"/>
  <c r="Z1509" i="5" s="1"/>
  <c r="AA1509" i="5" s="1"/>
  <c r="AC1509" i="5" s="1"/>
  <c r="M1621" i="5"/>
  <c r="U1722" i="5"/>
  <c r="L1795" i="5"/>
  <c r="N1795" i="5" s="1"/>
  <c r="P1795" i="5" s="1"/>
  <c r="R1795" i="5" s="1"/>
  <c r="T1795" i="5" s="1"/>
  <c r="V1795" i="5" s="1"/>
  <c r="X1795" i="5" s="1"/>
  <c r="Z1795" i="5" s="1"/>
  <c r="AA1795" i="5" s="1"/>
  <c r="AC1795" i="5" s="1"/>
  <c r="Q64" i="5"/>
  <c r="D634" i="5"/>
  <c r="C1876" i="5"/>
  <c r="L950" i="5"/>
  <c r="N950" i="5" s="1"/>
  <c r="P950" i="5" s="1"/>
  <c r="R950" i="5" s="1"/>
  <c r="T950" i="5" s="1"/>
  <c r="V950" i="5" s="1"/>
  <c r="X950" i="5" s="1"/>
  <c r="Z950" i="5" s="1"/>
  <c r="AA950" i="5" s="1"/>
  <c r="AC950" i="5" s="1"/>
  <c r="K1053" i="5"/>
  <c r="J1444" i="5"/>
  <c r="Y1621" i="5"/>
  <c r="L1703" i="5"/>
  <c r="N1703" i="5" s="1"/>
  <c r="P1703" i="5" s="1"/>
  <c r="R1703" i="5" s="1"/>
  <c r="T1703" i="5" s="1"/>
  <c r="V1703" i="5" s="1"/>
  <c r="X1703" i="5" s="1"/>
  <c r="Z1703" i="5" s="1"/>
  <c r="AA1703" i="5" s="1"/>
  <c r="AC1703" i="5" s="1"/>
  <c r="L588" i="5"/>
  <c r="N588" i="5" s="1"/>
  <c r="P588" i="5" s="1"/>
  <c r="R588" i="5" s="1"/>
  <c r="T588" i="5" s="1"/>
  <c r="V588" i="5" s="1"/>
  <c r="X588" i="5" s="1"/>
  <c r="Z588" i="5" s="1"/>
  <c r="AA588" i="5" s="1"/>
  <c r="AC588" i="5" s="1"/>
  <c r="M748" i="5"/>
  <c r="W280" i="5"/>
  <c r="K748" i="5"/>
  <c r="L126" i="5"/>
  <c r="N126" i="5" s="1"/>
  <c r="P126" i="5" s="1"/>
  <c r="R126" i="5" s="1"/>
  <c r="T126" i="5" s="1"/>
  <c r="V126" i="5" s="1"/>
  <c r="X126" i="5" s="1"/>
  <c r="Z126" i="5" s="1"/>
  <c r="AA126" i="5" s="1"/>
  <c r="AC126" i="5" s="1"/>
  <c r="S748" i="5"/>
  <c r="U721" i="5"/>
  <c r="S1576" i="5"/>
  <c r="K1788" i="5"/>
  <c r="O128" i="5"/>
  <c r="Q506" i="5"/>
  <c r="J721" i="5"/>
  <c r="L721" i="5" s="1"/>
  <c r="U1178" i="5"/>
  <c r="O1576" i="5"/>
  <c r="Q1790" i="5"/>
  <c r="U128" i="5"/>
  <c r="Y128" i="5"/>
  <c r="S721" i="5"/>
  <c r="Y895" i="5"/>
  <c r="O1028" i="5"/>
  <c r="J1178" i="5"/>
  <c r="M128" i="5"/>
  <c r="L545" i="5"/>
  <c r="N545" i="5" s="1"/>
  <c r="L396" i="5"/>
  <c r="N396" i="5" s="1"/>
  <c r="P396" i="5" s="1"/>
  <c r="R396" i="5" s="1"/>
  <c r="T396" i="5" s="1"/>
  <c r="V396" i="5" s="1"/>
  <c r="X396" i="5" s="1"/>
  <c r="Z396" i="5" s="1"/>
  <c r="AA396" i="5" s="1"/>
  <c r="AC396" i="5" s="1"/>
  <c r="L1186" i="5"/>
  <c r="N1186" i="5" s="1"/>
  <c r="P1186" i="5" s="1"/>
  <c r="R1186" i="5" s="1"/>
  <c r="T1186" i="5" s="1"/>
  <c r="V1186" i="5" s="1"/>
  <c r="X1186" i="5" s="1"/>
  <c r="Z1186" i="5" s="1"/>
  <c r="AA1186" i="5" s="1"/>
  <c r="AC1186" i="5" s="1"/>
  <c r="L1690" i="5"/>
  <c r="N1690" i="5" s="1"/>
  <c r="P1690" i="5" s="1"/>
  <c r="R1690" i="5" s="1"/>
  <c r="T1690" i="5" s="1"/>
  <c r="V1690" i="5" s="1"/>
  <c r="X1690" i="5" s="1"/>
  <c r="Z1690" i="5" s="1"/>
  <c r="AA1690" i="5" s="1"/>
  <c r="AC1690" i="5" s="1"/>
  <c r="L860" i="5"/>
  <c r="N860" i="5" s="1"/>
  <c r="P860" i="5" s="1"/>
  <c r="R860" i="5" s="1"/>
  <c r="T860" i="5" s="1"/>
  <c r="V860" i="5" s="1"/>
  <c r="X860" i="5" s="1"/>
  <c r="Z860" i="5" s="1"/>
  <c r="AA860" i="5" s="1"/>
  <c r="AC860" i="5" s="1"/>
  <c r="C108" i="5"/>
  <c r="W721" i="5"/>
  <c r="W1178" i="5"/>
  <c r="K1530" i="5"/>
  <c r="L683" i="5"/>
  <c r="N683" i="5" s="1"/>
  <c r="P683" i="5" s="1"/>
  <c r="R683" i="5" s="1"/>
  <c r="T683" i="5" s="1"/>
  <c r="V683" i="5" s="1"/>
  <c r="X683" i="5" s="1"/>
  <c r="Z683" i="5" s="1"/>
  <c r="AA683" i="5" s="1"/>
  <c r="AC683" i="5" s="1"/>
  <c r="U720" i="5"/>
  <c r="O895" i="5"/>
  <c r="M280" i="5"/>
  <c r="U303" i="5"/>
  <c r="K506" i="5"/>
  <c r="U748" i="5"/>
  <c r="L872" i="5"/>
  <c r="N872" i="5" s="1"/>
  <c r="P872" i="5" s="1"/>
  <c r="R872" i="5" s="1"/>
  <c r="T872" i="5" s="1"/>
  <c r="V872" i="5" s="1"/>
  <c r="X872" i="5" s="1"/>
  <c r="Z872" i="5" s="1"/>
  <c r="AA872" i="5" s="1"/>
  <c r="AC872" i="5" s="1"/>
  <c r="L954" i="5"/>
  <c r="N954" i="5" s="1"/>
  <c r="P954" i="5" s="1"/>
  <c r="R954" i="5" s="1"/>
  <c r="T954" i="5" s="1"/>
  <c r="V954" i="5" s="1"/>
  <c r="X954" i="5" s="1"/>
  <c r="Z954" i="5" s="1"/>
  <c r="AA954" i="5" s="1"/>
  <c r="AC954" i="5" s="1"/>
  <c r="O1531" i="5"/>
  <c r="L1819" i="5"/>
  <c r="N1819" i="5" s="1"/>
  <c r="P1819" i="5" s="1"/>
  <c r="R1819" i="5" s="1"/>
  <c r="T1819" i="5" s="1"/>
  <c r="V1819" i="5" s="1"/>
  <c r="X1819" i="5" s="1"/>
  <c r="Z1819" i="5" s="1"/>
  <c r="AA1819" i="5" s="1"/>
  <c r="AC1819" i="5" s="1"/>
  <c r="W506" i="5"/>
  <c r="J748" i="5"/>
  <c r="W1130" i="5"/>
  <c r="J1816" i="5"/>
  <c r="Q303" i="5"/>
  <c r="Q748" i="5"/>
  <c r="L1302" i="5"/>
  <c r="N1302" i="5" s="1"/>
  <c r="P1302" i="5" s="1"/>
  <c r="R1302" i="5" s="1"/>
  <c r="T1302" i="5" s="1"/>
  <c r="V1302" i="5" s="1"/>
  <c r="X1302" i="5" s="1"/>
  <c r="Z1302" i="5" s="1"/>
  <c r="AA1302" i="5" s="1"/>
  <c r="AC1302" i="5" s="1"/>
  <c r="Y303" i="5"/>
  <c r="K533" i="5"/>
  <c r="L923" i="5"/>
  <c r="N923" i="5" s="1"/>
  <c r="P923" i="5" s="1"/>
  <c r="R923" i="5" s="1"/>
  <c r="T923" i="5" s="1"/>
  <c r="V923" i="5" s="1"/>
  <c r="X923" i="5" s="1"/>
  <c r="Z923" i="5" s="1"/>
  <c r="AA923" i="5" s="1"/>
  <c r="AC923" i="5" s="1"/>
  <c r="Q1412" i="5"/>
  <c r="O1530" i="5"/>
  <c r="O1864" i="5"/>
  <c r="Q1864" i="5"/>
  <c r="K128" i="5"/>
  <c r="C225" i="5"/>
  <c r="Q533" i="5"/>
  <c r="Q720" i="5"/>
  <c r="W1864" i="5"/>
  <c r="Y1788" i="5"/>
  <c r="S1788" i="5"/>
  <c r="W128" i="5"/>
  <c r="O533" i="5"/>
  <c r="O720" i="5"/>
  <c r="L1073" i="5"/>
  <c r="N1073" i="5" s="1"/>
  <c r="P1073" i="5" s="1"/>
  <c r="R1073" i="5" s="1"/>
  <c r="T1073" i="5" s="1"/>
  <c r="V1073" i="5" s="1"/>
  <c r="X1073" i="5" s="1"/>
  <c r="Z1073" i="5" s="1"/>
  <c r="AA1073" i="5" s="1"/>
  <c r="AC1073" i="5" s="1"/>
  <c r="W1153" i="5"/>
  <c r="U1790" i="5"/>
  <c r="Y1790" i="5"/>
  <c r="L692" i="5"/>
  <c r="N692" i="5" s="1"/>
  <c r="P692" i="5" s="1"/>
  <c r="R692" i="5" s="1"/>
  <c r="T692" i="5" s="1"/>
  <c r="V692" i="5" s="1"/>
  <c r="X692" i="5" s="1"/>
  <c r="Z692" i="5" s="1"/>
  <c r="AA692" i="5" s="1"/>
  <c r="AC692" i="5" s="1"/>
  <c r="Q895" i="5"/>
  <c r="L359" i="5"/>
  <c r="N359" i="5" s="1"/>
  <c r="P359" i="5" s="1"/>
  <c r="R359" i="5" s="1"/>
  <c r="T359" i="5" s="1"/>
  <c r="V359" i="5" s="1"/>
  <c r="X359" i="5" s="1"/>
  <c r="Z359" i="5" s="1"/>
  <c r="AA359" i="5" s="1"/>
  <c r="AC359" i="5" s="1"/>
  <c r="Q648" i="5"/>
  <c r="L1358" i="5"/>
  <c r="N1358" i="5" s="1"/>
  <c r="P1358" i="5" s="1"/>
  <c r="R1358" i="5" s="1"/>
  <c r="T1358" i="5" s="1"/>
  <c r="V1358" i="5" s="1"/>
  <c r="X1358" i="5" s="1"/>
  <c r="Z1358" i="5" s="1"/>
  <c r="AA1358" i="5" s="1"/>
  <c r="AC1358" i="5" s="1"/>
  <c r="S386" i="5"/>
  <c r="U864" i="5"/>
  <c r="W1843" i="5"/>
  <c r="L1729" i="5"/>
  <c r="N1729" i="5" s="1"/>
  <c r="P1729" i="5" s="1"/>
  <c r="R1729" i="5" s="1"/>
  <c r="T1729" i="5" s="1"/>
  <c r="V1729" i="5" s="1"/>
  <c r="X1729" i="5" s="1"/>
  <c r="Z1729" i="5" s="1"/>
  <c r="AA1729" i="5" s="1"/>
  <c r="AC1729" i="5" s="1"/>
  <c r="D1613" i="5"/>
  <c r="M271" i="5"/>
  <c r="U1028" i="5"/>
  <c r="O1231" i="5"/>
  <c r="C1855" i="5"/>
  <c r="C1797" i="5"/>
  <c r="C940" i="5"/>
  <c r="Q897" i="5"/>
  <c r="U1291" i="5"/>
  <c r="U1406" i="5"/>
  <c r="W1406" i="5"/>
  <c r="U1369" i="5"/>
  <c r="L1719" i="5"/>
  <c r="N1719" i="5" s="1"/>
  <c r="P1719" i="5" s="1"/>
  <c r="R1719" i="5" s="1"/>
  <c r="T1719" i="5" s="1"/>
  <c r="V1719" i="5" s="1"/>
  <c r="X1719" i="5" s="1"/>
  <c r="Z1719" i="5" s="1"/>
  <c r="AA1719" i="5" s="1"/>
  <c r="AC1719" i="5" s="1"/>
  <c r="L1449" i="5"/>
  <c r="N1449" i="5" s="1"/>
  <c r="P1449" i="5" s="1"/>
  <c r="R1449" i="5" s="1"/>
  <c r="T1449" i="5" s="1"/>
  <c r="V1449" i="5" s="1"/>
  <c r="X1449" i="5" s="1"/>
  <c r="Z1449" i="5" s="1"/>
  <c r="AA1449" i="5" s="1"/>
  <c r="AC1449" i="5" s="1"/>
  <c r="C1305" i="5"/>
  <c r="S627" i="5"/>
  <c r="L818" i="5"/>
  <c r="N818" i="5" s="1"/>
  <c r="P818" i="5" s="1"/>
  <c r="R818" i="5" s="1"/>
  <c r="T818" i="5" s="1"/>
  <c r="V818" i="5" s="1"/>
  <c r="X818" i="5" s="1"/>
  <c r="Z818" i="5" s="1"/>
  <c r="AA818" i="5" s="1"/>
  <c r="AC818" i="5" s="1"/>
  <c r="O897" i="5"/>
  <c r="L165" i="5"/>
  <c r="N165" i="5" s="1"/>
  <c r="P165" i="5" s="1"/>
  <c r="R165" i="5" s="1"/>
  <c r="T165" i="5" s="1"/>
  <c r="V165" i="5" s="1"/>
  <c r="X165" i="5" s="1"/>
  <c r="Z165" i="5" s="1"/>
  <c r="AA165" i="5" s="1"/>
  <c r="AC165" i="5" s="1"/>
  <c r="L1296" i="5"/>
  <c r="N1296" i="5" s="1"/>
  <c r="P1296" i="5" s="1"/>
  <c r="R1296" i="5" s="1"/>
  <c r="T1296" i="5" s="1"/>
  <c r="V1296" i="5" s="1"/>
  <c r="X1296" i="5" s="1"/>
  <c r="Z1296" i="5" s="1"/>
  <c r="AA1296" i="5" s="1"/>
  <c r="AC1296" i="5" s="1"/>
  <c r="S30" i="5"/>
  <c r="Q30" i="5"/>
  <c r="M180" i="5"/>
  <c r="Y190" i="5"/>
  <c r="D843" i="5"/>
  <c r="J627" i="5"/>
  <c r="Y881" i="5"/>
  <c r="K1626" i="5"/>
  <c r="D1309" i="5"/>
  <c r="Q471" i="5"/>
  <c r="L493" i="5"/>
  <c r="N493" i="5" s="1"/>
  <c r="P493" i="5" s="1"/>
  <c r="R493" i="5" s="1"/>
  <c r="L106" i="5"/>
  <c r="N106" i="5" s="1"/>
  <c r="P106" i="5" s="1"/>
  <c r="R106" i="5" s="1"/>
  <c r="T106" i="5" s="1"/>
  <c r="V106" i="5" s="1"/>
  <c r="X106" i="5" s="1"/>
  <c r="Z106" i="5" s="1"/>
  <c r="AA106" i="5" s="1"/>
  <c r="AC106" i="5" s="1"/>
  <c r="M368" i="5"/>
  <c r="L867" i="5"/>
  <c r="N867" i="5" s="1"/>
  <c r="P867" i="5" s="1"/>
  <c r="R867" i="5" s="1"/>
  <c r="T867" i="5" s="1"/>
  <c r="V867" i="5" s="1"/>
  <c r="X867" i="5" s="1"/>
  <c r="Z867" i="5" s="1"/>
  <c r="AA867" i="5" s="1"/>
  <c r="AC867" i="5" s="1"/>
  <c r="O881" i="5"/>
  <c r="L300" i="5"/>
  <c r="N300" i="5" s="1"/>
  <c r="P300" i="5" s="1"/>
  <c r="R300" i="5" s="1"/>
  <c r="T300" i="5" s="1"/>
  <c r="V300" i="5" s="1"/>
  <c r="X300" i="5" s="1"/>
  <c r="Z300" i="5" s="1"/>
  <c r="AA300" i="5" s="1"/>
  <c r="AC300" i="5" s="1"/>
  <c r="O368" i="5"/>
  <c r="J1731" i="5"/>
  <c r="U5" i="5"/>
  <c r="D502" i="5"/>
  <c r="Q771" i="5"/>
  <c r="Q929" i="5"/>
  <c r="K1291" i="5"/>
  <c r="J1626" i="5"/>
  <c r="Q1776" i="5"/>
  <c r="O1843" i="5"/>
  <c r="M5" i="5"/>
  <c r="C102" i="5"/>
  <c r="D63" i="5"/>
  <c r="C243" i="5"/>
  <c r="C418" i="5"/>
  <c r="C660" i="5"/>
  <c r="C51" i="5"/>
  <c r="M286" i="5"/>
  <c r="Y771" i="5"/>
  <c r="Y1291" i="5"/>
  <c r="Y1496" i="5"/>
  <c r="L1488" i="5"/>
  <c r="N1488" i="5" s="1"/>
  <c r="P1488" i="5" s="1"/>
  <c r="R1488" i="5" s="1"/>
  <c r="T1488" i="5" s="1"/>
  <c r="V1488" i="5" s="1"/>
  <c r="X1488" i="5" s="1"/>
  <c r="Z1488" i="5" s="1"/>
  <c r="AA1488" i="5" s="1"/>
  <c r="AC1488" i="5" s="1"/>
  <c r="K1666" i="5"/>
  <c r="L1767" i="5"/>
  <c r="N1767" i="5" s="1"/>
  <c r="P1767" i="5" s="1"/>
  <c r="R1767" i="5" s="1"/>
  <c r="T1767" i="5" s="1"/>
  <c r="V1767" i="5" s="1"/>
  <c r="X1767" i="5" s="1"/>
  <c r="Z1767" i="5" s="1"/>
  <c r="AA1767" i="5" s="1"/>
  <c r="AC1767" i="5" s="1"/>
  <c r="Y10" i="5"/>
  <c r="Y100" i="5"/>
  <c r="L397" i="5"/>
  <c r="N397" i="5" s="1"/>
  <c r="P397" i="5" s="1"/>
  <c r="R397" i="5" s="1"/>
  <c r="T397" i="5" s="1"/>
  <c r="V397" i="5" s="1"/>
  <c r="X397" i="5" s="1"/>
  <c r="Z397" i="5" s="1"/>
  <c r="AA397" i="5" s="1"/>
  <c r="AC397" i="5" s="1"/>
  <c r="D466" i="5"/>
  <c r="D100" i="5"/>
  <c r="C440" i="5"/>
  <c r="D721" i="5"/>
  <c r="C539" i="5"/>
  <c r="L618" i="5"/>
  <c r="N618" i="5" s="1"/>
  <c r="P618" i="5" s="1"/>
  <c r="R618" i="5" s="1"/>
  <c r="T618" i="5" s="1"/>
  <c r="V618" i="5" s="1"/>
  <c r="X618" i="5" s="1"/>
  <c r="Z618" i="5" s="1"/>
  <c r="AA618" i="5" s="1"/>
  <c r="AC618" i="5" s="1"/>
  <c r="O732" i="5"/>
  <c r="L623" i="5"/>
  <c r="N623" i="5" s="1"/>
  <c r="P623" i="5" s="1"/>
  <c r="R623" i="5" s="1"/>
  <c r="T623" i="5" s="1"/>
  <c r="V623" i="5" s="1"/>
  <c r="X623" i="5" s="1"/>
  <c r="Z623" i="5" s="1"/>
  <c r="AA623" i="5" s="1"/>
  <c r="AC623" i="5" s="1"/>
  <c r="L717" i="5"/>
  <c r="N717" i="5" s="1"/>
  <c r="P717" i="5" s="1"/>
  <c r="R717" i="5" s="1"/>
  <c r="T717" i="5" s="1"/>
  <c r="V717" i="5" s="1"/>
  <c r="X717" i="5" s="1"/>
  <c r="Z717" i="5" s="1"/>
  <c r="AA717" i="5" s="1"/>
  <c r="AC717" i="5" s="1"/>
  <c r="M895" i="5"/>
  <c r="L1044" i="5"/>
  <c r="K1158" i="5"/>
  <c r="O1291" i="5"/>
  <c r="O1384" i="5"/>
  <c r="U1666" i="5"/>
  <c r="M1666" i="5"/>
  <c r="O10" i="5"/>
  <c r="O100" i="5"/>
  <c r="L572" i="5"/>
  <c r="N572" i="5" s="1"/>
  <c r="P572" i="5" s="1"/>
  <c r="R572" i="5" s="1"/>
  <c r="T572" i="5" s="1"/>
  <c r="V572" i="5" s="1"/>
  <c r="X572" i="5" s="1"/>
  <c r="Z572" i="5" s="1"/>
  <c r="AA572" i="5" s="1"/>
  <c r="AC572" i="5" s="1"/>
  <c r="S451" i="5"/>
  <c r="C942" i="5"/>
  <c r="D6" i="5"/>
  <c r="C206" i="5"/>
  <c r="O771" i="5"/>
  <c r="J690" i="5"/>
  <c r="Q1291" i="5"/>
  <c r="Y1384" i="5"/>
  <c r="Q1433" i="5"/>
  <c r="W1858" i="5"/>
  <c r="W1776" i="5"/>
  <c r="W180" i="5"/>
  <c r="W100" i="5"/>
  <c r="L501" i="5"/>
  <c r="N501" i="5" s="1"/>
  <c r="P501" i="5" s="1"/>
  <c r="R501" i="5" s="1"/>
  <c r="T501" i="5" s="1"/>
  <c r="V501" i="5" s="1"/>
  <c r="X501" i="5" s="1"/>
  <c r="Z501" i="5" s="1"/>
  <c r="AA501" i="5" s="1"/>
  <c r="AC501" i="5" s="1"/>
  <c r="D460" i="5"/>
  <c r="C1064" i="5"/>
  <c r="C1663" i="5"/>
  <c r="J286" i="5"/>
  <c r="Q368" i="5"/>
  <c r="U627" i="5"/>
  <c r="O690" i="5"/>
  <c r="M929" i="5"/>
  <c r="Y1843" i="5"/>
  <c r="S1776" i="5"/>
  <c r="M1776" i="5"/>
  <c r="S5" i="5"/>
  <c r="L2" i="5"/>
  <c r="N2" i="5" s="1"/>
  <c r="P2" i="5" s="1"/>
  <c r="R2" i="5" s="1"/>
  <c r="T2" i="5" s="1"/>
  <c r="V2" i="5" s="1"/>
  <c r="X2" i="5" s="1"/>
  <c r="Z2" i="5" s="1"/>
  <c r="AA2" i="5" s="1"/>
  <c r="AC2" i="5" s="1"/>
  <c r="L316" i="5"/>
  <c r="N316" i="5" s="1"/>
  <c r="P316" i="5" s="1"/>
  <c r="R316" i="5" s="1"/>
  <c r="T316" i="5" s="1"/>
  <c r="V316" i="5" s="1"/>
  <c r="X316" i="5" s="1"/>
  <c r="Z316" i="5" s="1"/>
  <c r="AA316" i="5" s="1"/>
  <c r="AC316" i="5" s="1"/>
  <c r="L284" i="5"/>
  <c r="L363" i="5"/>
  <c r="N363" i="5" s="1"/>
  <c r="P363" i="5" s="1"/>
  <c r="R363" i="5" s="1"/>
  <c r="T363" i="5" s="1"/>
  <c r="V363" i="5" s="1"/>
  <c r="X363" i="5" s="1"/>
  <c r="Z363" i="5" s="1"/>
  <c r="AA363" i="5" s="1"/>
  <c r="AC363" i="5" s="1"/>
  <c r="Y368" i="5"/>
  <c r="L467" i="5"/>
  <c r="N467" i="5" s="1"/>
  <c r="P467" i="5" s="1"/>
  <c r="R467" i="5" s="1"/>
  <c r="T467" i="5" s="1"/>
  <c r="V467" i="5" s="1"/>
  <c r="X467" i="5" s="1"/>
  <c r="Z467" i="5" s="1"/>
  <c r="AA467" i="5" s="1"/>
  <c r="AC467" i="5" s="1"/>
  <c r="S732" i="5"/>
  <c r="Y672" i="5"/>
  <c r="L645" i="5"/>
  <c r="N645" i="5" s="1"/>
  <c r="P645" i="5" s="1"/>
  <c r="R645" i="5" s="1"/>
  <c r="T645" i="5" s="1"/>
  <c r="V645" i="5" s="1"/>
  <c r="X645" i="5" s="1"/>
  <c r="Z645" i="5" s="1"/>
  <c r="AA645" i="5" s="1"/>
  <c r="AC645" i="5" s="1"/>
  <c r="Q690" i="5"/>
  <c r="K769" i="5"/>
  <c r="Q627" i="5"/>
  <c r="W693" i="5"/>
  <c r="S690" i="5"/>
  <c r="U1626" i="5"/>
  <c r="Q1843" i="5"/>
  <c r="J5" i="5"/>
  <c r="S151" i="5"/>
  <c r="J368" i="5"/>
  <c r="L589" i="5"/>
  <c r="N589" i="5" s="1"/>
  <c r="P589" i="5" s="1"/>
  <c r="R589" i="5" s="1"/>
  <c r="T589" i="5" s="1"/>
  <c r="V589" i="5" s="1"/>
  <c r="X589" i="5" s="1"/>
  <c r="Z589" i="5" s="1"/>
  <c r="AA589" i="5" s="1"/>
  <c r="AC589" i="5" s="1"/>
  <c r="L547" i="5"/>
  <c r="N547" i="5" s="1"/>
  <c r="P547" i="5" s="1"/>
  <c r="R547" i="5" s="1"/>
  <c r="T547" i="5" s="1"/>
  <c r="V547" i="5" s="1"/>
  <c r="X547" i="5" s="1"/>
  <c r="Z547" i="5" s="1"/>
  <c r="AA547" i="5" s="1"/>
  <c r="AC547" i="5" s="1"/>
  <c r="Y632" i="5"/>
  <c r="O672" i="5"/>
  <c r="Y693" i="5"/>
  <c r="O627" i="5"/>
  <c r="K693" i="5"/>
  <c r="U690" i="5"/>
  <c r="U974" i="5"/>
  <c r="U926" i="5"/>
  <c r="W1496" i="5"/>
  <c r="M1626" i="5"/>
  <c r="U1858" i="5"/>
  <c r="Q1731" i="5"/>
  <c r="Q5" i="5"/>
  <c r="L93" i="5"/>
  <c r="N93" i="5" s="1"/>
  <c r="P93" i="5" s="1"/>
  <c r="R93" i="5" s="1"/>
  <c r="T93" i="5" s="1"/>
  <c r="V93" i="5" s="1"/>
  <c r="X93" i="5" s="1"/>
  <c r="Z93" i="5" s="1"/>
  <c r="AA93" i="5" s="1"/>
  <c r="AC93" i="5" s="1"/>
  <c r="M151" i="5"/>
  <c r="C27" i="5"/>
  <c r="Q732" i="5"/>
  <c r="W769" i="5"/>
  <c r="Y627" i="5"/>
  <c r="U693" i="5"/>
  <c r="J926" i="5"/>
  <c r="L1036" i="5"/>
  <c r="N1036" i="5" s="1"/>
  <c r="P1036" i="5" s="1"/>
  <c r="R1036" i="5" s="1"/>
  <c r="T1036" i="5" s="1"/>
  <c r="V1036" i="5" s="1"/>
  <c r="X1036" i="5" s="1"/>
  <c r="Z1036" i="5" s="1"/>
  <c r="AA1036" i="5" s="1"/>
  <c r="AC1036" i="5" s="1"/>
  <c r="L1033" i="5"/>
  <c r="N1033" i="5" s="1"/>
  <c r="P1033" i="5" s="1"/>
  <c r="R1033" i="5" s="1"/>
  <c r="T1033" i="5" s="1"/>
  <c r="V1033" i="5" s="1"/>
  <c r="X1033" i="5" s="1"/>
  <c r="Z1033" i="5" s="1"/>
  <c r="AA1033" i="5" s="1"/>
  <c r="AC1033" i="5" s="1"/>
  <c r="Y1731" i="5"/>
  <c r="O1776" i="5"/>
  <c r="Y5" i="5"/>
  <c r="K151" i="5"/>
  <c r="C1529" i="5"/>
  <c r="C804" i="5"/>
  <c r="M231" i="5"/>
  <c r="L253" i="5"/>
  <c r="N253" i="5" s="1"/>
  <c r="P253" i="5" s="1"/>
  <c r="R253" i="5" s="1"/>
  <c r="T253" i="5" s="1"/>
  <c r="V253" i="5" s="1"/>
  <c r="X253" i="5" s="1"/>
  <c r="Z253" i="5" s="1"/>
  <c r="AA253" i="5" s="1"/>
  <c r="AC253" i="5" s="1"/>
  <c r="W451" i="5"/>
  <c r="L400" i="5"/>
  <c r="N400" i="5" s="1"/>
  <c r="P400" i="5" s="1"/>
  <c r="R400" i="5" s="1"/>
  <c r="T400" i="5" s="1"/>
  <c r="V400" i="5" s="1"/>
  <c r="X400" i="5" s="1"/>
  <c r="Z400" i="5" s="1"/>
  <c r="AA400" i="5" s="1"/>
  <c r="AC400" i="5" s="1"/>
  <c r="L496" i="5"/>
  <c r="N496" i="5" s="1"/>
  <c r="P496" i="5" s="1"/>
  <c r="R496" i="5" s="1"/>
  <c r="T496" i="5" s="1"/>
  <c r="V496" i="5" s="1"/>
  <c r="X496" i="5" s="1"/>
  <c r="Z496" i="5" s="1"/>
  <c r="AA496" i="5" s="1"/>
  <c r="AC496" i="5" s="1"/>
  <c r="L772" i="5"/>
  <c r="N772" i="5" s="1"/>
  <c r="P772" i="5" s="1"/>
  <c r="R772" i="5" s="1"/>
  <c r="T772" i="5" s="1"/>
  <c r="V772" i="5" s="1"/>
  <c r="X772" i="5" s="1"/>
  <c r="Z772" i="5" s="1"/>
  <c r="AA772" i="5" s="1"/>
  <c r="AC772" i="5" s="1"/>
  <c r="L839" i="5"/>
  <c r="N839" i="5" s="1"/>
  <c r="P839" i="5" s="1"/>
  <c r="R839" i="5" s="1"/>
  <c r="T839" i="5" s="1"/>
  <c r="V839" i="5" s="1"/>
  <c r="X839" i="5" s="1"/>
  <c r="Z839" i="5" s="1"/>
  <c r="AA839" i="5" s="1"/>
  <c r="AC839" i="5" s="1"/>
  <c r="S693" i="5"/>
  <c r="U771" i="5"/>
  <c r="K881" i="5"/>
  <c r="Q926" i="5"/>
  <c r="W1163" i="5"/>
  <c r="K1382" i="5"/>
  <c r="S1626" i="5"/>
  <c r="L1671" i="5"/>
  <c r="N1671" i="5" s="1"/>
  <c r="P1671" i="5" s="1"/>
  <c r="R1671" i="5" s="1"/>
  <c r="T1671" i="5" s="1"/>
  <c r="V1671" i="5" s="1"/>
  <c r="X1671" i="5" s="1"/>
  <c r="Z1671" i="5" s="1"/>
  <c r="AA1671" i="5" s="1"/>
  <c r="AC1671" i="5" s="1"/>
  <c r="L1608" i="5"/>
  <c r="N1608" i="5" s="1"/>
  <c r="P1608" i="5" s="1"/>
  <c r="R1608" i="5" s="1"/>
  <c r="T1608" i="5" s="1"/>
  <c r="V1608" i="5" s="1"/>
  <c r="X1608" i="5" s="1"/>
  <c r="Z1608" i="5" s="1"/>
  <c r="AA1608" i="5" s="1"/>
  <c r="AC1608" i="5" s="1"/>
  <c r="L1806" i="5"/>
  <c r="N1806" i="5" s="1"/>
  <c r="P1806" i="5" s="1"/>
  <c r="R1806" i="5" s="1"/>
  <c r="T1806" i="5" s="1"/>
  <c r="V1806" i="5" s="1"/>
  <c r="X1806" i="5" s="1"/>
  <c r="Z1806" i="5" s="1"/>
  <c r="AA1806" i="5" s="1"/>
  <c r="AC1806" i="5" s="1"/>
  <c r="Y1722" i="5"/>
  <c r="W1731" i="5"/>
  <c r="K1743" i="5"/>
  <c r="O1858" i="5"/>
  <c r="Q1858" i="5"/>
  <c r="O5" i="5"/>
  <c r="Y151" i="5"/>
  <c r="U100" i="5"/>
  <c r="Y180" i="5"/>
  <c r="C351" i="5"/>
  <c r="D363" i="5"/>
  <c r="D343" i="5"/>
  <c r="C408" i="5"/>
  <c r="D422" i="5"/>
  <c r="D551" i="5"/>
  <c r="D1525" i="5"/>
  <c r="C12" i="5"/>
  <c r="L222" i="5"/>
  <c r="N222" i="5" s="1"/>
  <c r="P222" i="5" s="1"/>
  <c r="R222" i="5" s="1"/>
  <c r="T222" i="5" s="1"/>
  <c r="V222" i="5" s="1"/>
  <c r="X222" i="5" s="1"/>
  <c r="Z222" i="5" s="1"/>
  <c r="AA222" i="5" s="1"/>
  <c r="AC222" i="5" s="1"/>
  <c r="K231" i="5"/>
  <c r="W471" i="5"/>
  <c r="W368" i="5"/>
  <c r="S745" i="5"/>
  <c r="O693" i="5"/>
  <c r="W881" i="5"/>
  <c r="O926" i="5"/>
  <c r="L1279" i="5"/>
  <c r="S1158" i="5"/>
  <c r="U1433" i="5"/>
  <c r="J1382" i="5"/>
  <c r="O1722" i="5"/>
  <c r="M1731" i="5"/>
  <c r="Y1757" i="5"/>
  <c r="Y1858" i="5"/>
  <c r="Q180" i="5"/>
  <c r="Q100" i="5"/>
  <c r="L1582" i="5"/>
  <c r="L402" i="5"/>
  <c r="N402" i="5" s="1"/>
  <c r="P402" i="5" s="1"/>
  <c r="R402" i="5" s="1"/>
  <c r="T402" i="5" s="1"/>
  <c r="V402" i="5" s="1"/>
  <c r="X402" i="5" s="1"/>
  <c r="Z402" i="5" s="1"/>
  <c r="AA402" i="5" s="1"/>
  <c r="AC402" i="5" s="1"/>
  <c r="L411" i="5"/>
  <c r="N411" i="5" s="1"/>
  <c r="P411" i="5" s="1"/>
  <c r="R411" i="5" s="1"/>
  <c r="T411" i="5" s="1"/>
  <c r="V411" i="5" s="1"/>
  <c r="X411" i="5" s="1"/>
  <c r="Z411" i="5" s="1"/>
  <c r="AA411" i="5" s="1"/>
  <c r="AC411" i="5" s="1"/>
  <c r="L1517" i="5"/>
  <c r="L859" i="5"/>
  <c r="N859" i="5" s="1"/>
  <c r="P859" i="5" s="1"/>
  <c r="R859" i="5" s="1"/>
  <c r="T859" i="5" s="1"/>
  <c r="V859" i="5" s="1"/>
  <c r="X859" i="5" s="1"/>
  <c r="Z859" i="5" s="1"/>
  <c r="AA859" i="5" s="1"/>
  <c r="AC859" i="5" s="1"/>
  <c r="L1322" i="5"/>
  <c r="N1322" i="5" s="1"/>
  <c r="P1322" i="5" s="1"/>
  <c r="R1322" i="5" s="1"/>
  <c r="T1322" i="5" s="1"/>
  <c r="V1322" i="5" s="1"/>
  <c r="X1322" i="5" s="1"/>
  <c r="Z1322" i="5" s="1"/>
  <c r="AA1322" i="5" s="1"/>
  <c r="AC1322" i="5" s="1"/>
  <c r="L620" i="5"/>
  <c r="N620" i="5" s="1"/>
  <c r="P620" i="5" s="1"/>
  <c r="R620" i="5" s="1"/>
  <c r="T620" i="5" s="1"/>
  <c r="V620" i="5" s="1"/>
  <c r="X620" i="5" s="1"/>
  <c r="Z620" i="5" s="1"/>
  <c r="AA620" i="5" s="1"/>
  <c r="AC620" i="5" s="1"/>
  <c r="L570" i="5"/>
  <c r="N570" i="5" s="1"/>
  <c r="P570" i="5" s="1"/>
  <c r="R570" i="5" s="1"/>
  <c r="T570" i="5" s="1"/>
  <c r="V570" i="5" s="1"/>
  <c r="X570" i="5" s="1"/>
  <c r="Z570" i="5" s="1"/>
  <c r="AA570" i="5" s="1"/>
  <c r="AC570" i="5" s="1"/>
  <c r="L459" i="5"/>
  <c r="N459" i="5" s="1"/>
  <c r="P459" i="5" s="1"/>
  <c r="R459" i="5" s="1"/>
  <c r="T459" i="5" s="1"/>
  <c r="V459" i="5" s="1"/>
  <c r="X459" i="5" s="1"/>
  <c r="Z459" i="5" s="1"/>
  <c r="AA459" i="5" s="1"/>
  <c r="AC459" i="5" s="1"/>
  <c r="L564" i="5"/>
  <c r="N564" i="5" s="1"/>
  <c r="P564" i="5" s="1"/>
  <c r="R564" i="5" s="1"/>
  <c r="T564" i="5" s="1"/>
  <c r="V564" i="5" s="1"/>
  <c r="X564" i="5" s="1"/>
  <c r="Z564" i="5" s="1"/>
  <c r="AA564" i="5" s="1"/>
  <c r="AC564" i="5" s="1"/>
  <c r="L391" i="5"/>
  <c r="N391" i="5" s="1"/>
  <c r="P391" i="5" s="1"/>
  <c r="R391" i="5" s="1"/>
  <c r="T391" i="5" s="1"/>
  <c r="V391" i="5" s="1"/>
  <c r="X391" i="5" s="1"/>
  <c r="Z391" i="5" s="1"/>
  <c r="AA391" i="5" s="1"/>
  <c r="AC391" i="5" s="1"/>
  <c r="L333" i="5"/>
  <c r="N333" i="5" s="1"/>
  <c r="P333" i="5" s="1"/>
  <c r="R333" i="5" s="1"/>
  <c r="T333" i="5" s="1"/>
  <c r="V333" i="5" s="1"/>
  <c r="X333" i="5" s="1"/>
  <c r="Z333" i="5" s="1"/>
  <c r="AA333" i="5" s="1"/>
  <c r="AC333" i="5" s="1"/>
  <c r="L1536" i="5"/>
  <c r="N1536" i="5" s="1"/>
  <c r="P1536" i="5" s="1"/>
  <c r="R1536" i="5" s="1"/>
  <c r="T1536" i="5" s="1"/>
  <c r="V1536" i="5" s="1"/>
  <c r="X1536" i="5" s="1"/>
  <c r="Z1536" i="5" s="1"/>
  <c r="AA1536" i="5" s="1"/>
  <c r="AC1536" i="5" s="1"/>
  <c r="L1784" i="5"/>
  <c r="N1784" i="5" s="1"/>
  <c r="P1784" i="5" s="1"/>
  <c r="R1784" i="5" s="1"/>
  <c r="T1784" i="5" s="1"/>
  <c r="V1784" i="5" s="1"/>
  <c r="X1784" i="5" s="1"/>
  <c r="Z1784" i="5" s="1"/>
  <c r="AA1784" i="5" s="1"/>
  <c r="AC1784" i="5" s="1"/>
  <c r="L1616" i="5"/>
  <c r="N1616" i="5" s="1"/>
  <c r="P1616" i="5" s="1"/>
  <c r="R1616" i="5" s="1"/>
  <c r="T1616" i="5" s="1"/>
  <c r="V1616" i="5" s="1"/>
  <c r="X1616" i="5" s="1"/>
  <c r="Z1616" i="5" s="1"/>
  <c r="AA1616" i="5" s="1"/>
  <c r="AC1616" i="5" s="1"/>
  <c r="L1327" i="5"/>
  <c r="N1327" i="5" s="1"/>
  <c r="P1327" i="5" s="1"/>
  <c r="R1327" i="5" s="1"/>
  <c r="T1327" i="5" s="1"/>
  <c r="V1327" i="5" s="1"/>
  <c r="X1327" i="5" s="1"/>
  <c r="Z1327" i="5" s="1"/>
  <c r="AA1327" i="5" s="1"/>
  <c r="AC1327" i="5" s="1"/>
  <c r="L1684" i="5"/>
  <c r="N1684" i="5" s="1"/>
  <c r="P1684" i="5" s="1"/>
  <c r="R1684" i="5" s="1"/>
  <c r="T1684" i="5" s="1"/>
  <c r="V1684" i="5" s="1"/>
  <c r="X1684" i="5" s="1"/>
  <c r="Z1684" i="5" s="1"/>
  <c r="AA1684" i="5" s="1"/>
  <c r="AC1684" i="5" s="1"/>
  <c r="L1085" i="5"/>
  <c r="N1085" i="5" s="1"/>
  <c r="P1085" i="5" s="1"/>
  <c r="L150" i="5"/>
  <c r="N150" i="5" s="1"/>
  <c r="P150" i="5" s="1"/>
  <c r="R150" i="5" s="1"/>
  <c r="T150" i="5" s="1"/>
  <c r="V150" i="5" s="1"/>
  <c r="X150" i="5" s="1"/>
  <c r="Z150" i="5" s="1"/>
  <c r="AA150" i="5" s="1"/>
  <c r="AC150" i="5" s="1"/>
  <c r="L230" i="5"/>
  <c r="L1542" i="5"/>
  <c r="N1542" i="5" s="1"/>
  <c r="P1542" i="5" s="1"/>
  <c r="R1542" i="5" s="1"/>
  <c r="T1542" i="5" s="1"/>
  <c r="V1542" i="5" s="1"/>
  <c r="X1542" i="5" s="1"/>
  <c r="Z1542" i="5" s="1"/>
  <c r="AA1542" i="5" s="1"/>
  <c r="AC1542" i="5" s="1"/>
  <c r="L62" i="5"/>
  <c r="N62" i="5" s="1"/>
  <c r="P62" i="5" s="1"/>
  <c r="C261" i="5"/>
  <c r="D161" i="5"/>
  <c r="C988" i="5"/>
  <c r="C1164" i="5"/>
  <c r="C622" i="5"/>
  <c r="Y286" i="5"/>
  <c r="L369" i="5"/>
  <c r="N369" i="5" s="1"/>
  <c r="P369" i="5" s="1"/>
  <c r="R369" i="5" s="1"/>
  <c r="T369" i="5" s="1"/>
  <c r="V369" i="5" s="1"/>
  <c r="X369" i="5" s="1"/>
  <c r="Z369" i="5" s="1"/>
  <c r="AA369" i="5" s="1"/>
  <c r="AC369" i="5" s="1"/>
  <c r="U368" i="5"/>
  <c r="L505" i="5"/>
  <c r="N505" i="5" s="1"/>
  <c r="P505" i="5" s="1"/>
  <c r="R505" i="5" s="1"/>
  <c r="T505" i="5" s="1"/>
  <c r="V505" i="5" s="1"/>
  <c r="X505" i="5" s="1"/>
  <c r="Z505" i="5" s="1"/>
  <c r="AA505" i="5" s="1"/>
  <c r="AC505" i="5" s="1"/>
  <c r="U745" i="5"/>
  <c r="L705" i="5"/>
  <c r="N705" i="5" s="1"/>
  <c r="P705" i="5" s="1"/>
  <c r="R705" i="5" s="1"/>
  <c r="T705" i="5" s="1"/>
  <c r="V705" i="5" s="1"/>
  <c r="X705" i="5" s="1"/>
  <c r="Z705" i="5" s="1"/>
  <c r="AA705" i="5" s="1"/>
  <c r="AC705" i="5" s="1"/>
  <c r="J693" i="5"/>
  <c r="M926" i="5"/>
  <c r="L1063" i="5"/>
  <c r="N1063" i="5" s="1"/>
  <c r="P1063" i="5" s="1"/>
  <c r="R1063" i="5" s="1"/>
  <c r="T1063" i="5" s="1"/>
  <c r="V1063" i="5" s="1"/>
  <c r="X1063" i="5" s="1"/>
  <c r="Z1063" i="5" s="1"/>
  <c r="AA1063" i="5" s="1"/>
  <c r="AC1063" i="5" s="1"/>
  <c r="U1197" i="5"/>
  <c r="O1158" i="5"/>
  <c r="L1311" i="5"/>
  <c r="N1311" i="5" s="1"/>
  <c r="P1311" i="5" s="1"/>
  <c r="R1311" i="5" s="1"/>
  <c r="T1311" i="5" s="1"/>
  <c r="V1311" i="5" s="1"/>
  <c r="X1311" i="5" s="1"/>
  <c r="Z1311" i="5" s="1"/>
  <c r="AA1311" i="5" s="1"/>
  <c r="AC1311" i="5" s="1"/>
  <c r="K1433" i="5"/>
  <c r="Q1382" i="5"/>
  <c r="L1702" i="5"/>
  <c r="N1702" i="5" s="1"/>
  <c r="P1702" i="5" s="1"/>
  <c r="R1702" i="5" s="1"/>
  <c r="T1702" i="5" s="1"/>
  <c r="V1702" i="5" s="1"/>
  <c r="X1702" i="5" s="1"/>
  <c r="Z1702" i="5" s="1"/>
  <c r="AA1702" i="5" s="1"/>
  <c r="AC1702" i="5" s="1"/>
  <c r="U1757" i="5"/>
  <c r="W1722" i="5"/>
  <c r="U1731" i="5"/>
  <c r="O1757" i="5"/>
  <c r="K1722" i="5"/>
  <c r="K1757" i="5"/>
  <c r="L1839" i="5"/>
  <c r="N1839" i="5" s="1"/>
  <c r="P1839" i="5" s="1"/>
  <c r="R1839" i="5" s="1"/>
  <c r="T1839" i="5" s="1"/>
  <c r="V1839" i="5" s="1"/>
  <c r="X1839" i="5" s="1"/>
  <c r="Z1839" i="5" s="1"/>
  <c r="AA1839" i="5" s="1"/>
  <c r="AC1839" i="5" s="1"/>
  <c r="M100" i="5"/>
  <c r="L232" i="5"/>
  <c r="N232" i="5" s="1"/>
  <c r="P232" i="5" s="1"/>
  <c r="R232" i="5" s="1"/>
  <c r="T232" i="5" s="1"/>
  <c r="V232" i="5" s="1"/>
  <c r="X232" i="5" s="1"/>
  <c r="Z232" i="5" s="1"/>
  <c r="AA232" i="5" s="1"/>
  <c r="AC232" i="5" s="1"/>
  <c r="L170" i="5"/>
  <c r="N170" i="5" s="1"/>
  <c r="P170" i="5" s="1"/>
  <c r="R170" i="5" s="1"/>
  <c r="T170" i="5" s="1"/>
  <c r="V170" i="5" s="1"/>
  <c r="X170" i="5" s="1"/>
  <c r="Z170" i="5" s="1"/>
  <c r="AA170" i="5" s="1"/>
  <c r="AC170" i="5" s="1"/>
  <c r="L1877" i="5"/>
  <c r="N1877" i="5" s="1"/>
  <c r="P1877" i="5" s="1"/>
  <c r="R1877" i="5" s="1"/>
  <c r="T1877" i="5" s="1"/>
  <c r="V1877" i="5" s="1"/>
  <c r="X1877" i="5" s="1"/>
  <c r="Z1877" i="5" s="1"/>
  <c r="AA1877" i="5" s="1"/>
  <c r="AC1877" i="5" s="1"/>
  <c r="L1346" i="5"/>
  <c r="N1346" i="5" s="1"/>
  <c r="P1346" i="5" s="1"/>
  <c r="R1346" i="5" s="1"/>
  <c r="T1346" i="5" s="1"/>
  <c r="V1346" i="5" s="1"/>
  <c r="X1346" i="5" s="1"/>
  <c r="Z1346" i="5" s="1"/>
  <c r="AA1346" i="5" s="1"/>
  <c r="AC1346" i="5" s="1"/>
  <c r="D70" i="5"/>
  <c r="D182" i="5"/>
  <c r="C1139" i="5"/>
  <c r="D402" i="5"/>
  <c r="S368" i="5"/>
  <c r="Q693" i="5"/>
  <c r="S929" i="5"/>
  <c r="L1389" i="5"/>
  <c r="N1389" i="5" s="1"/>
  <c r="P1389" i="5" s="1"/>
  <c r="R1389" i="5" s="1"/>
  <c r="T1389" i="5" s="1"/>
  <c r="V1389" i="5" s="1"/>
  <c r="X1389" i="5" s="1"/>
  <c r="Z1389" i="5" s="1"/>
  <c r="AA1389" i="5" s="1"/>
  <c r="AC1389" i="5" s="1"/>
  <c r="L1633" i="5"/>
  <c r="N1633" i="5" s="1"/>
  <c r="P1633" i="5" s="1"/>
  <c r="R1633" i="5" s="1"/>
  <c r="T1633" i="5" s="1"/>
  <c r="V1633" i="5" s="1"/>
  <c r="X1633" i="5" s="1"/>
  <c r="Z1633" i="5" s="1"/>
  <c r="AA1633" i="5" s="1"/>
  <c r="AC1633" i="5" s="1"/>
  <c r="L1623" i="5"/>
  <c r="N1623" i="5" s="1"/>
  <c r="P1623" i="5" s="1"/>
  <c r="R1623" i="5" s="1"/>
  <c r="T1623" i="5" s="1"/>
  <c r="V1623" i="5" s="1"/>
  <c r="X1623" i="5" s="1"/>
  <c r="Z1623" i="5" s="1"/>
  <c r="AA1623" i="5" s="1"/>
  <c r="AC1623" i="5" s="1"/>
  <c r="Y1655" i="5"/>
  <c r="U1843" i="5"/>
  <c r="W5" i="5"/>
  <c r="S100" i="5"/>
  <c r="L838" i="5"/>
  <c r="N838" i="5" s="1"/>
  <c r="P838" i="5" s="1"/>
  <c r="R838" i="5" s="1"/>
  <c r="T838" i="5" s="1"/>
  <c r="V838" i="5" s="1"/>
  <c r="X838" i="5" s="1"/>
  <c r="Z838" i="5" s="1"/>
  <c r="AA838" i="5" s="1"/>
  <c r="AC838" i="5" s="1"/>
  <c r="L691" i="5"/>
  <c r="N691" i="5" s="1"/>
  <c r="P691" i="5" s="1"/>
  <c r="R691" i="5" s="1"/>
  <c r="T691" i="5" s="1"/>
  <c r="V691" i="5" s="1"/>
  <c r="X691" i="5" s="1"/>
  <c r="Z691" i="5" s="1"/>
  <c r="AA691" i="5" s="1"/>
  <c r="AC691" i="5" s="1"/>
  <c r="L699" i="5"/>
  <c r="N699" i="5" s="1"/>
  <c r="P699" i="5" s="1"/>
  <c r="R699" i="5" s="1"/>
  <c r="T699" i="5" s="1"/>
  <c r="V699" i="5" s="1"/>
  <c r="X699" i="5" s="1"/>
  <c r="Z699" i="5" s="1"/>
  <c r="AA699" i="5" s="1"/>
  <c r="AC699" i="5" s="1"/>
  <c r="L666" i="5"/>
  <c r="N666" i="5" s="1"/>
  <c r="P666" i="5" s="1"/>
  <c r="R666" i="5" s="1"/>
  <c r="T666" i="5" s="1"/>
  <c r="V666" i="5" s="1"/>
  <c r="X666" i="5" s="1"/>
  <c r="Z666" i="5" s="1"/>
  <c r="AA666" i="5" s="1"/>
  <c r="AC666" i="5" s="1"/>
  <c r="L1445" i="5"/>
  <c r="N1445" i="5" s="1"/>
  <c r="P1445" i="5" s="1"/>
  <c r="R1445" i="5" s="1"/>
  <c r="T1445" i="5" s="1"/>
  <c r="V1445" i="5" s="1"/>
  <c r="X1445" i="5" s="1"/>
  <c r="Z1445" i="5" s="1"/>
  <c r="AA1445" i="5" s="1"/>
  <c r="AC1445" i="5" s="1"/>
  <c r="L1739" i="5"/>
  <c r="N1739" i="5" s="1"/>
  <c r="P1739" i="5" s="1"/>
  <c r="R1739" i="5" s="1"/>
  <c r="T1739" i="5" s="1"/>
  <c r="V1739" i="5" s="1"/>
  <c r="X1739" i="5" s="1"/>
  <c r="Z1739" i="5" s="1"/>
  <c r="AA1739" i="5" s="1"/>
  <c r="AC1739" i="5" s="1"/>
  <c r="L850" i="5"/>
  <c r="N850" i="5" s="1"/>
  <c r="P850" i="5" s="1"/>
  <c r="R850" i="5" s="1"/>
  <c r="T850" i="5" s="1"/>
  <c r="V850" i="5" s="1"/>
  <c r="X850" i="5" s="1"/>
  <c r="Z850" i="5" s="1"/>
  <c r="AA850" i="5" s="1"/>
  <c r="AC850" i="5" s="1"/>
  <c r="L1828" i="5"/>
  <c r="N1828" i="5" s="1"/>
  <c r="P1828" i="5" s="1"/>
  <c r="R1828" i="5" s="1"/>
  <c r="T1828" i="5" s="1"/>
  <c r="V1828" i="5" s="1"/>
  <c r="X1828" i="5" s="1"/>
  <c r="Z1828" i="5" s="1"/>
  <c r="AA1828" i="5" s="1"/>
  <c r="AC1828" i="5" s="1"/>
  <c r="L1786" i="5"/>
  <c r="N1786" i="5" s="1"/>
  <c r="P1786" i="5" s="1"/>
  <c r="R1786" i="5" s="1"/>
  <c r="T1786" i="5" s="1"/>
  <c r="V1786" i="5" s="1"/>
  <c r="X1786" i="5" s="1"/>
  <c r="Z1786" i="5" s="1"/>
  <c r="AA1786" i="5" s="1"/>
  <c r="AC1786" i="5" s="1"/>
  <c r="L1629" i="5"/>
  <c r="N1629" i="5" s="1"/>
  <c r="P1629" i="5" s="1"/>
  <c r="R1629" i="5" s="1"/>
  <c r="T1629" i="5" s="1"/>
  <c r="V1629" i="5" s="1"/>
  <c r="X1629" i="5" s="1"/>
  <c r="Z1629" i="5" s="1"/>
  <c r="AA1629" i="5" s="1"/>
  <c r="AC1629" i="5" s="1"/>
  <c r="L1179" i="5"/>
  <c r="N1179" i="5" s="1"/>
  <c r="P1179" i="5" s="1"/>
  <c r="R1179" i="5" s="1"/>
  <c r="T1179" i="5" s="1"/>
  <c r="V1179" i="5" s="1"/>
  <c r="X1179" i="5" s="1"/>
  <c r="Z1179" i="5" s="1"/>
  <c r="AA1179" i="5" s="1"/>
  <c r="AC1179" i="5" s="1"/>
  <c r="L153" i="5"/>
  <c r="N153" i="5" s="1"/>
  <c r="P153" i="5" s="1"/>
  <c r="R153" i="5" s="1"/>
  <c r="T153" i="5" s="1"/>
  <c r="V153" i="5" s="1"/>
  <c r="X153" i="5" s="1"/>
  <c r="Z153" i="5" s="1"/>
  <c r="AA153" i="5" s="1"/>
  <c r="AC153" i="5" s="1"/>
  <c r="C1556" i="5"/>
  <c r="Q321" i="5"/>
  <c r="W381" i="5"/>
  <c r="J580" i="5"/>
  <c r="J1341" i="5"/>
  <c r="Q1546" i="5"/>
  <c r="L1850" i="5"/>
  <c r="N1850" i="5" s="1"/>
  <c r="P1850" i="5" s="1"/>
  <c r="R1850" i="5" s="1"/>
  <c r="T1850" i="5" s="1"/>
  <c r="V1850" i="5" s="1"/>
  <c r="X1850" i="5" s="1"/>
  <c r="Z1850" i="5" s="1"/>
  <c r="AA1850" i="5" s="1"/>
  <c r="AC1850" i="5" s="1"/>
  <c r="L1398" i="5"/>
  <c r="N1398" i="5" s="1"/>
  <c r="P1398" i="5" s="1"/>
  <c r="R1398" i="5" s="1"/>
  <c r="T1398" i="5" s="1"/>
  <c r="V1398" i="5" s="1"/>
  <c r="L89" i="5"/>
  <c r="N89" i="5" s="1"/>
  <c r="P89" i="5" s="1"/>
  <c r="R89" i="5" s="1"/>
  <c r="T89" i="5" s="1"/>
  <c r="V89" i="5" s="1"/>
  <c r="X89" i="5" s="1"/>
  <c r="Z89" i="5" s="1"/>
  <c r="AA89" i="5" s="1"/>
  <c r="AC89" i="5" s="1"/>
  <c r="L842" i="5"/>
  <c r="N842" i="5" s="1"/>
  <c r="P842" i="5" s="1"/>
  <c r="R842" i="5" s="1"/>
  <c r="T842" i="5" s="1"/>
  <c r="V842" i="5" s="1"/>
  <c r="X842" i="5" s="1"/>
  <c r="Z842" i="5" s="1"/>
  <c r="AA842" i="5" s="1"/>
  <c r="AC842" i="5" s="1"/>
  <c r="L444" i="5"/>
  <c r="L943" i="5"/>
  <c r="N943" i="5" s="1"/>
  <c r="P943" i="5" s="1"/>
  <c r="R943" i="5" s="1"/>
  <c r="T943" i="5" s="1"/>
  <c r="V943" i="5" s="1"/>
  <c r="X943" i="5" s="1"/>
  <c r="Z943" i="5" s="1"/>
  <c r="AA943" i="5" s="1"/>
  <c r="AC943" i="5" s="1"/>
  <c r="L1116" i="5"/>
  <c r="N1116" i="5" s="1"/>
  <c r="P1116" i="5" s="1"/>
  <c r="R1116" i="5" s="1"/>
  <c r="T1116" i="5" s="1"/>
  <c r="V1116" i="5" s="1"/>
  <c r="X1116" i="5" s="1"/>
  <c r="Z1116" i="5" s="1"/>
  <c r="AA1116" i="5" s="1"/>
  <c r="AC1116" i="5" s="1"/>
  <c r="L392" i="5"/>
  <c r="N392" i="5" s="1"/>
  <c r="P392" i="5" s="1"/>
  <c r="R392" i="5" s="1"/>
  <c r="T392" i="5" s="1"/>
  <c r="V392" i="5" s="1"/>
  <c r="X392" i="5" s="1"/>
  <c r="Z392" i="5" s="1"/>
  <c r="AA392" i="5" s="1"/>
  <c r="AC392" i="5" s="1"/>
  <c r="L1640" i="5"/>
  <c r="N1640" i="5" s="1"/>
  <c r="P1640" i="5" s="1"/>
  <c r="R1640" i="5" s="1"/>
  <c r="T1640" i="5" s="1"/>
  <c r="V1640" i="5" s="1"/>
  <c r="X1640" i="5" s="1"/>
  <c r="Z1640" i="5" s="1"/>
  <c r="AA1640" i="5" s="1"/>
  <c r="AC1640" i="5" s="1"/>
  <c r="L1624" i="5"/>
  <c r="N1624" i="5" s="1"/>
  <c r="P1624" i="5" s="1"/>
  <c r="R1624" i="5" s="1"/>
  <c r="T1624" i="5" s="1"/>
  <c r="V1624" i="5" s="1"/>
  <c r="X1624" i="5" s="1"/>
  <c r="Z1624" i="5" s="1"/>
  <c r="AA1624" i="5" s="1"/>
  <c r="AC1624" i="5" s="1"/>
  <c r="L1853" i="5"/>
  <c r="N1853" i="5" s="1"/>
  <c r="P1853" i="5" s="1"/>
  <c r="R1853" i="5" s="1"/>
  <c r="T1853" i="5" s="1"/>
  <c r="V1853" i="5" s="1"/>
  <c r="X1853" i="5" s="1"/>
  <c r="Z1853" i="5" s="1"/>
  <c r="AA1853" i="5" s="1"/>
  <c r="AC1853" i="5" s="1"/>
  <c r="L1642" i="5"/>
  <c r="N1642" i="5" s="1"/>
  <c r="P1642" i="5" s="1"/>
  <c r="R1642" i="5" s="1"/>
  <c r="T1642" i="5" s="1"/>
  <c r="V1642" i="5" s="1"/>
  <c r="X1642" i="5" s="1"/>
  <c r="Z1642" i="5" s="1"/>
  <c r="AA1642" i="5" s="1"/>
  <c r="AC1642" i="5" s="1"/>
  <c r="L1359" i="5"/>
  <c r="L212" i="5"/>
  <c r="N212" i="5" s="1"/>
  <c r="P212" i="5" s="1"/>
  <c r="R212" i="5" s="1"/>
  <c r="T212" i="5" s="1"/>
  <c r="V212" i="5" s="1"/>
  <c r="X212" i="5" s="1"/>
  <c r="Z212" i="5" s="1"/>
  <c r="AA212" i="5" s="1"/>
  <c r="AC212" i="5" s="1"/>
  <c r="Y219" i="5"/>
  <c r="M321" i="5"/>
  <c r="L994" i="5"/>
  <c r="N994" i="5" s="1"/>
  <c r="P994" i="5" s="1"/>
  <c r="R994" i="5" s="1"/>
  <c r="T994" i="5" s="1"/>
  <c r="V994" i="5" s="1"/>
  <c r="X994" i="5" s="1"/>
  <c r="Z994" i="5" s="1"/>
  <c r="AA994" i="5" s="1"/>
  <c r="AC994" i="5" s="1"/>
  <c r="Q1341" i="5"/>
  <c r="U1341" i="5"/>
  <c r="U1752" i="5"/>
  <c r="L1772" i="5"/>
  <c r="N1772" i="5" s="1"/>
  <c r="P1772" i="5" s="1"/>
  <c r="R1772" i="5" s="1"/>
  <c r="T1772" i="5" s="1"/>
  <c r="V1772" i="5" s="1"/>
  <c r="X1772" i="5" s="1"/>
  <c r="Z1772" i="5" s="1"/>
  <c r="AA1772" i="5" s="1"/>
  <c r="AC1772" i="5" s="1"/>
  <c r="W1854" i="5"/>
  <c r="Y1752" i="5"/>
  <c r="L1781" i="5"/>
  <c r="N1781" i="5" s="1"/>
  <c r="P1781" i="5" s="1"/>
  <c r="R1781" i="5" s="1"/>
  <c r="T1781" i="5" s="1"/>
  <c r="V1781" i="5" s="1"/>
  <c r="X1781" i="5" s="1"/>
  <c r="Z1781" i="5" s="1"/>
  <c r="AA1781" i="5" s="1"/>
  <c r="AC1781" i="5" s="1"/>
  <c r="L138" i="5"/>
  <c r="N138" i="5" s="1"/>
  <c r="P138" i="5" s="1"/>
  <c r="R138" i="5" s="1"/>
  <c r="T138" i="5" s="1"/>
  <c r="V138" i="5" s="1"/>
  <c r="X138" i="5" s="1"/>
  <c r="Z138" i="5" s="1"/>
  <c r="AA138" i="5" s="1"/>
  <c r="AC138" i="5" s="1"/>
  <c r="Q176" i="5"/>
  <c r="L1380" i="5"/>
  <c r="N1380" i="5" s="1"/>
  <c r="P1380" i="5" s="1"/>
  <c r="R1380" i="5" s="1"/>
  <c r="T1380" i="5" s="1"/>
  <c r="V1380" i="5" s="1"/>
  <c r="X1380" i="5" s="1"/>
  <c r="Z1380" i="5" s="1"/>
  <c r="AA1380" i="5" s="1"/>
  <c r="AC1380" i="5" s="1"/>
  <c r="L1217" i="5"/>
  <c r="N1217" i="5" s="1"/>
  <c r="P1217" i="5" s="1"/>
  <c r="R1217" i="5" s="1"/>
  <c r="T1217" i="5" s="1"/>
  <c r="V1217" i="5" s="1"/>
  <c r="X1217" i="5" s="1"/>
  <c r="Z1217" i="5" s="1"/>
  <c r="AA1217" i="5" s="1"/>
  <c r="AC1217" i="5" s="1"/>
  <c r="U219" i="5"/>
  <c r="K251" i="5"/>
  <c r="W321" i="5"/>
  <c r="K452" i="5"/>
  <c r="O580" i="5"/>
  <c r="L1400" i="5"/>
  <c r="N1400" i="5" s="1"/>
  <c r="P1400" i="5" s="1"/>
  <c r="R1400" i="5" s="1"/>
  <c r="T1400" i="5" s="1"/>
  <c r="V1400" i="5" s="1"/>
  <c r="X1400" i="5" s="1"/>
  <c r="Z1400" i="5" s="1"/>
  <c r="AA1400" i="5" s="1"/>
  <c r="AC1400" i="5" s="1"/>
  <c r="U1546" i="5"/>
  <c r="O1752" i="5"/>
  <c r="S251" i="5"/>
  <c r="M452" i="5"/>
  <c r="L458" i="5"/>
  <c r="N458" i="5" s="1"/>
  <c r="P458" i="5" s="1"/>
  <c r="R458" i="5" s="1"/>
  <c r="T458" i="5" s="1"/>
  <c r="V458" i="5" s="1"/>
  <c r="X458" i="5" s="1"/>
  <c r="Z458" i="5" s="1"/>
  <c r="AA458" i="5" s="1"/>
  <c r="AC458" i="5" s="1"/>
  <c r="S580" i="5"/>
  <c r="U1132" i="5"/>
  <c r="J1546" i="5"/>
  <c r="W1752" i="5"/>
  <c r="J1854" i="5"/>
  <c r="U56" i="5"/>
  <c r="Y56" i="5"/>
  <c r="D1823" i="5"/>
  <c r="W452" i="5"/>
  <c r="J381" i="5"/>
  <c r="L381" i="5" s="1"/>
  <c r="L700" i="5"/>
  <c r="N700" i="5" s="1"/>
  <c r="P700" i="5" s="1"/>
  <c r="R700" i="5" s="1"/>
  <c r="T700" i="5" s="1"/>
  <c r="V700" i="5" s="1"/>
  <c r="X700" i="5" s="1"/>
  <c r="Z700" i="5" s="1"/>
  <c r="AA700" i="5" s="1"/>
  <c r="AC700" i="5" s="1"/>
  <c r="L633" i="5"/>
  <c r="N633" i="5" s="1"/>
  <c r="P633" i="5" s="1"/>
  <c r="R633" i="5" s="1"/>
  <c r="T633" i="5" s="1"/>
  <c r="V633" i="5" s="1"/>
  <c r="X633" i="5" s="1"/>
  <c r="J643" i="5"/>
  <c r="L643" i="5" s="1"/>
  <c r="L1113" i="5"/>
  <c r="N1113" i="5" s="1"/>
  <c r="P1113" i="5" s="1"/>
  <c r="R1113" i="5" s="1"/>
  <c r="T1113" i="5" s="1"/>
  <c r="V1113" i="5" s="1"/>
  <c r="X1113" i="5" s="1"/>
  <c r="Z1113" i="5" s="1"/>
  <c r="AA1113" i="5" s="1"/>
  <c r="AC1113" i="5" s="1"/>
  <c r="U1202" i="5"/>
  <c r="L1440" i="5"/>
  <c r="N1440" i="5" s="1"/>
  <c r="P1440" i="5" s="1"/>
  <c r="R1440" i="5" s="1"/>
  <c r="T1440" i="5" s="1"/>
  <c r="V1440" i="5" s="1"/>
  <c r="X1440" i="5" s="1"/>
  <c r="Z1440" i="5" s="1"/>
  <c r="AA1440" i="5" s="1"/>
  <c r="AC1440" i="5" s="1"/>
  <c r="S1546" i="5"/>
  <c r="W1814" i="5"/>
  <c r="M1752" i="5"/>
  <c r="O1814" i="5"/>
  <c r="O1854" i="5"/>
  <c r="Q1854" i="5"/>
  <c r="M39" i="5"/>
  <c r="L978" i="5"/>
  <c r="D101" i="5"/>
  <c r="C1845" i="5"/>
  <c r="J251" i="5"/>
  <c r="S256" i="5"/>
  <c r="Y452" i="5"/>
  <c r="S381" i="5"/>
  <c r="O450" i="5"/>
  <c r="Q580" i="5"/>
  <c r="M627" i="5"/>
  <c r="K690" i="5"/>
  <c r="Q643" i="5"/>
  <c r="M982" i="5"/>
  <c r="W900" i="5"/>
  <c r="L1375" i="5"/>
  <c r="N1375" i="5" s="1"/>
  <c r="P1375" i="5" s="1"/>
  <c r="R1375" i="5" s="1"/>
  <c r="T1375" i="5" s="1"/>
  <c r="V1375" i="5" s="1"/>
  <c r="X1375" i="5" s="1"/>
  <c r="Z1375" i="5" s="1"/>
  <c r="AA1375" i="5" s="1"/>
  <c r="AC1375" i="5" s="1"/>
  <c r="U1428" i="5"/>
  <c r="W1413" i="5"/>
  <c r="O1546" i="5"/>
  <c r="Y1814" i="5"/>
  <c r="L1787" i="5"/>
  <c r="N1787" i="5" s="1"/>
  <c r="P1787" i="5" s="1"/>
  <c r="R1787" i="5" s="1"/>
  <c r="T1787" i="5" s="1"/>
  <c r="V1787" i="5" s="1"/>
  <c r="X1787" i="5" s="1"/>
  <c r="Z1787" i="5" s="1"/>
  <c r="AA1787" i="5" s="1"/>
  <c r="AC1787" i="5" s="1"/>
  <c r="Q1814" i="5"/>
  <c r="M91" i="5"/>
  <c r="C1600" i="5"/>
  <c r="W256" i="5"/>
  <c r="Q381" i="5"/>
  <c r="U450" i="5"/>
  <c r="L609" i="5"/>
  <c r="N609" i="5" s="1"/>
  <c r="P609" i="5" s="1"/>
  <c r="L898" i="5"/>
  <c r="N898" i="5" s="1"/>
  <c r="P898" i="5" s="1"/>
  <c r="R898" i="5" s="1"/>
  <c r="T898" i="5" s="1"/>
  <c r="V898" i="5" s="1"/>
  <c r="X898" i="5" s="1"/>
  <c r="Z898" i="5" s="1"/>
  <c r="AA898" i="5" s="1"/>
  <c r="AC898" i="5" s="1"/>
  <c r="U900" i="5"/>
  <c r="L979" i="5"/>
  <c r="N979" i="5" s="1"/>
  <c r="P979" i="5" s="1"/>
  <c r="R979" i="5" s="1"/>
  <c r="T979" i="5" s="1"/>
  <c r="V979" i="5" s="1"/>
  <c r="X979" i="5" s="1"/>
  <c r="Z979" i="5" s="1"/>
  <c r="AA979" i="5" s="1"/>
  <c r="AC979" i="5" s="1"/>
  <c r="Q900" i="5"/>
  <c r="U929" i="5"/>
  <c r="M1341" i="5"/>
  <c r="Y1546" i="5"/>
  <c r="U1743" i="5"/>
  <c r="D1793" i="5"/>
  <c r="L410" i="5"/>
  <c r="N410" i="5" s="1"/>
  <c r="P410" i="5" s="1"/>
  <c r="R410" i="5" s="1"/>
  <c r="T410" i="5" s="1"/>
  <c r="V410" i="5" s="1"/>
  <c r="X410" i="5" s="1"/>
  <c r="Z410" i="5" s="1"/>
  <c r="AA410" i="5" s="1"/>
  <c r="AC410" i="5" s="1"/>
  <c r="L567" i="5"/>
  <c r="N567" i="5" s="1"/>
  <c r="P567" i="5" s="1"/>
  <c r="R567" i="5" s="1"/>
  <c r="T567" i="5" s="1"/>
  <c r="V567" i="5" s="1"/>
  <c r="X567" i="5" s="1"/>
  <c r="Z567" i="5" s="1"/>
  <c r="AA567" i="5" s="1"/>
  <c r="AC567" i="5" s="1"/>
  <c r="L680" i="5"/>
  <c r="N680" i="5" s="1"/>
  <c r="P680" i="5" s="1"/>
  <c r="R680" i="5" s="1"/>
  <c r="T680" i="5" s="1"/>
  <c r="V680" i="5" s="1"/>
  <c r="X680" i="5" s="1"/>
  <c r="Z680" i="5" s="1"/>
  <c r="AA680" i="5" s="1"/>
  <c r="AC680" i="5" s="1"/>
  <c r="O929" i="5"/>
  <c r="J1158" i="5"/>
  <c r="M1546" i="5"/>
  <c r="O1743" i="5"/>
  <c r="K1758" i="5"/>
  <c r="D46" i="5"/>
  <c r="D1766" i="5"/>
  <c r="L1683" i="5"/>
  <c r="N1683" i="5" s="1"/>
  <c r="P1683" i="5" s="1"/>
  <c r="R1683" i="5" s="1"/>
  <c r="T1683" i="5" s="1"/>
  <c r="V1683" i="5" s="1"/>
  <c r="X1683" i="5" s="1"/>
  <c r="Z1683" i="5" s="1"/>
  <c r="AA1683" i="5" s="1"/>
  <c r="AC1683" i="5" s="1"/>
  <c r="Y256" i="5"/>
  <c r="L686" i="5"/>
  <c r="N686" i="5" s="1"/>
  <c r="P686" i="5" s="1"/>
  <c r="R686" i="5" s="1"/>
  <c r="T686" i="5" s="1"/>
  <c r="V686" i="5" s="1"/>
  <c r="X686" i="5" s="1"/>
  <c r="Z686" i="5" s="1"/>
  <c r="AA686" i="5" s="1"/>
  <c r="AC686" i="5" s="1"/>
  <c r="L43" i="5"/>
  <c r="N43" i="5" s="1"/>
  <c r="P43" i="5" s="1"/>
  <c r="R43" i="5" s="1"/>
  <c r="T43" i="5" s="1"/>
  <c r="V43" i="5" s="1"/>
  <c r="X43" i="5" s="1"/>
  <c r="Z43" i="5" s="1"/>
  <c r="AA43" i="5" s="1"/>
  <c r="AC43" i="5" s="1"/>
  <c r="L178" i="5"/>
  <c r="N178" i="5" s="1"/>
  <c r="P178" i="5" s="1"/>
  <c r="R178" i="5" s="1"/>
  <c r="T178" i="5" s="1"/>
  <c r="V178" i="5" s="1"/>
  <c r="X178" i="5" s="1"/>
  <c r="Z178" i="5" s="1"/>
  <c r="AA178" i="5" s="1"/>
  <c r="AC178" i="5" s="1"/>
  <c r="K256" i="5"/>
  <c r="L184" i="5"/>
  <c r="L1052" i="5"/>
  <c r="N1052" i="5" s="1"/>
  <c r="P1052" i="5" s="1"/>
  <c r="R1052" i="5" s="1"/>
  <c r="T1052" i="5" s="1"/>
  <c r="V1052" i="5" s="1"/>
  <c r="X1052" i="5" s="1"/>
  <c r="Z1052" i="5" s="1"/>
  <c r="AA1052" i="5" s="1"/>
  <c r="AC1052" i="5" s="1"/>
  <c r="L1416" i="5"/>
  <c r="N1416" i="5" s="1"/>
  <c r="P1416" i="5" s="1"/>
  <c r="R1416" i="5" s="1"/>
  <c r="T1416" i="5" s="1"/>
  <c r="V1416" i="5" s="1"/>
  <c r="X1416" i="5" s="1"/>
  <c r="Z1416" i="5" s="1"/>
  <c r="AA1416" i="5" s="1"/>
  <c r="AC1416" i="5" s="1"/>
  <c r="L135" i="5"/>
  <c r="N135" i="5" s="1"/>
  <c r="P135" i="5" s="1"/>
  <c r="R135" i="5" s="1"/>
  <c r="T135" i="5" s="1"/>
  <c r="V135" i="5" s="1"/>
  <c r="X135" i="5" s="1"/>
  <c r="Z135" i="5" s="1"/>
  <c r="AA135" i="5" s="1"/>
  <c r="AC135" i="5" s="1"/>
  <c r="L1754" i="5"/>
  <c r="N1754" i="5" s="1"/>
  <c r="P1754" i="5" s="1"/>
  <c r="R1754" i="5" s="1"/>
  <c r="T1754" i="5" s="1"/>
  <c r="V1754" i="5" s="1"/>
  <c r="X1754" i="5" s="1"/>
  <c r="Z1754" i="5" s="1"/>
  <c r="AA1754" i="5" s="1"/>
  <c r="AC1754" i="5" s="1"/>
  <c r="C254" i="5"/>
  <c r="L221" i="5"/>
  <c r="N221" i="5" s="1"/>
  <c r="P221" i="5" s="1"/>
  <c r="R221" i="5" s="1"/>
  <c r="T221" i="5" s="1"/>
  <c r="V221" i="5" s="1"/>
  <c r="X221" i="5" s="1"/>
  <c r="Z221" i="5" s="1"/>
  <c r="AA221" i="5" s="1"/>
  <c r="AC221" i="5" s="1"/>
  <c r="L388" i="5"/>
  <c r="N388" i="5" s="1"/>
  <c r="P388" i="5" s="1"/>
  <c r="M256" i="5"/>
  <c r="L601" i="5"/>
  <c r="N601" i="5" s="1"/>
  <c r="P601" i="5" s="1"/>
  <c r="R601" i="5" s="1"/>
  <c r="T601" i="5" s="1"/>
  <c r="V601" i="5" s="1"/>
  <c r="X601" i="5" s="1"/>
  <c r="Z601" i="5" s="1"/>
  <c r="AA601" i="5" s="1"/>
  <c r="AC601" i="5" s="1"/>
  <c r="L1050" i="5"/>
  <c r="L1557" i="5"/>
  <c r="N1557" i="5" s="1"/>
  <c r="P1557" i="5" s="1"/>
  <c r="R1557" i="5" s="1"/>
  <c r="L1096" i="5"/>
  <c r="N1096" i="5" s="1"/>
  <c r="P1096" i="5" s="1"/>
  <c r="R1096" i="5" s="1"/>
  <c r="T1096" i="5" s="1"/>
  <c r="V1096" i="5" s="1"/>
  <c r="X1096" i="5" s="1"/>
  <c r="Z1096" i="5" s="1"/>
  <c r="AA1096" i="5" s="1"/>
  <c r="AC1096" i="5" s="1"/>
  <c r="U425" i="5"/>
  <c r="L556" i="5"/>
  <c r="N556" i="5" s="1"/>
  <c r="P556" i="5" s="1"/>
  <c r="R556" i="5" s="1"/>
  <c r="T556" i="5" s="1"/>
  <c r="V556" i="5" s="1"/>
  <c r="X556" i="5" s="1"/>
  <c r="Z556" i="5" s="1"/>
  <c r="AA556" i="5" s="1"/>
  <c r="AC556" i="5" s="1"/>
  <c r="K425" i="5"/>
  <c r="O209" i="5"/>
  <c r="L237" i="5"/>
  <c r="N237" i="5" s="1"/>
  <c r="P237" i="5" s="1"/>
  <c r="R237" i="5" s="1"/>
  <c r="T237" i="5" s="1"/>
  <c r="V237" i="5" s="1"/>
  <c r="X237" i="5" s="1"/>
  <c r="Z237" i="5" s="1"/>
  <c r="AA237" i="5" s="1"/>
  <c r="AC237" i="5" s="1"/>
  <c r="J317" i="5"/>
  <c r="L420" i="5"/>
  <c r="N420" i="5" s="1"/>
  <c r="P420" i="5" s="1"/>
  <c r="R420" i="5" s="1"/>
  <c r="T420" i="5" s="1"/>
  <c r="V420" i="5" s="1"/>
  <c r="X420" i="5" s="1"/>
  <c r="Z420" i="5" s="1"/>
  <c r="AA420" i="5" s="1"/>
  <c r="AC420" i="5" s="1"/>
  <c r="W627" i="5"/>
  <c r="Y690" i="5"/>
  <c r="K1428" i="5"/>
  <c r="L1771" i="5"/>
  <c r="N1771" i="5" s="1"/>
  <c r="P1771" i="5" s="1"/>
  <c r="R1771" i="5" s="1"/>
  <c r="D4" i="5"/>
  <c r="C128" i="5"/>
  <c r="C296" i="5"/>
  <c r="C406" i="5"/>
  <c r="D1664" i="5"/>
  <c r="Q209" i="5"/>
  <c r="L1021" i="5"/>
  <c r="N1021" i="5" s="1"/>
  <c r="P1021" i="5" s="1"/>
  <c r="R1021" i="5" s="1"/>
  <c r="T1021" i="5" s="1"/>
  <c r="V1021" i="5" s="1"/>
  <c r="X1021" i="5" s="1"/>
  <c r="Z1021" i="5" s="1"/>
  <c r="AA1021" i="5" s="1"/>
  <c r="AC1021" i="5" s="1"/>
  <c r="Y929" i="5"/>
  <c r="W1304" i="5"/>
  <c r="L1698" i="5"/>
  <c r="N1698" i="5" s="1"/>
  <c r="P1698" i="5" s="1"/>
  <c r="R1698" i="5" s="1"/>
  <c r="T1698" i="5" s="1"/>
  <c r="V1698" i="5" s="1"/>
  <c r="X1698" i="5" s="1"/>
  <c r="Z1698" i="5" s="1"/>
  <c r="AA1698" i="5" s="1"/>
  <c r="AC1698" i="5" s="1"/>
  <c r="J3" i="5"/>
  <c r="W39" i="5"/>
  <c r="D91" i="5"/>
  <c r="C1792" i="5"/>
  <c r="D1544" i="5"/>
  <c r="L282" i="5"/>
  <c r="N282" i="5" s="1"/>
  <c r="P282" i="5" s="1"/>
  <c r="R282" i="5" s="1"/>
  <c r="T282" i="5" s="1"/>
  <c r="V282" i="5" s="1"/>
  <c r="X282" i="5" s="1"/>
  <c r="Z282" i="5" s="1"/>
  <c r="AA282" i="5" s="1"/>
  <c r="AC282" i="5" s="1"/>
  <c r="J233" i="5"/>
  <c r="O425" i="5"/>
  <c r="L826" i="5"/>
  <c r="N826" i="5" s="1"/>
  <c r="P826" i="5" s="1"/>
  <c r="R826" i="5" s="1"/>
  <c r="T826" i="5" s="1"/>
  <c r="V826" i="5" s="1"/>
  <c r="X826" i="5" s="1"/>
  <c r="Z826" i="5" s="1"/>
  <c r="AA826" i="5" s="1"/>
  <c r="AC826" i="5" s="1"/>
  <c r="J1418" i="5"/>
  <c r="L1622" i="5"/>
  <c r="N1622" i="5" s="1"/>
  <c r="P1622" i="5" s="1"/>
  <c r="R1622" i="5" s="1"/>
  <c r="T1622" i="5" s="1"/>
  <c r="V1622" i="5" s="1"/>
  <c r="X1622" i="5" s="1"/>
  <c r="Z1622" i="5" s="1"/>
  <c r="AA1622" i="5" s="1"/>
  <c r="AC1622" i="5" s="1"/>
  <c r="L20" i="5"/>
  <c r="N20" i="5" s="1"/>
  <c r="P20" i="5" s="1"/>
  <c r="R20" i="5" s="1"/>
  <c r="T20" i="5" s="1"/>
  <c r="V20" i="5" s="1"/>
  <c r="X20" i="5" s="1"/>
  <c r="Z20" i="5" s="1"/>
  <c r="AA20" i="5" s="1"/>
  <c r="AC20" i="5" s="1"/>
  <c r="S1202" i="5"/>
  <c r="Q1202" i="5"/>
  <c r="Y910" i="5"/>
  <c r="W910" i="5"/>
  <c r="O910" i="5"/>
  <c r="O1469" i="5"/>
  <c r="Q1469" i="5"/>
  <c r="U1469" i="5"/>
  <c r="Y79" i="5"/>
  <c r="M79" i="5"/>
  <c r="Y920" i="5"/>
  <c r="W920" i="5"/>
  <c r="S1038" i="5"/>
  <c r="Y1038" i="5"/>
  <c r="Q1038" i="5"/>
  <c r="Y833" i="5"/>
  <c r="O833" i="5"/>
  <c r="W1747" i="5"/>
  <c r="U1747" i="5"/>
  <c r="O1747" i="5"/>
  <c r="Y1747" i="5"/>
  <c r="M1747" i="5"/>
  <c r="D429" i="5"/>
  <c r="C359" i="5"/>
  <c r="D765" i="5"/>
  <c r="D842" i="5"/>
  <c r="D369" i="5"/>
  <c r="U334" i="5"/>
  <c r="L335" i="5"/>
  <c r="N335" i="5" s="1"/>
  <c r="P335" i="5" s="1"/>
  <c r="R335" i="5" s="1"/>
  <c r="T335" i="5" s="1"/>
  <c r="V335" i="5" s="1"/>
  <c r="X335" i="5" s="1"/>
  <c r="Z335" i="5" s="1"/>
  <c r="AA335" i="5" s="1"/>
  <c r="AC335" i="5" s="1"/>
  <c r="M334" i="5"/>
  <c r="U460" i="5"/>
  <c r="U1038" i="5"/>
  <c r="L1133" i="5"/>
  <c r="N1133" i="5" s="1"/>
  <c r="P1133" i="5" s="1"/>
  <c r="R1133" i="5" s="1"/>
  <c r="T1133" i="5" s="1"/>
  <c r="V1133" i="5" s="1"/>
  <c r="X1133" i="5" s="1"/>
  <c r="Z1133" i="5" s="1"/>
  <c r="AA1133" i="5" s="1"/>
  <c r="AC1133" i="5" s="1"/>
  <c r="L1438" i="5"/>
  <c r="N1438" i="5" s="1"/>
  <c r="P1438" i="5" s="1"/>
  <c r="R1438" i="5" s="1"/>
  <c r="T1438" i="5" s="1"/>
  <c r="V1438" i="5" s="1"/>
  <c r="X1438" i="5" s="1"/>
  <c r="Z1438" i="5" s="1"/>
  <c r="AA1438" i="5" s="1"/>
  <c r="AC1438" i="5" s="1"/>
  <c r="D107" i="5"/>
  <c r="C134" i="5"/>
  <c r="C195" i="5"/>
  <c r="C491" i="5"/>
  <c r="C680" i="5"/>
  <c r="C1118" i="5"/>
  <c r="U367" i="5"/>
  <c r="Q334" i="5"/>
  <c r="K460" i="5"/>
  <c r="W425" i="5"/>
  <c r="S920" i="5"/>
  <c r="K1038" i="5"/>
  <c r="L1329" i="5"/>
  <c r="N1329" i="5" s="1"/>
  <c r="P1329" i="5" s="1"/>
  <c r="R1329" i="5" s="1"/>
  <c r="T1329" i="5" s="1"/>
  <c r="V1329" i="5" s="1"/>
  <c r="X1329" i="5" s="1"/>
  <c r="Z1329" i="5" s="1"/>
  <c r="AA1329" i="5" s="1"/>
  <c r="AC1329" i="5" s="1"/>
  <c r="Q1409" i="5"/>
  <c r="U1603" i="5"/>
  <c r="C34" i="5"/>
  <c r="D142" i="5"/>
  <c r="D442" i="5"/>
  <c r="C937" i="5"/>
  <c r="C1733" i="5"/>
  <c r="C1862" i="5"/>
  <c r="C1640" i="5"/>
  <c r="U349" i="5"/>
  <c r="O334" i="5"/>
  <c r="L357" i="5"/>
  <c r="N357" i="5" s="1"/>
  <c r="P357" i="5" s="1"/>
  <c r="R357" i="5" s="1"/>
  <c r="T357" i="5" s="1"/>
  <c r="V357" i="5" s="1"/>
  <c r="X357" i="5" s="1"/>
  <c r="Z357" i="5" s="1"/>
  <c r="AA357" i="5" s="1"/>
  <c r="AC357" i="5" s="1"/>
  <c r="L447" i="5"/>
  <c r="N447" i="5" s="1"/>
  <c r="P447" i="5" s="1"/>
  <c r="R447" i="5" s="1"/>
  <c r="T447" i="5" s="1"/>
  <c r="V447" i="5" s="1"/>
  <c r="X447" i="5" s="1"/>
  <c r="Z447" i="5" s="1"/>
  <c r="AA447" i="5" s="1"/>
  <c r="AC447" i="5" s="1"/>
  <c r="J425" i="5"/>
  <c r="L562" i="5"/>
  <c r="N562" i="5" s="1"/>
  <c r="P562" i="5" s="1"/>
  <c r="R562" i="5" s="1"/>
  <c r="T562" i="5" s="1"/>
  <c r="V562" i="5" s="1"/>
  <c r="X562" i="5" s="1"/>
  <c r="Z562" i="5" s="1"/>
  <c r="AA562" i="5" s="1"/>
  <c r="AC562" i="5" s="1"/>
  <c r="U675" i="5"/>
  <c r="K1747" i="5"/>
  <c r="D180" i="5"/>
  <c r="D191" i="5"/>
  <c r="C345" i="5"/>
  <c r="C1456" i="5"/>
  <c r="D788" i="5"/>
  <c r="C676" i="5"/>
  <c r="Y334" i="5"/>
  <c r="Y481" i="5"/>
  <c r="Y425" i="5"/>
  <c r="L532" i="5"/>
  <c r="N532" i="5" s="1"/>
  <c r="P532" i="5" s="1"/>
  <c r="R532" i="5" s="1"/>
  <c r="T532" i="5" s="1"/>
  <c r="V532" i="5" s="1"/>
  <c r="X532" i="5" s="1"/>
  <c r="Z532" i="5" s="1"/>
  <c r="AA532" i="5" s="1"/>
  <c r="AC532" i="5" s="1"/>
  <c r="L703" i="5"/>
  <c r="N703" i="5" s="1"/>
  <c r="P703" i="5" s="1"/>
  <c r="R703" i="5" s="1"/>
  <c r="T703" i="5" s="1"/>
  <c r="V703" i="5" s="1"/>
  <c r="X703" i="5" s="1"/>
  <c r="Z703" i="5" s="1"/>
  <c r="AA703" i="5" s="1"/>
  <c r="AC703" i="5" s="1"/>
  <c r="U655" i="5"/>
  <c r="L1775" i="5"/>
  <c r="N1775" i="5" s="1"/>
  <c r="P1775" i="5" s="1"/>
  <c r="R1775" i="5" s="1"/>
  <c r="T1775" i="5" s="1"/>
  <c r="V1775" i="5" s="1"/>
  <c r="X1775" i="5" s="1"/>
  <c r="Z1775" i="5" s="1"/>
  <c r="AA1775" i="5" s="1"/>
  <c r="AC1775" i="5" s="1"/>
  <c r="Y1792" i="5"/>
  <c r="C1178" i="5"/>
  <c r="C1805" i="5"/>
  <c r="M425" i="5"/>
  <c r="K655" i="5"/>
  <c r="M920" i="5"/>
  <c r="D346" i="5"/>
  <c r="D42" i="5"/>
  <c r="D16" i="5"/>
  <c r="C670" i="5"/>
  <c r="C1355" i="5"/>
  <c r="L292" i="5"/>
  <c r="N292" i="5" s="1"/>
  <c r="P292" i="5" s="1"/>
  <c r="R292" i="5" s="1"/>
  <c r="T292" i="5" s="1"/>
  <c r="V292" i="5" s="1"/>
  <c r="X292" i="5" s="1"/>
  <c r="Z292" i="5" s="1"/>
  <c r="AA292" i="5" s="1"/>
  <c r="AC292" i="5" s="1"/>
  <c r="L336" i="5"/>
  <c r="N336" i="5" s="1"/>
  <c r="P336" i="5" s="1"/>
  <c r="R336" i="5" s="1"/>
  <c r="T336" i="5" s="1"/>
  <c r="V336" i="5" s="1"/>
  <c r="X336" i="5" s="1"/>
  <c r="Z336" i="5" s="1"/>
  <c r="AA336" i="5" s="1"/>
  <c r="AC336" i="5" s="1"/>
  <c r="S425" i="5"/>
  <c r="L543" i="5"/>
  <c r="N543" i="5" s="1"/>
  <c r="P543" i="5" s="1"/>
  <c r="R543" i="5" s="1"/>
  <c r="T543" i="5" s="1"/>
  <c r="V543" i="5" s="1"/>
  <c r="X543" i="5" s="1"/>
  <c r="Z543" i="5" s="1"/>
  <c r="AA543" i="5" s="1"/>
  <c r="AC543" i="5" s="1"/>
  <c r="L959" i="5"/>
  <c r="N959" i="5" s="1"/>
  <c r="P959" i="5" s="1"/>
  <c r="R959" i="5" s="1"/>
  <c r="T959" i="5" s="1"/>
  <c r="V959" i="5" s="1"/>
  <c r="X959" i="5" s="1"/>
  <c r="Z959" i="5" s="1"/>
  <c r="AA959" i="5" s="1"/>
  <c r="AC959" i="5" s="1"/>
  <c r="W1066" i="5"/>
  <c r="W1038" i="5"/>
  <c r="D83" i="5"/>
  <c r="D81" i="5"/>
  <c r="C9" i="5"/>
  <c r="C783" i="5"/>
  <c r="C1098" i="5"/>
  <c r="U1418" i="5"/>
  <c r="L603" i="5"/>
  <c r="N603" i="5" s="1"/>
  <c r="P603" i="5" s="1"/>
  <c r="R603" i="5" s="1"/>
  <c r="T603" i="5" s="1"/>
  <c r="V603" i="5" s="1"/>
  <c r="X603" i="5" s="1"/>
  <c r="Z603" i="5" s="1"/>
  <c r="AA603" i="5" s="1"/>
  <c r="AC603" i="5" s="1"/>
  <c r="L569" i="5"/>
  <c r="N569" i="5" s="1"/>
  <c r="P569" i="5" s="1"/>
  <c r="R569" i="5" s="1"/>
  <c r="T569" i="5" s="1"/>
  <c r="V569" i="5" s="1"/>
  <c r="X569" i="5" s="1"/>
  <c r="Z569" i="5" s="1"/>
  <c r="AA569" i="5" s="1"/>
  <c r="AC569" i="5" s="1"/>
  <c r="Y1230" i="5"/>
  <c r="L1200" i="5"/>
  <c r="N1200" i="5" s="1"/>
  <c r="P1200" i="5" s="1"/>
  <c r="R1200" i="5" s="1"/>
  <c r="T1200" i="5" s="1"/>
  <c r="V1200" i="5" s="1"/>
  <c r="X1200" i="5" s="1"/>
  <c r="Z1200" i="5" s="1"/>
  <c r="AA1200" i="5" s="1"/>
  <c r="AC1200" i="5" s="1"/>
  <c r="Q1655" i="5"/>
  <c r="Y1743" i="5"/>
  <c r="Y29" i="5"/>
  <c r="O39" i="5"/>
  <c r="S188" i="5"/>
  <c r="K188" i="5"/>
  <c r="L583" i="5"/>
  <c r="N583" i="5" s="1"/>
  <c r="P583" i="5" s="1"/>
  <c r="R583" i="5" s="1"/>
  <c r="T583" i="5" s="1"/>
  <c r="V583" i="5" s="1"/>
  <c r="X583" i="5" s="1"/>
  <c r="Z583" i="5" s="1"/>
  <c r="AA583" i="5" s="1"/>
  <c r="AC583" i="5" s="1"/>
  <c r="L1069" i="5"/>
  <c r="N1069" i="5" s="1"/>
  <c r="P1069" i="5" s="1"/>
  <c r="R1069" i="5" s="1"/>
  <c r="T1069" i="5" s="1"/>
  <c r="V1069" i="5" s="1"/>
  <c r="X1069" i="5" s="1"/>
  <c r="Z1069" i="5" s="1"/>
  <c r="AA1069" i="5" s="1"/>
  <c r="AC1069" i="5" s="1"/>
  <c r="L287" i="5"/>
  <c r="N287" i="5" s="1"/>
  <c r="P287" i="5" s="1"/>
  <c r="R287" i="5" s="1"/>
  <c r="T287" i="5" s="1"/>
  <c r="V287" i="5" s="1"/>
  <c r="X287" i="5" s="1"/>
  <c r="Z287" i="5" s="1"/>
  <c r="AA287" i="5" s="1"/>
  <c r="AC287" i="5" s="1"/>
  <c r="L605" i="5"/>
  <c r="N605" i="5" s="1"/>
  <c r="P605" i="5" s="1"/>
  <c r="R605" i="5" s="1"/>
  <c r="T605" i="5" s="1"/>
  <c r="V605" i="5" s="1"/>
  <c r="X605" i="5" s="1"/>
  <c r="Z605" i="5" s="1"/>
  <c r="AA605" i="5" s="1"/>
  <c r="AC605" i="5" s="1"/>
  <c r="L1844" i="5"/>
  <c r="N1844" i="5" s="1"/>
  <c r="P1844" i="5" s="1"/>
  <c r="R1844" i="5" s="1"/>
  <c r="T1844" i="5" s="1"/>
  <c r="V1844" i="5" s="1"/>
  <c r="X1844" i="5" s="1"/>
  <c r="Z1844" i="5" s="1"/>
  <c r="AA1844" i="5" s="1"/>
  <c r="AC1844" i="5" s="1"/>
  <c r="L15" i="5"/>
  <c r="N15" i="5" s="1"/>
  <c r="P15" i="5" s="1"/>
  <c r="R15" i="5" s="1"/>
  <c r="T15" i="5" s="1"/>
  <c r="V15" i="5" s="1"/>
  <c r="X15" i="5" s="1"/>
  <c r="Z15" i="5" s="1"/>
  <c r="AA15" i="5" s="1"/>
  <c r="AC15" i="5" s="1"/>
  <c r="L971" i="5"/>
  <c r="N971" i="5" s="1"/>
  <c r="P971" i="5" s="1"/>
  <c r="R971" i="5" s="1"/>
  <c r="T971" i="5" s="1"/>
  <c r="V971" i="5" s="1"/>
  <c r="X971" i="5" s="1"/>
  <c r="Z971" i="5" s="1"/>
  <c r="AA971" i="5" s="1"/>
  <c r="AC971" i="5" s="1"/>
  <c r="L1660" i="5"/>
  <c r="N1660" i="5" s="1"/>
  <c r="P1660" i="5" s="1"/>
  <c r="R1660" i="5" s="1"/>
  <c r="T1660" i="5" s="1"/>
  <c r="V1660" i="5" s="1"/>
  <c r="X1660" i="5" s="1"/>
  <c r="Z1660" i="5" s="1"/>
  <c r="AA1660" i="5" s="1"/>
  <c r="AC1660" i="5" s="1"/>
  <c r="L624" i="5"/>
  <c r="L1192" i="5"/>
  <c r="N1192" i="5" s="1"/>
  <c r="P1192" i="5" s="1"/>
  <c r="R1192" i="5" s="1"/>
  <c r="T1192" i="5" s="1"/>
  <c r="V1192" i="5" s="1"/>
  <c r="X1192" i="5" s="1"/>
  <c r="Z1192" i="5" s="1"/>
  <c r="AA1192" i="5" s="1"/>
  <c r="AC1192" i="5" s="1"/>
  <c r="L1251" i="5"/>
  <c r="N1251" i="5" s="1"/>
  <c r="P1251" i="5" s="1"/>
  <c r="R1251" i="5" s="1"/>
  <c r="T1251" i="5" s="1"/>
  <c r="V1251" i="5" s="1"/>
  <c r="X1251" i="5" s="1"/>
  <c r="Z1251" i="5" s="1"/>
  <c r="AA1251" i="5" s="1"/>
  <c r="AC1251" i="5" s="1"/>
  <c r="S1563" i="5"/>
  <c r="N1420" i="5"/>
  <c r="P1420" i="5" s="1"/>
  <c r="R1420" i="5" s="1"/>
  <c r="T1420" i="5" s="1"/>
  <c r="V1420" i="5" s="1"/>
  <c r="X1420" i="5" s="1"/>
  <c r="Z1420" i="5" s="1"/>
  <c r="AA1420" i="5" s="1"/>
  <c r="AC1420" i="5" s="1"/>
  <c r="L1691" i="5"/>
  <c r="N1691" i="5" s="1"/>
  <c r="P1691" i="5" s="1"/>
  <c r="R1691" i="5" s="1"/>
  <c r="T1691" i="5" s="1"/>
  <c r="V1691" i="5" s="1"/>
  <c r="X1691" i="5" s="1"/>
  <c r="Z1691" i="5" s="1"/>
  <c r="AA1691" i="5" s="1"/>
  <c r="AC1691" i="5" s="1"/>
  <c r="S39" i="5"/>
  <c r="L713" i="5"/>
  <c r="N713" i="5" s="1"/>
  <c r="P713" i="5" s="1"/>
  <c r="R713" i="5" s="1"/>
  <c r="T713" i="5" s="1"/>
  <c r="V713" i="5" s="1"/>
  <c r="X713" i="5" s="1"/>
  <c r="Z713" i="5" s="1"/>
  <c r="AA713" i="5" s="1"/>
  <c r="AC713" i="5" s="1"/>
  <c r="L1086" i="5"/>
  <c r="N1086" i="5" s="1"/>
  <c r="P1086" i="5" s="1"/>
  <c r="R1086" i="5" s="1"/>
  <c r="T1086" i="5" s="1"/>
  <c r="V1086" i="5" s="1"/>
  <c r="X1086" i="5" s="1"/>
  <c r="Z1086" i="5" s="1"/>
  <c r="AA1086" i="5" s="1"/>
  <c r="AC1086" i="5" s="1"/>
  <c r="L1177" i="5"/>
  <c r="N1177" i="5" s="1"/>
  <c r="P1177" i="5" s="1"/>
  <c r="R1177" i="5" s="1"/>
  <c r="T1177" i="5" s="1"/>
  <c r="V1177" i="5" s="1"/>
  <c r="X1177" i="5" s="1"/>
  <c r="Z1177" i="5" s="1"/>
  <c r="AA1177" i="5" s="1"/>
  <c r="AC1177" i="5" s="1"/>
  <c r="L662" i="5"/>
  <c r="N662" i="5" s="1"/>
  <c r="P662" i="5" s="1"/>
  <c r="R662" i="5" s="1"/>
  <c r="T662" i="5" s="1"/>
  <c r="V662" i="5" s="1"/>
  <c r="X662" i="5" s="1"/>
  <c r="Z662" i="5" s="1"/>
  <c r="AA662" i="5" s="1"/>
  <c r="AC662" i="5" s="1"/>
  <c r="L1183" i="5"/>
  <c r="N1183" i="5" s="1"/>
  <c r="P1183" i="5" s="1"/>
  <c r="R1183" i="5" s="1"/>
  <c r="T1183" i="5" s="1"/>
  <c r="V1183" i="5" s="1"/>
  <c r="X1183" i="5" s="1"/>
  <c r="Z1183" i="5" s="1"/>
  <c r="AA1183" i="5" s="1"/>
  <c r="AC1183" i="5" s="1"/>
  <c r="L1248" i="5"/>
  <c r="N1248" i="5" s="1"/>
  <c r="P1248" i="5" s="1"/>
  <c r="R1248" i="5" s="1"/>
  <c r="T1248" i="5" s="1"/>
  <c r="V1248" i="5" s="1"/>
  <c r="X1248" i="5" s="1"/>
  <c r="Z1248" i="5" s="1"/>
  <c r="AA1248" i="5" s="1"/>
  <c r="AC1248" i="5" s="1"/>
  <c r="L1258" i="5"/>
  <c r="N1258" i="5" s="1"/>
  <c r="P1258" i="5" s="1"/>
  <c r="R1258" i="5" s="1"/>
  <c r="T1258" i="5" s="1"/>
  <c r="V1258" i="5" s="1"/>
  <c r="X1258" i="5" s="1"/>
  <c r="Z1258" i="5" s="1"/>
  <c r="AA1258" i="5" s="1"/>
  <c r="AC1258" i="5" s="1"/>
  <c r="L267" i="5"/>
  <c r="N267" i="5" s="1"/>
  <c r="P267" i="5" s="1"/>
  <c r="R267" i="5" s="1"/>
  <c r="T267" i="5" s="1"/>
  <c r="V267" i="5" s="1"/>
  <c r="X267" i="5" s="1"/>
  <c r="Z267" i="5" s="1"/>
  <c r="AA267" i="5" s="1"/>
  <c r="AC267" i="5" s="1"/>
  <c r="L377" i="5"/>
  <c r="N377" i="5" s="1"/>
  <c r="P377" i="5" s="1"/>
  <c r="R377" i="5" s="1"/>
  <c r="T377" i="5" s="1"/>
  <c r="V377" i="5" s="1"/>
  <c r="X377" i="5" s="1"/>
  <c r="Z377" i="5" s="1"/>
  <c r="AA377" i="5" s="1"/>
  <c r="AC377" i="5" s="1"/>
  <c r="L412" i="5"/>
  <c r="N412" i="5" s="1"/>
  <c r="P412" i="5" s="1"/>
  <c r="R412" i="5" s="1"/>
  <c r="T412" i="5" s="1"/>
  <c r="V412" i="5" s="1"/>
  <c r="X412" i="5" s="1"/>
  <c r="Z412" i="5" s="1"/>
  <c r="AA412" i="5" s="1"/>
  <c r="AC412" i="5" s="1"/>
  <c r="L213" i="5"/>
  <c r="N213" i="5" s="1"/>
  <c r="P213" i="5" s="1"/>
  <c r="R213" i="5" s="1"/>
  <c r="T213" i="5" s="1"/>
  <c r="V213" i="5" s="1"/>
  <c r="X213" i="5" s="1"/>
  <c r="Z213" i="5" s="1"/>
  <c r="AA213" i="5" s="1"/>
  <c r="AC213" i="5" s="1"/>
  <c r="L576" i="5"/>
  <c r="N576" i="5" s="1"/>
  <c r="P576" i="5" s="1"/>
  <c r="R576" i="5" s="1"/>
  <c r="T576" i="5" s="1"/>
  <c r="V576" i="5" s="1"/>
  <c r="X576" i="5" s="1"/>
  <c r="Z576" i="5" s="1"/>
  <c r="AA576" i="5" s="1"/>
  <c r="AC576" i="5" s="1"/>
  <c r="L578" i="5"/>
  <c r="N578" i="5" s="1"/>
  <c r="P578" i="5" s="1"/>
  <c r="R578" i="5" s="1"/>
  <c r="T578" i="5" s="1"/>
  <c r="V578" i="5" s="1"/>
  <c r="X578" i="5" s="1"/>
  <c r="Z578" i="5" s="1"/>
  <c r="AA578" i="5" s="1"/>
  <c r="AC578" i="5" s="1"/>
  <c r="L879" i="5"/>
  <c r="N879" i="5" s="1"/>
  <c r="P879" i="5" s="1"/>
  <c r="R879" i="5" s="1"/>
  <c r="T879" i="5" s="1"/>
  <c r="V879" i="5" s="1"/>
  <c r="X879" i="5" s="1"/>
  <c r="Z879" i="5" s="1"/>
  <c r="AA879" i="5" s="1"/>
  <c r="AC879" i="5" s="1"/>
  <c r="L1024" i="5"/>
  <c r="N1024" i="5" s="1"/>
  <c r="P1024" i="5" s="1"/>
  <c r="R1024" i="5" s="1"/>
  <c r="T1024" i="5" s="1"/>
  <c r="V1024" i="5" s="1"/>
  <c r="X1024" i="5" s="1"/>
  <c r="Z1024" i="5" s="1"/>
  <c r="AA1024" i="5" s="1"/>
  <c r="AC1024" i="5" s="1"/>
  <c r="L1121" i="5"/>
  <c r="L332" i="5"/>
  <c r="N332" i="5" s="1"/>
  <c r="P332" i="5" s="1"/>
  <c r="R332" i="5" s="1"/>
  <c r="T332" i="5" s="1"/>
  <c r="V332" i="5" s="1"/>
  <c r="X332" i="5" s="1"/>
  <c r="Z332" i="5" s="1"/>
  <c r="AA332" i="5" s="1"/>
  <c r="AC332" i="5" s="1"/>
  <c r="L466" i="5"/>
  <c r="N466" i="5" s="1"/>
  <c r="P466" i="5" s="1"/>
  <c r="R466" i="5" s="1"/>
  <c r="T466" i="5" s="1"/>
  <c r="V466" i="5" s="1"/>
  <c r="X466" i="5" s="1"/>
  <c r="Z466" i="5" s="1"/>
  <c r="AA466" i="5" s="1"/>
  <c r="AC466" i="5" s="1"/>
  <c r="L548" i="5"/>
  <c r="N548" i="5" s="1"/>
  <c r="P548" i="5" s="1"/>
  <c r="R548" i="5" s="1"/>
  <c r="T548" i="5" s="1"/>
  <c r="V548" i="5" s="1"/>
  <c r="X548" i="5" s="1"/>
  <c r="Z548" i="5" s="1"/>
  <c r="AA548" i="5" s="1"/>
  <c r="AC548" i="5" s="1"/>
  <c r="L315" i="5"/>
  <c r="N315" i="5" s="1"/>
  <c r="P315" i="5" s="1"/>
  <c r="R315" i="5" s="1"/>
  <c r="T315" i="5" s="1"/>
  <c r="V315" i="5" s="1"/>
  <c r="X315" i="5" s="1"/>
  <c r="Z315" i="5" s="1"/>
  <c r="AA315" i="5" s="1"/>
  <c r="AC315" i="5" s="1"/>
  <c r="L426" i="5"/>
  <c r="N426" i="5" s="1"/>
  <c r="P426" i="5" s="1"/>
  <c r="R426" i="5" s="1"/>
  <c r="T426" i="5" s="1"/>
  <c r="V426" i="5" s="1"/>
  <c r="X426" i="5" s="1"/>
  <c r="Z426" i="5" s="1"/>
  <c r="AA426" i="5" s="1"/>
  <c r="AC426" i="5" s="1"/>
  <c r="L549" i="5"/>
  <c r="N549" i="5" s="1"/>
  <c r="P549" i="5" s="1"/>
  <c r="R549" i="5" s="1"/>
  <c r="T549" i="5" s="1"/>
  <c r="V549" i="5" s="1"/>
  <c r="X549" i="5" s="1"/>
  <c r="Z549" i="5" s="1"/>
  <c r="AA549" i="5" s="1"/>
  <c r="AC549" i="5" s="1"/>
  <c r="L687" i="5"/>
  <c r="N687" i="5" s="1"/>
  <c r="P687" i="5" s="1"/>
  <c r="R687" i="5" s="1"/>
  <c r="T687" i="5" s="1"/>
  <c r="V687" i="5" s="1"/>
  <c r="X687" i="5" s="1"/>
  <c r="Z687" i="5" s="1"/>
  <c r="AA687" i="5" s="1"/>
  <c r="AC687" i="5" s="1"/>
  <c r="L807" i="5"/>
  <c r="N807" i="5" s="1"/>
  <c r="P807" i="5" s="1"/>
  <c r="R807" i="5" s="1"/>
  <c r="T807" i="5" s="1"/>
  <c r="V807" i="5" s="1"/>
  <c r="X807" i="5" s="1"/>
  <c r="Z807" i="5" s="1"/>
  <c r="AA807" i="5" s="1"/>
  <c r="AC807" i="5" s="1"/>
  <c r="L1205" i="5"/>
  <c r="N1205" i="5" s="1"/>
  <c r="P1205" i="5" s="1"/>
  <c r="R1205" i="5" s="1"/>
  <c r="T1205" i="5" s="1"/>
  <c r="V1205" i="5" s="1"/>
  <c r="X1205" i="5" s="1"/>
  <c r="Z1205" i="5" s="1"/>
  <c r="AA1205" i="5" s="1"/>
  <c r="AC1205" i="5" s="1"/>
  <c r="L238" i="5"/>
  <c r="N238" i="5" s="1"/>
  <c r="P238" i="5" s="1"/>
  <c r="R238" i="5" s="1"/>
  <c r="T238" i="5" s="1"/>
  <c r="V238" i="5" s="1"/>
  <c r="X238" i="5" s="1"/>
  <c r="Z238" i="5" s="1"/>
  <c r="AA238" i="5" s="1"/>
  <c r="AC238" i="5" s="1"/>
  <c r="L607" i="5"/>
  <c r="L853" i="5"/>
  <c r="N853" i="5" s="1"/>
  <c r="P853" i="5" s="1"/>
  <c r="R853" i="5" s="1"/>
  <c r="T853" i="5" s="1"/>
  <c r="V853" i="5" s="1"/>
  <c r="X853" i="5" s="1"/>
  <c r="Z853" i="5" s="1"/>
  <c r="AA853" i="5" s="1"/>
  <c r="AC853" i="5" s="1"/>
  <c r="L1474" i="5"/>
  <c r="N1474" i="5" s="1"/>
  <c r="P1474" i="5" s="1"/>
  <c r="R1474" i="5" s="1"/>
  <c r="T1474" i="5" s="1"/>
  <c r="V1474" i="5" s="1"/>
  <c r="X1474" i="5" s="1"/>
  <c r="Z1474" i="5" s="1"/>
  <c r="AA1474" i="5" s="1"/>
  <c r="AC1474" i="5" s="1"/>
  <c r="L1705" i="5"/>
  <c r="N1705" i="5" s="1"/>
  <c r="P1705" i="5" s="1"/>
  <c r="R1705" i="5" s="1"/>
  <c r="T1705" i="5" s="1"/>
  <c r="V1705" i="5" s="1"/>
  <c r="X1705" i="5" s="1"/>
  <c r="Z1705" i="5" s="1"/>
  <c r="AA1705" i="5" s="1"/>
  <c r="AC1705" i="5" s="1"/>
  <c r="L1714" i="5"/>
  <c r="N1714" i="5" s="1"/>
  <c r="P1714" i="5" s="1"/>
  <c r="R1714" i="5" s="1"/>
  <c r="T1714" i="5" s="1"/>
  <c r="V1714" i="5" s="1"/>
  <c r="X1714" i="5" s="1"/>
  <c r="Z1714" i="5" s="1"/>
  <c r="AA1714" i="5" s="1"/>
  <c r="AC1714" i="5" s="1"/>
  <c r="L1777" i="5"/>
  <c r="N1777" i="5" s="1"/>
  <c r="P1777" i="5" s="1"/>
  <c r="R1777" i="5" s="1"/>
  <c r="T1777" i="5" s="1"/>
  <c r="V1777" i="5" s="1"/>
  <c r="X1777" i="5" s="1"/>
  <c r="Z1777" i="5" s="1"/>
  <c r="AA1777" i="5" s="1"/>
  <c r="AC1777" i="5" s="1"/>
  <c r="L97" i="5"/>
  <c r="N97" i="5" s="1"/>
  <c r="P97" i="5" s="1"/>
  <c r="R97" i="5" s="1"/>
  <c r="T97" i="5" s="1"/>
  <c r="V97" i="5" s="1"/>
  <c r="X97" i="5" s="1"/>
  <c r="Z97" i="5" s="1"/>
  <c r="AA97" i="5" s="1"/>
  <c r="AC97" i="5" s="1"/>
  <c r="L1725" i="5"/>
  <c r="N1725" i="5" s="1"/>
  <c r="P1725" i="5" s="1"/>
  <c r="R1725" i="5" s="1"/>
  <c r="T1725" i="5" s="1"/>
  <c r="V1725" i="5" s="1"/>
  <c r="X1725" i="5" s="1"/>
  <c r="Z1725" i="5" s="1"/>
  <c r="AA1725" i="5" s="1"/>
  <c r="AC1725" i="5" s="1"/>
  <c r="L1129" i="5"/>
  <c r="N1129" i="5" s="1"/>
  <c r="P1129" i="5" s="1"/>
  <c r="R1129" i="5" s="1"/>
  <c r="T1129" i="5" s="1"/>
  <c r="V1129" i="5" s="1"/>
  <c r="X1129" i="5" s="1"/>
  <c r="Z1129" i="5" s="1"/>
  <c r="AA1129" i="5" s="1"/>
  <c r="AC1129" i="5" s="1"/>
  <c r="L1034" i="5"/>
  <c r="N1034" i="5" s="1"/>
  <c r="L40" i="5"/>
  <c r="N40" i="5" s="1"/>
  <c r="P40" i="5" s="1"/>
  <c r="R40" i="5" s="1"/>
  <c r="T40" i="5" s="1"/>
  <c r="V40" i="5" s="1"/>
  <c r="X40" i="5" s="1"/>
  <c r="Z40" i="5" s="1"/>
  <c r="AA40" i="5" s="1"/>
  <c r="AC40" i="5" s="1"/>
  <c r="L120" i="5"/>
  <c r="N120" i="5" s="1"/>
  <c r="P120" i="5" s="1"/>
  <c r="R120" i="5" s="1"/>
  <c r="T120" i="5" s="1"/>
  <c r="V120" i="5" s="1"/>
  <c r="X120" i="5" s="1"/>
  <c r="Z120" i="5" s="1"/>
  <c r="AA120" i="5" s="1"/>
  <c r="AC120" i="5" s="1"/>
  <c r="L318" i="5"/>
  <c r="N318" i="5" s="1"/>
  <c r="P318" i="5" s="1"/>
  <c r="R318" i="5" s="1"/>
  <c r="T318" i="5" s="1"/>
  <c r="V318" i="5" s="1"/>
  <c r="X318" i="5" s="1"/>
  <c r="Z318" i="5" s="1"/>
  <c r="AA318" i="5" s="1"/>
  <c r="AC318" i="5" s="1"/>
  <c r="L511" i="5"/>
  <c r="N511" i="5" s="1"/>
  <c r="P511" i="5" s="1"/>
  <c r="R511" i="5" s="1"/>
  <c r="T511" i="5" s="1"/>
  <c r="V511" i="5" s="1"/>
  <c r="X511" i="5" s="1"/>
  <c r="Z511" i="5" s="1"/>
  <c r="AA511" i="5" s="1"/>
  <c r="AC511" i="5" s="1"/>
  <c r="L1801" i="5"/>
  <c r="N1801" i="5" s="1"/>
  <c r="P1801" i="5" s="1"/>
  <c r="R1801" i="5" s="1"/>
  <c r="T1801" i="5" s="1"/>
  <c r="V1801" i="5" s="1"/>
  <c r="X1801" i="5" s="1"/>
  <c r="Z1801" i="5" s="1"/>
  <c r="AA1801" i="5" s="1"/>
  <c r="AC1801" i="5" s="1"/>
  <c r="L1789" i="5"/>
  <c r="N1789" i="5" s="1"/>
  <c r="D824" i="5"/>
  <c r="C824" i="5"/>
  <c r="C290" i="5"/>
  <c r="C732" i="5"/>
  <c r="D1665" i="5"/>
  <c r="D224" i="5"/>
  <c r="D391" i="5"/>
  <c r="C391" i="5"/>
  <c r="C1751" i="5"/>
  <c r="D1751" i="5"/>
  <c r="D1653" i="5"/>
  <c r="C1653" i="5"/>
  <c r="O708" i="5"/>
  <c r="U708" i="5"/>
  <c r="L366" i="5"/>
  <c r="N366" i="5" s="1"/>
  <c r="P366" i="5" s="1"/>
  <c r="R366" i="5" s="1"/>
  <c r="T366" i="5" s="1"/>
  <c r="V366" i="5" s="1"/>
  <c r="X366" i="5" s="1"/>
  <c r="Z366" i="5" s="1"/>
  <c r="AA366" i="5" s="1"/>
  <c r="AC366" i="5" s="1"/>
  <c r="U656" i="5"/>
  <c r="K656" i="5"/>
  <c r="L674" i="5"/>
  <c r="N674" i="5" s="1"/>
  <c r="P674" i="5" s="1"/>
  <c r="R674" i="5" s="1"/>
  <c r="T674" i="5" s="1"/>
  <c r="V674" i="5" s="1"/>
  <c r="X674" i="5" s="1"/>
  <c r="Z674" i="5" s="1"/>
  <c r="AA674" i="5" s="1"/>
  <c r="AC674" i="5" s="1"/>
  <c r="L701" i="5"/>
  <c r="N701" i="5" s="1"/>
  <c r="P701" i="5" s="1"/>
  <c r="R701" i="5" s="1"/>
  <c r="T701" i="5" s="1"/>
  <c r="V701" i="5" s="1"/>
  <c r="X701" i="5" s="1"/>
  <c r="Z701" i="5" s="1"/>
  <c r="AA701" i="5" s="1"/>
  <c r="AC701" i="5" s="1"/>
  <c r="S931" i="5"/>
  <c r="Q931" i="5"/>
  <c r="M258" i="5"/>
  <c r="K258" i="5"/>
  <c r="U258" i="5"/>
  <c r="M1118" i="5"/>
  <c r="W1118" i="5"/>
  <c r="J1118" i="5"/>
  <c r="Q1118" i="5"/>
  <c r="U1619" i="5"/>
  <c r="W1619" i="5"/>
  <c r="M1339" i="5"/>
  <c r="W1339" i="5"/>
  <c r="Q1339" i="5"/>
  <c r="U1339" i="5"/>
  <c r="W311" i="5"/>
  <c r="J311" i="5"/>
  <c r="M380" i="5"/>
  <c r="W380" i="5"/>
  <c r="Y380" i="5"/>
  <c r="O380" i="5"/>
  <c r="W481" i="5"/>
  <c r="J481" i="5"/>
  <c r="U481" i="5"/>
  <c r="K481" i="5"/>
  <c r="Q540" i="5"/>
  <c r="K540" i="5"/>
  <c r="M540" i="5"/>
  <c r="O540" i="5"/>
  <c r="S540" i="5"/>
  <c r="U540" i="5"/>
  <c r="D181" i="5"/>
  <c r="D79" i="5"/>
  <c r="C132" i="5"/>
  <c r="C667" i="5"/>
  <c r="C927" i="5"/>
  <c r="C1817" i="5"/>
  <c r="C383" i="5"/>
  <c r="C173" i="5"/>
  <c r="D994" i="5"/>
  <c r="Q380" i="5"/>
  <c r="C532" i="5"/>
  <c r="D532" i="5"/>
  <c r="D1706" i="5"/>
  <c r="C1706" i="5"/>
  <c r="C281" i="5"/>
  <c r="D166" i="5"/>
  <c r="C724" i="5"/>
  <c r="Y258" i="5"/>
  <c r="J380" i="5"/>
  <c r="D673" i="5"/>
  <c r="C673" i="5"/>
  <c r="D832" i="5"/>
  <c r="C832" i="5"/>
  <c r="D1541" i="5"/>
  <c r="C1541" i="5"/>
  <c r="K885" i="5"/>
  <c r="S885" i="5"/>
  <c r="C579" i="5"/>
  <c r="D581" i="5"/>
  <c r="C458" i="5"/>
  <c r="C373" i="5"/>
  <c r="S258" i="5"/>
  <c r="S311" i="5"/>
  <c r="U380" i="5"/>
  <c r="D1750" i="5"/>
  <c r="C1750" i="5"/>
  <c r="C496" i="5"/>
  <c r="C481" i="5"/>
  <c r="C1346" i="5"/>
  <c r="Q258" i="5"/>
  <c r="K380" i="5"/>
  <c r="L990" i="5"/>
  <c r="N990" i="5" s="1"/>
  <c r="P990" i="5" s="1"/>
  <c r="R990" i="5" s="1"/>
  <c r="T990" i="5" s="1"/>
  <c r="V990" i="5" s="1"/>
  <c r="X990" i="5" s="1"/>
  <c r="Z990" i="5" s="1"/>
  <c r="AA990" i="5" s="1"/>
  <c r="AC990" i="5" s="1"/>
  <c r="C1564" i="5"/>
  <c r="C47" i="5"/>
  <c r="D32" i="5"/>
  <c r="C1874" i="5"/>
  <c r="O258" i="5"/>
  <c r="L600" i="5"/>
  <c r="N600" i="5" s="1"/>
  <c r="P600" i="5" s="1"/>
  <c r="R600" i="5" s="1"/>
  <c r="T600" i="5" s="1"/>
  <c r="V600" i="5" s="1"/>
  <c r="X600" i="5" s="1"/>
  <c r="Z600" i="5" s="1"/>
  <c r="AA600" i="5" s="1"/>
  <c r="AC600" i="5" s="1"/>
  <c r="Y1501" i="5"/>
  <c r="D73" i="5"/>
  <c r="C473" i="5"/>
  <c r="C1505" i="5"/>
  <c r="D1480" i="5"/>
  <c r="C1498" i="5"/>
  <c r="C1637" i="5"/>
  <c r="W258" i="5"/>
  <c r="M1619" i="5"/>
  <c r="D24" i="5"/>
  <c r="D1791" i="5"/>
  <c r="D1863" i="5"/>
  <c r="C1863" i="5"/>
  <c r="C1415" i="5"/>
  <c r="D1415" i="5"/>
  <c r="J258" i="5"/>
  <c r="J1478" i="5"/>
  <c r="L1435" i="5"/>
  <c r="N1435" i="5" s="1"/>
  <c r="P1435" i="5" s="1"/>
  <c r="R1435" i="5" s="1"/>
  <c r="T1435" i="5" s="1"/>
  <c r="V1435" i="5" s="1"/>
  <c r="X1435" i="5" s="1"/>
  <c r="Z1435" i="5" s="1"/>
  <c r="AA1435" i="5" s="1"/>
  <c r="AC1435" i="5" s="1"/>
  <c r="K1603" i="5"/>
  <c r="L1234" i="5"/>
  <c r="N1234" i="5" s="1"/>
  <c r="P1234" i="5" s="1"/>
  <c r="R1234" i="5" s="1"/>
  <c r="T1234" i="5" s="1"/>
  <c r="V1234" i="5" s="1"/>
  <c r="X1234" i="5" s="1"/>
  <c r="Z1234" i="5" s="1"/>
  <c r="AA1234" i="5" s="1"/>
  <c r="AC1234" i="5" s="1"/>
  <c r="L1562" i="5"/>
  <c r="N1562" i="5" s="1"/>
  <c r="P1562" i="5" s="1"/>
  <c r="R1562" i="5" s="1"/>
  <c r="T1562" i="5" s="1"/>
  <c r="V1562" i="5" s="1"/>
  <c r="L625" i="5"/>
  <c r="N625" i="5" s="1"/>
  <c r="P625" i="5" s="1"/>
  <c r="R625" i="5" s="1"/>
  <c r="T625" i="5" s="1"/>
  <c r="V625" i="5" s="1"/>
  <c r="X625" i="5" s="1"/>
  <c r="Z625" i="5" s="1"/>
  <c r="AA625" i="5" s="1"/>
  <c r="AC625" i="5" s="1"/>
  <c r="L1609" i="5"/>
  <c r="N1609" i="5" s="1"/>
  <c r="P1609" i="5" s="1"/>
  <c r="R1609" i="5" s="1"/>
  <c r="T1609" i="5" s="1"/>
  <c r="V1609" i="5" s="1"/>
  <c r="X1609" i="5" s="1"/>
  <c r="Z1609" i="5" s="1"/>
  <c r="AA1609" i="5" s="1"/>
  <c r="AC1609" i="5" s="1"/>
  <c r="O1066" i="5"/>
  <c r="L1866" i="5"/>
  <c r="S175" i="5"/>
  <c r="L529" i="5"/>
  <c r="N529" i="5" s="1"/>
  <c r="P529" i="5" s="1"/>
  <c r="R529" i="5" s="1"/>
  <c r="T529" i="5" s="1"/>
  <c r="V529" i="5" s="1"/>
  <c r="X529" i="5" s="1"/>
  <c r="Z529" i="5" s="1"/>
  <c r="AA529" i="5" s="1"/>
  <c r="AC529" i="5" s="1"/>
  <c r="L654" i="5"/>
  <c r="N654" i="5" s="1"/>
  <c r="P654" i="5" s="1"/>
  <c r="R654" i="5" s="1"/>
  <c r="T654" i="5" s="1"/>
  <c r="V654" i="5" s="1"/>
  <c r="X654" i="5" s="1"/>
  <c r="Z654" i="5" s="1"/>
  <c r="AA654" i="5" s="1"/>
  <c r="AC654" i="5" s="1"/>
  <c r="L786" i="5"/>
  <c r="N786" i="5" s="1"/>
  <c r="P786" i="5" s="1"/>
  <c r="R786" i="5" s="1"/>
  <c r="T786" i="5" s="1"/>
  <c r="V786" i="5" s="1"/>
  <c r="X786" i="5" s="1"/>
  <c r="Z786" i="5" s="1"/>
  <c r="AA786" i="5" s="1"/>
  <c r="AC786" i="5" s="1"/>
  <c r="L1237" i="5"/>
  <c r="N1237" i="5" s="1"/>
  <c r="P1237" i="5" s="1"/>
  <c r="R1237" i="5" s="1"/>
  <c r="T1237" i="5" s="1"/>
  <c r="V1237" i="5" s="1"/>
  <c r="X1237" i="5" s="1"/>
  <c r="Z1237" i="5" s="1"/>
  <c r="AA1237" i="5" s="1"/>
  <c r="AC1237" i="5" s="1"/>
  <c r="J45" i="5"/>
  <c r="M96" i="5"/>
  <c r="L1005" i="5"/>
  <c r="N1005" i="5" s="1"/>
  <c r="P1005" i="5" s="1"/>
  <c r="R1005" i="5" s="1"/>
  <c r="T1005" i="5" s="1"/>
  <c r="V1005" i="5" s="1"/>
  <c r="X1005" i="5" s="1"/>
  <c r="Z1005" i="5" s="1"/>
  <c r="AA1005" i="5" s="1"/>
  <c r="AC1005" i="5" s="1"/>
  <c r="L1554" i="5"/>
  <c r="N1554" i="5" s="1"/>
  <c r="P1554" i="5" s="1"/>
  <c r="R1554" i="5" s="1"/>
  <c r="T1554" i="5" s="1"/>
  <c r="V1554" i="5" s="1"/>
  <c r="X1554" i="5" s="1"/>
  <c r="Z1554" i="5" s="1"/>
  <c r="AA1554" i="5" s="1"/>
  <c r="AC1554" i="5" s="1"/>
  <c r="L1673" i="5"/>
  <c r="N1673" i="5" s="1"/>
  <c r="P1673" i="5" s="1"/>
  <c r="R1673" i="5" s="1"/>
  <c r="T1673" i="5" s="1"/>
  <c r="V1673" i="5" s="1"/>
  <c r="X1673" i="5" s="1"/>
  <c r="Z1673" i="5" s="1"/>
  <c r="AA1673" i="5" s="1"/>
  <c r="AC1673" i="5" s="1"/>
  <c r="Y742" i="5"/>
  <c r="S1603" i="5"/>
  <c r="W96" i="5"/>
  <c r="L1783" i="5"/>
  <c r="N1783" i="5" s="1"/>
  <c r="P1783" i="5" s="1"/>
  <c r="R1783" i="5" s="1"/>
  <c r="T1783" i="5" s="1"/>
  <c r="V1783" i="5" s="1"/>
  <c r="X1783" i="5" s="1"/>
  <c r="Z1783" i="5" s="1"/>
  <c r="AA1783" i="5" s="1"/>
  <c r="AC1783" i="5" s="1"/>
  <c r="L463" i="5"/>
  <c r="N463" i="5" s="1"/>
  <c r="U256" i="5"/>
  <c r="W1225" i="5"/>
  <c r="W1230" i="5"/>
  <c r="Y1469" i="5"/>
  <c r="J1469" i="5"/>
  <c r="W1603" i="5"/>
  <c r="Q1758" i="5"/>
  <c r="K96" i="5"/>
  <c r="J256" i="5"/>
  <c r="L858" i="5"/>
  <c r="N858" i="5" s="1"/>
  <c r="P858" i="5" s="1"/>
  <c r="R858" i="5" s="1"/>
  <c r="T858" i="5" s="1"/>
  <c r="V858" i="5" s="1"/>
  <c r="X858" i="5" s="1"/>
  <c r="Z858" i="5" s="1"/>
  <c r="AA858" i="5" s="1"/>
  <c r="AC858" i="5" s="1"/>
  <c r="L961" i="5"/>
  <c r="N961" i="5" s="1"/>
  <c r="P961" i="5" s="1"/>
  <c r="R961" i="5" s="1"/>
  <c r="T961" i="5" s="1"/>
  <c r="V961" i="5" s="1"/>
  <c r="X961" i="5" s="1"/>
  <c r="Z961" i="5" s="1"/>
  <c r="AA961" i="5" s="1"/>
  <c r="AC961" i="5" s="1"/>
  <c r="U1066" i="5"/>
  <c r="U1026" i="5"/>
  <c r="K929" i="5"/>
  <c r="W1202" i="5"/>
  <c r="M1225" i="5"/>
  <c r="M1202" i="5"/>
  <c r="M1230" i="5"/>
  <c r="M1304" i="5"/>
  <c r="S1469" i="5"/>
  <c r="L1653" i="5"/>
  <c r="N1653" i="5" s="1"/>
  <c r="P1653" i="5" s="1"/>
  <c r="R1653" i="5" s="1"/>
  <c r="T1653" i="5" s="1"/>
  <c r="V1653" i="5" s="1"/>
  <c r="X1653" i="5" s="1"/>
  <c r="Z1653" i="5" s="1"/>
  <c r="AA1653" i="5" s="1"/>
  <c r="AC1653" i="5" s="1"/>
  <c r="U1758" i="5"/>
  <c r="Y1758" i="5"/>
  <c r="L1836" i="5"/>
  <c r="N1836" i="5" s="1"/>
  <c r="U96" i="5"/>
  <c r="Y166" i="5"/>
  <c r="Q175" i="5"/>
  <c r="W175" i="5"/>
  <c r="S209" i="5"/>
  <c r="O256" i="5"/>
  <c r="L403" i="5"/>
  <c r="N403" i="5" s="1"/>
  <c r="P403" i="5" s="1"/>
  <c r="R403" i="5" s="1"/>
  <c r="T403" i="5" s="1"/>
  <c r="V403" i="5" s="1"/>
  <c r="X403" i="5" s="1"/>
  <c r="Z403" i="5" s="1"/>
  <c r="AA403" i="5" s="1"/>
  <c r="AC403" i="5" s="1"/>
  <c r="L535" i="5"/>
  <c r="N535" i="5" s="1"/>
  <c r="P535" i="5" s="1"/>
  <c r="R535" i="5" s="1"/>
  <c r="T535" i="5" s="1"/>
  <c r="V535" i="5" s="1"/>
  <c r="X535" i="5" s="1"/>
  <c r="Z535" i="5" s="1"/>
  <c r="AA535" i="5" s="1"/>
  <c r="AC535" i="5" s="1"/>
  <c r="K1066" i="5"/>
  <c r="K1026" i="5"/>
  <c r="J929" i="5"/>
  <c r="Y1202" i="5"/>
  <c r="L1143" i="5"/>
  <c r="N1143" i="5" s="1"/>
  <c r="P1143" i="5" s="1"/>
  <c r="R1143" i="5" s="1"/>
  <c r="T1143" i="5" s="1"/>
  <c r="V1143" i="5" s="1"/>
  <c r="X1143" i="5" s="1"/>
  <c r="Z1143" i="5" s="1"/>
  <c r="AA1143" i="5" s="1"/>
  <c r="AC1143" i="5" s="1"/>
  <c r="U1304" i="5"/>
  <c r="L1249" i="5"/>
  <c r="N1249" i="5" s="1"/>
  <c r="P1249" i="5" s="1"/>
  <c r="R1249" i="5" s="1"/>
  <c r="T1249" i="5" s="1"/>
  <c r="V1249" i="5" s="1"/>
  <c r="X1249" i="5" s="1"/>
  <c r="Z1249" i="5" s="1"/>
  <c r="AA1249" i="5" s="1"/>
  <c r="AC1249" i="5" s="1"/>
  <c r="L1363" i="5"/>
  <c r="N1363" i="5" s="1"/>
  <c r="P1363" i="5" s="1"/>
  <c r="R1363" i="5" s="1"/>
  <c r="T1363" i="5" s="1"/>
  <c r="V1363" i="5" s="1"/>
  <c r="X1363" i="5" s="1"/>
  <c r="Z1363" i="5" s="1"/>
  <c r="AA1363" i="5" s="1"/>
  <c r="AC1363" i="5" s="1"/>
  <c r="O166" i="5"/>
  <c r="L203" i="5"/>
  <c r="N203" i="5" s="1"/>
  <c r="P203" i="5" s="1"/>
  <c r="R203" i="5" s="1"/>
  <c r="T203" i="5" s="1"/>
  <c r="V203" i="5" s="1"/>
  <c r="X203" i="5" s="1"/>
  <c r="Z203" i="5" s="1"/>
  <c r="AA203" i="5" s="1"/>
  <c r="AC203" i="5" s="1"/>
  <c r="S132" i="5"/>
  <c r="M175" i="5"/>
  <c r="L1110" i="5"/>
  <c r="N1110" i="5" s="1"/>
  <c r="P1110" i="5" s="1"/>
  <c r="R1110" i="5" s="1"/>
  <c r="T1110" i="5" s="1"/>
  <c r="V1110" i="5" s="1"/>
  <c r="X1110" i="5" s="1"/>
  <c r="Z1110" i="5" s="1"/>
  <c r="AA1110" i="5" s="1"/>
  <c r="AC1110" i="5" s="1"/>
  <c r="L1477" i="5"/>
  <c r="N1477" i="5" s="1"/>
  <c r="P1477" i="5" s="1"/>
  <c r="R1477" i="5" s="1"/>
  <c r="L371" i="5"/>
  <c r="N371" i="5" s="1"/>
  <c r="P371" i="5" s="1"/>
  <c r="R371" i="5" s="1"/>
  <c r="T371" i="5" s="1"/>
  <c r="V371" i="5" s="1"/>
  <c r="X371" i="5" s="1"/>
  <c r="Z371" i="5" s="1"/>
  <c r="AA371" i="5" s="1"/>
  <c r="AC371" i="5" s="1"/>
  <c r="L760" i="5"/>
  <c r="N760" i="5" s="1"/>
  <c r="P760" i="5" s="1"/>
  <c r="L777" i="5"/>
  <c r="N777" i="5" s="1"/>
  <c r="P777" i="5" s="1"/>
  <c r="R777" i="5" s="1"/>
  <c r="T777" i="5" s="1"/>
  <c r="V777" i="5" s="1"/>
  <c r="X777" i="5" s="1"/>
  <c r="Z777" i="5" s="1"/>
  <c r="AA777" i="5" s="1"/>
  <c r="AC777" i="5" s="1"/>
  <c r="L794" i="5"/>
  <c r="N794" i="5" s="1"/>
  <c r="P794" i="5" s="1"/>
  <c r="R794" i="5" s="1"/>
  <c r="T794" i="5" s="1"/>
  <c r="V794" i="5" s="1"/>
  <c r="X794" i="5" s="1"/>
  <c r="Z794" i="5" s="1"/>
  <c r="AA794" i="5" s="1"/>
  <c r="AC794" i="5" s="1"/>
  <c r="L189" i="5"/>
  <c r="L604" i="5"/>
  <c r="N604" i="5" s="1"/>
  <c r="P604" i="5" s="1"/>
  <c r="R604" i="5" s="1"/>
  <c r="T604" i="5" s="1"/>
  <c r="V604" i="5" s="1"/>
  <c r="X604" i="5" s="1"/>
  <c r="Z604" i="5" s="1"/>
  <c r="AA604" i="5" s="1"/>
  <c r="AC604" i="5" s="1"/>
  <c r="L518" i="5"/>
  <c r="N518" i="5" s="1"/>
  <c r="P518" i="5" s="1"/>
  <c r="R518" i="5" s="1"/>
  <c r="T518" i="5" s="1"/>
  <c r="V518" i="5" s="1"/>
  <c r="X518" i="5" s="1"/>
  <c r="Z518" i="5" s="1"/>
  <c r="AA518" i="5" s="1"/>
  <c r="AC518" i="5" s="1"/>
  <c r="L350" i="5"/>
  <c r="N350" i="5" s="1"/>
  <c r="P350" i="5" s="1"/>
  <c r="R350" i="5" s="1"/>
  <c r="T350" i="5" s="1"/>
  <c r="V350" i="5" s="1"/>
  <c r="X350" i="5" s="1"/>
  <c r="Z350" i="5" s="1"/>
  <c r="AA350" i="5" s="1"/>
  <c r="AC350" i="5" s="1"/>
  <c r="L1555" i="5"/>
  <c r="N1555" i="5" s="1"/>
  <c r="P1555" i="5" s="1"/>
  <c r="R1555" i="5" s="1"/>
  <c r="T1555" i="5" s="1"/>
  <c r="V1555" i="5" s="1"/>
  <c r="X1555" i="5" s="1"/>
  <c r="Z1555" i="5" s="1"/>
  <c r="AA1555" i="5" s="1"/>
  <c r="AC1555" i="5" s="1"/>
  <c r="L1730" i="5"/>
  <c r="N1730" i="5" s="1"/>
  <c r="P1730" i="5" s="1"/>
  <c r="R1730" i="5" s="1"/>
  <c r="T1730" i="5" s="1"/>
  <c r="V1730" i="5" s="1"/>
  <c r="X1730" i="5" s="1"/>
  <c r="Z1730" i="5" s="1"/>
  <c r="AA1730" i="5" s="1"/>
  <c r="AC1730" i="5" s="1"/>
  <c r="L1524" i="5"/>
  <c r="N1524" i="5" s="1"/>
  <c r="P1524" i="5" s="1"/>
  <c r="R1524" i="5" s="1"/>
  <c r="T1524" i="5" s="1"/>
  <c r="V1524" i="5" s="1"/>
  <c r="X1524" i="5" s="1"/>
  <c r="Z1524" i="5" s="1"/>
  <c r="AA1524" i="5" s="1"/>
  <c r="AC1524" i="5" s="1"/>
  <c r="L1077" i="5"/>
  <c r="N1077" i="5" s="1"/>
  <c r="P1077" i="5" s="1"/>
  <c r="R1077" i="5" s="1"/>
  <c r="T1077" i="5" s="1"/>
  <c r="V1077" i="5" s="1"/>
  <c r="X1077" i="5" s="1"/>
  <c r="Z1077" i="5" s="1"/>
  <c r="AA1077" i="5" s="1"/>
  <c r="AC1077" i="5" s="1"/>
  <c r="L1263" i="5"/>
  <c r="N1263" i="5" s="1"/>
  <c r="P1263" i="5" s="1"/>
  <c r="R1263" i="5" s="1"/>
  <c r="T1263" i="5" s="1"/>
  <c r="V1263" i="5" s="1"/>
  <c r="X1263" i="5" s="1"/>
  <c r="Z1263" i="5" s="1"/>
  <c r="AA1263" i="5" s="1"/>
  <c r="AC1263" i="5" s="1"/>
  <c r="L1744" i="5"/>
  <c r="N1744" i="5" s="1"/>
  <c r="P1744" i="5" s="1"/>
  <c r="R1744" i="5" s="1"/>
  <c r="T1744" i="5" s="1"/>
  <c r="V1744" i="5" s="1"/>
  <c r="X1744" i="5" s="1"/>
  <c r="Z1744" i="5" s="1"/>
  <c r="AA1744" i="5" s="1"/>
  <c r="AC1744" i="5" s="1"/>
  <c r="L747" i="5"/>
  <c r="N747" i="5" s="1"/>
  <c r="P747" i="5" s="1"/>
  <c r="R747" i="5" s="1"/>
  <c r="T747" i="5" s="1"/>
  <c r="V747" i="5" s="1"/>
  <c r="X747" i="5" s="1"/>
  <c r="Z747" i="5" s="1"/>
  <c r="AA747" i="5" s="1"/>
  <c r="AC747" i="5" s="1"/>
  <c r="L696" i="5"/>
  <c r="N696" i="5" s="1"/>
  <c r="P696" i="5" s="1"/>
  <c r="R696" i="5" s="1"/>
  <c r="T696" i="5" s="1"/>
  <c r="V696" i="5" s="1"/>
  <c r="X696" i="5" s="1"/>
  <c r="Z696" i="5" s="1"/>
  <c r="AA696" i="5" s="1"/>
  <c r="AC696" i="5" s="1"/>
  <c r="L1317" i="5"/>
  <c r="N1317" i="5" s="1"/>
  <c r="P1317" i="5" s="1"/>
  <c r="R1317" i="5" s="1"/>
  <c r="T1317" i="5" s="1"/>
  <c r="V1317" i="5" s="1"/>
  <c r="X1317" i="5" s="1"/>
  <c r="Z1317" i="5" s="1"/>
  <c r="AA1317" i="5" s="1"/>
  <c r="AC1317" i="5" s="1"/>
  <c r="L695" i="5"/>
  <c r="N695" i="5" s="1"/>
  <c r="P695" i="5" s="1"/>
  <c r="R695" i="5" s="1"/>
  <c r="T695" i="5" s="1"/>
  <c r="V695" i="5" s="1"/>
  <c r="X695" i="5" s="1"/>
  <c r="Z695" i="5" s="1"/>
  <c r="AA695" i="5" s="1"/>
  <c r="AC695" i="5" s="1"/>
  <c r="L894" i="5"/>
  <c r="N894" i="5" s="1"/>
  <c r="P894" i="5" s="1"/>
  <c r="R894" i="5" s="1"/>
  <c r="T894" i="5" s="1"/>
  <c r="V894" i="5" s="1"/>
  <c r="X894" i="5" s="1"/>
  <c r="Z894" i="5" s="1"/>
  <c r="AA894" i="5" s="1"/>
  <c r="AC894" i="5" s="1"/>
  <c r="O1230" i="5"/>
  <c r="S1277" i="5"/>
  <c r="Q1603" i="5"/>
  <c r="K132" i="5"/>
  <c r="L132" i="5" s="1"/>
  <c r="L901" i="5"/>
  <c r="N901" i="5" s="1"/>
  <c r="P901" i="5" s="1"/>
  <c r="R901" i="5" s="1"/>
  <c r="T901" i="5" s="1"/>
  <c r="V901" i="5" s="1"/>
  <c r="X901" i="5" s="1"/>
  <c r="Z901" i="5" s="1"/>
  <c r="AA901" i="5" s="1"/>
  <c r="AC901" i="5" s="1"/>
  <c r="L1332" i="5"/>
  <c r="N1332" i="5" s="1"/>
  <c r="P1332" i="5" s="1"/>
  <c r="R1332" i="5" s="1"/>
  <c r="T1332" i="5" s="1"/>
  <c r="V1332" i="5" s="1"/>
  <c r="X1332" i="5" s="1"/>
  <c r="Z1332" i="5" s="1"/>
  <c r="AA1332" i="5" s="1"/>
  <c r="AC1332" i="5" s="1"/>
  <c r="L1695" i="5"/>
  <c r="N1695" i="5" s="1"/>
  <c r="P1695" i="5" s="1"/>
  <c r="R1695" i="5" s="1"/>
  <c r="T1695" i="5" s="1"/>
  <c r="V1695" i="5" s="1"/>
  <c r="X1695" i="5" s="1"/>
  <c r="Z1695" i="5" s="1"/>
  <c r="AA1695" i="5" s="1"/>
  <c r="AC1695" i="5" s="1"/>
  <c r="L1803" i="5"/>
  <c r="N1803" i="5" s="1"/>
  <c r="P1803" i="5" s="1"/>
  <c r="R1803" i="5" s="1"/>
  <c r="T1803" i="5" s="1"/>
  <c r="V1803" i="5" s="1"/>
  <c r="X1803" i="5" s="1"/>
  <c r="Z1803" i="5" s="1"/>
  <c r="AA1803" i="5" s="1"/>
  <c r="AC1803" i="5" s="1"/>
  <c r="Y1599" i="5"/>
  <c r="M1599" i="5"/>
  <c r="U1651" i="5"/>
  <c r="Q1651" i="5"/>
  <c r="W1651" i="5"/>
  <c r="J1651" i="5"/>
  <c r="W1727" i="5"/>
  <c r="O1727" i="5"/>
  <c r="Y1727" i="5"/>
  <c r="Q1878" i="5"/>
  <c r="S1878" i="5"/>
  <c r="Y1878" i="5"/>
  <c r="M1863" i="5"/>
  <c r="Q1863" i="5"/>
  <c r="Q69" i="5"/>
  <c r="S69" i="5"/>
  <c r="L593" i="5"/>
  <c r="N593" i="5" s="1"/>
  <c r="P593" i="5" s="1"/>
  <c r="R593" i="5" s="1"/>
  <c r="T593" i="5" s="1"/>
  <c r="V593" i="5" s="1"/>
  <c r="X593" i="5" s="1"/>
  <c r="Z593" i="5" s="1"/>
  <c r="AA593" i="5" s="1"/>
  <c r="AC593" i="5" s="1"/>
  <c r="L1105" i="5"/>
  <c r="N1105" i="5" s="1"/>
  <c r="P1105" i="5" s="1"/>
  <c r="R1105" i="5" s="1"/>
  <c r="T1105" i="5" s="1"/>
  <c r="V1105" i="5" s="1"/>
  <c r="X1105" i="5" s="1"/>
  <c r="Z1105" i="5" s="1"/>
  <c r="AA1105" i="5" s="1"/>
  <c r="AC1105" i="5" s="1"/>
  <c r="M156" i="5"/>
  <c r="O156" i="5"/>
  <c r="Y156" i="5"/>
  <c r="S779" i="5"/>
  <c r="Y228" i="5"/>
  <c r="L308" i="5"/>
  <c r="N308" i="5" s="1"/>
  <c r="P308" i="5" s="1"/>
  <c r="R308" i="5" s="1"/>
  <c r="T308" i="5" s="1"/>
  <c r="V308" i="5" s="1"/>
  <c r="X308" i="5" s="1"/>
  <c r="Z308" i="5" s="1"/>
  <c r="AA308" i="5" s="1"/>
  <c r="AC308" i="5" s="1"/>
  <c r="Y382" i="5"/>
  <c r="U735" i="5"/>
  <c r="M656" i="5"/>
  <c r="M708" i="5"/>
  <c r="O779" i="5"/>
  <c r="S1002" i="5"/>
  <c r="O931" i="5"/>
  <c r="K1089" i="5"/>
  <c r="J1277" i="5"/>
  <c r="S1599" i="5"/>
  <c r="S129" i="5"/>
  <c r="S45" i="5"/>
  <c r="J1619" i="5"/>
  <c r="K1619" i="5"/>
  <c r="L1565" i="5"/>
  <c r="N1565" i="5" s="1"/>
  <c r="P1565" i="5" s="1"/>
  <c r="R1565" i="5" s="1"/>
  <c r="T1565" i="5" s="1"/>
  <c r="V1565" i="5" s="1"/>
  <c r="X1565" i="5" s="1"/>
  <c r="Z1565" i="5" s="1"/>
  <c r="AA1565" i="5" s="1"/>
  <c r="AC1565" i="5" s="1"/>
  <c r="Q96" i="5"/>
  <c r="S96" i="5"/>
  <c r="C1366" i="5"/>
  <c r="K228" i="5"/>
  <c r="M438" i="5"/>
  <c r="K735" i="5"/>
  <c r="N773" i="5"/>
  <c r="P773" i="5" s="1"/>
  <c r="R773" i="5" s="1"/>
  <c r="T773" i="5" s="1"/>
  <c r="V773" i="5" s="1"/>
  <c r="X773" i="5" s="1"/>
  <c r="Z773" i="5" s="1"/>
  <c r="AA773" i="5" s="1"/>
  <c r="AC773" i="5" s="1"/>
  <c r="L828" i="5"/>
  <c r="N828" i="5" s="1"/>
  <c r="P828" i="5" s="1"/>
  <c r="R828" i="5" s="1"/>
  <c r="T828" i="5" s="1"/>
  <c r="V828" i="5" s="1"/>
  <c r="X828" i="5" s="1"/>
  <c r="Z828" i="5" s="1"/>
  <c r="AA828" i="5" s="1"/>
  <c r="AC828" i="5" s="1"/>
  <c r="J708" i="5"/>
  <c r="Y779" i="5"/>
  <c r="U902" i="5"/>
  <c r="Y931" i="5"/>
  <c r="Q1089" i="5"/>
  <c r="O1277" i="5"/>
  <c r="L1309" i="5"/>
  <c r="N1309" i="5" s="1"/>
  <c r="P1309" i="5" s="1"/>
  <c r="R1309" i="5" s="1"/>
  <c r="T1309" i="5" s="1"/>
  <c r="V1309" i="5" s="1"/>
  <c r="X1309" i="5" s="1"/>
  <c r="Z1309" i="5" s="1"/>
  <c r="AA1309" i="5" s="1"/>
  <c r="AC1309" i="5" s="1"/>
  <c r="L1157" i="5"/>
  <c r="N1157" i="5" s="1"/>
  <c r="P1157" i="5" s="1"/>
  <c r="R1157" i="5" s="1"/>
  <c r="T1157" i="5" s="1"/>
  <c r="V1157" i="5" s="1"/>
  <c r="X1157" i="5" s="1"/>
  <c r="Z1157" i="5" s="1"/>
  <c r="AA1157" i="5" s="1"/>
  <c r="AC1157" i="5" s="1"/>
  <c r="S1863" i="5"/>
  <c r="L1849" i="5"/>
  <c r="N1849" i="5" s="1"/>
  <c r="P1849" i="5" s="1"/>
  <c r="R1849" i="5" s="1"/>
  <c r="T1849" i="5" s="1"/>
  <c r="V1849" i="5" s="1"/>
  <c r="X1849" i="5" s="1"/>
  <c r="Z1849" i="5" s="1"/>
  <c r="AA1849" i="5" s="1"/>
  <c r="AC1849" i="5" s="1"/>
  <c r="Q129" i="5"/>
  <c r="Q45" i="5"/>
  <c r="K1469" i="5"/>
  <c r="M1469" i="5"/>
  <c r="W1469" i="5"/>
  <c r="L59" i="5"/>
  <c r="N59" i="5" s="1"/>
  <c r="P59" i="5" s="1"/>
  <c r="R59" i="5" s="1"/>
  <c r="T59" i="5" s="1"/>
  <c r="V59" i="5" s="1"/>
  <c r="X59" i="5" s="1"/>
  <c r="Z59" i="5" s="1"/>
  <c r="AA59" i="5" s="1"/>
  <c r="AC59" i="5" s="1"/>
  <c r="O79" i="5"/>
  <c r="Q79" i="5"/>
  <c r="J79" i="5"/>
  <c r="W79" i="5"/>
  <c r="K79" i="5"/>
  <c r="L242" i="5"/>
  <c r="N242" i="5" s="1"/>
  <c r="P242" i="5" s="1"/>
  <c r="R242" i="5" s="1"/>
  <c r="T242" i="5" s="1"/>
  <c r="V242" i="5" s="1"/>
  <c r="X242" i="5" s="1"/>
  <c r="Z242" i="5" s="1"/>
  <c r="AA242" i="5" s="1"/>
  <c r="AC242" i="5" s="1"/>
  <c r="L307" i="5"/>
  <c r="N307" i="5" s="1"/>
  <c r="P307" i="5" s="1"/>
  <c r="R307" i="5" s="1"/>
  <c r="T307" i="5" s="1"/>
  <c r="V307" i="5" s="1"/>
  <c r="X307" i="5" s="1"/>
  <c r="Z307" i="5" s="1"/>
  <c r="AA307" i="5" s="1"/>
  <c r="AC307" i="5" s="1"/>
  <c r="S200" i="5"/>
  <c r="Y200" i="5"/>
  <c r="M200" i="5"/>
  <c r="W200" i="5"/>
  <c r="Q200" i="5"/>
  <c r="W656" i="5"/>
  <c r="Y708" i="5"/>
  <c r="Y902" i="5"/>
  <c r="M931" i="5"/>
  <c r="U1277" i="5"/>
  <c r="U45" i="5"/>
  <c r="D60" i="5"/>
  <c r="C950" i="5"/>
  <c r="C1684" i="5"/>
  <c r="W228" i="5"/>
  <c r="J438" i="5"/>
  <c r="Y438" i="5"/>
  <c r="N351" i="5"/>
  <c r="P351" i="5" s="1"/>
  <c r="R351" i="5" s="1"/>
  <c r="T351" i="5" s="1"/>
  <c r="V351" i="5" s="1"/>
  <c r="X351" i="5" s="1"/>
  <c r="Z351" i="5" s="1"/>
  <c r="AA351" i="5" s="1"/>
  <c r="AC351" i="5" s="1"/>
  <c r="W646" i="5"/>
  <c r="Q708" i="5"/>
  <c r="M779" i="5"/>
  <c r="K912" i="5"/>
  <c r="W931" i="5"/>
  <c r="W1089" i="5"/>
  <c r="M1277" i="5"/>
  <c r="Y1277" i="5"/>
  <c r="L1638" i="5"/>
  <c r="N1638" i="5" s="1"/>
  <c r="P1638" i="5" s="1"/>
  <c r="R1638" i="5" s="1"/>
  <c r="M1686" i="5"/>
  <c r="O1863" i="5"/>
  <c r="Q1727" i="5"/>
  <c r="W76" i="5"/>
  <c r="W156" i="5"/>
  <c r="J196" i="5"/>
  <c r="M29" i="5"/>
  <c r="W29" i="5"/>
  <c r="O29" i="5"/>
  <c r="L185" i="5"/>
  <c r="N185" i="5" s="1"/>
  <c r="P185" i="5" s="1"/>
  <c r="R185" i="5" s="1"/>
  <c r="T185" i="5" s="1"/>
  <c r="V185" i="5" s="1"/>
  <c r="X185" i="5" s="1"/>
  <c r="Z185" i="5" s="1"/>
  <c r="AA185" i="5" s="1"/>
  <c r="AC185" i="5" s="1"/>
  <c r="L1425" i="5"/>
  <c r="N1425" i="5" s="1"/>
  <c r="P1425" i="5" s="1"/>
  <c r="R1425" i="5" s="1"/>
  <c r="T1425" i="5" s="1"/>
  <c r="V1425" i="5" s="1"/>
  <c r="X1425" i="5" s="1"/>
  <c r="Z1425" i="5" s="1"/>
  <c r="AA1425" i="5" s="1"/>
  <c r="AC1425" i="5" s="1"/>
  <c r="J1089" i="5"/>
  <c r="C1782" i="5"/>
  <c r="J228" i="5"/>
  <c r="L663" i="5"/>
  <c r="N663" i="5" s="1"/>
  <c r="P663" i="5" s="1"/>
  <c r="R663" i="5" s="1"/>
  <c r="T663" i="5" s="1"/>
  <c r="V663" i="5" s="1"/>
  <c r="X663" i="5" s="1"/>
  <c r="Z663" i="5" s="1"/>
  <c r="AA663" i="5" s="1"/>
  <c r="AC663" i="5" s="1"/>
  <c r="J656" i="5"/>
  <c r="W779" i="5"/>
  <c r="L822" i="5"/>
  <c r="N822" i="5" s="1"/>
  <c r="P822" i="5" s="1"/>
  <c r="K931" i="5"/>
  <c r="M1089" i="5"/>
  <c r="L1392" i="5"/>
  <c r="N1392" i="5" s="1"/>
  <c r="P1392" i="5" s="1"/>
  <c r="R1392" i="5" s="1"/>
  <c r="T1392" i="5" s="1"/>
  <c r="V1392" i="5" s="1"/>
  <c r="X1392" i="5" s="1"/>
  <c r="Z1392" i="5" s="1"/>
  <c r="AA1392" i="5" s="1"/>
  <c r="AC1392" i="5" s="1"/>
  <c r="L1461" i="5"/>
  <c r="N1461" i="5" s="1"/>
  <c r="P1461" i="5" s="1"/>
  <c r="R1461" i="5" s="1"/>
  <c r="T1461" i="5" s="1"/>
  <c r="V1461" i="5" s="1"/>
  <c r="X1461" i="5" s="1"/>
  <c r="Z1461" i="5" s="1"/>
  <c r="AA1461" i="5" s="1"/>
  <c r="AC1461" i="5" s="1"/>
  <c r="O1599" i="5"/>
  <c r="L1681" i="5"/>
  <c r="N1681" i="5" s="1"/>
  <c r="P1681" i="5" s="1"/>
  <c r="R1681" i="5" s="1"/>
  <c r="T1681" i="5" s="1"/>
  <c r="V1681" i="5" s="1"/>
  <c r="X1681" i="5" s="1"/>
  <c r="Z1681" i="5" s="1"/>
  <c r="AA1681" i="5" s="1"/>
  <c r="AC1681" i="5" s="1"/>
  <c r="W1599" i="5"/>
  <c r="K1651" i="5"/>
  <c r="W1863" i="5"/>
  <c r="M1878" i="5"/>
  <c r="Y1863" i="5"/>
  <c r="L1798" i="5"/>
  <c r="N1798" i="5" s="1"/>
  <c r="P1798" i="5" s="1"/>
  <c r="R1798" i="5" s="1"/>
  <c r="T1798" i="5" s="1"/>
  <c r="V1798" i="5" s="1"/>
  <c r="X1798" i="5" s="1"/>
  <c r="Z1798" i="5" s="1"/>
  <c r="AA1798" i="5" s="1"/>
  <c r="AC1798" i="5" s="1"/>
  <c r="K156" i="5"/>
  <c r="U196" i="5"/>
  <c r="Q156" i="5"/>
  <c r="L1228" i="5"/>
  <c r="N1228" i="5" s="1"/>
  <c r="P1228" i="5" s="1"/>
  <c r="R1228" i="5" s="1"/>
  <c r="T1228" i="5" s="1"/>
  <c r="V1228" i="5" s="1"/>
  <c r="X1228" i="5" s="1"/>
  <c r="Z1228" i="5" s="1"/>
  <c r="AA1228" i="5" s="1"/>
  <c r="AC1228" i="5" s="1"/>
  <c r="U1686" i="5"/>
  <c r="K1686" i="5"/>
  <c r="O45" i="5"/>
  <c r="Y45" i="5"/>
  <c r="K45" i="5"/>
  <c r="W45" i="5"/>
  <c r="L241" i="5"/>
  <c r="N241" i="5" s="1"/>
  <c r="P241" i="5" s="1"/>
  <c r="R241" i="5" s="1"/>
  <c r="T241" i="5" s="1"/>
  <c r="V241" i="5" s="1"/>
  <c r="X241" i="5" s="1"/>
  <c r="Z241" i="5" s="1"/>
  <c r="AA241" i="5" s="1"/>
  <c r="AC241" i="5" s="1"/>
  <c r="J320" i="5"/>
  <c r="Q320" i="5"/>
  <c r="W431" i="5"/>
  <c r="J752" i="5"/>
  <c r="S755" i="5"/>
  <c r="S656" i="5"/>
  <c r="K708" i="5"/>
  <c r="U779" i="5"/>
  <c r="W1053" i="5"/>
  <c r="U931" i="5"/>
  <c r="S1651" i="5"/>
  <c r="M1727" i="5"/>
  <c r="W1878" i="5"/>
  <c r="J76" i="5"/>
  <c r="L146" i="5"/>
  <c r="N146" i="5" s="1"/>
  <c r="P146" i="5" s="1"/>
  <c r="R146" i="5" s="1"/>
  <c r="T146" i="5" s="1"/>
  <c r="V146" i="5" s="1"/>
  <c r="X146" i="5" s="1"/>
  <c r="Z146" i="5" s="1"/>
  <c r="AA146" i="5" s="1"/>
  <c r="AC146" i="5" s="1"/>
  <c r="U156" i="5"/>
  <c r="D1255" i="5"/>
  <c r="C1449" i="5"/>
  <c r="C1643" i="5"/>
  <c r="L261" i="5"/>
  <c r="N261" i="5" s="1"/>
  <c r="P261" i="5" s="1"/>
  <c r="R261" i="5" s="1"/>
  <c r="T261" i="5" s="1"/>
  <c r="V261" i="5" s="1"/>
  <c r="X261" i="5" s="1"/>
  <c r="Z261" i="5" s="1"/>
  <c r="AA261" i="5" s="1"/>
  <c r="AC261" i="5" s="1"/>
  <c r="L433" i="5"/>
  <c r="N433" i="5" s="1"/>
  <c r="P433" i="5" s="1"/>
  <c r="R433" i="5" s="1"/>
  <c r="T433" i="5" s="1"/>
  <c r="V433" i="5" s="1"/>
  <c r="X433" i="5" s="1"/>
  <c r="Z433" i="5" s="1"/>
  <c r="AA433" i="5" s="1"/>
  <c r="AC433" i="5" s="1"/>
  <c r="L550" i="5"/>
  <c r="N550" i="5" s="1"/>
  <c r="P550" i="5" s="1"/>
  <c r="R550" i="5" s="1"/>
  <c r="T550" i="5" s="1"/>
  <c r="O755" i="5"/>
  <c r="Q656" i="5"/>
  <c r="W708" i="5"/>
  <c r="M912" i="5"/>
  <c r="J931" i="5"/>
  <c r="Y1211" i="5"/>
  <c r="S1164" i="5"/>
  <c r="O1651" i="5"/>
  <c r="K1727" i="5"/>
  <c r="Y19" i="5"/>
  <c r="U76" i="5"/>
  <c r="U69" i="5"/>
  <c r="J156" i="5"/>
  <c r="W196" i="5"/>
  <c r="C606" i="5"/>
  <c r="C1262" i="5"/>
  <c r="C527" i="5"/>
  <c r="D1753" i="5"/>
  <c r="C1767" i="5"/>
  <c r="S223" i="5"/>
  <c r="L408" i="5"/>
  <c r="N408" i="5" s="1"/>
  <c r="P408" i="5" s="1"/>
  <c r="R408" i="5" s="1"/>
  <c r="T408" i="5" s="1"/>
  <c r="V408" i="5" s="1"/>
  <c r="X408" i="5" s="1"/>
  <c r="Z408" i="5" s="1"/>
  <c r="AA408" i="5" s="1"/>
  <c r="AC408" i="5" s="1"/>
  <c r="L423" i="5"/>
  <c r="N423" i="5" s="1"/>
  <c r="P423" i="5" s="1"/>
  <c r="R423" i="5" s="1"/>
  <c r="T423" i="5" s="1"/>
  <c r="V423" i="5" s="1"/>
  <c r="X423" i="5" s="1"/>
  <c r="Z423" i="5" s="1"/>
  <c r="AA423" i="5" s="1"/>
  <c r="AC423" i="5" s="1"/>
  <c r="O656" i="5"/>
  <c r="S708" i="5"/>
  <c r="W912" i="5"/>
  <c r="Y1053" i="5"/>
  <c r="Y1089" i="5"/>
  <c r="M1164" i="5"/>
  <c r="L1349" i="5"/>
  <c r="N1349" i="5" s="1"/>
  <c r="U1727" i="5"/>
  <c r="U1878" i="5"/>
  <c r="Y1651" i="5"/>
  <c r="L1840" i="5"/>
  <c r="N1840" i="5" s="1"/>
  <c r="P1840" i="5" s="1"/>
  <c r="R1840" i="5" s="1"/>
  <c r="T1840" i="5" s="1"/>
  <c r="V1840" i="5" s="1"/>
  <c r="X1840" i="5" s="1"/>
  <c r="Z1840" i="5" s="1"/>
  <c r="AA1840" i="5" s="1"/>
  <c r="AC1840" i="5" s="1"/>
  <c r="J200" i="5"/>
  <c r="W179" i="5"/>
  <c r="S196" i="5"/>
  <c r="S156" i="5"/>
  <c r="C1416" i="5"/>
  <c r="C1412" i="5"/>
  <c r="C97" i="5"/>
  <c r="C275" i="5"/>
  <c r="C462" i="5"/>
  <c r="C951" i="5"/>
  <c r="C1189" i="5"/>
  <c r="D868" i="5"/>
  <c r="D155" i="5"/>
  <c r="L616" i="5"/>
  <c r="N616" i="5" s="1"/>
  <c r="P616" i="5" s="1"/>
  <c r="R616" i="5" s="1"/>
  <c r="T616" i="5" s="1"/>
  <c r="V616" i="5" s="1"/>
  <c r="X616" i="5" s="1"/>
  <c r="Z616" i="5" s="1"/>
  <c r="AA616" i="5" s="1"/>
  <c r="AC616" i="5" s="1"/>
  <c r="Q755" i="5"/>
  <c r="Y656" i="5"/>
  <c r="U1089" i="5"/>
  <c r="L1259" i="5"/>
  <c r="N1259" i="5" s="1"/>
  <c r="P1259" i="5" s="1"/>
  <c r="R1259" i="5" s="1"/>
  <c r="T1259" i="5" s="1"/>
  <c r="V1259" i="5" s="1"/>
  <c r="X1259" i="5" s="1"/>
  <c r="Z1259" i="5" s="1"/>
  <c r="AA1259" i="5" s="1"/>
  <c r="AC1259" i="5" s="1"/>
  <c r="L1149" i="5"/>
  <c r="N1149" i="5" s="1"/>
  <c r="P1149" i="5" s="1"/>
  <c r="R1149" i="5" s="1"/>
  <c r="T1149" i="5" s="1"/>
  <c r="V1149" i="5" s="1"/>
  <c r="X1149" i="5" s="1"/>
  <c r="Z1149" i="5" s="1"/>
  <c r="AA1149" i="5" s="1"/>
  <c r="AC1149" i="5" s="1"/>
  <c r="L1431" i="5"/>
  <c r="N1431" i="5" s="1"/>
  <c r="P1431" i="5" s="1"/>
  <c r="R1431" i="5" s="1"/>
  <c r="T1431" i="5" s="1"/>
  <c r="V1431" i="5" s="1"/>
  <c r="X1431" i="5" s="1"/>
  <c r="Z1431" i="5" s="1"/>
  <c r="AA1431" i="5" s="1"/>
  <c r="AC1431" i="5" s="1"/>
  <c r="U1863" i="5"/>
  <c r="M1651" i="5"/>
  <c r="Y1619" i="5"/>
  <c r="O1878" i="5"/>
  <c r="U200" i="5"/>
  <c r="M179" i="5"/>
  <c r="K200" i="5"/>
  <c r="M196" i="5"/>
  <c r="L571" i="5"/>
  <c r="N571" i="5" s="1"/>
  <c r="P571" i="5" s="1"/>
  <c r="R571" i="5" s="1"/>
  <c r="T571" i="5" s="1"/>
  <c r="V571" i="5" s="1"/>
  <c r="X571" i="5" s="1"/>
  <c r="Z571" i="5" s="1"/>
  <c r="AA571" i="5" s="1"/>
  <c r="AC571" i="5" s="1"/>
  <c r="L783" i="5"/>
  <c r="N783" i="5" s="1"/>
  <c r="P783" i="5" s="1"/>
  <c r="R783" i="5" s="1"/>
  <c r="T783" i="5" s="1"/>
  <c r="V783" i="5" s="1"/>
  <c r="X783" i="5" s="1"/>
  <c r="Z783" i="5" s="1"/>
  <c r="AA783" i="5" s="1"/>
  <c r="AC783" i="5" s="1"/>
  <c r="L1520" i="5"/>
  <c r="N1520" i="5" s="1"/>
  <c r="P1520" i="5" s="1"/>
  <c r="R1520" i="5" s="1"/>
  <c r="T1520" i="5" s="1"/>
  <c r="V1520" i="5" s="1"/>
  <c r="X1520" i="5" s="1"/>
  <c r="Z1520" i="5" s="1"/>
  <c r="AA1520" i="5" s="1"/>
  <c r="AC1520" i="5" s="1"/>
  <c r="L50" i="5"/>
  <c r="N50" i="5" s="1"/>
  <c r="P50" i="5" s="1"/>
  <c r="R50" i="5" s="1"/>
  <c r="T50" i="5" s="1"/>
  <c r="V50" i="5" s="1"/>
  <c r="X50" i="5" s="1"/>
  <c r="Z50" i="5" s="1"/>
  <c r="AA50" i="5" s="1"/>
  <c r="AC50" i="5" s="1"/>
  <c r="L647" i="5"/>
  <c r="N647" i="5" s="1"/>
  <c r="P647" i="5" s="1"/>
  <c r="R647" i="5" s="1"/>
  <c r="T647" i="5" s="1"/>
  <c r="V647" i="5" s="1"/>
  <c r="X647" i="5" s="1"/>
  <c r="Z647" i="5" s="1"/>
  <c r="AA647" i="5" s="1"/>
  <c r="AC647" i="5" s="1"/>
  <c r="L1298" i="5"/>
  <c r="N1298" i="5" s="1"/>
  <c r="P1298" i="5" s="1"/>
  <c r="R1298" i="5" s="1"/>
  <c r="T1298" i="5" s="1"/>
  <c r="V1298" i="5" s="1"/>
  <c r="X1298" i="5" s="1"/>
  <c r="Z1298" i="5" s="1"/>
  <c r="AA1298" i="5" s="1"/>
  <c r="AC1298" i="5" s="1"/>
  <c r="L42" i="5"/>
  <c r="L871" i="5"/>
  <c r="N871" i="5" s="1"/>
  <c r="P871" i="5" s="1"/>
  <c r="R871" i="5" s="1"/>
  <c r="T871" i="5" s="1"/>
  <c r="V871" i="5" s="1"/>
  <c r="X871" i="5" s="1"/>
  <c r="Z871" i="5" s="1"/>
  <c r="AA871" i="5" s="1"/>
  <c r="AC871" i="5" s="1"/>
  <c r="L1704" i="5"/>
  <c r="N1704" i="5" s="1"/>
  <c r="P1704" i="5" s="1"/>
  <c r="R1704" i="5" s="1"/>
  <c r="T1704" i="5" s="1"/>
  <c r="V1704" i="5" s="1"/>
  <c r="X1704" i="5" s="1"/>
  <c r="Z1704" i="5" s="1"/>
  <c r="AA1704" i="5" s="1"/>
  <c r="AC1704" i="5" s="1"/>
  <c r="L399" i="5"/>
  <c r="N399" i="5" s="1"/>
  <c r="P399" i="5" s="1"/>
  <c r="R399" i="5" s="1"/>
  <c r="T399" i="5" s="1"/>
  <c r="V399" i="5" s="1"/>
  <c r="X399" i="5" s="1"/>
  <c r="Z399" i="5" s="1"/>
  <c r="AA399" i="5" s="1"/>
  <c r="AC399" i="5" s="1"/>
  <c r="L908" i="5"/>
  <c r="N908" i="5" s="1"/>
  <c r="P908" i="5" s="1"/>
  <c r="R908" i="5" s="1"/>
  <c r="T908" i="5" s="1"/>
  <c r="V908" i="5" s="1"/>
  <c r="X908" i="5" s="1"/>
  <c r="Z908" i="5" s="1"/>
  <c r="AA908" i="5" s="1"/>
  <c r="AC908" i="5" s="1"/>
  <c r="L469" i="5"/>
  <c r="N469" i="5" s="1"/>
  <c r="P469" i="5" s="1"/>
  <c r="R469" i="5" s="1"/>
  <c r="T469" i="5" s="1"/>
  <c r="V469" i="5" s="1"/>
  <c r="X469" i="5" s="1"/>
  <c r="Z469" i="5" s="1"/>
  <c r="AA469" i="5" s="1"/>
  <c r="AC469" i="5" s="1"/>
  <c r="L526" i="5"/>
  <c r="N526" i="5" s="1"/>
  <c r="P526" i="5" s="1"/>
  <c r="R526" i="5" s="1"/>
  <c r="T526" i="5" s="1"/>
  <c r="V526" i="5" s="1"/>
  <c r="X526" i="5" s="1"/>
  <c r="Z526" i="5" s="1"/>
  <c r="AA526" i="5" s="1"/>
  <c r="AC526" i="5" s="1"/>
  <c r="L523" i="5"/>
  <c r="N523" i="5" s="1"/>
  <c r="P523" i="5" s="1"/>
  <c r="R523" i="5" s="1"/>
  <c r="T523" i="5" s="1"/>
  <c r="V523" i="5" s="1"/>
  <c r="X523" i="5" s="1"/>
  <c r="Z523" i="5" s="1"/>
  <c r="AA523" i="5" s="1"/>
  <c r="AC523" i="5" s="1"/>
  <c r="L171" i="5"/>
  <c r="L102" i="5"/>
  <c r="L1017" i="5"/>
  <c r="N1017" i="5" s="1"/>
  <c r="P1017" i="5" s="1"/>
  <c r="R1017" i="5" s="1"/>
  <c r="T1017" i="5" s="1"/>
  <c r="V1017" i="5" s="1"/>
  <c r="X1017" i="5" s="1"/>
  <c r="Z1017" i="5" s="1"/>
  <c r="AA1017" i="5" s="1"/>
  <c r="AC1017" i="5" s="1"/>
  <c r="L1156" i="5"/>
  <c r="N1156" i="5" s="1"/>
  <c r="P1156" i="5" s="1"/>
  <c r="R1156" i="5" s="1"/>
  <c r="T1156" i="5" s="1"/>
  <c r="V1156" i="5" s="1"/>
  <c r="X1156" i="5" s="1"/>
  <c r="Z1156" i="5" s="1"/>
  <c r="AA1156" i="5" s="1"/>
  <c r="AC1156" i="5" s="1"/>
  <c r="L991" i="5"/>
  <c r="N991" i="5" s="1"/>
  <c r="P991" i="5" s="1"/>
  <c r="L802" i="5"/>
  <c r="N802" i="5" s="1"/>
  <c r="P802" i="5" s="1"/>
  <c r="R802" i="5" s="1"/>
  <c r="T802" i="5" s="1"/>
  <c r="V802" i="5" s="1"/>
  <c r="X802" i="5" s="1"/>
  <c r="Z802" i="5" s="1"/>
  <c r="AA802" i="5" s="1"/>
  <c r="AC802" i="5" s="1"/>
  <c r="L1813" i="5"/>
  <c r="N1813" i="5" s="1"/>
  <c r="P1813" i="5" s="1"/>
  <c r="R1813" i="5" s="1"/>
  <c r="T1813" i="5" s="1"/>
  <c r="V1813" i="5" s="1"/>
  <c r="X1813" i="5" s="1"/>
  <c r="Z1813" i="5" s="1"/>
  <c r="AA1813" i="5" s="1"/>
  <c r="AC1813" i="5" s="1"/>
  <c r="L1316" i="5"/>
  <c r="N1316" i="5" s="1"/>
  <c r="P1316" i="5" s="1"/>
  <c r="R1316" i="5" s="1"/>
  <c r="T1316" i="5" s="1"/>
  <c r="V1316" i="5" s="1"/>
  <c r="X1316" i="5" s="1"/>
  <c r="Z1316" i="5" s="1"/>
  <c r="AA1316" i="5" s="1"/>
  <c r="AC1316" i="5" s="1"/>
  <c r="L1527" i="5"/>
  <c r="N1527" i="5" s="1"/>
  <c r="P1527" i="5" s="1"/>
  <c r="L1641" i="5"/>
  <c r="N1641" i="5" s="1"/>
  <c r="P1641" i="5" s="1"/>
  <c r="R1641" i="5" s="1"/>
  <c r="T1641" i="5" s="1"/>
  <c r="V1641" i="5" s="1"/>
  <c r="X1641" i="5" s="1"/>
  <c r="Z1641" i="5" s="1"/>
  <c r="AA1641" i="5" s="1"/>
  <c r="AC1641" i="5" s="1"/>
  <c r="L1672" i="5"/>
  <c r="N1672" i="5" s="1"/>
  <c r="P1672" i="5" s="1"/>
  <c r="R1672" i="5" s="1"/>
  <c r="T1672" i="5" s="1"/>
  <c r="V1672" i="5" s="1"/>
  <c r="X1672" i="5" s="1"/>
  <c r="Z1672" i="5" s="1"/>
  <c r="AA1672" i="5" s="1"/>
  <c r="AC1672" i="5" s="1"/>
  <c r="N1682" i="5"/>
  <c r="P1682" i="5" s="1"/>
  <c r="R1682" i="5" s="1"/>
  <c r="T1682" i="5" s="1"/>
  <c r="V1682" i="5" s="1"/>
  <c r="X1682" i="5" s="1"/>
  <c r="Z1682" i="5" s="1"/>
  <c r="AA1682" i="5" s="1"/>
  <c r="AC1682" i="5" s="1"/>
  <c r="Q132" i="5"/>
  <c r="L1763" i="5"/>
  <c r="N1763" i="5" s="1"/>
  <c r="P1763" i="5" s="1"/>
  <c r="R1763" i="5" s="1"/>
  <c r="T1763" i="5" s="1"/>
  <c r="V1763" i="5" s="1"/>
  <c r="X1763" i="5" s="1"/>
  <c r="Z1763" i="5" s="1"/>
  <c r="AA1763" i="5" s="1"/>
  <c r="AC1763" i="5" s="1"/>
  <c r="L1869" i="5"/>
  <c r="N1869" i="5" s="1"/>
  <c r="P1869" i="5" s="1"/>
  <c r="R1869" i="5" s="1"/>
  <c r="T1869" i="5" s="1"/>
  <c r="V1869" i="5" s="1"/>
  <c r="X1869" i="5" s="1"/>
  <c r="Z1869" i="5" s="1"/>
  <c r="AA1869" i="5" s="1"/>
  <c r="AC1869" i="5" s="1"/>
  <c r="O132" i="5"/>
  <c r="N374" i="5"/>
  <c r="P374" i="5" s="1"/>
  <c r="R374" i="5" s="1"/>
  <c r="T374" i="5" s="1"/>
  <c r="V374" i="5" s="1"/>
  <c r="X374" i="5" s="1"/>
  <c r="Z374" i="5" s="1"/>
  <c r="AA374" i="5" s="1"/>
  <c r="AC374" i="5" s="1"/>
  <c r="L1590" i="5"/>
  <c r="N1590" i="5" s="1"/>
  <c r="P1590" i="5" s="1"/>
  <c r="L1797" i="5"/>
  <c r="N1797" i="5" s="1"/>
  <c r="P1797" i="5" s="1"/>
  <c r="R1797" i="5" s="1"/>
  <c r="T1797" i="5" s="1"/>
  <c r="V1797" i="5" s="1"/>
  <c r="Y132" i="5"/>
  <c r="L644" i="5"/>
  <c r="N644" i="5" s="1"/>
  <c r="P644" i="5" s="1"/>
  <c r="R644" i="5" s="1"/>
  <c r="T644" i="5" s="1"/>
  <c r="V644" i="5" s="1"/>
  <c r="X644" i="5" s="1"/>
  <c r="Z644" i="5" s="1"/>
  <c r="AA644" i="5" s="1"/>
  <c r="AC644" i="5" s="1"/>
  <c r="L820" i="5"/>
  <c r="N820" i="5" s="1"/>
  <c r="P820" i="5" s="1"/>
  <c r="R820" i="5" s="1"/>
  <c r="T820" i="5" s="1"/>
  <c r="V820" i="5" s="1"/>
  <c r="X820" i="5" s="1"/>
  <c r="Z820" i="5" s="1"/>
  <c r="AA820" i="5" s="1"/>
  <c r="AC820" i="5" s="1"/>
  <c r="L968" i="5"/>
  <c r="N968" i="5" s="1"/>
  <c r="P968" i="5" s="1"/>
  <c r="R968" i="5" s="1"/>
  <c r="T968" i="5" s="1"/>
  <c r="V968" i="5" s="1"/>
  <c r="X968" i="5" s="1"/>
  <c r="Z968" i="5" s="1"/>
  <c r="AA968" i="5" s="1"/>
  <c r="AC968" i="5" s="1"/>
  <c r="L456" i="5"/>
  <c r="N456" i="5" s="1"/>
  <c r="P456" i="5" s="1"/>
  <c r="R456" i="5" s="1"/>
  <c r="T456" i="5" s="1"/>
  <c r="V456" i="5" s="1"/>
  <c r="X456" i="5" s="1"/>
  <c r="Z456" i="5" s="1"/>
  <c r="AA456" i="5" s="1"/>
  <c r="AC456" i="5" s="1"/>
  <c r="L270" i="5"/>
  <c r="N270" i="5" s="1"/>
  <c r="P270" i="5" s="1"/>
  <c r="R270" i="5" s="1"/>
  <c r="T270" i="5" s="1"/>
  <c r="V270" i="5" s="1"/>
  <c r="X270" i="5" s="1"/>
  <c r="Z270" i="5" s="1"/>
  <c r="AA270" i="5" s="1"/>
  <c r="AC270" i="5" s="1"/>
  <c r="L390" i="5"/>
  <c r="N390" i="5" s="1"/>
  <c r="P390" i="5" s="1"/>
  <c r="R390" i="5" s="1"/>
  <c r="T390" i="5" s="1"/>
  <c r="V390" i="5" s="1"/>
  <c r="X390" i="5" s="1"/>
  <c r="Z390" i="5" s="1"/>
  <c r="AA390" i="5" s="1"/>
  <c r="AC390" i="5" s="1"/>
  <c r="L694" i="5"/>
  <c r="N694" i="5" s="1"/>
  <c r="P694" i="5" s="1"/>
  <c r="R694" i="5" s="1"/>
  <c r="T694" i="5" s="1"/>
  <c r="V694" i="5" s="1"/>
  <c r="X694" i="5" s="1"/>
  <c r="Z694" i="5" s="1"/>
  <c r="AA694" i="5" s="1"/>
  <c r="AC694" i="5" s="1"/>
  <c r="L711" i="5"/>
  <c r="N711" i="5" s="1"/>
  <c r="P711" i="5" s="1"/>
  <c r="R711" i="5" s="1"/>
  <c r="T711" i="5" s="1"/>
  <c r="V711" i="5" s="1"/>
  <c r="X711" i="5" s="1"/>
  <c r="Z711" i="5" s="1"/>
  <c r="AA711" i="5" s="1"/>
  <c r="AC711" i="5" s="1"/>
  <c r="L728" i="5"/>
  <c r="N728" i="5" s="1"/>
  <c r="P728" i="5" s="1"/>
  <c r="R728" i="5" s="1"/>
  <c r="T728" i="5" s="1"/>
  <c r="V728" i="5" s="1"/>
  <c r="X728" i="5" s="1"/>
  <c r="Z728" i="5" s="1"/>
  <c r="AA728" i="5" s="1"/>
  <c r="AC728" i="5" s="1"/>
  <c r="L825" i="5"/>
  <c r="N825" i="5" s="1"/>
  <c r="P825" i="5" s="1"/>
  <c r="R825" i="5" s="1"/>
  <c r="T825" i="5" s="1"/>
  <c r="V825" i="5" s="1"/>
  <c r="X825" i="5" s="1"/>
  <c r="Z825" i="5" s="1"/>
  <c r="AA825" i="5" s="1"/>
  <c r="AC825" i="5" s="1"/>
  <c r="L835" i="5"/>
  <c r="L265" i="5"/>
  <c r="N265" i="5" s="1"/>
  <c r="P265" i="5" s="1"/>
  <c r="R265" i="5" s="1"/>
  <c r="T265" i="5" s="1"/>
  <c r="V265" i="5" s="1"/>
  <c r="X265" i="5" s="1"/>
  <c r="Z265" i="5" s="1"/>
  <c r="AA265" i="5" s="1"/>
  <c r="AC265" i="5" s="1"/>
  <c r="L520" i="5"/>
  <c r="N520" i="5" s="1"/>
  <c r="P520" i="5" s="1"/>
  <c r="R520" i="5" s="1"/>
  <c r="T520" i="5" s="1"/>
  <c r="V520" i="5" s="1"/>
  <c r="X520" i="5" s="1"/>
  <c r="Z520" i="5" s="1"/>
  <c r="AA520" i="5" s="1"/>
  <c r="AC520" i="5" s="1"/>
  <c r="L1650" i="5"/>
  <c r="N1650" i="5" s="1"/>
  <c r="P1650" i="5" s="1"/>
  <c r="R1650" i="5" s="1"/>
  <c r="T1650" i="5" s="1"/>
  <c r="V1650" i="5" s="1"/>
  <c r="X1650" i="5" s="1"/>
  <c r="Z1650" i="5" s="1"/>
  <c r="AA1650" i="5" s="1"/>
  <c r="AC1650" i="5" s="1"/>
  <c r="L1680" i="5"/>
  <c r="N1680" i="5" s="1"/>
  <c r="P1680" i="5" s="1"/>
  <c r="R1680" i="5" s="1"/>
  <c r="T1680" i="5" s="1"/>
  <c r="V1680" i="5" s="1"/>
  <c r="X1680" i="5" s="1"/>
  <c r="Z1680" i="5" s="1"/>
  <c r="AA1680" i="5" s="1"/>
  <c r="AC1680" i="5" s="1"/>
  <c r="L1740" i="5"/>
  <c r="N1740" i="5" s="1"/>
  <c r="P1740" i="5" s="1"/>
  <c r="R1740" i="5" s="1"/>
  <c r="T1740" i="5" s="1"/>
  <c r="V1740" i="5" s="1"/>
  <c r="X1740" i="5" s="1"/>
  <c r="Z1740" i="5" s="1"/>
  <c r="AA1740" i="5" s="1"/>
  <c r="AC1740" i="5" s="1"/>
  <c r="L1669" i="5"/>
  <c r="N1669" i="5" s="1"/>
  <c r="P1669" i="5" s="1"/>
  <c r="R1669" i="5" s="1"/>
  <c r="T1669" i="5" s="1"/>
  <c r="V1669" i="5" s="1"/>
  <c r="X1669" i="5" s="1"/>
  <c r="Z1669" i="5" s="1"/>
  <c r="AA1669" i="5" s="1"/>
  <c r="AC1669" i="5" s="1"/>
  <c r="L454" i="5"/>
  <c r="N454" i="5" s="1"/>
  <c r="P454" i="5" s="1"/>
  <c r="R454" i="5" s="1"/>
  <c r="T454" i="5" s="1"/>
  <c r="V454" i="5" s="1"/>
  <c r="X454" i="5" s="1"/>
  <c r="Z454" i="5" s="1"/>
  <c r="AA454" i="5" s="1"/>
  <c r="AC454" i="5" s="1"/>
  <c r="L127" i="5"/>
  <c r="N127" i="5" s="1"/>
  <c r="P127" i="5" s="1"/>
  <c r="R127" i="5" s="1"/>
  <c r="T127" i="5" s="1"/>
  <c r="V127" i="5" s="1"/>
  <c r="X127" i="5" s="1"/>
  <c r="Z127" i="5" s="1"/>
  <c r="AA127" i="5" s="1"/>
  <c r="AC127" i="5" s="1"/>
  <c r="W132" i="5"/>
  <c r="L800" i="5"/>
  <c r="N800" i="5" s="1"/>
  <c r="P800" i="5" s="1"/>
  <c r="R800" i="5" s="1"/>
  <c r="T800" i="5" s="1"/>
  <c r="V800" i="5" s="1"/>
  <c r="X800" i="5" s="1"/>
  <c r="Z800" i="5" s="1"/>
  <c r="AA800" i="5" s="1"/>
  <c r="AC800" i="5" s="1"/>
  <c r="L637" i="5"/>
  <c r="N637" i="5" s="1"/>
  <c r="P637" i="5" s="1"/>
  <c r="R637" i="5" s="1"/>
  <c r="T637" i="5" s="1"/>
  <c r="V637" i="5" s="1"/>
  <c r="X637" i="5" s="1"/>
  <c r="Z637" i="5" s="1"/>
  <c r="AA637" i="5" s="1"/>
  <c r="AC637" i="5" s="1"/>
  <c r="L753" i="5"/>
  <c r="N753" i="5" s="1"/>
  <c r="P753" i="5" s="1"/>
  <c r="R753" i="5" s="1"/>
  <c r="T753" i="5" s="1"/>
  <c r="V753" i="5" s="1"/>
  <c r="X753" i="5" s="1"/>
  <c r="Z753" i="5" s="1"/>
  <c r="AA753" i="5" s="1"/>
  <c r="AC753" i="5" s="1"/>
  <c r="L829" i="5"/>
  <c r="N829" i="5" s="1"/>
  <c r="P829" i="5" s="1"/>
  <c r="R829" i="5" s="1"/>
  <c r="T829" i="5" s="1"/>
  <c r="V829" i="5" s="1"/>
  <c r="X829" i="5" s="1"/>
  <c r="Z829" i="5" s="1"/>
  <c r="AA829" i="5" s="1"/>
  <c r="AC829" i="5" s="1"/>
  <c r="L1330" i="5"/>
  <c r="N1330" i="5" s="1"/>
  <c r="P1330" i="5" s="1"/>
  <c r="R1330" i="5" s="1"/>
  <c r="T1330" i="5" s="1"/>
  <c r="V1330" i="5" s="1"/>
  <c r="X1330" i="5" s="1"/>
  <c r="Z1330" i="5" s="1"/>
  <c r="AA1330" i="5" s="1"/>
  <c r="AC1330" i="5" s="1"/>
  <c r="L541" i="5"/>
  <c r="N541" i="5" s="1"/>
  <c r="P541" i="5" s="1"/>
  <c r="R541" i="5" s="1"/>
  <c r="T541" i="5" s="1"/>
  <c r="V541" i="5" s="1"/>
  <c r="X541" i="5" s="1"/>
  <c r="Z541" i="5" s="1"/>
  <c r="AA541" i="5" s="1"/>
  <c r="AC541" i="5" s="1"/>
  <c r="L855" i="5"/>
  <c r="N855" i="5" s="1"/>
  <c r="P855" i="5" s="1"/>
  <c r="R855" i="5" s="1"/>
  <c r="T855" i="5" s="1"/>
  <c r="V855" i="5" s="1"/>
  <c r="X855" i="5" s="1"/>
  <c r="Z855" i="5" s="1"/>
  <c r="AA855" i="5" s="1"/>
  <c r="AC855" i="5" s="1"/>
  <c r="L409" i="5"/>
  <c r="N409" i="5" s="1"/>
  <c r="P409" i="5" s="1"/>
  <c r="R409" i="5" s="1"/>
  <c r="T409" i="5" s="1"/>
  <c r="V409" i="5" s="1"/>
  <c r="X409" i="5" s="1"/>
  <c r="Z409" i="5" s="1"/>
  <c r="AA409" i="5" s="1"/>
  <c r="AC409" i="5" s="1"/>
  <c r="L417" i="5"/>
  <c r="N417" i="5" s="1"/>
  <c r="P417" i="5" s="1"/>
  <c r="R417" i="5" s="1"/>
  <c r="T417" i="5" s="1"/>
  <c r="V417" i="5" s="1"/>
  <c r="X417" i="5" s="1"/>
  <c r="Z417" i="5" s="1"/>
  <c r="AA417" i="5" s="1"/>
  <c r="AC417" i="5" s="1"/>
  <c r="L115" i="5"/>
  <c r="N115" i="5" s="1"/>
  <c r="P115" i="5" s="1"/>
  <c r="R115" i="5" s="1"/>
  <c r="T115" i="5" s="1"/>
  <c r="V115" i="5" s="1"/>
  <c r="X115" i="5" s="1"/>
  <c r="Z115" i="5" s="1"/>
  <c r="AA115" i="5" s="1"/>
  <c r="AC115" i="5" s="1"/>
  <c r="L1649" i="5"/>
  <c r="N1649" i="5" s="1"/>
  <c r="P1649" i="5" s="1"/>
  <c r="R1649" i="5" s="1"/>
  <c r="T1649" i="5" s="1"/>
  <c r="V1649" i="5" s="1"/>
  <c r="X1649" i="5" s="1"/>
  <c r="Z1649" i="5" s="1"/>
  <c r="AA1649" i="5" s="1"/>
  <c r="AC1649" i="5" s="1"/>
  <c r="L27" i="5"/>
  <c r="N27" i="5" s="1"/>
  <c r="P27" i="5" s="1"/>
  <c r="R27" i="5" s="1"/>
  <c r="T27" i="5" s="1"/>
  <c r="V27" i="5" s="1"/>
  <c r="X27" i="5" s="1"/>
  <c r="Z27" i="5" s="1"/>
  <c r="AA27" i="5" s="1"/>
  <c r="AC27" i="5" s="1"/>
  <c r="L1689" i="5"/>
  <c r="N1689" i="5" s="1"/>
  <c r="P1689" i="5" s="1"/>
  <c r="R1689" i="5" s="1"/>
  <c r="T1689" i="5" s="1"/>
  <c r="V1689" i="5" s="1"/>
  <c r="X1689" i="5" s="1"/>
  <c r="Z1689" i="5" s="1"/>
  <c r="AA1689" i="5" s="1"/>
  <c r="AC1689" i="5" s="1"/>
  <c r="L1246" i="5"/>
  <c r="L1060" i="5"/>
  <c r="N1060" i="5" s="1"/>
  <c r="P1060" i="5" s="1"/>
  <c r="R1060" i="5" s="1"/>
  <c r="T1060" i="5" s="1"/>
  <c r="V1060" i="5" s="1"/>
  <c r="X1060" i="5" s="1"/>
  <c r="Z1060" i="5" s="1"/>
  <c r="AA1060" i="5" s="1"/>
  <c r="AC1060" i="5" s="1"/>
  <c r="L1313" i="5"/>
  <c r="N1313" i="5" s="1"/>
  <c r="P1313" i="5" s="1"/>
  <c r="R1313" i="5" s="1"/>
  <c r="T1313" i="5" s="1"/>
  <c r="V1313" i="5" s="1"/>
  <c r="X1313" i="5" s="1"/>
  <c r="Z1313" i="5" s="1"/>
  <c r="AA1313" i="5" s="1"/>
  <c r="AC1313" i="5" s="1"/>
  <c r="L1600" i="5"/>
  <c r="N1600" i="5" s="1"/>
  <c r="P1600" i="5" s="1"/>
  <c r="R1600" i="5" s="1"/>
  <c r="T1600" i="5" s="1"/>
  <c r="V1600" i="5" s="1"/>
  <c r="X1600" i="5" s="1"/>
  <c r="Z1600" i="5" s="1"/>
  <c r="AA1600" i="5" s="1"/>
  <c r="AC1600" i="5" s="1"/>
  <c r="L1138" i="5"/>
  <c r="N1138" i="5" s="1"/>
  <c r="P1138" i="5" s="1"/>
  <c r="R1138" i="5" s="1"/>
  <c r="T1138" i="5" s="1"/>
  <c r="V1138" i="5" s="1"/>
  <c r="X1138" i="5" s="1"/>
  <c r="Z1138" i="5" s="1"/>
  <c r="AA1138" i="5" s="1"/>
  <c r="AC1138" i="5" s="1"/>
  <c r="L1423" i="5"/>
  <c r="N1423" i="5" s="1"/>
  <c r="P1423" i="5" s="1"/>
  <c r="R1423" i="5" s="1"/>
  <c r="T1423" i="5" s="1"/>
  <c r="V1423" i="5" s="1"/>
  <c r="X1423" i="5" s="1"/>
  <c r="Z1423" i="5" s="1"/>
  <c r="AA1423" i="5" s="1"/>
  <c r="AC1423" i="5" s="1"/>
  <c r="L1247" i="5"/>
  <c r="N1247" i="5" s="1"/>
  <c r="P1247" i="5" s="1"/>
  <c r="R1247" i="5" s="1"/>
  <c r="T1247" i="5" s="1"/>
  <c r="V1247" i="5" s="1"/>
  <c r="X1247" i="5" s="1"/>
  <c r="Z1247" i="5" s="1"/>
  <c r="AA1247" i="5" s="1"/>
  <c r="AC1247" i="5" s="1"/>
  <c r="L1634" i="5"/>
  <c r="N1634" i="5" s="1"/>
  <c r="P1634" i="5" s="1"/>
  <c r="R1634" i="5" s="1"/>
  <c r="T1634" i="5" s="1"/>
  <c r="V1634" i="5" s="1"/>
  <c r="X1634" i="5" s="1"/>
  <c r="Z1634" i="5" s="1"/>
  <c r="AA1634" i="5" s="1"/>
  <c r="AC1634" i="5" s="1"/>
  <c r="Y386" i="5"/>
  <c r="K386" i="5"/>
  <c r="J386" i="5"/>
  <c r="O386" i="5"/>
  <c r="J737" i="5"/>
  <c r="K737" i="5"/>
  <c r="J1321" i="5"/>
  <c r="M1321" i="5"/>
  <c r="S1321" i="5"/>
  <c r="U1321" i="5"/>
  <c r="W1321" i="5"/>
  <c r="Y1321" i="5"/>
  <c r="Q1321" i="5"/>
  <c r="J1753" i="5"/>
  <c r="M1753" i="5"/>
  <c r="W1753" i="5"/>
  <c r="S1753" i="5"/>
  <c r="U1753" i="5"/>
  <c r="O1753" i="5"/>
  <c r="Y1753" i="5"/>
  <c r="K1753" i="5"/>
  <c r="Q1753" i="5"/>
  <c r="K1838" i="5"/>
  <c r="J1838" i="5"/>
  <c r="S1838" i="5"/>
  <c r="M1838" i="5"/>
  <c r="U1838" i="5"/>
  <c r="Q1838" i="5"/>
  <c r="S868" i="5"/>
  <c r="Y868" i="5"/>
  <c r="O868" i="5"/>
  <c r="K868" i="5"/>
  <c r="S1174" i="5"/>
  <c r="J1174" i="5"/>
  <c r="M1174" i="5"/>
  <c r="Q1174" i="5"/>
  <c r="U1174" i="5"/>
  <c r="W1174" i="5"/>
  <c r="O1399" i="5"/>
  <c r="Q1399" i="5"/>
  <c r="Y1399" i="5"/>
  <c r="K1399" i="5"/>
  <c r="U1399" i="5"/>
  <c r="S514" i="5"/>
  <c r="O514" i="5"/>
  <c r="Q514" i="5"/>
  <c r="J514" i="5"/>
  <c r="K514" i="5"/>
  <c r="M514" i="5"/>
  <c r="U514" i="5"/>
  <c r="W514" i="5"/>
  <c r="Y514" i="5"/>
  <c r="U611" i="5"/>
  <c r="M611" i="5"/>
  <c r="O611" i="5"/>
  <c r="S611" i="5"/>
  <c r="K215" i="5"/>
  <c r="O215" i="5"/>
  <c r="Q215" i="5"/>
  <c r="U215" i="5"/>
  <c r="J215" i="5"/>
  <c r="M215" i="5"/>
  <c r="S215" i="5"/>
  <c r="W215" i="5"/>
  <c r="Y215" i="5"/>
  <c r="M648" i="5"/>
  <c r="U648" i="5"/>
  <c r="Y648" i="5"/>
  <c r="S648" i="5"/>
  <c r="J788" i="5"/>
  <c r="K788" i="5"/>
  <c r="Y788" i="5"/>
  <c r="W788" i="5"/>
  <c r="K1252" i="5"/>
  <c r="U1252" i="5"/>
  <c r="W1252" i="5"/>
  <c r="Y1252" i="5"/>
  <c r="J1252" i="5"/>
  <c r="S1252" i="5"/>
  <c r="Q1252" i="5"/>
  <c r="M1252" i="5"/>
  <c r="O1252" i="5"/>
  <c r="S271" i="5"/>
  <c r="J271" i="5"/>
  <c r="U271" i="5"/>
  <c r="U236" i="5"/>
  <c r="W236" i="5"/>
  <c r="M236" i="5"/>
  <c r="J236" i="5"/>
  <c r="O236" i="5"/>
  <c r="W190" i="5"/>
  <c r="J190" i="5"/>
  <c r="M190" i="5"/>
  <c r="S190" i="5"/>
  <c r="K190" i="5"/>
  <c r="U190" i="5"/>
  <c r="O190" i="5"/>
  <c r="O383" i="5"/>
  <c r="Q383" i="5"/>
  <c r="Y383" i="5"/>
  <c r="O573" i="5"/>
  <c r="S573" i="5"/>
  <c r="W573" i="5"/>
  <c r="Q597" i="5"/>
  <c r="S597" i="5"/>
  <c r="M597" i="5"/>
  <c r="U597" i="5"/>
  <c r="Y597" i="5"/>
  <c r="J597" i="5"/>
  <c r="O597" i="5"/>
  <c r="O688" i="5"/>
  <c r="M688" i="5"/>
  <c r="S688" i="5"/>
  <c r="K688" i="5"/>
  <c r="W688" i="5"/>
  <c r="Y688" i="5"/>
  <c r="O1195" i="5"/>
  <c r="J1195" i="5"/>
  <c r="M1391" i="5"/>
  <c r="O1391" i="5"/>
  <c r="W1391" i="5"/>
  <c r="U1391" i="5"/>
  <c r="Y1391" i="5"/>
  <c r="K1391" i="5"/>
  <c r="O1678" i="5"/>
  <c r="J1678" i="5"/>
  <c r="U1678" i="5"/>
  <c r="K1678" i="5"/>
  <c r="S1678" i="5"/>
  <c r="W1678" i="5"/>
  <c r="M1678" i="5"/>
  <c r="Y1678" i="5"/>
  <c r="M35" i="5"/>
  <c r="J35" i="5"/>
  <c r="K35" i="5"/>
  <c r="U35" i="5"/>
  <c r="W35" i="5"/>
  <c r="S35" i="5"/>
  <c r="O35" i="5"/>
  <c r="Y35" i="5"/>
  <c r="K136" i="5"/>
  <c r="U136" i="5"/>
  <c r="W136" i="5"/>
  <c r="S136" i="5"/>
  <c r="J136" i="5"/>
  <c r="O136" i="5"/>
  <c r="Y136" i="5"/>
  <c r="M136" i="5"/>
  <c r="O1614" i="5"/>
  <c r="J1614" i="5"/>
  <c r="U1614" i="5"/>
  <c r="Y1614" i="5"/>
  <c r="K1614" i="5"/>
  <c r="M1614" i="5"/>
  <c r="W1614" i="5"/>
  <c r="Y7" i="5"/>
  <c r="S7" i="5"/>
  <c r="U7" i="5"/>
  <c r="J7" i="5"/>
  <c r="M7" i="5"/>
  <c r="O7" i="5"/>
  <c r="Q7" i="5"/>
  <c r="W7" i="5"/>
  <c r="K7" i="5"/>
  <c r="M107" i="5"/>
  <c r="Q107" i="5"/>
  <c r="U107" i="5"/>
  <c r="K107" i="5"/>
  <c r="S107" i="5"/>
  <c r="W107" i="5"/>
  <c r="O107" i="5"/>
  <c r="J1242" i="5"/>
  <c r="M1242" i="5"/>
  <c r="Y1242" i="5"/>
  <c r="Q1242" i="5"/>
  <c r="O1242" i="5"/>
  <c r="S1242" i="5"/>
  <c r="K1513" i="5"/>
  <c r="O1513" i="5"/>
  <c r="Q1513" i="5"/>
  <c r="S1513" i="5"/>
  <c r="W1513" i="5"/>
  <c r="Y1513" i="5"/>
  <c r="M1513" i="5"/>
  <c r="J1513" i="5"/>
  <c r="U1513" i="5"/>
  <c r="Q18" i="5"/>
  <c r="S18" i="5"/>
  <c r="O18" i="5"/>
  <c r="Y18" i="5"/>
  <c r="K18" i="5"/>
  <c r="U18" i="5"/>
  <c r="O90" i="5"/>
  <c r="W90" i="5"/>
  <c r="Q90" i="5"/>
  <c r="S90" i="5"/>
  <c r="K90" i="5"/>
  <c r="M90" i="5"/>
  <c r="U90" i="5"/>
  <c r="W864" i="5"/>
  <c r="O864" i="5"/>
  <c r="S864" i="5"/>
  <c r="M864" i="5"/>
  <c r="J864" i="5"/>
  <c r="Q1067" i="5"/>
  <c r="K1067" i="5"/>
  <c r="M1067" i="5"/>
  <c r="S1067" i="5"/>
  <c r="U1067" i="5"/>
  <c r="J1067" i="5"/>
  <c r="O1067" i="5"/>
  <c r="W1067" i="5"/>
  <c r="Y1067" i="5"/>
  <c r="W46" i="5"/>
  <c r="S46" i="5"/>
  <c r="K46" i="5"/>
  <c r="Y46" i="5"/>
  <c r="M46" i="5"/>
  <c r="O46" i="5"/>
  <c r="U46" i="5"/>
  <c r="J46" i="5"/>
  <c r="M1378" i="5"/>
  <c r="J1378" i="5"/>
  <c r="W1378" i="5"/>
  <c r="Y1378" i="5"/>
  <c r="K1378" i="5"/>
  <c r="O1378" i="5"/>
  <c r="Q1378" i="5"/>
  <c r="S1378" i="5"/>
  <c r="U1378" i="5"/>
  <c r="O143" i="5"/>
  <c r="K143" i="5"/>
  <c r="M143" i="5"/>
  <c r="S143" i="5"/>
  <c r="W143" i="5"/>
  <c r="Y143" i="5"/>
  <c r="J143" i="5"/>
  <c r="Q143" i="5"/>
  <c r="U143" i="5"/>
  <c r="Y1548" i="5"/>
  <c r="J1548" i="5"/>
  <c r="Q1548" i="5"/>
  <c r="M1548" i="5"/>
  <c r="O1548" i="5"/>
  <c r="K1548" i="5"/>
  <c r="U1548" i="5"/>
  <c r="Y167" i="5"/>
  <c r="K167" i="5"/>
  <c r="J167" i="5"/>
  <c r="U167" i="5"/>
  <c r="S167" i="5"/>
  <c r="W167" i="5"/>
  <c r="O167" i="5"/>
  <c r="Q101" i="5"/>
  <c r="K101" i="5"/>
  <c r="J101" i="5"/>
  <c r="M101" i="5"/>
  <c r="S101" i="5"/>
  <c r="U101" i="5"/>
  <c r="O101" i="5"/>
  <c r="Y101" i="5"/>
  <c r="W101" i="5"/>
  <c r="Y1010" i="5"/>
  <c r="U1010" i="5"/>
  <c r="W1010" i="5"/>
  <c r="K1010" i="5"/>
  <c r="M1010" i="5"/>
  <c r="S1010" i="5"/>
  <c r="J1010" i="5"/>
  <c r="O1010" i="5"/>
  <c r="Q1010" i="5"/>
  <c r="U1297" i="5"/>
  <c r="J1297" i="5"/>
  <c r="S1297" i="5"/>
  <c r="W1297" i="5"/>
  <c r="Y1297" i="5"/>
  <c r="K1297" i="5"/>
  <c r="M1297" i="5"/>
  <c r="O1297" i="5"/>
  <c r="Q1297" i="5"/>
  <c r="Q1171" i="5"/>
  <c r="U1171" i="5"/>
  <c r="W1171" i="5"/>
  <c r="Y1171" i="5"/>
  <c r="J1171" i="5"/>
  <c r="K1171" i="5"/>
  <c r="S1171" i="5"/>
  <c r="M1171" i="5"/>
  <c r="O1171" i="5"/>
  <c r="W1369" i="5"/>
  <c r="K1369" i="5"/>
  <c r="J1369" i="5"/>
  <c r="J1516" i="5"/>
  <c r="K1516" i="5"/>
  <c r="M1516" i="5"/>
  <c r="S1516" i="5"/>
  <c r="U1516" i="5"/>
  <c r="W1516" i="5"/>
  <c r="Q1516" i="5"/>
  <c r="O1516" i="5"/>
  <c r="S1591" i="5"/>
  <c r="Q1591" i="5"/>
  <c r="J1591" i="5"/>
  <c r="K1591" i="5"/>
  <c r="M1591" i="5"/>
  <c r="O1591" i="5"/>
  <c r="U1591" i="5"/>
  <c r="W1591" i="5"/>
  <c r="Y1591" i="5"/>
  <c r="C367" i="5"/>
  <c r="C1195" i="5"/>
  <c r="K236" i="5"/>
  <c r="Y271" i="5"/>
  <c r="U386" i="5"/>
  <c r="M386" i="5"/>
  <c r="Q386" i="5"/>
  <c r="K597" i="5"/>
  <c r="U688" i="5"/>
  <c r="J688" i="5"/>
  <c r="J648" i="5"/>
  <c r="Y864" i="5"/>
  <c r="L1081" i="5"/>
  <c r="N1081" i="5" s="1"/>
  <c r="P1081" i="5" s="1"/>
  <c r="R1081" i="5" s="1"/>
  <c r="T1081" i="5" s="1"/>
  <c r="V1081" i="5" s="1"/>
  <c r="X1081" i="5" s="1"/>
  <c r="K1174" i="5"/>
  <c r="W1242" i="5"/>
  <c r="O1321" i="5"/>
  <c r="L1348" i="5"/>
  <c r="N1348" i="5" s="1"/>
  <c r="P1348" i="5" s="1"/>
  <c r="R1348" i="5" s="1"/>
  <c r="T1348" i="5" s="1"/>
  <c r="V1348" i="5" s="1"/>
  <c r="X1348" i="5" s="1"/>
  <c r="Z1348" i="5" s="1"/>
  <c r="AA1348" i="5" s="1"/>
  <c r="AC1348" i="5" s="1"/>
  <c r="S1548" i="5"/>
  <c r="S1369" i="5"/>
  <c r="Q35" i="5"/>
  <c r="J193" i="5"/>
  <c r="M193" i="5"/>
  <c r="S193" i="5"/>
  <c r="O193" i="5"/>
  <c r="W193" i="5"/>
  <c r="Y193" i="5"/>
  <c r="L503" i="5"/>
  <c r="N503" i="5" s="1"/>
  <c r="P503" i="5" s="1"/>
  <c r="R503" i="5" s="1"/>
  <c r="T503" i="5" s="1"/>
  <c r="V503" i="5" s="1"/>
  <c r="X503" i="5" s="1"/>
  <c r="Z503" i="5" s="1"/>
  <c r="AA503" i="5" s="1"/>
  <c r="AC503" i="5" s="1"/>
  <c r="O636" i="5"/>
  <c r="Q636" i="5"/>
  <c r="S636" i="5"/>
  <c r="Y636" i="5"/>
  <c r="K636" i="5"/>
  <c r="J636" i="5"/>
  <c r="U636" i="5"/>
  <c r="W636" i="5"/>
  <c r="S1028" i="5"/>
  <c r="J1028" i="5"/>
  <c r="M1028" i="5"/>
  <c r="Q1028" i="5"/>
  <c r="Y1028" i="5"/>
  <c r="W1028" i="5"/>
  <c r="J1061" i="5"/>
  <c r="M1061" i="5"/>
  <c r="W1061" i="5"/>
  <c r="Y1061" i="5"/>
  <c r="S1061" i="5"/>
  <c r="O1061" i="5"/>
  <c r="K1061" i="5"/>
  <c r="U1061" i="5"/>
  <c r="K109" i="5"/>
  <c r="S109" i="5"/>
  <c r="U109" i="5"/>
  <c r="Y109" i="5"/>
  <c r="W109" i="5"/>
  <c r="J109" i="5"/>
  <c r="M109" i="5"/>
  <c r="Q109" i="5"/>
  <c r="O109" i="5"/>
  <c r="J169" i="5"/>
  <c r="M169" i="5"/>
  <c r="Y169" i="5"/>
  <c r="K169" i="5"/>
  <c r="Q169" i="5"/>
  <c r="U169" i="5"/>
  <c r="W169" i="5"/>
  <c r="O169" i="5"/>
  <c r="L194" i="5"/>
  <c r="N194" i="5" s="1"/>
  <c r="P194" i="5" s="1"/>
  <c r="R194" i="5" s="1"/>
  <c r="T194" i="5" s="1"/>
  <c r="V194" i="5" s="1"/>
  <c r="X194" i="5" s="1"/>
  <c r="Z194" i="5" s="1"/>
  <c r="AA194" i="5" s="1"/>
  <c r="AC194" i="5" s="1"/>
  <c r="K303" i="5"/>
  <c r="O303" i="5"/>
  <c r="M303" i="5"/>
  <c r="J303" i="5"/>
  <c r="W303" i="5"/>
  <c r="L504" i="5"/>
  <c r="N504" i="5" s="1"/>
  <c r="P504" i="5" s="1"/>
  <c r="R504" i="5" s="1"/>
  <c r="T504" i="5" s="1"/>
  <c r="V504" i="5" s="1"/>
  <c r="X504" i="5" s="1"/>
  <c r="Z504" i="5" s="1"/>
  <c r="AA504" i="5" s="1"/>
  <c r="AC504" i="5" s="1"/>
  <c r="W895" i="5"/>
  <c r="K895" i="5"/>
  <c r="U895" i="5"/>
  <c r="J895" i="5"/>
  <c r="L1286" i="5"/>
  <c r="N1286" i="5" s="1"/>
  <c r="P1286" i="5" s="1"/>
  <c r="R1286" i="5" s="1"/>
  <c r="T1286" i="5" s="1"/>
  <c r="V1286" i="5" s="1"/>
  <c r="X1286" i="5" s="1"/>
  <c r="Z1286" i="5" s="1"/>
  <c r="AA1286" i="5" s="1"/>
  <c r="AC1286" i="5" s="1"/>
  <c r="S628" i="5"/>
  <c r="M628" i="5"/>
  <c r="J628" i="5"/>
  <c r="O628" i="5"/>
  <c r="U628" i="5"/>
  <c r="W628" i="5"/>
  <c r="Y628" i="5"/>
  <c r="Q628" i="5"/>
  <c r="K628" i="5"/>
  <c r="K197" i="5"/>
  <c r="M197" i="5"/>
  <c r="Q197" i="5"/>
  <c r="S197" i="5"/>
  <c r="U197" i="5"/>
  <c r="W197" i="5"/>
  <c r="Y197" i="5"/>
  <c r="J197" i="5"/>
  <c r="O197" i="5"/>
  <c r="Q280" i="5"/>
  <c r="U280" i="5"/>
  <c r="K280" i="5"/>
  <c r="J280" i="5"/>
  <c r="O280" i="5"/>
  <c r="S506" i="5"/>
  <c r="Y506" i="5"/>
  <c r="J506" i="5"/>
  <c r="O506" i="5"/>
  <c r="U506" i="5"/>
  <c r="Y748" i="5"/>
  <c r="O748" i="5"/>
  <c r="J1127" i="5"/>
  <c r="M1127" i="5"/>
  <c r="O1127" i="5"/>
  <c r="Y1127" i="5"/>
  <c r="W1127" i="5"/>
  <c r="Q1127" i="5"/>
  <c r="K1127" i="5"/>
  <c r="U1127" i="5"/>
  <c r="O1153" i="5"/>
  <c r="U1153" i="5"/>
  <c r="J1153" i="5"/>
  <c r="K1153" i="5"/>
  <c r="Q1153" i="5"/>
  <c r="S1153" i="5"/>
  <c r="Y1153" i="5"/>
  <c r="J198" i="5"/>
  <c r="W198" i="5"/>
  <c r="K198" i="5"/>
  <c r="U198" i="5"/>
  <c r="S198" i="5"/>
  <c r="M198" i="5"/>
  <c r="O198" i="5"/>
  <c r="Q198" i="5"/>
  <c r="Y198" i="5"/>
  <c r="L244" i="5"/>
  <c r="N244" i="5" s="1"/>
  <c r="P244" i="5" s="1"/>
  <c r="R244" i="5" s="1"/>
  <c r="T244" i="5" s="1"/>
  <c r="V244" i="5" s="1"/>
  <c r="X244" i="5" s="1"/>
  <c r="Z244" i="5" s="1"/>
  <c r="AA244" i="5" s="1"/>
  <c r="AC244" i="5" s="1"/>
  <c r="K414" i="5"/>
  <c r="Q414" i="5"/>
  <c r="J414" i="5"/>
  <c r="M414" i="5"/>
  <c r="S414" i="5"/>
  <c r="Y414" i="5"/>
  <c r="O414" i="5"/>
  <c r="U414" i="5"/>
  <c r="W414" i="5"/>
  <c r="M533" i="5"/>
  <c r="W533" i="5"/>
  <c r="Y533" i="5"/>
  <c r="S533" i="5"/>
  <c r="J533" i="5"/>
  <c r="L1845" i="5"/>
  <c r="N1845" i="5" s="1"/>
  <c r="P1845" i="5" s="1"/>
  <c r="R1845" i="5" s="1"/>
  <c r="T1845" i="5" s="1"/>
  <c r="V1845" i="5" s="1"/>
  <c r="X1845" i="5" s="1"/>
  <c r="Z1845" i="5" s="1"/>
  <c r="AA1845" i="5" s="1"/>
  <c r="AC1845" i="5" s="1"/>
  <c r="L1693" i="5"/>
  <c r="N1693" i="5" s="1"/>
  <c r="P1693" i="5" s="1"/>
  <c r="R1693" i="5" s="1"/>
  <c r="T1693" i="5" s="1"/>
  <c r="V1693" i="5" s="1"/>
  <c r="X1693" i="5" s="1"/>
  <c r="Z1693" i="5" s="1"/>
  <c r="AA1693" i="5" s="1"/>
  <c r="AC1693" i="5" s="1"/>
  <c r="M528" i="5"/>
  <c r="Y528" i="5"/>
  <c r="J528" i="5"/>
  <c r="O528" i="5"/>
  <c r="U528" i="5"/>
  <c r="S752" i="5"/>
  <c r="U752" i="5"/>
  <c r="K752" i="5"/>
  <c r="O1726" i="5"/>
  <c r="S1726" i="5"/>
  <c r="U1726" i="5"/>
  <c r="M1726" i="5"/>
  <c r="W1726" i="5"/>
  <c r="Y1726" i="5"/>
  <c r="Q1726" i="5"/>
  <c r="U9" i="5"/>
  <c r="J9" i="5"/>
  <c r="K9" i="5"/>
  <c r="Q9" i="5"/>
  <c r="S9" i="5"/>
  <c r="M9" i="5"/>
  <c r="W9" i="5"/>
  <c r="O9" i="5"/>
  <c r="Y9" i="5"/>
  <c r="M987" i="5"/>
  <c r="K987" i="5"/>
  <c r="O987" i="5"/>
  <c r="S987" i="5"/>
  <c r="W987" i="5"/>
  <c r="Q987" i="5"/>
  <c r="J987" i="5"/>
  <c r="L1029" i="5"/>
  <c r="N1029" i="5" s="1"/>
  <c r="P1029" i="5" s="1"/>
  <c r="R1029" i="5" s="1"/>
  <c r="T1029" i="5" s="1"/>
  <c r="V1029" i="5" s="1"/>
  <c r="X1029" i="5" s="1"/>
  <c r="Z1029" i="5" s="1"/>
  <c r="AA1029" i="5" s="1"/>
  <c r="AC1029" i="5" s="1"/>
  <c r="S236" i="5"/>
  <c r="L285" i="5"/>
  <c r="N285" i="5" s="1"/>
  <c r="P285" i="5" s="1"/>
  <c r="R285" i="5" s="1"/>
  <c r="T285" i="5" s="1"/>
  <c r="V285" i="5" s="1"/>
  <c r="X285" i="5" s="1"/>
  <c r="K573" i="5"/>
  <c r="S737" i="5"/>
  <c r="L702" i="5"/>
  <c r="N702" i="5" s="1"/>
  <c r="P702" i="5" s="1"/>
  <c r="R702" i="5" s="1"/>
  <c r="T702" i="5" s="1"/>
  <c r="V702" i="5" s="1"/>
  <c r="X702" i="5" s="1"/>
  <c r="Z702" i="5" s="1"/>
  <c r="AA702" i="5" s="1"/>
  <c r="AC702" i="5" s="1"/>
  <c r="M737" i="5"/>
  <c r="Q864" i="5"/>
  <c r="U987" i="5"/>
  <c r="L977" i="5"/>
  <c r="N977" i="5" s="1"/>
  <c r="P977" i="5" s="1"/>
  <c r="R977" i="5" s="1"/>
  <c r="T977" i="5" s="1"/>
  <c r="V977" i="5" s="1"/>
  <c r="X977" i="5" s="1"/>
  <c r="Z977" i="5" s="1"/>
  <c r="AA977" i="5" s="1"/>
  <c r="AC977" i="5" s="1"/>
  <c r="L1162" i="5"/>
  <c r="N1162" i="5" s="1"/>
  <c r="P1162" i="5" s="1"/>
  <c r="R1162" i="5" s="1"/>
  <c r="T1162" i="5" s="1"/>
  <c r="V1162" i="5" s="1"/>
  <c r="X1162" i="5" s="1"/>
  <c r="Z1162" i="5" s="1"/>
  <c r="AA1162" i="5" s="1"/>
  <c r="AC1162" i="5" s="1"/>
  <c r="O1174" i="5"/>
  <c r="U1242" i="5"/>
  <c r="S1399" i="5"/>
  <c r="Q1369" i="5"/>
  <c r="S1614" i="5"/>
  <c r="K1726" i="5"/>
  <c r="M167" i="5"/>
  <c r="C211" i="5"/>
  <c r="K611" i="5"/>
  <c r="W752" i="5"/>
  <c r="U737" i="5"/>
  <c r="W737" i="5"/>
  <c r="U868" i="5"/>
  <c r="L962" i="5"/>
  <c r="N962" i="5" s="1"/>
  <c r="P962" i="5" s="1"/>
  <c r="R962" i="5" s="1"/>
  <c r="T962" i="5" s="1"/>
  <c r="V962" i="5" s="1"/>
  <c r="X962" i="5" s="1"/>
  <c r="Z962" i="5" s="1"/>
  <c r="AA962" i="5" s="1"/>
  <c r="AC962" i="5" s="1"/>
  <c r="L967" i="5"/>
  <c r="N967" i="5" s="1"/>
  <c r="P967" i="5" s="1"/>
  <c r="R967" i="5" s="1"/>
  <c r="T967" i="5" s="1"/>
  <c r="V967" i="5" s="1"/>
  <c r="L1013" i="5"/>
  <c r="N1013" i="5" s="1"/>
  <c r="P1013" i="5" s="1"/>
  <c r="R1013" i="5" s="1"/>
  <c r="T1013" i="5" s="1"/>
  <c r="V1013" i="5" s="1"/>
  <c r="X1013" i="5" s="1"/>
  <c r="Z1013" i="5" s="1"/>
  <c r="AA1013" i="5" s="1"/>
  <c r="AC1013" i="5" s="1"/>
  <c r="L1338" i="5"/>
  <c r="N1338" i="5" s="1"/>
  <c r="P1338" i="5" s="1"/>
  <c r="R1338" i="5" s="1"/>
  <c r="T1338" i="5" s="1"/>
  <c r="V1338" i="5" s="1"/>
  <c r="X1338" i="5" s="1"/>
  <c r="Z1338" i="5" s="1"/>
  <c r="AA1338" i="5" s="1"/>
  <c r="AC1338" i="5" s="1"/>
  <c r="J1399" i="5"/>
  <c r="O1369" i="5"/>
  <c r="J1726" i="5"/>
  <c r="O1838" i="5"/>
  <c r="Q167" i="5"/>
  <c r="D307" i="5"/>
  <c r="L211" i="5"/>
  <c r="N211" i="5" s="1"/>
  <c r="P211" i="5" s="1"/>
  <c r="R211" i="5" s="1"/>
  <c r="T211" i="5" s="1"/>
  <c r="V211" i="5" s="1"/>
  <c r="L234" i="5"/>
  <c r="N234" i="5" s="1"/>
  <c r="P234" i="5" s="1"/>
  <c r="M573" i="5"/>
  <c r="Y611" i="5"/>
  <c r="Q611" i="5"/>
  <c r="Y737" i="5"/>
  <c r="U788" i="5"/>
  <c r="Q788" i="5"/>
  <c r="J868" i="5"/>
  <c r="Q1195" i="5"/>
  <c r="K1195" i="5"/>
  <c r="J1391" i="5"/>
  <c r="Y1369" i="5"/>
  <c r="L1583" i="5"/>
  <c r="N1583" i="5" s="1"/>
  <c r="P1583" i="5" s="1"/>
  <c r="R1583" i="5" s="1"/>
  <c r="T1583" i="5" s="1"/>
  <c r="V1583" i="5" s="1"/>
  <c r="X1583" i="5" s="1"/>
  <c r="Z1583" i="5" s="1"/>
  <c r="AA1583" i="5" s="1"/>
  <c r="AC1583" i="5" s="1"/>
  <c r="Y1838" i="5"/>
  <c r="J18" i="5"/>
  <c r="Y1174" i="5"/>
  <c r="C1475" i="5"/>
  <c r="Y236" i="5"/>
  <c r="L324" i="5"/>
  <c r="N324" i="5" s="1"/>
  <c r="P324" i="5" s="1"/>
  <c r="R324" i="5" s="1"/>
  <c r="T324" i="5" s="1"/>
  <c r="V324" i="5" s="1"/>
  <c r="X324" i="5" s="1"/>
  <c r="Z324" i="5" s="1"/>
  <c r="AA324" i="5" s="1"/>
  <c r="AC324" i="5" s="1"/>
  <c r="Y573" i="5"/>
  <c r="W611" i="5"/>
  <c r="N750" i="5"/>
  <c r="P750" i="5" s="1"/>
  <c r="R750" i="5" s="1"/>
  <c r="T750" i="5" s="1"/>
  <c r="V750" i="5" s="1"/>
  <c r="X750" i="5" s="1"/>
  <c r="Z750" i="5" s="1"/>
  <c r="AA750" i="5" s="1"/>
  <c r="AC750" i="5" s="1"/>
  <c r="O737" i="5"/>
  <c r="M752" i="5"/>
  <c r="S788" i="5"/>
  <c r="M788" i="5"/>
  <c r="Q868" i="5"/>
  <c r="Y987" i="5"/>
  <c r="W1195" i="5"/>
  <c r="Y1195" i="5"/>
  <c r="S1391" i="5"/>
  <c r="W18" i="5"/>
  <c r="Q136" i="5"/>
  <c r="W1399" i="5"/>
  <c r="M1399" i="5"/>
  <c r="D78" i="5"/>
  <c r="D509" i="5"/>
  <c r="C637" i="5"/>
  <c r="D1607" i="5"/>
  <c r="C1775" i="5"/>
  <c r="D642" i="5"/>
  <c r="D1405" i="5"/>
  <c r="C169" i="5"/>
  <c r="W271" i="5"/>
  <c r="L378" i="5"/>
  <c r="N378" i="5" s="1"/>
  <c r="P378" i="5" s="1"/>
  <c r="R378" i="5" s="1"/>
  <c r="T378" i="5" s="1"/>
  <c r="V378" i="5" s="1"/>
  <c r="X378" i="5" s="1"/>
  <c r="Z378" i="5" s="1"/>
  <c r="AA378" i="5" s="1"/>
  <c r="AC378" i="5" s="1"/>
  <c r="L487" i="5"/>
  <c r="N487" i="5" s="1"/>
  <c r="P487" i="5" s="1"/>
  <c r="R487" i="5" s="1"/>
  <c r="T487" i="5" s="1"/>
  <c r="V487" i="5" s="1"/>
  <c r="X487" i="5" s="1"/>
  <c r="Z487" i="5" s="1"/>
  <c r="AA487" i="5" s="1"/>
  <c r="AC487" i="5" s="1"/>
  <c r="L485" i="5"/>
  <c r="N485" i="5" s="1"/>
  <c r="P485" i="5" s="1"/>
  <c r="R485" i="5" s="1"/>
  <c r="T485" i="5" s="1"/>
  <c r="V485" i="5" s="1"/>
  <c r="X485" i="5" s="1"/>
  <c r="Z485" i="5" s="1"/>
  <c r="AA485" i="5" s="1"/>
  <c r="AC485" i="5" s="1"/>
  <c r="W528" i="5"/>
  <c r="S528" i="5"/>
  <c r="J573" i="5"/>
  <c r="Q573" i="5"/>
  <c r="K648" i="5"/>
  <c r="J611" i="5"/>
  <c r="Y752" i="5"/>
  <c r="O788" i="5"/>
  <c r="W868" i="5"/>
  <c r="L919" i="5"/>
  <c r="N919" i="5" s="1"/>
  <c r="P919" i="5" s="1"/>
  <c r="R919" i="5" s="1"/>
  <c r="T919" i="5" s="1"/>
  <c r="V919" i="5" s="1"/>
  <c r="X919" i="5" s="1"/>
  <c r="Z919" i="5" s="1"/>
  <c r="AA919" i="5" s="1"/>
  <c r="AC919" i="5" s="1"/>
  <c r="L976" i="5"/>
  <c r="N976" i="5" s="1"/>
  <c r="P976" i="5" s="1"/>
  <c r="R976" i="5" s="1"/>
  <c r="T976" i="5" s="1"/>
  <c r="V976" i="5" s="1"/>
  <c r="X976" i="5" s="1"/>
  <c r="Z976" i="5" s="1"/>
  <c r="AA976" i="5" s="1"/>
  <c r="AC976" i="5" s="1"/>
  <c r="U1195" i="5"/>
  <c r="M1195" i="5"/>
  <c r="L1411" i="5"/>
  <c r="N1411" i="5" s="1"/>
  <c r="P1411" i="5" s="1"/>
  <c r="R1411" i="5" s="1"/>
  <c r="T1411" i="5" s="1"/>
  <c r="V1411" i="5" s="1"/>
  <c r="X1411" i="5" s="1"/>
  <c r="Z1411" i="5" s="1"/>
  <c r="AA1411" i="5" s="1"/>
  <c r="AC1411" i="5" s="1"/>
  <c r="W1548" i="5"/>
  <c r="M18" i="5"/>
  <c r="Q46" i="5"/>
  <c r="Y90" i="5"/>
  <c r="U193" i="5"/>
  <c r="D154" i="5"/>
  <c r="C944" i="5"/>
  <c r="D126" i="5"/>
  <c r="D26" i="5"/>
  <c r="D425" i="5"/>
  <c r="C589" i="5"/>
  <c r="D632" i="5"/>
  <c r="C519" i="5"/>
  <c r="C975" i="5"/>
  <c r="C841" i="5"/>
  <c r="C1298" i="5"/>
  <c r="C1398" i="5"/>
  <c r="C1831" i="5"/>
  <c r="C331" i="5"/>
  <c r="C663" i="5"/>
  <c r="C718" i="5"/>
  <c r="C854" i="5"/>
  <c r="C232" i="5"/>
  <c r="D822" i="5"/>
  <c r="D214" i="5"/>
  <c r="C162" i="5"/>
  <c r="L247" i="5"/>
  <c r="N247" i="5" s="1"/>
  <c r="P247" i="5" s="1"/>
  <c r="R247" i="5" s="1"/>
  <c r="T247" i="5" s="1"/>
  <c r="V247" i="5" s="1"/>
  <c r="X247" i="5" s="1"/>
  <c r="Z247" i="5" s="1"/>
  <c r="AA247" i="5" s="1"/>
  <c r="AC247" i="5" s="1"/>
  <c r="L272" i="5"/>
  <c r="N272" i="5" s="1"/>
  <c r="P272" i="5" s="1"/>
  <c r="R272" i="5" s="1"/>
  <c r="T272" i="5" s="1"/>
  <c r="V272" i="5" s="1"/>
  <c r="X272" i="5" s="1"/>
  <c r="Z272" i="5" s="1"/>
  <c r="AA272" i="5" s="1"/>
  <c r="AC272" i="5" s="1"/>
  <c r="K271" i="5"/>
  <c r="L370" i="5"/>
  <c r="N370" i="5" s="1"/>
  <c r="P370" i="5" s="1"/>
  <c r="R370" i="5" s="1"/>
  <c r="T370" i="5" s="1"/>
  <c r="V370" i="5" s="1"/>
  <c r="X370" i="5" s="1"/>
  <c r="Z370" i="5" s="1"/>
  <c r="AA370" i="5" s="1"/>
  <c r="AC370" i="5" s="1"/>
  <c r="M383" i="5"/>
  <c r="Q528" i="5"/>
  <c r="U573" i="5"/>
  <c r="W648" i="5"/>
  <c r="O752" i="5"/>
  <c r="M868" i="5"/>
  <c r="L937" i="5"/>
  <c r="N937" i="5" s="1"/>
  <c r="P937" i="5" s="1"/>
  <c r="R937" i="5" s="1"/>
  <c r="T937" i="5" s="1"/>
  <c r="V937" i="5" s="1"/>
  <c r="X937" i="5" s="1"/>
  <c r="Z937" i="5" s="1"/>
  <c r="AA937" i="5" s="1"/>
  <c r="AC937" i="5" s="1"/>
  <c r="N1421" i="5"/>
  <c r="P1421" i="5" s="1"/>
  <c r="R1421" i="5" s="1"/>
  <c r="T1421" i="5" s="1"/>
  <c r="V1421" i="5" s="1"/>
  <c r="X1421" i="5" s="1"/>
  <c r="Z1421" i="5" s="1"/>
  <c r="AA1421" i="5" s="1"/>
  <c r="AC1421" i="5" s="1"/>
  <c r="Y1516" i="5"/>
  <c r="L1859" i="5"/>
  <c r="N1859" i="5" s="1"/>
  <c r="P1859" i="5" s="1"/>
  <c r="R1859" i="5" s="1"/>
  <c r="T1859" i="5" s="1"/>
  <c r="V1859" i="5" s="1"/>
  <c r="X1859" i="5" s="1"/>
  <c r="Z1859" i="5" s="1"/>
  <c r="AA1859" i="5" s="1"/>
  <c r="AC1859" i="5" s="1"/>
  <c r="J90" i="5"/>
  <c r="J107" i="5"/>
  <c r="Q193" i="5"/>
  <c r="K193" i="5"/>
  <c r="Q737" i="5"/>
  <c r="K1321" i="5"/>
  <c r="D111" i="5"/>
  <c r="D106" i="5"/>
  <c r="C198" i="5"/>
  <c r="D88" i="5"/>
  <c r="D62" i="5"/>
  <c r="D256" i="5"/>
  <c r="D300" i="5"/>
  <c r="C640" i="5"/>
  <c r="D136" i="5"/>
  <c r="D98" i="5"/>
  <c r="D150" i="5"/>
  <c r="D177" i="5"/>
  <c r="D246" i="5"/>
  <c r="C415" i="5"/>
  <c r="C262" i="5"/>
  <c r="C542" i="5"/>
  <c r="C722" i="5"/>
  <c r="C857" i="5"/>
  <c r="C1116" i="5"/>
  <c r="C283" i="5"/>
  <c r="D1006" i="5"/>
  <c r="C1624" i="5"/>
  <c r="D1192" i="5"/>
  <c r="D124" i="5"/>
  <c r="D1724" i="5"/>
  <c r="Q271" i="5"/>
  <c r="U383" i="5"/>
  <c r="J383" i="5"/>
  <c r="K383" i="5"/>
  <c r="S383" i="5"/>
  <c r="K528" i="5"/>
  <c r="S1195" i="5"/>
  <c r="L1244" i="5"/>
  <c r="N1244" i="5" s="1"/>
  <c r="P1244" i="5" s="1"/>
  <c r="R1244" i="5" s="1"/>
  <c r="T1244" i="5" s="1"/>
  <c r="V1244" i="5" s="1"/>
  <c r="X1244" i="5" s="1"/>
  <c r="Z1244" i="5" s="1"/>
  <c r="AA1244" i="5" s="1"/>
  <c r="AC1244" i="5" s="1"/>
  <c r="Q1391" i="5"/>
  <c r="Q1614" i="5"/>
  <c r="W1838" i="5"/>
  <c r="J144" i="5"/>
  <c r="O144" i="5"/>
  <c r="Q144" i="5"/>
  <c r="W144" i="5"/>
  <c r="S144" i="5"/>
  <c r="K144" i="5"/>
  <c r="U144" i="5"/>
  <c r="M144" i="5"/>
  <c r="M1715" i="5"/>
  <c r="O1715" i="5"/>
  <c r="S1715" i="5"/>
  <c r="W1715" i="5"/>
  <c r="K1715" i="5"/>
  <c r="J1715" i="5"/>
  <c r="Q1715" i="5"/>
  <c r="Y1715" i="5"/>
  <c r="Y1664" i="5"/>
  <c r="M1664" i="5"/>
  <c r="O1664" i="5"/>
  <c r="S1664" i="5"/>
  <c r="U1664" i="5"/>
  <c r="J1664" i="5"/>
  <c r="K1664" i="5"/>
  <c r="Q1664" i="5"/>
  <c r="W1664" i="5"/>
  <c r="Y1319" i="5"/>
  <c r="Q1319" i="5"/>
  <c r="O1319" i="5"/>
  <c r="K1130" i="5"/>
  <c r="M1130" i="5"/>
  <c r="U1130" i="5"/>
  <c r="S1130" i="5"/>
  <c r="S720" i="5"/>
  <c r="M720" i="5"/>
  <c r="W720" i="5"/>
  <c r="J720" i="5"/>
  <c r="L1457" i="5"/>
  <c r="N1457" i="5" s="1"/>
  <c r="P1457" i="5" s="1"/>
  <c r="R1457" i="5" s="1"/>
  <c r="T1457" i="5" s="1"/>
  <c r="V1457" i="5" s="1"/>
  <c r="X1457" i="5" s="1"/>
  <c r="Z1457" i="5" s="1"/>
  <c r="AA1457" i="5" s="1"/>
  <c r="AC1457" i="5" s="1"/>
  <c r="S1769" i="5"/>
  <c r="U1769" i="5"/>
  <c r="Y1769" i="5"/>
  <c r="J1769" i="5"/>
  <c r="K1769" i="5"/>
  <c r="M1769" i="5"/>
  <c r="O1769" i="5"/>
  <c r="Q1769" i="5"/>
  <c r="W1769" i="5"/>
  <c r="Q1531" i="5"/>
  <c r="J1531" i="5"/>
  <c r="S1531" i="5"/>
  <c r="U1531" i="5"/>
  <c r="Q1816" i="5"/>
  <c r="M1816" i="5"/>
  <c r="O1816" i="5"/>
  <c r="S1816" i="5"/>
  <c r="W1816" i="5"/>
  <c r="Y1816" i="5"/>
  <c r="Y721" i="5"/>
  <c r="O721" i="5"/>
  <c r="Q721" i="5"/>
  <c r="U834" i="5"/>
  <c r="W834" i="5"/>
  <c r="Q834" i="5"/>
  <c r="J834" i="5"/>
  <c r="K834" i="5"/>
  <c r="M834" i="5"/>
  <c r="O834" i="5"/>
  <c r="Y834" i="5"/>
  <c r="S834" i="5"/>
  <c r="J1576" i="5"/>
  <c r="K1576" i="5"/>
  <c r="Q1394" i="5"/>
  <c r="K1394" i="5"/>
  <c r="U1394" i="5"/>
  <c r="W1394" i="5"/>
  <c r="Y1394" i="5"/>
  <c r="J1394" i="5"/>
  <c r="M1394" i="5"/>
  <c r="O1394" i="5"/>
  <c r="S1394" i="5"/>
  <c r="J1530" i="5"/>
  <c r="Q1530" i="5"/>
  <c r="W1530" i="5"/>
  <c r="M1530" i="5"/>
  <c r="J88" i="5"/>
  <c r="K88" i="5"/>
  <c r="M88" i="5"/>
  <c r="Q88" i="5"/>
  <c r="U88" i="5"/>
  <c r="W88" i="5"/>
  <c r="Y88" i="5"/>
  <c r="O88" i="5"/>
  <c r="S88" i="5"/>
  <c r="K1178" i="5"/>
  <c r="S1178" i="5"/>
  <c r="Y1178" i="5"/>
  <c r="Y1567" i="5"/>
  <c r="J1567" i="5"/>
  <c r="K1567" i="5"/>
  <c r="M1567" i="5"/>
  <c r="O1567" i="5"/>
  <c r="Q1567" i="5"/>
  <c r="S1567" i="5"/>
  <c r="U1567" i="5"/>
  <c r="W1567" i="5"/>
  <c r="W1670" i="5"/>
  <c r="Y1670" i="5"/>
  <c r="K1670" i="5"/>
  <c r="J1670" i="5"/>
  <c r="M1670" i="5"/>
  <c r="O1670" i="5"/>
  <c r="Q1670" i="5"/>
  <c r="S1670" i="5"/>
  <c r="S1412" i="5"/>
  <c r="K1412" i="5"/>
  <c r="M1412" i="5"/>
  <c r="O1412" i="5"/>
  <c r="Y1412" i="5"/>
  <c r="Q1788" i="5"/>
  <c r="J1788" i="5"/>
  <c r="U1788" i="5"/>
  <c r="M1864" i="5"/>
  <c r="K1864" i="5"/>
  <c r="L1864" i="5" s="1"/>
  <c r="S1864" i="5"/>
  <c r="U1864" i="5"/>
  <c r="J1790" i="5"/>
  <c r="M1790" i="5"/>
  <c r="O1790" i="5"/>
  <c r="S1790" i="5"/>
  <c r="S462" i="5"/>
  <c r="W462" i="5"/>
  <c r="K462" i="5"/>
  <c r="J462" i="5"/>
  <c r="M462" i="5"/>
  <c r="U462" i="5"/>
  <c r="L1104" i="5"/>
  <c r="N1104" i="5" s="1"/>
  <c r="P1104" i="5" s="1"/>
  <c r="R1104" i="5" s="1"/>
  <c r="T1104" i="5" s="1"/>
  <c r="V1104" i="5" s="1"/>
  <c r="X1104" i="5" s="1"/>
  <c r="Z1104" i="5" s="1"/>
  <c r="AA1104" i="5" s="1"/>
  <c r="AC1104" i="5" s="1"/>
  <c r="Q1227" i="5"/>
  <c r="K1227" i="5"/>
  <c r="S1227" i="5"/>
  <c r="W1227" i="5"/>
  <c r="K1283" i="5"/>
  <c r="Q1283" i="5"/>
  <c r="S1283" i="5"/>
  <c r="J1283" i="5"/>
  <c r="M1283" i="5"/>
  <c r="O1283" i="5"/>
  <c r="U1283" i="5"/>
  <c r="W1283" i="5"/>
  <c r="Y1283" i="5"/>
  <c r="J1088" i="5"/>
  <c r="L1088" i="5" s="1"/>
  <c r="Q1088" i="5"/>
  <c r="S1088" i="5"/>
  <c r="W1088" i="5"/>
  <c r="Q1191" i="5"/>
  <c r="W1191" i="5"/>
  <c r="Y1191" i="5"/>
  <c r="J1191" i="5"/>
  <c r="K1191" i="5"/>
  <c r="M1191" i="5"/>
  <c r="U1191" i="5"/>
  <c r="O1191" i="5"/>
  <c r="S1191" i="5"/>
  <c r="J1360" i="5"/>
  <c r="O1360" i="5"/>
  <c r="Q1360" i="5"/>
  <c r="K1360" i="5"/>
  <c r="M1360" i="5"/>
  <c r="S1360" i="5"/>
  <c r="W1360" i="5"/>
  <c r="Y1360" i="5"/>
  <c r="W1450" i="5"/>
  <c r="J1450" i="5"/>
  <c r="K1450" i="5"/>
  <c r="U1450" i="5"/>
  <c r="M1450" i="5"/>
  <c r="S1450" i="5"/>
  <c r="L1467" i="5"/>
  <c r="N1467" i="5" s="1"/>
  <c r="P1467" i="5" s="1"/>
  <c r="R1467" i="5" s="1"/>
  <c r="T1467" i="5" s="1"/>
  <c r="V1467" i="5" s="1"/>
  <c r="X1467" i="5" s="1"/>
  <c r="Z1467" i="5" s="1"/>
  <c r="AA1467" i="5" s="1"/>
  <c r="AC1467" i="5" s="1"/>
  <c r="L1560" i="5"/>
  <c r="N1560" i="5" s="1"/>
  <c r="P1560" i="5" s="1"/>
  <c r="R1560" i="5" s="1"/>
  <c r="T1560" i="5" s="1"/>
  <c r="V1560" i="5" s="1"/>
  <c r="X1560" i="5" s="1"/>
  <c r="Z1560" i="5" s="1"/>
  <c r="AA1560" i="5" s="1"/>
  <c r="AC1560" i="5" s="1"/>
  <c r="Y33" i="5"/>
  <c r="O33" i="5"/>
  <c r="Q33" i="5"/>
  <c r="O1442" i="5"/>
  <c r="U1442" i="5"/>
  <c r="K1442" i="5"/>
  <c r="M1442" i="5"/>
  <c r="Q1442" i="5"/>
  <c r="S1442" i="5"/>
  <c r="W1442" i="5"/>
  <c r="Y1442" i="5"/>
  <c r="J1442" i="5"/>
  <c r="J401" i="5"/>
  <c r="K401" i="5"/>
  <c r="Q401" i="5"/>
  <c r="U401" i="5"/>
  <c r="S401" i="5"/>
  <c r="Y401" i="5"/>
  <c r="Q776" i="5"/>
  <c r="S776" i="5"/>
  <c r="J985" i="5"/>
  <c r="L985" i="5" s="1"/>
  <c r="Q985" i="5"/>
  <c r="Q953" i="5"/>
  <c r="K953" i="5"/>
  <c r="M953" i="5"/>
  <c r="J953" i="5"/>
  <c r="O953" i="5"/>
  <c r="S953" i="5"/>
  <c r="U953" i="5"/>
  <c r="Y953" i="5"/>
  <c r="W953" i="5"/>
  <c r="J1015" i="5"/>
  <c r="K1015" i="5"/>
  <c r="Y1015" i="5"/>
  <c r="M1015" i="5"/>
  <c r="U1015" i="5"/>
  <c r="S1015" i="5"/>
  <c r="W1015" i="5"/>
  <c r="O1015" i="5"/>
  <c r="Q1015" i="5"/>
  <c r="S1842" i="5"/>
  <c r="U1842" i="5"/>
  <c r="O1842" i="5"/>
  <c r="Q1842" i="5"/>
  <c r="W1842" i="5"/>
  <c r="Y1842" i="5"/>
  <c r="J1842" i="5"/>
  <c r="K1842" i="5"/>
  <c r="M1842" i="5"/>
  <c r="S14" i="5"/>
  <c r="J14" i="5"/>
  <c r="K14" i="5"/>
  <c r="Q14" i="5"/>
  <c r="U14" i="5"/>
  <c r="J74" i="5"/>
  <c r="S74" i="5"/>
  <c r="W74" i="5"/>
  <c r="Q74" i="5"/>
  <c r="K74" i="5"/>
  <c r="M74" i="5"/>
  <c r="Y74" i="5"/>
  <c r="L479" i="5"/>
  <c r="N479" i="5" s="1"/>
  <c r="P479" i="5" s="1"/>
  <c r="R479" i="5" s="1"/>
  <c r="T479" i="5" s="1"/>
  <c r="V479" i="5" s="1"/>
  <c r="X479" i="5" s="1"/>
  <c r="Z479" i="5" s="1"/>
  <c r="AA479" i="5" s="1"/>
  <c r="AC479" i="5" s="1"/>
  <c r="Q187" i="5"/>
  <c r="M187" i="5"/>
  <c r="O187" i="5"/>
  <c r="J187" i="5"/>
  <c r="K187" i="5"/>
  <c r="S187" i="5"/>
  <c r="U187" i="5"/>
  <c r="Y187" i="5"/>
  <c r="W187" i="5"/>
  <c r="M1211" i="5"/>
  <c r="W1211" i="5"/>
  <c r="J1211" i="5"/>
  <c r="K1211" i="5"/>
  <c r="U1211" i="5"/>
  <c r="Q1211" i="5"/>
  <c r="S1211" i="5"/>
  <c r="L507" i="5"/>
  <c r="N507" i="5" s="1"/>
  <c r="P507" i="5" s="1"/>
  <c r="K382" i="5"/>
  <c r="M382" i="5"/>
  <c r="Q382" i="5"/>
  <c r="S382" i="5"/>
  <c r="W382" i="5"/>
  <c r="U382" i="5"/>
  <c r="J382" i="5"/>
  <c r="Q228" i="5"/>
  <c r="M228" i="5"/>
  <c r="S228" i="5"/>
  <c r="U228" i="5"/>
  <c r="W735" i="5"/>
  <c r="J735" i="5"/>
  <c r="M735" i="5"/>
  <c r="Q735" i="5"/>
  <c r="Y735" i="5"/>
  <c r="J779" i="5"/>
  <c r="K779" i="5"/>
  <c r="Y1686" i="5"/>
  <c r="O1686" i="5"/>
  <c r="Q1686" i="5"/>
  <c r="J1686" i="5"/>
  <c r="S1686" i="5"/>
  <c r="L1802" i="5"/>
  <c r="N1802" i="5" s="1"/>
  <c r="P1802" i="5" s="1"/>
  <c r="R1802" i="5" s="1"/>
  <c r="T1802" i="5" s="1"/>
  <c r="V1802" i="5" s="1"/>
  <c r="X1802" i="5" s="1"/>
  <c r="Z1802" i="5" s="1"/>
  <c r="AA1802" i="5" s="1"/>
  <c r="AC1802" i="5" s="1"/>
  <c r="Y158" i="5"/>
  <c r="W158" i="5"/>
  <c r="J158" i="5"/>
  <c r="M158" i="5"/>
  <c r="O158" i="5"/>
  <c r="Q158" i="5"/>
  <c r="S158" i="5"/>
  <c r="U158" i="5"/>
  <c r="K158" i="5"/>
  <c r="K1599" i="5"/>
  <c r="J1599" i="5"/>
  <c r="Q1599" i="5"/>
  <c r="U1599" i="5"/>
  <c r="L1873" i="5"/>
  <c r="N1873" i="5" s="1"/>
  <c r="P1873" i="5" s="1"/>
  <c r="R1873" i="5" s="1"/>
  <c r="T1873" i="5" s="1"/>
  <c r="V1873" i="5" s="1"/>
  <c r="X1873" i="5" s="1"/>
  <c r="Z1873" i="5" s="1"/>
  <c r="AA1873" i="5" s="1"/>
  <c r="AC1873" i="5" s="1"/>
  <c r="Q1164" i="5"/>
  <c r="J1164" i="5"/>
  <c r="K1164" i="5"/>
  <c r="U1164" i="5"/>
  <c r="W1164" i="5"/>
  <c r="K1318" i="5"/>
  <c r="M1318" i="5"/>
  <c r="O1318" i="5"/>
  <c r="J1318" i="5"/>
  <c r="Q1318" i="5"/>
  <c r="S1318" i="5"/>
  <c r="W1318" i="5"/>
  <c r="Y1318" i="5"/>
  <c r="W815" i="5"/>
  <c r="S815" i="5"/>
  <c r="U815" i="5"/>
  <c r="Y815" i="5"/>
  <c r="J815" i="5"/>
  <c r="K815" i="5"/>
  <c r="O815" i="5"/>
  <c r="M815" i="5"/>
  <c r="Q815" i="5"/>
  <c r="J902" i="5"/>
  <c r="L902" i="5" s="1"/>
  <c r="N902" i="5" s="1"/>
  <c r="W902" i="5"/>
  <c r="Q902" i="5"/>
  <c r="S902" i="5"/>
  <c r="L1793" i="5"/>
  <c r="N1793" i="5" s="1"/>
  <c r="P1793" i="5" s="1"/>
  <c r="R1793" i="5" s="1"/>
  <c r="T1793" i="5" s="1"/>
  <c r="V1793" i="5" s="1"/>
  <c r="X1793" i="5" s="1"/>
  <c r="Z1793" i="5" s="1"/>
  <c r="AA1793" i="5" s="1"/>
  <c r="AC1793" i="5" s="1"/>
  <c r="Q76" i="5"/>
  <c r="O76" i="5"/>
  <c r="M76" i="5"/>
  <c r="S76" i="5"/>
  <c r="Y76" i="5"/>
  <c r="L1559" i="5"/>
  <c r="N1559" i="5" s="1"/>
  <c r="P1559" i="5" s="1"/>
  <c r="R1559" i="5" s="1"/>
  <c r="T1559" i="5" s="1"/>
  <c r="V1559" i="5" s="1"/>
  <c r="X1559" i="5" s="1"/>
  <c r="Z1559" i="5" s="1"/>
  <c r="AA1559" i="5" s="1"/>
  <c r="AC1559" i="5" s="1"/>
  <c r="J1727" i="5"/>
  <c r="S1727" i="5"/>
  <c r="K1277" i="5"/>
  <c r="W1277" i="5"/>
  <c r="K1878" i="5"/>
  <c r="J1878" i="5"/>
  <c r="J1863" i="5"/>
  <c r="K1863" i="5"/>
  <c r="K131" i="5"/>
  <c r="U131" i="5"/>
  <c r="W131" i="5"/>
  <c r="Y131" i="5"/>
  <c r="J131" i="5"/>
  <c r="M131" i="5"/>
  <c r="O131" i="5"/>
  <c r="S131" i="5"/>
  <c r="Q131" i="5"/>
  <c r="J755" i="5"/>
  <c r="L755" i="5" s="1"/>
  <c r="W755" i="5"/>
  <c r="Y755" i="5"/>
  <c r="M1035" i="5"/>
  <c r="S1035" i="5"/>
  <c r="Q1035" i="5"/>
  <c r="U1035" i="5"/>
  <c r="Y1035" i="5"/>
  <c r="J1035" i="5"/>
  <c r="K1035" i="5"/>
  <c r="O1035" i="5"/>
  <c r="W1035" i="5"/>
  <c r="K1198" i="5"/>
  <c r="Y1198" i="5"/>
  <c r="J1198" i="5"/>
  <c r="M1198" i="5"/>
  <c r="O1198" i="5"/>
  <c r="Q1198" i="5"/>
  <c r="W1198" i="5"/>
  <c r="S1198" i="5"/>
  <c r="U1198" i="5"/>
  <c r="Q527" i="5"/>
  <c r="J527" i="5"/>
  <c r="K586" i="5"/>
  <c r="S586" i="5"/>
  <c r="U586" i="5"/>
  <c r="W586" i="5"/>
  <c r="J586" i="5"/>
  <c r="M586" i="5"/>
  <c r="O586" i="5"/>
  <c r="Y586" i="5"/>
  <c r="J706" i="5"/>
  <c r="U706" i="5"/>
  <c r="O1020" i="5"/>
  <c r="W1020" i="5"/>
  <c r="J1020" i="5"/>
  <c r="K1020" i="5"/>
  <c r="Q1020" i="5"/>
  <c r="S1020" i="5"/>
  <c r="U1020" i="5"/>
  <c r="Y1020" i="5"/>
  <c r="M1020" i="5"/>
  <c r="K1306" i="5"/>
  <c r="M1306" i="5"/>
  <c r="J1306" i="5"/>
  <c r="W1306" i="5"/>
  <c r="U958" i="5"/>
  <c r="W958" i="5"/>
  <c r="Y958" i="5"/>
  <c r="J958" i="5"/>
  <c r="K958" i="5"/>
  <c r="M958" i="5"/>
  <c r="O958" i="5"/>
  <c r="Q958" i="5"/>
  <c r="S958" i="5"/>
  <c r="M1011" i="5"/>
  <c r="O1011" i="5"/>
  <c r="Y1011" i="5"/>
  <c r="S1011" i="5"/>
  <c r="J1011" i="5"/>
  <c r="L1011" i="5" s="1"/>
  <c r="W1011" i="5"/>
  <c r="Y192" i="5"/>
  <c r="K192" i="5"/>
  <c r="O192" i="5"/>
  <c r="Q192" i="5"/>
  <c r="S192" i="5"/>
  <c r="U192" i="5"/>
  <c r="W192" i="5"/>
  <c r="J192" i="5"/>
  <c r="M192" i="5"/>
  <c r="O1459" i="5"/>
  <c r="S1459" i="5"/>
  <c r="U1459" i="5"/>
  <c r="W1710" i="5"/>
  <c r="Y1710" i="5"/>
  <c r="K1710" i="5"/>
  <c r="J1710" i="5"/>
  <c r="M1710" i="5"/>
  <c r="O1710" i="5"/>
  <c r="Q1710" i="5"/>
  <c r="S1710" i="5"/>
  <c r="Y269" i="5"/>
  <c r="O269" i="5"/>
  <c r="Q269" i="5"/>
  <c r="U269" i="5"/>
  <c r="J269" i="5"/>
  <c r="K269" i="5"/>
  <c r="M626" i="5"/>
  <c r="Q626" i="5"/>
  <c r="U626" i="5"/>
  <c r="Y626" i="5"/>
  <c r="J626" i="5"/>
  <c r="K626" i="5"/>
  <c r="O626" i="5"/>
  <c r="Y925" i="5"/>
  <c r="O925" i="5"/>
  <c r="U925" i="5"/>
  <c r="Q252" i="5"/>
  <c r="Y252" i="5"/>
  <c r="J252" i="5"/>
  <c r="U252" i="5"/>
  <c r="W252" i="5"/>
  <c r="K252" i="5"/>
  <c r="O252" i="5"/>
  <c r="M252" i="5"/>
  <c r="S252" i="5"/>
  <c r="S1057" i="5"/>
  <c r="U1057" i="5"/>
  <c r="M1057" i="5"/>
  <c r="O1057" i="5"/>
  <c r="Q1057" i="5"/>
  <c r="Y1057" i="5"/>
  <c r="J1057" i="5"/>
  <c r="K1057" i="5"/>
  <c r="K1091" i="5"/>
  <c r="L1091" i="5" s="1"/>
  <c r="M1091" i="5"/>
  <c r="U1131" i="5"/>
  <c r="W1131" i="5"/>
  <c r="J1131" i="5"/>
  <c r="M1131" i="5"/>
  <c r="O1131" i="5"/>
  <c r="Q1131" i="5"/>
  <c r="S1131" i="5"/>
  <c r="Y1131" i="5"/>
  <c r="K1131" i="5"/>
  <c r="L1809" i="5"/>
  <c r="N1809" i="5" s="1"/>
  <c r="P1809" i="5" s="1"/>
  <c r="R1809" i="5" s="1"/>
  <c r="T1809" i="5" s="1"/>
  <c r="V1809" i="5" s="1"/>
  <c r="X1809" i="5" s="1"/>
  <c r="Z1809" i="5" s="1"/>
  <c r="AA1809" i="5" s="1"/>
  <c r="AC1809" i="5" s="1"/>
  <c r="W60" i="5"/>
  <c r="O60" i="5"/>
  <c r="Q60" i="5"/>
  <c r="U60" i="5"/>
  <c r="J60" i="5"/>
  <c r="K60" i="5"/>
  <c r="M60" i="5"/>
  <c r="S60" i="5"/>
  <c r="Y60" i="5"/>
  <c r="L1820" i="5"/>
  <c r="N1820" i="5" s="1"/>
  <c r="P1820" i="5" s="1"/>
  <c r="R1820" i="5" s="1"/>
  <c r="T1820" i="5" s="1"/>
  <c r="V1820" i="5" s="1"/>
  <c r="X1820" i="5" s="1"/>
  <c r="Z1820" i="5" s="1"/>
  <c r="AA1820" i="5" s="1"/>
  <c r="AC1820" i="5" s="1"/>
  <c r="L1707" i="5"/>
  <c r="N1707" i="5" s="1"/>
  <c r="P1707" i="5" s="1"/>
  <c r="R1707" i="5" s="1"/>
  <c r="T1707" i="5" s="1"/>
  <c r="V1707" i="5" s="1"/>
  <c r="X1707" i="5" s="1"/>
  <c r="Z1707" i="5" s="1"/>
  <c r="AA1707" i="5" s="1"/>
  <c r="AC1707" i="5" s="1"/>
  <c r="L199" i="5"/>
  <c r="N199" i="5" s="1"/>
  <c r="P199" i="5" s="1"/>
  <c r="R199" i="5" s="1"/>
  <c r="T199" i="5" s="1"/>
  <c r="V199" i="5" s="1"/>
  <c r="X199" i="5" s="1"/>
  <c r="Z199" i="5" s="1"/>
  <c r="AA199" i="5" s="1"/>
  <c r="AC199" i="5" s="1"/>
  <c r="S202" i="5"/>
  <c r="J202" i="5"/>
  <c r="M202" i="5"/>
  <c r="K202" i="5"/>
  <c r="O202" i="5"/>
  <c r="Q202" i="5"/>
  <c r="U202" i="5"/>
  <c r="Y202" i="5"/>
  <c r="W202" i="5"/>
  <c r="S328" i="5"/>
  <c r="J328" i="5"/>
  <c r="O328" i="5"/>
  <c r="Q328" i="5"/>
  <c r="U328" i="5"/>
  <c r="W328" i="5"/>
  <c r="K328" i="5"/>
  <c r="Y328" i="5"/>
  <c r="M328" i="5"/>
  <c r="U438" i="5"/>
  <c r="Q438" i="5"/>
  <c r="O438" i="5"/>
  <c r="S438" i="5"/>
  <c r="U1002" i="5"/>
  <c r="K1002" i="5"/>
  <c r="M1002" i="5"/>
  <c r="O1002" i="5"/>
  <c r="Y1002" i="5"/>
  <c r="Q1002" i="5"/>
  <c r="J1002" i="5"/>
  <c r="L1275" i="5"/>
  <c r="N1275" i="5" s="1"/>
  <c r="P1275" i="5" s="1"/>
  <c r="R1275" i="5" s="1"/>
  <c r="T1275" i="5" s="1"/>
  <c r="V1275" i="5" s="1"/>
  <c r="X1275" i="5" s="1"/>
  <c r="Z1275" i="5" s="1"/>
  <c r="AA1275" i="5" s="1"/>
  <c r="AC1275" i="5" s="1"/>
  <c r="J69" i="5"/>
  <c r="W69" i="5"/>
  <c r="J129" i="5"/>
  <c r="O129" i="5"/>
  <c r="U129" i="5"/>
  <c r="W129" i="5"/>
  <c r="K129" i="5"/>
  <c r="Y129" i="5"/>
  <c r="J179" i="5"/>
  <c r="O179" i="5"/>
  <c r="Q179" i="5"/>
  <c r="Y179" i="5"/>
  <c r="K179" i="5"/>
  <c r="U179" i="5"/>
  <c r="K320" i="5"/>
  <c r="O320" i="5"/>
  <c r="S320" i="5"/>
  <c r="M320" i="5"/>
  <c r="U320" i="5"/>
  <c r="Y320" i="5"/>
  <c r="Q912" i="5"/>
  <c r="U912" i="5"/>
  <c r="S912" i="5"/>
  <c r="J912" i="5"/>
  <c r="O912" i="5"/>
  <c r="S1053" i="5"/>
  <c r="Q1053" i="5"/>
  <c r="J1053" i="5"/>
  <c r="L1208" i="5"/>
  <c r="N1208" i="5" s="1"/>
  <c r="P1208" i="5" s="1"/>
  <c r="R1208" i="5" s="1"/>
  <c r="T1208" i="5" s="1"/>
  <c r="V1208" i="5" s="1"/>
  <c r="X1208" i="5" s="1"/>
  <c r="Z1208" i="5" s="1"/>
  <c r="AA1208" i="5" s="1"/>
  <c r="AC1208" i="5" s="1"/>
  <c r="Q223" i="5"/>
  <c r="K223" i="5"/>
  <c r="M223" i="5"/>
  <c r="O223" i="5"/>
  <c r="U223" i="5"/>
  <c r="Y223" i="5"/>
  <c r="Q431" i="5"/>
  <c r="K431" i="5"/>
  <c r="Y431" i="5"/>
  <c r="U431" i="5"/>
  <c r="J431" i="5"/>
  <c r="S431" i="5"/>
  <c r="K646" i="5"/>
  <c r="J646" i="5"/>
  <c r="Q646" i="5"/>
  <c r="U646" i="5"/>
  <c r="Y646" i="5"/>
  <c r="O646" i="5"/>
  <c r="S646" i="5"/>
  <c r="K243" i="5"/>
  <c r="O243" i="5"/>
  <c r="J243" i="5"/>
  <c r="S243" i="5"/>
  <c r="Y243" i="5"/>
  <c r="U243" i="5"/>
  <c r="M243" i="5"/>
  <c r="W243" i="5"/>
  <c r="K442" i="5"/>
  <c r="M442" i="5"/>
  <c r="W442" i="5"/>
  <c r="J442" i="5"/>
  <c r="Q442" i="5"/>
  <c r="U442" i="5"/>
  <c r="L949" i="5"/>
  <c r="N949" i="5" s="1"/>
  <c r="P949" i="5" s="1"/>
  <c r="R949" i="5" s="1"/>
  <c r="T949" i="5" s="1"/>
  <c r="V949" i="5" s="1"/>
  <c r="X949" i="5" s="1"/>
  <c r="Z949" i="5" s="1"/>
  <c r="AA949" i="5" s="1"/>
  <c r="AC949" i="5" s="1"/>
  <c r="L963" i="5"/>
  <c r="N963" i="5" s="1"/>
  <c r="P963" i="5" s="1"/>
  <c r="R963" i="5" s="1"/>
  <c r="T963" i="5" s="1"/>
  <c r="V963" i="5" s="1"/>
  <c r="X963" i="5" s="1"/>
  <c r="Z963" i="5" s="1"/>
  <c r="AA963" i="5" s="1"/>
  <c r="AC963" i="5" s="1"/>
  <c r="S1161" i="5"/>
  <c r="Y1161" i="5"/>
  <c r="J1161" i="5"/>
  <c r="K1161" i="5"/>
  <c r="M1161" i="5"/>
  <c r="O1161" i="5"/>
  <c r="Q1161" i="5"/>
  <c r="U1161" i="5"/>
  <c r="W1161" i="5"/>
  <c r="J207" i="5"/>
  <c r="O207" i="5"/>
  <c r="Q207" i="5"/>
  <c r="U424" i="5"/>
  <c r="W424" i="5"/>
  <c r="Y424" i="5"/>
  <c r="J424" i="5"/>
  <c r="O424" i="5"/>
  <c r="K424" i="5"/>
  <c r="M424" i="5"/>
  <c r="Q424" i="5"/>
  <c r="S424" i="5"/>
  <c r="U340" i="5"/>
  <c r="J340" i="5"/>
  <c r="K340" i="5"/>
  <c r="M340" i="5"/>
  <c r="O340" i="5"/>
  <c r="Q340" i="5"/>
  <c r="S340" i="5"/>
  <c r="W340" i="5"/>
  <c r="Y340" i="5"/>
  <c r="K668" i="5"/>
  <c r="L668" i="5" s="1"/>
  <c r="Y668" i="5"/>
  <c r="M668" i="5"/>
  <c r="M453" i="5"/>
  <c r="Q453" i="5"/>
  <c r="J453" i="5"/>
  <c r="O453" i="5"/>
  <c r="W453" i="5"/>
  <c r="U453" i="5"/>
  <c r="Y453" i="5"/>
  <c r="K453" i="5"/>
  <c r="S453" i="5"/>
  <c r="Q1139" i="5"/>
  <c r="K1139" i="5"/>
  <c r="J988" i="5"/>
  <c r="U988" i="5"/>
  <c r="W988" i="5"/>
  <c r="Y988" i="5"/>
  <c r="Q988" i="5"/>
  <c r="K988" i="5"/>
  <c r="M988" i="5"/>
  <c r="O988" i="5"/>
  <c r="S988" i="5"/>
  <c r="J1480" i="5"/>
  <c r="K1480" i="5"/>
  <c r="M1480" i="5"/>
  <c r="Q1480" i="5"/>
  <c r="W1480" i="5"/>
  <c r="S1480" i="5"/>
  <c r="U1480" i="5"/>
  <c r="J1737" i="5"/>
  <c r="S1737" i="5"/>
  <c r="O17" i="5"/>
  <c r="W17" i="5"/>
  <c r="Y17" i="5"/>
  <c r="J17" i="5"/>
  <c r="K17" i="5"/>
  <c r="M17" i="5"/>
  <c r="Q17" i="5"/>
  <c r="S17" i="5"/>
  <c r="U17" i="5"/>
  <c r="O67" i="5"/>
  <c r="U67" i="5"/>
  <c r="Y67" i="5"/>
  <c r="J67" i="5"/>
  <c r="K67" i="5"/>
  <c r="Q1540" i="5"/>
  <c r="J1540" i="5"/>
  <c r="L1540" i="5" s="1"/>
  <c r="N1540" i="5" s="1"/>
  <c r="P1540" i="5" s="1"/>
  <c r="S1540" i="5"/>
  <c r="U1540" i="5"/>
  <c r="O163" i="5"/>
  <c r="U163" i="5"/>
  <c r="W163" i="5"/>
  <c r="J163" i="5"/>
  <c r="K163" i="5"/>
  <c r="M163" i="5"/>
  <c r="Q163" i="5"/>
  <c r="S163" i="5"/>
  <c r="Y163" i="5"/>
  <c r="U736" i="5"/>
  <c r="Y736" i="5"/>
  <c r="J736" i="5"/>
  <c r="Q736" i="5"/>
  <c r="K736" i="5"/>
  <c r="O736" i="5"/>
  <c r="S844" i="5"/>
  <c r="Y844" i="5"/>
  <c r="J844" i="5"/>
  <c r="K844" i="5"/>
  <c r="M1497" i="5"/>
  <c r="U1497" i="5"/>
  <c r="W1497" i="5"/>
  <c r="Y1497" i="5"/>
  <c r="J1497" i="5"/>
  <c r="K1497" i="5"/>
  <c r="S1497" i="5"/>
  <c r="Q1497" i="5"/>
  <c r="O1497" i="5"/>
  <c r="Y1537" i="5"/>
  <c r="Q1537" i="5"/>
  <c r="S1537" i="5"/>
  <c r="U1537" i="5"/>
  <c r="W1537" i="5"/>
  <c r="J1537" i="5"/>
  <c r="O1537" i="5"/>
  <c r="K1537" i="5"/>
  <c r="M1537" i="5"/>
  <c r="J87" i="5"/>
  <c r="M87" i="5"/>
  <c r="K87" i="5"/>
  <c r="O87" i="5"/>
  <c r="Q87" i="5"/>
  <c r="S87" i="5"/>
  <c r="U87" i="5"/>
  <c r="W87" i="5"/>
  <c r="Y87" i="5"/>
  <c r="O1403" i="5"/>
  <c r="J1403" i="5"/>
  <c r="K1403" i="5"/>
  <c r="Q1403" i="5"/>
  <c r="S1403" i="5"/>
  <c r="U1403" i="5"/>
  <c r="W1403" i="5"/>
  <c r="Y108" i="5"/>
  <c r="J108" i="5"/>
  <c r="O108" i="5"/>
  <c r="L1447" i="5"/>
  <c r="N1447" i="5" s="1"/>
  <c r="P1447" i="5" s="1"/>
  <c r="R1447" i="5" s="1"/>
  <c r="T1447" i="5" s="1"/>
  <c r="V1447" i="5" s="1"/>
  <c r="X1447" i="5" s="1"/>
  <c r="Z1447" i="5" s="1"/>
  <c r="AA1447" i="5" s="1"/>
  <c r="AC1447" i="5" s="1"/>
  <c r="O1439" i="5"/>
  <c r="Q1439" i="5"/>
  <c r="U1439" i="5"/>
  <c r="O148" i="5"/>
  <c r="Q148" i="5"/>
  <c r="M148" i="5"/>
  <c r="U148" i="5"/>
  <c r="S80" i="5"/>
  <c r="U80" i="5"/>
  <c r="Y80" i="5"/>
  <c r="W80" i="5"/>
  <c r="J80" i="5"/>
  <c r="K80" i="5"/>
  <c r="M80" i="5"/>
  <c r="O80" i="5"/>
  <c r="Q80" i="5"/>
  <c r="S11" i="5"/>
  <c r="O11" i="5"/>
  <c r="U11" i="5"/>
  <c r="Y11" i="5"/>
  <c r="Q11" i="5"/>
  <c r="J11" i="5"/>
  <c r="K11" i="5"/>
  <c r="M11" i="5"/>
  <c r="W11" i="5"/>
  <c r="M1874" i="5"/>
  <c r="K1874" i="5"/>
  <c r="S1874" i="5"/>
  <c r="U1874" i="5"/>
  <c r="J379" i="5"/>
  <c r="O379" i="5"/>
  <c r="K379" i="5"/>
  <c r="M379" i="5"/>
  <c r="Q379" i="5"/>
  <c r="U379" i="5"/>
  <c r="W379" i="5"/>
  <c r="Y379" i="5"/>
  <c r="S379" i="5"/>
  <c r="K1094" i="5"/>
  <c r="Q1094" i="5"/>
  <c r="J1094" i="5"/>
  <c r="S1094" i="5"/>
  <c r="U1094" i="5"/>
  <c r="Y1094" i="5"/>
  <c r="M1125" i="5"/>
  <c r="S1125" i="5"/>
  <c r="W1125" i="5"/>
  <c r="Q1125" i="5"/>
  <c r="J1125" i="5"/>
  <c r="K1125" i="5"/>
  <c r="U1125" i="5"/>
  <c r="Y1125" i="5"/>
  <c r="S785" i="5"/>
  <c r="Y785" i="5"/>
  <c r="J785" i="5"/>
  <c r="K785" i="5"/>
  <c r="M785" i="5"/>
  <c r="O785" i="5"/>
  <c r="Q785" i="5"/>
  <c r="U785" i="5"/>
  <c r="W785" i="5"/>
  <c r="O993" i="5"/>
  <c r="M993" i="5"/>
  <c r="Y993" i="5"/>
  <c r="J993" i="5"/>
  <c r="U993" i="5"/>
  <c r="S993" i="5"/>
  <c r="W993" i="5"/>
  <c r="K993" i="5"/>
  <c r="Q993" i="5"/>
  <c r="J1574" i="5"/>
  <c r="K1574" i="5"/>
  <c r="O1574" i="5"/>
  <c r="S1574" i="5"/>
  <c r="Y1574" i="5"/>
  <c r="J24" i="5"/>
  <c r="L24" i="5" s="1"/>
  <c r="S24" i="5"/>
  <c r="M94" i="5"/>
  <c r="Y94" i="5"/>
  <c r="S94" i="5"/>
  <c r="J94" i="5"/>
  <c r="K94" i="5"/>
  <c r="O94" i="5"/>
  <c r="U94" i="5"/>
  <c r="W94" i="5"/>
  <c r="Q94" i="5"/>
  <c r="Y1379" i="5"/>
  <c r="Q1379" i="5"/>
  <c r="K1379" i="5"/>
  <c r="L1575" i="5"/>
  <c r="N1575" i="5" s="1"/>
  <c r="P1575" i="5" s="1"/>
  <c r="R1575" i="5" s="1"/>
  <c r="T1575" i="5" s="1"/>
  <c r="V1575" i="5" s="1"/>
  <c r="X1575" i="5" s="1"/>
  <c r="Z1575" i="5" s="1"/>
  <c r="AA1575" i="5" s="1"/>
  <c r="AC1575" i="5" s="1"/>
  <c r="W885" i="5"/>
  <c r="J885" i="5"/>
  <c r="O885" i="5"/>
  <c r="M885" i="5"/>
  <c r="U885" i="5"/>
  <c r="Q885" i="5"/>
  <c r="Y885" i="5"/>
  <c r="S1118" i="5"/>
  <c r="U1118" i="5"/>
  <c r="K1118" i="5"/>
  <c r="O1118" i="5"/>
  <c r="Y1118" i="5"/>
  <c r="K1501" i="5"/>
  <c r="Q1501" i="5"/>
  <c r="J1501" i="5"/>
  <c r="M1501" i="5"/>
  <c r="S1501" i="5"/>
  <c r="U1501" i="5"/>
  <c r="W1501" i="5"/>
  <c r="L1592" i="5"/>
  <c r="N1592" i="5" s="1"/>
  <c r="P1592" i="5" s="1"/>
  <c r="R1592" i="5" s="1"/>
  <c r="T1592" i="5" s="1"/>
  <c r="V1592" i="5" s="1"/>
  <c r="X1592" i="5" s="1"/>
  <c r="J19" i="5"/>
  <c r="K19" i="5"/>
  <c r="Q19" i="5"/>
  <c r="S19" i="5"/>
  <c r="K1339" i="5"/>
  <c r="O1339" i="5"/>
  <c r="S1339" i="5"/>
  <c r="Y1339" i="5"/>
  <c r="W1478" i="5"/>
  <c r="M1478" i="5"/>
  <c r="O1478" i="5"/>
  <c r="Q1478" i="5"/>
  <c r="S1478" i="5"/>
  <c r="Y1478" i="5"/>
  <c r="L259" i="5"/>
  <c r="N259" i="5" s="1"/>
  <c r="P259" i="5" s="1"/>
  <c r="R259" i="5" s="1"/>
  <c r="T259" i="5" s="1"/>
  <c r="V259" i="5" s="1"/>
  <c r="X259" i="5" s="1"/>
  <c r="Z259" i="5" s="1"/>
  <c r="AA259" i="5" s="1"/>
  <c r="AC259" i="5" s="1"/>
  <c r="L1070" i="5"/>
  <c r="N1070" i="5" s="1"/>
  <c r="P1070" i="5" s="1"/>
  <c r="R1070" i="5" s="1"/>
  <c r="T1070" i="5" s="1"/>
  <c r="V1070" i="5" s="1"/>
  <c r="X1070" i="5" s="1"/>
  <c r="Z1070" i="5" s="1"/>
  <c r="AA1070" i="5" s="1"/>
  <c r="AC1070" i="5" s="1"/>
  <c r="Y311" i="5"/>
  <c r="K311" i="5"/>
  <c r="M311" i="5"/>
  <c r="O311" i="5"/>
  <c r="Q311" i="5"/>
  <c r="Y196" i="5"/>
  <c r="Q196" i="5"/>
  <c r="O196" i="5"/>
  <c r="O481" i="5"/>
  <c r="Q481" i="5"/>
  <c r="S481" i="5"/>
  <c r="L780" i="5"/>
  <c r="N780" i="5" s="1"/>
  <c r="P780" i="5" s="1"/>
  <c r="R780" i="5" s="1"/>
  <c r="T780" i="5" s="1"/>
  <c r="V780" i="5" s="1"/>
  <c r="X780" i="5" s="1"/>
  <c r="Z780" i="5" s="1"/>
  <c r="AA780" i="5" s="1"/>
  <c r="AC780" i="5" s="1"/>
  <c r="Q940" i="5"/>
  <c r="U940" i="5"/>
  <c r="W940" i="5"/>
  <c r="J940" i="5"/>
  <c r="K940" i="5"/>
  <c r="M940" i="5"/>
  <c r="S940" i="5"/>
  <c r="Y940" i="5"/>
  <c r="Q367" i="5"/>
  <c r="Y367" i="5"/>
  <c r="M367" i="5"/>
  <c r="O367" i="5"/>
  <c r="S367" i="5"/>
  <c r="J367" i="5"/>
  <c r="W367" i="5"/>
  <c r="O649" i="5"/>
  <c r="M649" i="5"/>
  <c r="Q649" i="5"/>
  <c r="S649" i="5"/>
  <c r="W649" i="5"/>
  <c r="K649" i="5"/>
  <c r="J649" i="5"/>
  <c r="U649" i="5"/>
  <c r="Y649" i="5"/>
  <c r="Y540" i="5"/>
  <c r="W540" i="5"/>
  <c r="O659" i="5"/>
  <c r="Y659" i="5"/>
  <c r="K659" i="5"/>
  <c r="Q659" i="5"/>
  <c r="W659" i="5"/>
  <c r="J659" i="5"/>
  <c r="M659" i="5"/>
  <c r="S659" i="5"/>
  <c r="U659" i="5"/>
  <c r="S742" i="5"/>
  <c r="Q742" i="5"/>
  <c r="U742" i="5"/>
  <c r="W742" i="5"/>
  <c r="M742" i="5"/>
  <c r="J742" i="5"/>
  <c r="K742" i="5"/>
  <c r="O1026" i="5"/>
  <c r="Y1026" i="5"/>
  <c r="S1026" i="5"/>
  <c r="W1026" i="5"/>
  <c r="J1026" i="5"/>
  <c r="M1026" i="5"/>
  <c r="Y1066" i="5"/>
  <c r="S1066" i="5"/>
  <c r="M1066" i="5"/>
  <c r="J1066" i="5"/>
  <c r="U209" i="5"/>
  <c r="W209" i="5"/>
  <c r="M209" i="5"/>
  <c r="K209" i="5"/>
  <c r="J209" i="5"/>
  <c r="L476" i="5"/>
  <c r="N476" i="5" s="1"/>
  <c r="P476" i="5" s="1"/>
  <c r="R476" i="5" s="1"/>
  <c r="T476" i="5" s="1"/>
  <c r="V476" i="5" s="1"/>
  <c r="X476" i="5" s="1"/>
  <c r="Z476" i="5" s="1"/>
  <c r="AA476" i="5" s="1"/>
  <c r="AC476" i="5" s="1"/>
  <c r="L1032" i="5"/>
  <c r="N1032" i="5" s="1"/>
  <c r="P1032" i="5" s="1"/>
  <c r="R1032" i="5" s="1"/>
  <c r="T1032" i="5" s="1"/>
  <c r="V1032" i="5" s="1"/>
  <c r="X1032" i="5" s="1"/>
  <c r="Z1032" i="5" s="1"/>
  <c r="AA1032" i="5" s="1"/>
  <c r="AC1032" i="5" s="1"/>
  <c r="J1603" i="5"/>
  <c r="O1603" i="5"/>
  <c r="Y1603" i="5"/>
  <c r="L1658" i="5"/>
  <c r="N1658" i="5" s="1"/>
  <c r="P1658" i="5" s="1"/>
  <c r="R1658" i="5" s="1"/>
  <c r="T1658" i="5" s="1"/>
  <c r="V1658" i="5" s="1"/>
  <c r="X1658" i="5" s="1"/>
  <c r="Z1658" i="5" s="1"/>
  <c r="AA1658" i="5" s="1"/>
  <c r="AC1658" i="5" s="1"/>
  <c r="W1810" i="5"/>
  <c r="Y1810" i="5"/>
  <c r="K1810" i="5"/>
  <c r="J1810" i="5"/>
  <c r="M1810" i="5"/>
  <c r="O1810" i="5"/>
  <c r="Q1810" i="5"/>
  <c r="S1810" i="5"/>
  <c r="U1810" i="5"/>
  <c r="M55" i="5"/>
  <c r="O55" i="5"/>
  <c r="S55" i="5"/>
  <c r="J55" i="5"/>
  <c r="K55" i="5"/>
  <c r="Q55" i="5"/>
  <c r="U55" i="5"/>
  <c r="W55" i="5"/>
  <c r="Y55" i="5"/>
  <c r="Q95" i="5"/>
  <c r="K95" i="5"/>
  <c r="S95" i="5"/>
  <c r="U95" i="5"/>
  <c r="Y95" i="5"/>
  <c r="W95" i="5"/>
  <c r="O95" i="5"/>
  <c r="J95" i="5"/>
  <c r="U175" i="5"/>
  <c r="Y175" i="5"/>
  <c r="J175" i="5"/>
  <c r="K175" i="5"/>
  <c r="U36" i="5"/>
  <c r="J36" i="5"/>
  <c r="K36" i="5"/>
  <c r="M36" i="5"/>
  <c r="O36" i="5"/>
  <c r="S36" i="5"/>
  <c r="W36" i="5"/>
  <c r="Y36" i="5"/>
  <c r="Q36" i="5"/>
  <c r="M166" i="5"/>
  <c r="Q166" i="5"/>
  <c r="U166" i="5"/>
  <c r="S166" i="5"/>
  <c r="J166" i="5"/>
  <c r="K166" i="5"/>
  <c r="K1512" i="5"/>
  <c r="M1512" i="5"/>
  <c r="O1512" i="5"/>
  <c r="Q1512" i="5"/>
  <c r="S1512" i="5"/>
  <c r="U1512" i="5"/>
  <c r="W1512" i="5"/>
  <c r="J1512" i="5"/>
  <c r="Y1512" i="5"/>
  <c r="U1794" i="5"/>
  <c r="W1794" i="5"/>
  <c r="J1794" i="5"/>
  <c r="K1794" i="5"/>
  <c r="M1794" i="5"/>
  <c r="O1794" i="5"/>
  <c r="Q1794" i="5"/>
  <c r="S1794" i="5"/>
  <c r="Y1794" i="5"/>
  <c r="Q177" i="5"/>
  <c r="S177" i="5"/>
  <c r="U177" i="5"/>
  <c r="Y177" i="5"/>
  <c r="J177" i="5"/>
  <c r="K177" i="5"/>
  <c r="O177" i="5"/>
  <c r="M177" i="5"/>
  <c r="W177" i="5"/>
  <c r="K1627" i="5"/>
  <c r="U1627" i="5"/>
  <c r="W1627" i="5"/>
  <c r="O1627" i="5"/>
  <c r="Q1627" i="5"/>
  <c r="S1627" i="5"/>
  <c r="Y1627" i="5"/>
  <c r="J1627" i="5"/>
  <c r="M1627" i="5"/>
  <c r="J1202" i="5"/>
  <c r="O1202" i="5"/>
  <c r="J910" i="5"/>
  <c r="L910" i="5" s="1"/>
  <c r="M910" i="5"/>
  <c r="Q910" i="5"/>
  <c r="U910" i="5"/>
  <c r="S910" i="5"/>
  <c r="W1659" i="5"/>
  <c r="K1659" i="5"/>
  <c r="M1659" i="5"/>
  <c r="S1659" i="5"/>
  <c r="U1659" i="5"/>
  <c r="Y1659" i="5"/>
  <c r="J1659" i="5"/>
  <c r="O1659" i="5"/>
  <c r="Q1659" i="5"/>
  <c r="W1758" i="5"/>
  <c r="J1758" i="5"/>
  <c r="M1758" i="5"/>
  <c r="S1758" i="5"/>
  <c r="O96" i="5"/>
  <c r="Y96" i="5"/>
  <c r="J1230" i="5"/>
  <c r="K1230" i="5"/>
  <c r="S1230" i="5"/>
  <c r="U1230" i="5"/>
  <c r="Q1287" i="5"/>
  <c r="O1287" i="5"/>
  <c r="U1287" i="5"/>
  <c r="J1287" i="5"/>
  <c r="M1287" i="5"/>
  <c r="W1287" i="5"/>
  <c r="Y1287" i="5"/>
  <c r="Y1428" i="5"/>
  <c r="M1428" i="5"/>
  <c r="O1428" i="5"/>
  <c r="W1428" i="5"/>
  <c r="S1428" i="5"/>
  <c r="Q1428" i="5"/>
  <c r="Q1580" i="5"/>
  <c r="K1580" i="5"/>
  <c r="M1580" i="5"/>
  <c r="S1580" i="5"/>
  <c r="U1580" i="5"/>
  <c r="W1580" i="5"/>
  <c r="J1580" i="5"/>
  <c r="O1580" i="5"/>
  <c r="K1288" i="5"/>
  <c r="Q1288" i="5"/>
  <c r="W1288" i="5"/>
  <c r="Y1288" i="5"/>
  <c r="J1288" i="5"/>
  <c r="M1288" i="5"/>
  <c r="O1288" i="5"/>
  <c r="S1288" i="5"/>
  <c r="U1288" i="5"/>
  <c r="U1027" i="5"/>
  <c r="Q1027" i="5"/>
  <c r="M1027" i="5"/>
  <c r="K1027" i="5"/>
  <c r="O1027" i="5"/>
  <c r="J1027" i="5"/>
  <c r="S1027" i="5"/>
  <c r="Y1027" i="5"/>
  <c r="U1413" i="5"/>
  <c r="J1413" i="5"/>
  <c r="Y1413" i="5"/>
  <c r="O1413" i="5"/>
  <c r="M1413" i="5"/>
  <c r="Q428" i="5"/>
  <c r="O428" i="5"/>
  <c r="S428" i="5"/>
  <c r="U428" i="5"/>
  <c r="L922" i="5"/>
  <c r="N922" i="5" s="1"/>
  <c r="P922" i="5" s="1"/>
  <c r="R922" i="5" s="1"/>
  <c r="T922" i="5" s="1"/>
  <c r="V922" i="5" s="1"/>
  <c r="X922" i="5" s="1"/>
  <c r="Z922" i="5" s="1"/>
  <c r="AA922" i="5" s="1"/>
  <c r="AC922" i="5" s="1"/>
  <c r="Y1219" i="5"/>
  <c r="M1219" i="5"/>
  <c r="O1219" i="5"/>
  <c r="J1219" i="5"/>
  <c r="W1261" i="5"/>
  <c r="J1261" i="5"/>
  <c r="M1261" i="5"/>
  <c r="U1261" i="5"/>
  <c r="S1261" i="5"/>
  <c r="K1261" i="5"/>
  <c r="Q1261" i="5"/>
  <c r="Q877" i="5"/>
  <c r="O877" i="5"/>
  <c r="S877" i="5"/>
  <c r="W877" i="5"/>
  <c r="Y877" i="5"/>
  <c r="J877" i="5"/>
  <c r="K877" i="5"/>
  <c r="U877" i="5"/>
  <c r="M877" i="5"/>
  <c r="S1736" i="5"/>
  <c r="O1736" i="5"/>
  <c r="L288" i="5"/>
  <c r="N288" i="5" s="1"/>
  <c r="P288" i="5" s="1"/>
  <c r="R288" i="5" s="1"/>
  <c r="T288" i="5" s="1"/>
  <c r="V288" i="5" s="1"/>
  <c r="X288" i="5" s="1"/>
  <c r="Z288" i="5" s="1"/>
  <c r="AA288" i="5" s="1"/>
  <c r="AC288" i="5" s="1"/>
  <c r="J555" i="5"/>
  <c r="K555" i="5"/>
  <c r="M555" i="5"/>
  <c r="O555" i="5"/>
  <c r="Q555" i="5"/>
  <c r="U555" i="5"/>
  <c r="Y555" i="5"/>
  <c r="S555" i="5"/>
  <c r="W555" i="5"/>
  <c r="Y635" i="5"/>
  <c r="O635" i="5"/>
  <c r="S635" i="5"/>
  <c r="W635" i="5"/>
  <c r="M635" i="5"/>
  <c r="Q635" i="5"/>
  <c r="K214" i="5"/>
  <c r="J214" i="5"/>
  <c r="U214" i="5"/>
  <c r="M214" i="5"/>
  <c r="W214" i="5"/>
  <c r="M422" i="5"/>
  <c r="J422" i="5"/>
  <c r="S422" i="5"/>
  <c r="Q422" i="5"/>
  <c r="U422" i="5"/>
  <c r="W422" i="5"/>
  <c r="K422" i="5"/>
  <c r="Q1213" i="5"/>
  <c r="S1213" i="5"/>
  <c r="U1213" i="5"/>
  <c r="W1213" i="5"/>
  <c r="Y1213" i="5"/>
  <c r="J1213" i="5"/>
  <c r="O1213" i="5"/>
  <c r="K1213" i="5"/>
  <c r="M1213" i="5"/>
  <c r="M1328" i="5"/>
  <c r="S1328" i="5"/>
  <c r="W1328" i="5"/>
  <c r="J1328" i="5"/>
  <c r="O1328" i="5"/>
  <c r="Q1328" i="5"/>
  <c r="Y1328" i="5"/>
  <c r="L1347" i="5"/>
  <c r="N1347" i="5" s="1"/>
  <c r="P1347" i="5" s="1"/>
  <c r="R1347" i="5" s="1"/>
  <c r="T1347" i="5" s="1"/>
  <c r="V1347" i="5" s="1"/>
  <c r="X1347" i="5" s="1"/>
  <c r="Z1347" i="5" s="1"/>
  <c r="AA1347" i="5" s="1"/>
  <c r="AC1347" i="5" s="1"/>
  <c r="Q1639" i="5"/>
  <c r="S1639" i="5"/>
  <c r="S1857" i="5"/>
  <c r="U1857" i="5"/>
  <c r="K1857" i="5"/>
  <c r="M1857" i="5"/>
  <c r="O1857" i="5"/>
  <c r="Q1857" i="5"/>
  <c r="W1857" i="5"/>
  <c r="Y1857" i="5"/>
  <c r="J1857" i="5"/>
  <c r="K104" i="5"/>
  <c r="S104" i="5"/>
  <c r="O104" i="5"/>
  <c r="K1760" i="5"/>
  <c r="J1760" i="5"/>
  <c r="O1760" i="5"/>
  <c r="Q1760" i="5"/>
  <c r="M1760" i="5"/>
  <c r="S1760" i="5"/>
  <c r="W1760" i="5"/>
  <c r="Y1760" i="5"/>
  <c r="S1663" i="5"/>
  <c r="O1663" i="5"/>
  <c r="J1663" i="5"/>
  <c r="K1663" i="5"/>
  <c r="U1663" i="5"/>
  <c r="U1115" i="5"/>
  <c r="W1115" i="5"/>
  <c r="K1115" i="5"/>
  <c r="Y1115" i="5"/>
  <c r="J1115" i="5"/>
  <c r="L1711" i="5"/>
  <c r="N1711" i="5" s="1"/>
  <c r="P1711" i="5" s="1"/>
  <c r="R1711" i="5" s="1"/>
  <c r="T1711" i="5" s="1"/>
  <c r="V1711" i="5" s="1"/>
  <c r="X1711" i="5" s="1"/>
  <c r="Z1711" i="5" s="1"/>
  <c r="AA1711" i="5" s="1"/>
  <c r="AC1711" i="5" s="1"/>
  <c r="L1761" i="5"/>
  <c r="N1761" i="5" s="1"/>
  <c r="P1761" i="5" s="1"/>
  <c r="R1761" i="5" s="1"/>
  <c r="T1761" i="5" s="1"/>
  <c r="V1761" i="5" s="1"/>
  <c r="X1761" i="5" s="1"/>
  <c r="Z1761" i="5" s="1"/>
  <c r="AA1761" i="5" s="1"/>
  <c r="AC1761" i="5" s="1"/>
  <c r="N1862" i="5"/>
  <c r="P1862" i="5" s="1"/>
  <c r="R1862" i="5" s="1"/>
  <c r="T1862" i="5" s="1"/>
  <c r="V1862" i="5" s="1"/>
  <c r="X1862" i="5" s="1"/>
  <c r="Z1862" i="5" s="1"/>
  <c r="AA1862" i="5" s="1"/>
  <c r="AC1862" i="5" s="1"/>
  <c r="K334" i="5"/>
  <c r="J334" i="5"/>
  <c r="S334" i="5"/>
  <c r="O1012" i="5"/>
  <c r="K1012" i="5"/>
  <c r="Q1012" i="5"/>
  <c r="M1012" i="5"/>
  <c r="Y1012" i="5"/>
  <c r="J1012" i="5"/>
  <c r="S1012" i="5"/>
  <c r="U1012" i="5"/>
  <c r="L1216" i="5"/>
  <c r="N1216" i="5" s="1"/>
  <c r="P1216" i="5" s="1"/>
  <c r="R1216" i="5" s="1"/>
  <c r="T1216" i="5" s="1"/>
  <c r="V1216" i="5" s="1"/>
  <c r="X1216" i="5" s="1"/>
  <c r="Z1216" i="5" s="1"/>
  <c r="AA1216" i="5" s="1"/>
  <c r="AC1216" i="5" s="1"/>
  <c r="U1572" i="5"/>
  <c r="J1572" i="5"/>
  <c r="K1572" i="5"/>
  <c r="M1572" i="5"/>
  <c r="O1572" i="5"/>
  <c r="Q1572" i="5"/>
  <c r="S1572" i="5"/>
  <c r="W1572" i="5"/>
  <c r="Y1572" i="5"/>
  <c r="S1409" i="5"/>
  <c r="K1409" i="5"/>
  <c r="M1409" i="5"/>
  <c r="O1409" i="5"/>
  <c r="U1409" i="5"/>
  <c r="W1409" i="5"/>
  <c r="Y1409" i="5"/>
  <c r="J920" i="5"/>
  <c r="K920" i="5"/>
  <c r="O920" i="5"/>
  <c r="Q920" i="5"/>
  <c r="U920" i="5"/>
  <c r="M233" i="5"/>
  <c r="K233" i="5"/>
  <c r="Q233" i="5"/>
  <c r="O233" i="5"/>
  <c r="U233" i="5"/>
  <c r="W655" i="5"/>
  <c r="M655" i="5"/>
  <c r="S655" i="5"/>
  <c r="J655" i="5"/>
  <c r="O655" i="5"/>
  <c r="Y655" i="5"/>
  <c r="L852" i="5"/>
  <c r="N852" i="5" s="1"/>
  <c r="P852" i="5" s="1"/>
  <c r="R852" i="5" s="1"/>
  <c r="T852" i="5" s="1"/>
  <c r="V852" i="5" s="1"/>
  <c r="X852" i="5" s="1"/>
  <c r="Z852" i="5" s="1"/>
  <c r="AA852" i="5" s="1"/>
  <c r="AC852" i="5" s="1"/>
  <c r="J1038" i="5"/>
  <c r="M1038" i="5"/>
  <c r="Q434" i="5"/>
  <c r="K434" i="5"/>
  <c r="M434" i="5"/>
  <c r="O434" i="5"/>
  <c r="U434" i="5"/>
  <c r="Y434" i="5"/>
  <c r="J434" i="5"/>
  <c r="S434" i="5"/>
  <c r="W434" i="5"/>
  <c r="W517" i="5"/>
  <c r="Y517" i="5"/>
  <c r="J517" i="5"/>
  <c r="K517" i="5"/>
  <c r="M517" i="5"/>
  <c r="O517" i="5"/>
  <c r="Q517" i="5"/>
  <c r="S517" i="5"/>
  <c r="U517" i="5"/>
  <c r="S675" i="5"/>
  <c r="M675" i="5"/>
  <c r="Q675" i="5"/>
  <c r="J675" i="5"/>
  <c r="L675" i="5" s="1"/>
  <c r="O675" i="5"/>
  <c r="W675" i="5"/>
  <c r="Y675" i="5"/>
  <c r="L291" i="5"/>
  <c r="N291" i="5" s="1"/>
  <c r="P291" i="5" s="1"/>
  <c r="R291" i="5" s="1"/>
  <c r="T291" i="5" s="1"/>
  <c r="V291" i="5" s="1"/>
  <c r="X291" i="5" s="1"/>
  <c r="Z291" i="5" s="1"/>
  <c r="AA291" i="5" s="1"/>
  <c r="AC291" i="5" s="1"/>
  <c r="J349" i="5"/>
  <c r="O349" i="5"/>
  <c r="Q349" i="5"/>
  <c r="W349" i="5"/>
  <c r="M349" i="5"/>
  <c r="S349" i="5"/>
  <c r="K349" i="5"/>
  <c r="O460" i="5"/>
  <c r="Q460" i="5"/>
  <c r="Y460" i="5"/>
  <c r="W460" i="5"/>
  <c r="J460" i="5"/>
  <c r="M460" i="5"/>
  <c r="L558" i="5"/>
  <c r="N558" i="5" s="1"/>
  <c r="P558" i="5" s="1"/>
  <c r="R558" i="5" s="1"/>
  <c r="T558" i="5" s="1"/>
  <c r="V558" i="5" s="1"/>
  <c r="X558" i="5" s="1"/>
  <c r="Z558" i="5" s="1"/>
  <c r="AA558" i="5" s="1"/>
  <c r="AC558" i="5" s="1"/>
  <c r="Q704" i="5"/>
  <c r="Y704" i="5"/>
  <c r="J704" i="5"/>
  <c r="O704" i="5"/>
  <c r="U704" i="5"/>
  <c r="W704" i="5"/>
  <c r="S704" i="5"/>
  <c r="M704" i="5"/>
  <c r="K704" i="5"/>
  <c r="O317" i="5"/>
  <c r="Q317" i="5"/>
  <c r="S317" i="5"/>
  <c r="K744" i="5"/>
  <c r="M744" i="5"/>
  <c r="O744" i="5"/>
  <c r="Q744" i="5"/>
  <c r="S744" i="5"/>
  <c r="U744" i="5"/>
  <c r="W744" i="5"/>
  <c r="Y744" i="5"/>
  <c r="J744" i="5"/>
  <c r="W833" i="5"/>
  <c r="M833" i="5"/>
  <c r="Q833" i="5"/>
  <c r="U833" i="5"/>
  <c r="J833" i="5"/>
  <c r="K833" i="5"/>
  <c r="S833" i="5"/>
  <c r="Q1418" i="5"/>
  <c r="S1418" i="5"/>
  <c r="M1418" i="5"/>
  <c r="O1418" i="5"/>
  <c r="W1418" i="5"/>
  <c r="Y1418" i="5"/>
  <c r="O1487" i="5"/>
  <c r="K1487" i="5"/>
  <c r="M1487" i="5"/>
  <c r="Q1487" i="5"/>
  <c r="S1487" i="5"/>
  <c r="U1487" i="5"/>
  <c r="W1487" i="5"/>
  <c r="Y1487" i="5"/>
  <c r="J1487" i="5"/>
  <c r="J1747" i="5"/>
  <c r="Q1747" i="5"/>
  <c r="S1747" i="5"/>
  <c r="M1792" i="5"/>
  <c r="Q1792" i="5"/>
  <c r="J1792" i="5"/>
  <c r="K1792" i="5"/>
  <c r="S1792" i="5"/>
  <c r="U1792" i="5"/>
  <c r="W1792" i="5"/>
  <c r="Q1827" i="5"/>
  <c r="S1827" i="5"/>
  <c r="U1827" i="5"/>
  <c r="W1827" i="5"/>
  <c r="Y1827" i="5"/>
  <c r="J1827" i="5"/>
  <c r="K1827" i="5"/>
  <c r="M1827" i="5"/>
  <c r="O1827" i="5"/>
  <c r="J1529" i="5"/>
  <c r="K1529" i="5"/>
  <c r="S1529" i="5"/>
  <c r="U1529" i="5"/>
  <c r="Y1674" i="5"/>
  <c r="K1674" i="5"/>
  <c r="M1674" i="5"/>
  <c r="W1674" i="5"/>
  <c r="J1674" i="5"/>
  <c r="O1674" i="5"/>
  <c r="Q1674" i="5"/>
  <c r="S1674" i="5"/>
  <c r="U1674" i="5"/>
  <c r="O1563" i="5"/>
  <c r="M1563" i="5"/>
  <c r="Q1563" i="5"/>
  <c r="W1563" i="5"/>
  <c r="Y1563" i="5"/>
  <c r="J1563" i="5"/>
  <c r="M1472" i="5"/>
  <c r="O1472" i="5"/>
  <c r="Q1472" i="5"/>
  <c r="S1472" i="5"/>
  <c r="U1472" i="5"/>
  <c r="W1472" i="5"/>
  <c r="Y1472" i="5"/>
  <c r="J1472" i="5"/>
  <c r="K1472" i="5"/>
  <c r="W31" i="5"/>
  <c r="J31" i="5"/>
  <c r="K31" i="5"/>
  <c r="M31" i="5"/>
  <c r="O31" i="5"/>
  <c r="S31" i="5"/>
  <c r="U31" i="5"/>
  <c r="Y31" i="5"/>
  <c r="Q31" i="5"/>
  <c r="M1207" i="5"/>
  <c r="S1207" i="5"/>
  <c r="U1207" i="5"/>
  <c r="W1207" i="5"/>
  <c r="Y1207" i="5"/>
  <c r="Q1207" i="5"/>
  <c r="O1207" i="5"/>
  <c r="K1207" i="5"/>
  <c r="J1207" i="5"/>
  <c r="J964" i="5"/>
  <c r="L964" i="5" s="1"/>
  <c r="W964" i="5"/>
  <c r="Y964" i="5"/>
  <c r="Q964" i="5"/>
  <c r="S964" i="5"/>
  <c r="M964" i="5"/>
  <c r="O964" i="5"/>
  <c r="S1376" i="5"/>
  <c r="Q1376" i="5"/>
  <c r="W1376" i="5"/>
  <c r="K239" i="5"/>
  <c r="L239" i="5" s="1"/>
  <c r="N239" i="5" s="1"/>
  <c r="Q239" i="5"/>
  <c r="O239" i="5"/>
  <c r="J965" i="5"/>
  <c r="O965" i="5"/>
  <c r="Q965" i="5"/>
  <c r="U965" i="5"/>
  <c r="M1071" i="5"/>
  <c r="J1071" i="5"/>
  <c r="O1071" i="5"/>
  <c r="W1071" i="5"/>
  <c r="Y1071" i="5"/>
  <c r="J1377" i="5"/>
  <c r="M1377" i="5"/>
  <c r="Q1377" i="5"/>
  <c r="U1377" i="5"/>
  <c r="W1377" i="5"/>
  <c r="K1377" i="5"/>
  <c r="J749" i="5"/>
  <c r="O749" i="5"/>
  <c r="Q749" i="5"/>
  <c r="S749" i="5"/>
  <c r="U749" i="5"/>
  <c r="W749" i="5"/>
  <c r="M749" i="5"/>
  <c r="Y749" i="5"/>
  <c r="K749" i="5"/>
  <c r="L1308" i="5"/>
  <c r="N1308" i="5" s="1"/>
  <c r="P1308" i="5" s="1"/>
  <c r="R1308" i="5" s="1"/>
  <c r="T1308" i="5" s="1"/>
  <c r="V1308" i="5" s="1"/>
  <c r="X1308" i="5" s="1"/>
  <c r="Z1308" i="5" s="1"/>
  <c r="AA1308" i="5" s="1"/>
  <c r="AC1308" i="5" s="1"/>
  <c r="J393" i="5"/>
  <c r="U393" i="5"/>
  <c r="Y393" i="5"/>
  <c r="Q393" i="5"/>
  <c r="S393" i="5"/>
  <c r="M393" i="5"/>
  <c r="M521" i="5"/>
  <c r="Y521" i="5"/>
  <c r="J521" i="5"/>
  <c r="L521" i="5" s="1"/>
  <c r="Q521" i="5"/>
  <c r="U521" i="5"/>
  <c r="O831" i="5"/>
  <c r="Q831" i="5"/>
  <c r="Y831" i="5"/>
  <c r="M831" i="5"/>
  <c r="S831" i="5"/>
  <c r="S880" i="5"/>
  <c r="O880" i="5"/>
  <c r="Y880" i="5"/>
  <c r="J880" i="5"/>
  <c r="L880" i="5" s="1"/>
  <c r="M880" i="5"/>
  <c r="Q1223" i="5"/>
  <c r="S1223" i="5"/>
  <c r="U1223" i="5"/>
  <c r="W1223" i="5"/>
  <c r="Y1223" i="5"/>
  <c r="J1223" i="5"/>
  <c r="O1223" i="5"/>
  <c r="K1223" i="5"/>
  <c r="M1223" i="5"/>
  <c r="O1293" i="5"/>
  <c r="W1293" i="5"/>
  <c r="Y1293" i="5"/>
  <c r="K1293" i="5"/>
  <c r="J1293" i="5"/>
  <c r="M1293" i="5"/>
  <c r="Q1293" i="5"/>
  <c r="S1293" i="5"/>
  <c r="O1765" i="5"/>
  <c r="Q1765" i="5"/>
  <c r="W1765" i="5"/>
  <c r="Y1765" i="5"/>
  <c r="K1765" i="5"/>
  <c r="J1765" i="5"/>
  <c r="M1765" i="5"/>
  <c r="S1765" i="5"/>
  <c r="J34" i="5"/>
  <c r="Q34" i="5"/>
  <c r="K34" i="5"/>
  <c r="U34" i="5"/>
  <c r="J1796" i="5"/>
  <c r="L1796" i="5" s="1"/>
  <c r="N1796" i="5" s="1"/>
  <c r="Q1796" i="5"/>
  <c r="Y1796" i="5"/>
  <c r="L1269" i="5"/>
  <c r="N1269" i="5" s="1"/>
  <c r="P1269" i="5" s="1"/>
  <c r="R1269" i="5" s="1"/>
  <c r="T1269" i="5" s="1"/>
  <c r="V1269" i="5" s="1"/>
  <c r="X1269" i="5" s="1"/>
  <c r="Z1269" i="5" s="1"/>
  <c r="AA1269" i="5" s="1"/>
  <c r="AC1269" i="5" s="1"/>
  <c r="L1573" i="5"/>
  <c r="N1573" i="5" s="1"/>
  <c r="P1573" i="5" s="1"/>
  <c r="R1573" i="5" s="1"/>
  <c r="T1573" i="5" s="1"/>
  <c r="V1573" i="5" s="1"/>
  <c r="X1573" i="5" s="1"/>
  <c r="Z1573" i="5" s="1"/>
  <c r="AA1573" i="5" s="1"/>
  <c r="AC1573" i="5" s="1"/>
  <c r="L1643" i="5"/>
  <c r="N1643" i="5" s="1"/>
  <c r="P1643" i="5" s="1"/>
  <c r="R1643" i="5" s="1"/>
  <c r="T1643" i="5" s="1"/>
  <c r="V1643" i="5" s="1"/>
  <c r="X1643" i="5" s="1"/>
  <c r="Z1643" i="5" s="1"/>
  <c r="AA1643" i="5" s="1"/>
  <c r="AC1643" i="5" s="1"/>
  <c r="O19" i="5"/>
  <c r="O69" i="5"/>
  <c r="J128" i="5"/>
  <c r="U266" i="5"/>
  <c r="S266" i="5"/>
  <c r="W266" i="5"/>
  <c r="Q266" i="5"/>
  <c r="J266" i="5"/>
  <c r="K266" i="5"/>
  <c r="O266" i="5"/>
  <c r="Y266" i="5"/>
  <c r="M266" i="5"/>
  <c r="J29" i="5"/>
  <c r="K29" i="5"/>
  <c r="Q29" i="5"/>
  <c r="U29" i="5"/>
  <c r="L1502" i="5"/>
  <c r="N1502" i="5" s="1"/>
  <c r="P1502" i="5" s="1"/>
  <c r="R1502" i="5" s="1"/>
  <c r="T1502" i="5" s="1"/>
  <c r="V1502" i="5" s="1"/>
  <c r="X1502" i="5" s="1"/>
  <c r="L1003" i="5"/>
  <c r="N1003" i="5" s="1"/>
  <c r="S1201" i="5"/>
  <c r="M1201" i="5"/>
  <c r="Q1201" i="5"/>
  <c r="U1201" i="5"/>
  <c r="W1201" i="5"/>
  <c r="K1201" i="5"/>
  <c r="O1201" i="5"/>
  <c r="J1201" i="5"/>
  <c r="Y1304" i="5"/>
  <c r="O1304" i="5"/>
  <c r="Q1304" i="5"/>
  <c r="S1304" i="5"/>
  <c r="L195" i="5"/>
  <c r="N195" i="5" s="1"/>
  <c r="P195" i="5" s="1"/>
  <c r="R195" i="5" s="1"/>
  <c r="T195" i="5" s="1"/>
  <c r="V195" i="5" s="1"/>
  <c r="X195" i="5" s="1"/>
  <c r="Z195" i="5" s="1"/>
  <c r="AA195" i="5" s="1"/>
  <c r="AC195" i="5" s="1"/>
  <c r="U251" i="5"/>
  <c r="W251" i="5"/>
  <c r="M251" i="5"/>
  <c r="Q251" i="5"/>
  <c r="Y251" i="5"/>
  <c r="L278" i="5"/>
  <c r="N278" i="5" s="1"/>
  <c r="P278" i="5" s="1"/>
  <c r="R278" i="5" s="1"/>
  <c r="T278" i="5" s="1"/>
  <c r="V278" i="5" s="1"/>
  <c r="X278" i="5" s="1"/>
  <c r="Z278" i="5" s="1"/>
  <c r="AA278" i="5" s="1"/>
  <c r="AC278" i="5" s="1"/>
  <c r="J321" i="5"/>
  <c r="S321" i="5"/>
  <c r="U321" i="5"/>
  <c r="L870" i="5"/>
  <c r="N870" i="5" s="1"/>
  <c r="P870" i="5" s="1"/>
  <c r="R870" i="5" s="1"/>
  <c r="T870" i="5" s="1"/>
  <c r="V870" i="5" s="1"/>
  <c r="X870" i="5" s="1"/>
  <c r="Z870" i="5" s="1"/>
  <c r="AA870" i="5" s="1"/>
  <c r="AC870" i="5" s="1"/>
  <c r="L348" i="5"/>
  <c r="N348" i="5" s="1"/>
  <c r="P348" i="5" s="1"/>
  <c r="R348" i="5" s="1"/>
  <c r="T348" i="5" s="1"/>
  <c r="V348" i="5" s="1"/>
  <c r="X348" i="5" s="1"/>
  <c r="Z348" i="5" s="1"/>
  <c r="AA348" i="5" s="1"/>
  <c r="AC348" i="5" s="1"/>
  <c r="U381" i="5"/>
  <c r="Y381" i="5"/>
  <c r="U452" i="5"/>
  <c r="J452" i="5"/>
  <c r="Q452" i="5"/>
  <c r="S452" i="5"/>
  <c r="Y580" i="5"/>
  <c r="W580" i="5"/>
  <c r="K580" i="5"/>
  <c r="Q882" i="5"/>
  <c r="W882" i="5"/>
  <c r="Y882" i="5"/>
  <c r="O882" i="5"/>
  <c r="J882" i="5"/>
  <c r="K882" i="5"/>
  <c r="M882" i="5"/>
  <c r="U882" i="5"/>
  <c r="S882" i="5"/>
  <c r="J219" i="5"/>
  <c r="O219" i="5"/>
  <c r="K219" i="5"/>
  <c r="W219" i="5"/>
  <c r="S219" i="5"/>
  <c r="Q634" i="5"/>
  <c r="W634" i="5"/>
  <c r="S634" i="5"/>
  <c r="U634" i="5"/>
  <c r="Y634" i="5"/>
  <c r="J634" i="5"/>
  <c r="K634" i="5"/>
  <c r="O634" i="5"/>
  <c r="M634" i="5"/>
  <c r="Q669" i="5"/>
  <c r="O669" i="5"/>
  <c r="S669" i="5"/>
  <c r="Y669" i="5"/>
  <c r="M669" i="5"/>
  <c r="W669" i="5"/>
  <c r="U669" i="5"/>
  <c r="J669" i="5"/>
  <c r="K669" i="5"/>
  <c r="J1132" i="5"/>
  <c r="Y1132" i="5"/>
  <c r="M1132" i="5"/>
  <c r="O1132" i="5"/>
  <c r="W1132" i="5"/>
  <c r="Q1132" i="5"/>
  <c r="S1132" i="5"/>
  <c r="O1585" i="5"/>
  <c r="J1585" i="5"/>
  <c r="K1585" i="5"/>
  <c r="M1585" i="5"/>
  <c r="Q1585" i="5"/>
  <c r="S1585" i="5"/>
  <c r="U1585" i="5"/>
  <c r="W1585" i="5"/>
  <c r="M1612" i="5"/>
  <c r="K1612" i="5"/>
  <c r="O1612" i="5"/>
  <c r="Q1612" i="5"/>
  <c r="Y1612" i="5"/>
  <c r="J1612" i="5"/>
  <c r="S1612" i="5"/>
  <c r="U1612" i="5"/>
  <c r="W1612" i="5"/>
  <c r="Y65" i="5"/>
  <c r="W65" i="5"/>
  <c r="J65" i="5"/>
  <c r="K65" i="5"/>
  <c r="M65" i="5"/>
  <c r="O65" i="5"/>
  <c r="Q65" i="5"/>
  <c r="S65" i="5"/>
  <c r="U65" i="5"/>
  <c r="M56" i="5"/>
  <c r="S56" i="5"/>
  <c r="W56" i="5"/>
  <c r="J56" i="5"/>
  <c r="O56" i="5"/>
  <c r="Q56" i="5"/>
  <c r="K176" i="5"/>
  <c r="J176" i="5"/>
  <c r="M176" i="5"/>
  <c r="U176" i="5"/>
  <c r="S176" i="5"/>
  <c r="W176" i="5"/>
  <c r="Y176" i="5"/>
  <c r="U1577" i="5"/>
  <c r="M1577" i="5"/>
  <c r="O1577" i="5"/>
  <c r="Q1577" i="5"/>
  <c r="S1577" i="5"/>
  <c r="W1577" i="5"/>
  <c r="Y1577" i="5"/>
  <c r="J1577" i="5"/>
  <c r="K1577" i="5"/>
  <c r="K1814" i="5"/>
  <c r="S1814" i="5"/>
  <c r="M1814" i="5"/>
  <c r="U1814" i="5"/>
  <c r="S1752" i="5"/>
  <c r="J1752" i="5"/>
  <c r="Q1752" i="5"/>
  <c r="U936" i="5"/>
  <c r="W936" i="5"/>
  <c r="Y936" i="5"/>
  <c r="J936" i="5"/>
  <c r="K936" i="5"/>
  <c r="M936" i="5"/>
  <c r="O936" i="5"/>
  <c r="Q936" i="5"/>
  <c r="S936" i="5"/>
  <c r="L1632" i="5"/>
  <c r="N1632" i="5" s="1"/>
  <c r="P1632" i="5" s="1"/>
  <c r="R1632" i="5" s="1"/>
  <c r="T1632" i="5" s="1"/>
  <c r="V1632" i="5" s="1"/>
  <c r="X1632" i="5" s="1"/>
  <c r="Z1632" i="5" s="1"/>
  <c r="AA1632" i="5" s="1"/>
  <c r="AC1632" i="5" s="1"/>
  <c r="O1341" i="5"/>
  <c r="Y1341" i="5"/>
  <c r="M1854" i="5"/>
  <c r="K1854" i="5"/>
  <c r="S1854" i="5"/>
  <c r="U1854" i="5"/>
  <c r="L1107" i="5"/>
  <c r="N1107" i="5" s="1"/>
  <c r="P1107" i="5" s="1"/>
  <c r="R1107" i="5" s="1"/>
  <c r="T1107" i="5" s="1"/>
  <c r="V1107" i="5" s="1"/>
  <c r="X1107" i="5" s="1"/>
  <c r="Z1107" i="5" s="1"/>
  <c r="AA1107" i="5" s="1"/>
  <c r="AC1107" i="5" s="1"/>
  <c r="J1238" i="5"/>
  <c r="Y1238" i="5"/>
  <c r="K1238" i="5"/>
  <c r="M1238" i="5"/>
  <c r="O1238" i="5"/>
  <c r="Q1238" i="5"/>
  <c r="W1238" i="5"/>
  <c r="U1238" i="5"/>
  <c r="S1238" i="5"/>
  <c r="L309" i="5"/>
  <c r="N309" i="5" s="1"/>
  <c r="P309" i="5" s="1"/>
  <c r="R309" i="5" s="1"/>
  <c r="T309" i="5" s="1"/>
  <c r="V309" i="5" s="1"/>
  <c r="X309" i="5" s="1"/>
  <c r="Z309" i="5" s="1"/>
  <c r="AA309" i="5" s="1"/>
  <c r="AC309" i="5" s="1"/>
  <c r="L551" i="5"/>
  <c r="N551" i="5" s="1"/>
  <c r="P551" i="5" s="1"/>
  <c r="R551" i="5" s="1"/>
  <c r="T551" i="5" s="1"/>
  <c r="V551" i="5" s="1"/>
  <c r="X551" i="5" s="1"/>
  <c r="Z551" i="5" s="1"/>
  <c r="AA551" i="5" s="1"/>
  <c r="AC551" i="5" s="1"/>
  <c r="K739" i="5"/>
  <c r="J739" i="5"/>
  <c r="M739" i="5"/>
  <c r="O739" i="5"/>
  <c r="Q739" i="5"/>
  <c r="S739" i="5"/>
  <c r="Y739" i="5"/>
  <c r="W739" i="5"/>
  <c r="U739" i="5"/>
  <c r="W982" i="5"/>
  <c r="U982" i="5"/>
  <c r="K982" i="5"/>
  <c r="L982" i="5" s="1"/>
  <c r="O982" i="5"/>
  <c r="L1097" i="5"/>
  <c r="N1097" i="5" s="1"/>
  <c r="P1097" i="5" s="1"/>
  <c r="R1097" i="5" s="1"/>
  <c r="T1097" i="5" s="1"/>
  <c r="V1097" i="5" s="1"/>
  <c r="X1097" i="5" s="1"/>
  <c r="Z1097" i="5" s="1"/>
  <c r="AA1097" i="5" s="1"/>
  <c r="AC1097" i="5" s="1"/>
  <c r="K346" i="5"/>
  <c r="Q346" i="5"/>
  <c r="S346" i="5"/>
  <c r="U346" i="5"/>
  <c r="W346" i="5"/>
  <c r="J346" i="5"/>
  <c r="M346" i="5"/>
  <c r="Y346" i="5"/>
  <c r="O346" i="5"/>
  <c r="M1735" i="5"/>
  <c r="O1735" i="5"/>
  <c r="S1735" i="5"/>
  <c r="W1735" i="5"/>
  <c r="K1735" i="5"/>
  <c r="J1735" i="5"/>
  <c r="Q1735" i="5"/>
  <c r="Y1735" i="5"/>
  <c r="L775" i="5"/>
  <c r="N775" i="5" s="1"/>
  <c r="P775" i="5" s="1"/>
  <c r="R775" i="5" s="1"/>
  <c r="T775" i="5" s="1"/>
  <c r="V775" i="5" s="1"/>
  <c r="X775" i="5" s="1"/>
  <c r="Z775" i="5" s="1"/>
  <c r="AA775" i="5" s="1"/>
  <c r="AC775" i="5" s="1"/>
  <c r="J1220" i="5"/>
  <c r="K1220" i="5"/>
  <c r="O1220" i="5"/>
  <c r="Q1220" i="5"/>
  <c r="S1220" i="5"/>
  <c r="U1220" i="5"/>
  <c r="Y1220" i="5"/>
  <c r="W1561" i="5"/>
  <c r="Q1561" i="5"/>
  <c r="J1561" i="5"/>
  <c r="K1561" i="5"/>
  <c r="U1561" i="5"/>
  <c r="S1561" i="5"/>
  <c r="L1301" i="5"/>
  <c r="N1301" i="5" s="1"/>
  <c r="P1301" i="5" s="1"/>
  <c r="R1301" i="5" s="1"/>
  <c r="T1301" i="5" s="1"/>
  <c r="V1301" i="5" s="1"/>
  <c r="X1301" i="5" s="1"/>
  <c r="Z1301" i="5" s="1"/>
  <c r="AA1301" i="5" s="1"/>
  <c r="AC1301" i="5" s="1"/>
  <c r="M670" i="5"/>
  <c r="Y670" i="5"/>
  <c r="J670" i="5"/>
  <c r="L670" i="5" s="1"/>
  <c r="Q670" i="5"/>
  <c r="W670" i="5"/>
  <c r="J741" i="5"/>
  <c r="K741" i="5"/>
  <c r="O741" i="5"/>
  <c r="Q741" i="5"/>
  <c r="U741" i="5"/>
  <c r="Y741" i="5"/>
  <c r="M457" i="5"/>
  <c r="J457" i="5"/>
  <c r="K457" i="5"/>
  <c r="Q457" i="5"/>
  <c r="U457" i="5"/>
  <c r="S457" i="5"/>
  <c r="W457" i="5"/>
  <c r="Q450" i="5"/>
  <c r="W450" i="5"/>
  <c r="S900" i="5"/>
  <c r="O900" i="5"/>
  <c r="K900" i="5"/>
  <c r="L900" i="5" s="1"/>
  <c r="N900" i="5" s="1"/>
  <c r="U1166" i="5"/>
  <c r="S1166" i="5"/>
  <c r="W1166" i="5"/>
  <c r="Y1166" i="5"/>
  <c r="J1166" i="5"/>
  <c r="K1166" i="5"/>
  <c r="Q1166" i="5"/>
  <c r="O1166" i="5"/>
  <c r="M1166" i="5"/>
  <c r="U1337" i="5"/>
  <c r="S1337" i="5"/>
  <c r="Q1337" i="5"/>
  <c r="W1337" i="5"/>
  <c r="Y1337" i="5"/>
  <c r="J1337" i="5"/>
  <c r="K1337" i="5"/>
  <c r="M1337" i="5"/>
  <c r="O1337" i="5"/>
  <c r="O1479" i="5"/>
  <c r="S1479" i="5"/>
  <c r="U1479" i="5"/>
  <c r="K1479" i="5"/>
  <c r="Y1479" i="5"/>
  <c r="J1479" i="5"/>
  <c r="W1602" i="5"/>
  <c r="J1602" i="5"/>
  <c r="M1602" i="5"/>
  <c r="O1602" i="5"/>
  <c r="Y1602" i="5"/>
  <c r="K1602" i="5"/>
  <c r="Q1602" i="5"/>
  <c r="S1602" i="5"/>
  <c r="U1602" i="5"/>
  <c r="Y1867" i="5"/>
  <c r="U1867" i="5"/>
  <c r="W1867" i="5"/>
  <c r="J1867" i="5"/>
  <c r="K1867" i="5"/>
  <c r="M1867" i="5"/>
  <c r="O1867" i="5"/>
  <c r="Q1867" i="5"/>
  <c r="S1867" i="5"/>
  <c r="Q91" i="5"/>
  <c r="O91" i="5"/>
  <c r="J91" i="5"/>
  <c r="U91" i="5"/>
  <c r="Y1130" i="5"/>
  <c r="K1531" i="5"/>
  <c r="Y1531" i="5"/>
  <c r="Y1576" i="5"/>
  <c r="S1619" i="5"/>
  <c r="Y1791" i="5"/>
  <c r="O1788" i="5"/>
  <c r="W19" i="5"/>
  <c r="M69" i="5"/>
  <c r="U79" i="5"/>
  <c r="L575" i="5"/>
  <c r="N575" i="5" s="1"/>
  <c r="P575" i="5" s="1"/>
  <c r="R575" i="5" s="1"/>
  <c r="T575" i="5" s="1"/>
  <c r="V575" i="5" s="1"/>
  <c r="X575" i="5" s="1"/>
  <c r="Z575" i="5" s="1"/>
  <c r="AA575" i="5" s="1"/>
  <c r="AC575" i="5" s="1"/>
  <c r="U1225" i="5"/>
  <c r="J1225" i="5"/>
  <c r="K1225" i="5"/>
  <c r="Y1225" i="5"/>
  <c r="O1225" i="5"/>
  <c r="S1225" i="5"/>
  <c r="L1734" i="5"/>
  <c r="N1734" i="5" s="1"/>
  <c r="P1734" i="5" s="1"/>
  <c r="R1734" i="5" s="1"/>
  <c r="T1734" i="5" s="1"/>
  <c r="V1734" i="5" s="1"/>
  <c r="X1734" i="5" s="1"/>
  <c r="Z1734" i="5" s="1"/>
  <c r="AA1734" i="5" s="1"/>
  <c r="AC1734" i="5" s="1"/>
  <c r="O745" i="5"/>
  <c r="W745" i="5"/>
  <c r="Y745" i="5"/>
  <c r="Q745" i="5"/>
  <c r="M745" i="5"/>
  <c r="J745" i="5"/>
  <c r="Q769" i="5"/>
  <c r="U769" i="5"/>
  <c r="Y769" i="5"/>
  <c r="O769" i="5"/>
  <c r="M769" i="5"/>
  <c r="J769" i="5"/>
  <c r="L1102" i="5"/>
  <c r="N1102" i="5" s="1"/>
  <c r="P1102" i="5" s="1"/>
  <c r="R1102" i="5" s="1"/>
  <c r="T1102" i="5" s="1"/>
  <c r="V1102" i="5" s="1"/>
  <c r="X1102" i="5" s="1"/>
  <c r="Z1102" i="5" s="1"/>
  <c r="AA1102" i="5" s="1"/>
  <c r="AC1102" i="5" s="1"/>
  <c r="Q449" i="5"/>
  <c r="J449" i="5"/>
  <c r="M449" i="5"/>
  <c r="U449" i="5"/>
  <c r="S449" i="5"/>
  <c r="W449" i="5"/>
  <c r="Y449" i="5"/>
  <c r="K449" i="5"/>
  <c r="O449" i="5"/>
  <c r="O471" i="5"/>
  <c r="S471" i="5"/>
  <c r="U471" i="5"/>
  <c r="J471" i="5"/>
  <c r="K471" i="5"/>
  <c r="Y471" i="5"/>
  <c r="U530" i="5"/>
  <c r="O530" i="5"/>
  <c r="K530" i="5"/>
  <c r="M530" i="5"/>
  <c r="Q530" i="5"/>
  <c r="W530" i="5"/>
  <c r="J530" i="5"/>
  <c r="S530" i="5"/>
  <c r="Y530" i="5"/>
  <c r="L585" i="5"/>
  <c r="N585" i="5" s="1"/>
  <c r="P585" i="5" s="1"/>
  <c r="R585" i="5" s="1"/>
  <c r="T585" i="5" s="1"/>
  <c r="V585" i="5" s="1"/>
  <c r="X585" i="5" s="1"/>
  <c r="Z585" i="5" s="1"/>
  <c r="AA585" i="5" s="1"/>
  <c r="AC585" i="5" s="1"/>
  <c r="J664" i="5"/>
  <c r="W664" i="5"/>
  <c r="Y664" i="5"/>
  <c r="K664" i="5"/>
  <c r="O664" i="5"/>
  <c r="U664" i="5"/>
  <c r="M664" i="5"/>
  <c r="Q664" i="5"/>
  <c r="S664" i="5"/>
  <c r="L298" i="5"/>
  <c r="N298" i="5" s="1"/>
  <c r="P298" i="5" s="1"/>
  <c r="R298" i="5" s="1"/>
  <c r="T298" i="5" s="1"/>
  <c r="V298" i="5" s="1"/>
  <c r="X298" i="5" s="1"/>
  <c r="Z298" i="5" s="1"/>
  <c r="AA298" i="5" s="1"/>
  <c r="AC298" i="5" s="1"/>
  <c r="Q1047" i="5"/>
  <c r="M1047" i="5"/>
  <c r="K1047" i="5"/>
  <c r="O1047" i="5"/>
  <c r="J1047" i="5"/>
  <c r="S1047" i="5"/>
  <c r="U1047" i="5"/>
  <c r="Y1047" i="5"/>
  <c r="L1095" i="5"/>
  <c r="N1095" i="5" s="1"/>
  <c r="P1095" i="5" s="1"/>
  <c r="R1095" i="5" s="1"/>
  <c r="T1095" i="5" s="1"/>
  <c r="V1095" i="5" s="1"/>
  <c r="X1095" i="5" s="1"/>
  <c r="Z1095" i="5" s="1"/>
  <c r="AA1095" i="5" s="1"/>
  <c r="AC1095" i="5" s="1"/>
  <c r="L587" i="5"/>
  <c r="N587" i="5" s="1"/>
  <c r="P587" i="5" s="1"/>
  <c r="R587" i="5" s="1"/>
  <c r="T587" i="5" s="1"/>
  <c r="V587" i="5" s="1"/>
  <c r="X587" i="5" s="1"/>
  <c r="Z587" i="5" s="1"/>
  <c r="AA587" i="5" s="1"/>
  <c r="AC587" i="5" s="1"/>
  <c r="L254" i="5"/>
  <c r="N254" i="5" s="1"/>
  <c r="P254" i="5" s="1"/>
  <c r="R254" i="5" s="1"/>
  <c r="T254" i="5" s="1"/>
  <c r="V254" i="5" s="1"/>
  <c r="X254" i="5" s="1"/>
  <c r="Z254" i="5" s="1"/>
  <c r="AA254" i="5" s="1"/>
  <c r="AC254" i="5" s="1"/>
  <c r="L273" i="5"/>
  <c r="N273" i="5" s="1"/>
  <c r="P273" i="5" s="1"/>
  <c r="R273" i="5" s="1"/>
  <c r="T273" i="5" s="1"/>
  <c r="V273" i="5" s="1"/>
  <c r="X273" i="5" s="1"/>
  <c r="Z273" i="5" s="1"/>
  <c r="AA273" i="5" s="1"/>
  <c r="AC273" i="5" s="1"/>
  <c r="L341" i="5"/>
  <c r="N341" i="5" s="1"/>
  <c r="P341" i="5" s="1"/>
  <c r="R341" i="5" s="1"/>
  <c r="T341" i="5" s="1"/>
  <c r="V341" i="5" s="1"/>
  <c r="X341" i="5" s="1"/>
  <c r="Z341" i="5" s="1"/>
  <c r="AA341" i="5" s="1"/>
  <c r="AC341" i="5" s="1"/>
  <c r="Y974" i="5"/>
  <c r="W974" i="5"/>
  <c r="Q974" i="5"/>
  <c r="S974" i="5"/>
  <c r="J974" i="5"/>
  <c r="O974" i="5"/>
  <c r="M974" i="5"/>
  <c r="O1163" i="5"/>
  <c r="Y1163" i="5"/>
  <c r="J1163" i="5"/>
  <c r="K1163" i="5"/>
  <c r="U1163" i="5"/>
  <c r="Q1163" i="5"/>
  <c r="S1163" i="5"/>
  <c r="J293" i="5"/>
  <c r="W293" i="5"/>
  <c r="Y293" i="5"/>
  <c r="K293" i="5"/>
  <c r="M293" i="5"/>
  <c r="O293" i="5"/>
  <c r="S293" i="5"/>
  <c r="Q293" i="5"/>
  <c r="U293" i="5"/>
  <c r="W843" i="5"/>
  <c r="K843" i="5"/>
  <c r="M843" i="5"/>
  <c r="J843" i="5"/>
  <c r="Q843" i="5"/>
  <c r="S843" i="5"/>
  <c r="U843" i="5"/>
  <c r="J1496" i="5"/>
  <c r="K1496" i="5"/>
  <c r="M1496" i="5"/>
  <c r="S1496" i="5"/>
  <c r="U1496" i="5"/>
  <c r="Q1496" i="5"/>
  <c r="J1757" i="5"/>
  <c r="Q1757" i="5"/>
  <c r="S1757" i="5"/>
  <c r="U1776" i="5"/>
  <c r="K1776" i="5"/>
  <c r="Y41" i="5"/>
  <c r="S41" i="5"/>
  <c r="U41" i="5"/>
  <c r="O41" i="5"/>
  <c r="W41" i="5"/>
  <c r="Q41" i="5"/>
  <c r="J41" i="5"/>
  <c r="K41" i="5"/>
  <c r="M41" i="5"/>
  <c r="O1433" i="5"/>
  <c r="W1433" i="5"/>
  <c r="Y1433" i="5"/>
  <c r="S1433" i="5"/>
  <c r="M1433" i="5"/>
  <c r="L1273" i="5"/>
  <c r="N1273" i="5" s="1"/>
  <c r="P1273" i="5" s="1"/>
  <c r="R1273" i="5" s="1"/>
  <c r="T1273" i="5" s="1"/>
  <c r="V1273" i="5" s="1"/>
  <c r="X1273" i="5" s="1"/>
  <c r="Z1273" i="5" s="1"/>
  <c r="AA1273" i="5" s="1"/>
  <c r="AC1273" i="5" s="1"/>
  <c r="O1666" i="5"/>
  <c r="J1666" i="5"/>
  <c r="Q1666" i="5"/>
  <c r="S1666" i="5"/>
  <c r="Y1666" i="5"/>
  <c r="O998" i="5"/>
  <c r="S998" i="5"/>
  <c r="U998" i="5"/>
  <c r="W998" i="5"/>
  <c r="Y998" i="5"/>
  <c r="M998" i="5"/>
  <c r="J998" i="5"/>
  <c r="K998" i="5"/>
  <c r="Q998" i="5"/>
  <c r="L1025" i="5"/>
  <c r="N1025" i="5" s="1"/>
  <c r="P1025" i="5" s="1"/>
  <c r="R1025" i="5" s="1"/>
  <c r="T1025" i="5" s="1"/>
  <c r="V1025" i="5" s="1"/>
  <c r="X1025" i="5" s="1"/>
  <c r="Z1025" i="5" s="1"/>
  <c r="AA1025" i="5" s="1"/>
  <c r="AC1025" i="5" s="1"/>
  <c r="L1401" i="5"/>
  <c r="N1401" i="5" s="1"/>
  <c r="P1401" i="5" s="1"/>
  <c r="R1401" i="5" s="1"/>
  <c r="T1401" i="5" s="1"/>
  <c r="V1401" i="5" s="1"/>
  <c r="X1401" i="5" s="1"/>
  <c r="Z1401" i="5" s="1"/>
  <c r="AA1401" i="5" s="1"/>
  <c r="AC1401" i="5" s="1"/>
  <c r="K10" i="5"/>
  <c r="J10" i="5"/>
  <c r="S10" i="5"/>
  <c r="U10" i="5"/>
  <c r="M10" i="5"/>
  <c r="W10" i="5"/>
  <c r="S790" i="5"/>
  <c r="J790" i="5"/>
  <c r="K790" i="5"/>
  <c r="O790" i="5"/>
  <c r="Q790" i="5"/>
  <c r="W790" i="5"/>
  <c r="Y790" i="5"/>
  <c r="M790" i="5"/>
  <c r="U790" i="5"/>
  <c r="L1188" i="5"/>
  <c r="N1188" i="5" s="1"/>
  <c r="P1188" i="5" s="1"/>
  <c r="R1188" i="5" s="1"/>
  <c r="T1188" i="5" s="1"/>
  <c r="V1188" i="5" s="1"/>
  <c r="X1188" i="5" s="1"/>
  <c r="Z1188" i="5" s="1"/>
  <c r="AA1188" i="5" s="1"/>
  <c r="AC1188" i="5" s="1"/>
  <c r="Q1331" i="5"/>
  <c r="U1331" i="5"/>
  <c r="W1331" i="5"/>
  <c r="Y1331" i="5"/>
  <c r="J1331" i="5"/>
  <c r="K1331" i="5"/>
  <c r="M1331" i="5"/>
  <c r="O1331" i="5"/>
  <c r="S1331" i="5"/>
  <c r="L1357" i="5"/>
  <c r="N1357" i="5" s="1"/>
  <c r="P1357" i="5" s="1"/>
  <c r="R1357" i="5" s="1"/>
  <c r="T1357" i="5" s="1"/>
  <c r="V1357" i="5" s="1"/>
  <c r="X1357" i="5" s="1"/>
  <c r="Z1357" i="5" s="1"/>
  <c r="AA1357" i="5" s="1"/>
  <c r="AC1357" i="5" s="1"/>
  <c r="O1822" i="5"/>
  <c r="Q1822" i="5"/>
  <c r="J1822" i="5"/>
  <c r="K1822" i="5"/>
  <c r="M1822" i="5"/>
  <c r="S1822" i="5"/>
  <c r="U1822" i="5"/>
  <c r="W1822" i="5"/>
  <c r="Y1822" i="5"/>
  <c r="L301" i="5"/>
  <c r="N301" i="5" s="1"/>
  <c r="P301" i="5" s="1"/>
  <c r="R301" i="5" s="1"/>
  <c r="T301" i="5" s="1"/>
  <c r="V301" i="5" s="1"/>
  <c r="X301" i="5" s="1"/>
  <c r="Z301" i="5" s="1"/>
  <c r="AA301" i="5" s="1"/>
  <c r="AC301" i="5" s="1"/>
  <c r="Y884" i="5"/>
  <c r="S884" i="5"/>
  <c r="J884" i="5"/>
  <c r="L884" i="5" s="1"/>
  <c r="U884" i="5"/>
  <c r="O1386" i="5"/>
  <c r="U1386" i="5"/>
  <c r="S1386" i="5"/>
  <c r="W1386" i="5"/>
  <c r="Y1386" i="5"/>
  <c r="J1386" i="5"/>
  <c r="K1386" i="5"/>
  <c r="M1386" i="5"/>
  <c r="Q1386" i="5"/>
  <c r="S679" i="5"/>
  <c r="U679" i="5"/>
  <c r="K679" i="5"/>
  <c r="Q679" i="5"/>
  <c r="Y679" i="5"/>
  <c r="J679" i="5"/>
  <c r="W679" i="5"/>
  <c r="M679" i="5"/>
  <c r="O679" i="5"/>
  <c r="L1080" i="5"/>
  <c r="N1080" i="5" s="1"/>
  <c r="P1080" i="5" s="1"/>
  <c r="R1080" i="5" s="1"/>
  <c r="T1080" i="5" s="1"/>
  <c r="V1080" i="5" s="1"/>
  <c r="X1080" i="5" s="1"/>
  <c r="Z1080" i="5" s="1"/>
  <c r="AA1080" i="5" s="1"/>
  <c r="AC1080" i="5" s="1"/>
  <c r="W1172" i="5"/>
  <c r="J1172" i="5"/>
  <c r="M1172" i="5"/>
  <c r="O1172" i="5"/>
  <c r="Q1172" i="5"/>
  <c r="S1172" i="5"/>
  <c r="Y1172" i="5"/>
  <c r="O1396" i="5"/>
  <c r="S1396" i="5"/>
  <c r="W1396" i="5"/>
  <c r="Y1396" i="5"/>
  <c r="Q1396" i="5"/>
  <c r="K1396" i="5"/>
  <c r="L1396" i="5" s="1"/>
  <c r="M1396" i="5"/>
  <c r="M1476" i="5"/>
  <c r="S1476" i="5"/>
  <c r="J1074" i="5"/>
  <c r="Y1074" i="5"/>
  <c r="S1074" i="5"/>
  <c r="J1265" i="5"/>
  <c r="K1265" i="5"/>
  <c r="Q1265" i="5"/>
  <c r="O1265" i="5"/>
  <c r="U1462" i="5"/>
  <c r="K1462" i="5"/>
  <c r="M1462" i="5"/>
  <c r="O1462" i="5"/>
  <c r="Q1462" i="5"/>
  <c r="S1462" i="5"/>
  <c r="W1462" i="5"/>
  <c r="Y1462" i="5"/>
  <c r="J1462" i="5"/>
  <c r="L1519" i="5"/>
  <c r="N1519" i="5" s="1"/>
  <c r="P1519" i="5" s="1"/>
  <c r="R1519" i="5" s="1"/>
  <c r="T1519" i="5" s="1"/>
  <c r="V1519" i="5" s="1"/>
  <c r="X1519" i="5" s="1"/>
  <c r="Z1519" i="5" s="1"/>
  <c r="AA1519" i="5" s="1"/>
  <c r="AC1519" i="5" s="1"/>
  <c r="J114" i="5"/>
  <c r="Q114" i="5"/>
  <c r="U114" i="5"/>
  <c r="Y114" i="5"/>
  <c r="M1804" i="5"/>
  <c r="O1804" i="5"/>
  <c r="U1804" i="5"/>
  <c r="W1804" i="5"/>
  <c r="Y1804" i="5"/>
  <c r="J1804" i="5"/>
  <c r="K1804" i="5"/>
  <c r="Q1804" i="5"/>
  <c r="S1804" i="5"/>
  <c r="K720" i="5"/>
  <c r="L801" i="5"/>
  <c r="N801" i="5" s="1"/>
  <c r="P801" i="5" s="1"/>
  <c r="R801" i="5" s="1"/>
  <c r="T801" i="5" s="1"/>
  <c r="V801" i="5" s="1"/>
  <c r="X801" i="5" s="1"/>
  <c r="Z801" i="5" s="1"/>
  <c r="AA801" i="5" s="1"/>
  <c r="AC801" i="5" s="1"/>
  <c r="L848" i="5"/>
  <c r="L889" i="5"/>
  <c r="N889" i="5" s="1"/>
  <c r="P889" i="5" s="1"/>
  <c r="R889" i="5" s="1"/>
  <c r="T889" i="5" s="1"/>
  <c r="V889" i="5" s="1"/>
  <c r="X889" i="5" s="1"/>
  <c r="Z889" i="5" s="1"/>
  <c r="AA889" i="5" s="1"/>
  <c r="AC889" i="5" s="1"/>
  <c r="L1090" i="5"/>
  <c r="N1090" i="5" s="1"/>
  <c r="P1090" i="5" s="1"/>
  <c r="R1090" i="5" s="1"/>
  <c r="T1090" i="5" s="1"/>
  <c r="V1090" i="5" s="1"/>
  <c r="X1090" i="5" s="1"/>
  <c r="Z1090" i="5" s="1"/>
  <c r="AA1090" i="5" s="1"/>
  <c r="AC1090" i="5" s="1"/>
  <c r="J1130" i="5"/>
  <c r="L1374" i="5"/>
  <c r="J1412" i="5"/>
  <c r="L1441" i="5"/>
  <c r="N1441" i="5" s="1"/>
  <c r="P1441" i="5" s="1"/>
  <c r="R1441" i="5" s="1"/>
  <c r="T1441" i="5" s="1"/>
  <c r="V1441" i="5" s="1"/>
  <c r="X1441" i="5" s="1"/>
  <c r="Z1441" i="5" s="1"/>
  <c r="AA1441" i="5" s="1"/>
  <c r="AC1441" i="5" s="1"/>
  <c r="U1576" i="5"/>
  <c r="U1670" i="5"/>
  <c r="L1515" i="5"/>
  <c r="N1515" i="5" s="1"/>
  <c r="P1515" i="5" s="1"/>
  <c r="R1515" i="5" s="1"/>
  <c r="T1515" i="5" s="1"/>
  <c r="V1515" i="5" s="1"/>
  <c r="X1515" i="5" s="1"/>
  <c r="Z1515" i="5" s="1"/>
  <c r="AA1515" i="5" s="1"/>
  <c r="AC1515" i="5" s="1"/>
  <c r="Q1576" i="5"/>
  <c r="M1576" i="5"/>
  <c r="J1791" i="5"/>
  <c r="L1791" i="5" s="1"/>
  <c r="Q1619" i="5"/>
  <c r="O1791" i="5"/>
  <c r="W1791" i="5"/>
  <c r="M19" i="5"/>
  <c r="L23" i="5"/>
  <c r="N23" i="5" s="1"/>
  <c r="L28" i="5"/>
  <c r="N28" i="5" s="1"/>
  <c r="P28" i="5" s="1"/>
  <c r="R28" i="5" s="1"/>
  <c r="T28" i="5" s="1"/>
  <c r="V28" i="5" s="1"/>
  <c r="X28" i="5" s="1"/>
  <c r="Z28" i="5" s="1"/>
  <c r="AA28" i="5" s="1"/>
  <c r="AC28" i="5" s="1"/>
  <c r="Y69" i="5"/>
  <c r="S79" i="5"/>
  <c r="L145" i="5"/>
  <c r="N145" i="5" s="1"/>
  <c r="P145" i="5" s="1"/>
  <c r="R145" i="5" s="1"/>
  <c r="T145" i="5" s="1"/>
  <c r="V145" i="5" s="1"/>
  <c r="X145" i="5" s="1"/>
  <c r="Z145" i="5" s="1"/>
  <c r="AA145" i="5" s="1"/>
  <c r="AC145" i="5" s="1"/>
  <c r="L810" i="5"/>
  <c r="N810" i="5" s="1"/>
  <c r="P810" i="5" s="1"/>
  <c r="R810" i="5" s="1"/>
  <c r="T810" i="5" s="1"/>
  <c r="V810" i="5" s="1"/>
  <c r="X810" i="5" s="1"/>
  <c r="Z810" i="5" s="1"/>
  <c r="AA810" i="5" s="1"/>
  <c r="AC810" i="5" s="1"/>
  <c r="L1372" i="5"/>
  <c r="N1372" i="5" s="1"/>
  <c r="P1372" i="5" s="1"/>
  <c r="R1372" i="5" s="1"/>
  <c r="T1372" i="5" s="1"/>
  <c r="V1372" i="5" s="1"/>
  <c r="X1372" i="5" s="1"/>
  <c r="Z1372" i="5" s="1"/>
  <c r="AA1372" i="5" s="1"/>
  <c r="AC1372" i="5" s="1"/>
  <c r="U1655" i="5"/>
  <c r="K1655" i="5"/>
  <c r="M1655" i="5"/>
  <c r="J1655" i="5"/>
  <c r="W1655" i="5"/>
  <c r="S1709" i="5"/>
  <c r="U1709" i="5"/>
  <c r="Y1709" i="5"/>
  <c r="J1709" i="5"/>
  <c r="K1709" i="5"/>
  <c r="M1709" i="5"/>
  <c r="O1709" i="5"/>
  <c r="Q1709" i="5"/>
  <c r="W1709" i="5"/>
  <c r="W1743" i="5"/>
  <c r="J1743" i="5"/>
  <c r="M1743" i="5"/>
  <c r="S1743" i="5"/>
  <c r="M1830" i="5"/>
  <c r="Q1830" i="5"/>
  <c r="S1830" i="5"/>
  <c r="U1830" i="5"/>
  <c r="W1830" i="5"/>
  <c r="Y1830" i="5"/>
  <c r="O1830" i="5"/>
  <c r="K1830" i="5"/>
  <c r="K39" i="5"/>
  <c r="Q39" i="5"/>
  <c r="J39" i="5"/>
  <c r="U39" i="5"/>
  <c r="L277" i="5"/>
  <c r="N277" i="5" s="1"/>
  <c r="P277" i="5" s="1"/>
  <c r="R277" i="5" s="1"/>
  <c r="T277" i="5" s="1"/>
  <c r="V277" i="5" s="1"/>
  <c r="X277" i="5" s="1"/>
  <c r="Z277" i="5" s="1"/>
  <c r="AA277" i="5" s="1"/>
  <c r="AC277" i="5" s="1"/>
  <c r="Q344" i="5"/>
  <c r="M344" i="5"/>
  <c r="S344" i="5"/>
  <c r="Y344" i="5"/>
  <c r="J513" i="5"/>
  <c r="Y513" i="5"/>
  <c r="M513" i="5"/>
  <c r="S513" i="5"/>
  <c r="U513" i="5"/>
  <c r="U1158" i="5"/>
  <c r="Y1158" i="5"/>
  <c r="S1312" i="5"/>
  <c r="J1312" i="5"/>
  <c r="O1312" i="5"/>
  <c r="Q1312" i="5"/>
  <c r="K1312" i="5"/>
  <c r="M1312" i="5"/>
  <c r="U1312" i="5"/>
  <c r="W1312" i="5"/>
  <c r="Y1312" i="5"/>
  <c r="L1356" i="5"/>
  <c r="N1356" i="5" s="1"/>
  <c r="P1356" i="5" s="1"/>
  <c r="R1356" i="5" s="1"/>
  <c r="T1356" i="5" s="1"/>
  <c r="V1356" i="5" s="1"/>
  <c r="X1356" i="5" s="1"/>
  <c r="Z1356" i="5" s="1"/>
  <c r="AA1356" i="5" s="1"/>
  <c r="AC1356" i="5" s="1"/>
  <c r="Q260" i="5"/>
  <c r="J260" i="5"/>
  <c r="M260" i="5"/>
  <c r="K260" i="5"/>
  <c r="W260" i="5"/>
  <c r="U260" i="5"/>
  <c r="M322" i="5"/>
  <c r="Y322" i="5"/>
  <c r="Q322" i="5"/>
  <c r="O322" i="5"/>
  <c r="U322" i="5"/>
  <c r="J322" i="5"/>
  <c r="W465" i="5"/>
  <c r="J465" i="5"/>
  <c r="Y465" i="5"/>
  <c r="O465" i="5"/>
  <c r="M465" i="5"/>
  <c r="L235" i="5"/>
  <c r="N235" i="5" s="1"/>
  <c r="P235" i="5" s="1"/>
  <c r="R235" i="5" s="1"/>
  <c r="T235" i="5" s="1"/>
  <c r="V235" i="5" s="1"/>
  <c r="X235" i="5" s="1"/>
  <c r="Z235" i="5" s="1"/>
  <c r="AA235" i="5" s="1"/>
  <c r="AC235" i="5" s="1"/>
  <c r="W227" i="5"/>
  <c r="S227" i="5"/>
  <c r="Y227" i="5"/>
  <c r="Q227" i="5"/>
  <c r="J227" i="5"/>
  <c r="K227" i="5"/>
  <c r="M227" i="5"/>
  <c r="L676" i="5"/>
  <c r="N676" i="5" s="1"/>
  <c r="P676" i="5" s="1"/>
  <c r="R676" i="5" s="1"/>
  <c r="T676" i="5" s="1"/>
  <c r="V676" i="5" s="1"/>
  <c r="X676" i="5" s="1"/>
  <c r="Z676" i="5" s="1"/>
  <c r="AA676" i="5" s="1"/>
  <c r="AC676" i="5" s="1"/>
  <c r="S182" i="5"/>
  <c r="K182" i="5"/>
  <c r="J182" i="5"/>
  <c r="M182" i="5"/>
  <c r="O182" i="5"/>
  <c r="Q182" i="5"/>
  <c r="W182" i="5"/>
  <c r="U182" i="5"/>
  <c r="Y182" i="5"/>
  <c r="J246" i="5"/>
  <c r="K246" i="5"/>
  <c r="M246" i="5"/>
  <c r="S246" i="5"/>
  <c r="Q246" i="5"/>
  <c r="O246" i="5"/>
  <c r="U246" i="5"/>
  <c r="W246" i="5"/>
  <c r="Y246" i="5"/>
  <c r="Y1108" i="5"/>
  <c r="J1108" i="5"/>
  <c r="L1108" i="5" s="1"/>
  <c r="O1108" i="5"/>
  <c r="S510" i="5"/>
  <c r="W510" i="5"/>
  <c r="M510" i="5"/>
  <c r="Q510" i="5"/>
  <c r="Y510" i="5"/>
  <c r="J642" i="5"/>
  <c r="L642" i="5" s="1"/>
  <c r="W642" i="5"/>
  <c r="Y678" i="5"/>
  <c r="M678" i="5"/>
  <c r="O678" i="5"/>
  <c r="W678" i="5"/>
  <c r="K678" i="5"/>
  <c r="L678" i="5" s="1"/>
  <c r="S678" i="5"/>
  <c r="U678" i="5"/>
  <c r="U945" i="5"/>
  <c r="M945" i="5"/>
  <c r="K945" i="5"/>
  <c r="O945" i="5"/>
  <c r="W945" i="5"/>
  <c r="Q1648" i="5"/>
  <c r="M1648" i="5"/>
  <c r="S1648" i="5"/>
  <c r="Q75" i="5"/>
  <c r="Y75" i="5"/>
  <c r="J75" i="5"/>
  <c r="K75" i="5"/>
  <c r="M75" i="5"/>
  <c r="O75" i="5"/>
  <c r="S75" i="5"/>
  <c r="U75" i="5"/>
  <c r="W75" i="5"/>
  <c r="U1605" i="5"/>
  <c r="J1605" i="5"/>
  <c r="K1605" i="5"/>
  <c r="M1605" i="5"/>
  <c r="W1605" i="5"/>
  <c r="L37" i="5"/>
  <c r="N37" i="5" s="1"/>
  <c r="P37" i="5" s="1"/>
  <c r="R37" i="5" s="1"/>
  <c r="T37" i="5" s="1"/>
  <c r="V37" i="5" s="1"/>
  <c r="X37" i="5" s="1"/>
  <c r="Z37" i="5" s="1"/>
  <c r="AA37" i="5" s="1"/>
  <c r="AC37" i="5" s="1"/>
  <c r="Q1490" i="5"/>
  <c r="U1490" i="5"/>
  <c r="J1490" i="5"/>
  <c r="S1837" i="5"/>
  <c r="U1837" i="5"/>
  <c r="J1837" i="5"/>
  <c r="K1837" i="5"/>
  <c r="M1837" i="5"/>
  <c r="O1837" i="5"/>
  <c r="Q1837" i="5"/>
  <c r="W1837" i="5"/>
  <c r="Y1837" i="5"/>
  <c r="L12" i="5"/>
  <c r="N12" i="5" s="1"/>
  <c r="P12" i="5" s="1"/>
  <c r="R12" i="5" s="1"/>
  <c r="T12" i="5" s="1"/>
  <c r="V12" i="5" s="1"/>
  <c r="X12" i="5" s="1"/>
  <c r="Z12" i="5" s="1"/>
  <c r="AA12" i="5" s="1"/>
  <c r="AC12" i="5" s="1"/>
  <c r="K1140" i="5"/>
  <c r="J1140" i="5"/>
  <c r="O1140" i="5"/>
  <c r="U1140" i="5"/>
  <c r="Y6" i="5"/>
  <c r="O6" i="5"/>
  <c r="S6" i="5"/>
  <c r="W6" i="5"/>
  <c r="Q6" i="5"/>
  <c r="J6" i="5"/>
  <c r="K6" i="5"/>
  <c r="M6" i="5"/>
  <c r="U6" i="5"/>
  <c r="L1724" i="5"/>
  <c r="N1724" i="5" s="1"/>
  <c r="P1724" i="5" s="1"/>
  <c r="R1724" i="5" s="1"/>
  <c r="T1724" i="5" s="1"/>
  <c r="V1724" i="5" s="1"/>
  <c r="X1724" i="5" s="1"/>
  <c r="Z1724" i="5" s="1"/>
  <c r="AA1724" i="5" s="1"/>
  <c r="AC1724" i="5" s="1"/>
  <c r="L1402" i="5"/>
  <c r="N1402" i="5" s="1"/>
  <c r="P1402" i="5" s="1"/>
  <c r="R1402" i="5" s="1"/>
  <c r="T1402" i="5" s="1"/>
  <c r="V1402" i="5" s="1"/>
  <c r="X1402" i="5" s="1"/>
  <c r="Z1402" i="5" s="1"/>
  <c r="AA1402" i="5" s="1"/>
  <c r="AC1402" i="5" s="1"/>
  <c r="S147" i="5"/>
  <c r="J147" i="5"/>
  <c r="M147" i="5"/>
  <c r="Q147" i="5"/>
  <c r="U147" i="5"/>
  <c r="W147" i="5"/>
  <c r="K147" i="5"/>
  <c r="O147" i="5"/>
  <c r="Y147" i="5"/>
  <c r="Q1514" i="5"/>
  <c r="J1514" i="5"/>
  <c r="O1514" i="5"/>
  <c r="Y1514" i="5"/>
  <c r="S172" i="5"/>
  <c r="J172" i="5"/>
  <c r="K172" i="5"/>
  <c r="U172" i="5"/>
  <c r="Y172" i="5"/>
  <c r="O172" i="5"/>
  <c r="W172" i="5"/>
  <c r="K498" i="5"/>
  <c r="Q498" i="5"/>
  <c r="J498" i="5"/>
  <c r="M498" i="5"/>
  <c r="O498" i="5"/>
  <c r="S498" i="5"/>
  <c r="U498" i="5"/>
  <c r="W498" i="5"/>
  <c r="Y498" i="5"/>
  <c r="L857" i="5"/>
  <c r="N857" i="5" s="1"/>
  <c r="P857" i="5" s="1"/>
  <c r="R857" i="5" s="1"/>
  <c r="T857" i="5" s="1"/>
  <c r="V857" i="5" s="1"/>
  <c r="X857" i="5" s="1"/>
  <c r="Z857" i="5" s="1"/>
  <c r="AA857" i="5" s="1"/>
  <c r="AC857" i="5" s="1"/>
  <c r="S1289" i="5"/>
  <c r="J1289" i="5"/>
  <c r="L1289" i="5" s="1"/>
  <c r="M1289" i="5"/>
  <c r="W1289" i="5"/>
  <c r="K1824" i="5"/>
  <c r="S1824" i="5"/>
  <c r="M1824" i="5"/>
  <c r="U1824" i="5"/>
  <c r="K1072" i="5"/>
  <c r="M1072" i="5"/>
  <c r="O1072" i="5"/>
  <c r="S1072" i="5"/>
  <c r="U1072" i="5"/>
  <c r="Q1072" i="5"/>
  <c r="W1072" i="5"/>
  <c r="Y1072" i="5"/>
  <c r="J1072" i="5"/>
  <c r="J1507" i="5"/>
  <c r="K1507" i="5"/>
  <c r="M1507" i="5"/>
  <c r="O1507" i="5"/>
  <c r="Q1507" i="5"/>
  <c r="S1507" i="5"/>
  <c r="Y1507" i="5"/>
  <c r="W1507" i="5"/>
  <c r="U1507" i="5"/>
  <c r="M1571" i="5"/>
  <c r="Q1571" i="5"/>
  <c r="Y1571" i="5"/>
  <c r="O1571" i="5"/>
  <c r="W1571" i="5"/>
  <c r="J51" i="5"/>
  <c r="K51" i="5"/>
  <c r="O51" i="5"/>
  <c r="S51" i="5"/>
  <c r="W51" i="5"/>
  <c r="S709" i="5"/>
  <c r="M709" i="5"/>
  <c r="O709" i="5"/>
  <c r="Q709" i="5"/>
  <c r="U709" i="5"/>
  <c r="W709" i="5"/>
  <c r="Y709" i="5"/>
  <c r="K709" i="5"/>
  <c r="J709" i="5"/>
  <c r="Y751" i="5"/>
  <c r="J751" i="5"/>
  <c r="K751" i="5"/>
  <c r="O751" i="5"/>
  <c r="Q751" i="5"/>
  <c r="S751" i="5"/>
  <c r="U751" i="5"/>
  <c r="Q1355" i="5"/>
  <c r="O1355" i="5"/>
  <c r="S1355" i="5"/>
  <c r="U1355" i="5"/>
  <c r="K1355" i="5"/>
  <c r="M1355" i="5"/>
  <c r="Y1355" i="5"/>
  <c r="K124" i="5"/>
  <c r="O124" i="5"/>
  <c r="Q124" i="5"/>
  <c r="S124" i="5"/>
  <c r="U124" i="5"/>
  <c r="W124" i="5"/>
  <c r="M124" i="5"/>
  <c r="J124" i="5"/>
  <c r="Y124" i="5"/>
  <c r="L1700" i="5"/>
  <c r="N1700" i="5" s="1"/>
  <c r="P1700" i="5" s="1"/>
  <c r="R1700" i="5" s="1"/>
  <c r="T1700" i="5" s="1"/>
  <c r="V1700" i="5" s="1"/>
  <c r="X1700" i="5" s="1"/>
  <c r="Z1700" i="5" s="1"/>
  <c r="AA1700" i="5" s="1"/>
  <c r="AC1700" i="5" s="1"/>
  <c r="W1618" i="5"/>
  <c r="J1618" i="5"/>
  <c r="L1618" i="5" s="1"/>
  <c r="Q1618" i="5"/>
  <c r="Y1618" i="5"/>
  <c r="M1618" i="5"/>
  <c r="O1618" i="5"/>
  <c r="Y121" i="5"/>
  <c r="J121" i="5"/>
  <c r="L121" i="5" s="1"/>
  <c r="M121" i="5"/>
  <c r="W121" i="5"/>
  <c r="O121" i="5"/>
  <c r="L814" i="5"/>
  <c r="N814" i="5" s="1"/>
  <c r="P814" i="5" s="1"/>
  <c r="R814" i="5" s="1"/>
  <c r="L891" i="5"/>
  <c r="N891" i="5" s="1"/>
  <c r="P891" i="5" s="1"/>
  <c r="R891" i="5" s="1"/>
  <c r="T891" i="5" s="1"/>
  <c r="V891" i="5" s="1"/>
  <c r="X891" i="5" s="1"/>
  <c r="Z891" i="5" s="1"/>
  <c r="AA891" i="5" s="1"/>
  <c r="AC891" i="5" s="1"/>
  <c r="L980" i="5"/>
  <c r="N980" i="5" s="1"/>
  <c r="P980" i="5" s="1"/>
  <c r="R980" i="5" s="1"/>
  <c r="T980" i="5" s="1"/>
  <c r="V980" i="5" s="1"/>
  <c r="X980" i="5" s="1"/>
  <c r="Z980" i="5" s="1"/>
  <c r="AA980" i="5" s="1"/>
  <c r="AC980" i="5" s="1"/>
  <c r="N960" i="5"/>
  <c r="P960" i="5" s="1"/>
  <c r="R960" i="5" s="1"/>
  <c r="T960" i="5" s="1"/>
  <c r="V960" i="5" s="1"/>
  <c r="X960" i="5" s="1"/>
  <c r="Z960" i="5" s="1"/>
  <c r="AA960" i="5" s="1"/>
  <c r="AC960" i="5" s="1"/>
  <c r="L1137" i="5"/>
  <c r="N1137" i="5" s="1"/>
  <c r="P1137" i="5" s="1"/>
  <c r="R1137" i="5" s="1"/>
  <c r="T1137" i="5" s="1"/>
  <c r="V1137" i="5" s="1"/>
  <c r="X1137" i="5" s="1"/>
  <c r="Z1137" i="5" s="1"/>
  <c r="AA1137" i="5" s="1"/>
  <c r="Q1130" i="5"/>
  <c r="L1345" i="5"/>
  <c r="N1345" i="5" s="1"/>
  <c r="P1345" i="5" s="1"/>
  <c r="R1345" i="5" s="1"/>
  <c r="T1345" i="5" s="1"/>
  <c r="V1345" i="5" s="1"/>
  <c r="X1345" i="5" s="1"/>
  <c r="Z1345" i="5" s="1"/>
  <c r="AA1345" i="5" s="1"/>
  <c r="AC1345" i="5" s="1"/>
  <c r="L1453" i="5"/>
  <c r="N1453" i="5" s="1"/>
  <c r="K1478" i="5"/>
  <c r="W1412" i="5"/>
  <c r="L1468" i="5"/>
  <c r="Y1530" i="5"/>
  <c r="L1486" i="5"/>
  <c r="L1586" i="5"/>
  <c r="N1586" i="5" s="1"/>
  <c r="P1586" i="5" s="1"/>
  <c r="R1586" i="5" s="1"/>
  <c r="T1586" i="5" s="1"/>
  <c r="V1586" i="5" s="1"/>
  <c r="X1586" i="5" s="1"/>
  <c r="Z1586" i="5" s="1"/>
  <c r="AA1586" i="5" s="1"/>
  <c r="AC1586" i="5" s="1"/>
  <c r="U1791" i="5"/>
  <c r="O1619" i="5"/>
  <c r="L1712" i="5"/>
  <c r="N1712" i="5" s="1"/>
  <c r="P1712" i="5" s="1"/>
  <c r="R1712" i="5" s="1"/>
  <c r="T1712" i="5" s="1"/>
  <c r="V1712" i="5" s="1"/>
  <c r="X1712" i="5" s="1"/>
  <c r="Z1712" i="5" s="1"/>
  <c r="AA1712" i="5" s="1"/>
  <c r="AC1712" i="5" s="1"/>
  <c r="L1762" i="5"/>
  <c r="N1762" i="5" s="1"/>
  <c r="K1816" i="5"/>
  <c r="M1791" i="5"/>
  <c r="W1790" i="5"/>
  <c r="L68" i="5"/>
  <c r="N68" i="5" s="1"/>
  <c r="P68" i="5" s="1"/>
  <c r="R68" i="5" s="1"/>
  <c r="T68" i="5" s="1"/>
  <c r="V68" i="5" s="1"/>
  <c r="X68" i="5" s="1"/>
  <c r="Z68" i="5" s="1"/>
  <c r="AA68" i="5" s="1"/>
  <c r="AC68" i="5" s="1"/>
  <c r="K69" i="5"/>
  <c r="L130" i="5"/>
  <c r="N130" i="5" s="1"/>
  <c r="P130" i="5" s="1"/>
  <c r="R130" i="5" s="1"/>
  <c r="T130" i="5" s="1"/>
  <c r="V130" i="5" s="1"/>
  <c r="X130" i="5" s="1"/>
  <c r="Z130" i="5" s="1"/>
  <c r="AA130" i="5" s="1"/>
  <c r="AC130" i="5" s="1"/>
  <c r="S231" i="5"/>
  <c r="W231" i="5"/>
  <c r="Y231" i="5"/>
  <c r="O231" i="5"/>
  <c r="Q231" i="5"/>
  <c r="U231" i="5"/>
  <c r="L429" i="5"/>
  <c r="N429" i="5" s="1"/>
  <c r="P429" i="5" s="1"/>
  <c r="R429" i="5" s="1"/>
  <c r="T429" i="5" s="1"/>
  <c r="V429" i="5" s="1"/>
  <c r="X429" i="5" s="1"/>
  <c r="Z429" i="5" s="1"/>
  <c r="AA429" i="5" s="1"/>
  <c r="AC429" i="5" s="1"/>
  <c r="K286" i="5"/>
  <c r="Q286" i="5"/>
  <c r="S286" i="5"/>
  <c r="U286" i="5"/>
  <c r="W286" i="5"/>
  <c r="L448" i="5"/>
  <c r="N448" i="5" s="1"/>
  <c r="P448" i="5" s="1"/>
  <c r="R448" i="5" s="1"/>
  <c r="T448" i="5" s="1"/>
  <c r="V448" i="5" s="1"/>
  <c r="X448" i="5" s="1"/>
  <c r="Z448" i="5" s="1"/>
  <c r="AA448" i="5" s="1"/>
  <c r="AC448" i="5" s="1"/>
  <c r="J537" i="5"/>
  <c r="K537" i="5"/>
  <c r="M537" i="5"/>
  <c r="O537" i="5"/>
  <c r="S537" i="5"/>
  <c r="W537" i="5"/>
  <c r="Y537" i="5"/>
  <c r="Q537" i="5"/>
  <c r="U537" i="5"/>
  <c r="S672" i="5"/>
  <c r="W672" i="5"/>
  <c r="J672" i="5"/>
  <c r="U672" i="5"/>
  <c r="K672" i="5"/>
  <c r="M672" i="5"/>
  <c r="Y188" i="5"/>
  <c r="O188" i="5"/>
  <c r="Q188" i="5"/>
  <c r="M188" i="5"/>
  <c r="W188" i="5"/>
  <c r="J188" i="5"/>
  <c r="L538" i="5"/>
  <c r="N538" i="5" s="1"/>
  <c r="J732" i="5"/>
  <c r="K732" i="5"/>
  <c r="M732" i="5"/>
  <c r="U732" i="5"/>
  <c r="W732" i="5"/>
  <c r="Q451" i="5"/>
  <c r="K451" i="5"/>
  <c r="O451" i="5"/>
  <c r="J451" i="5"/>
  <c r="U451" i="5"/>
  <c r="Y451" i="5"/>
  <c r="L474" i="5"/>
  <c r="N474" i="5" s="1"/>
  <c r="P474" i="5" s="1"/>
  <c r="R474" i="5" s="1"/>
  <c r="T474" i="5" s="1"/>
  <c r="V474" i="5" s="1"/>
  <c r="X474" i="5" s="1"/>
  <c r="Z474" i="5" s="1"/>
  <c r="AA474" i="5" s="1"/>
  <c r="AC474" i="5" s="1"/>
  <c r="L499" i="5"/>
  <c r="N499" i="5" s="1"/>
  <c r="P499" i="5" s="1"/>
  <c r="R499" i="5" s="1"/>
  <c r="T499" i="5" s="1"/>
  <c r="V499" i="5" s="1"/>
  <c r="X499" i="5" s="1"/>
  <c r="Z499" i="5" s="1"/>
  <c r="AA499" i="5" s="1"/>
  <c r="AC499" i="5" s="1"/>
  <c r="U632" i="5"/>
  <c r="Q632" i="5"/>
  <c r="S632" i="5"/>
  <c r="W632" i="5"/>
  <c r="J632" i="5"/>
  <c r="M632" i="5"/>
  <c r="K632" i="5"/>
  <c r="L719" i="5"/>
  <c r="L765" i="5"/>
  <c r="N765" i="5" s="1"/>
  <c r="P765" i="5" s="1"/>
  <c r="R765" i="5" s="1"/>
  <c r="T765" i="5" s="1"/>
  <c r="V765" i="5" s="1"/>
  <c r="X765" i="5" s="1"/>
  <c r="Z765" i="5" s="1"/>
  <c r="AA765" i="5" s="1"/>
  <c r="AC765" i="5" s="1"/>
  <c r="S926" i="5"/>
  <c r="Y926" i="5"/>
  <c r="L326" i="5"/>
  <c r="N326" i="5" s="1"/>
  <c r="P326" i="5" s="1"/>
  <c r="R326" i="5" s="1"/>
  <c r="T326" i="5" s="1"/>
  <c r="V326" i="5" s="1"/>
  <c r="X326" i="5" s="1"/>
  <c r="Z326" i="5" s="1"/>
  <c r="AA326" i="5" s="1"/>
  <c r="AC326" i="5" s="1"/>
  <c r="L729" i="5"/>
  <c r="N729" i="5" s="1"/>
  <c r="P729" i="5" s="1"/>
  <c r="R729" i="5" s="1"/>
  <c r="T729" i="5" s="1"/>
  <c r="V729" i="5" s="1"/>
  <c r="X729" i="5" s="1"/>
  <c r="Z729" i="5" s="1"/>
  <c r="AA729" i="5" s="1"/>
  <c r="AC729" i="5" s="1"/>
  <c r="L805" i="5"/>
  <c r="N805" i="5" s="1"/>
  <c r="P805" i="5" s="1"/>
  <c r="R805" i="5" s="1"/>
  <c r="T805" i="5" s="1"/>
  <c r="V805" i="5" s="1"/>
  <c r="X805" i="5" s="1"/>
  <c r="Z805" i="5" s="1"/>
  <c r="AA805" i="5" s="1"/>
  <c r="AC805" i="5" s="1"/>
  <c r="J881" i="5"/>
  <c r="M881" i="5"/>
  <c r="S881" i="5"/>
  <c r="Q881" i="5"/>
  <c r="K1092" i="5"/>
  <c r="O1092" i="5"/>
  <c r="J1092" i="5"/>
  <c r="M1092" i="5"/>
  <c r="Q1092" i="5"/>
  <c r="S1092" i="5"/>
  <c r="U1092" i="5"/>
  <c r="W1092" i="5"/>
  <c r="Y1092" i="5"/>
  <c r="L1595" i="5"/>
  <c r="N1595" i="5" s="1"/>
  <c r="P1595" i="5" s="1"/>
  <c r="R1595" i="5" s="1"/>
  <c r="T1595" i="5" s="1"/>
  <c r="V1595" i="5" s="1"/>
  <c r="X1595" i="5" s="1"/>
  <c r="Z1595" i="5" s="1"/>
  <c r="AA1595" i="5" s="1"/>
  <c r="AC1595" i="5" s="1"/>
  <c r="K1843" i="5"/>
  <c r="J1843" i="5"/>
  <c r="S1843" i="5"/>
  <c r="K1858" i="5"/>
  <c r="J1858" i="5"/>
  <c r="S1858" i="5"/>
  <c r="L16" i="5"/>
  <c r="N16" i="5" s="1"/>
  <c r="P16" i="5" s="1"/>
  <c r="R16" i="5" s="1"/>
  <c r="T16" i="5" s="1"/>
  <c r="V16" i="5" s="1"/>
  <c r="X16" i="5" s="1"/>
  <c r="Z16" i="5" s="1"/>
  <c r="AA16" i="5" s="1"/>
  <c r="AC16" i="5" s="1"/>
  <c r="S1731" i="5"/>
  <c r="O1731" i="5"/>
  <c r="Q1652" i="5"/>
  <c r="M1652" i="5"/>
  <c r="S1652" i="5"/>
  <c r="U1652" i="5"/>
  <c r="W1652" i="5"/>
  <c r="Y1652" i="5"/>
  <c r="J1652" i="5"/>
  <c r="K1652" i="5"/>
  <c r="O1652" i="5"/>
  <c r="L1541" i="5"/>
  <c r="N1541" i="5" s="1"/>
  <c r="P1541" i="5" s="1"/>
  <c r="R1541" i="5" s="1"/>
  <c r="T1541" i="5" s="1"/>
  <c r="V1541" i="5" s="1"/>
  <c r="X1541" i="5" s="1"/>
  <c r="Z1541" i="5" s="1"/>
  <c r="AA1541" i="5" s="1"/>
  <c r="AC1541" i="5" s="1"/>
  <c r="O1626" i="5"/>
  <c r="Y1626" i="5"/>
  <c r="Q1626" i="5"/>
  <c r="Q70" i="5"/>
  <c r="U70" i="5"/>
  <c r="W70" i="5"/>
  <c r="O70" i="5"/>
  <c r="S70" i="5"/>
  <c r="Y70" i="5"/>
  <c r="J70" i="5"/>
  <c r="K70" i="5"/>
  <c r="M70" i="5"/>
  <c r="U151" i="5"/>
  <c r="W151" i="5"/>
  <c r="J151" i="5"/>
  <c r="Q151" i="5"/>
  <c r="J771" i="5"/>
  <c r="M771" i="5"/>
  <c r="W771" i="5"/>
  <c r="S771" i="5"/>
  <c r="M1007" i="5"/>
  <c r="J1007" i="5"/>
  <c r="O1007" i="5"/>
  <c r="Q1007" i="5"/>
  <c r="K1007" i="5"/>
  <c r="S1007" i="5"/>
  <c r="U1007" i="5"/>
  <c r="Y1007" i="5"/>
  <c r="J1722" i="5"/>
  <c r="S1722" i="5"/>
  <c r="L47" i="5"/>
  <c r="N47" i="5" s="1"/>
  <c r="P47" i="5" s="1"/>
  <c r="R47" i="5" s="1"/>
  <c r="T47" i="5" s="1"/>
  <c r="V47" i="5" s="1"/>
  <c r="X47" i="5" s="1"/>
  <c r="Z47" i="5" s="1"/>
  <c r="AA47" i="5" s="1"/>
  <c r="AC47" i="5" s="1"/>
  <c r="U1384" i="5"/>
  <c r="S1384" i="5"/>
  <c r="M1384" i="5"/>
  <c r="Q1384" i="5"/>
  <c r="L1532" i="5"/>
  <c r="N1532" i="5" s="1"/>
  <c r="P1532" i="5" s="1"/>
  <c r="R1532" i="5" s="1"/>
  <c r="T1532" i="5" s="1"/>
  <c r="V1532" i="5" s="1"/>
  <c r="X1532" i="5" s="1"/>
  <c r="Z1532" i="5" s="1"/>
  <c r="AA1532" i="5" s="1"/>
  <c r="AC1532" i="5" s="1"/>
  <c r="M30" i="5"/>
  <c r="U30" i="5"/>
  <c r="W30" i="5"/>
  <c r="J30" i="5"/>
  <c r="K30" i="5"/>
  <c r="S1291" i="5"/>
  <c r="J1291" i="5"/>
  <c r="M1291" i="5"/>
  <c r="U754" i="5"/>
  <c r="O754" i="5"/>
  <c r="Q754" i="5"/>
  <c r="S754" i="5"/>
  <c r="W754" i="5"/>
  <c r="M754" i="5"/>
  <c r="K754" i="5"/>
  <c r="Y754" i="5"/>
  <c r="J754" i="5"/>
  <c r="O1197" i="5"/>
  <c r="S1197" i="5"/>
  <c r="Y1197" i="5"/>
  <c r="J1197" i="5"/>
  <c r="L1197" i="5" s="1"/>
  <c r="M1197" i="5"/>
  <c r="L168" i="5"/>
  <c r="N168" i="5" s="1"/>
  <c r="P168" i="5" s="1"/>
  <c r="R168" i="5" s="1"/>
  <c r="T168" i="5" s="1"/>
  <c r="V168" i="5" s="1"/>
  <c r="X168" i="5" s="1"/>
  <c r="Z168" i="5" s="1"/>
  <c r="AA168" i="5" s="1"/>
  <c r="AC168" i="5" s="1"/>
  <c r="U180" i="5"/>
  <c r="K180" i="5"/>
  <c r="S180" i="5"/>
  <c r="J180" i="5"/>
  <c r="Q1847" i="5"/>
  <c r="S1847" i="5"/>
  <c r="J1847" i="5"/>
  <c r="K1847" i="5"/>
  <c r="M1847" i="5"/>
  <c r="O1847" i="5"/>
  <c r="U1847" i="5"/>
  <c r="W1847" i="5"/>
  <c r="Y1847" i="5"/>
  <c r="L1832" i="5"/>
  <c r="N1832" i="5" s="1"/>
  <c r="P1832" i="5" s="1"/>
  <c r="R1832" i="5" s="1"/>
  <c r="T1832" i="5" s="1"/>
  <c r="V1832" i="5" s="1"/>
  <c r="X1832" i="5" s="1"/>
  <c r="Z1832" i="5" s="1"/>
  <c r="AA1832" i="5" s="1"/>
  <c r="AC1832" i="5" s="1"/>
  <c r="O856" i="5"/>
  <c r="J856" i="5"/>
  <c r="L1646" i="5"/>
  <c r="N1646" i="5" s="1"/>
  <c r="P1646" i="5" s="1"/>
  <c r="R1646" i="5" s="1"/>
  <c r="T1646" i="5" s="1"/>
  <c r="V1646" i="5" s="1"/>
  <c r="X1646" i="5" s="1"/>
  <c r="Z1646" i="5" s="1"/>
  <c r="AA1646" i="5" s="1"/>
  <c r="AC1646" i="5" s="1"/>
  <c r="Q992" i="5"/>
  <c r="K992" i="5"/>
  <c r="M992" i="5"/>
  <c r="U992" i="5"/>
  <c r="W992" i="5"/>
  <c r="J992" i="5"/>
  <c r="J1231" i="5"/>
  <c r="W1231" i="5"/>
  <c r="J1620" i="5"/>
  <c r="K1620" i="5"/>
  <c r="Q1620" i="5"/>
  <c r="S1620" i="5"/>
  <c r="U1620" i="5"/>
  <c r="M1620" i="5"/>
  <c r="W1620" i="5"/>
  <c r="J1155" i="5"/>
  <c r="Q1155" i="5"/>
  <c r="K1155" i="5"/>
  <c r="O1155" i="5"/>
  <c r="Y1155" i="5"/>
  <c r="U1155" i="5"/>
  <c r="W1155" i="5"/>
  <c r="S1351" i="5"/>
  <c r="Y1351" i="5"/>
  <c r="Q1351" i="5"/>
  <c r="K1351" i="5"/>
  <c r="M1351" i="5"/>
  <c r="O1351" i="5"/>
  <c r="U1351" i="5"/>
  <c r="W1351" i="5"/>
  <c r="U689" i="5"/>
  <c r="W689" i="5"/>
  <c r="J689" i="5"/>
  <c r="M689" i="5"/>
  <c r="S689" i="5"/>
  <c r="K689" i="5"/>
  <c r="Y689" i="5"/>
  <c r="O689" i="5"/>
  <c r="Q689" i="5"/>
  <c r="K1406" i="5"/>
  <c r="O1406" i="5"/>
  <c r="M1406" i="5"/>
  <c r="Q1406" i="5"/>
  <c r="Y1406" i="5"/>
  <c r="L1882" i="5"/>
  <c r="N1882" i="5" s="1"/>
  <c r="P1882" i="5" s="1"/>
  <c r="R1882" i="5" s="1"/>
  <c r="T1882" i="5" s="1"/>
  <c r="V1882" i="5" s="1"/>
  <c r="X1882" i="5" s="1"/>
  <c r="Z1882" i="5" s="1"/>
  <c r="AA1882" i="5" s="1"/>
  <c r="AC1882" i="5" s="1"/>
  <c r="O759" i="5"/>
  <c r="M759" i="5"/>
  <c r="Q759" i="5"/>
  <c r="S759" i="5"/>
  <c r="U759" i="5"/>
  <c r="K759" i="5"/>
  <c r="W759" i="5"/>
  <c r="Y759" i="5"/>
  <c r="J759" i="5"/>
  <c r="K1444" i="5"/>
  <c r="Y1444" i="5"/>
  <c r="Q1444" i="5"/>
  <c r="U1444" i="5"/>
  <c r="S1621" i="5"/>
  <c r="Q1621" i="5"/>
  <c r="O1621" i="5"/>
  <c r="W1621" i="5"/>
  <c r="S64" i="5"/>
  <c r="M64" i="5"/>
  <c r="O64" i="5"/>
  <c r="J64" i="5"/>
  <c r="Y64" i="5"/>
  <c r="L1694" i="5"/>
  <c r="N1694" i="5" s="1"/>
  <c r="P1694" i="5" s="1"/>
  <c r="R1694" i="5" s="1"/>
  <c r="T1694" i="5" s="1"/>
  <c r="V1694" i="5" s="1"/>
  <c r="X1694" i="5" s="1"/>
  <c r="Z1694" i="5" s="1"/>
  <c r="AA1694" i="5" s="1"/>
  <c r="AC1694" i="5" s="1"/>
  <c r="D104" i="5"/>
  <c r="D53" i="5"/>
  <c r="C99" i="5"/>
  <c r="C220" i="5"/>
  <c r="C267" i="5"/>
  <c r="C260" i="5"/>
  <c r="C388" i="5"/>
  <c r="C932" i="5"/>
  <c r="C1411" i="5"/>
  <c r="D1558" i="5"/>
  <c r="C816" i="5"/>
  <c r="D836" i="5"/>
  <c r="D1155" i="5"/>
  <c r="C1582" i="5"/>
  <c r="C1536" i="5"/>
  <c r="D547" i="5"/>
  <c r="C638" i="5"/>
  <c r="D461" i="5"/>
  <c r="D1680" i="5"/>
  <c r="D1007" i="5"/>
  <c r="C1878" i="5"/>
  <c r="C480" i="5"/>
  <c r="C1173" i="5"/>
  <c r="C1678" i="5"/>
  <c r="C453" i="5"/>
  <c r="D821" i="5"/>
  <c r="C1578" i="5"/>
  <c r="C556" i="5"/>
  <c r="D812" i="5"/>
  <c r="C1050" i="5"/>
  <c r="C1455" i="5"/>
  <c r="D1423" i="5"/>
  <c r="C1651" i="5"/>
  <c r="C1803" i="5"/>
  <c r="C1101" i="5"/>
  <c r="C953" i="5"/>
  <c r="D361" i="5"/>
  <c r="D1146" i="5"/>
  <c r="D309" i="5"/>
  <c r="C1035" i="5"/>
  <c r="C1460" i="5"/>
  <c r="C1832" i="5"/>
  <c r="D467" i="5"/>
  <c r="D1225" i="5"/>
  <c r="C153" i="5"/>
  <c r="C487" i="5"/>
  <c r="D19" i="5"/>
  <c r="D65" i="5"/>
  <c r="C204" i="5"/>
  <c r="D58" i="5"/>
  <c r="D112" i="5"/>
  <c r="C212" i="5"/>
  <c r="D436" i="5"/>
  <c r="C590" i="5"/>
  <c r="C600" i="5"/>
  <c r="C1110" i="5"/>
  <c r="D698" i="5"/>
  <c r="D847" i="5"/>
  <c r="D604" i="5"/>
  <c r="D96" i="5"/>
  <c r="C145" i="5"/>
  <c r="C512" i="5"/>
  <c r="C492" i="5"/>
  <c r="D616" i="5"/>
  <c r="D1452" i="5"/>
  <c r="C1477" i="5"/>
  <c r="C871" i="5"/>
  <c r="D1260" i="5"/>
  <c r="C1778" i="5"/>
  <c r="D20" i="5"/>
  <c r="D90" i="5"/>
  <c r="C999" i="5"/>
  <c r="C1294" i="5"/>
  <c r="C1175" i="5"/>
  <c r="C1704" i="5"/>
  <c r="D984" i="5"/>
  <c r="C451" i="5"/>
  <c r="C446" i="5"/>
  <c r="D185" i="5"/>
  <c r="C930" i="5"/>
  <c r="D127" i="5"/>
  <c r="C1268" i="5"/>
  <c r="D1468" i="5"/>
  <c r="C75" i="5"/>
  <c r="D86" i="5"/>
  <c r="C295" i="5"/>
  <c r="C249" i="5"/>
  <c r="C690" i="5"/>
  <c r="C992" i="5"/>
  <c r="C1090" i="5"/>
  <c r="D1540" i="5"/>
  <c r="C1802" i="5"/>
  <c r="C625" i="5"/>
  <c r="D1095" i="5"/>
  <c r="C94" i="5"/>
  <c r="D370" i="5"/>
  <c r="C1787" i="5"/>
  <c r="C766" i="5"/>
  <c r="C887" i="5"/>
  <c r="D1024" i="5"/>
  <c r="C1163" i="5"/>
  <c r="D1668" i="5"/>
  <c r="C197" i="5"/>
  <c r="C399" i="5"/>
  <c r="D609" i="5"/>
  <c r="D896" i="5"/>
  <c r="C43" i="5"/>
  <c r="C596" i="5"/>
  <c r="C798" i="5"/>
  <c r="C55" i="5"/>
  <c r="D584" i="5"/>
  <c r="C1458" i="5"/>
  <c r="C400" i="5"/>
  <c r="C1568" i="5"/>
  <c r="D799" i="5"/>
  <c r="C1467" i="5"/>
  <c r="C1745" i="5"/>
  <c r="D294" i="5"/>
  <c r="D1087" i="5"/>
  <c r="D17" i="5"/>
  <c r="D207" i="5"/>
  <c r="D733" i="5"/>
  <c r="C38" i="5"/>
  <c r="C33" i="5"/>
  <c r="C1809" i="5"/>
  <c r="D278" i="5"/>
  <c r="D469" i="5"/>
  <c r="D110" i="5"/>
  <c r="C960" i="5"/>
  <c r="D151" i="5"/>
  <c r="D137" i="5"/>
  <c r="C143" i="5"/>
  <c r="C602" i="5"/>
  <c r="C780" i="5"/>
  <c r="C694" i="5"/>
  <c r="C1197" i="5"/>
  <c r="C997" i="5"/>
  <c r="C1484" i="5"/>
  <c r="C1768" i="5"/>
  <c r="D202" i="5"/>
  <c r="C749" i="5"/>
  <c r="C390" i="5"/>
  <c r="D241" i="5"/>
  <c r="D48" i="5"/>
  <c r="C194" i="5"/>
  <c r="C250" i="5"/>
  <c r="C305" i="5"/>
  <c r="C610" i="5"/>
  <c r="C576" i="5"/>
  <c r="C897" i="5"/>
  <c r="C1099" i="5"/>
  <c r="C1868" i="5"/>
  <c r="D455" i="5"/>
  <c r="C41" i="5"/>
  <c r="C1135" i="5"/>
  <c r="D529" i="5"/>
  <c r="C730" i="5"/>
  <c r="C1209" i="5"/>
  <c r="C1332" i="5"/>
  <c r="C1401" i="5"/>
  <c r="C1650" i="5"/>
  <c r="D1442" i="5"/>
  <c r="C277" i="5"/>
  <c r="L362" i="5"/>
  <c r="N362" i="5" s="1"/>
  <c r="P362" i="5" s="1"/>
  <c r="L446" i="5"/>
  <c r="N446" i="5" s="1"/>
  <c r="P446" i="5" s="1"/>
  <c r="R446" i="5" s="1"/>
  <c r="T446" i="5" s="1"/>
  <c r="V446" i="5" s="1"/>
  <c r="X446" i="5" s="1"/>
  <c r="Z446" i="5" s="1"/>
  <c r="AA446" i="5" s="1"/>
  <c r="L746" i="5"/>
  <c r="N746" i="5" s="1"/>
  <c r="P746" i="5" s="1"/>
  <c r="R746" i="5" s="1"/>
  <c r="T746" i="5" s="1"/>
  <c r="V746" i="5" s="1"/>
  <c r="X746" i="5" s="1"/>
  <c r="Z746" i="5" s="1"/>
  <c r="AA746" i="5" s="1"/>
  <c r="AC746" i="5" s="1"/>
  <c r="L524" i="5"/>
  <c r="N524" i="5" s="1"/>
  <c r="P524" i="5" s="1"/>
  <c r="R524" i="5" s="1"/>
  <c r="T524" i="5" s="1"/>
  <c r="V524" i="5" s="1"/>
  <c r="X524" i="5" s="1"/>
  <c r="Z524" i="5" s="1"/>
  <c r="AA524" i="5" s="1"/>
  <c r="AC524" i="5" s="1"/>
  <c r="L869" i="5"/>
  <c r="N869" i="5" s="1"/>
  <c r="P869" i="5" s="1"/>
  <c r="R869" i="5" s="1"/>
  <c r="T869" i="5" s="1"/>
  <c r="V869" i="5" s="1"/>
  <c r="X869" i="5" s="1"/>
  <c r="Z869" i="5" s="1"/>
  <c r="AA869" i="5" s="1"/>
  <c r="AC869" i="5" s="1"/>
  <c r="L952" i="5"/>
  <c r="N952" i="5" s="1"/>
  <c r="P952" i="5" s="1"/>
  <c r="R952" i="5" s="1"/>
  <c r="L418" i="5"/>
  <c r="N418" i="5" s="1"/>
  <c r="P418" i="5" s="1"/>
  <c r="R418" i="5" s="1"/>
  <c r="L299" i="5"/>
  <c r="N299" i="5" s="1"/>
  <c r="P299" i="5" s="1"/>
  <c r="R299" i="5" s="1"/>
  <c r="T299" i="5" s="1"/>
  <c r="V299" i="5" s="1"/>
  <c r="X299" i="5" s="1"/>
  <c r="Z299" i="5" s="1"/>
  <c r="AA299" i="5" s="1"/>
  <c r="AC299" i="5" s="1"/>
  <c r="L289" i="5"/>
  <c r="N289" i="5" s="1"/>
  <c r="P289" i="5" s="1"/>
  <c r="R289" i="5" s="1"/>
  <c r="T289" i="5" s="1"/>
  <c r="V289" i="5" s="1"/>
  <c r="X289" i="5" s="1"/>
  <c r="Z289" i="5" s="1"/>
  <c r="AA289" i="5" s="1"/>
  <c r="AC289" i="5" s="1"/>
  <c r="N577" i="5"/>
  <c r="P577" i="5" s="1"/>
  <c r="R577" i="5" s="1"/>
  <c r="T577" i="5" s="1"/>
  <c r="V577" i="5" s="1"/>
  <c r="X577" i="5" s="1"/>
  <c r="Z577" i="5" s="1"/>
  <c r="AA577" i="5" s="1"/>
  <c r="AC577" i="5" s="1"/>
  <c r="L229" i="5"/>
  <c r="N229" i="5" s="1"/>
  <c r="P229" i="5" s="1"/>
  <c r="L279" i="5"/>
  <c r="N279" i="5" s="1"/>
  <c r="P279" i="5" s="1"/>
  <c r="R279" i="5" s="1"/>
  <c r="L515" i="5"/>
  <c r="N515" i="5" s="1"/>
  <c r="P515" i="5" s="1"/>
  <c r="R515" i="5" s="1"/>
  <c r="T515" i="5" s="1"/>
  <c r="V515" i="5" s="1"/>
  <c r="X515" i="5" s="1"/>
  <c r="Z515" i="5" s="1"/>
  <c r="AA515" i="5" s="1"/>
  <c r="AC515" i="5" s="1"/>
  <c r="L957" i="5"/>
  <c r="N957" i="5" s="1"/>
  <c r="P957" i="5" s="1"/>
  <c r="R957" i="5" s="1"/>
  <c r="T957" i="5" s="1"/>
  <c r="V957" i="5" s="1"/>
  <c r="X957" i="5" s="1"/>
  <c r="Z957" i="5" s="1"/>
  <c r="AA957" i="5" s="1"/>
  <c r="L1460" i="5"/>
  <c r="N1460" i="5" s="1"/>
  <c r="P1460" i="5" s="1"/>
  <c r="R1460" i="5" s="1"/>
  <c r="T1460" i="5" s="1"/>
  <c r="V1460" i="5" s="1"/>
  <c r="X1460" i="5" s="1"/>
  <c r="Z1460" i="5" s="1"/>
  <c r="AA1460" i="5" s="1"/>
  <c r="AC1460" i="5" s="1"/>
  <c r="L896" i="5"/>
  <c r="N896" i="5" s="1"/>
  <c r="L1098" i="5"/>
  <c r="N1098" i="5" s="1"/>
  <c r="P1098" i="5" s="1"/>
  <c r="R1098" i="5" s="1"/>
  <c r="T1098" i="5" s="1"/>
  <c r="V1098" i="5" s="1"/>
  <c r="X1098" i="5" s="1"/>
  <c r="Z1098" i="5" s="1"/>
  <c r="AA1098" i="5" s="1"/>
  <c r="AC1098" i="5" s="1"/>
  <c r="L1841" i="5"/>
  <c r="N1841" i="5" s="1"/>
  <c r="P1841" i="5" s="1"/>
  <c r="R1841" i="5" s="1"/>
  <c r="T1841" i="5" s="1"/>
  <c r="V1841" i="5" s="1"/>
  <c r="X1841" i="5" s="1"/>
  <c r="Z1841" i="5" s="1"/>
  <c r="AA1841" i="5" s="1"/>
  <c r="AC1841" i="5" s="1"/>
  <c r="L48" i="5"/>
  <c r="L918" i="5"/>
  <c r="N918" i="5" s="1"/>
  <c r="P918" i="5" s="1"/>
  <c r="R918" i="5" s="1"/>
  <c r="T918" i="5" s="1"/>
  <c r="V918" i="5" s="1"/>
  <c r="X918" i="5" s="1"/>
  <c r="Z918" i="5" s="1"/>
  <c r="AA918" i="5" s="1"/>
  <c r="AC918" i="5" s="1"/>
  <c r="N1354" i="5"/>
  <c r="P1354" i="5" s="1"/>
  <c r="R1354" i="5" s="1"/>
  <c r="T1354" i="5" s="1"/>
  <c r="V1354" i="5" s="1"/>
  <c r="X1354" i="5" s="1"/>
  <c r="Z1354" i="5" s="1"/>
  <c r="AA1354" i="5" s="1"/>
  <c r="AC1354" i="5" s="1"/>
  <c r="L1846" i="5"/>
  <c r="N1846" i="5" s="1"/>
  <c r="N1732" i="5"/>
  <c r="P1732" i="5" s="1"/>
  <c r="R1732" i="5" s="1"/>
  <c r="T1732" i="5" s="1"/>
  <c r="V1732" i="5" s="1"/>
  <c r="X1732" i="5" s="1"/>
  <c r="Z1732" i="5" s="1"/>
  <c r="AA1732" i="5" s="1"/>
  <c r="AC1732" i="5" s="1"/>
  <c r="L1782" i="5"/>
  <c r="N1782" i="5" s="1"/>
  <c r="P1782" i="5" s="1"/>
  <c r="R1782" i="5" s="1"/>
  <c r="T1782" i="5" s="1"/>
  <c r="V1782" i="5" s="1"/>
  <c r="X1782" i="5" s="1"/>
  <c r="Z1782" i="5" s="1"/>
  <c r="AA1782" i="5" s="1"/>
  <c r="AC1782" i="5" s="1"/>
  <c r="R1284" i="5"/>
  <c r="T1284" i="5" s="1"/>
  <c r="V1284" i="5" s="1"/>
  <c r="L1534" i="5"/>
  <c r="N1534" i="5" s="1"/>
  <c r="P1534" i="5" s="1"/>
  <c r="R1534" i="5" s="1"/>
  <c r="T1534" i="5" s="1"/>
  <c r="V1534" i="5" s="1"/>
  <c r="X1534" i="5" s="1"/>
  <c r="Z1534" i="5" s="1"/>
  <c r="AA1534" i="5" s="1"/>
  <c r="AC1534" i="5" s="1"/>
  <c r="L1596" i="5"/>
  <c r="N1596" i="5" s="1"/>
  <c r="P1596" i="5" s="1"/>
  <c r="R1596" i="5" s="1"/>
  <c r="T1596" i="5" s="1"/>
  <c r="V1596" i="5" s="1"/>
  <c r="X1596" i="5" s="1"/>
  <c r="Z1596" i="5" s="1"/>
  <c r="AA1596" i="5" s="1"/>
  <c r="L595" i="5"/>
  <c r="N595" i="5" s="1"/>
  <c r="P595" i="5" s="1"/>
  <c r="R595" i="5" s="1"/>
  <c r="L630" i="5"/>
  <c r="N630" i="5" s="1"/>
  <c r="P630" i="5" s="1"/>
  <c r="R630" i="5" s="1"/>
  <c r="N731" i="5"/>
  <c r="P731" i="5" s="1"/>
  <c r="R731" i="5" s="1"/>
  <c r="T731" i="5" s="1"/>
  <c r="V731" i="5" s="1"/>
  <c r="X731" i="5" s="1"/>
  <c r="Z731" i="5" s="1"/>
  <c r="AA731" i="5" s="1"/>
  <c r="AC731" i="5" s="1"/>
  <c r="N1109" i="5"/>
  <c r="P1109" i="5" s="1"/>
  <c r="R1109" i="5" s="1"/>
  <c r="T1109" i="5" s="1"/>
  <c r="V1109" i="5" s="1"/>
  <c r="X1109" i="5" s="1"/>
  <c r="Z1109" i="5" s="1"/>
  <c r="AA1109" i="5" s="1"/>
  <c r="AC1109" i="5" s="1"/>
  <c r="L1222" i="5"/>
  <c r="N1222" i="5" s="1"/>
  <c r="L1521" i="5"/>
  <c r="N1521" i="5" s="1"/>
  <c r="P1521" i="5" s="1"/>
  <c r="R1521" i="5" s="1"/>
  <c r="T1521" i="5" s="1"/>
  <c r="V1521" i="5" s="1"/>
  <c r="X1521" i="5" s="1"/>
  <c r="Z1521" i="5" s="1"/>
  <c r="AA1521" i="5" s="1"/>
  <c r="AC1521" i="5" s="1"/>
  <c r="N1692" i="5"/>
  <c r="P1692" i="5" s="1"/>
  <c r="R1692" i="5" s="1"/>
  <c r="T1692" i="5" s="1"/>
  <c r="V1692" i="5" s="1"/>
  <c r="X1692" i="5" s="1"/>
  <c r="Z1692" i="5" s="1"/>
  <c r="AA1692" i="5" s="1"/>
  <c r="AC1692" i="5" s="1"/>
  <c r="L1751" i="5"/>
  <c r="N1751" i="5" s="1"/>
  <c r="P1751" i="5" s="1"/>
  <c r="R1751" i="5" s="1"/>
  <c r="T1751" i="5" s="1"/>
  <c r="V1751" i="5" s="1"/>
  <c r="X1751" i="5" s="1"/>
  <c r="Z1751" i="5" s="1"/>
  <c r="AA1751" i="5" s="1"/>
  <c r="AC1751" i="5" s="1"/>
  <c r="N1713" i="5"/>
  <c r="P1713" i="5" s="1"/>
  <c r="R1713" i="5" s="1"/>
  <c r="T1713" i="5" s="1"/>
  <c r="V1713" i="5" s="1"/>
  <c r="X1713" i="5" s="1"/>
  <c r="Z1713" i="5" s="1"/>
  <c r="AA1713" i="5" s="1"/>
  <c r="AC1713" i="5" s="1"/>
  <c r="L673" i="5"/>
  <c r="L1093" i="5"/>
  <c r="N1093" i="5" s="1"/>
  <c r="P1093" i="5" s="1"/>
  <c r="R1093" i="5" s="1"/>
  <c r="T1093" i="5" s="1"/>
  <c r="V1093" i="5" s="1"/>
  <c r="X1093" i="5" s="1"/>
  <c r="Z1093" i="5" s="1"/>
  <c r="AA1093" i="5" s="1"/>
  <c r="AC1093" i="5" s="1"/>
  <c r="L1405" i="5"/>
  <c r="N1405" i="5" s="1"/>
  <c r="P1405" i="5" s="1"/>
  <c r="R1405" i="5" s="1"/>
  <c r="T1405" i="5" s="1"/>
  <c r="V1405" i="5" s="1"/>
  <c r="X1405" i="5" s="1"/>
  <c r="Z1405" i="5" s="1"/>
  <c r="AA1405" i="5" s="1"/>
  <c r="AC1405" i="5" s="1"/>
  <c r="L1566" i="5"/>
  <c r="N1566" i="5" s="1"/>
  <c r="L1800" i="5"/>
  <c r="N1800" i="5" s="1"/>
  <c r="P1800" i="5" s="1"/>
  <c r="R1800" i="5" s="1"/>
  <c r="T1800" i="5" s="1"/>
  <c r="V1800" i="5" s="1"/>
  <c r="X1800" i="5" s="1"/>
  <c r="Z1800" i="5" s="1"/>
  <c r="AA1800" i="5" s="1"/>
  <c r="AC1800" i="5" s="1"/>
  <c r="L72" i="5"/>
  <c r="N72" i="5" s="1"/>
  <c r="P72" i="5" s="1"/>
  <c r="R72" i="5" s="1"/>
  <c r="T72" i="5" s="1"/>
  <c r="V72" i="5" s="1"/>
  <c r="X72" i="5" s="1"/>
  <c r="Z72" i="5" s="1"/>
  <c r="AA72" i="5" s="1"/>
  <c r="AC72" i="5" s="1"/>
  <c r="L13" i="5"/>
  <c r="N13" i="5" s="1"/>
  <c r="P13" i="5" s="1"/>
  <c r="R13" i="5" s="1"/>
  <c r="T13" i="5" s="1"/>
  <c r="V13" i="5" s="1"/>
  <c r="X13" i="5" s="1"/>
  <c r="Z13" i="5" s="1"/>
  <c r="AA13" i="5" s="1"/>
  <c r="AC13" i="5" s="1"/>
  <c r="L73" i="5"/>
  <c r="N73" i="5" s="1"/>
  <c r="P73" i="5" s="1"/>
  <c r="R73" i="5" s="1"/>
  <c r="T73" i="5" s="1"/>
  <c r="L53" i="5"/>
  <c r="N53" i="5" s="1"/>
  <c r="P53" i="5" s="1"/>
  <c r="R53" i="5" s="1"/>
  <c r="T53" i="5" s="1"/>
  <c r="V53" i="5" s="1"/>
  <c r="L54" i="5"/>
  <c r="N54" i="5" s="1"/>
  <c r="P54" i="5" s="1"/>
  <c r="R54" i="5" s="1"/>
  <c r="L112" i="5"/>
  <c r="N112" i="5" s="1"/>
  <c r="P112" i="5" s="1"/>
  <c r="R112" i="5" s="1"/>
  <c r="T112" i="5" s="1"/>
  <c r="V112" i="5" s="1"/>
  <c r="X112" i="5" s="1"/>
  <c r="Z112" i="5" s="1"/>
  <c r="AA112" i="5" s="1"/>
  <c r="AC112" i="5" s="1"/>
  <c r="L123" i="5"/>
  <c r="N123" i="5" s="1"/>
  <c r="P123" i="5" s="1"/>
  <c r="R123" i="5" s="1"/>
  <c r="T123" i="5" s="1"/>
  <c r="V123" i="5" s="1"/>
  <c r="X123" i="5" s="1"/>
  <c r="Z123" i="5" s="1"/>
  <c r="AA123" i="5" s="1"/>
  <c r="AC123" i="5" s="1"/>
  <c r="L92" i="5"/>
  <c r="N92" i="5" s="1"/>
  <c r="P92" i="5" s="1"/>
  <c r="R92" i="5" s="1"/>
  <c r="L8" i="5"/>
  <c r="N8" i="5" s="1"/>
  <c r="P8" i="5" s="1"/>
  <c r="R8" i="5" s="1"/>
  <c r="T8" i="5" s="1"/>
  <c r="V8" i="5" s="1"/>
  <c r="X8" i="5" s="1"/>
  <c r="Z8" i="5" s="1"/>
  <c r="AA8" i="5" s="1"/>
  <c r="AC8" i="5" s="1"/>
  <c r="L155" i="5"/>
  <c r="N155" i="5" s="1"/>
  <c r="P155" i="5" s="1"/>
  <c r="L49" i="5"/>
  <c r="N49" i="5" s="1"/>
  <c r="P49" i="5" s="1"/>
  <c r="R49" i="5" s="1"/>
  <c r="T49" i="5" s="1"/>
  <c r="V49" i="5" s="1"/>
  <c r="X49" i="5" s="1"/>
  <c r="Z49" i="5" s="1"/>
  <c r="AA49" i="5" s="1"/>
  <c r="AC49" i="5" s="1"/>
  <c r="L81" i="5"/>
  <c r="N81" i="5" s="1"/>
  <c r="P81" i="5" s="1"/>
  <c r="R81" i="5" s="1"/>
  <c r="T81" i="5" s="1"/>
  <c r="V81" i="5" s="1"/>
  <c r="L181" i="5"/>
  <c r="N181" i="5" s="1"/>
  <c r="L191" i="5"/>
  <c r="N191" i="5" s="1"/>
  <c r="P191" i="5" s="1"/>
  <c r="R191" i="5" s="1"/>
  <c r="L154" i="5"/>
  <c r="N154" i="5" s="1"/>
  <c r="P154" i="5" s="1"/>
  <c r="R154" i="5" s="1"/>
  <c r="T154" i="5" s="1"/>
  <c r="V154" i="5" s="1"/>
  <c r="X154" i="5" s="1"/>
  <c r="Z154" i="5" s="1"/>
  <c r="AA154" i="5" s="1"/>
  <c r="AC154" i="5" s="1"/>
  <c r="L725" i="5"/>
  <c r="L1226" i="5"/>
  <c r="N1226" i="5" s="1"/>
  <c r="P1226" i="5" s="1"/>
  <c r="R1226" i="5" s="1"/>
  <c r="T1226" i="5" s="1"/>
  <c r="V1226" i="5" s="1"/>
  <c r="X1226" i="5" s="1"/>
  <c r="Z1226" i="5" s="1"/>
  <c r="AA1226" i="5" s="1"/>
  <c r="AC1226" i="5" s="1"/>
  <c r="L1187" i="5"/>
  <c r="N1187" i="5" s="1"/>
  <c r="P1187" i="5" s="1"/>
  <c r="R1187" i="5" s="1"/>
  <c r="T1187" i="5" s="1"/>
  <c r="V1187" i="5" s="1"/>
  <c r="X1187" i="5" s="1"/>
  <c r="Z1187" i="5" s="1"/>
  <c r="AA1187" i="5" s="1"/>
  <c r="AC1187" i="5" s="1"/>
  <c r="L1499" i="5"/>
  <c r="N1499" i="5" s="1"/>
  <c r="P1499" i="5" s="1"/>
  <c r="R1499" i="5" s="1"/>
  <c r="T1499" i="5" s="1"/>
  <c r="V1499" i="5" s="1"/>
  <c r="X1499" i="5" s="1"/>
  <c r="Z1499" i="5" s="1"/>
  <c r="AA1499" i="5" s="1"/>
  <c r="AC1499" i="5" s="1"/>
  <c r="L1523" i="5"/>
  <c r="N1523" i="5" s="1"/>
  <c r="P1523" i="5" s="1"/>
  <c r="R1523" i="5" s="1"/>
  <c r="T1523" i="5" s="1"/>
  <c r="V1523" i="5" s="1"/>
  <c r="X1523" i="5" s="1"/>
  <c r="Z1523" i="5" s="1"/>
  <c r="AA1523" i="5" s="1"/>
  <c r="AC1523" i="5" s="1"/>
  <c r="L1535" i="5"/>
  <c r="N1535" i="5" s="1"/>
  <c r="P1535" i="5" s="1"/>
  <c r="R1535" i="5" s="1"/>
  <c r="T1535" i="5" s="1"/>
  <c r="V1535" i="5" s="1"/>
  <c r="X1535" i="5" s="1"/>
  <c r="Z1535" i="5" s="1"/>
  <c r="AA1535" i="5" s="1"/>
  <c r="AC1535" i="5" s="1"/>
  <c r="L1773" i="5"/>
  <c r="N1773" i="5" s="1"/>
  <c r="P1773" i="5" s="1"/>
  <c r="R1773" i="5" s="1"/>
  <c r="T1773" i="5" s="1"/>
  <c r="V1773" i="5" s="1"/>
  <c r="X1773" i="5" s="1"/>
  <c r="Z1773" i="5" s="1"/>
  <c r="AA1773" i="5" s="1"/>
  <c r="AC1773" i="5" s="1"/>
  <c r="L938" i="5"/>
  <c r="N938" i="5" s="1"/>
  <c r="P938" i="5" s="1"/>
  <c r="R938" i="5" s="1"/>
  <c r="L909" i="5"/>
  <c r="L1456" i="5"/>
  <c r="N1456" i="5" s="1"/>
  <c r="P1456" i="5" s="1"/>
  <c r="R1456" i="5" s="1"/>
  <c r="T1456" i="5" s="1"/>
  <c r="V1456" i="5" s="1"/>
  <c r="X1456" i="5" s="1"/>
  <c r="Z1456" i="5" s="1"/>
  <c r="AA1456" i="5" s="1"/>
  <c r="AC1456" i="5" s="1"/>
  <c r="L1756" i="5"/>
  <c r="N1756" i="5" s="1"/>
  <c r="L327" i="5"/>
  <c r="N327" i="5" s="1"/>
  <c r="P327" i="5" s="1"/>
  <c r="R327" i="5" s="1"/>
  <c r="T327" i="5" s="1"/>
  <c r="V327" i="5" s="1"/>
  <c r="X327" i="5" s="1"/>
  <c r="Z327" i="5" s="1"/>
  <c r="AA327" i="5" s="1"/>
  <c r="AC327" i="5" s="1"/>
  <c r="L343" i="5"/>
  <c r="N343" i="5" s="1"/>
  <c r="P343" i="5" s="1"/>
  <c r="R343" i="5" s="1"/>
  <c r="T343" i="5" s="1"/>
  <c r="V343" i="5" s="1"/>
  <c r="X343" i="5" s="1"/>
  <c r="Z343" i="5" s="1"/>
  <c r="AA343" i="5" s="1"/>
  <c r="AC343" i="5" s="1"/>
  <c r="L470" i="5"/>
  <c r="N470" i="5" s="1"/>
  <c r="P470" i="5" s="1"/>
  <c r="R470" i="5" s="1"/>
  <c r="T470" i="5" s="1"/>
  <c r="V470" i="5" s="1"/>
  <c r="X470" i="5" s="1"/>
  <c r="Z470" i="5" s="1"/>
  <c r="AA470" i="5" s="1"/>
  <c r="AC470" i="5" s="1"/>
  <c r="L440" i="5"/>
  <c r="L876" i="5"/>
  <c r="N876" i="5" s="1"/>
  <c r="L1267" i="5"/>
  <c r="N1267" i="5" s="1"/>
  <c r="L1209" i="5"/>
  <c r="N1209" i="5" s="1"/>
  <c r="P1209" i="5" s="1"/>
  <c r="R1209" i="5" s="1"/>
  <c r="T1209" i="5" s="1"/>
  <c r="V1209" i="5" s="1"/>
  <c r="X1209" i="5" s="1"/>
  <c r="Z1209" i="5" s="1"/>
  <c r="AA1209" i="5" s="1"/>
  <c r="AC1209" i="5" s="1"/>
  <c r="L1525" i="5"/>
  <c r="N1525" i="5" s="1"/>
  <c r="P1525" i="5" s="1"/>
  <c r="R1525" i="5" s="1"/>
  <c r="T1525" i="5" s="1"/>
  <c r="V1525" i="5" s="1"/>
  <c r="X1525" i="5" s="1"/>
  <c r="Z1525" i="5" s="1"/>
  <c r="AA1525" i="5" s="1"/>
  <c r="AC1525" i="5" s="1"/>
  <c r="L1464" i="5"/>
  <c r="N1464" i="5" s="1"/>
  <c r="P1464" i="5" s="1"/>
  <c r="R1464" i="5" s="1"/>
  <c r="T1464" i="5" s="1"/>
  <c r="V1464" i="5" s="1"/>
  <c r="X1464" i="5" s="1"/>
  <c r="Z1464" i="5" s="1"/>
  <c r="AA1464" i="5" s="1"/>
  <c r="AC1464" i="5" s="1"/>
  <c r="L1485" i="5"/>
  <c r="N1485" i="5" s="1"/>
  <c r="P1485" i="5" s="1"/>
  <c r="R1485" i="5" s="1"/>
  <c r="T1485" i="5" s="1"/>
  <c r="V1485" i="5" s="1"/>
  <c r="X1485" i="5" s="1"/>
  <c r="Z1485" i="5" s="1"/>
  <c r="AA1485" i="5" s="1"/>
  <c r="AC1485" i="5" s="1"/>
  <c r="L294" i="5"/>
  <c r="L445" i="5"/>
  <c r="N445" i="5" s="1"/>
  <c r="P445" i="5" s="1"/>
  <c r="R445" i="5" s="1"/>
  <c r="T445" i="5" s="1"/>
  <c r="V445" i="5" s="1"/>
  <c r="X445" i="5" s="1"/>
  <c r="Z445" i="5" s="1"/>
  <c r="AA445" i="5" s="1"/>
  <c r="AC445" i="5" s="1"/>
  <c r="N443" i="5"/>
  <c r="P443" i="5" s="1"/>
  <c r="R443" i="5" s="1"/>
  <c r="T443" i="5" s="1"/>
  <c r="V443" i="5" s="1"/>
  <c r="X443" i="5" s="1"/>
  <c r="Z443" i="5" s="1"/>
  <c r="AA443" i="5" s="1"/>
  <c r="AC443" i="5" s="1"/>
  <c r="L468" i="5"/>
  <c r="N468" i="5" s="1"/>
  <c r="P468" i="5" s="1"/>
  <c r="R468" i="5" s="1"/>
  <c r="T468" i="5" s="1"/>
  <c r="V468" i="5" s="1"/>
  <c r="L582" i="5"/>
  <c r="N582" i="5" s="1"/>
  <c r="P582" i="5" s="1"/>
  <c r="R582" i="5" s="1"/>
  <c r="L640" i="5"/>
  <c r="L776" i="5"/>
  <c r="N776" i="5" s="1"/>
  <c r="P776" i="5" s="1"/>
  <c r="L819" i="5"/>
  <c r="N819" i="5" s="1"/>
  <c r="P819" i="5" s="1"/>
  <c r="R819" i="5" s="1"/>
  <c r="T819" i="5" s="1"/>
  <c r="L1240" i="5"/>
  <c r="N1240" i="5" s="1"/>
  <c r="P1240" i="5" s="1"/>
  <c r="R1240" i="5" s="1"/>
  <c r="T1240" i="5" s="1"/>
  <c r="V1240" i="5" s="1"/>
  <c r="X1240" i="5" s="1"/>
  <c r="Z1240" i="5" s="1"/>
  <c r="AA1240" i="5" s="1"/>
  <c r="AC1240" i="5" s="1"/>
  <c r="L1254" i="5"/>
  <c r="L1362" i="5"/>
  <c r="L1368" i="5"/>
  <c r="N1368" i="5" s="1"/>
  <c r="P1368" i="5" s="1"/>
  <c r="R1368" i="5" s="1"/>
  <c r="L319" i="5"/>
  <c r="N319" i="5" s="1"/>
  <c r="P319" i="5" s="1"/>
  <c r="R319" i="5" s="1"/>
  <c r="T319" i="5" s="1"/>
  <c r="V319" i="5" s="1"/>
  <c r="X319" i="5" s="1"/>
  <c r="Z319" i="5" s="1"/>
  <c r="AA319" i="5" s="1"/>
  <c r="AC319" i="5" s="1"/>
  <c r="L323" i="5"/>
  <c r="N323" i="5" s="1"/>
  <c r="P323" i="5" s="1"/>
  <c r="R323" i="5" s="1"/>
  <c r="T323" i="5" s="1"/>
  <c r="V323" i="5" s="1"/>
  <c r="L373" i="5"/>
  <c r="N373" i="5" s="1"/>
  <c r="P373" i="5" s="1"/>
  <c r="R373" i="5" s="1"/>
  <c r="T373" i="5" s="1"/>
  <c r="V373" i="5" s="1"/>
  <c r="X373" i="5" s="1"/>
  <c r="Z373" i="5" s="1"/>
  <c r="AA373" i="5" s="1"/>
  <c r="AC373" i="5" s="1"/>
  <c r="L483" i="5"/>
  <c r="N483" i="5" s="1"/>
  <c r="P483" i="5" s="1"/>
  <c r="R483" i="5" s="1"/>
  <c r="T483" i="5" s="1"/>
  <c r="V483" i="5" s="1"/>
  <c r="X483" i="5" s="1"/>
  <c r="L617" i="5"/>
  <c r="N617" i="5" s="1"/>
  <c r="P617" i="5" s="1"/>
  <c r="R617" i="5" s="1"/>
  <c r="T617" i="5" s="1"/>
  <c r="V617" i="5" s="1"/>
  <c r="X617" i="5" s="1"/>
  <c r="Z617" i="5" s="1"/>
  <c r="AA617" i="5" s="1"/>
  <c r="AC617" i="5" s="1"/>
  <c r="L602" i="5"/>
  <c r="N602" i="5" s="1"/>
  <c r="P602" i="5" s="1"/>
  <c r="R602" i="5" s="1"/>
  <c r="T602" i="5" s="1"/>
  <c r="V602" i="5" s="1"/>
  <c r="X602" i="5" s="1"/>
  <c r="Z602" i="5" s="1"/>
  <c r="AA602" i="5" s="1"/>
  <c r="AC602" i="5" s="1"/>
  <c r="L698" i="5"/>
  <c r="N698" i="5" s="1"/>
  <c r="P698" i="5" s="1"/>
  <c r="R698" i="5" s="1"/>
  <c r="T698" i="5" s="1"/>
  <c r="V698" i="5" s="1"/>
  <c r="X698" i="5" s="1"/>
  <c r="Z698" i="5" s="1"/>
  <c r="AA698" i="5" s="1"/>
  <c r="AC698" i="5" s="1"/>
  <c r="L767" i="5"/>
  <c r="N767" i="5" s="1"/>
  <c r="P767" i="5" s="1"/>
  <c r="R767" i="5" s="1"/>
  <c r="T767" i="5" s="1"/>
  <c r="V767" i="5" s="1"/>
  <c r="X767" i="5" s="1"/>
  <c r="Z767" i="5" s="1"/>
  <c r="AA767" i="5" s="1"/>
  <c r="AC767" i="5" s="1"/>
  <c r="L821" i="5"/>
  <c r="L799" i="5"/>
  <c r="N799" i="5" s="1"/>
  <c r="P799" i="5" s="1"/>
  <c r="R799" i="5" s="1"/>
  <c r="T799" i="5" s="1"/>
  <c r="V799" i="5" s="1"/>
  <c r="X799" i="5" s="1"/>
  <c r="Z799" i="5" s="1"/>
  <c r="AA799" i="5" s="1"/>
  <c r="L946" i="5"/>
  <c r="N946" i="5" s="1"/>
  <c r="P946" i="5" s="1"/>
  <c r="R946" i="5" s="1"/>
  <c r="T946" i="5" s="1"/>
  <c r="V946" i="5" s="1"/>
  <c r="X946" i="5" s="1"/>
  <c r="Z946" i="5" s="1"/>
  <c r="AA946" i="5" s="1"/>
  <c r="AC946" i="5" s="1"/>
  <c r="L1000" i="5"/>
  <c r="N1000" i="5" s="1"/>
  <c r="P1000" i="5" s="1"/>
  <c r="L1159" i="5"/>
  <c r="N1159" i="5" s="1"/>
  <c r="P1159" i="5" s="1"/>
  <c r="R1159" i="5" s="1"/>
  <c r="T1159" i="5" s="1"/>
  <c r="V1159" i="5" s="1"/>
  <c r="X1159" i="5" s="1"/>
  <c r="Z1159" i="5" s="1"/>
  <c r="AA1159" i="5" s="1"/>
  <c r="AC1159" i="5" s="1"/>
  <c r="L1168" i="5"/>
  <c r="N1168" i="5" s="1"/>
  <c r="P1168" i="5" s="1"/>
  <c r="R1168" i="5" s="1"/>
  <c r="T1168" i="5" s="1"/>
  <c r="V1168" i="5" s="1"/>
  <c r="X1168" i="5" s="1"/>
  <c r="Z1168" i="5" s="1"/>
  <c r="AA1168" i="5" s="1"/>
  <c r="AC1168" i="5" s="1"/>
  <c r="L1294" i="5"/>
  <c r="N1294" i="5" s="1"/>
  <c r="P1294" i="5" s="1"/>
  <c r="R1294" i="5" s="1"/>
  <c r="T1294" i="5" s="1"/>
  <c r="V1294" i="5" s="1"/>
  <c r="X1294" i="5" s="1"/>
  <c r="Z1294" i="5" s="1"/>
  <c r="AA1294" i="5" s="1"/>
  <c r="AC1294" i="5" s="1"/>
  <c r="L1323" i="5"/>
  <c r="N1323" i="5" s="1"/>
  <c r="L1397" i="5"/>
  <c r="N1397" i="5" s="1"/>
  <c r="N1274" i="5"/>
  <c r="P1274" i="5" s="1"/>
  <c r="R1274" i="5" s="1"/>
  <c r="T1274" i="5" s="1"/>
  <c r="V1274" i="5" s="1"/>
  <c r="X1274" i="5" s="1"/>
  <c r="Z1274" i="5" s="1"/>
  <c r="AA1274" i="5" s="1"/>
  <c r="AC1274" i="5" s="1"/>
  <c r="L1324" i="5"/>
  <c r="N1324" i="5" s="1"/>
  <c r="P1324" i="5" s="1"/>
  <c r="R1324" i="5" s="1"/>
  <c r="T1324" i="5" s="1"/>
  <c r="V1324" i="5" s="1"/>
  <c r="X1324" i="5" s="1"/>
  <c r="Z1324" i="5" s="1"/>
  <c r="AA1324" i="5" s="1"/>
  <c r="AC1324" i="5" s="1"/>
  <c r="L1811" i="5"/>
  <c r="N1811" i="5" s="1"/>
  <c r="P1811" i="5" s="1"/>
  <c r="R1811" i="5" s="1"/>
  <c r="T1811" i="5" s="1"/>
  <c r="V1811" i="5" s="1"/>
  <c r="X1811" i="5" s="1"/>
  <c r="Z1811" i="5" s="1"/>
  <c r="AA1811" i="5" s="1"/>
  <c r="AC1811" i="5" s="1"/>
  <c r="L1861" i="5"/>
  <c r="N1861" i="5" s="1"/>
  <c r="P1861" i="5" s="1"/>
  <c r="R1861" i="5" s="1"/>
  <c r="T1861" i="5" s="1"/>
  <c r="V1861" i="5" s="1"/>
  <c r="X1861" i="5" s="1"/>
  <c r="Z1861" i="5" s="1"/>
  <c r="AA1861" i="5" s="1"/>
  <c r="AC1861" i="5" s="1"/>
  <c r="L356" i="5"/>
  <c r="N356" i="5" s="1"/>
  <c r="P356" i="5" s="1"/>
  <c r="R356" i="5" s="1"/>
  <c r="T356" i="5" s="1"/>
  <c r="V356" i="5" s="1"/>
  <c r="L365" i="5"/>
  <c r="N365" i="5" s="1"/>
  <c r="P365" i="5" s="1"/>
  <c r="R365" i="5" s="1"/>
  <c r="T365" i="5" s="1"/>
  <c r="V365" i="5" s="1"/>
  <c r="X365" i="5" s="1"/>
  <c r="Z365" i="5" s="1"/>
  <c r="AA365" i="5" s="1"/>
  <c r="AC365" i="5" s="1"/>
  <c r="L652" i="5"/>
  <c r="N652" i="5" s="1"/>
  <c r="P652" i="5" s="1"/>
  <c r="R652" i="5" s="1"/>
  <c r="T652" i="5" s="1"/>
  <c r="L1123" i="5"/>
  <c r="N1123" i="5" s="1"/>
  <c r="P1123" i="5" s="1"/>
  <c r="R1123" i="5" s="1"/>
  <c r="T1123" i="5" s="1"/>
  <c r="V1123" i="5" s="1"/>
  <c r="X1123" i="5" s="1"/>
  <c r="Z1123" i="5" s="1"/>
  <c r="AA1123" i="5" s="1"/>
  <c r="AC1123" i="5" s="1"/>
  <c r="L1169" i="5"/>
  <c r="N1169" i="5" s="1"/>
  <c r="P1169" i="5" s="1"/>
  <c r="R1169" i="5" s="1"/>
  <c r="T1169" i="5" s="1"/>
  <c r="V1169" i="5" s="1"/>
  <c r="L1426" i="5"/>
  <c r="N1426" i="5" s="1"/>
  <c r="P1426" i="5" s="1"/>
  <c r="R1426" i="5" s="1"/>
  <c r="L1451" i="5"/>
  <c r="N1451" i="5" s="1"/>
  <c r="P1451" i="5" s="1"/>
  <c r="R1451" i="5" s="1"/>
  <c r="T1451" i="5" s="1"/>
  <c r="V1451" i="5" s="1"/>
  <c r="X1451" i="5" s="1"/>
  <c r="Z1451" i="5" s="1"/>
  <c r="AA1451" i="5" s="1"/>
  <c r="AC1451" i="5" s="1"/>
  <c r="L1455" i="5"/>
  <c r="N1455" i="5" s="1"/>
  <c r="P1455" i="5" s="1"/>
  <c r="R1455" i="5" s="1"/>
  <c r="L1716" i="5"/>
  <c r="N1716" i="5" s="1"/>
  <c r="P1716" i="5" s="1"/>
  <c r="R1716" i="5" s="1"/>
  <c r="T1716" i="5" s="1"/>
  <c r="V1716" i="5" s="1"/>
  <c r="X1716" i="5" s="1"/>
  <c r="Z1716" i="5" s="1"/>
  <c r="AA1716" i="5" s="1"/>
  <c r="AC1716" i="5" s="1"/>
  <c r="L1741" i="5"/>
  <c r="N1741" i="5" s="1"/>
  <c r="P1741" i="5" s="1"/>
  <c r="R1741" i="5" s="1"/>
  <c r="T1741" i="5" s="1"/>
  <c r="V1741" i="5" s="1"/>
  <c r="X1741" i="5" s="1"/>
  <c r="Z1741" i="5" s="1"/>
  <c r="AA1741" i="5" s="1"/>
  <c r="AC1741" i="5" s="1"/>
  <c r="L1645" i="5"/>
  <c r="N1645" i="5" s="1"/>
  <c r="P1645" i="5" s="1"/>
  <c r="R1645" i="5" s="1"/>
  <c r="L854" i="5"/>
  <c r="L344" i="5"/>
  <c r="L500" i="5"/>
  <c r="N500" i="5" s="1"/>
  <c r="P500" i="5" s="1"/>
  <c r="R500" i="5" s="1"/>
  <c r="T500" i="5" s="1"/>
  <c r="V500" i="5" s="1"/>
  <c r="X500" i="5" s="1"/>
  <c r="Z500" i="5" s="1"/>
  <c r="AA500" i="5" s="1"/>
  <c r="L536" i="5"/>
  <c r="N536" i="5" s="1"/>
  <c r="P536" i="5" s="1"/>
  <c r="R536" i="5" s="1"/>
  <c r="T536" i="5" s="1"/>
  <c r="V536" i="5" s="1"/>
  <c r="X536" i="5" s="1"/>
  <c r="L782" i="5"/>
  <c r="N782" i="5" s="1"/>
  <c r="P782" i="5" s="1"/>
  <c r="R782" i="5" s="1"/>
  <c r="T782" i="5" s="1"/>
  <c r="V782" i="5" s="1"/>
  <c r="X782" i="5" s="1"/>
  <c r="Z782" i="5" s="1"/>
  <c r="AA782" i="5" s="1"/>
  <c r="AC782" i="5" s="1"/>
  <c r="L1232" i="5"/>
  <c r="N1232" i="5" s="1"/>
  <c r="P1232" i="5" s="1"/>
  <c r="R1232" i="5" s="1"/>
  <c r="T1232" i="5" s="1"/>
  <c r="V1232" i="5" s="1"/>
  <c r="X1232" i="5" s="1"/>
  <c r="Z1232" i="5" s="1"/>
  <c r="AA1232" i="5" s="1"/>
  <c r="AC1232" i="5" s="1"/>
  <c r="L1350" i="5"/>
  <c r="N1350" i="5" s="1"/>
  <c r="P1350" i="5" s="1"/>
  <c r="R1350" i="5" s="1"/>
  <c r="T1350" i="5" s="1"/>
  <c r="V1350" i="5" s="1"/>
  <c r="X1350" i="5" s="1"/>
  <c r="Z1350" i="5" s="1"/>
  <c r="AA1350" i="5" s="1"/>
  <c r="AC1350" i="5" s="1"/>
  <c r="L1654" i="5"/>
  <c r="N1654" i="5" s="1"/>
  <c r="P1654" i="5" s="1"/>
  <c r="R1654" i="5" s="1"/>
  <c r="T1654" i="5" s="1"/>
  <c r="V1654" i="5" s="1"/>
  <c r="X1654" i="5" s="1"/>
  <c r="Z1654" i="5" s="1"/>
  <c r="AA1654" i="5" s="1"/>
  <c r="AC1654" i="5" s="1"/>
  <c r="L1821" i="5"/>
  <c r="N1821" i="5" s="1"/>
  <c r="P1821" i="5" s="1"/>
  <c r="R1821" i="5" s="1"/>
  <c r="T1821" i="5" s="1"/>
  <c r="V1821" i="5" s="1"/>
  <c r="X1821" i="5" s="1"/>
  <c r="Z1821" i="5" s="1"/>
  <c r="AA1821" i="5" s="1"/>
  <c r="AC1821" i="5" s="1"/>
  <c r="L1871" i="5"/>
  <c r="N1871" i="5" s="1"/>
  <c r="P1871" i="5" s="1"/>
  <c r="R1871" i="5" s="1"/>
  <c r="T1871" i="5" s="1"/>
  <c r="V1871" i="5" s="1"/>
  <c r="X1871" i="5" s="1"/>
  <c r="Z1871" i="5" s="1"/>
  <c r="AA1871" i="5" s="1"/>
  <c r="AC1871" i="5" s="1"/>
  <c r="L1604" i="5"/>
  <c r="N1604" i="5" s="1"/>
  <c r="P1604" i="5" s="1"/>
  <c r="R1604" i="5" s="1"/>
  <c r="T1604" i="5" s="1"/>
  <c r="V1604" i="5" s="1"/>
  <c r="X1604" i="5" s="1"/>
  <c r="Z1604" i="5" s="1"/>
  <c r="AA1604" i="5" s="1"/>
  <c r="AC1604" i="5" s="1"/>
  <c r="L250" i="5"/>
  <c r="N250" i="5" s="1"/>
  <c r="P250" i="5" s="1"/>
  <c r="R250" i="5" s="1"/>
  <c r="T250" i="5" s="1"/>
  <c r="V250" i="5" s="1"/>
  <c r="X250" i="5" s="1"/>
  <c r="Z250" i="5" s="1"/>
  <c r="AA250" i="5" s="1"/>
  <c r="AC250" i="5" s="1"/>
  <c r="L598" i="5"/>
  <c r="N598" i="5" s="1"/>
  <c r="P598" i="5" s="1"/>
  <c r="R598" i="5" s="1"/>
  <c r="T598" i="5" s="1"/>
  <c r="L248" i="5"/>
  <c r="L264" i="5"/>
  <c r="N264" i="5" s="1"/>
  <c r="P264" i="5" s="1"/>
  <c r="R264" i="5" s="1"/>
  <c r="T264" i="5" s="1"/>
  <c r="V264" i="5" s="1"/>
  <c r="X264" i="5" s="1"/>
  <c r="Z264" i="5" s="1"/>
  <c r="AA264" i="5" s="1"/>
  <c r="AC264" i="5" s="1"/>
  <c r="L342" i="5"/>
  <c r="N342" i="5" s="1"/>
  <c r="P342" i="5" s="1"/>
  <c r="R342" i="5" s="1"/>
  <c r="L249" i="5"/>
  <c r="L565" i="5"/>
  <c r="N565" i="5" s="1"/>
  <c r="P565" i="5" s="1"/>
  <c r="L561" i="5"/>
  <c r="N561" i="5" s="1"/>
  <c r="P561" i="5" s="1"/>
  <c r="R561" i="5" s="1"/>
  <c r="T561" i="5" s="1"/>
  <c r="V561" i="5" s="1"/>
  <c r="X561" i="5" s="1"/>
  <c r="Z561" i="5" s="1"/>
  <c r="AA561" i="5" s="1"/>
  <c r="AC561" i="5" s="1"/>
  <c r="L552" i="5"/>
  <c r="N552" i="5" s="1"/>
  <c r="P552" i="5" s="1"/>
  <c r="R552" i="5" s="1"/>
  <c r="T552" i="5" s="1"/>
  <c r="V552" i="5" s="1"/>
  <c r="X552" i="5" s="1"/>
  <c r="Z552" i="5" s="1"/>
  <c r="AA552" i="5" s="1"/>
  <c r="AC552" i="5" s="1"/>
  <c r="L682" i="5"/>
  <c r="N682" i="5" s="1"/>
  <c r="P682" i="5" s="1"/>
  <c r="R682" i="5" s="1"/>
  <c r="T682" i="5" s="1"/>
  <c r="V682" i="5" s="1"/>
  <c r="X682" i="5" s="1"/>
  <c r="Z682" i="5" s="1"/>
  <c r="AA682" i="5" s="1"/>
  <c r="AC682" i="5" s="1"/>
  <c r="L764" i="5"/>
  <c r="N764" i="5" s="1"/>
  <c r="P764" i="5" s="1"/>
  <c r="R764" i="5" s="1"/>
  <c r="T764" i="5" s="1"/>
  <c r="V764" i="5" s="1"/>
  <c r="X764" i="5" s="1"/>
  <c r="Z764" i="5" s="1"/>
  <c r="AA764" i="5" s="1"/>
  <c r="L941" i="5"/>
  <c r="N941" i="5" s="1"/>
  <c r="P941" i="5" s="1"/>
  <c r="R941" i="5" s="1"/>
  <c r="T941" i="5" s="1"/>
  <c r="V941" i="5" s="1"/>
  <c r="X941" i="5" s="1"/>
  <c r="Z941" i="5" s="1"/>
  <c r="AA941" i="5" s="1"/>
  <c r="AC941" i="5" s="1"/>
  <c r="L1006" i="5"/>
  <c r="N1006" i="5" s="1"/>
  <c r="P1006" i="5" s="1"/>
  <c r="R1006" i="5" s="1"/>
  <c r="T1006" i="5" s="1"/>
  <c r="V1006" i="5" s="1"/>
  <c r="X1006" i="5" s="1"/>
  <c r="L921" i="5"/>
  <c r="N921" i="5" s="1"/>
  <c r="P921" i="5" s="1"/>
  <c r="R921" i="5" s="1"/>
  <c r="T921" i="5" s="1"/>
  <c r="V921" i="5" s="1"/>
  <c r="X921" i="5" s="1"/>
  <c r="Z921" i="5" s="1"/>
  <c r="AA921" i="5" s="1"/>
  <c r="AC921" i="5" s="1"/>
  <c r="L986" i="5"/>
  <c r="N986" i="5" s="1"/>
  <c r="P986" i="5" s="1"/>
  <c r="R986" i="5" s="1"/>
  <c r="T986" i="5" s="1"/>
  <c r="V986" i="5" s="1"/>
  <c r="X986" i="5" s="1"/>
  <c r="Z986" i="5" s="1"/>
  <c r="AA986" i="5" s="1"/>
  <c r="AC986" i="5" s="1"/>
  <c r="L1083" i="5"/>
  <c r="N1083" i="5" s="1"/>
  <c r="P1083" i="5" s="1"/>
  <c r="R1083" i="5" s="1"/>
  <c r="T1083" i="5" s="1"/>
  <c r="V1083" i="5" s="1"/>
  <c r="X1083" i="5" s="1"/>
  <c r="Z1083" i="5" s="1"/>
  <c r="AA1083" i="5" s="1"/>
  <c r="AC1083" i="5" s="1"/>
  <c r="N1134" i="5"/>
  <c r="P1134" i="5" s="1"/>
  <c r="R1134" i="5" s="1"/>
  <c r="T1134" i="5" s="1"/>
  <c r="V1134" i="5" s="1"/>
  <c r="X1134" i="5" s="1"/>
  <c r="Z1134" i="5" s="1"/>
  <c r="AA1134" i="5" s="1"/>
  <c r="AC1134" i="5" s="1"/>
  <c r="L1119" i="5"/>
  <c r="N1119" i="5" s="1"/>
  <c r="P1119" i="5" s="1"/>
  <c r="R1119" i="5" s="1"/>
  <c r="T1119" i="5" s="1"/>
  <c r="V1119" i="5" s="1"/>
  <c r="X1119" i="5" s="1"/>
  <c r="Z1119" i="5" s="1"/>
  <c r="AA1119" i="5" s="1"/>
  <c r="L1333" i="5"/>
  <c r="N1333" i="5" s="1"/>
  <c r="P1333" i="5" s="1"/>
  <c r="L1383" i="5"/>
  <c r="N1383" i="5" s="1"/>
  <c r="P1383" i="5" s="1"/>
  <c r="R1383" i="5" s="1"/>
  <c r="T1383" i="5" s="1"/>
  <c r="V1383" i="5" s="1"/>
  <c r="X1383" i="5" s="1"/>
  <c r="Z1383" i="5" s="1"/>
  <c r="AA1383" i="5" s="1"/>
  <c r="AC1383" i="5" s="1"/>
  <c r="L1430" i="5"/>
  <c r="N1430" i="5" s="1"/>
  <c r="P1430" i="5" s="1"/>
  <c r="R1430" i="5" s="1"/>
  <c r="T1430" i="5" s="1"/>
  <c r="V1430" i="5" s="1"/>
  <c r="X1430" i="5" s="1"/>
  <c r="Z1430" i="5" s="1"/>
  <c r="AA1430" i="5" s="1"/>
  <c r="AC1430" i="5" s="1"/>
  <c r="L1493" i="5"/>
  <c r="N1493" i="5" s="1"/>
  <c r="P1493" i="5" s="1"/>
  <c r="R1493" i="5" s="1"/>
  <c r="T1493" i="5" s="1"/>
  <c r="V1493" i="5" s="1"/>
  <c r="L1448" i="5"/>
  <c r="N1448" i="5" s="1"/>
  <c r="P1448" i="5" s="1"/>
  <c r="L1721" i="5"/>
  <c r="N1721" i="5" s="1"/>
  <c r="P1721" i="5" s="1"/>
  <c r="R1721" i="5" s="1"/>
  <c r="T1721" i="5" s="1"/>
  <c r="V1721" i="5" s="1"/>
  <c r="X1721" i="5" s="1"/>
  <c r="Z1721" i="5" s="1"/>
  <c r="AA1721" i="5" s="1"/>
  <c r="AC1721" i="5" s="1"/>
  <c r="L1746" i="5"/>
  <c r="N1746" i="5" s="1"/>
  <c r="L385" i="5"/>
  <c r="N385" i="5" s="1"/>
  <c r="L430" i="5"/>
  <c r="L716" i="5"/>
  <c r="N716" i="5" s="1"/>
  <c r="P716" i="5" s="1"/>
  <c r="L730" i="5"/>
  <c r="N730" i="5" s="1"/>
  <c r="P730" i="5" s="1"/>
  <c r="R730" i="5" s="1"/>
  <c r="T730" i="5" s="1"/>
  <c r="V730" i="5" s="1"/>
  <c r="X730" i="5" s="1"/>
  <c r="Z730" i="5" s="1"/>
  <c r="AA730" i="5" s="1"/>
  <c r="AC730" i="5" s="1"/>
  <c r="L660" i="5"/>
  <c r="N660" i="5" s="1"/>
  <c r="P660" i="5" s="1"/>
  <c r="R660" i="5" s="1"/>
  <c r="T660" i="5" s="1"/>
  <c r="V660" i="5" s="1"/>
  <c r="X660" i="5" s="1"/>
  <c r="Z660" i="5" s="1"/>
  <c r="AA660" i="5" s="1"/>
  <c r="AC660" i="5" s="1"/>
  <c r="L866" i="5"/>
  <c r="L905" i="5"/>
  <c r="N905" i="5" s="1"/>
  <c r="P905" i="5" s="1"/>
  <c r="R905" i="5" s="1"/>
  <c r="L917" i="5"/>
  <c r="N917" i="5" s="1"/>
  <c r="P917" i="5" s="1"/>
  <c r="R917" i="5" s="1"/>
  <c r="T917" i="5" s="1"/>
  <c r="V917" i="5" s="1"/>
  <c r="X917" i="5" s="1"/>
  <c r="Z917" i="5" s="1"/>
  <c r="AA917" i="5" s="1"/>
  <c r="AC917" i="5" s="1"/>
  <c r="L1285" i="5"/>
  <c r="N1285" i="5" s="1"/>
  <c r="P1285" i="5" s="1"/>
  <c r="R1285" i="5" s="1"/>
  <c r="T1285" i="5" s="1"/>
  <c r="V1285" i="5" s="1"/>
  <c r="X1285" i="5" s="1"/>
  <c r="Z1285" i="5" s="1"/>
  <c r="AA1285" i="5" s="1"/>
  <c r="AC1285" i="5" s="1"/>
  <c r="L1314" i="5"/>
  <c r="N1314" i="5" s="1"/>
  <c r="L1241" i="5"/>
  <c r="N1241" i="5" s="1"/>
  <c r="P1241" i="5" s="1"/>
  <c r="R1241" i="5" s="1"/>
  <c r="T1241" i="5" s="1"/>
  <c r="V1241" i="5" s="1"/>
  <c r="X1241" i="5" s="1"/>
  <c r="Z1241" i="5" s="1"/>
  <c r="AA1241" i="5" s="1"/>
  <c r="AC1241" i="5" s="1"/>
  <c r="L1276" i="5"/>
  <c r="N1276" i="5" s="1"/>
  <c r="P1276" i="5" s="1"/>
  <c r="R1276" i="5" s="1"/>
  <c r="T1276" i="5" s="1"/>
  <c r="V1276" i="5" s="1"/>
  <c r="X1276" i="5" s="1"/>
  <c r="Z1276" i="5" s="1"/>
  <c r="AA1276" i="5" s="1"/>
  <c r="AC1276" i="5" s="1"/>
  <c r="L1458" i="5"/>
  <c r="N1458" i="5" s="1"/>
  <c r="P1458" i="5" s="1"/>
  <c r="R1458" i="5" s="1"/>
  <c r="T1458" i="5" s="1"/>
  <c r="V1458" i="5" s="1"/>
  <c r="X1458" i="5" s="1"/>
  <c r="Z1458" i="5" s="1"/>
  <c r="AA1458" i="5" s="1"/>
  <c r="AC1458" i="5" s="1"/>
  <c r="L1494" i="5"/>
  <c r="N1494" i="5" s="1"/>
  <c r="P1494" i="5" s="1"/>
  <c r="R1494" i="5" s="1"/>
  <c r="T1494" i="5" s="1"/>
  <c r="V1494" i="5" s="1"/>
  <c r="X1494" i="5" s="1"/>
  <c r="L1408" i="5"/>
  <c r="N1408" i="5" s="1"/>
  <c r="P1408" i="5" s="1"/>
  <c r="R1408" i="5" s="1"/>
  <c r="T1408" i="5" s="1"/>
  <c r="V1408" i="5" s="1"/>
  <c r="X1408" i="5" s="1"/>
  <c r="Z1408" i="5" s="1"/>
  <c r="AA1408" i="5" s="1"/>
  <c r="AC1408" i="5" s="1"/>
  <c r="L1370" i="5"/>
  <c r="N1370" i="5" s="1"/>
  <c r="P1370" i="5" s="1"/>
  <c r="R1370" i="5" s="1"/>
  <c r="T1370" i="5" s="1"/>
  <c r="V1370" i="5" s="1"/>
  <c r="X1370" i="5" s="1"/>
  <c r="Z1370" i="5" s="1"/>
  <c r="AA1370" i="5" s="1"/>
  <c r="AC1370" i="5" s="1"/>
  <c r="L1443" i="5"/>
  <c r="N1443" i="5" s="1"/>
  <c r="P1443" i="5" s="1"/>
  <c r="R1443" i="5" s="1"/>
  <c r="T1443" i="5" s="1"/>
  <c r="V1443" i="5" s="1"/>
  <c r="X1443" i="5" s="1"/>
  <c r="Z1443" i="5" s="1"/>
  <c r="AA1443" i="5" s="1"/>
  <c r="AC1443" i="5" s="1"/>
  <c r="L1630" i="5"/>
  <c r="N1630" i="5" s="1"/>
  <c r="P1630" i="5" s="1"/>
  <c r="R1630" i="5" s="1"/>
  <c r="T1630" i="5" s="1"/>
  <c r="V1630" i="5" s="1"/>
  <c r="X1630" i="5" s="1"/>
  <c r="Z1630" i="5" s="1"/>
  <c r="AA1630" i="5" s="1"/>
  <c r="AC1630" i="5" s="1"/>
  <c r="L1506" i="5"/>
  <c r="N1506" i="5" s="1"/>
  <c r="P1506" i="5" s="1"/>
  <c r="R1506" i="5" s="1"/>
  <c r="T1506" i="5" s="1"/>
  <c r="V1506" i="5" s="1"/>
  <c r="X1506" i="5" s="1"/>
  <c r="Z1506" i="5" s="1"/>
  <c r="AA1506" i="5" s="1"/>
  <c r="AC1506" i="5" s="1"/>
  <c r="L1831" i="5"/>
  <c r="N1831" i="5" s="1"/>
  <c r="P1831" i="5" s="1"/>
  <c r="R1831" i="5" s="1"/>
  <c r="T1831" i="5" s="1"/>
  <c r="V1831" i="5" s="1"/>
  <c r="X1831" i="5" s="1"/>
  <c r="Z1831" i="5" s="1"/>
  <c r="AA1831" i="5" s="1"/>
  <c r="AC1831" i="5" s="1"/>
  <c r="L1881" i="5"/>
  <c r="N1881" i="5" s="1"/>
  <c r="P1881" i="5" s="1"/>
  <c r="R1881" i="5" s="1"/>
  <c r="T1881" i="5" s="1"/>
  <c r="V1881" i="5" s="1"/>
  <c r="X1881" i="5" s="1"/>
  <c r="Z1881" i="5" s="1"/>
  <c r="AA1881" i="5" s="1"/>
  <c r="AC1881" i="5" s="1"/>
  <c r="D76" i="5"/>
  <c r="D156" i="5"/>
  <c r="C813" i="5"/>
  <c r="C313" i="5"/>
  <c r="C1810" i="5"/>
  <c r="D1853" i="5"/>
  <c r="C272" i="5"/>
  <c r="C1371" i="5"/>
  <c r="C1825" i="5"/>
  <c r="C1555" i="5"/>
  <c r="D1111" i="5"/>
  <c r="C72" i="5"/>
  <c r="C87" i="5"/>
  <c r="C1338" i="5"/>
  <c r="C1551" i="5"/>
  <c r="D64" i="5"/>
  <c r="D648" i="5"/>
  <c r="D121" i="5"/>
  <c r="D18" i="5"/>
  <c r="C255" i="5"/>
  <c r="C1266" i="5"/>
  <c r="D227" i="5"/>
  <c r="C587" i="5"/>
  <c r="C1589" i="5"/>
  <c r="D1589" i="5"/>
  <c r="D973" i="5"/>
  <c r="C973" i="5"/>
  <c r="C1561" i="5"/>
  <c r="D1561" i="5"/>
  <c r="D1162" i="5"/>
  <c r="C1162" i="5"/>
  <c r="C1690" i="5"/>
  <c r="D915" i="5"/>
  <c r="C915" i="5"/>
  <c r="D615" i="5"/>
  <c r="C615" i="5"/>
  <c r="D85" i="5"/>
  <c r="C85" i="5"/>
  <c r="D965" i="5"/>
  <c r="C965" i="5"/>
  <c r="D550" i="5"/>
  <c r="C550" i="5"/>
  <c r="C497" i="5"/>
  <c r="D497" i="5"/>
  <c r="D747" i="5"/>
  <c r="C747" i="5"/>
  <c r="C131" i="5"/>
  <c r="D131" i="5"/>
  <c r="C35" i="5"/>
  <c r="D35" i="5"/>
  <c r="C574" i="5"/>
  <c r="D574" i="5"/>
  <c r="D374" i="5"/>
  <c r="C374" i="5"/>
  <c r="C74" i="5"/>
  <c r="D74" i="5"/>
  <c r="D523" i="5"/>
  <c r="C523" i="5"/>
  <c r="C23" i="5"/>
  <c r="D23" i="5"/>
  <c r="C582" i="5"/>
  <c r="D582" i="5"/>
  <c r="D1526" i="5"/>
  <c r="C1526" i="5"/>
  <c r="D1870" i="5"/>
  <c r="C1870" i="5"/>
  <c r="C1843" i="5"/>
  <c r="D148" i="5"/>
  <c r="C148" i="5"/>
  <c r="C216" i="5"/>
  <c r="D216" i="5"/>
  <c r="D1038" i="5"/>
  <c r="C1038" i="5"/>
  <c r="D285" i="5"/>
  <c r="C285" i="5"/>
  <c r="D872" i="5"/>
  <c r="C872" i="5"/>
  <c r="D1379" i="5"/>
  <c r="C1379" i="5"/>
  <c r="C49" i="5"/>
  <c r="D49" i="5"/>
  <c r="C147" i="5"/>
  <c r="D147" i="5"/>
  <c r="D1184" i="5"/>
  <c r="C1184" i="5"/>
  <c r="C368" i="5"/>
  <c r="C437" i="5"/>
  <c r="D661" i="5"/>
  <c r="D578" i="5"/>
  <c r="D1216" i="5"/>
  <c r="D1183" i="5"/>
  <c r="C1183" i="5"/>
  <c r="C1236" i="5"/>
  <c r="D1236" i="5"/>
  <c r="D39" i="5"/>
  <c r="C135" i="5"/>
  <c r="C530" i="5"/>
  <c r="C725" i="5"/>
  <c r="C825" i="5"/>
  <c r="C1248" i="5"/>
  <c r="D95" i="5"/>
  <c r="D1348" i="5"/>
  <c r="D1142" i="5"/>
  <c r="C1142" i="5"/>
  <c r="D386" i="5"/>
  <c r="C386" i="5"/>
  <c r="D175" i="5"/>
  <c r="C175" i="5"/>
  <c r="C170" i="5"/>
  <c r="D170" i="5"/>
  <c r="D623" i="5"/>
  <c r="C623" i="5"/>
  <c r="D681" i="5"/>
  <c r="C681" i="5"/>
  <c r="D536" i="5"/>
  <c r="D1731" i="5"/>
  <c r="D427" i="5"/>
  <c r="C1830" i="5"/>
  <c r="D1830" i="5"/>
  <c r="D936" i="5"/>
  <c r="C936" i="5"/>
  <c r="C848" i="5"/>
  <c r="D848" i="5"/>
  <c r="D1113" i="5"/>
  <c r="C1113" i="5"/>
  <c r="D1789" i="5"/>
  <c r="C1789" i="5"/>
  <c r="C1448" i="5"/>
  <c r="D1448" i="5"/>
  <c r="D701" i="5"/>
  <c r="C701" i="5"/>
  <c r="C165" i="5"/>
  <c r="D165" i="5"/>
  <c r="C665" i="5"/>
  <c r="D665" i="5"/>
  <c r="D339" i="5"/>
  <c r="C339" i="5"/>
  <c r="D774" i="5"/>
  <c r="C774" i="5"/>
  <c r="D323" i="5"/>
  <c r="C323" i="5"/>
  <c r="D782" i="5"/>
  <c r="C782" i="5"/>
  <c r="D1674" i="5"/>
  <c r="C1674" i="5"/>
  <c r="D1744" i="5"/>
  <c r="C1744" i="5"/>
  <c r="C531" i="5"/>
  <c r="D1801" i="5"/>
  <c r="D808" i="5"/>
  <c r="C808" i="5"/>
  <c r="C1000" i="5"/>
  <c r="D1000" i="5"/>
  <c r="D498" i="5"/>
  <c r="C498" i="5"/>
  <c r="C479" i="5"/>
  <c r="D479" i="5"/>
  <c r="C605" i="5"/>
  <c r="D1710" i="5"/>
  <c r="C1710" i="5"/>
  <c r="C430" i="5"/>
  <c r="C230" i="5"/>
  <c r="C1786" i="5"/>
  <c r="C1281" i="5"/>
  <c r="C916" i="5"/>
  <c r="C977" i="5"/>
  <c r="C1826" i="5"/>
  <c r="D105" i="5"/>
  <c r="C778" i="5"/>
  <c r="D778" i="5"/>
  <c r="D1161" i="5"/>
  <c r="C1161" i="5"/>
  <c r="D1464" i="5"/>
  <c r="C1464" i="5"/>
  <c r="D1160" i="5"/>
  <c r="C1160" i="5"/>
  <c r="D795" i="5"/>
  <c r="C795" i="5"/>
  <c r="D1179" i="5"/>
  <c r="C1179" i="5"/>
  <c r="C827" i="5"/>
  <c r="D827" i="5"/>
  <c r="D1188" i="5"/>
  <c r="C1188" i="5"/>
  <c r="C1548" i="5"/>
  <c r="D1548" i="5"/>
  <c r="D1031" i="5"/>
  <c r="C1031" i="5"/>
  <c r="C235" i="5"/>
  <c r="D235" i="5"/>
  <c r="D410" i="5"/>
  <c r="C410" i="5"/>
  <c r="C77" i="5"/>
  <c r="D77" i="5"/>
  <c r="D507" i="5"/>
  <c r="C507" i="5"/>
  <c r="C231" i="5"/>
  <c r="D231" i="5"/>
  <c r="C66" i="5"/>
  <c r="D66" i="5"/>
  <c r="D674" i="5"/>
  <c r="C674" i="5"/>
  <c r="C174" i="5"/>
  <c r="D174" i="5"/>
  <c r="D823" i="5"/>
  <c r="C823" i="5"/>
  <c r="C123" i="5"/>
  <c r="D123" i="5"/>
  <c r="C682" i="5"/>
  <c r="D682" i="5"/>
  <c r="C282" i="5"/>
  <c r="D282" i="5"/>
  <c r="C1029" i="5"/>
  <c r="D1029" i="5"/>
  <c r="C1800" i="5"/>
  <c r="D1800" i="5"/>
  <c r="D1841" i="5"/>
  <c r="C1841" i="5"/>
  <c r="D1337" i="5"/>
  <c r="C1337" i="5"/>
  <c r="C1312" i="5"/>
  <c r="D1312" i="5"/>
  <c r="D1102" i="5"/>
  <c r="C1102" i="5"/>
  <c r="D1168" i="5"/>
  <c r="C1168" i="5"/>
  <c r="C699" i="5"/>
  <c r="D699" i="5"/>
  <c r="D1738" i="5"/>
  <c r="C1738" i="5"/>
  <c r="D1438" i="5"/>
  <c r="C1438" i="5"/>
  <c r="D1238" i="5"/>
  <c r="C1238" i="5"/>
  <c r="C149" i="5"/>
  <c r="D149" i="5"/>
  <c r="D82" i="5"/>
  <c r="D1584" i="5"/>
  <c r="C1584" i="5"/>
  <c r="C1689" i="5"/>
  <c r="D50" i="5"/>
  <c r="C956" i="5"/>
  <c r="D688" i="5"/>
  <c r="D1583" i="5"/>
  <c r="D221" i="5"/>
  <c r="C488" i="5"/>
  <c r="D577" i="5"/>
  <c r="C817" i="5"/>
  <c r="D817" i="5"/>
  <c r="D378" i="5"/>
  <c r="C378" i="5"/>
  <c r="D559" i="5"/>
  <c r="C559" i="5"/>
  <c r="D569" i="5"/>
  <c r="C569" i="5"/>
  <c r="D176" i="5"/>
  <c r="D572" i="5"/>
  <c r="D403" i="5"/>
  <c r="D1851" i="5"/>
  <c r="C1851" i="5"/>
  <c r="C1425" i="5"/>
  <c r="D1425" i="5"/>
  <c r="D772" i="5"/>
  <c r="C772" i="5"/>
  <c r="D867" i="5"/>
  <c r="D1574" i="5"/>
  <c r="C912" i="5"/>
  <c r="D912" i="5"/>
  <c r="D21" i="5"/>
  <c r="C172" i="5"/>
  <c r="C325" i="5"/>
  <c r="D413" i="5"/>
  <c r="C720" i="5"/>
  <c r="D475" i="5"/>
  <c r="D654" i="5"/>
  <c r="D1476" i="5"/>
  <c r="C103" i="5"/>
  <c r="C303" i="5"/>
  <c r="C703" i="5"/>
  <c r="C1730" i="5"/>
  <c r="D664" i="5"/>
  <c r="D245" i="5"/>
  <c r="D318" i="5"/>
  <c r="C318" i="5"/>
  <c r="D178" i="5"/>
  <c r="C178" i="5"/>
  <c r="C140" i="5"/>
  <c r="D140" i="5"/>
  <c r="C748" i="5"/>
  <c r="D748" i="5"/>
  <c r="D270" i="5"/>
  <c r="C270" i="5"/>
  <c r="D734" i="5"/>
  <c r="C734" i="5"/>
  <c r="C534" i="5"/>
  <c r="D534" i="5"/>
  <c r="D683" i="5"/>
  <c r="C683" i="5"/>
  <c r="D342" i="5"/>
  <c r="C342" i="5"/>
  <c r="C242" i="5"/>
  <c r="D242" i="5"/>
  <c r="C627" i="5"/>
  <c r="D627" i="5"/>
  <c r="D237" i="5"/>
  <c r="C237" i="5"/>
  <c r="C11" i="5"/>
  <c r="D11" i="5"/>
  <c r="D3" i="5"/>
  <c r="D164" i="5"/>
  <c r="C731" i="5"/>
  <c r="D129" i="5"/>
  <c r="C306" i="5"/>
  <c r="C1656" i="5"/>
  <c r="D1590" i="5"/>
  <c r="C1601" i="5"/>
  <c r="D562" i="5"/>
  <c r="D1828" i="5"/>
  <c r="D1086" i="5"/>
  <c r="C1086" i="5"/>
  <c r="C160" i="5"/>
  <c r="D160" i="5"/>
  <c r="C818" i="5"/>
  <c r="D818" i="5"/>
  <c r="D754" i="5"/>
  <c r="D1136" i="5"/>
  <c r="D409" i="5"/>
  <c r="C409" i="5"/>
  <c r="C56" i="5"/>
  <c r="C554" i="5"/>
  <c r="D554" i="5"/>
  <c r="D15" i="5"/>
  <c r="D25" i="5"/>
  <c r="D311" i="5"/>
  <c r="C560" i="5"/>
  <c r="D13" i="5"/>
  <c r="D113" i="5"/>
  <c r="D139" i="5"/>
  <c r="D54" i="5"/>
  <c r="C405" i="5"/>
  <c r="C1880" i="5"/>
  <c r="C943" i="5"/>
  <c r="D1150" i="5"/>
  <c r="C470" i="5"/>
  <c r="D472" i="5"/>
  <c r="C1701" i="5"/>
  <c r="C1265" i="5"/>
  <c r="D762" i="5"/>
  <c r="D30" i="5"/>
  <c r="D8" i="5"/>
  <c r="D157" i="5"/>
  <c r="C210" i="5"/>
  <c r="C395" i="5"/>
  <c r="C511" i="5"/>
  <c r="C957" i="5"/>
  <c r="C1365" i="5"/>
  <c r="C1740" i="5"/>
  <c r="D1567" i="5"/>
  <c r="C1567" i="5"/>
  <c r="C861" i="5"/>
  <c r="C1641" i="5"/>
  <c r="D1781" i="5"/>
  <c r="D525" i="5"/>
  <c r="C598" i="5"/>
  <c r="C913" i="5"/>
  <c r="C1022" i="5"/>
  <c r="D1105" i="5"/>
  <c r="C1354" i="5"/>
  <c r="D592" i="5"/>
  <c r="C717" i="5"/>
  <c r="C1581" i="5"/>
  <c r="C179" i="5"/>
  <c r="D1471" i="5"/>
  <c r="D760" i="5"/>
  <c r="C684" i="5"/>
  <c r="C333" i="5"/>
  <c r="D119" i="5"/>
  <c r="D59" i="5"/>
  <c r="C441" i="5"/>
  <c r="C541" i="5"/>
  <c r="C1088" i="5"/>
  <c r="D1474" i="5"/>
  <c r="C192" i="5"/>
  <c r="C1190" i="5"/>
  <c r="C1440" i="5"/>
  <c r="C84" i="5"/>
  <c r="C739" i="5"/>
  <c r="C618" i="5"/>
  <c r="D109" i="5"/>
  <c r="D133" i="5"/>
  <c r="D167" i="5"/>
  <c r="C189" i="5"/>
  <c r="C341" i="5"/>
  <c r="C316" i="5"/>
  <c r="C860" i="5"/>
  <c r="D751" i="5"/>
  <c r="C1091" i="5"/>
  <c r="C1172" i="5"/>
  <c r="C1199" i="5"/>
  <c r="C1374" i="5"/>
  <c r="C1473" i="5"/>
  <c r="C1432" i="5"/>
  <c r="C380" i="5"/>
  <c r="D1599" i="5"/>
  <c r="D1303" i="5"/>
  <c r="C784" i="5"/>
  <c r="C1106" i="5"/>
  <c r="C445" i="5"/>
  <c r="C484" i="5"/>
  <c r="D715" i="5"/>
  <c r="C833" i="5"/>
  <c r="C968" i="5"/>
  <c r="C1041" i="5"/>
  <c r="C1676" i="5"/>
  <c r="C903" i="5"/>
  <c r="C1013" i="5"/>
  <c r="C1535" i="5"/>
  <c r="D1658" i="5"/>
  <c r="C92" i="5"/>
  <c r="C199" i="5"/>
  <c r="C1499" i="5"/>
  <c r="C1815" i="5"/>
  <c r="D738" i="5"/>
  <c r="C1226" i="5"/>
  <c r="D184" i="5"/>
  <c r="C1299" i="5"/>
  <c r="D29" i="5"/>
  <c r="C1699" i="5"/>
  <c r="D1638" i="5"/>
  <c r="C811" i="5"/>
  <c r="C1232" i="5"/>
  <c r="C755" i="5"/>
  <c r="C1846" i="5"/>
  <c r="C901" i="5"/>
  <c r="D45" i="5"/>
  <c r="C226" i="5"/>
  <c r="D449" i="5"/>
  <c r="C633" i="5"/>
  <c r="C716" i="5"/>
  <c r="C906" i="5"/>
  <c r="D810" i="5"/>
  <c r="C1092" i="5"/>
  <c r="C1060" i="5"/>
  <c r="C1203" i="5"/>
  <c r="D1399" i="5"/>
  <c r="C1594" i="5"/>
  <c r="D141" i="5"/>
  <c r="C347" i="5"/>
  <c r="C770" i="5"/>
  <c r="C980" i="5"/>
  <c r="C1320" i="5"/>
  <c r="D1310" i="5"/>
  <c r="C1457" i="5"/>
  <c r="D40" i="5"/>
  <c r="D14" i="5"/>
  <c r="C114" i="5"/>
  <c r="C505" i="5"/>
  <c r="C565" i="5"/>
  <c r="C763" i="5"/>
  <c r="C163" i="5"/>
  <c r="D1001" i="5"/>
  <c r="D651" i="5"/>
  <c r="D1545" i="5"/>
  <c r="D1764" i="5"/>
  <c r="C1488" i="5"/>
  <c r="D1688" i="5"/>
  <c r="C1588" i="5"/>
  <c r="D1511" i="5"/>
  <c r="D1062" i="5"/>
  <c r="D1788" i="5"/>
  <c r="D478" i="5"/>
  <c r="C1075" i="5"/>
  <c r="D805" i="5"/>
  <c r="D80" i="5"/>
  <c r="C118" i="5"/>
  <c r="C337" i="5"/>
  <c r="D146" i="5"/>
  <c r="C1771" i="5"/>
  <c r="C322" i="5"/>
  <c r="D571" i="5"/>
  <c r="D22" i="5"/>
  <c r="C893" i="5"/>
  <c r="C37" i="5"/>
  <c r="D171" i="5"/>
  <c r="D68" i="5"/>
  <c r="D71" i="5"/>
  <c r="C222" i="5"/>
  <c r="C1645" i="5"/>
  <c r="C1654" i="5"/>
  <c r="C1777" i="5"/>
  <c r="C570" i="5"/>
  <c r="D122" i="5"/>
  <c r="C719" i="5"/>
  <c r="C229" i="5"/>
  <c r="D69" i="5"/>
  <c r="D563" i="5"/>
  <c r="C1871" i="5"/>
  <c r="C1559" i="5"/>
  <c r="D1292" i="5"/>
  <c r="C1036" i="5"/>
  <c r="C1521" i="5"/>
  <c r="C1718" i="5"/>
  <c r="C1462" i="5"/>
  <c r="D501" i="5"/>
  <c r="D293" i="5"/>
  <c r="C601" i="5"/>
  <c r="C767" i="5"/>
  <c r="C1145" i="5"/>
  <c r="C1370" i="5"/>
  <c r="D1287" i="5"/>
  <c r="D1534" i="5"/>
  <c r="D1618" i="5"/>
  <c r="C1418" i="5"/>
  <c r="C1069" i="5"/>
  <c r="D1492" i="5"/>
  <c r="C1315" i="5"/>
  <c r="C1126" i="5"/>
  <c r="D1659" i="5"/>
  <c r="C545" i="5"/>
  <c r="D1533" i="5"/>
  <c r="D899" i="5"/>
  <c r="D1417" i="5"/>
  <c r="D1205" i="5"/>
  <c r="D1362" i="5"/>
  <c r="D1014" i="5"/>
  <c r="C450" i="5"/>
  <c r="D193" i="5"/>
  <c r="C650" i="5"/>
  <c r="C966" i="5"/>
  <c r="C1134" i="5"/>
  <c r="C1221" i="5"/>
  <c r="C1504" i="5"/>
  <c r="C964" i="5"/>
  <c r="C1742" i="5"/>
  <c r="C67" i="5"/>
  <c r="C982" i="5"/>
  <c r="C1125" i="5"/>
  <c r="D120" i="5"/>
  <c r="C452" i="5"/>
  <c r="D845" i="5"/>
  <c r="D1441" i="5"/>
  <c r="C1822" i="5"/>
  <c r="D1866" i="5"/>
  <c r="C862" i="5"/>
  <c r="D1034" i="5"/>
  <c r="D57" i="5"/>
  <c r="C301" i="5"/>
  <c r="C710" i="5"/>
  <c r="C330" i="5"/>
  <c r="C1046" i="5"/>
  <c r="C585" i="5"/>
  <c r="C696" i="5"/>
  <c r="C801" i="5"/>
  <c r="C996" i="5"/>
  <c r="C1129" i="5"/>
  <c r="C1672" i="5"/>
  <c r="C1723" i="5"/>
  <c r="C1741" i="5"/>
  <c r="D1508" i="5"/>
  <c r="C567" i="5"/>
  <c r="C115" i="5"/>
  <c r="C279" i="5"/>
  <c r="C1015" i="5"/>
  <c r="C1304" i="5"/>
  <c r="C1865" i="5"/>
  <c r="D644" i="5"/>
  <c r="C876" i="5"/>
  <c r="C1629" i="5"/>
  <c r="D838" i="5"/>
  <c r="D1729" i="5"/>
  <c r="D326" i="5"/>
  <c r="D1852" i="5"/>
  <c r="D10" i="5"/>
  <c r="D5" i="5"/>
  <c r="D117" i="5"/>
  <c r="D152" i="5"/>
  <c r="D36" i="5"/>
  <c r="D266" i="5"/>
  <c r="D196" i="5"/>
  <c r="C447" i="5"/>
  <c r="C336" i="5"/>
  <c r="C620" i="5"/>
  <c r="D1080" i="5"/>
  <c r="D695" i="5"/>
  <c r="D1713" i="5"/>
  <c r="D1388" i="5"/>
  <c r="C759" i="5"/>
  <c r="C1256" i="5"/>
  <c r="D1700" i="5"/>
  <c r="D1429" i="5"/>
  <c r="C158" i="5"/>
  <c r="C93" i="5"/>
  <c r="C244" i="5"/>
  <c r="C781" i="5"/>
  <c r="C705" i="5"/>
  <c r="D697" i="5"/>
  <c r="C1218" i="5"/>
  <c r="C1359" i="5"/>
  <c r="C1517" i="5"/>
  <c r="C1835" i="5"/>
  <c r="D1047" i="5"/>
  <c r="C1112" i="5"/>
  <c r="C360" i="5"/>
  <c r="C352" i="5"/>
  <c r="C619" i="5"/>
  <c r="C444" i="5"/>
  <c r="C1615" i="5"/>
  <c r="D883" i="5"/>
  <c r="C846" i="5"/>
  <c r="C1404" i="5"/>
  <c r="D1204" i="5"/>
  <c r="D1518" i="5"/>
  <c r="C144" i="5"/>
  <c r="D125" i="5"/>
  <c r="D1316" i="5"/>
  <c r="D700" i="5"/>
  <c r="D52" i="5"/>
  <c r="C1859" i="5"/>
  <c r="D1726" i="5"/>
  <c r="C1755" i="5"/>
  <c r="C1263" i="5"/>
  <c r="C1881" i="5"/>
  <c r="D1644" i="5"/>
  <c r="C900" i="5"/>
  <c r="D1463" i="5"/>
  <c r="D1392" i="5"/>
  <c r="C387" i="5"/>
  <c r="D1147" i="5"/>
  <c r="C168" i="5"/>
  <c r="D252" i="5"/>
  <c r="C1426" i="5"/>
  <c r="D44" i="5"/>
  <c r="C401" i="5"/>
  <c r="C880" i="5"/>
  <c r="D978" i="5"/>
  <c r="C1239" i="5"/>
  <c r="C1698" i="5"/>
  <c r="C1623" i="5"/>
  <c r="D1818" i="5"/>
  <c r="D555" i="5"/>
  <c r="D566" i="5"/>
  <c r="D787" i="5"/>
  <c r="C366" i="5"/>
  <c r="C659" i="5"/>
  <c r="C691" i="5"/>
  <c r="D116" i="5"/>
  <c r="C456" i="5"/>
  <c r="C1109" i="5"/>
  <c r="C1108" i="5"/>
  <c r="C1633" i="5"/>
  <c r="D693" i="5"/>
  <c r="D1631" i="5"/>
  <c r="D617" i="5"/>
  <c r="C1634" i="5"/>
  <c r="C1434" i="5"/>
  <c r="D1649" i="5"/>
  <c r="D1424" i="5"/>
  <c r="C1435" i="5"/>
  <c r="D1711" i="5"/>
  <c r="C769" i="5"/>
  <c r="C1795" i="5"/>
  <c r="C1078" i="5"/>
  <c r="D1234" i="5"/>
  <c r="C1539" i="5"/>
  <c r="C1115" i="5"/>
  <c r="C1214" i="5"/>
  <c r="C1861" i="5"/>
  <c r="C1453" i="5"/>
  <c r="C1324" i="5"/>
  <c r="C1443" i="5"/>
  <c r="D1231" i="5"/>
  <c r="C1646" i="5"/>
  <c r="D1847" i="5"/>
  <c r="C745" i="5"/>
  <c r="C919" i="5"/>
  <c r="D1549" i="5"/>
  <c r="C1128" i="5"/>
  <c r="C1497" i="5"/>
  <c r="C669" i="5"/>
  <c r="C865" i="5"/>
  <c r="C750" i="5"/>
  <c r="C851" i="5"/>
  <c r="D1514" i="5"/>
  <c r="C875" i="5"/>
  <c r="D668" i="5"/>
  <c r="C1021" i="5"/>
  <c r="D1524" i="5"/>
  <c r="C1482" i="5"/>
  <c r="C486" i="5"/>
  <c r="C1571" i="5"/>
  <c r="C1579" i="5"/>
  <c r="D639" i="5"/>
  <c r="D1622" i="5"/>
  <c r="D1395" i="5"/>
  <c r="C1349" i="5"/>
  <c r="D1543" i="5"/>
  <c r="C1407" i="5"/>
  <c r="C1610" i="5"/>
  <c r="C1372" i="5"/>
  <c r="D1331" i="5"/>
  <c r="C911" i="5"/>
  <c r="D1773" i="5"/>
  <c r="C828" i="5"/>
  <c r="D1707" i="5"/>
  <c r="D1314" i="5"/>
  <c r="C687" i="5"/>
  <c r="D1414" i="5"/>
  <c r="D993" i="5"/>
  <c r="D853" i="5"/>
  <c r="D1282" i="5"/>
  <c r="C1353" i="5"/>
  <c r="C1148" i="5"/>
  <c r="C1697" i="5"/>
  <c r="D1639" i="5"/>
  <c r="C1224" i="5"/>
  <c r="C1169" i="5"/>
  <c r="D1143" i="5"/>
  <c r="D1761" i="5"/>
  <c r="C1808" i="5"/>
  <c r="C1023" i="5"/>
  <c r="C1104" i="5"/>
  <c r="D1445" i="5"/>
  <c r="C1193" i="5"/>
  <c r="D1016" i="5"/>
  <c r="D971" i="5"/>
  <c r="C1342" i="5"/>
  <c r="C535" i="5"/>
  <c r="C797" i="5"/>
  <c r="D1103" i="5"/>
  <c r="C1219" i="5"/>
  <c r="C1671" i="5"/>
  <c r="C1352" i="5"/>
  <c r="D830" i="5"/>
  <c r="D1491" i="5"/>
  <c r="D1436" i="5"/>
  <c r="C1377" i="5"/>
  <c r="C1550" i="5"/>
  <c r="C1033" i="5"/>
  <c r="C1660" i="5"/>
  <c r="D1360" i="5"/>
  <c r="D1044" i="5"/>
  <c r="D1719" i="5"/>
  <c r="D1144" i="5"/>
  <c r="C1419" i="5"/>
  <c r="D1119" i="5"/>
  <c r="D870" i="5"/>
  <c r="C820" i="5"/>
  <c r="C990" i="5"/>
  <c r="C1052" i="5"/>
  <c r="D1807" i="5"/>
  <c r="D1081" i="5"/>
  <c r="C1149" i="5"/>
  <c r="C1883" i="5"/>
  <c r="D1527" i="5"/>
  <c r="G193" i="5"/>
  <c r="G646" i="5"/>
  <c r="C675" i="5"/>
  <c r="C1228" i="5"/>
  <c r="C1528" i="5"/>
  <c r="C1628" i="5"/>
  <c r="C580" i="5"/>
  <c r="C786" i="5"/>
  <c r="D736" i="5"/>
  <c r="C898" i="5"/>
  <c r="C1469" i="5"/>
  <c r="D1264" i="5"/>
  <c r="D1235" i="5"/>
  <c r="D298" i="5"/>
  <c r="C1402" i="5"/>
  <c r="D1402" i="5"/>
  <c r="C1422" i="5"/>
  <c r="C1510" i="5"/>
  <c r="C1785" i="5"/>
  <c r="C1728" i="5"/>
  <c r="C1502" i="5"/>
  <c r="D1811" i="5"/>
  <c r="D1269" i="5"/>
  <c r="C1696" i="5"/>
  <c r="D1547" i="5"/>
  <c r="C678" i="5"/>
  <c r="C1049" i="5"/>
  <c r="C1546" i="5"/>
  <c r="D892" i="5"/>
  <c r="D1873" i="5"/>
  <c r="D1344" i="5"/>
  <c r="C1156" i="5"/>
  <c r="D1207" i="5"/>
  <c r="C1207" i="5"/>
  <c r="C1427" i="5"/>
  <c r="C1769" i="5"/>
  <c r="C1273" i="5"/>
  <c r="D348" i="5"/>
  <c r="D138" i="5"/>
  <c r="C332" i="5"/>
  <c r="D332" i="5"/>
  <c r="C800" i="5"/>
  <c r="C972" i="5"/>
  <c r="C1447" i="5"/>
  <c r="C1373" i="5"/>
  <c r="D186" i="5"/>
  <c r="C217" i="5"/>
  <c r="D1122" i="5"/>
  <c r="D1683" i="5"/>
  <c r="D1648" i="5"/>
  <c r="C771" i="5"/>
  <c r="C1054" i="5"/>
  <c r="C1138" i="5"/>
  <c r="C1569" i="5"/>
  <c r="D1322" i="5"/>
  <c r="D1869" i="5"/>
  <c r="D1364" i="5"/>
  <c r="D548" i="5"/>
  <c r="C548" i="5"/>
  <c r="C647" i="5"/>
  <c r="D647" i="5"/>
  <c r="D516" i="5"/>
  <c r="D1721" i="5"/>
  <c r="D1381" i="5"/>
  <c r="C776" i="5"/>
  <c r="D776" i="5"/>
  <c r="C1170" i="5"/>
  <c r="G1296" i="5"/>
  <c r="D130" i="5"/>
  <c r="G194" i="5"/>
  <c r="C890" i="5"/>
  <c r="C558" i="5"/>
  <c r="D558" i="5"/>
  <c r="G261" i="5"/>
  <c r="G1072" i="5"/>
  <c r="G1702" i="5"/>
  <c r="G184" i="5"/>
  <c r="G284" i="5"/>
  <c r="G423" i="5"/>
  <c r="G1298" i="5"/>
  <c r="G228" i="5"/>
  <c r="G200" i="5"/>
  <c r="G596" i="5"/>
  <c r="G652" i="5"/>
  <c r="G853" i="5"/>
  <c r="G943" i="5"/>
  <c r="G1113" i="5"/>
  <c r="G1207" i="5"/>
  <c r="G1304" i="5"/>
  <c r="G1556" i="5"/>
  <c r="G1478" i="5"/>
  <c r="G1489" i="5"/>
  <c r="G1343" i="5"/>
  <c r="G1825" i="5"/>
  <c r="G259" i="5"/>
  <c r="G315" i="5"/>
  <c r="G251" i="5"/>
  <c r="G411" i="5"/>
  <c r="G514" i="5"/>
  <c r="G426" i="5"/>
  <c r="G608" i="5"/>
  <c r="G658" i="5"/>
  <c r="G716" i="5"/>
  <c r="G1115" i="5"/>
  <c r="G1314" i="5"/>
  <c r="G1564" i="5"/>
  <c r="G1674" i="5"/>
  <c r="G279" i="5"/>
  <c r="G325" i="5"/>
  <c r="G448" i="5"/>
  <c r="G618" i="5"/>
  <c r="G677" i="5"/>
  <c r="G852" i="5"/>
  <c r="G945" i="5"/>
  <c r="G1336" i="5"/>
  <c r="G1162" i="5"/>
  <c r="G198" i="5"/>
  <c r="G308" i="5"/>
  <c r="G231" i="5"/>
  <c r="G201" i="5"/>
  <c r="G405" i="5"/>
  <c r="G319" i="5"/>
  <c r="G584" i="5"/>
  <c r="G623" i="5"/>
  <c r="G626" i="5"/>
  <c r="G744" i="5"/>
  <c r="G881" i="5"/>
  <c r="G1078" i="5"/>
  <c r="G1013" i="5"/>
  <c r="G1006" i="5"/>
  <c r="G835" i="5"/>
  <c r="G1264" i="5"/>
  <c r="G1734" i="5"/>
  <c r="G282" i="5"/>
  <c r="G232" i="5"/>
  <c r="G968" i="5"/>
  <c r="G1079" i="5"/>
  <c r="G1619" i="5"/>
  <c r="G236" i="5"/>
  <c r="G401" i="5"/>
  <c r="G312" i="5"/>
  <c r="G524" i="5"/>
  <c r="G734" i="5"/>
  <c r="G480" i="5"/>
  <c r="G841" i="5"/>
  <c r="G1199" i="5"/>
  <c r="G591" i="5"/>
  <c r="G955" i="5"/>
  <c r="G244" i="5"/>
  <c r="G183" i="5"/>
  <c r="G240" i="5"/>
  <c r="G280" i="5"/>
  <c r="G258" i="5"/>
  <c r="G417" i="5"/>
  <c r="G451" i="5"/>
  <c r="G454" i="5"/>
  <c r="G935" i="5"/>
  <c r="G963" i="5"/>
  <c r="G1157" i="5"/>
  <c r="G1539" i="5"/>
  <c r="G1874" i="5"/>
  <c r="G1811" i="5"/>
  <c r="G1818" i="5"/>
  <c r="G1393" i="5"/>
  <c r="G1608" i="5"/>
  <c r="G1840" i="5"/>
  <c r="G1280" i="5"/>
  <c r="G355" i="5"/>
  <c r="G409" i="5"/>
  <c r="G473" i="5"/>
  <c r="G523" i="5"/>
  <c r="G1022" i="5"/>
  <c r="G819" i="5"/>
  <c r="G958" i="5"/>
  <c r="G1499" i="5"/>
  <c r="G1432" i="5"/>
  <c r="G1507" i="5"/>
  <c r="G245" i="5"/>
  <c r="G281" i="5"/>
  <c r="G360" i="5"/>
  <c r="G415" i="5"/>
  <c r="G354" i="5"/>
  <c r="G347" i="5"/>
  <c r="G388" i="5"/>
  <c r="G547" i="5"/>
  <c r="G642" i="5"/>
  <c r="G507" i="5"/>
  <c r="G621" i="5"/>
  <c r="G700" i="5"/>
  <c r="G1028" i="5"/>
  <c r="G1267" i="5"/>
  <c r="G1752" i="5"/>
  <c r="G387" i="5"/>
  <c r="G218" i="5"/>
  <c r="G331" i="5"/>
  <c r="G481" i="5"/>
  <c r="G545" i="5"/>
  <c r="G432" i="5"/>
  <c r="G592" i="5"/>
  <c r="G638" i="5"/>
  <c r="G574" i="5"/>
  <c r="G492" i="5"/>
  <c r="G761" i="5"/>
  <c r="G822" i="5"/>
  <c r="G1000" i="5"/>
  <c r="G775" i="5"/>
  <c r="G932" i="5"/>
  <c r="G917" i="5"/>
  <c r="G1138" i="5"/>
  <c r="G1263" i="5"/>
  <c r="G986" i="5"/>
  <c r="G1259" i="5"/>
  <c r="G1410" i="5"/>
  <c r="G1543" i="5"/>
  <c r="G1326" i="5"/>
  <c r="G1573" i="5"/>
  <c r="G1796" i="5"/>
  <c r="G1645" i="5"/>
  <c r="G1554" i="5"/>
  <c r="G1708" i="5"/>
  <c r="G187" i="5"/>
  <c r="G358" i="5"/>
  <c r="G483" i="5"/>
  <c r="G380" i="5"/>
  <c r="G1422" i="5"/>
  <c r="G997" i="5"/>
  <c r="G1180" i="5"/>
  <c r="G1139" i="5"/>
  <c r="G292" i="5"/>
  <c r="G532" i="5"/>
  <c r="G504" i="5"/>
  <c r="G488" i="5"/>
  <c r="G375" i="5"/>
  <c r="G530" i="5"/>
  <c r="G408" i="5"/>
  <c r="G630" i="5"/>
  <c r="G720" i="5"/>
  <c r="G595" i="5"/>
  <c r="G684" i="5"/>
  <c r="G736" i="5"/>
  <c r="G784" i="5"/>
  <c r="G643" i="5"/>
  <c r="G786" i="5"/>
  <c r="G807" i="5"/>
  <c r="G883" i="5"/>
  <c r="G912" i="5"/>
  <c r="G971" i="5"/>
  <c r="G956" i="5"/>
  <c r="G923" i="5"/>
  <c r="G1347" i="5"/>
  <c r="G1179" i="5"/>
  <c r="G1403" i="5"/>
  <c r="G1270" i="5"/>
  <c r="G1386" i="5"/>
  <c r="G1566" i="5"/>
  <c r="G1449" i="5"/>
  <c r="G1317" i="5"/>
  <c r="G1695" i="5"/>
  <c r="G1704" i="5"/>
  <c r="G1773" i="5"/>
  <c r="G1828" i="5"/>
  <c r="G436" i="5"/>
  <c r="G351" i="5"/>
  <c r="G636" i="5"/>
  <c r="G1659" i="5"/>
  <c r="G210" i="5"/>
  <c r="G475" i="5"/>
  <c r="G278" i="5"/>
  <c r="G335" i="5"/>
  <c r="G369" i="5"/>
  <c r="G402" i="5"/>
  <c r="G396" i="5"/>
  <c r="G493" i="5"/>
  <c r="G534" i="5"/>
  <c r="G302" i="5"/>
  <c r="G329" i="5"/>
  <c r="G508" i="5"/>
  <c r="G445" i="5"/>
  <c r="G609" i="5"/>
  <c r="G546" i="5"/>
  <c r="G543" i="5"/>
  <c r="G746" i="5"/>
  <c r="G856" i="5"/>
  <c r="G977" i="5"/>
  <c r="G936" i="5"/>
  <c r="G1188" i="5"/>
  <c r="G1046" i="5"/>
  <c r="G1060" i="5"/>
  <c r="G1353" i="5"/>
  <c r="G1467" i="5"/>
  <c r="G1574" i="5"/>
  <c r="G1578" i="5"/>
  <c r="G1776" i="5"/>
  <c r="G191" i="5"/>
  <c r="G589" i="5"/>
  <c r="G610" i="5"/>
  <c r="G722" i="5"/>
  <c r="G268" i="5"/>
  <c r="G379" i="5"/>
  <c r="G368" i="5"/>
  <c r="G289" i="5"/>
  <c r="G341" i="5"/>
  <c r="G527" i="5"/>
  <c r="G462" i="5"/>
  <c r="G540" i="5"/>
  <c r="G357" i="5"/>
  <c r="G659" i="5"/>
  <c r="G538" i="5"/>
  <c r="G663" i="5"/>
  <c r="G476" i="5"/>
  <c r="G701" i="5"/>
  <c r="G834" i="5"/>
  <c r="G996" i="5"/>
  <c r="G874" i="5"/>
  <c r="G1069" i="5"/>
  <c r="G951" i="5"/>
  <c r="G1021" i="5"/>
  <c r="G1094" i="5"/>
  <c r="G1240" i="5"/>
  <c r="G1369" i="5"/>
  <c r="G1111" i="5"/>
  <c r="G1231" i="5"/>
  <c r="G1269" i="5"/>
  <c r="G1300" i="5"/>
  <c r="G1391" i="5"/>
  <c r="G1375" i="5"/>
  <c r="G1501" i="5"/>
  <c r="G1313" i="5"/>
  <c r="G1567" i="5"/>
  <c r="G1511" i="5"/>
  <c r="G1482" i="5"/>
  <c r="G1483" i="5"/>
  <c r="G1466" i="5"/>
  <c r="G1696" i="5"/>
  <c r="G1716" i="5"/>
  <c r="G1841" i="5"/>
  <c r="G1835" i="5"/>
  <c r="G1845" i="5"/>
  <c r="G327" i="5"/>
  <c r="G285" i="5"/>
  <c r="G502" i="5"/>
  <c r="G310" i="5"/>
  <c r="G1112" i="5"/>
  <c r="G468" i="5"/>
  <c r="G1488" i="5"/>
  <c r="G188" i="5"/>
  <c r="G256" i="5"/>
  <c r="G269" i="5"/>
  <c r="G215" i="5"/>
  <c r="G428" i="5"/>
  <c r="G330" i="5"/>
  <c r="G297" i="5"/>
  <c r="G324" i="5"/>
  <c r="G235" i="5"/>
  <c r="G337" i="5"/>
  <c r="G495" i="5"/>
  <c r="G443" i="5"/>
  <c r="G510" i="5"/>
  <c r="G690" i="5"/>
  <c r="G666" i="5"/>
  <c r="G794" i="5"/>
  <c r="G880" i="5"/>
  <c r="G779" i="5"/>
  <c r="G800" i="5"/>
  <c r="G1002" i="5"/>
  <c r="G857" i="5"/>
  <c r="G1025" i="5"/>
  <c r="G1085" i="5"/>
  <c r="G1110" i="5"/>
  <c r="G946" i="5"/>
  <c r="G1189" i="5"/>
  <c r="G1248" i="5"/>
  <c r="G1104" i="5"/>
  <c r="G1271" i="5"/>
  <c r="G1328" i="5"/>
  <c r="G1329" i="5"/>
  <c r="G1585" i="5"/>
  <c r="G1569" i="5"/>
  <c r="G1727" i="5"/>
  <c r="G1788" i="5"/>
  <c r="G1817" i="5"/>
  <c r="G1756" i="5"/>
  <c r="G1872" i="5"/>
  <c r="G311" i="5"/>
  <c r="G419" i="5"/>
  <c r="G713" i="5"/>
  <c r="G879" i="5"/>
  <c r="G1299" i="5"/>
  <c r="G1144" i="5"/>
  <c r="G1474" i="5"/>
  <c r="G1321" i="5"/>
  <c r="G1662" i="5"/>
  <c r="G257" i="5"/>
  <c r="G332" i="5"/>
  <c r="G386" i="5"/>
  <c r="G509" i="5"/>
  <c r="G727" i="5"/>
  <c r="G739" i="5"/>
  <c r="G812" i="5"/>
  <c r="G901" i="5"/>
  <c r="G1161" i="5"/>
  <c r="G1213" i="5"/>
  <c r="G1241" i="5"/>
  <c r="G1503" i="5"/>
  <c r="G1629" i="5"/>
  <c r="G1650" i="5"/>
  <c r="G1675" i="5"/>
  <c r="G1690" i="5"/>
  <c r="G1822" i="5"/>
  <c r="G1844" i="5"/>
  <c r="G1508" i="5"/>
  <c r="G328" i="5"/>
  <c r="G637" i="5"/>
  <c r="G772" i="5"/>
  <c r="G849" i="5"/>
  <c r="G1011" i="5"/>
  <c r="G1127" i="5"/>
  <c r="G1399" i="5"/>
  <c r="G1683" i="5"/>
  <c r="G1548" i="5"/>
  <c r="G450" i="5"/>
  <c r="G558" i="5"/>
  <c r="G617" i="5"/>
  <c r="G632" i="5"/>
  <c r="G721" i="5"/>
  <c r="G865" i="5"/>
  <c r="G961" i="5"/>
  <c r="G966" i="5"/>
  <c r="G1178" i="5"/>
  <c r="G1195" i="5"/>
  <c r="G1266" i="5"/>
  <c r="G1349" i="5"/>
  <c r="G1356" i="5"/>
  <c r="G1527" i="5"/>
  <c r="G1738" i="5"/>
  <c r="G1755" i="5"/>
  <c r="G333" i="5"/>
  <c r="G418" i="5"/>
  <c r="G427" i="5"/>
  <c r="G487" i="5"/>
  <c r="G748" i="5"/>
  <c r="G759" i="5"/>
  <c r="G773" i="5"/>
  <c r="G882" i="5"/>
  <c r="G1004" i="5"/>
  <c r="G1042" i="5"/>
  <c r="G1377" i="5"/>
  <c r="G1638" i="5"/>
  <c r="G1802" i="5"/>
  <c r="G260" i="5"/>
  <c r="G367" i="5"/>
  <c r="G689" i="5"/>
  <c r="G709" i="5"/>
  <c r="G780" i="5"/>
  <c r="G860" i="5"/>
  <c r="G915" i="5"/>
  <c r="G931" i="5"/>
  <c r="G1051" i="5"/>
  <c r="G1058" i="5"/>
  <c r="G1088" i="5"/>
  <c r="G1145" i="5"/>
  <c r="G1295" i="5"/>
  <c r="G1357" i="5"/>
  <c r="G1423" i="5"/>
  <c r="G1701" i="5"/>
  <c r="G1812" i="5"/>
  <c r="G1846" i="5"/>
  <c r="G1883" i="5"/>
  <c r="G211" i="5"/>
  <c r="G541" i="5"/>
  <c r="G559" i="5"/>
  <c r="G619" i="5"/>
  <c r="G655" i="5"/>
  <c r="G755" i="5"/>
  <c r="G903" i="5"/>
  <c r="G1083" i="5"/>
  <c r="G1447" i="5"/>
  <c r="G1514" i="5"/>
  <c r="G1600" i="5"/>
  <c r="G1782" i="5"/>
  <c r="G189" i="5"/>
  <c r="G246" i="5"/>
  <c r="G254" i="5"/>
  <c r="G300" i="5"/>
  <c r="G344" i="5"/>
  <c r="G548" i="5"/>
  <c r="G597" i="5"/>
  <c r="G635" i="5"/>
  <c r="G710" i="5"/>
  <c r="G861" i="5"/>
  <c r="G911" i="5"/>
  <c r="G985" i="5"/>
  <c r="G998" i="5"/>
  <c r="G1118" i="5"/>
  <c r="G1226" i="5"/>
  <c r="G1337" i="5"/>
  <c r="G1395" i="5"/>
  <c r="G1463" i="5"/>
  <c r="G1826" i="5"/>
  <c r="G1878" i="5"/>
  <c r="G1402" i="5"/>
  <c r="G1502" i="5"/>
  <c r="G1610" i="5"/>
  <c r="G1814" i="5"/>
  <c r="G1442" i="5"/>
  <c r="G363" i="5"/>
  <c r="G438" i="5"/>
  <c r="G453" i="5"/>
  <c r="G568" i="5"/>
  <c r="G628" i="5"/>
  <c r="G789" i="5"/>
  <c r="G836" i="5"/>
  <c r="G926" i="5"/>
  <c r="G992" i="5"/>
  <c r="G190" i="5"/>
  <c r="G286" i="5"/>
  <c r="G431" i="5"/>
  <c r="G598" i="5"/>
  <c r="G615" i="5"/>
  <c r="G731" i="5"/>
  <c r="G751" i="5"/>
  <c r="G1016" i="5"/>
  <c r="G1125" i="5"/>
  <c r="G1235" i="5"/>
  <c r="G1365" i="5"/>
  <c r="G1379" i="5"/>
  <c r="G199" i="5"/>
  <c r="G263" i="5"/>
  <c r="G271" i="5"/>
  <c r="G364" i="5"/>
  <c r="G390" i="5"/>
  <c r="G698" i="5"/>
  <c r="G706" i="5"/>
  <c r="G906" i="5"/>
  <c r="G972" i="5"/>
  <c r="G1166" i="5"/>
  <c r="G1322" i="5"/>
  <c r="G1769" i="5"/>
  <c r="G1784" i="5"/>
  <c r="G1873" i="5"/>
  <c r="G1880" i="5"/>
  <c r="G1643" i="5"/>
  <c r="G1308" i="5"/>
  <c r="G1355" i="5"/>
  <c r="G576" i="5"/>
  <c r="G309" i="5"/>
  <c r="G1205" i="5"/>
  <c r="G705" i="5"/>
  <c r="G1244" i="5"/>
  <c r="G437" i="5"/>
  <c r="G1431" i="5"/>
  <c r="G505" i="5"/>
  <c r="G1408" i="5"/>
  <c r="G1606" i="5"/>
  <c r="G565" i="5"/>
  <c r="G1520" i="5"/>
  <c r="G715" i="5"/>
  <c r="G1452" i="5"/>
  <c r="G686" i="5"/>
  <c r="G1787" i="5"/>
  <c r="G1498" i="5"/>
  <c r="G1622" i="5"/>
  <c r="G1012" i="5"/>
  <c r="G781" i="5"/>
  <c r="G572" i="5"/>
  <c r="G361" i="5"/>
  <c r="G614" i="5"/>
  <c r="G661" i="5"/>
  <c r="G242" i="5"/>
  <c r="G1839" i="5"/>
  <c r="G1381" i="5"/>
  <c r="G1747" i="5"/>
  <c r="G1575" i="5"/>
  <c r="G1245" i="5"/>
  <c r="G1823" i="5"/>
  <c r="G1457" i="5"/>
  <c r="G805" i="5"/>
  <c r="G1404" i="5"/>
  <c r="G1273" i="5"/>
  <c r="G798" i="5"/>
  <c r="G561" i="5"/>
  <c r="G1147" i="5"/>
  <c r="G1589" i="5"/>
  <c r="G1103" i="5"/>
  <c r="G974" i="5"/>
  <c r="G570" i="5"/>
  <c r="G843" i="5"/>
  <c r="G620" i="5"/>
  <c r="G322" i="5"/>
  <c r="G195" i="5"/>
  <c r="G252" i="5"/>
  <c r="G1829" i="5"/>
  <c r="G1779" i="5"/>
  <c r="G1485" i="5"/>
  <c r="G1627" i="5"/>
  <c r="G1806" i="5"/>
  <c r="G937" i="5"/>
  <c r="G1196" i="5"/>
  <c r="G1775" i="5"/>
  <c r="G1552" i="5"/>
  <c r="G1327" i="5"/>
  <c r="G1706" i="5"/>
  <c r="G1609" i="5"/>
  <c r="G1253" i="5"/>
  <c r="G1655" i="5"/>
  <c r="G1568" i="5"/>
  <c r="G1426" i="5"/>
  <c r="G1338" i="5"/>
  <c r="G858" i="5"/>
  <c r="G1089" i="5"/>
  <c r="G1612" i="5"/>
  <c r="G1497" i="5"/>
  <c r="G1219" i="5"/>
  <c r="G1136" i="5"/>
  <c r="G890" i="5"/>
  <c r="G1075" i="5"/>
  <c r="G948" i="5"/>
  <c r="G564" i="5"/>
  <c r="G1246" i="5"/>
  <c r="G549" i="5"/>
  <c r="G1458" i="5"/>
  <c r="G1155" i="5"/>
  <c r="G1272" i="5"/>
  <c r="G569" i="5"/>
  <c r="G1636" i="5"/>
  <c r="G1182" i="5"/>
  <c r="G697" i="5"/>
  <c r="G1239" i="5"/>
  <c r="G395" i="5"/>
  <c r="G1385" i="5"/>
  <c r="G459" i="5"/>
  <c r="G1363" i="5"/>
  <c r="G1570" i="5"/>
  <c r="G463" i="5"/>
  <c r="G1334" i="5"/>
  <c r="G553" i="5"/>
  <c r="G1421" i="5"/>
  <c r="G676" i="5"/>
  <c r="G1425" i="5"/>
  <c r="G1824" i="5"/>
  <c r="G1044" i="5"/>
  <c r="G1864" i="5"/>
  <c r="G929" i="5"/>
  <c r="G600" i="5"/>
  <c r="G1415" i="5"/>
  <c r="G732" i="5"/>
  <c r="G1533" i="5"/>
  <c r="G422" i="5"/>
  <c r="G457" i="5"/>
  <c r="G222" i="5"/>
  <c r="G1665" i="5"/>
  <c r="G1797" i="5"/>
  <c r="G1639" i="5"/>
  <c r="G1354" i="5"/>
  <c r="G1436" i="5"/>
  <c r="G1547" i="5"/>
  <c r="G1384" i="5"/>
  <c r="G1722" i="5"/>
  <c r="G1310" i="5"/>
  <c r="G718" i="5"/>
  <c r="G429" i="5"/>
  <c r="G687" i="5"/>
  <c r="G526" i="5"/>
  <c r="G871" i="5"/>
  <c r="G1054" i="5"/>
  <c r="G410" i="5"/>
  <c r="G202" i="5"/>
  <c r="G1390" i="5"/>
  <c r="G1170" i="5"/>
  <c r="G1358" i="5"/>
  <c r="G1475" i="5"/>
  <c r="G1302" i="5"/>
  <c r="G1015" i="5"/>
  <c r="G1283" i="5"/>
  <c r="G1216" i="5"/>
  <c r="G1001" i="5"/>
  <c r="G601" i="5"/>
  <c r="G818" i="5"/>
  <c r="G981" i="5"/>
  <c r="G924" i="5"/>
  <c r="G506" i="5"/>
  <c r="G1879" i="5"/>
  <c r="G1121" i="5"/>
  <c r="G1256" i="5"/>
  <c r="G248" i="5"/>
  <c r="G1541" i="5"/>
  <c r="G1132" i="5"/>
  <c r="G691" i="5"/>
  <c r="G1218" i="5"/>
  <c r="G1833" i="5"/>
  <c r="G1345" i="5"/>
  <c r="G389" i="5"/>
  <c r="G1233" i="5"/>
  <c r="G1551" i="5"/>
  <c r="G372" i="5"/>
  <c r="G1250" i="5"/>
  <c r="G392" i="5"/>
  <c r="G1405" i="5"/>
  <c r="G631" i="5"/>
  <c r="G976" i="5"/>
  <c r="G1563" i="5"/>
  <c r="G1023" i="5"/>
  <c r="G583" i="5"/>
  <c r="G413" i="5"/>
  <c r="G197" i="5"/>
  <c r="G947" i="5"/>
  <c r="G1753" i="5"/>
  <c r="G1224" i="5"/>
  <c r="G1275" i="5"/>
  <c r="G1875" i="5"/>
  <c r="G1592" i="5"/>
  <c r="G1173" i="5"/>
  <c r="G1807" i="5"/>
  <c r="G1558" i="5"/>
  <c r="G1038" i="5"/>
  <c r="G793" i="5"/>
  <c r="G1537" i="5"/>
  <c r="G616" i="5"/>
  <c r="G496" i="5"/>
  <c r="G1711" i="5"/>
  <c r="G905" i="5"/>
  <c r="G1459" i="5"/>
  <c r="G1190" i="5"/>
  <c r="G1418" i="5"/>
  <c r="G910" i="5"/>
  <c r="G696" i="5"/>
  <c r="G353" i="5"/>
  <c r="G603" i="5"/>
  <c r="G581" i="5"/>
  <c r="G420" i="5"/>
  <c r="G472" i="5"/>
  <c r="G249" i="5"/>
  <c r="G769" i="5"/>
  <c r="G293" i="5"/>
  <c r="G678" i="5"/>
  <c r="G1169" i="5"/>
  <c r="G192" i="5"/>
  <c r="G1831" i="5"/>
  <c r="G1694" i="5"/>
  <c r="G1669" i="5"/>
  <c r="G1616" i="5"/>
  <c r="G1809" i="5"/>
  <c r="G1758" i="5"/>
  <c r="G1594" i="5"/>
  <c r="G1398" i="5"/>
  <c r="G1206" i="5"/>
  <c r="G1470" i="5"/>
  <c r="G1382" i="5"/>
  <c r="G1107" i="5"/>
  <c r="G1126" i="5"/>
  <c r="G1392" i="5"/>
  <c r="G1203" i="5"/>
  <c r="G1513" i="5"/>
  <c r="G1715" i="5"/>
  <c r="G1571" i="5"/>
  <c r="G1491" i="5"/>
  <c r="G1073" i="5"/>
  <c r="G1163" i="5"/>
  <c r="G1027" i="5"/>
  <c r="G1374" i="5"/>
  <c r="G1265" i="5"/>
  <c r="G1087" i="5"/>
  <c r="G920" i="5"/>
  <c r="G1871" i="5"/>
  <c r="G1048" i="5"/>
  <c r="G1193" i="5"/>
  <c r="G1290" i="5"/>
  <c r="G1388" i="5"/>
  <c r="G1084" i="5"/>
  <c r="G575" i="5"/>
  <c r="G1152" i="5"/>
  <c r="G1819" i="5"/>
  <c r="G1014" i="5"/>
  <c r="G1748" i="5"/>
  <c r="G1208" i="5"/>
  <c r="G1461" i="5"/>
  <c r="G350" i="5"/>
  <c r="G1202" i="5"/>
  <c r="G1611" i="5"/>
  <c r="G1333" i="5"/>
  <c r="G593" i="5"/>
  <c r="G1881" i="5"/>
  <c r="G1760" i="5"/>
  <c r="G913" i="5"/>
  <c r="G1257" i="5"/>
  <c r="G1853" i="5"/>
  <c r="G897" i="5"/>
  <c r="G544" i="5"/>
  <c r="G306" i="5"/>
  <c r="G305" i="5"/>
  <c r="G959" i="5"/>
  <c r="G1158" i="5"/>
  <c r="G1863" i="5"/>
  <c r="G1598" i="5"/>
  <c r="G1172" i="5"/>
  <c r="G878" i="5"/>
  <c r="G1360" i="5"/>
  <c r="G1282" i="5"/>
  <c r="G1678" i="5"/>
  <c r="G1225" i="5"/>
  <c r="G1119" i="5"/>
  <c r="G518" i="5"/>
  <c r="G777" i="5"/>
  <c r="G1549" i="5"/>
  <c r="G1306" i="5"/>
  <c r="G1545" i="5"/>
  <c r="G1305" i="5"/>
  <c r="G452" i="5"/>
  <c r="G832" i="5"/>
  <c r="G675" i="5"/>
  <c r="G918" i="5"/>
  <c r="G1150" i="5"/>
  <c r="G207" i="5"/>
  <c r="G1703" i="5"/>
  <c r="G1562" i="5"/>
  <c r="G1876" i="5"/>
  <c r="G1766" i="5"/>
  <c r="G1789" i="5"/>
  <c r="G1705" i="5"/>
  <c r="G1490" i="5"/>
  <c r="G1268" i="5"/>
  <c r="G1666" i="5"/>
  <c r="G1626" i="5"/>
  <c r="G1030" i="5"/>
  <c r="G1496" i="5"/>
  <c r="G1424" i="5"/>
  <c r="G1359" i="5"/>
  <c r="G1096" i="5"/>
  <c r="G1274" i="5"/>
  <c r="G1154" i="5"/>
  <c r="G1036" i="5"/>
  <c r="G991" i="5"/>
  <c r="G1081" i="5"/>
  <c r="G482" i="5"/>
  <c r="G1721" i="5"/>
  <c r="G896" i="5"/>
  <c r="G1120" i="5"/>
  <c r="G1008" i="5"/>
  <c r="G1373" i="5"/>
  <c r="G904" i="5"/>
  <c r="G1834" i="5"/>
  <c r="G1095" i="5"/>
  <c r="G1740" i="5"/>
  <c r="G1005" i="5"/>
  <c r="G1693" i="5"/>
  <c r="G1082" i="5"/>
  <c r="G1215" i="5"/>
  <c r="G299" i="5"/>
  <c r="G1187" i="5"/>
  <c r="G1849" i="5"/>
  <c r="G1258" i="5"/>
  <c r="G552" i="5"/>
  <c r="G1516" i="5"/>
  <c r="G916" i="5"/>
  <c r="G560" i="5"/>
  <c r="G1325" i="5"/>
  <c r="G1445" i="5"/>
  <c r="G1867" i="5"/>
  <c r="G1761" i="5"/>
  <c r="G1372" i="5"/>
  <c r="G953" i="5"/>
  <c r="G682" i="5"/>
  <c r="G447" i="5"/>
  <c r="G1838" i="5"/>
  <c r="G875" i="5"/>
  <c r="G1735" i="5"/>
  <c r="G1763" i="5"/>
  <c r="G1479" i="5"/>
  <c r="G1710" i="5"/>
  <c r="G1487" i="5"/>
  <c r="G984" i="5"/>
  <c r="G1649" i="5"/>
  <c r="G1480" i="5"/>
  <c r="G802" i="5"/>
  <c r="G1658" i="5"/>
  <c r="G562" i="5"/>
  <c r="G1062" i="5"/>
  <c r="G952" i="5"/>
  <c r="G1799" i="5"/>
  <c r="G900" i="5"/>
  <c r="G1813" i="5"/>
  <c r="G1059" i="5"/>
  <c r="G1717" i="5"/>
  <c r="G957" i="5"/>
  <c r="G1607" i="5"/>
  <c r="G962" i="5"/>
  <c r="G1123" i="5"/>
  <c r="G217" i="5"/>
  <c r="G1117" i="5"/>
  <c r="G1851" i="5"/>
  <c r="G1249" i="5"/>
  <c r="G477" i="5"/>
  <c r="G1699" i="5"/>
  <c r="G1146" i="5"/>
  <c r="G529" i="5"/>
  <c r="G726" i="5"/>
  <c r="G1116" i="5"/>
  <c r="G792" i="5"/>
  <c r="G1862" i="5"/>
  <c r="G1344" i="5"/>
  <c r="G1792" i="5"/>
  <c r="G1197" i="5"/>
  <c r="G1091" i="5"/>
  <c r="G1320" i="5"/>
  <c r="G1790" i="5"/>
  <c r="G1729" i="5"/>
  <c r="G1572" i="5"/>
  <c r="G1697" i="5"/>
  <c r="G1810" i="5"/>
  <c r="G1723" i="5"/>
  <c r="G1688" i="5"/>
  <c r="G747" i="5"/>
  <c r="G1736" i="5"/>
  <c r="G1098" i="5"/>
  <c r="G1603" i="5"/>
  <c r="G1469" i="5"/>
  <c r="G1370" i="5"/>
  <c r="G1105" i="5"/>
  <c r="G1536" i="5"/>
  <c r="G1586" i="5"/>
  <c r="G551" i="5"/>
  <c r="G790" i="5"/>
  <c r="G894" i="5"/>
  <c r="G1751" i="5"/>
  <c r="G801" i="5"/>
  <c r="G1741" i="5"/>
  <c r="G817" i="5"/>
  <c r="G1632" i="5"/>
  <c r="G949" i="5"/>
  <c r="G1590" i="5"/>
  <c r="G898" i="5"/>
  <c r="G873" i="5"/>
  <c r="G1712" i="5"/>
  <c r="G1049" i="5"/>
  <c r="G1730" i="5"/>
  <c r="G907" i="5"/>
  <c r="G433" i="5"/>
  <c r="G1620" i="5"/>
  <c r="G1854" i="5"/>
  <c r="G1618" i="5"/>
  <c r="G669" i="5"/>
  <c r="G825" i="5"/>
  <c r="G808" i="5"/>
  <c r="G498" i="5"/>
  <c r="G227" i="5"/>
  <c r="G1185" i="5"/>
  <c r="G1228" i="5"/>
  <c r="G1559" i="5"/>
  <c r="G681" i="5"/>
  <c r="G806" i="5"/>
  <c r="G994" i="5"/>
  <c r="G840" i="5"/>
  <c r="G1312" i="5"/>
  <c r="G982" i="5"/>
  <c r="G567" i="5"/>
  <c r="G763" i="5"/>
  <c r="G1316" i="5"/>
  <c r="G1092" i="5"/>
  <c r="G582" i="5"/>
  <c r="G1534" i="5"/>
  <c r="G525" i="5"/>
  <c r="G1509" i="5"/>
  <c r="G485" i="5"/>
  <c r="G758" i="5"/>
  <c r="G846" i="5"/>
  <c r="G1515" i="5"/>
  <c r="G762" i="5"/>
  <c r="G1647" i="5"/>
  <c r="G724" i="5"/>
  <c r="G1523" i="5"/>
  <c r="G730" i="5"/>
  <c r="G1446" i="5"/>
  <c r="G521" i="5"/>
  <c r="G729" i="5"/>
  <c r="G1859" i="5"/>
  <c r="G740" i="5"/>
  <c r="G1542" i="5"/>
  <c r="G821" i="5"/>
  <c r="G1561" i="5"/>
  <c r="G660" i="5"/>
  <c r="G788" i="5"/>
  <c r="G1352" i="5"/>
  <c r="G606" i="5"/>
  <c r="G1414" i="5"/>
  <c r="G446" i="5"/>
  <c r="G1468" i="5"/>
  <c r="G1641" i="5"/>
  <c r="G964" i="5"/>
  <c r="G1718" i="5"/>
  <c r="G1362" i="5"/>
  <c r="G1651" i="5"/>
  <c r="G1677" i="5"/>
  <c r="G1870" i="5"/>
  <c r="G1714" i="5"/>
  <c r="G1656" i="5"/>
  <c r="G1486" i="5"/>
  <c r="G1292" i="5"/>
  <c r="G1451" i="5"/>
  <c r="G1672" i="5"/>
  <c r="G588" i="5"/>
  <c r="G839" i="5"/>
  <c r="G1024" i="5"/>
  <c r="G965" i="5"/>
  <c r="G1583" i="5"/>
  <c r="G1047" i="5"/>
  <c r="G1406" i="5"/>
  <c r="G867" i="5"/>
  <c r="G1055" i="5"/>
  <c r="G1581" i="5"/>
  <c r="G1510" i="5"/>
  <c r="G1540" i="5"/>
  <c r="G1176" i="5"/>
  <c r="G1186" i="5"/>
  <c r="G1143" i="5"/>
  <c r="G1019" i="5"/>
  <c r="G892" i="5"/>
  <c r="G511" i="5"/>
  <c r="G888" i="5"/>
  <c r="G1101" i="5"/>
  <c r="G376" i="5"/>
  <c r="G216" i="5"/>
  <c r="G394" i="5"/>
  <c r="G424" i="5"/>
  <c r="G537" i="5"/>
  <c r="G699" i="5"/>
  <c r="G371" i="5"/>
  <c r="G334" i="5"/>
  <c r="G536" i="5"/>
  <c r="G224" i="5"/>
  <c r="G1774" i="5"/>
  <c r="G1786" i="5"/>
  <c r="G1852" i="5"/>
  <c r="G1759" i="5"/>
  <c r="G1877" i="5"/>
  <c r="G1868" i="5"/>
  <c r="G1865" i="5"/>
  <c r="G1800" i="5"/>
  <c r="G1728" i="5"/>
  <c r="G1861" i="5"/>
  <c r="G1532" i="5"/>
  <c r="G1367" i="5"/>
  <c r="G1652" i="5"/>
  <c r="G1350" i="5"/>
  <c r="G1646" i="5"/>
  <c r="G1709" i="5"/>
  <c r="G1648" i="5"/>
  <c r="G1500" i="5"/>
  <c r="G1477" i="5"/>
  <c r="G1315" i="5"/>
  <c r="G1279" i="5"/>
  <c r="G1494" i="5"/>
  <c r="G1596" i="5"/>
  <c r="G1473" i="5"/>
  <c r="G1200" i="5"/>
  <c r="G1210" i="5"/>
  <c r="G1439" i="5"/>
  <c r="G1151" i="5"/>
  <c r="G1056" i="5"/>
  <c r="G1192" i="5"/>
  <c r="G1221" i="5"/>
  <c r="G1043" i="5"/>
  <c r="G1291" i="5"/>
  <c r="G1223" i="5"/>
  <c r="G1183" i="5"/>
  <c r="G1297" i="5"/>
  <c r="G973" i="5"/>
  <c r="G1018" i="5"/>
  <c r="G455" i="5"/>
  <c r="G1524" i="5"/>
  <c r="G512" i="5"/>
  <c r="G785" i="5"/>
  <c r="G1830" i="5"/>
  <c r="G1526" i="5"/>
  <c r="G1124" i="5"/>
  <c r="G1149" i="5"/>
  <c r="G1309" i="5"/>
  <c r="G640" i="5"/>
  <c r="G1141" i="5"/>
  <c r="G737" i="5"/>
  <c r="G750" i="5"/>
  <c r="G226" i="5"/>
  <c r="G1389" i="5"/>
  <c r="G1731" i="5"/>
  <c r="G1530" i="5"/>
  <c r="G837" i="5"/>
  <c r="G1114" i="5"/>
  <c r="G1156" i="5"/>
  <c r="G1234" i="5"/>
  <c r="G458" i="5"/>
  <c r="G733" i="5"/>
  <c r="G605" i="5"/>
  <c r="G467" i="5"/>
  <c r="G887" i="5"/>
  <c r="G657" i="5"/>
  <c r="G566" i="5"/>
  <c r="G707" i="5"/>
  <c r="G557" i="5"/>
  <c r="G735" i="5"/>
  <c r="G782" i="5"/>
  <c r="G914" i="5"/>
  <c r="G842" i="5"/>
  <c r="G550" i="5"/>
  <c r="G489" i="5"/>
  <c r="G602" i="5"/>
  <c r="G412" i="5"/>
  <c r="G644" i="5"/>
  <c r="G444" i="5"/>
  <c r="G382" i="5"/>
  <c r="G294" i="5"/>
  <c r="G221" i="5"/>
  <c r="G1848" i="5"/>
  <c r="G1754" i="5"/>
  <c r="G1725" i="5"/>
  <c r="G1781" i="5"/>
  <c r="G1301" i="5"/>
  <c r="G1593" i="5"/>
  <c r="G1733" i="5"/>
  <c r="G1587" i="5"/>
  <c r="G1857" i="5"/>
  <c r="G1522" i="5"/>
  <c r="G1544" i="5"/>
  <c r="G1707" i="5"/>
  <c r="G1642" i="5"/>
  <c r="G1689" i="5"/>
  <c r="G1340" i="5"/>
  <c r="G1443" i="5"/>
  <c r="G1324" i="5"/>
  <c r="G1159" i="5"/>
  <c r="G1396" i="5"/>
  <c r="G1401" i="5"/>
  <c r="G1339" i="5"/>
  <c r="G1153" i="5"/>
  <c r="G1243" i="5"/>
  <c r="G1287" i="5"/>
  <c r="G1232" i="5"/>
  <c r="G764" i="5"/>
  <c r="G796" i="5"/>
  <c r="G823" i="5"/>
  <c r="G416" i="5"/>
  <c r="G1074" i="5"/>
  <c r="G1294" i="5"/>
  <c r="G1668" i="5"/>
  <c r="G520" i="5"/>
  <c r="G1255" i="5"/>
  <c r="G1174" i="5"/>
  <c r="G1086" i="5"/>
  <c r="G1850" i="5"/>
  <c r="G1531" i="5"/>
  <c r="G1794" i="5"/>
  <c r="G1577" i="5"/>
  <c r="G1803" i="5"/>
  <c r="G1518" i="5"/>
  <c r="G1614" i="5"/>
  <c r="G975" i="5"/>
  <c r="G1555" i="5"/>
  <c r="G1064" i="5"/>
  <c r="G809" i="5"/>
  <c r="G829" i="5"/>
  <c r="G854" i="5"/>
  <c r="G579" i="5"/>
  <c r="G435" i="5"/>
  <c r="G831" i="5"/>
  <c r="G554" i="5"/>
  <c r="G650" i="5"/>
  <c r="G542" i="5"/>
  <c r="G688" i="5"/>
  <c r="G326" i="5"/>
  <c r="G403" i="5"/>
  <c r="G385" i="5"/>
  <c r="G647" i="5"/>
  <c r="G627" i="5"/>
  <c r="G668" i="5"/>
  <c r="G478" i="5"/>
  <c r="G343" i="5"/>
  <c r="G449" i="5"/>
  <c r="G323" i="5"/>
  <c r="G230" i="5"/>
  <c r="G377" i="5"/>
  <c r="G204" i="5"/>
  <c r="G1820" i="5"/>
  <c r="G1772" i="5"/>
  <c r="G1615" i="5"/>
  <c r="G1777" i="5"/>
  <c r="G1767" i="5"/>
  <c r="G1682" i="5"/>
  <c r="G1657" i="5"/>
  <c r="G1628" i="5"/>
  <c r="G1679" i="5"/>
  <c r="G712" i="5"/>
  <c r="G641" i="5"/>
  <c r="G594" i="5"/>
  <c r="G393" i="5"/>
  <c r="G1065" i="5"/>
  <c r="G516" i="5"/>
  <c r="G611" i="5"/>
  <c r="G303" i="5"/>
  <c r="G313" i="5"/>
  <c r="G1332" i="5"/>
  <c r="G862" i="5"/>
  <c r="G1553" i="5"/>
  <c r="G1465" i="5"/>
  <c r="G1579" i="5"/>
  <c r="G969" i="5"/>
  <c r="G1681" i="5"/>
  <c r="G680" i="5"/>
  <c r="G891" i="5"/>
  <c r="G1504" i="5"/>
  <c r="G940" i="5"/>
  <c r="G848" i="5"/>
  <c r="G555" i="5"/>
  <c r="G695" i="5"/>
  <c r="G406" i="5"/>
  <c r="G625" i="5"/>
  <c r="G366" i="5"/>
  <c r="G295" i="5"/>
  <c r="G811" i="5"/>
  <c r="G1441" i="5"/>
  <c r="G1771" i="5"/>
  <c r="G1793" i="5"/>
  <c r="G1007" i="5"/>
  <c r="G1858" i="5"/>
  <c r="G1191" i="5"/>
  <c r="G1495" i="5"/>
  <c r="G980" i="5"/>
  <c r="G767" i="5"/>
  <c r="G400" i="5"/>
  <c r="G859" i="5"/>
  <c r="G316" i="5"/>
  <c r="G290" i="5"/>
  <c r="G1634" i="5"/>
  <c r="G743" i="5"/>
  <c r="G922" i="5"/>
  <c r="G441" i="5"/>
  <c r="G196" i="5"/>
  <c r="G1866" i="5"/>
  <c r="G1770" i="5"/>
  <c r="G1640" i="5"/>
  <c r="G1419" i="5"/>
  <c r="G653" i="5"/>
  <c r="G851" i="5"/>
  <c r="G317" i="5"/>
  <c r="G578" i="5"/>
  <c r="G356" i="5"/>
  <c r="G776" i="5"/>
  <c r="G270" i="5"/>
  <c r="G1637" i="5"/>
  <c r="G1387" i="5"/>
  <c r="G723" i="5"/>
  <c r="G728" i="5"/>
  <c r="G1261" i="5"/>
  <c r="G970" i="5"/>
  <c r="G1605" i="5"/>
  <c r="G1560" i="5"/>
  <c r="G1827" i="5"/>
  <c r="G990" i="5"/>
  <c r="G479" i="5"/>
  <c r="G1035" i="5"/>
  <c r="G1412" i="5"/>
  <c r="G599" i="5"/>
  <c r="G497" i="5"/>
  <c r="G838" i="5"/>
  <c r="G383" i="5"/>
  <c r="G885" i="5"/>
  <c r="G1661" i="5"/>
  <c r="G944" i="5"/>
  <c r="G1383" i="5"/>
  <c r="G1448" i="5"/>
  <c r="G1726" i="5"/>
  <c r="G1366" i="5"/>
  <c r="G1621" i="5"/>
  <c r="G826" i="5"/>
  <c r="G654" i="5"/>
  <c r="G760" i="5"/>
  <c r="G665" i="5"/>
  <c r="G674" i="5"/>
  <c r="G868" i="5"/>
  <c r="G391" i="5"/>
  <c r="G670" i="5"/>
  <c r="G648" i="5"/>
  <c r="G469" i="5"/>
  <c r="G693" i="5"/>
  <c r="G571" i="5"/>
  <c r="G522" i="5"/>
  <c r="G399" i="5"/>
  <c r="G1856" i="5"/>
  <c r="G1667" i="5"/>
  <c r="G1630" i="5"/>
  <c r="G1617" i="5"/>
  <c r="G1493" i="5"/>
  <c r="G1713" i="5"/>
  <c r="G797" i="5"/>
  <c r="G1505" i="5"/>
  <c r="G1604" i="5"/>
  <c r="G719" i="5"/>
  <c r="G738" i="5"/>
  <c r="G1262" i="5"/>
  <c r="G1742" i="5"/>
  <c r="G1428" i="5"/>
  <c r="G1453" i="5"/>
  <c r="G1481" i="5"/>
  <c r="G1869" i="5"/>
  <c r="G1437" i="5"/>
  <c r="G1633" i="5"/>
  <c r="G1525" i="5"/>
  <c r="G1455" i="5"/>
  <c r="G1671" i="5"/>
  <c r="G1288" i="5"/>
  <c r="G987" i="5"/>
  <c r="G768" i="5"/>
  <c r="G499" i="5"/>
  <c r="G954" i="5"/>
  <c r="G442" i="5"/>
  <c r="G517" i="5"/>
  <c r="G590" i="5"/>
  <c r="G577" i="5"/>
  <c r="G287" i="5"/>
  <c r="G1836" i="5"/>
  <c r="G1832" i="5"/>
  <c r="G1746" i="5"/>
  <c r="G1625" i="5"/>
  <c r="G1795" i="5"/>
  <c r="G1744" i="5"/>
  <c r="G1719" i="5"/>
  <c r="G1664" i="5"/>
  <c r="G1311" i="5"/>
  <c r="G1521" i="5"/>
  <c r="G1378" i="5"/>
  <c r="G1222" i="5"/>
  <c r="G1348" i="5"/>
  <c r="G1194" i="5"/>
  <c r="G1430" i="5"/>
  <c r="G1254" i="5"/>
  <c r="G1444" i="5"/>
  <c r="G1247" i="5"/>
  <c r="G1450" i="5"/>
  <c r="G1077" i="5"/>
  <c r="G1068" i="5"/>
  <c r="G1330" i="5"/>
  <c r="G1286" i="5"/>
  <c r="G1140" i="5"/>
  <c r="G1099" i="5"/>
  <c r="G889" i="5"/>
  <c r="G1177" i="5"/>
  <c r="G886" i="5"/>
  <c r="G919" i="5"/>
  <c r="G1050" i="5"/>
  <c r="G995" i="5"/>
  <c r="G993" i="5"/>
  <c r="G872" i="5"/>
  <c r="G893" i="5"/>
  <c r="G656" i="5"/>
  <c r="G864" i="5"/>
  <c r="G830" i="5"/>
  <c r="G833" i="5"/>
  <c r="G703" i="5"/>
  <c r="G766" i="5"/>
  <c r="G679" i="5"/>
  <c r="G515" i="5"/>
  <c r="G533" i="5"/>
  <c r="G501" i="5"/>
  <c r="G460" i="5"/>
  <c r="G470" i="5"/>
  <c r="G365" i="5"/>
  <c r="G374" i="5"/>
  <c r="G398" i="5"/>
  <c r="G314" i="5"/>
  <c r="G349" i="5"/>
  <c r="G434" i="5"/>
  <c r="G267" i="5"/>
  <c r="G264" i="5"/>
  <c r="G203" i="5"/>
  <c r="G213" i="5"/>
  <c r="G182" i="5"/>
  <c r="G1416" i="5"/>
  <c r="G1843" i="5"/>
  <c r="G1847" i="5"/>
  <c r="G272" i="5"/>
  <c r="G765" i="5"/>
  <c r="G1034" i="5"/>
  <c r="G1109" i="5"/>
  <c r="G1090" i="5"/>
  <c r="G461" i="5"/>
  <c r="G704" i="5"/>
  <c r="G876" i="5"/>
  <c r="G563" i="5"/>
  <c r="G338" i="5"/>
  <c r="G651" i="5"/>
  <c r="G491" i="5"/>
  <c r="G262" i="5"/>
  <c r="G288" i="5"/>
  <c r="G241" i="5"/>
  <c r="G1692" i="5"/>
  <c r="G1597" i="5"/>
  <c r="G1815" i="5"/>
  <c r="G1765" i="5"/>
  <c r="G1654" i="5"/>
  <c r="G1584" i="5"/>
  <c r="G1785" i="5"/>
  <c r="G1745" i="5"/>
  <c r="G1685" i="5"/>
  <c r="G1595" i="5"/>
  <c r="G1684" i="5"/>
  <c r="G1506" i="5"/>
  <c r="G1538" i="5"/>
  <c r="G1673" i="5"/>
  <c r="G1686" i="5"/>
  <c r="G1582" i="5"/>
  <c r="G1380" i="5"/>
  <c r="G1471" i="5"/>
  <c r="G1400" i="5"/>
  <c r="G1602" i="5"/>
  <c r="G1289" i="5"/>
  <c r="G1411" i="5"/>
  <c r="G1198" i="5"/>
  <c r="G1433" i="5"/>
  <c r="G1276" i="5"/>
  <c r="G1214" i="5"/>
  <c r="G1148" i="5"/>
  <c r="G979" i="5"/>
  <c r="G1137" i="5"/>
  <c r="G1319" i="5"/>
  <c r="G1168" i="5"/>
  <c r="G1135" i="5"/>
  <c r="G930" i="5"/>
  <c r="G1122" i="5"/>
  <c r="G999" i="5"/>
  <c r="G921" i="5"/>
  <c r="G1010" i="5"/>
  <c r="G1171" i="5"/>
  <c r="G1009" i="5"/>
  <c r="G939" i="5"/>
  <c r="G978" i="5"/>
  <c r="G1039" i="5"/>
  <c r="G877" i="5"/>
  <c r="G933" i="5"/>
  <c r="G884" i="5"/>
  <c r="G816" i="5"/>
  <c r="G672" i="5"/>
  <c r="G820" i="5"/>
  <c r="G685" i="5"/>
  <c r="G711" i="5"/>
  <c r="G791" i="5"/>
  <c r="G1535" i="5"/>
  <c r="G1546" i="5"/>
  <c r="G1687" i="5"/>
  <c r="G1492" i="5"/>
  <c r="G1512" i="5"/>
  <c r="G1342" i="5"/>
  <c r="G804" i="5"/>
  <c r="G671" i="5"/>
  <c r="G474" i="5"/>
  <c r="G749" i="5"/>
  <c r="G714" i="5"/>
  <c r="G513" i="5"/>
  <c r="G494" i="5"/>
  <c r="G799" i="5"/>
  <c r="G225" i="5"/>
  <c r="G243" i="5"/>
  <c r="G345" i="5"/>
  <c r="G321" i="5"/>
  <c r="G250" i="5"/>
  <c r="G205" i="5"/>
  <c r="G373" i="5"/>
  <c r="G229" i="5"/>
  <c r="G340" i="5"/>
  <c r="G1860" i="5"/>
  <c r="G1732" i="5"/>
  <c r="G1739" i="5"/>
  <c r="G1768" i="5"/>
  <c r="G1804" i="5"/>
  <c r="G1724" i="5"/>
  <c r="G1676" i="5"/>
  <c r="G1821" i="5"/>
  <c r="G1750" i="5"/>
  <c r="G1557" i="5"/>
  <c r="G1565" i="5"/>
  <c r="G1517" i="5"/>
  <c r="G1462" i="5"/>
  <c r="G1376" i="5"/>
  <c r="G1429" i="5"/>
  <c r="G1331" i="5"/>
  <c r="G1211" i="5"/>
  <c r="G1093" i="5"/>
  <c r="G1175" i="5"/>
  <c r="G1100" i="5"/>
  <c r="G1164" i="5"/>
  <c r="G1041" i="5"/>
  <c r="G1129" i="5"/>
  <c r="G1217" i="5"/>
  <c r="G1364" i="5"/>
  <c r="G1204" i="5"/>
  <c r="G1142" i="5"/>
  <c r="G1131" i="5"/>
  <c r="G1076" i="5"/>
  <c r="G1033" i="5"/>
  <c r="G1040" i="5"/>
  <c r="G1063" i="5"/>
  <c r="G1160" i="5"/>
  <c r="G1108" i="5"/>
  <c r="G827" i="5"/>
  <c r="G909" i="5"/>
  <c r="G895" i="5"/>
  <c r="G869" i="5"/>
  <c r="G1070" i="5"/>
  <c r="G1029" i="5"/>
  <c r="G950" i="5"/>
  <c r="G960" i="5"/>
  <c r="G983" i="5"/>
  <c r="G753" i="5"/>
  <c r="G844" i="5"/>
  <c r="G645" i="5"/>
  <c r="G783" i="5"/>
  <c r="G814" i="5"/>
  <c r="G795" i="5"/>
  <c r="G813" i="5"/>
  <c r="G1106" i="5"/>
  <c r="G1346" i="5"/>
  <c r="G1580" i="5"/>
  <c r="G1409" i="5"/>
  <c r="G1394" i="5"/>
  <c r="G1230" i="5"/>
  <c r="G1653" i="5"/>
  <c r="G1071" i="5"/>
  <c r="G1209" i="5"/>
  <c r="G1277" i="5"/>
  <c r="G1184" i="5"/>
  <c r="G702" i="5"/>
  <c r="G486" i="5"/>
  <c r="G787" i="5"/>
  <c r="G1601" i="5"/>
  <c r="G717" i="5"/>
  <c r="G1680" i="5"/>
  <c r="G1631" i="5"/>
  <c r="G1842" i="5"/>
  <c r="G1791" i="5"/>
  <c r="G1371" i="5"/>
  <c r="G1003" i="5"/>
  <c r="G1476" i="5"/>
  <c r="G1066" i="5"/>
  <c r="G471" i="5"/>
  <c r="G639" i="5"/>
  <c r="G752" i="5"/>
  <c r="G535" i="5"/>
  <c r="G771" i="5"/>
  <c r="G1816" i="5"/>
  <c r="G1783" i="5"/>
  <c r="G1588" i="5"/>
  <c r="G1576" i="5"/>
  <c r="G1691" i="5"/>
  <c r="G1323" i="5"/>
  <c r="G1167" i="5"/>
  <c r="G1644" i="5"/>
  <c r="G1242" i="5"/>
  <c r="G633" i="5"/>
  <c r="G942" i="5"/>
  <c r="G847" i="5"/>
  <c r="G988" i="5"/>
  <c r="G815" i="5"/>
  <c r="G528" i="5"/>
  <c r="G291" i="5"/>
  <c r="G425" i="5"/>
  <c r="G464" i="5"/>
  <c r="G708" i="5"/>
  <c r="G1031" i="5"/>
  <c r="G1434" i="5"/>
  <c r="G1700" i="5"/>
  <c r="G1464" i="5"/>
  <c r="G1335" i="5"/>
  <c r="G1660" i="5"/>
  <c r="G1440" i="5"/>
  <c r="G1236" i="5"/>
  <c r="G1351" i="5"/>
  <c r="G927" i="5"/>
  <c r="G439" i="5"/>
  <c r="G466" i="5"/>
  <c r="G519" i="5"/>
  <c r="G1281" i="5"/>
  <c r="G1165" i="5"/>
  <c r="G186" i="5"/>
  <c r="G586" i="5"/>
  <c r="G378" i="5"/>
  <c r="G255" i="5"/>
  <c r="G810" i="5"/>
  <c r="G778" i="5"/>
  <c r="G1435" i="5"/>
  <c r="G1591" i="5"/>
  <c r="G754" i="5"/>
  <c r="G828" i="5"/>
  <c r="G667" i="5"/>
  <c r="G622" i="5"/>
  <c r="G587" i="5"/>
  <c r="G206" i="5"/>
  <c r="G275" i="5"/>
  <c r="G214" i="5"/>
  <c r="G1798" i="5"/>
  <c r="G1801" i="5"/>
  <c r="G1882" i="5"/>
  <c r="G1519" i="5"/>
  <c r="G1837" i="5"/>
  <c r="G1623" i="5"/>
  <c r="G1749" i="5"/>
  <c r="G1698" i="5"/>
  <c r="G1635" i="5"/>
  <c r="G1624" i="5"/>
  <c r="G1670" i="5"/>
  <c r="G1407" i="5"/>
  <c r="G1460" i="5"/>
  <c r="G1529" i="5"/>
  <c r="G1613" i="5"/>
  <c r="G1550" i="5"/>
  <c r="G1420" i="5"/>
  <c r="G1484" i="5"/>
  <c r="G1229" i="5"/>
  <c r="G1251" i="5"/>
  <c r="G1361" i="5"/>
  <c r="G1368" i="5"/>
  <c r="G1456" i="5"/>
  <c r="G1133" i="5"/>
  <c r="G1227" i="5"/>
  <c r="G1052" i="5"/>
  <c r="G1341" i="5"/>
  <c r="G1238" i="5"/>
  <c r="G1303" i="5"/>
  <c r="G1080" i="5"/>
  <c r="G1017" i="5"/>
  <c r="G1102" i="5"/>
  <c r="G1045" i="5"/>
  <c r="G902" i="5"/>
  <c r="G757" i="5"/>
  <c r="G683" i="5"/>
  <c r="G941" i="5"/>
  <c r="G774" i="5"/>
  <c r="G870" i="5"/>
  <c r="G662" i="5"/>
  <c r="G692" i="5"/>
  <c r="G863" i="5"/>
  <c r="G725" i="5"/>
  <c r="G585" i="5"/>
  <c r="G629" i="5"/>
  <c r="G266" i="5"/>
  <c r="G223" i="5"/>
  <c r="G219" i="5"/>
  <c r="G298" i="5"/>
  <c r="G239" i="5"/>
  <c r="G276" i="5"/>
  <c r="G238" i="5"/>
  <c r="G185" i="5"/>
  <c r="G318" i="5"/>
  <c r="G359" i="5"/>
  <c r="G346" i="5"/>
  <c r="G484" i="5"/>
  <c r="G604" i="5"/>
  <c r="G649" i="5"/>
  <c r="G531" i="5"/>
  <c r="G573" i="5"/>
  <c r="G500" i="5"/>
  <c r="G741" i="5"/>
  <c r="G770" i="5"/>
  <c r="G803" i="5"/>
  <c r="G1020" i="5"/>
  <c r="G899" i="5"/>
  <c r="G938" i="5"/>
  <c r="G1067" i="5"/>
  <c r="G1053" i="5"/>
  <c r="G1201" i="5"/>
  <c r="G989" i="5"/>
  <c r="G1220" i="5"/>
  <c r="G1318" i="5"/>
  <c r="G1417" i="5"/>
  <c r="G1528" i="5"/>
  <c r="G1438" i="5"/>
  <c r="G1720" i="5"/>
  <c r="G1778" i="5"/>
  <c r="G1855" i="5"/>
  <c r="G1762" i="5"/>
  <c r="G237" i="5"/>
  <c r="G756" i="5"/>
  <c r="G208" i="5"/>
  <c r="G277" i="5"/>
  <c r="G233" i="5"/>
  <c r="G220" i="5"/>
  <c r="G304" i="5"/>
  <c r="G320" i="5"/>
  <c r="G209" i="5"/>
  <c r="G234" i="5"/>
  <c r="G247" i="5"/>
  <c r="G307" i="5"/>
  <c r="G296" i="5"/>
  <c r="G336" i="5"/>
  <c r="G348" i="5"/>
  <c r="G421" i="5"/>
  <c r="G352" i="5"/>
  <c r="G384" i="5"/>
  <c r="G634" i="5"/>
  <c r="G456" i="5"/>
  <c r="G556" i="5"/>
  <c r="G580" i="5"/>
  <c r="G673" i="5"/>
  <c r="G745" i="5"/>
  <c r="G664" i="5"/>
  <c r="G850" i="5"/>
  <c r="G845" i="5"/>
  <c r="G866" i="5"/>
  <c r="G925" i="5"/>
  <c r="G742" i="5"/>
  <c r="G908" i="5"/>
  <c r="G1128" i="5"/>
  <c r="G928" i="5"/>
  <c r="G1057" i="5"/>
  <c r="G1130" i="5"/>
  <c r="G967" i="5"/>
  <c r="G1252" i="5"/>
  <c r="G1413" i="5"/>
  <c r="G1472" i="5"/>
  <c r="G1293" i="5"/>
  <c r="G1427" i="5"/>
  <c r="G1212" i="5"/>
  <c r="G1278" i="5"/>
  <c r="G1397" i="5"/>
  <c r="G1454" i="5"/>
  <c r="G1737" i="5"/>
  <c r="G1757" i="5"/>
  <c r="G1805" i="5"/>
  <c r="G265" i="5"/>
  <c r="G339" i="5"/>
  <c r="G212" i="5"/>
  <c r="G430" i="5"/>
  <c r="G407" i="5"/>
  <c r="G624" i="5"/>
  <c r="G607" i="5"/>
  <c r="G934" i="5"/>
  <c r="G1599" i="5"/>
  <c r="C7" i="5"/>
  <c r="G283" i="5"/>
  <c r="G273" i="5"/>
  <c r="G253" i="5"/>
  <c r="G397" i="5"/>
  <c r="G381" i="5"/>
  <c r="G342" i="5"/>
  <c r="G370" i="5"/>
  <c r="G274" i="5"/>
  <c r="G414" i="5"/>
  <c r="G301" i="5"/>
  <c r="G362" i="5"/>
  <c r="G465" i="5"/>
  <c r="G490" i="5"/>
  <c r="G404" i="5"/>
  <c r="G613" i="5"/>
  <c r="G440" i="5"/>
  <c r="G694" i="5"/>
  <c r="G855" i="5"/>
  <c r="G612" i="5"/>
  <c r="G824" i="5"/>
  <c r="G1037" i="5"/>
  <c r="G1032" i="5"/>
  <c r="G1026" i="5"/>
  <c r="G1061" i="5"/>
  <c r="G1134" i="5"/>
  <c r="G1260" i="5"/>
  <c r="G1097" i="5"/>
  <c r="G1237" i="5"/>
  <c r="G1285" i="5"/>
  <c r="G1181" i="5"/>
  <c r="G1284" i="5"/>
  <c r="G1307" i="5"/>
  <c r="G1663" i="5"/>
  <c r="G1780" i="5"/>
  <c r="G1743" i="5"/>
  <c r="G1808" i="5"/>
  <c r="G539" i="5"/>
  <c r="D1839" i="5"/>
  <c r="D1277" i="5"/>
  <c r="D328" i="5"/>
  <c r="C328" i="5"/>
  <c r="C1754" i="5"/>
  <c r="C588" i="5"/>
  <c r="D1283" i="5"/>
  <c r="C1245" i="5"/>
  <c r="C356" i="5"/>
  <c r="C991" i="5"/>
  <c r="C1361" i="5"/>
  <c r="C1350" i="5"/>
  <c r="C1430" i="5"/>
  <c r="C1603" i="5"/>
  <c r="C1066" i="5"/>
  <c r="C1140" i="5"/>
  <c r="C1396" i="5"/>
  <c r="D1495" i="5"/>
  <c r="C1842" i="5"/>
  <c r="C671" i="5"/>
  <c r="C1602" i="5"/>
  <c r="C1121" i="5"/>
  <c r="C1824" i="5"/>
  <c r="C1096" i="5"/>
  <c r="D1562" i="5"/>
  <c r="D1783" i="5"/>
  <c r="AE1783" i="5" s="1"/>
  <c r="C1084" i="5"/>
  <c r="D1084" i="5"/>
  <c r="D187" i="5"/>
  <c r="C1257" i="5"/>
  <c r="D28" i="5"/>
  <c r="C653" i="5"/>
  <c r="D1028" i="5"/>
  <c r="C1821" i="5"/>
  <c r="D419" i="5"/>
  <c r="C743" i="5"/>
  <c r="D1215" i="5"/>
  <c r="D1174" i="5"/>
  <c r="D1132" i="5"/>
  <c r="C1132" i="5"/>
  <c r="D499" i="5"/>
  <c r="C314" i="5"/>
  <c r="C392" i="5"/>
  <c r="D310" i="5"/>
  <c r="C1039" i="5"/>
  <c r="C1714" i="5"/>
  <c r="C1606" i="5"/>
  <c r="D1827" i="5"/>
  <c r="C1625" i="5"/>
  <c r="C1798" i="5"/>
  <c r="D646" i="5"/>
  <c r="D858" i="5"/>
  <c r="C1694" i="5"/>
  <c r="C1681" i="5"/>
  <c r="AE1681" i="5" s="1"/>
  <c r="C1486" i="5"/>
  <c r="C238" i="5"/>
  <c r="AE238" i="5" s="1"/>
  <c r="C344" i="5"/>
  <c r="C302" i="5"/>
  <c r="C510" i="5"/>
  <c r="C987" i="5"/>
  <c r="C1703" i="5"/>
  <c r="C1693" i="5"/>
  <c r="D981" i="5"/>
  <c r="C1675" i="5"/>
  <c r="C1171" i="5"/>
  <c r="D520" i="5"/>
  <c r="D1691" i="5"/>
  <c r="C459" i="5"/>
  <c r="D1074" i="5"/>
  <c r="C218" i="5"/>
  <c r="C289" i="5"/>
  <c r="AE289" i="5" s="1"/>
  <c r="C454" i="5"/>
  <c r="C983" i="5"/>
  <c r="D809" i="5"/>
  <c r="D934" i="5"/>
  <c r="D1446" i="5"/>
  <c r="C1553" i="5"/>
  <c r="C961" i="5"/>
  <c r="C1572" i="5"/>
  <c r="C630" i="5"/>
  <c r="C1107" i="5"/>
  <c r="D737" i="5"/>
  <c r="C1394" i="5"/>
  <c r="D1394" i="5"/>
  <c r="D561" i="5"/>
  <c r="C420" i="5"/>
  <c r="D420" i="5"/>
  <c r="D1790" i="5"/>
  <c r="C1790" i="5"/>
  <c r="C840" i="5"/>
  <c r="D1012" i="5"/>
  <c r="D1073" i="5"/>
  <c r="C1063" i="5"/>
  <c r="C1220" i="5"/>
  <c r="C1326" i="5"/>
  <c r="AE1326" i="5" s="1"/>
  <c r="C1630" i="5"/>
  <c r="C1784" i="5"/>
  <c r="C1774" i="5"/>
  <c r="D793" i="5"/>
  <c r="C1030" i="5"/>
  <c r="C641" i="5"/>
  <c r="C1254" i="5"/>
  <c r="D1819" i="5"/>
  <c r="C1752" i="5"/>
  <c r="D1003" i="5"/>
  <c r="C1829" i="5"/>
  <c r="C526" i="5"/>
  <c r="D526" i="5"/>
  <c r="C859" i="5"/>
  <c r="D859" i="5"/>
  <c r="D1621" i="5"/>
  <c r="C1621" i="5"/>
  <c r="D1185" i="5"/>
  <c r="C1300" i="5"/>
  <c r="AE1300" i="5" s="1"/>
  <c r="C1519" i="5"/>
  <c r="C1844" i="5"/>
  <c r="D489" i="5"/>
  <c r="C657" i="5"/>
  <c r="D837" i="5"/>
  <c r="C1591" i="5"/>
  <c r="D1591" i="5"/>
  <c r="C280" i="5"/>
  <c r="C707" i="5"/>
  <c r="D353" i="5"/>
  <c r="D1604" i="5"/>
  <c r="C1604" i="5"/>
  <c r="D1271" i="5"/>
  <c r="D61" i="5"/>
  <c r="C850" i="5"/>
  <c r="C1647" i="5"/>
  <c r="C1758" i="5"/>
  <c r="C1780" i="5"/>
  <c r="C1560" i="5"/>
  <c r="AE1560" i="5" s="1"/>
  <c r="D1383" i="5"/>
  <c r="C594" i="5"/>
  <c r="D594" i="5"/>
  <c r="D815" i="5"/>
  <c r="C815" i="5"/>
  <c r="D1715" i="5"/>
  <c r="D1274" i="5"/>
  <c r="C1274" i="5"/>
  <c r="C428" i="5"/>
  <c r="C677" i="5"/>
  <c r="D31" i="5"/>
  <c r="D552" i="5"/>
  <c r="C465" i="5"/>
  <c r="C626" i="5"/>
  <c r="C500" i="5"/>
  <c r="D713" i="5"/>
  <c r="C741" i="5"/>
  <c r="C902" i="5"/>
  <c r="C1137" i="5"/>
  <c r="C1233" i="5"/>
  <c r="C1284" i="5"/>
  <c r="AE1284" i="5" s="1"/>
  <c r="D398" i="5"/>
  <c r="C1250" i="5"/>
  <c r="AE1250" i="5" s="1"/>
  <c r="D1166" i="5"/>
  <c r="D709" i="5"/>
  <c r="C885" i="5"/>
  <c r="D885" i="5"/>
  <c r="C1465" i="5"/>
  <c r="D1465" i="5"/>
  <c r="C1620" i="5"/>
  <c r="C288" i="5"/>
  <c r="C240" i="5"/>
  <c r="C251" i="5"/>
  <c r="C662" i="5"/>
  <c r="D834" i="5"/>
  <c r="C923" i="5"/>
  <c r="AE923" i="5" s="1"/>
  <c r="C1040" i="5"/>
  <c r="C1317" i="5"/>
  <c r="C1530" i="5"/>
  <c r="C1259" i="5"/>
  <c r="C1597" i="5"/>
  <c r="C1836" i="5"/>
  <c r="C807" i="5"/>
  <c r="C439" i="5"/>
  <c r="D704" i="5"/>
  <c r="C891" i="5"/>
  <c r="D1182" i="5"/>
  <c r="D586" i="5"/>
  <c r="D1261" i="5"/>
  <c r="C1261" i="5"/>
  <c r="C1720" i="5"/>
  <c r="D1720" i="5"/>
  <c r="D268" i="5"/>
  <c r="C268" i="5"/>
  <c r="C274" i="5"/>
  <c r="C263" i="5"/>
  <c r="C396" i="5"/>
  <c r="C443" i="5"/>
  <c r="C636" i="5"/>
  <c r="C426" i="5"/>
  <c r="C909" i="5"/>
  <c r="D1056" i="5"/>
  <c r="C1056" i="5"/>
  <c r="D1586" i="5"/>
  <c r="C1586" i="5"/>
  <c r="C334" i="5"/>
  <c r="D334" i="5"/>
  <c r="C394" i="5"/>
  <c r="D394" i="5"/>
  <c r="D949" i="5"/>
  <c r="C949" i="5"/>
  <c r="D789" i="5"/>
  <c r="C789" i="5"/>
  <c r="D855" i="5"/>
  <c r="D1408" i="5"/>
  <c r="C1408" i="5"/>
  <c r="C1611" i="5"/>
  <c r="D1611" i="5"/>
  <c r="D1077" i="5"/>
  <c r="C1077" i="5"/>
  <c r="D1279" i="5"/>
  <c r="C1279" i="5"/>
  <c r="D1563" i="5"/>
  <c r="C1563" i="5"/>
  <c r="D1619" i="5"/>
  <c r="C1619" i="5"/>
  <c r="D1667" i="5"/>
  <c r="C1667" i="5"/>
  <c r="C495" i="5"/>
  <c r="D495" i="5"/>
  <c r="D904" i="5"/>
  <c r="C904" i="5"/>
  <c r="C549" i="5"/>
  <c r="D549" i="5"/>
  <c r="D315" i="5"/>
  <c r="C315" i="5"/>
  <c r="D259" i="5"/>
  <c r="C259" i="5"/>
  <c r="D431" i="5"/>
  <c r="C431" i="5"/>
  <c r="D863" i="5"/>
  <c r="C863" i="5"/>
  <c r="C613" i="5"/>
  <c r="D613" i="5"/>
  <c r="C209" i="5"/>
  <c r="C253" i="5"/>
  <c r="C276" i="5"/>
  <c r="D1130" i="5"/>
  <c r="C1130" i="5"/>
  <c r="D1212" i="5"/>
  <c r="C1212" i="5"/>
  <c r="D1307" i="5"/>
  <c r="C1307" i="5"/>
  <c r="C1722" i="5"/>
  <c r="D372" i="5"/>
  <c r="C372" i="5"/>
  <c r="C768" i="5"/>
  <c r="D768" i="5"/>
  <c r="C434" i="5"/>
  <c r="D756" i="5"/>
  <c r="C756" i="5"/>
  <c r="D779" i="5"/>
  <c r="C779" i="5"/>
  <c r="D921" i="5"/>
  <c r="C921" i="5"/>
  <c r="D1094" i="5"/>
  <c r="C1094" i="5"/>
  <c r="D1100" i="5"/>
  <c r="C1100" i="5"/>
  <c r="D1328" i="5"/>
  <c r="C1328" i="5"/>
  <c r="D1323" i="5"/>
  <c r="C1323" i="5"/>
  <c r="D320" i="5"/>
  <c r="C320" i="5"/>
  <c r="D365" i="5"/>
  <c r="C365" i="5"/>
  <c r="D866" i="5"/>
  <c r="C866" i="5"/>
  <c r="D631" i="5"/>
  <c r="C631" i="5"/>
  <c r="C614" i="5"/>
  <c r="D1227" i="5"/>
  <c r="C1227" i="5"/>
  <c r="C1153" i="5"/>
  <c r="D1267" i="5"/>
  <c r="C1267" i="5"/>
  <c r="D1343" i="5"/>
  <c r="C1343" i="5"/>
  <c r="D1763" i="5"/>
  <c r="C1763" i="5"/>
  <c r="D1258" i="5"/>
  <c r="C1258" i="5"/>
  <c r="C375" i="5"/>
  <c r="C264" i="5"/>
  <c r="D517" i="5"/>
  <c r="C517" i="5"/>
  <c r="D624" i="5"/>
  <c r="C624" i="5"/>
  <c r="C573" i="5"/>
  <c r="D476" i="5"/>
  <c r="C476" i="5"/>
  <c r="D852" i="5"/>
  <c r="C852" i="5"/>
  <c r="D1389" i="5"/>
  <c r="C1389" i="5"/>
  <c r="C553" i="5"/>
  <c r="D553" i="5"/>
  <c r="D376" i="5"/>
  <c r="C376" i="5"/>
  <c r="D1042" i="5"/>
  <c r="C1042" i="5"/>
  <c r="C1542" i="5"/>
  <c r="D1542" i="5"/>
  <c r="D742" i="5"/>
  <c r="C742" i="5"/>
  <c r="D543" i="5"/>
  <c r="C543" i="5"/>
  <c r="D702" i="5"/>
  <c r="C702" i="5"/>
  <c r="D773" i="5"/>
  <c r="C773" i="5"/>
  <c r="C658" i="5"/>
  <c r="D1244" i="5"/>
  <c r="C1244" i="5"/>
  <c r="C708" i="5"/>
  <c r="D708" i="5"/>
  <c r="C213" i="5"/>
  <c r="C423" i="5"/>
  <c r="C319" i="5"/>
  <c r="D777" i="5"/>
  <c r="C777" i="5"/>
  <c r="D1507" i="5"/>
  <c r="C1507" i="5"/>
  <c r="D1483" i="5"/>
  <c r="C1483" i="5"/>
  <c r="C1748" i="5"/>
  <c r="D271" i="5"/>
  <c r="C271" i="5"/>
  <c r="C1004" i="5"/>
  <c r="D1004" i="5"/>
  <c r="C1585" i="5"/>
  <c r="D1585" i="5"/>
  <c r="C1849" i="5"/>
  <c r="D1849" i="5"/>
  <c r="C1513" i="5"/>
  <c r="D1513" i="5"/>
  <c r="C1217" i="5"/>
  <c r="D1217" i="5"/>
  <c r="D1242" i="5"/>
  <c r="C1242" i="5"/>
  <c r="C1515" i="5"/>
  <c r="D1515" i="5"/>
  <c r="C873" i="5"/>
  <c r="C831" i="5"/>
  <c r="C1151" i="5"/>
  <c r="C1313" i="5"/>
  <c r="C1400" i="5"/>
  <c r="C1489" i="5"/>
  <c r="C1522" i="5"/>
  <c r="C1812" i="5"/>
  <c r="C1840" i="5"/>
  <c r="C321" i="5"/>
  <c r="D321" i="5"/>
  <c r="C597" i="5"/>
  <c r="D597" i="5"/>
  <c r="C655" i="5"/>
  <c r="D655" i="5"/>
  <c r="D712" i="5"/>
  <c r="C712" i="5"/>
  <c r="C1120" i="5"/>
  <c r="D1120" i="5"/>
  <c r="D839" i="5"/>
  <c r="C839" i="5"/>
  <c r="D1123" i="5"/>
  <c r="C1123" i="5"/>
  <c r="D758" i="5"/>
  <c r="D914" i="5"/>
  <c r="C914" i="5"/>
  <c r="C1154" i="5"/>
  <c r="D826" i="5"/>
  <c r="D1736" i="5"/>
  <c r="C1736" i="5"/>
  <c r="D1333" i="5"/>
  <c r="C1206" i="5"/>
  <c r="D1302" i="5"/>
  <c r="C643" i="5"/>
  <c r="C652" i="5"/>
  <c r="C746" i="5"/>
  <c r="AE746" i="5" s="1"/>
  <c r="C728" i="5"/>
  <c r="C1057" i="5"/>
  <c r="C1367" i="5"/>
  <c r="C1816" i="5"/>
  <c r="C304" i="5"/>
  <c r="D304" i="5"/>
  <c r="C611" i="5"/>
  <c r="D611" i="5"/>
  <c r="C412" i="5"/>
  <c r="D583" i="5"/>
  <c r="C575" i="5"/>
  <c r="D575" i="5"/>
  <c r="C1165" i="5"/>
  <c r="D1213" i="5"/>
  <c r="D1747" i="5"/>
  <c r="C1747" i="5"/>
  <c r="C1253" i="5"/>
  <c r="C1523" i="5"/>
  <c r="D1523" i="5"/>
  <c r="C1335" i="5"/>
  <c r="D1806" i="5"/>
  <c r="C1806" i="5"/>
  <c r="D1813" i="5"/>
  <c r="D1503" i="5"/>
  <c r="C752" i="5"/>
  <c r="C790" i="5"/>
  <c r="C969" i="5"/>
  <c r="C1208" i="5"/>
  <c r="C967" i="5"/>
  <c r="C1765" i="5"/>
  <c r="C382" i="5"/>
  <c r="D382" i="5"/>
  <c r="C350" i="5"/>
  <c r="C557" i="5"/>
  <c r="D924" i="5"/>
  <c r="D1177" i="5"/>
  <c r="C1552" i="5"/>
  <c r="C794" i="5"/>
  <c r="C1009" i="5"/>
  <c r="D884" i="5"/>
  <c r="C1131" i="5"/>
  <c r="C1067" i="5"/>
  <c r="C1045" i="5"/>
  <c r="C1384" i="5"/>
  <c r="C1334" i="5"/>
  <c r="C1565" i="5"/>
  <c r="C1737" i="5"/>
  <c r="C1858" i="5"/>
  <c r="C1756" i="5"/>
  <c r="D371" i="5"/>
  <c r="C371" i="5"/>
  <c r="D513" i="5"/>
  <c r="D518" i="5"/>
  <c r="D726" i="5"/>
  <c r="D564" i="5"/>
  <c r="D1114" i="5"/>
  <c r="D1288" i="5"/>
  <c r="D1382" i="5"/>
  <c r="C1431" i="5"/>
  <c r="AE1431" i="5" s="1"/>
  <c r="C1642" i="5"/>
  <c r="D1186" i="5"/>
  <c r="AE1186" i="5" s="1"/>
  <c r="D1196" i="5"/>
  <c r="D1833" i="5"/>
  <c r="C714" i="5"/>
  <c r="C803" i="5"/>
  <c r="C1237" i="5"/>
  <c r="C1538" i="5"/>
  <c r="D1867" i="5"/>
  <c r="C1877" i="5"/>
  <c r="C1848" i="5"/>
  <c r="C358" i="5"/>
  <c r="C438" i="5"/>
  <c r="C621" i="5"/>
  <c r="C849" i="5"/>
  <c r="D849" i="5"/>
  <c r="C1566" i="5"/>
  <c r="D1661" i="5"/>
  <c r="D1779" i="5"/>
  <c r="C628" i="5"/>
  <c r="D628" i="5"/>
  <c r="D482" i="5"/>
  <c r="C482" i="5"/>
  <c r="C1167" i="5"/>
  <c r="C1403" i="5"/>
  <c r="D1799" i="5"/>
  <c r="C324" i="5"/>
  <c r="C1071" i="5"/>
  <c r="C1487" i="5"/>
  <c r="C1318" i="5"/>
  <c r="C1695" i="5"/>
  <c r="C1532" i="5"/>
  <c r="C1393" i="5"/>
  <c r="AE1393" i="5" s="1"/>
  <c r="D433" i="5"/>
  <c r="C433" i="5"/>
  <c r="C931" i="5"/>
  <c r="D931" i="5"/>
  <c r="C974" i="5"/>
  <c r="D974" i="5"/>
  <c r="C952" i="5"/>
  <c r="D952" i="5"/>
  <c r="C791" i="5"/>
  <c r="C607" i="5"/>
  <c r="D941" i="5"/>
  <c r="C1387" i="5"/>
  <c r="C1409" i="5"/>
  <c r="C1176" i="5"/>
  <c r="D1327" i="5"/>
  <c r="C1879" i="5"/>
  <c r="D1879" i="5"/>
  <c r="C1368" i="5"/>
  <c r="C802" i="5"/>
  <c r="C985" i="5"/>
  <c r="C1070" i="5"/>
  <c r="C1351" i="5"/>
  <c r="C1838" i="5"/>
  <c r="C1702" i="5"/>
  <c r="C393" i="5"/>
  <c r="D393" i="5"/>
  <c r="C537" i="5"/>
  <c r="D537" i="5"/>
  <c r="C416" i="5"/>
  <c r="C528" i="5"/>
  <c r="D528" i="5"/>
  <c r="D878" i="5"/>
  <c r="C878" i="5"/>
  <c r="C954" i="5"/>
  <c r="D954" i="5"/>
  <c r="C882" i="5"/>
  <c r="C1321" i="5"/>
  <c r="D1321" i="5"/>
  <c r="C1596" i="5"/>
  <c r="D1596" i="5"/>
  <c r="C1687" i="5"/>
  <c r="D1485" i="5"/>
  <c r="D357" i="5"/>
  <c r="C357" i="5"/>
  <c r="C463" i="5"/>
  <c r="D463" i="5"/>
  <c r="D284" i="5"/>
  <c r="C284" i="5"/>
  <c r="D258" i="5"/>
  <c r="C258" i="5"/>
  <c r="C208" i="5"/>
  <c r="D205" i="5"/>
  <c r="C205" i="5"/>
  <c r="D248" i="5"/>
  <c r="C248" i="5"/>
  <c r="C317" i="5"/>
  <c r="D317" i="5"/>
  <c r="C215" i="5"/>
  <c r="D292" i="5"/>
  <c r="C292" i="5"/>
  <c r="C312" i="5"/>
  <c r="C432" i="5"/>
  <c r="C411" i="5"/>
  <c r="D544" i="5"/>
  <c r="C544" i="5"/>
  <c r="C448" i="5"/>
  <c r="AE448" i="5" s="1"/>
  <c r="C599" i="5"/>
  <c r="D672" i="5"/>
  <c r="C672" i="5"/>
  <c r="C869" i="5"/>
  <c r="C1378" i="5"/>
  <c r="C1577" i="5"/>
  <c r="D1577" i="5"/>
  <c r="C1496" i="5"/>
  <c r="D1770" i="5"/>
  <c r="C1770" i="5"/>
  <c r="C1459" i="5"/>
  <c r="D1459" i="5"/>
  <c r="C1531" i="5"/>
  <c r="D1531" i="5"/>
  <c r="C1472" i="5"/>
  <c r="D1472" i="5"/>
  <c r="C1537" i="5"/>
  <c r="C1632" i="5"/>
  <c r="D1632" i="5"/>
  <c r="D1669" i="5"/>
  <c r="C1669" i="5"/>
  <c r="C474" i="5"/>
  <c r="D474" i="5"/>
  <c r="D340" i="5"/>
  <c r="C340" i="5"/>
  <c r="D538" i="5"/>
  <c r="C538" i="5"/>
  <c r="D753" i="5"/>
  <c r="C753" i="5"/>
  <c r="C970" i="5"/>
  <c r="D970" i="5"/>
  <c r="C381" i="5"/>
  <c r="D381" i="5"/>
  <c r="D329" i="5"/>
  <c r="C329" i="5"/>
  <c r="C533" i="5"/>
  <c r="D464" i="5"/>
  <c r="C464" i="5"/>
  <c r="C603" i="5"/>
  <c r="C764" i="5"/>
  <c r="D976" i="5"/>
  <c r="C976" i="5"/>
  <c r="D761" i="5"/>
  <c r="C761" i="5"/>
  <c r="D1626" i="5"/>
  <c r="C1626" i="5"/>
  <c r="D508" i="5"/>
  <c r="C508" i="5"/>
  <c r="D1053" i="5"/>
  <c r="C1053" i="5"/>
  <c r="D239" i="5"/>
  <c r="C239" i="5"/>
  <c r="C962" i="5"/>
  <c r="D962" i="5"/>
  <c r="C1026" i="5"/>
  <c r="D477" i="5"/>
  <c r="C477" i="5"/>
  <c r="C524" i="5"/>
  <c r="D524" i="5"/>
  <c r="C504" i="5"/>
  <c r="D504" i="5"/>
  <c r="C723" i="5"/>
  <c r="D995" i="5"/>
  <c r="C995" i="5"/>
  <c r="D928" i="5"/>
  <c r="C928" i="5"/>
  <c r="D635" i="5"/>
  <c r="C635" i="5"/>
  <c r="D362" i="5"/>
  <c r="C362" i="5"/>
  <c r="D515" i="5"/>
  <c r="C515" i="5"/>
  <c r="D1027" i="5"/>
  <c r="C1027" i="5"/>
  <c r="C1180" i="5"/>
  <c r="D1180" i="5"/>
  <c r="C234" i="5"/>
  <c r="D389" i="5"/>
  <c r="C389" i="5"/>
  <c r="D856" i="5"/>
  <c r="C856" i="5"/>
  <c r="D886" i="5"/>
  <c r="C886" i="5"/>
  <c r="D1339" i="5"/>
  <c r="C1339" i="5"/>
  <c r="D223" i="5"/>
  <c r="C223" i="5"/>
  <c r="D297" i="5"/>
  <c r="C297" i="5"/>
  <c r="C233" i="5"/>
  <c r="D233" i="5"/>
  <c r="D219" i="5"/>
  <c r="C219" i="5"/>
  <c r="D435" i="5"/>
  <c r="C435" i="5"/>
  <c r="C379" i="5"/>
  <c r="D379" i="5"/>
  <c r="C490" i="5"/>
  <c r="D490" i="5"/>
  <c r="D384" i="5"/>
  <c r="C384" i="5"/>
  <c r="C269" i="5"/>
  <c r="D269" i="5"/>
  <c r="C327" i="5"/>
  <c r="D327" i="5"/>
  <c r="C377" i="5"/>
  <c r="D377" i="5"/>
  <c r="C421" i="5"/>
  <c r="D522" i="5"/>
  <c r="C522" i="5"/>
  <c r="D494" i="5"/>
  <c r="C494" i="5"/>
  <c r="C414" i="5"/>
  <c r="C546" i="5"/>
  <c r="D593" i="5"/>
  <c r="C593" i="5"/>
  <c r="C457" i="5"/>
  <c r="D608" i="5"/>
  <c r="C608" i="5"/>
  <c r="D881" i="5"/>
  <c r="C881" i="5"/>
  <c r="C894" i="5"/>
  <c r="D979" i="5"/>
  <c r="C979" i="5"/>
  <c r="D1386" i="5"/>
  <c r="C1386" i="5"/>
  <c r="D1516" i="5"/>
  <c r="C1516" i="5"/>
  <c r="D265" i="5"/>
  <c r="C265" i="5"/>
  <c r="C354" i="5"/>
  <c r="D354" i="5"/>
  <c r="C407" i="5"/>
  <c r="D407" i="5"/>
  <c r="D417" i="5"/>
  <c r="C417" i="5"/>
  <c r="C385" i="5"/>
  <c r="C506" i="5"/>
  <c r="D506" i="5"/>
  <c r="D308" i="5"/>
  <c r="C308" i="5"/>
  <c r="D355" i="5"/>
  <c r="C355" i="5"/>
  <c r="D645" i="5"/>
  <c r="C645" i="5"/>
  <c r="D1083" i="5"/>
  <c r="C1083" i="5"/>
  <c r="C183" i="5"/>
  <c r="D287" i="5"/>
  <c r="C287" i="5"/>
  <c r="C338" i="5"/>
  <c r="D338" i="5"/>
  <c r="D503" i="5"/>
  <c r="C503" i="5"/>
  <c r="D685" i="5"/>
  <c r="C685" i="5"/>
  <c r="D1291" i="5"/>
  <c r="C1291" i="5"/>
  <c r="D1410" i="5"/>
  <c r="C1410" i="5"/>
  <c r="D1794" i="5"/>
  <c r="C1794" i="5"/>
  <c r="D203" i="5"/>
  <c r="C203" i="5"/>
  <c r="D236" i="5"/>
  <c r="C236" i="5"/>
  <c r="D201" i="5"/>
  <c r="C201" i="5"/>
  <c r="C364" i="5"/>
  <c r="D364" i="5"/>
  <c r="C514" i="5"/>
  <c r="D514" i="5"/>
  <c r="D404" i="5"/>
  <c r="C404" i="5"/>
  <c r="C188" i="5"/>
  <c r="C200" i="5"/>
  <c r="D291" i="5"/>
  <c r="C291" i="5"/>
  <c r="C228" i="5"/>
  <c r="C247" i="5"/>
  <c r="C335" i="5"/>
  <c r="D397" i="5"/>
  <c r="C397" i="5"/>
  <c r="C257" i="5"/>
  <c r="D706" i="5"/>
  <c r="C706" i="5"/>
  <c r="D740" i="5"/>
  <c r="C740" i="5"/>
  <c r="D711" i="5"/>
  <c r="C711" i="5"/>
  <c r="D814" i="5"/>
  <c r="C814" i="5"/>
  <c r="D1051" i="5"/>
  <c r="C1051" i="5"/>
  <c r="D1297" i="5"/>
  <c r="C1297" i="5"/>
  <c r="C1358" i="5"/>
  <c r="D1358" i="5"/>
  <c r="D1306" i="5"/>
  <c r="C1306" i="5"/>
  <c r="C1512" i="5"/>
  <c r="D1512" i="5"/>
  <c r="C1616" i="5"/>
  <c r="D1616" i="5"/>
  <c r="D689" i="5"/>
  <c r="C689" i="5"/>
  <c r="C692" i="5"/>
  <c r="C1055" i="5"/>
  <c r="D1055" i="5"/>
  <c r="C908" i="5"/>
  <c r="D908" i="5"/>
  <c r="D1079" i="5"/>
  <c r="C1079" i="5"/>
  <c r="C1211" i="5"/>
  <c r="D1286" i="5"/>
  <c r="C1286" i="5"/>
  <c r="C1347" i="5"/>
  <c r="D1347" i="5"/>
  <c r="C1157" i="5"/>
  <c r="AE1157" i="5" s="1"/>
  <c r="C1451" i="5"/>
  <c r="D1451" i="5"/>
  <c r="C1461" i="5"/>
  <c r="D1461" i="5"/>
  <c r="C1437" i="5"/>
  <c r="D1296" i="5"/>
  <c r="C1296" i="5"/>
  <c r="C1340" i="5"/>
  <c r="C1727" i="5"/>
  <c r="D1727" i="5"/>
  <c r="C1210" i="5"/>
  <c r="D1796" i="5"/>
  <c r="C1796" i="5"/>
  <c r="C1857" i="5"/>
  <c r="D1857" i="5"/>
  <c r="D1749" i="5"/>
  <c r="C1749" i="5"/>
  <c r="D1746" i="5"/>
  <c r="C1746" i="5"/>
  <c r="C1587" i="5"/>
  <c r="D1725" i="5"/>
  <c r="C1725" i="5"/>
  <c r="C727" i="5"/>
  <c r="C998" i="5"/>
  <c r="D998" i="5"/>
  <c r="C905" i="5"/>
  <c r="C1005" i="5"/>
  <c r="D1005" i="5"/>
  <c r="C939" i="5"/>
  <c r="D939" i="5"/>
  <c r="C933" i="5"/>
  <c r="D933" i="5"/>
  <c r="D1089" i="5"/>
  <c r="C1089" i="5"/>
  <c r="C1127" i="5"/>
  <c r="D1127" i="5"/>
  <c r="C1082" i="5"/>
  <c r="C1043" i="5"/>
  <c r="D1223" i="5"/>
  <c r="C1223" i="5"/>
  <c r="D1369" i="5"/>
  <c r="C1369" i="5"/>
  <c r="C1247" i="5"/>
  <c r="D1293" i="5"/>
  <c r="C1293" i="5"/>
  <c r="D1229" i="5"/>
  <c r="C1229" i="5"/>
  <c r="D1329" i="5"/>
  <c r="C1329" i="5"/>
  <c r="C1278" i="5"/>
  <c r="C1685" i="5"/>
  <c r="AE1685" i="5" s="1"/>
  <c r="C1709" i="5"/>
  <c r="D1709" i="5"/>
  <c r="C1573" i="5"/>
  <c r="C1557" i="5"/>
  <c r="C1776" i="5"/>
  <c r="C1657" i="5"/>
  <c r="C1834" i="5"/>
  <c r="D1834" i="5"/>
  <c r="D1762" i="5"/>
  <c r="C1762" i="5"/>
  <c r="C1735" i="5"/>
  <c r="C1864" i="5"/>
  <c r="C910" i="5"/>
  <c r="D910" i="5"/>
  <c r="C864" i="5"/>
  <c r="C796" i="5"/>
  <c r="D796" i="5"/>
  <c r="C819" i="5"/>
  <c r="C1008" i="5"/>
  <c r="D947" i="5"/>
  <c r="C947" i="5"/>
  <c r="D775" i="5"/>
  <c r="C775" i="5"/>
  <c r="C835" i="5"/>
  <c r="C1141" i="5"/>
  <c r="D1141" i="5"/>
  <c r="D1191" i="5"/>
  <c r="C1191" i="5"/>
  <c r="C963" i="5"/>
  <c r="C938" i="5"/>
  <c r="C1018" i="5"/>
  <c r="D1018" i="5"/>
  <c r="C1065" i="5"/>
  <c r="C946" i="5"/>
  <c r="C989" i="5"/>
  <c r="D1308" i="5"/>
  <c r="C1308" i="5"/>
  <c r="C1025" i="5"/>
  <c r="C1345" i="5"/>
  <c r="C1470" i="5"/>
  <c r="D1470" i="5"/>
  <c r="C1187" i="5"/>
  <c r="D1479" i="5"/>
  <c r="C1479" i="5"/>
  <c r="C1391" i="5"/>
  <c r="D1391" i="5"/>
  <c r="C1200" i="5"/>
  <c r="C1433" i="5"/>
  <c r="D1433" i="5"/>
  <c r="C1627" i="5"/>
  <c r="D1627" i="5"/>
  <c r="C1494" i="5"/>
  <c r="D1494" i="5"/>
  <c r="C1576" i="5"/>
  <c r="D1576" i="5"/>
  <c r="C1311" i="5"/>
  <c r="C1570" i="5"/>
  <c r="C1454" i="5"/>
  <c r="C1635" i="5"/>
  <c r="D1598" i="5"/>
  <c r="C1598" i="5"/>
  <c r="C1614" i="5"/>
  <c r="C1592" i="5"/>
  <c r="C1636" i="5"/>
  <c r="D1636" i="5"/>
  <c r="C1814" i="5"/>
  <c r="C1804" i="5"/>
  <c r="C1679" i="5"/>
  <c r="C1856" i="5"/>
  <c r="C1759" i="5"/>
  <c r="D568" i="5"/>
  <c r="C568" i="5"/>
  <c r="C735" i="5"/>
  <c r="C785" i="5"/>
  <c r="C591" i="5"/>
  <c r="D1037" i="5"/>
  <c r="C1037" i="5"/>
  <c r="C918" i="5"/>
  <c r="C1032" i="5"/>
  <c r="C1158" i="5"/>
  <c r="D1240" i="5"/>
  <c r="C1240" i="5"/>
  <c r="D1319" i="5"/>
  <c r="C1319" i="5"/>
  <c r="D1285" i="5"/>
  <c r="C1285" i="5"/>
  <c r="D1428" i="5"/>
  <c r="C1428" i="5"/>
  <c r="C1241" i="5"/>
  <c r="D1194" i="5"/>
  <c r="C1194" i="5"/>
  <c r="C1270" i="5"/>
  <c r="D1490" i="5"/>
  <c r="C1490" i="5"/>
  <c r="C1356" i="5"/>
  <c r="C1439" i="5"/>
  <c r="D1439" i="5"/>
  <c r="C1655" i="5"/>
  <c r="D1655" i="5"/>
  <c r="D1380" i="5"/>
  <c r="C1380" i="5"/>
  <c r="C1500" i="5"/>
  <c r="D1500" i="5"/>
  <c r="C1575" i="5"/>
  <c r="D1609" i="5"/>
  <c r="C1609" i="5"/>
  <c r="C1493" i="5"/>
  <c r="C1595" i="5"/>
  <c r="C1757" i="5"/>
  <c r="D1757" i="5"/>
  <c r="D1837" i="5"/>
  <c r="C1837" i="5"/>
  <c r="C1739" i="5"/>
  <c r="C1732" i="5"/>
  <c r="C1820" i="5"/>
  <c r="C1872" i="5"/>
  <c r="C920" i="5"/>
  <c r="D920" i="5"/>
  <c r="C922" i="5"/>
  <c r="D922" i="5"/>
  <c r="D958" i="5"/>
  <c r="C958" i="5"/>
  <c r="C1002" i="5"/>
  <c r="D1002" i="5"/>
  <c r="C1061" i="5"/>
  <c r="D1061" i="5"/>
  <c r="D1152" i="5"/>
  <c r="C1152" i="5"/>
  <c r="C1202" i="5"/>
  <c r="D1202" i="5"/>
  <c r="D1010" i="5"/>
  <c r="C1010" i="5"/>
  <c r="C1272" i="5"/>
  <c r="AE1272" i="5" s="1"/>
  <c r="D1325" i="5"/>
  <c r="C1325" i="5"/>
  <c r="D1357" i="5"/>
  <c r="C1357" i="5"/>
  <c r="C1481" i="5"/>
  <c r="D1481" i="5"/>
  <c r="D1243" i="5"/>
  <c r="C1243" i="5"/>
  <c r="C1363" i="5"/>
  <c r="D1363" i="5"/>
  <c r="C1444" i="5"/>
  <c r="D1444" i="5"/>
  <c r="D1501" i="5"/>
  <c r="C1501" i="5"/>
  <c r="C1666" i="5"/>
  <c r="D1666" i="5"/>
  <c r="C1593" i="5"/>
  <c r="D1734" i="5"/>
  <c r="C1734" i="5"/>
  <c r="C1772" i="5"/>
  <c r="C349" i="5"/>
  <c r="D349" i="5"/>
  <c r="C744" i="5"/>
  <c r="C844" i="5"/>
  <c r="C1011" i="5"/>
  <c r="D1011" i="5"/>
  <c r="C1058" i="5"/>
  <c r="D1058" i="5"/>
  <c r="C874" i="5"/>
  <c r="D1072" i="5"/>
  <c r="C1072" i="5"/>
  <c r="C1085" i="5"/>
  <c r="C986" i="5"/>
  <c r="C1276" i="5"/>
  <c r="D1097" i="5"/>
  <c r="C1097" i="5"/>
  <c r="D1133" i="5"/>
  <c r="C1133" i="5"/>
  <c r="D1201" i="5"/>
  <c r="C1201" i="5"/>
  <c r="C1330" i="5"/>
  <c r="D1330" i="5"/>
  <c r="C1198" i="5"/>
  <c r="D1413" i="5"/>
  <c r="C1413" i="5"/>
  <c r="C1450" i="5"/>
  <c r="D1450" i="5"/>
  <c r="C1397" i="5"/>
  <c r="C1580" i="5"/>
  <c r="D1612" i="5"/>
  <c r="C1612" i="5"/>
  <c r="D1466" i="5"/>
  <c r="C1466" i="5"/>
  <c r="C1670" i="5"/>
  <c r="D1670" i="5"/>
  <c r="C1617" i="5"/>
  <c r="C1673" i="5"/>
  <c r="C1743" i="5"/>
  <c r="C1554" i="5"/>
  <c r="C1760" i="5"/>
  <c r="C1692" i="5"/>
  <c r="C273" i="5"/>
  <c r="AE273" i="5" s="1"/>
  <c r="C493" i="5"/>
  <c r="D493" i="5"/>
  <c r="C649" i="5"/>
  <c r="C629" i="5"/>
  <c r="C679" i="5"/>
  <c r="D679" i="5"/>
  <c r="C806" i="5"/>
  <c r="C595" i="5"/>
  <c r="C686" i="5"/>
  <c r="D686" i="5"/>
  <c r="C729" i="5"/>
  <c r="D729" i="5"/>
  <c r="C666" i="5"/>
  <c r="C948" i="5"/>
  <c r="D948" i="5"/>
  <c r="C879" i="5"/>
  <c r="D879" i="5"/>
  <c r="C612" i="5"/>
  <c r="C926" i="5"/>
  <c r="C925" i="5"/>
  <c r="D925" i="5"/>
  <c r="C907" i="5"/>
  <c r="C945" i="5"/>
  <c r="C1019" i="5"/>
  <c r="D1019" i="5"/>
  <c r="C895" i="5"/>
  <c r="D917" i="5"/>
  <c r="C917" i="5"/>
  <c r="C1117" i="5"/>
  <c r="D1117" i="5"/>
  <c r="C1230" i="5"/>
  <c r="D1230" i="5"/>
  <c r="C1076" i="5"/>
  <c r="C889" i="5"/>
  <c r="C1124" i="5"/>
  <c r="C1068" i="5"/>
  <c r="D1275" i="5"/>
  <c r="C1275" i="5"/>
  <c r="C1336" i="5"/>
  <c r="D1336" i="5"/>
  <c r="D1385" i="5"/>
  <c r="C1385" i="5"/>
  <c r="C1509" i="5"/>
  <c r="D1509" i="5"/>
  <c r="C1376" i="5"/>
  <c r="C1252" i="5"/>
  <c r="C1159" i="5"/>
  <c r="C1181" i="5"/>
  <c r="D1375" i="5"/>
  <c r="C1375" i="5"/>
  <c r="C1605" i="5"/>
  <c r="D1605" i="5"/>
  <c r="C1677" i="5"/>
  <c r="D1677" i="5"/>
  <c r="C1712" i="5"/>
  <c r="D1662" i="5"/>
  <c r="C1662" i="5"/>
  <c r="C1652" i="5"/>
  <c r="D1652" i="5"/>
  <c r="C1506" i="5"/>
  <c r="D1717" i="5"/>
  <c r="C1717" i="5"/>
  <c r="C468" i="5"/>
  <c r="D468" i="5"/>
  <c r="D190" i="5"/>
  <c r="C190" i="5"/>
  <c r="C299" i="5"/>
  <c r="D299" i="5"/>
  <c r="C286" i="5"/>
  <c r="D286" i="5"/>
  <c r="C424" i="5"/>
  <c r="D424" i="5"/>
  <c r="D483" i="5"/>
  <c r="C483" i="5"/>
  <c r="C471" i="5"/>
  <c r="C521" i="5"/>
  <c r="C540" i="5"/>
  <c r="D540" i="5"/>
  <c r="C485" i="5"/>
  <c r="C888" i="5"/>
  <c r="D888" i="5"/>
  <c r="C959" i="5"/>
  <c r="D959" i="5"/>
  <c r="C829" i="5"/>
  <c r="D829" i="5"/>
  <c r="C792" i="5"/>
  <c r="D792" i="5"/>
  <c r="C656" i="5"/>
  <c r="D1048" i="5"/>
  <c r="C1048" i="5"/>
  <c r="C877" i="5"/>
  <c r="C757" i="5"/>
  <c r="D929" i="5"/>
  <c r="C929" i="5"/>
  <c r="C1020" i="5"/>
  <c r="C1059" i="5"/>
  <c r="C1017" i="5"/>
  <c r="D955" i="5"/>
  <c r="C955" i="5"/>
  <c r="C935" i="5"/>
  <c r="C1249" i="5"/>
  <c r="D1280" i="5"/>
  <c r="C1280" i="5"/>
  <c r="C1341" i="5"/>
  <c r="D1341" i="5"/>
  <c r="C1093" i="5"/>
  <c r="C1290" i="5"/>
  <c r="D1390" i="5"/>
  <c r="C1390" i="5"/>
  <c r="C1520" i="5"/>
  <c r="D1520" i="5"/>
  <c r="C1406" i="5"/>
  <c r="D1251" i="5"/>
  <c r="C1251" i="5"/>
  <c r="C1295" i="5"/>
  <c r="C1222" i="5"/>
  <c r="C1289" i="5"/>
  <c r="AE1289" i="5" s="1"/>
  <c r="C1421" i="5"/>
  <c r="D1421" i="5"/>
  <c r="C1420" i="5"/>
  <c r="D1705" i="5"/>
  <c r="C1705" i="5"/>
  <c r="D1478" i="5"/>
  <c r="C1478" i="5"/>
  <c r="C1686" i="5"/>
  <c r="D1686" i="5"/>
  <c r="C1716" i="5"/>
  <c r="C1608" i="5"/>
  <c r="C1854" i="5"/>
  <c r="D1854" i="5"/>
  <c r="C1682" i="5"/>
  <c r="C1301" i="5"/>
  <c r="C1708" i="5"/>
  <c r="C1882" i="5"/>
  <c r="C1860" i="5"/>
  <c r="G34" i="5"/>
  <c r="G42" i="5"/>
  <c r="G46" i="5"/>
  <c r="G50" i="5"/>
  <c r="G58" i="5"/>
  <c r="G83" i="5"/>
  <c r="G96" i="5"/>
  <c r="G100" i="5"/>
  <c r="G109" i="5"/>
  <c r="G142" i="5"/>
  <c r="G153" i="5"/>
  <c r="G179" i="5"/>
  <c r="G44" i="5"/>
  <c r="G52" i="5"/>
  <c r="G56" i="5"/>
  <c r="G60" i="5"/>
  <c r="G68" i="5"/>
  <c r="G85" i="5"/>
  <c r="G87" i="5"/>
  <c r="G89" i="5"/>
  <c r="AE89" i="5" s="1"/>
  <c r="G91" i="5"/>
  <c r="G102" i="5"/>
  <c r="G107" i="5"/>
  <c r="G111" i="5"/>
  <c r="G113" i="5"/>
  <c r="G119" i="5"/>
  <c r="G159" i="5"/>
  <c r="G164" i="5"/>
  <c r="G166" i="5"/>
  <c r="G168" i="5"/>
  <c r="G170" i="5"/>
  <c r="G175" i="5"/>
  <c r="G177" i="5"/>
  <c r="G181" i="5"/>
  <c r="G103" i="5"/>
  <c r="G13" i="5"/>
  <c r="G15" i="5"/>
  <c r="G17" i="5"/>
  <c r="G19" i="5"/>
  <c r="G21" i="5"/>
  <c r="G54" i="5"/>
  <c r="G62" i="5"/>
  <c r="G66" i="5"/>
  <c r="G70" i="5"/>
  <c r="G105" i="5"/>
  <c r="G117" i="5"/>
  <c r="G121" i="5"/>
  <c r="G123" i="5"/>
  <c r="G129" i="5"/>
  <c r="G157" i="5"/>
  <c r="G161" i="5"/>
  <c r="G172" i="5"/>
  <c r="G5" i="5"/>
  <c r="G9" i="5"/>
  <c r="G23" i="5"/>
  <c r="G25" i="5"/>
  <c r="G27" i="5"/>
  <c r="G3" i="5"/>
  <c r="G7" i="5"/>
  <c r="G11" i="5"/>
  <c r="G33" i="5"/>
  <c r="G35" i="5"/>
  <c r="G37" i="5"/>
  <c r="G39" i="5"/>
  <c r="G41" i="5"/>
  <c r="G74" i="5"/>
  <c r="G76" i="5"/>
  <c r="G80" i="5"/>
  <c r="G125" i="5"/>
  <c r="G137" i="5"/>
  <c r="G141" i="5"/>
  <c r="G152" i="5"/>
  <c r="G163" i="5"/>
  <c r="G43" i="5"/>
  <c r="G45" i="5"/>
  <c r="G47" i="5"/>
  <c r="G36" i="5"/>
  <c r="G59" i="5"/>
  <c r="G104" i="5"/>
  <c r="G160" i="5"/>
  <c r="G162" i="5"/>
  <c r="G174" i="5"/>
  <c r="G14" i="5"/>
  <c r="G57" i="5"/>
  <c r="G93" i="5"/>
  <c r="G101" i="5"/>
  <c r="G130" i="5"/>
  <c r="G138" i="5"/>
  <c r="G140" i="5"/>
  <c r="G158" i="5"/>
  <c r="G12" i="5"/>
  <c r="G72" i="5"/>
  <c r="G99" i="5"/>
  <c r="G126" i="5"/>
  <c r="G132" i="5"/>
  <c r="G136" i="5"/>
  <c r="G146" i="5"/>
  <c r="G150" i="5"/>
  <c r="G156" i="5"/>
  <c r="G10" i="5"/>
  <c r="G30" i="5"/>
  <c r="G95" i="5"/>
  <c r="G124" i="5"/>
  <c r="G173" i="5"/>
  <c r="G51" i="5"/>
  <c r="G120" i="5"/>
  <c r="G49" i="5"/>
  <c r="G64" i="5"/>
  <c r="G79" i="5"/>
  <c r="G92" i="5"/>
  <c r="G118" i="5"/>
  <c r="G143" i="5"/>
  <c r="G167" i="5"/>
  <c r="G6" i="5"/>
  <c r="G73" i="5"/>
  <c r="G114" i="5"/>
  <c r="G131" i="5"/>
  <c r="G149" i="5"/>
  <c r="G20" i="5"/>
  <c r="G24" i="5"/>
  <c r="G69" i="5"/>
  <c r="G94" i="5"/>
  <c r="G112" i="5"/>
  <c r="G147" i="5"/>
  <c r="G4" i="5"/>
  <c r="G31" i="5"/>
  <c r="G86" i="5"/>
  <c r="G145" i="5"/>
  <c r="G180" i="5"/>
  <c r="G16" i="5"/>
  <c r="G61" i="5"/>
  <c r="G65" i="5"/>
  <c r="G78" i="5"/>
  <c r="G84" i="5"/>
  <c r="G106" i="5"/>
  <c r="G176" i="5"/>
  <c r="G55" i="5"/>
  <c r="G97" i="5"/>
  <c r="G115" i="5"/>
  <c r="G128" i="5"/>
  <c r="G134" i="5"/>
  <c r="G144" i="5"/>
  <c r="G148" i="5"/>
  <c r="G154" i="5"/>
  <c r="G171" i="5"/>
  <c r="G28" i="5"/>
  <c r="G53" i="5"/>
  <c r="G81" i="5"/>
  <c r="G169" i="5"/>
  <c r="G8" i="5"/>
  <c r="G32" i="5"/>
  <c r="G122" i="5"/>
  <c r="G26" i="5"/>
  <c r="G77" i="5"/>
  <c r="G90" i="5"/>
  <c r="G139" i="5"/>
  <c r="G71" i="5"/>
  <c r="G75" i="5"/>
  <c r="G88" i="5"/>
  <c r="G98" i="5"/>
  <c r="G116" i="5"/>
  <c r="G133" i="5"/>
  <c r="G151" i="5"/>
  <c r="G18" i="5"/>
  <c r="G22" i="5"/>
  <c r="G40" i="5"/>
  <c r="G110" i="5"/>
  <c r="G127" i="5"/>
  <c r="G165" i="5"/>
  <c r="G38" i="5"/>
  <c r="G67" i="5"/>
  <c r="G108" i="5"/>
  <c r="G135" i="5"/>
  <c r="G155" i="5"/>
  <c r="G29" i="5"/>
  <c r="G48" i="5"/>
  <c r="G63" i="5"/>
  <c r="G82" i="5"/>
  <c r="G178" i="5"/>
  <c r="G2" i="5"/>
  <c r="AE2" i="5" s="1"/>
  <c r="L768" i="5" l="1"/>
  <c r="L367" i="5"/>
  <c r="L1428" i="5"/>
  <c r="L1463" i="5"/>
  <c r="R1696" i="5"/>
  <c r="T1696" i="5" s="1"/>
  <c r="V1696" i="5" s="1"/>
  <c r="X1696" i="5" s="1"/>
  <c r="Z1696" i="5" s="1"/>
  <c r="AA1696" i="5" s="1"/>
  <c r="AC1696" i="5" s="1"/>
  <c r="AE440" i="5"/>
  <c r="L1621" i="5"/>
  <c r="R229" i="5"/>
  <c r="T229" i="5" s="1"/>
  <c r="V229" i="5" s="1"/>
  <c r="X229" i="5" s="1"/>
  <c r="Z229" i="5" s="1"/>
  <c r="AA229" i="5" s="1"/>
  <c r="AC229" i="5" s="1"/>
  <c r="L615" i="5"/>
  <c r="N477" i="5"/>
  <c r="P477" i="5" s="1"/>
  <c r="R477" i="5" s="1"/>
  <c r="T477" i="5" s="1"/>
  <c r="V477" i="5" s="1"/>
  <c r="X477" i="5" s="1"/>
  <c r="Z477" i="5" s="1"/>
  <c r="AA477" i="5" s="1"/>
  <c r="AC477" i="5" s="1"/>
  <c r="L1631" i="5"/>
  <c r="L579" i="5"/>
  <c r="N579" i="5" s="1"/>
  <c r="N640" i="5"/>
  <c r="L1142" i="5"/>
  <c r="N1142" i="5" s="1"/>
  <c r="P1142" i="5" s="1"/>
  <c r="R1142" i="5" s="1"/>
  <c r="T1142" i="5" s="1"/>
  <c r="V1142" i="5" s="1"/>
  <c r="X1142" i="5" s="1"/>
  <c r="Z1142" i="5" s="1"/>
  <c r="AA1142" i="5" s="1"/>
  <c r="AC1142" i="5" s="1"/>
  <c r="L186" i="5"/>
  <c r="L111" i="5"/>
  <c r="N111" i="5" s="1"/>
  <c r="P111" i="5" s="1"/>
  <c r="R111" i="5" s="1"/>
  <c r="T111" i="5" s="1"/>
  <c r="V111" i="5" s="1"/>
  <c r="X111" i="5" s="1"/>
  <c r="Z111" i="5" s="1"/>
  <c r="AA111" i="5" s="1"/>
  <c r="AC111" i="5" s="1"/>
  <c r="L372" i="5"/>
  <c r="N372" i="5" s="1"/>
  <c r="P372" i="5" s="1"/>
  <c r="R372" i="5" s="1"/>
  <c r="T372" i="5" s="1"/>
  <c r="V372" i="5" s="1"/>
  <c r="X372" i="5" s="1"/>
  <c r="Z372" i="5" s="1"/>
  <c r="AA372" i="5" s="1"/>
  <c r="AC372" i="5" s="1"/>
  <c r="L1427" i="5"/>
  <c r="N495" i="5"/>
  <c r="L1371" i="5"/>
  <c r="N1371" i="5" s="1"/>
  <c r="P1371" i="5" s="1"/>
  <c r="R1371" i="5" s="1"/>
  <c r="T1371" i="5" s="1"/>
  <c r="V1371" i="5" s="1"/>
  <c r="X1371" i="5" s="1"/>
  <c r="Z1371" i="5" s="1"/>
  <c r="AA1371" i="5" s="1"/>
  <c r="AC1371" i="5" s="1"/>
  <c r="L302" i="5"/>
  <c r="N302" i="5" s="1"/>
  <c r="P302" i="5" s="1"/>
  <c r="R302" i="5" s="1"/>
  <c r="T302" i="5" s="1"/>
  <c r="V302" i="5" s="1"/>
  <c r="X302" i="5" s="1"/>
  <c r="Z302" i="5" s="1"/>
  <c r="AA302" i="5" s="1"/>
  <c r="AC302" i="5" s="1"/>
  <c r="N1866" i="5"/>
  <c r="L997" i="5"/>
  <c r="N997" i="5" s="1"/>
  <c r="L613" i="5"/>
  <c r="L355" i="5"/>
  <c r="N355" i="5" s="1"/>
  <c r="P355" i="5" s="1"/>
  <c r="R355" i="5" s="1"/>
  <c r="T355" i="5" s="1"/>
  <c r="V355" i="5" s="1"/>
  <c r="X355" i="5" s="1"/>
  <c r="Z355" i="5" s="1"/>
  <c r="AA355" i="5" s="1"/>
  <c r="AC355" i="5" s="1"/>
  <c r="L490" i="5"/>
  <c r="N490" i="5" s="1"/>
  <c r="P490" i="5" s="1"/>
  <c r="R490" i="5" s="1"/>
  <c r="T490" i="5" s="1"/>
  <c r="V490" i="5" s="1"/>
  <c r="X490" i="5" s="1"/>
  <c r="Z490" i="5" s="1"/>
  <c r="AA490" i="5" s="1"/>
  <c r="AC490" i="5" s="1"/>
  <c r="L610" i="5"/>
  <c r="N928" i="5"/>
  <c r="N934" i="5"/>
  <c r="P934" i="5" s="1"/>
  <c r="R934" i="5" s="1"/>
  <c r="T934" i="5" s="1"/>
  <c r="V934" i="5" s="1"/>
  <c r="L1495" i="5"/>
  <c r="N1495" i="5" s="1"/>
  <c r="P1495" i="5" s="1"/>
  <c r="R1495" i="5" s="1"/>
  <c r="T1495" i="5" s="1"/>
  <c r="V1495" i="5" s="1"/>
  <c r="X1495" i="5" s="1"/>
  <c r="Z1495" i="5" s="1"/>
  <c r="AA1495" i="5" s="1"/>
  <c r="AC1495" i="5" s="1"/>
  <c r="L972" i="5"/>
  <c r="N972" i="5" s="1"/>
  <c r="P972" i="5" s="1"/>
  <c r="R972" i="5" s="1"/>
  <c r="T972" i="5" s="1"/>
  <c r="V972" i="5" s="1"/>
  <c r="X972" i="5" s="1"/>
  <c r="Z972" i="5" s="1"/>
  <c r="AA972" i="5" s="1"/>
  <c r="AC972" i="5" s="1"/>
  <c r="L849" i="5"/>
  <c r="L1078" i="5"/>
  <c r="N1078" i="5" s="1"/>
  <c r="P1078" i="5" s="1"/>
  <c r="R1078" i="5" s="1"/>
  <c r="T1078" i="5" s="1"/>
  <c r="V1078" i="5" s="1"/>
  <c r="X1078" i="5" s="1"/>
  <c r="Z1078" i="5" s="1"/>
  <c r="AA1078" i="5" s="1"/>
  <c r="AC1078" i="5" s="1"/>
  <c r="L635" i="5"/>
  <c r="L488" i="5"/>
  <c r="N488" i="5" s="1"/>
  <c r="P488" i="5" s="1"/>
  <c r="R488" i="5" s="1"/>
  <c r="T488" i="5" s="1"/>
  <c r="V488" i="5" s="1"/>
  <c r="X488" i="5" s="1"/>
  <c r="Z488" i="5" s="1"/>
  <c r="AA488" i="5" s="1"/>
  <c r="AC488" i="5" s="1"/>
  <c r="L290" i="5"/>
  <c r="L1353" i="5"/>
  <c r="N798" i="5"/>
  <c r="P798" i="5" s="1"/>
  <c r="R798" i="5" s="1"/>
  <c r="T486" i="5"/>
  <c r="V486" i="5" s="1"/>
  <c r="X486" i="5" s="1"/>
  <c r="Z486" i="5" s="1"/>
  <c r="AA486" i="5" s="1"/>
  <c r="AC486" i="5" s="1"/>
  <c r="T418" i="5"/>
  <c r="V418" i="5" s="1"/>
  <c r="X418" i="5" s="1"/>
  <c r="Z418" i="5" s="1"/>
  <c r="AA418" i="5" s="1"/>
  <c r="AC418" i="5" s="1"/>
  <c r="N1108" i="5"/>
  <c r="L1328" i="5"/>
  <c r="L3" i="5"/>
  <c r="N3" i="5" s="1"/>
  <c r="P3" i="5" s="1"/>
  <c r="R3" i="5" s="1"/>
  <c r="T3" i="5" s="1"/>
  <c r="V3" i="5" s="1"/>
  <c r="X3" i="5" s="1"/>
  <c r="Z3" i="5" s="1"/>
  <c r="AA3" i="5" s="1"/>
  <c r="AC3" i="5" s="1"/>
  <c r="L1718" i="5"/>
  <c r="L965" i="5"/>
  <c r="N965" i="5" s="1"/>
  <c r="P965" i="5" s="1"/>
  <c r="R965" i="5" s="1"/>
  <c r="T965" i="5" s="1"/>
  <c r="V965" i="5" s="1"/>
  <c r="X965" i="5" s="1"/>
  <c r="Z965" i="5" s="1"/>
  <c r="AA965" i="5" s="1"/>
  <c r="AC965" i="5" s="1"/>
  <c r="R1000" i="5"/>
  <c r="T1000" i="5" s="1"/>
  <c r="V1000" i="5" s="1"/>
  <c r="X1000" i="5" s="1"/>
  <c r="Z1000" i="5" s="1"/>
  <c r="AA1000" i="5" s="1"/>
  <c r="N440" i="5"/>
  <c r="P440" i="5" s="1"/>
  <c r="R440" i="5" s="1"/>
  <c r="T440" i="5" s="1"/>
  <c r="V440" i="5" s="1"/>
  <c r="X440" i="5" s="1"/>
  <c r="Z440" i="5" s="1"/>
  <c r="AA440" i="5" s="1"/>
  <c r="AC440" i="5" s="1"/>
  <c r="L1139" i="5"/>
  <c r="N1139" i="5" s="1"/>
  <c r="P1139" i="5" s="1"/>
  <c r="R1139" i="5" s="1"/>
  <c r="T1139" i="5" s="1"/>
  <c r="V1139" i="5" s="1"/>
  <c r="X1139" i="5" s="1"/>
  <c r="Z1139" i="5" s="1"/>
  <c r="AA1139" i="5" s="1"/>
  <c r="AC1139" i="5" s="1"/>
  <c r="L1264" i="5"/>
  <c r="L1475" i="5"/>
  <c r="N1475" i="5" s="1"/>
  <c r="P1475" i="5" s="1"/>
  <c r="R1475" i="5" s="1"/>
  <c r="T1475" i="5" s="1"/>
  <c r="V1475" i="5" s="1"/>
  <c r="X1475" i="5" s="1"/>
  <c r="Z1475" i="5" s="1"/>
  <c r="AA1475" i="5" s="1"/>
  <c r="AC1475" i="5" s="1"/>
  <c r="L875" i="5"/>
  <c r="N875" i="5" s="1"/>
  <c r="P875" i="5" s="1"/>
  <c r="R875" i="5" s="1"/>
  <c r="T875" i="5" s="1"/>
  <c r="V875" i="5" s="1"/>
  <c r="X875" i="5" s="1"/>
  <c r="Z875" i="5" s="1"/>
  <c r="AA875" i="5" s="1"/>
  <c r="AC875" i="5" s="1"/>
  <c r="L606" i="5"/>
  <c r="P997" i="5"/>
  <c r="R997" i="5" s="1"/>
  <c r="T997" i="5" s="1"/>
  <c r="V997" i="5" s="1"/>
  <c r="X997" i="5" s="1"/>
  <c r="Z997" i="5" s="1"/>
  <c r="AA997" i="5" s="1"/>
  <c r="AC997" i="5" s="1"/>
  <c r="L66" i="5"/>
  <c r="N1468" i="5"/>
  <c r="P1468" i="5" s="1"/>
  <c r="R1468" i="5" s="1"/>
  <c r="T1468" i="5" s="1"/>
  <c r="V1468" i="5" s="1"/>
  <c r="X1468" i="5" s="1"/>
  <c r="Z1468" i="5" s="1"/>
  <c r="AA1468" i="5" s="1"/>
  <c r="AC1468" i="5" s="1"/>
  <c r="N1437" i="5"/>
  <c r="P1437" i="5" s="1"/>
  <c r="R1437" i="5" s="1"/>
  <c r="T1437" i="5" s="1"/>
  <c r="V1437" i="5" s="1"/>
  <c r="X1437" i="5" s="1"/>
  <c r="Z1437" i="5" s="1"/>
  <c r="AA1437" i="5" s="1"/>
  <c r="AC1437" i="5" s="1"/>
  <c r="L413" i="5"/>
  <c r="N413" i="5" s="1"/>
  <c r="P413" i="5" s="1"/>
  <c r="N1417" i="5"/>
  <c r="P1566" i="5"/>
  <c r="R1566" i="5" s="1"/>
  <c r="T1566" i="5" s="1"/>
  <c r="V1566" i="5" s="1"/>
  <c r="X1566" i="5" s="1"/>
  <c r="Z1566" i="5" s="1"/>
  <c r="AA1566" i="5" s="1"/>
  <c r="N840" i="5"/>
  <c r="P840" i="5" s="1"/>
  <c r="R840" i="5" s="1"/>
  <c r="T840" i="5" s="1"/>
  <c r="V840" i="5" s="1"/>
  <c r="X840" i="5" s="1"/>
  <c r="Z840" i="5" s="1"/>
  <c r="AA840" i="5" s="1"/>
  <c r="AC840" i="5" s="1"/>
  <c r="L398" i="5"/>
  <c r="N398" i="5" s="1"/>
  <c r="P398" i="5" s="1"/>
  <c r="R398" i="5" s="1"/>
  <c r="T398" i="5" s="1"/>
  <c r="V398" i="5" s="1"/>
  <c r="X398" i="5" s="1"/>
  <c r="Z398" i="5" s="1"/>
  <c r="AA398" i="5" s="1"/>
  <c r="AC398" i="5" s="1"/>
  <c r="L137" i="5"/>
  <c r="N137" i="5" s="1"/>
  <c r="P137" i="5" s="1"/>
  <c r="R137" i="5" s="1"/>
  <c r="T137" i="5" s="1"/>
  <c r="V137" i="5" s="1"/>
  <c r="X137" i="5" s="1"/>
  <c r="Z137" i="5" s="1"/>
  <c r="AA137" i="5" s="1"/>
  <c r="AC137" i="5" s="1"/>
  <c r="N793" i="5"/>
  <c r="P793" i="5" s="1"/>
  <c r="R793" i="5" s="1"/>
  <c r="T793" i="5" s="1"/>
  <c r="V793" i="5" s="1"/>
  <c r="X793" i="5" s="1"/>
  <c r="Z793" i="5" s="1"/>
  <c r="AA793" i="5" s="1"/>
  <c r="AC793" i="5" s="1"/>
  <c r="L1833" i="5"/>
  <c r="N1833" i="5" s="1"/>
  <c r="L758" i="5"/>
  <c r="N758" i="5" s="1"/>
  <c r="P758" i="5" s="1"/>
  <c r="R758" i="5" s="1"/>
  <c r="T758" i="5" s="1"/>
  <c r="V758" i="5" s="1"/>
  <c r="X758" i="5" s="1"/>
  <c r="Z758" i="5" s="1"/>
  <c r="AA758" i="5" s="1"/>
  <c r="AC758" i="5" s="1"/>
  <c r="L497" i="5"/>
  <c r="N1214" i="5"/>
  <c r="P1214" i="5" s="1"/>
  <c r="P1003" i="5"/>
  <c r="V1281" i="5"/>
  <c r="N797" i="5"/>
  <c r="P797" i="5" s="1"/>
  <c r="R797" i="5" s="1"/>
  <c r="T797" i="5" s="1"/>
  <c r="V797" i="5" s="1"/>
  <c r="X797" i="5" s="1"/>
  <c r="Z797" i="5" s="1"/>
  <c r="AA797" i="5" s="1"/>
  <c r="AC797" i="5" s="1"/>
  <c r="L1336" i="5"/>
  <c r="N1336" i="5" s="1"/>
  <c r="P1336" i="5" s="1"/>
  <c r="R1336" i="5" s="1"/>
  <c r="T1336" i="5" s="1"/>
  <c r="V1336" i="5" s="1"/>
  <c r="X1336" i="5" s="1"/>
  <c r="Z1336" i="5" s="1"/>
  <c r="AA1336" i="5" s="1"/>
  <c r="AC1336" i="5" s="1"/>
  <c r="R226" i="5"/>
  <c r="T226" i="5" s="1"/>
  <c r="L911" i="5"/>
  <c r="N911" i="5" s="1"/>
  <c r="P911" i="5" s="1"/>
  <c r="R911" i="5" s="1"/>
  <c r="T911" i="5" s="1"/>
  <c r="V911" i="5" s="1"/>
  <c r="X911" i="5" s="1"/>
  <c r="Z911" i="5" s="1"/>
  <c r="AA911" i="5" s="1"/>
  <c r="AC911" i="5" s="1"/>
  <c r="L1687" i="5"/>
  <c r="R716" i="5"/>
  <c r="T716" i="5" s="1"/>
  <c r="L591" i="5"/>
  <c r="L1579" i="5"/>
  <c r="N1579" i="5" s="1"/>
  <c r="L1419" i="5"/>
  <c r="L1165" i="5"/>
  <c r="R1333" i="5"/>
  <c r="T1333" i="5" s="1"/>
  <c r="V1333" i="5" s="1"/>
  <c r="X1333" i="5" s="1"/>
  <c r="Z1333" i="5" s="1"/>
  <c r="P538" i="5"/>
  <c r="R538" i="5" s="1"/>
  <c r="T538" i="5" s="1"/>
  <c r="V538" i="5" s="1"/>
  <c r="X538" i="5" s="1"/>
  <c r="Z538" i="5" s="1"/>
  <c r="AA538" i="5" s="1"/>
  <c r="AC538" i="5" s="1"/>
  <c r="N42" i="5"/>
  <c r="N557" i="5"/>
  <c r="P557" i="5" s="1"/>
  <c r="R557" i="5" s="1"/>
  <c r="T557" i="5" s="1"/>
  <c r="V557" i="5" s="1"/>
  <c r="X557" i="5" s="1"/>
  <c r="Z557" i="5" s="1"/>
  <c r="AA557" i="5" s="1"/>
  <c r="AC557" i="5" s="1"/>
  <c r="P1762" i="5"/>
  <c r="R1762" i="5" s="1"/>
  <c r="T1762" i="5" s="1"/>
  <c r="V1762" i="5" s="1"/>
  <c r="N1044" i="5"/>
  <c r="P1044" i="5" s="1"/>
  <c r="R1044" i="5" s="1"/>
  <c r="T1044" i="5" s="1"/>
  <c r="V1044" i="5" s="1"/>
  <c r="X1044" i="5" s="1"/>
  <c r="Z1044" i="5" s="1"/>
  <c r="AA1044" i="5" s="1"/>
  <c r="AC1044" i="5" s="1"/>
  <c r="L942" i="5"/>
  <c r="N942" i="5" s="1"/>
  <c r="P942" i="5" s="1"/>
  <c r="R942" i="5" s="1"/>
  <c r="T942" i="5" s="1"/>
  <c r="V942" i="5" s="1"/>
  <c r="X942" i="5" s="1"/>
  <c r="Z942" i="5" s="1"/>
  <c r="AA942" i="5" s="1"/>
  <c r="AC942" i="5" s="1"/>
  <c r="L1111" i="5"/>
  <c r="N1111" i="5" s="1"/>
  <c r="P1111" i="5" s="1"/>
  <c r="R1111" i="5" s="1"/>
  <c r="T1111" i="5" s="1"/>
  <c r="V1111" i="5" s="1"/>
  <c r="X1111" i="5" s="1"/>
  <c r="Z1111" i="5" s="1"/>
  <c r="AA1111" i="5" s="1"/>
  <c r="AC1111" i="5" s="1"/>
  <c r="L1676" i="5"/>
  <c r="N1676" i="5" s="1"/>
  <c r="N304" i="5"/>
  <c r="P304" i="5" s="1"/>
  <c r="R304" i="5" s="1"/>
  <c r="T304" i="5" s="1"/>
  <c r="V304" i="5" s="1"/>
  <c r="X304" i="5" s="1"/>
  <c r="Z304" i="5" s="1"/>
  <c r="AA304" i="5" s="1"/>
  <c r="AC304" i="5" s="1"/>
  <c r="Z633" i="5"/>
  <c r="AA633" i="5" s="1"/>
  <c r="AC633" i="5" s="1"/>
  <c r="N1491" i="5"/>
  <c r="P1491" i="5" s="1"/>
  <c r="R1491" i="5" s="1"/>
  <c r="T1491" i="5" s="1"/>
  <c r="V1491" i="5" s="1"/>
  <c r="X1491" i="5" s="1"/>
  <c r="Z1491" i="5" s="1"/>
  <c r="AA1491" i="5" s="1"/>
  <c r="AC1491" i="5" s="1"/>
  <c r="L1235" i="5"/>
  <c r="N1235" i="5" s="1"/>
  <c r="P1235" i="5" s="1"/>
  <c r="R1235" i="5" s="1"/>
  <c r="T1235" i="5" s="1"/>
  <c r="V1235" i="5" s="1"/>
  <c r="X1235" i="5" s="1"/>
  <c r="Z1235" i="5" s="1"/>
  <c r="AA1235" i="5" s="1"/>
  <c r="AC1235" i="5" s="1"/>
  <c r="L77" i="5"/>
  <c r="N77" i="5" s="1"/>
  <c r="P77" i="5" s="1"/>
  <c r="R77" i="5" s="1"/>
  <c r="T77" i="5" s="1"/>
  <c r="V77" i="5" s="1"/>
  <c r="X77" i="5" s="1"/>
  <c r="Z77" i="5" s="1"/>
  <c r="AA77" i="5" s="1"/>
  <c r="AC77" i="5" s="1"/>
  <c r="L1879" i="5"/>
  <c r="L808" i="5"/>
  <c r="N808" i="5" s="1"/>
  <c r="P808" i="5" s="1"/>
  <c r="R808" i="5" s="1"/>
  <c r="T808" i="5" s="1"/>
  <c r="V808" i="5" s="1"/>
  <c r="X808" i="5" s="1"/>
  <c r="Z808" i="5" s="1"/>
  <c r="AA808" i="5" s="1"/>
  <c r="AC808" i="5" s="1"/>
  <c r="N139" i="5"/>
  <c r="P139" i="5" s="1"/>
  <c r="R139" i="5" s="1"/>
  <c r="T139" i="5" s="1"/>
  <c r="V139" i="5" s="1"/>
  <c r="X139" i="5" s="1"/>
  <c r="Z139" i="5" s="1"/>
  <c r="AA139" i="5" s="1"/>
  <c r="AC139" i="5" s="1"/>
  <c r="L1581" i="5"/>
  <c r="N1581" i="5" s="1"/>
  <c r="P1581" i="5" s="1"/>
  <c r="R1581" i="5" s="1"/>
  <c r="T1581" i="5" s="1"/>
  <c r="V1581" i="5" s="1"/>
  <c r="X1581" i="5" s="1"/>
  <c r="L58" i="5"/>
  <c r="N58" i="5" s="1"/>
  <c r="P58" i="5" s="1"/>
  <c r="R58" i="5" s="1"/>
  <c r="L1835" i="5"/>
  <c r="N1835" i="5" s="1"/>
  <c r="P1835" i="5" s="1"/>
  <c r="R1835" i="5" s="1"/>
  <c r="T1835" i="5" s="1"/>
  <c r="V1835" i="5" s="1"/>
  <c r="X1835" i="5" s="1"/>
  <c r="Z1835" i="5" s="1"/>
  <c r="AA1835" i="5" s="1"/>
  <c r="AC1835" i="5" s="1"/>
  <c r="L1364" i="5"/>
  <c r="N1364" i="5" s="1"/>
  <c r="P1364" i="5" s="1"/>
  <c r="R1364" i="5" s="1"/>
  <c r="T1364" i="5" s="1"/>
  <c r="V1364" i="5" s="1"/>
  <c r="X1364" i="5" s="1"/>
  <c r="Z1364" i="5" s="1"/>
  <c r="AA1364" i="5" s="1"/>
  <c r="AC1364" i="5" s="1"/>
  <c r="L268" i="5"/>
  <c r="N268" i="5" s="1"/>
  <c r="P268" i="5" s="1"/>
  <c r="R268" i="5" s="1"/>
  <c r="T268" i="5" s="1"/>
  <c r="V268" i="5" s="1"/>
  <c r="X268" i="5" s="1"/>
  <c r="Z268" i="5" s="1"/>
  <c r="AA268" i="5" s="1"/>
  <c r="AC268" i="5" s="1"/>
  <c r="N274" i="5"/>
  <c r="P274" i="5" s="1"/>
  <c r="R274" i="5" s="1"/>
  <c r="T274" i="5" s="1"/>
  <c r="V274" i="5" s="1"/>
  <c r="X274" i="5" s="1"/>
  <c r="Z274" i="5" s="1"/>
  <c r="AA274" i="5" s="1"/>
  <c r="AC274" i="5" s="1"/>
  <c r="L338" i="5"/>
  <c r="L105" i="5"/>
  <c r="N105" i="5" s="1"/>
  <c r="P105" i="5" s="1"/>
  <c r="R105" i="5" s="1"/>
  <c r="T105" i="5" s="1"/>
  <c r="V105" i="5" s="1"/>
  <c r="X105" i="5" s="1"/>
  <c r="Z105" i="5" s="1"/>
  <c r="AA105" i="5" s="1"/>
  <c r="AC105" i="5" s="1"/>
  <c r="R1552" i="5"/>
  <c r="T1552" i="5" s="1"/>
  <c r="V1552" i="5" s="1"/>
  <c r="X1552" i="5" s="1"/>
  <c r="Z1552" i="5" s="1"/>
  <c r="AA1552" i="5" s="1"/>
  <c r="AC1552" i="5" s="1"/>
  <c r="L436" i="5"/>
  <c r="N436" i="5" s="1"/>
  <c r="L1436" i="5"/>
  <c r="N1436" i="5" s="1"/>
  <c r="L1365" i="5"/>
  <c r="N1365" i="5" s="1"/>
  <c r="P1365" i="5" s="1"/>
  <c r="R1365" i="5" s="1"/>
  <c r="T1365" i="5" s="1"/>
  <c r="V1365" i="5" s="1"/>
  <c r="X1365" i="5" s="1"/>
  <c r="Z1365" i="5" s="1"/>
  <c r="AA1365" i="5" s="1"/>
  <c r="AC1365" i="5" s="1"/>
  <c r="L714" i="5"/>
  <c r="N714" i="5" s="1"/>
  <c r="L1395" i="5"/>
  <c r="N1395" i="5" s="1"/>
  <c r="P1395" i="5" s="1"/>
  <c r="R1395" i="5" s="1"/>
  <c r="T1395" i="5" s="1"/>
  <c r="V1395" i="5" s="1"/>
  <c r="X1395" i="5" s="1"/>
  <c r="Z1395" i="5" s="1"/>
  <c r="AA1395" i="5" s="1"/>
  <c r="AC1395" i="5" s="1"/>
  <c r="X323" i="5"/>
  <c r="Z323" i="5" s="1"/>
  <c r="AA323" i="5" s="1"/>
  <c r="AC323" i="5" s="1"/>
  <c r="L706" i="5"/>
  <c r="N706" i="5" s="1"/>
  <c r="P706" i="5" s="1"/>
  <c r="R706" i="5" s="1"/>
  <c r="T706" i="5" s="1"/>
  <c r="V706" i="5" s="1"/>
  <c r="X706" i="5" s="1"/>
  <c r="Z706" i="5" s="1"/>
  <c r="AA706" i="5" s="1"/>
  <c r="AC706" i="5" s="1"/>
  <c r="N284" i="5"/>
  <c r="L295" i="5"/>
  <c r="N295" i="5" s="1"/>
  <c r="P295" i="5" s="1"/>
  <c r="R295" i="5" s="1"/>
  <c r="T295" i="5" s="1"/>
  <c r="V295" i="5" s="1"/>
  <c r="X295" i="5" s="1"/>
  <c r="Z295" i="5" s="1"/>
  <c r="AA295" i="5" s="1"/>
  <c r="AC295" i="5" s="1"/>
  <c r="L1679" i="5"/>
  <c r="N1679" i="5" s="1"/>
  <c r="P1679" i="5" s="1"/>
  <c r="R1679" i="5" s="1"/>
  <c r="T1679" i="5" s="1"/>
  <c r="V1679" i="5" s="1"/>
  <c r="X1679" i="5" s="1"/>
  <c r="Z1679" i="5" s="1"/>
  <c r="AA1679" i="5" s="1"/>
  <c r="AC1679" i="5" s="1"/>
  <c r="L1601" i="5"/>
  <c r="N1601" i="5" s="1"/>
  <c r="P1601" i="5" s="1"/>
  <c r="R1601" i="5" s="1"/>
  <c r="T1601" i="5" s="1"/>
  <c r="V1601" i="5" s="1"/>
  <c r="X1601" i="5" s="1"/>
  <c r="Z1601" i="5" s="1"/>
  <c r="AA1601" i="5" s="1"/>
  <c r="AC1601" i="5" s="1"/>
  <c r="L581" i="5"/>
  <c r="L1381" i="5"/>
  <c r="N1381" i="5" s="1"/>
  <c r="P1381" i="5" s="1"/>
  <c r="L1808" i="5"/>
  <c r="L1639" i="5"/>
  <c r="N1639" i="5" s="1"/>
  <c r="P1639" i="5" s="1"/>
  <c r="R1639" i="5" s="1"/>
  <c r="T1639" i="5" s="1"/>
  <c r="V1639" i="5" s="1"/>
  <c r="X1639" i="5" s="1"/>
  <c r="Z1639" i="5" s="1"/>
  <c r="AA1639" i="5" s="1"/>
  <c r="AC1639" i="5" s="1"/>
  <c r="N1631" i="5"/>
  <c r="P1631" i="5" s="1"/>
  <c r="R1631" i="5" s="1"/>
  <c r="T1631" i="5" s="1"/>
  <c r="V1631" i="5" s="1"/>
  <c r="X1631" i="5" s="1"/>
  <c r="Z1631" i="5" s="1"/>
  <c r="AA1631" i="5" s="1"/>
  <c r="AC1631" i="5" s="1"/>
  <c r="L455" i="5"/>
  <c r="N455" i="5" s="1"/>
  <c r="P455" i="5" s="1"/>
  <c r="R455" i="5" s="1"/>
  <c r="T455" i="5" s="1"/>
  <c r="V455" i="5" s="1"/>
  <c r="X455" i="5" s="1"/>
  <c r="Z455" i="5" s="1"/>
  <c r="AA455" i="5" s="1"/>
  <c r="AC455" i="5" s="1"/>
  <c r="L419" i="5"/>
  <c r="N376" i="5"/>
  <c r="P376" i="5" s="1"/>
  <c r="R376" i="5" s="1"/>
  <c r="T376" i="5" s="1"/>
  <c r="V376" i="5" s="1"/>
  <c r="X376" i="5" s="1"/>
  <c r="Z376" i="5" s="1"/>
  <c r="AA376" i="5" s="1"/>
  <c r="AC376" i="5" s="1"/>
  <c r="L1158" i="5"/>
  <c r="L1731" i="5"/>
  <c r="L339" i="5"/>
  <c r="N339" i="5" s="1"/>
  <c r="P339" i="5" s="1"/>
  <c r="L1748" i="5"/>
  <c r="L1181" i="5"/>
  <c r="L1084" i="5"/>
  <c r="N1084" i="5" s="1"/>
  <c r="P1084" i="5" s="1"/>
  <c r="R1084" i="5" s="1"/>
  <c r="T1084" i="5" s="1"/>
  <c r="V1084" i="5" s="1"/>
  <c r="X1084" i="5" s="1"/>
  <c r="Z1084" i="5" s="1"/>
  <c r="AA1084" i="5" s="1"/>
  <c r="AC1084" i="5" s="1"/>
  <c r="L774" i="5"/>
  <c r="L1759" i="5"/>
  <c r="N1759" i="5" s="1"/>
  <c r="P1759" i="5" s="1"/>
  <c r="R1759" i="5" s="1"/>
  <c r="T1759" i="5" s="1"/>
  <c r="V1759" i="5" s="1"/>
  <c r="X1759" i="5" s="1"/>
  <c r="Z1759" i="5" s="1"/>
  <c r="AA1759" i="5" s="1"/>
  <c r="AC1759" i="5" s="1"/>
  <c r="P579" i="5"/>
  <c r="R579" i="5" s="1"/>
  <c r="L1299" i="5"/>
  <c r="N1299" i="5" s="1"/>
  <c r="P1299" i="5" s="1"/>
  <c r="R1299" i="5" s="1"/>
  <c r="T1299" i="5" s="1"/>
  <c r="V1299" i="5" s="1"/>
  <c r="X1299" i="5" s="1"/>
  <c r="Z1299" i="5" s="1"/>
  <c r="AA1299" i="5" s="1"/>
  <c r="AC1299" i="5" s="1"/>
  <c r="L1584" i="5"/>
  <c r="N1584" i="5" s="1"/>
  <c r="L510" i="5"/>
  <c r="L450" i="5"/>
  <c r="L1049" i="5"/>
  <c r="N1049" i="5" s="1"/>
  <c r="P1049" i="5" s="1"/>
  <c r="R1049" i="5" s="1"/>
  <c r="T1049" i="5" s="1"/>
  <c r="V1049" i="5" s="1"/>
  <c r="X1049" i="5" s="1"/>
  <c r="Z1049" i="5" s="1"/>
  <c r="AA1049" i="5" s="1"/>
  <c r="AC1049" i="5" s="1"/>
  <c r="L824" i="5"/>
  <c r="N824" i="5" s="1"/>
  <c r="P824" i="5" s="1"/>
  <c r="L465" i="5"/>
  <c r="L951" i="5"/>
  <c r="N951" i="5" s="1"/>
  <c r="P951" i="5" s="1"/>
  <c r="R951" i="5" s="1"/>
  <c r="T951" i="5" s="1"/>
  <c r="V951" i="5" s="1"/>
  <c r="X951" i="5" s="1"/>
  <c r="Z951" i="5" s="1"/>
  <c r="AA951" i="5" s="1"/>
  <c r="AC951" i="5" s="1"/>
  <c r="L1160" i="5"/>
  <c r="N1160" i="5" s="1"/>
  <c r="P1160" i="5" s="1"/>
  <c r="R1160" i="5" s="1"/>
  <c r="T1160" i="5" s="1"/>
  <c r="V1160" i="5" s="1"/>
  <c r="X1160" i="5" s="1"/>
  <c r="Z1160" i="5" s="1"/>
  <c r="AA1160" i="5" s="1"/>
  <c r="AC1160" i="5" s="1"/>
  <c r="L665" i="5"/>
  <c r="N290" i="5"/>
  <c r="P290" i="5" s="1"/>
  <c r="R290" i="5" s="1"/>
  <c r="T290" i="5" s="1"/>
  <c r="V290" i="5" s="1"/>
  <c r="X290" i="5" s="1"/>
  <c r="Z290" i="5" s="1"/>
  <c r="AA290" i="5" s="1"/>
  <c r="AC290" i="5" s="1"/>
  <c r="X356" i="5"/>
  <c r="Z356" i="5" s="1"/>
  <c r="AA356" i="5" s="1"/>
  <c r="AC356" i="5" s="1"/>
  <c r="N186" i="5"/>
  <c r="N1303" i="5"/>
  <c r="L1379" i="5"/>
  <c r="L650" i="5"/>
  <c r="L791" i="5"/>
  <c r="N791" i="5" s="1"/>
  <c r="P791" i="5" s="1"/>
  <c r="R791" i="5" s="1"/>
  <c r="T791" i="5" s="1"/>
  <c r="V791" i="5" s="1"/>
  <c r="X791" i="5" s="1"/>
  <c r="Z791" i="5" s="1"/>
  <c r="AA791" i="5" s="1"/>
  <c r="AC791" i="5" s="1"/>
  <c r="R362" i="5"/>
  <c r="T362" i="5" s="1"/>
  <c r="V362" i="5" s="1"/>
  <c r="X362" i="5" s="1"/>
  <c r="Z362" i="5" s="1"/>
  <c r="AA362" i="5" s="1"/>
  <c r="AC362" i="5" s="1"/>
  <c r="N613" i="5"/>
  <c r="P613" i="5" s="1"/>
  <c r="R613" i="5" s="1"/>
  <c r="T613" i="5" s="1"/>
  <c r="V613" i="5" s="1"/>
  <c r="X613" i="5" s="1"/>
  <c r="Z613" i="5" s="1"/>
  <c r="AA613" i="5" s="1"/>
  <c r="AC613" i="5" s="1"/>
  <c r="R155" i="5"/>
  <c r="T155" i="5" s="1"/>
  <c r="V155" i="5" s="1"/>
  <c r="X155" i="5" s="1"/>
  <c r="Z155" i="5" s="1"/>
  <c r="AA155" i="5" s="1"/>
  <c r="AC155" i="5" s="1"/>
  <c r="N249" i="5"/>
  <c r="P249" i="5" s="1"/>
  <c r="R249" i="5" s="1"/>
  <c r="T249" i="5" s="1"/>
  <c r="V249" i="5" s="1"/>
  <c r="X249" i="5" s="1"/>
  <c r="Z249" i="5" s="1"/>
  <c r="AA249" i="5" s="1"/>
  <c r="AC249" i="5" s="1"/>
  <c r="L114" i="5"/>
  <c r="N114" i="5" s="1"/>
  <c r="P114" i="5" s="1"/>
  <c r="L1610" i="5"/>
  <c r="N1610" i="5" s="1"/>
  <c r="P1610" i="5" s="1"/>
  <c r="R1610" i="5" s="1"/>
  <c r="T1610" i="5" s="1"/>
  <c r="R565" i="5"/>
  <c r="T565" i="5" s="1"/>
  <c r="V565" i="5" s="1"/>
  <c r="X565" i="5" s="1"/>
  <c r="X1762" i="5"/>
  <c r="Z1762" i="5" s="1"/>
  <c r="AA1762" i="5" s="1"/>
  <c r="AC1762" i="5" s="1"/>
  <c r="L984" i="5"/>
  <c r="N984" i="5" s="1"/>
  <c r="P984" i="5" s="1"/>
  <c r="R984" i="5" s="1"/>
  <c r="T984" i="5" s="1"/>
  <c r="V984" i="5" s="1"/>
  <c r="X984" i="5" s="1"/>
  <c r="Z984" i="5" s="1"/>
  <c r="AA984" i="5" s="1"/>
  <c r="AC984" i="5" s="1"/>
  <c r="L1856" i="5"/>
  <c r="N1856" i="5" s="1"/>
  <c r="P1856" i="5" s="1"/>
  <c r="R1856" i="5" s="1"/>
  <c r="T1856" i="5" s="1"/>
  <c r="V1856" i="5" s="1"/>
  <c r="X1856" i="5" s="1"/>
  <c r="Z1856" i="5" s="1"/>
  <c r="AA1856" i="5" s="1"/>
  <c r="AC1856" i="5" s="1"/>
  <c r="L707" i="5"/>
  <c r="N707" i="5" s="1"/>
  <c r="P707" i="5" s="1"/>
  <c r="R707" i="5" s="1"/>
  <c r="T707" i="5" s="1"/>
  <c r="V707" i="5" s="1"/>
  <c r="X707" i="5" s="1"/>
  <c r="Z707" i="5" s="1"/>
  <c r="AA707" i="5" s="1"/>
  <c r="AC707" i="5" s="1"/>
  <c r="L44" i="5"/>
  <c r="N44" i="5" s="1"/>
  <c r="P44" i="5" s="1"/>
  <c r="R44" i="5" s="1"/>
  <c r="T44" i="5" s="1"/>
  <c r="V44" i="5" s="1"/>
  <c r="X44" i="5" s="1"/>
  <c r="Z44" i="5" s="1"/>
  <c r="AA44" i="5" s="1"/>
  <c r="AC44" i="5" s="1"/>
  <c r="L1778" i="5"/>
  <c r="N1778" i="5" s="1"/>
  <c r="P1778" i="5" s="1"/>
  <c r="R1778" i="5" s="1"/>
  <c r="T1778" i="5" s="1"/>
  <c r="V1778" i="5" s="1"/>
  <c r="X1778" i="5" s="1"/>
  <c r="Z1778" i="5" s="1"/>
  <c r="AA1778" i="5" s="1"/>
  <c r="AC1778" i="5" s="1"/>
  <c r="L784" i="5"/>
  <c r="N784" i="5" s="1"/>
  <c r="P784" i="5" s="1"/>
  <c r="R784" i="5" s="1"/>
  <c r="T784" i="5" s="1"/>
  <c r="V784" i="5" s="1"/>
  <c r="X784" i="5" s="1"/>
  <c r="Z784" i="5" s="1"/>
  <c r="AA784" i="5" s="1"/>
  <c r="AC784" i="5" s="1"/>
  <c r="R991" i="5"/>
  <c r="P331" i="5"/>
  <c r="L1147" i="5"/>
  <c r="T952" i="5"/>
  <c r="V952" i="5" s="1"/>
  <c r="X952" i="5" s="1"/>
  <c r="Z952" i="5" s="1"/>
  <c r="AA952" i="5" s="1"/>
  <c r="AC952" i="5" s="1"/>
  <c r="N1547" i="5"/>
  <c r="N544" i="5"/>
  <c r="P544" i="5" s="1"/>
  <c r="R544" i="5" s="1"/>
  <c r="T544" i="5" s="1"/>
  <c r="V544" i="5" s="1"/>
  <c r="X544" i="5" s="1"/>
  <c r="Z544" i="5" s="1"/>
  <c r="AA544" i="5" s="1"/>
  <c r="AC544" i="5" s="1"/>
  <c r="L108" i="5"/>
  <c r="N108" i="5" s="1"/>
  <c r="P108" i="5" s="1"/>
  <c r="R108" i="5" s="1"/>
  <c r="T108" i="5" s="1"/>
  <c r="V108" i="5" s="1"/>
  <c r="X108" i="5" s="1"/>
  <c r="Z108" i="5" s="1"/>
  <c r="AA108" i="5" s="1"/>
  <c r="AC108" i="5" s="1"/>
  <c r="L142" i="5"/>
  <c r="N142" i="5" s="1"/>
  <c r="P142" i="5" s="1"/>
  <c r="R142" i="5" s="1"/>
  <c r="T142" i="5" s="1"/>
  <c r="V142" i="5" s="1"/>
  <c r="X142" i="5" s="1"/>
  <c r="Z142" i="5" s="1"/>
  <c r="AA142" i="5" s="1"/>
  <c r="AC142" i="5" s="1"/>
  <c r="L421" i="5"/>
  <c r="N421" i="5" s="1"/>
  <c r="P421" i="5" s="1"/>
  <c r="L428" i="5"/>
  <c r="N428" i="5" s="1"/>
  <c r="P428" i="5" s="1"/>
  <c r="R428" i="5" s="1"/>
  <c r="T428" i="5" s="1"/>
  <c r="V428" i="5" s="1"/>
  <c r="X428" i="5" s="1"/>
  <c r="Z428" i="5" s="1"/>
  <c r="AA428" i="5" s="1"/>
  <c r="AC428" i="5" s="1"/>
  <c r="L1190" i="5"/>
  <c r="N1190" i="5" s="1"/>
  <c r="P1190" i="5" s="1"/>
  <c r="R1190" i="5" s="1"/>
  <c r="T1190" i="5" s="1"/>
  <c r="V1190" i="5" s="1"/>
  <c r="X1190" i="5" s="1"/>
  <c r="Z1190" i="5" s="1"/>
  <c r="AA1190" i="5" s="1"/>
  <c r="AC1190" i="5" s="1"/>
  <c r="L1779" i="5"/>
  <c r="N1779" i="5" s="1"/>
  <c r="P1779" i="5" s="1"/>
  <c r="R1779" i="5" s="1"/>
  <c r="T1779" i="5" s="1"/>
  <c r="V1779" i="5" s="1"/>
  <c r="X1779" i="5" s="1"/>
  <c r="Z1779" i="5" s="1"/>
  <c r="AA1779" i="5" s="1"/>
  <c r="AC1779" i="5" s="1"/>
  <c r="L1508" i="5"/>
  <c r="N1508" i="5" s="1"/>
  <c r="P1508" i="5" s="1"/>
  <c r="R1508" i="5" s="1"/>
  <c r="T1508" i="5" s="1"/>
  <c r="V1508" i="5" s="1"/>
  <c r="X1508" i="5" s="1"/>
  <c r="Z1508" i="5" s="1"/>
  <c r="AA1508" i="5" s="1"/>
  <c r="AC1508" i="5" s="1"/>
  <c r="X1169" i="5"/>
  <c r="Z1169" i="5" s="1"/>
  <c r="AA1169" i="5" s="1"/>
  <c r="AC1169" i="5" s="1"/>
  <c r="X211" i="5"/>
  <c r="Z211" i="5" s="1"/>
  <c r="AA211" i="5" s="1"/>
  <c r="AC211" i="5" s="1"/>
  <c r="L1393" i="5"/>
  <c r="N1393" i="5" s="1"/>
  <c r="P1393" i="5" s="1"/>
  <c r="R1393" i="5" s="1"/>
  <c r="T1393" i="5" s="1"/>
  <c r="V1393" i="5" s="1"/>
  <c r="X1393" i="5" s="1"/>
  <c r="Z1393" i="5" s="1"/>
  <c r="AA1393" i="5" s="1"/>
  <c r="AC1393" i="5" s="1"/>
  <c r="L159" i="5"/>
  <c r="N159" i="5" s="1"/>
  <c r="P159" i="5" s="1"/>
  <c r="R159" i="5" s="1"/>
  <c r="T159" i="5" s="1"/>
  <c r="V159" i="5" s="1"/>
  <c r="X159" i="5" s="1"/>
  <c r="Z159" i="5" s="1"/>
  <c r="AA159" i="5" s="1"/>
  <c r="AC159" i="5" s="1"/>
  <c r="L823" i="5"/>
  <c r="N823" i="5" s="1"/>
  <c r="P823" i="5" s="1"/>
  <c r="R823" i="5" s="1"/>
  <c r="T823" i="5" s="1"/>
  <c r="V823" i="5" s="1"/>
  <c r="X823" i="5" s="1"/>
  <c r="Z823" i="5" s="1"/>
  <c r="AA823" i="5" s="1"/>
  <c r="AC823" i="5" s="1"/>
  <c r="N574" i="5"/>
  <c r="P574" i="5" s="1"/>
  <c r="L255" i="5"/>
  <c r="L1122" i="5"/>
  <c r="L99" i="5"/>
  <c r="N99" i="5" s="1"/>
  <c r="P99" i="5" s="1"/>
  <c r="R99" i="5" s="1"/>
  <c r="T99" i="5" s="1"/>
  <c r="V99" i="5" s="1"/>
  <c r="X99" i="5" s="1"/>
  <c r="Z99" i="5" s="1"/>
  <c r="AA99" i="5" s="1"/>
  <c r="AC99" i="5" s="1"/>
  <c r="L1390" i="5"/>
  <c r="N1390" i="5" s="1"/>
  <c r="P1390" i="5" s="1"/>
  <c r="R1390" i="5" s="1"/>
  <c r="T1390" i="5" s="1"/>
  <c r="V1390" i="5" s="1"/>
  <c r="X1390" i="5" s="1"/>
  <c r="Z1390" i="5" s="1"/>
  <c r="AA1390" i="5" s="1"/>
  <c r="AC1390" i="5" s="1"/>
  <c r="L395" i="5"/>
  <c r="N395" i="5" s="1"/>
  <c r="P395" i="5" s="1"/>
  <c r="R395" i="5" s="1"/>
  <c r="T395" i="5" s="1"/>
  <c r="V395" i="5" s="1"/>
  <c r="X395" i="5" s="1"/>
  <c r="Z395" i="5" s="1"/>
  <c r="AA395" i="5" s="1"/>
  <c r="AC395" i="5" s="1"/>
  <c r="N430" i="5"/>
  <c r="P430" i="5" s="1"/>
  <c r="R430" i="5" s="1"/>
  <c r="T430" i="5" s="1"/>
  <c r="V430" i="5" s="1"/>
  <c r="X430" i="5" s="1"/>
  <c r="Z430" i="5" s="1"/>
  <c r="AA430" i="5" s="1"/>
  <c r="AC430" i="5" s="1"/>
  <c r="N642" i="5"/>
  <c r="P642" i="5" s="1"/>
  <c r="R642" i="5" s="1"/>
  <c r="T642" i="5" s="1"/>
  <c r="V642" i="5" s="1"/>
  <c r="L513" i="5"/>
  <c r="L415" i="5"/>
  <c r="N415" i="5" s="1"/>
  <c r="P415" i="5" s="1"/>
  <c r="R415" i="5" s="1"/>
  <c r="T415" i="5" s="1"/>
  <c r="V415" i="5" s="1"/>
  <c r="X415" i="5" s="1"/>
  <c r="Z415" i="5" s="1"/>
  <c r="AA415" i="5" s="1"/>
  <c r="AC415" i="5" s="1"/>
  <c r="AE1687" i="5"/>
  <c r="AG1687" i="5" s="1"/>
  <c r="N969" i="5"/>
  <c r="P969" i="5" s="1"/>
  <c r="R969" i="5" s="1"/>
  <c r="T969" i="5" s="1"/>
  <c r="V969" i="5" s="1"/>
  <c r="X969" i="5" s="1"/>
  <c r="Z969" i="5" s="1"/>
  <c r="AA969" i="5" s="1"/>
  <c r="AC969" i="5" s="1"/>
  <c r="L206" i="5"/>
  <c r="V819" i="5"/>
  <c r="X819" i="5" s="1"/>
  <c r="Z819" i="5" s="1"/>
  <c r="AA819" i="5" s="1"/>
  <c r="L519" i="5"/>
  <c r="N519" i="5" s="1"/>
  <c r="P519" i="5" s="1"/>
  <c r="R519" i="5" s="1"/>
  <c r="T519" i="5" s="1"/>
  <c r="V519" i="5" s="1"/>
  <c r="X519" i="5" s="1"/>
  <c r="Z519" i="5" s="1"/>
  <c r="AA519" i="5" s="1"/>
  <c r="AC519" i="5" s="1"/>
  <c r="L360" i="5"/>
  <c r="N360" i="5" s="1"/>
  <c r="P360" i="5" s="1"/>
  <c r="R360" i="5" s="1"/>
  <c r="T360" i="5" s="1"/>
  <c r="V360" i="5" s="1"/>
  <c r="X360" i="5" s="1"/>
  <c r="Z360" i="5" s="1"/>
  <c r="AA360" i="5" s="1"/>
  <c r="AC360" i="5" s="1"/>
  <c r="L723" i="5"/>
  <c r="N723" i="5" s="1"/>
  <c r="P723" i="5" s="1"/>
  <c r="R723" i="5" s="1"/>
  <c r="T723" i="5" s="1"/>
  <c r="V723" i="5" s="1"/>
  <c r="X723" i="5" s="1"/>
  <c r="Z723" i="5" s="1"/>
  <c r="AA723" i="5" s="1"/>
  <c r="AC723" i="5" s="1"/>
  <c r="L1087" i="5"/>
  <c r="N1087" i="5" s="1"/>
  <c r="P1087" i="5" s="1"/>
  <c r="R1087" i="5" s="1"/>
  <c r="T1087" i="5" s="1"/>
  <c r="V1087" i="5" s="1"/>
  <c r="X1087" i="5" s="1"/>
  <c r="Z1087" i="5" s="1"/>
  <c r="AA1087" i="5" s="1"/>
  <c r="AC1087" i="5" s="1"/>
  <c r="L472" i="5"/>
  <c r="N472" i="5" s="1"/>
  <c r="P472" i="5" s="1"/>
  <c r="R472" i="5" s="1"/>
  <c r="T472" i="5" s="1"/>
  <c r="V472" i="5" s="1"/>
  <c r="X472" i="5" s="1"/>
  <c r="Z472" i="5" s="1"/>
  <c r="AA472" i="5" s="1"/>
  <c r="AC472" i="5" s="1"/>
  <c r="L283" i="5"/>
  <c r="N283" i="5" s="1"/>
  <c r="P283" i="5" s="1"/>
  <c r="R283" i="5" s="1"/>
  <c r="T283" i="5" s="1"/>
  <c r="V283" i="5" s="1"/>
  <c r="X283" i="5" s="1"/>
  <c r="Z283" i="5" s="1"/>
  <c r="AA283" i="5" s="1"/>
  <c r="AC283" i="5" s="1"/>
  <c r="R160" i="5"/>
  <c r="T160" i="5" s="1"/>
  <c r="V160" i="5" s="1"/>
  <c r="X160" i="5" s="1"/>
  <c r="Z160" i="5" s="1"/>
  <c r="AA160" i="5" s="1"/>
  <c r="AC160" i="5" s="1"/>
  <c r="X1493" i="5"/>
  <c r="Z1493" i="5" s="1"/>
  <c r="AA1493" i="5" s="1"/>
  <c r="AC1493" i="5" s="1"/>
  <c r="T582" i="5"/>
  <c r="V582" i="5" s="1"/>
  <c r="X582" i="5" s="1"/>
  <c r="Z582" i="5" s="1"/>
  <c r="AA582" i="5" s="1"/>
  <c r="L1361" i="5"/>
  <c r="N1361" i="5" s="1"/>
  <c r="P1361" i="5" s="1"/>
  <c r="R1361" i="5" s="1"/>
  <c r="T1361" i="5" s="1"/>
  <c r="V1361" i="5" s="1"/>
  <c r="X1361" i="5" s="1"/>
  <c r="Z1361" i="5" s="1"/>
  <c r="AA1361" i="5" s="1"/>
  <c r="AC1361" i="5" s="1"/>
  <c r="N1486" i="5"/>
  <c r="P1486" i="5" s="1"/>
  <c r="R1486" i="5" s="1"/>
  <c r="T1486" i="5" s="1"/>
  <c r="V1486" i="5" s="1"/>
  <c r="X1486" i="5" s="1"/>
  <c r="Z1486" i="5" s="1"/>
  <c r="AA1486" i="5" s="1"/>
  <c r="AC1486" i="5" s="1"/>
  <c r="L926" i="5"/>
  <c r="N926" i="5" s="1"/>
  <c r="P926" i="5" s="1"/>
  <c r="R926" i="5" s="1"/>
  <c r="T926" i="5" s="1"/>
  <c r="V926" i="5" s="1"/>
  <c r="X926" i="5" s="1"/>
  <c r="Z926" i="5" s="1"/>
  <c r="AA926" i="5" s="1"/>
  <c r="AC926" i="5" s="1"/>
  <c r="L1304" i="5"/>
  <c r="N1304" i="5" s="1"/>
  <c r="P1304" i="5" s="1"/>
  <c r="R1304" i="5" s="1"/>
  <c r="T1304" i="5" s="1"/>
  <c r="V1304" i="5" s="1"/>
  <c r="X1304" i="5" s="1"/>
  <c r="Z1304" i="5" s="1"/>
  <c r="AA1304" i="5" s="1"/>
  <c r="AC1304" i="5" s="1"/>
  <c r="L927" i="5"/>
  <c r="N927" i="5" s="1"/>
  <c r="P927" i="5" s="1"/>
  <c r="R927" i="5" s="1"/>
  <c r="T927" i="5" s="1"/>
  <c r="V927" i="5" s="1"/>
  <c r="X927" i="5" s="1"/>
  <c r="Z927" i="5" s="1"/>
  <c r="AA927" i="5" s="1"/>
  <c r="AC927" i="5" s="1"/>
  <c r="L1268" i="5"/>
  <c r="N1268" i="5" s="1"/>
  <c r="P1268" i="5" s="1"/>
  <c r="R1268" i="5" s="1"/>
  <c r="T1268" i="5" s="1"/>
  <c r="V1268" i="5" s="1"/>
  <c r="X1268" i="5" s="1"/>
  <c r="Z1268" i="5" s="1"/>
  <c r="AA1268" i="5" s="1"/>
  <c r="AC1268" i="5" s="1"/>
  <c r="AC1119" i="5"/>
  <c r="N607" i="5"/>
  <c r="P607" i="5" s="1"/>
  <c r="R607" i="5" s="1"/>
  <c r="T607" i="5" s="1"/>
  <c r="V607" i="5" s="1"/>
  <c r="X607" i="5" s="1"/>
  <c r="Z607" i="5" s="1"/>
  <c r="AA607" i="5" s="1"/>
  <c r="AC607" i="5" s="1"/>
  <c r="L1588" i="5"/>
  <c r="L407" i="5"/>
  <c r="N407" i="5" s="1"/>
  <c r="P407" i="5" s="1"/>
  <c r="R407" i="5" s="1"/>
  <c r="T407" i="5" s="1"/>
  <c r="V407" i="5" s="1"/>
  <c r="X407" i="5" s="1"/>
  <c r="Z407" i="5" s="1"/>
  <c r="AA407" i="5" s="1"/>
  <c r="AC407" i="5" s="1"/>
  <c r="L21" i="5"/>
  <c r="L888" i="5"/>
  <c r="L33" i="5"/>
  <c r="N33" i="5" s="1"/>
  <c r="P1326" i="5"/>
  <c r="R1326" i="5" s="1"/>
  <c r="T1326" i="5" s="1"/>
  <c r="V1326" i="5" s="1"/>
  <c r="X1326" i="5" s="1"/>
  <c r="Z1326" i="5" s="1"/>
  <c r="AA1326" i="5" s="1"/>
  <c r="AC1326" i="5" s="1"/>
  <c r="L78" i="5"/>
  <c r="N78" i="5" s="1"/>
  <c r="P78" i="5" s="1"/>
  <c r="R78" i="5" s="1"/>
  <c r="T78" i="5" s="1"/>
  <c r="V78" i="5" s="1"/>
  <c r="X78" i="5" s="1"/>
  <c r="N419" i="5"/>
  <c r="P419" i="5" s="1"/>
  <c r="R419" i="5" s="1"/>
  <c r="T419" i="5" s="1"/>
  <c r="V419" i="5" s="1"/>
  <c r="X419" i="5" s="1"/>
  <c r="Z419" i="5" s="1"/>
  <c r="AA419" i="5" s="1"/>
  <c r="AC419" i="5" s="1"/>
  <c r="L1373" i="5"/>
  <c r="L85" i="5"/>
  <c r="N85" i="5" s="1"/>
  <c r="P85" i="5" s="1"/>
  <c r="R85" i="5" s="1"/>
  <c r="T85" i="5" s="1"/>
  <c r="V85" i="5" s="1"/>
  <c r="X85" i="5" s="1"/>
  <c r="Z85" i="5" s="1"/>
  <c r="AA85" i="5" s="1"/>
  <c r="AC85" i="5" s="1"/>
  <c r="R492" i="5"/>
  <c r="T492" i="5" s="1"/>
  <c r="V492" i="5" s="1"/>
  <c r="X492" i="5" s="1"/>
  <c r="Z492" i="5" s="1"/>
  <c r="AA492" i="5" s="1"/>
  <c r="AC492" i="5" s="1"/>
  <c r="P928" i="5"/>
  <c r="R928" i="5" s="1"/>
  <c r="T928" i="5" s="1"/>
  <c r="L890" i="5"/>
  <c r="L1172" i="5"/>
  <c r="N1088" i="5"/>
  <c r="P1088" i="5" s="1"/>
  <c r="L1815" i="5"/>
  <c r="N1815" i="5" s="1"/>
  <c r="P1815" i="5" s="1"/>
  <c r="R1815" i="5" s="1"/>
  <c r="T1815" i="5" s="1"/>
  <c r="V1815" i="5" s="1"/>
  <c r="X1815" i="5" s="1"/>
  <c r="Z1815" i="5" s="1"/>
  <c r="AA1815" i="5" s="1"/>
  <c r="AC1815" i="5" s="1"/>
  <c r="N1482" i="5"/>
  <c r="P1482" i="5" s="1"/>
  <c r="R1482" i="5" s="1"/>
  <c r="T1482" i="5" s="1"/>
  <c r="V1482" i="5" s="1"/>
  <c r="X1482" i="5" s="1"/>
  <c r="Z1482" i="5" s="1"/>
  <c r="AA1482" i="5" s="1"/>
  <c r="AC1482" i="5" s="1"/>
  <c r="L1564" i="5"/>
  <c r="N1564" i="5" s="1"/>
  <c r="P1564" i="5" s="1"/>
  <c r="R1564" i="5" s="1"/>
  <c r="T1564" i="5" s="1"/>
  <c r="V1564" i="5" s="1"/>
  <c r="X1564" i="5" s="1"/>
  <c r="Z1564" i="5" s="1"/>
  <c r="AA1564" i="5" s="1"/>
  <c r="AC1564" i="5" s="1"/>
  <c r="L1227" i="5"/>
  <c r="N1227" i="5" s="1"/>
  <c r="P1227" i="5" s="1"/>
  <c r="R1227" i="5" s="1"/>
  <c r="T1227" i="5" s="1"/>
  <c r="V1227" i="5" s="1"/>
  <c r="X1227" i="5" s="1"/>
  <c r="Z1227" i="5" s="1"/>
  <c r="AA1227" i="5" s="1"/>
  <c r="AC1227" i="5" s="1"/>
  <c r="AC1366" i="5"/>
  <c r="AC944" i="5"/>
  <c r="V1610" i="5"/>
  <c r="X1610" i="5" s="1"/>
  <c r="Z1610" i="5" s="1"/>
  <c r="AA1610" i="5" s="1"/>
  <c r="AC1610" i="5" s="1"/>
  <c r="L817" i="5"/>
  <c r="N817" i="5" s="1"/>
  <c r="P817" i="5" s="1"/>
  <c r="R817" i="5" s="1"/>
  <c r="T817" i="5" s="1"/>
  <c r="V817" i="5" s="1"/>
  <c r="X817" i="5" s="1"/>
  <c r="N816" i="5"/>
  <c r="P816" i="5" s="1"/>
  <c r="R816" i="5" s="1"/>
  <c r="T816" i="5" s="1"/>
  <c r="V816" i="5" s="1"/>
  <c r="X816" i="5" s="1"/>
  <c r="Z816" i="5" s="1"/>
  <c r="AA816" i="5" s="1"/>
  <c r="AC816" i="5" s="1"/>
  <c r="L1051" i="5"/>
  <c r="N1051" i="5" s="1"/>
  <c r="P1051" i="5" s="1"/>
  <c r="R1051" i="5" s="1"/>
  <c r="T1051" i="5" s="1"/>
  <c r="V1051" i="5" s="1"/>
  <c r="X1051" i="5" s="1"/>
  <c r="Z1051" i="5" s="1"/>
  <c r="AA1051" i="5" s="1"/>
  <c r="AC1051" i="5" s="1"/>
  <c r="L1376" i="5"/>
  <c r="N1376" i="5" s="1"/>
  <c r="P1376" i="5" s="1"/>
  <c r="R1376" i="5" s="1"/>
  <c r="T1376" i="5" s="1"/>
  <c r="V1376" i="5" s="1"/>
  <c r="X1376" i="5" s="1"/>
  <c r="Z1376" i="5" s="1"/>
  <c r="AA1376" i="5" s="1"/>
  <c r="AC1376" i="5" s="1"/>
  <c r="L534" i="5"/>
  <c r="N534" i="5" s="1"/>
  <c r="P534" i="5" s="1"/>
  <c r="R534" i="5" s="1"/>
  <c r="T534" i="5" s="1"/>
  <c r="V534" i="5" s="1"/>
  <c r="X534" i="5" s="1"/>
  <c r="Z534" i="5" s="1"/>
  <c r="AA534" i="5" s="1"/>
  <c r="AC534" i="5" s="1"/>
  <c r="P495" i="5"/>
  <c r="L862" i="5"/>
  <c r="N862" i="5" s="1"/>
  <c r="P862" i="5" s="1"/>
  <c r="R862" i="5" s="1"/>
  <c r="T862" i="5" s="1"/>
  <c r="V862" i="5" s="1"/>
  <c r="X862" i="5" s="1"/>
  <c r="Z862" i="5" s="1"/>
  <c r="AA862" i="5" s="1"/>
  <c r="AC862" i="5" s="1"/>
  <c r="N1266" i="5"/>
  <c r="P1266" i="5" s="1"/>
  <c r="R1266" i="5" s="1"/>
  <c r="T1266" i="5" s="1"/>
  <c r="V1266" i="5" s="1"/>
  <c r="X1266" i="5" s="1"/>
  <c r="Z1266" i="5" s="1"/>
  <c r="AA1266" i="5" s="1"/>
  <c r="AC1266" i="5" s="1"/>
  <c r="L560" i="5"/>
  <c r="N560" i="5" s="1"/>
  <c r="P560" i="5" s="1"/>
  <c r="R560" i="5" s="1"/>
  <c r="T560" i="5" s="1"/>
  <c r="V560" i="5" s="1"/>
  <c r="X560" i="5" s="1"/>
  <c r="Z560" i="5" s="1"/>
  <c r="AA560" i="5" s="1"/>
  <c r="AC560" i="5" s="1"/>
  <c r="L685" i="5"/>
  <c r="N685" i="5" s="1"/>
  <c r="P685" i="5" s="1"/>
  <c r="R685" i="5" s="1"/>
  <c r="T685" i="5" s="1"/>
  <c r="V685" i="5" s="1"/>
  <c r="X685" i="5" s="1"/>
  <c r="Z685" i="5" s="1"/>
  <c r="AA685" i="5" s="1"/>
  <c r="AC685" i="5" s="1"/>
  <c r="L484" i="5"/>
  <c r="N978" i="5"/>
  <c r="P978" i="5" s="1"/>
  <c r="R978" i="5" s="1"/>
  <c r="T978" i="5" s="1"/>
  <c r="V978" i="5" s="1"/>
  <c r="X978" i="5" s="1"/>
  <c r="Z978" i="5" s="1"/>
  <c r="AA978" i="5" s="1"/>
  <c r="AC978" i="5" s="1"/>
  <c r="N1353" i="5"/>
  <c r="P1353" i="5" s="1"/>
  <c r="R1353" i="5" s="1"/>
  <c r="T1353" i="5" s="1"/>
  <c r="V1353" i="5" s="1"/>
  <c r="X1353" i="5" s="1"/>
  <c r="Z1353" i="5" s="1"/>
  <c r="AA1353" i="5" s="1"/>
  <c r="AC1353" i="5" s="1"/>
  <c r="P1141" i="5"/>
  <c r="R1141" i="5" s="1"/>
  <c r="T1141" i="5" s="1"/>
  <c r="V1141" i="5" s="1"/>
  <c r="X1141" i="5" s="1"/>
  <c r="Z1141" i="5" s="1"/>
  <c r="AA1141" i="5" s="1"/>
  <c r="AC1141" i="5" s="1"/>
  <c r="N353" i="5"/>
  <c r="P353" i="5" s="1"/>
  <c r="R353" i="5" s="1"/>
  <c r="T353" i="5" s="1"/>
  <c r="V353" i="5" s="1"/>
  <c r="X353" i="5" s="1"/>
  <c r="Z353" i="5" s="1"/>
  <c r="AA353" i="5" s="1"/>
  <c r="AC353" i="5" s="1"/>
  <c r="L996" i="5"/>
  <c r="N996" i="5" s="1"/>
  <c r="P996" i="5" s="1"/>
  <c r="L113" i="5"/>
  <c r="N113" i="5" s="1"/>
  <c r="P113" i="5" s="1"/>
  <c r="R113" i="5" s="1"/>
  <c r="T113" i="5" s="1"/>
  <c r="V113" i="5" s="1"/>
  <c r="X113" i="5" s="1"/>
  <c r="Z113" i="5" s="1"/>
  <c r="AA113" i="5" s="1"/>
  <c r="AC113" i="5" s="1"/>
  <c r="AC1137" i="5"/>
  <c r="L1074" i="5"/>
  <c r="N1074" i="5" s="1"/>
  <c r="P1124" i="5"/>
  <c r="R1124" i="5" s="1"/>
  <c r="T1124" i="5" s="1"/>
  <c r="V1124" i="5" s="1"/>
  <c r="X1124" i="5" s="1"/>
  <c r="Z1124" i="5" s="1"/>
  <c r="AA1124" i="5" s="1"/>
  <c r="AC1124" i="5" s="1"/>
  <c r="X934" i="5"/>
  <c r="Z934" i="5" s="1"/>
  <c r="AA934" i="5" s="1"/>
  <c r="AC934" i="5" s="1"/>
  <c r="R330" i="5"/>
  <c r="T330" i="5" s="1"/>
  <c r="V330" i="5" s="1"/>
  <c r="X330" i="5" s="1"/>
  <c r="Z330" i="5" s="1"/>
  <c r="AA330" i="5" s="1"/>
  <c r="AC330" i="5" s="1"/>
  <c r="L1305" i="5"/>
  <c r="N1305" i="5" s="1"/>
  <c r="P1305" i="5" s="1"/>
  <c r="R1305" i="5" s="1"/>
  <c r="T1305" i="5" s="1"/>
  <c r="V1305" i="5" s="1"/>
  <c r="X1305" i="5" s="1"/>
  <c r="Z1305" i="5" s="1"/>
  <c r="AA1305" i="5" s="1"/>
  <c r="AC1305" i="5" s="1"/>
  <c r="AE159" i="5"/>
  <c r="AG159" i="5" s="1"/>
  <c r="P1314" i="5"/>
  <c r="R1314" i="5" s="1"/>
  <c r="L1490" i="5"/>
  <c r="N66" i="5"/>
  <c r="P66" i="5" s="1"/>
  <c r="R66" i="5" s="1"/>
  <c r="T66" i="5" s="1"/>
  <c r="V66" i="5" s="1"/>
  <c r="X66" i="5" s="1"/>
  <c r="Z66" i="5" s="1"/>
  <c r="AA66" i="5" s="1"/>
  <c r="AC66" i="5" s="1"/>
  <c r="N914" i="5"/>
  <c r="P914" i="5" s="1"/>
  <c r="R914" i="5" s="1"/>
  <c r="T914" i="5" s="1"/>
  <c r="V914" i="5" s="1"/>
  <c r="X914" i="5" s="1"/>
  <c r="Z914" i="5" s="1"/>
  <c r="AA914" i="5" s="1"/>
  <c r="AC914" i="5" s="1"/>
  <c r="L1597" i="5"/>
  <c r="N1597" i="5" s="1"/>
  <c r="P1597" i="5" s="1"/>
  <c r="R1597" i="5" s="1"/>
  <c r="T1597" i="5" s="1"/>
  <c r="V1597" i="5" s="1"/>
  <c r="X1597" i="5" s="1"/>
  <c r="Z1597" i="5" s="1"/>
  <c r="AA1597" i="5" s="1"/>
  <c r="AC1597" i="5" s="1"/>
  <c r="L1009" i="5"/>
  <c r="N1009" i="5" s="1"/>
  <c r="P1009" i="5" s="1"/>
  <c r="R1009" i="5" s="1"/>
  <c r="T1009" i="5" s="1"/>
  <c r="V1009" i="5" s="1"/>
  <c r="X1009" i="5" s="1"/>
  <c r="Z1009" i="5" s="1"/>
  <c r="AA1009" i="5" s="1"/>
  <c r="AC1009" i="5" s="1"/>
  <c r="AC764" i="5"/>
  <c r="P640" i="5"/>
  <c r="R640" i="5" s="1"/>
  <c r="T640" i="5" s="1"/>
  <c r="V640" i="5" s="1"/>
  <c r="X640" i="5" s="1"/>
  <c r="Z640" i="5" s="1"/>
  <c r="AA640" i="5" s="1"/>
  <c r="AC640" i="5" s="1"/>
  <c r="L913" i="5"/>
  <c r="N913" i="5" s="1"/>
  <c r="P913" i="5" s="1"/>
  <c r="R913" i="5" s="1"/>
  <c r="T913" i="5" s="1"/>
  <c r="V913" i="5" s="1"/>
  <c r="X913" i="5" s="1"/>
  <c r="Z913" i="5" s="1"/>
  <c r="AA913" i="5" s="1"/>
  <c r="AC913" i="5" s="1"/>
  <c r="L1150" i="5"/>
  <c r="N1150" i="5" s="1"/>
  <c r="P1150" i="5" s="1"/>
  <c r="R1150" i="5" s="1"/>
  <c r="T1150" i="5" s="1"/>
  <c r="V1150" i="5" s="1"/>
  <c r="X1150" i="5" s="1"/>
  <c r="Z1150" i="5" s="1"/>
  <c r="AA1150" i="5" s="1"/>
  <c r="AC1150" i="5" s="1"/>
  <c r="AE1181" i="5"/>
  <c r="AG1181" i="5" s="1"/>
  <c r="P1267" i="5"/>
  <c r="R1267" i="5" s="1"/>
  <c r="T1267" i="5" s="1"/>
  <c r="V1267" i="5" s="1"/>
  <c r="X1267" i="5" s="1"/>
  <c r="Z1267" i="5" s="1"/>
  <c r="AA1267" i="5" s="1"/>
  <c r="AC446" i="5"/>
  <c r="P1303" i="5"/>
  <c r="R1303" i="5" s="1"/>
  <c r="T1303" i="5" s="1"/>
  <c r="V1303" i="5" s="1"/>
  <c r="X1303" i="5" s="1"/>
  <c r="Z1303" i="5" s="1"/>
  <c r="AA1303" i="5" s="1"/>
  <c r="AC1303" i="5" s="1"/>
  <c r="L1099" i="5"/>
  <c r="N1099" i="5" s="1"/>
  <c r="P1099" i="5" s="1"/>
  <c r="R1099" i="5" s="1"/>
  <c r="T1099" i="5" s="1"/>
  <c r="N441" i="5"/>
  <c r="P441" i="5" s="1"/>
  <c r="R441" i="5" s="1"/>
  <c r="T441" i="5" s="1"/>
  <c r="V441" i="5" s="1"/>
  <c r="X441" i="5" s="1"/>
  <c r="Z441" i="5" s="1"/>
  <c r="AA441" i="5" s="1"/>
  <c r="AC441" i="5" s="1"/>
  <c r="N615" i="5"/>
  <c r="P615" i="5" s="1"/>
  <c r="R615" i="5" s="1"/>
  <c r="T615" i="5" s="1"/>
  <c r="V615" i="5" s="1"/>
  <c r="X615" i="5" s="1"/>
  <c r="Z615" i="5" s="1"/>
  <c r="AA615" i="5" s="1"/>
  <c r="AC615" i="5" s="1"/>
  <c r="L715" i="5"/>
  <c r="N715" i="5" s="1"/>
  <c r="P715" i="5" s="1"/>
  <c r="R715" i="5" s="1"/>
  <c r="T715" i="5" s="1"/>
  <c r="V715" i="5" s="1"/>
  <c r="X715" i="5" s="1"/>
  <c r="Z715" i="5" s="1"/>
  <c r="AA715" i="5" s="1"/>
  <c r="AC715" i="5" s="1"/>
  <c r="AE1489" i="5"/>
  <c r="L945" i="5"/>
  <c r="N945" i="5" s="1"/>
  <c r="P945" i="5" s="1"/>
  <c r="R945" i="5" s="1"/>
  <c r="T945" i="5" s="1"/>
  <c r="V945" i="5" s="1"/>
  <c r="X945" i="5" s="1"/>
  <c r="Z945" i="5" s="1"/>
  <c r="AA945" i="5" s="1"/>
  <c r="AC945" i="5" s="1"/>
  <c r="R234" i="5"/>
  <c r="T234" i="5" s="1"/>
  <c r="V234" i="5" s="1"/>
  <c r="X234" i="5" s="1"/>
  <c r="Z234" i="5" s="1"/>
  <c r="AA234" i="5" s="1"/>
  <c r="AC234" i="5" s="1"/>
  <c r="P1833" i="5"/>
  <c r="R1833" i="5" s="1"/>
  <c r="T1833" i="5" s="1"/>
  <c r="V1833" i="5" s="1"/>
  <c r="X1833" i="5" s="1"/>
  <c r="Z1833" i="5" s="1"/>
  <c r="AA1833" i="5" s="1"/>
  <c r="AC1833" i="5" s="1"/>
  <c r="N52" i="5"/>
  <c r="P52" i="5" s="1"/>
  <c r="R52" i="5" s="1"/>
  <c r="T52" i="5" s="1"/>
  <c r="V52" i="5" s="1"/>
  <c r="X52" i="5" s="1"/>
  <c r="Z52" i="5" s="1"/>
  <c r="AA52" i="5" s="1"/>
  <c r="AC52" i="5" s="1"/>
  <c r="Z1006" i="5"/>
  <c r="P1756" i="5"/>
  <c r="R1756" i="5" s="1"/>
  <c r="T1756" i="5" s="1"/>
  <c r="V1756" i="5" s="1"/>
  <c r="X1756" i="5" s="1"/>
  <c r="Z1756" i="5" s="1"/>
  <c r="AA1756" i="5" s="1"/>
  <c r="AC1756" i="5" s="1"/>
  <c r="N1374" i="5"/>
  <c r="P1374" i="5" s="1"/>
  <c r="R1374" i="5" s="1"/>
  <c r="T1374" i="5" s="1"/>
  <c r="V1374" i="5" s="1"/>
  <c r="X1374" i="5" s="1"/>
  <c r="Z1374" i="5" s="1"/>
  <c r="AA1374" i="5" s="1"/>
  <c r="AC1374" i="5" s="1"/>
  <c r="N1452" i="5"/>
  <c r="P1452" i="5" s="1"/>
  <c r="R1452" i="5" s="1"/>
  <c r="T1452" i="5" s="1"/>
  <c r="V1452" i="5" s="1"/>
  <c r="X1452" i="5" s="1"/>
  <c r="Z1452" i="5" s="1"/>
  <c r="AA1452" i="5" s="1"/>
  <c r="AC1452" i="5" s="1"/>
  <c r="N103" i="5"/>
  <c r="P103" i="5" s="1"/>
  <c r="R103" i="5" s="1"/>
  <c r="T103" i="5" s="1"/>
  <c r="V103" i="5" s="1"/>
  <c r="X103" i="5" s="1"/>
  <c r="Z103" i="5" s="1"/>
  <c r="AA103" i="5" s="1"/>
  <c r="AC103" i="5" s="1"/>
  <c r="X1184" i="5"/>
  <c r="Z1184" i="5" s="1"/>
  <c r="AA1184" i="5" s="1"/>
  <c r="AC1184" i="5" s="1"/>
  <c r="L1830" i="5"/>
  <c r="L1039" i="5"/>
  <c r="N1039" i="5" s="1"/>
  <c r="P1039" i="5" s="1"/>
  <c r="R1039" i="5" s="1"/>
  <c r="T1039" i="5" s="1"/>
  <c r="V1039" i="5" s="1"/>
  <c r="X1039" i="5" s="1"/>
  <c r="Z1039" i="5" s="1"/>
  <c r="AA1039" i="5" s="1"/>
  <c r="AC1039" i="5" s="1"/>
  <c r="L1001" i="5"/>
  <c r="L590" i="5"/>
  <c r="L1834" i="5"/>
  <c r="N1834" i="5" s="1"/>
  <c r="P1834" i="5" s="1"/>
  <c r="R1834" i="5" s="1"/>
  <c r="T1834" i="5" s="1"/>
  <c r="V1834" i="5" s="1"/>
  <c r="X1834" i="5" s="1"/>
  <c r="Z1834" i="5" s="1"/>
  <c r="AA1834" i="5" s="1"/>
  <c r="AC1834" i="5" s="1"/>
  <c r="L262" i="5"/>
  <c r="N262" i="5" s="1"/>
  <c r="P262" i="5" s="1"/>
  <c r="R262" i="5" s="1"/>
  <c r="T262" i="5" s="1"/>
  <c r="V262" i="5" s="1"/>
  <c r="X262" i="5" s="1"/>
  <c r="Z262" i="5" s="1"/>
  <c r="AA262" i="5" s="1"/>
  <c r="AC262" i="5" s="1"/>
  <c r="L116" i="5"/>
  <c r="N116" i="5" s="1"/>
  <c r="P116" i="5" s="1"/>
  <c r="R116" i="5" s="1"/>
  <c r="T116" i="5" s="1"/>
  <c r="V116" i="5" s="1"/>
  <c r="X116" i="5" s="1"/>
  <c r="Z116" i="5" s="1"/>
  <c r="AA116" i="5" s="1"/>
  <c r="AC116" i="5" s="1"/>
  <c r="L653" i="5"/>
  <c r="N653" i="5" s="1"/>
  <c r="P653" i="5" s="1"/>
  <c r="R653" i="5" s="1"/>
  <c r="T653" i="5" s="1"/>
  <c r="V653" i="5" s="1"/>
  <c r="X653" i="5" s="1"/>
  <c r="Z653" i="5" s="1"/>
  <c r="AA653" i="5" s="1"/>
  <c r="AC653" i="5" s="1"/>
  <c r="L1319" i="5"/>
  <c r="N1319" i="5" s="1"/>
  <c r="N592" i="5"/>
  <c r="P592" i="5" s="1"/>
  <c r="R592" i="5" s="1"/>
  <c r="T592" i="5" s="1"/>
  <c r="V592" i="5" s="1"/>
  <c r="X592" i="5" s="1"/>
  <c r="Z592" i="5" s="1"/>
  <c r="AA592" i="5" s="1"/>
  <c r="AC592" i="5" s="1"/>
  <c r="N804" i="5"/>
  <c r="P804" i="5" s="1"/>
  <c r="R804" i="5" s="1"/>
  <c r="T804" i="5" s="1"/>
  <c r="V804" i="5" s="1"/>
  <c r="X804" i="5" s="1"/>
  <c r="Z804" i="5" s="1"/>
  <c r="AA804" i="5" s="1"/>
  <c r="AC804" i="5" s="1"/>
  <c r="L1260" i="5"/>
  <c r="N1260" i="5" s="1"/>
  <c r="P1260" i="5" s="1"/>
  <c r="R1260" i="5" s="1"/>
  <c r="T1260" i="5" s="1"/>
  <c r="V1260" i="5" s="1"/>
  <c r="X1260" i="5" s="1"/>
  <c r="Z1260" i="5" s="1"/>
  <c r="AA1260" i="5" s="1"/>
  <c r="AC1260" i="5" s="1"/>
  <c r="N591" i="5"/>
  <c r="P591" i="5" s="1"/>
  <c r="R591" i="5" s="1"/>
  <c r="T591" i="5" s="1"/>
  <c r="V591" i="5" s="1"/>
  <c r="X591" i="5" s="1"/>
  <c r="Z591" i="5" s="1"/>
  <c r="AA591" i="5" s="1"/>
  <c r="AC591" i="5" s="1"/>
  <c r="L1233" i="5"/>
  <c r="N1233" i="5" s="1"/>
  <c r="P1233" i="5" s="1"/>
  <c r="R1233" i="5" s="1"/>
  <c r="T1233" i="5" s="1"/>
  <c r="V1233" i="5" s="1"/>
  <c r="X1233" i="5" s="1"/>
  <c r="Z1233" i="5" s="1"/>
  <c r="AA1233" i="5" s="1"/>
  <c r="AC1233" i="5" s="1"/>
  <c r="L1473" i="5"/>
  <c r="N1473" i="5" s="1"/>
  <c r="P1473" i="5" s="1"/>
  <c r="R1473" i="5" s="1"/>
  <c r="L1055" i="5"/>
  <c r="N1055" i="5" s="1"/>
  <c r="P1055" i="5" s="1"/>
  <c r="R1055" i="5" s="1"/>
  <c r="T1055" i="5" s="1"/>
  <c r="V1055" i="5" s="1"/>
  <c r="X1055" i="5" s="1"/>
  <c r="Z1055" i="5" s="1"/>
  <c r="AA1055" i="5" s="1"/>
  <c r="AC1055" i="5" s="1"/>
  <c r="L671" i="5"/>
  <c r="N671" i="5" s="1"/>
  <c r="P671" i="5" s="1"/>
  <c r="R671" i="5" s="1"/>
  <c r="T671" i="5" s="1"/>
  <c r="V671" i="5" s="1"/>
  <c r="X671" i="5" s="1"/>
  <c r="Z671" i="5" s="1"/>
  <c r="AA671" i="5" s="1"/>
  <c r="AC671" i="5" s="1"/>
  <c r="N1295" i="5"/>
  <c r="P1295" i="5" s="1"/>
  <c r="R1295" i="5" s="1"/>
  <c r="T1295" i="5" s="1"/>
  <c r="V1295" i="5" s="1"/>
  <c r="X1295" i="5" s="1"/>
  <c r="Z1295" i="5" s="1"/>
  <c r="AA1295" i="5" s="1"/>
  <c r="AC1295" i="5" s="1"/>
  <c r="L1545" i="5"/>
  <c r="N1545" i="5" s="1"/>
  <c r="P1545" i="5" s="1"/>
  <c r="R1545" i="5" s="1"/>
  <c r="T1545" i="5" s="1"/>
  <c r="V1545" i="5" s="1"/>
  <c r="X1545" i="5" s="1"/>
  <c r="Z1545" i="5" s="1"/>
  <c r="AA1545" i="5" s="1"/>
  <c r="AC1545" i="5" s="1"/>
  <c r="T1667" i="5"/>
  <c r="V1667" i="5" s="1"/>
  <c r="X1667" i="5" s="1"/>
  <c r="Z1667" i="5" s="1"/>
  <c r="AA1667" i="5" s="1"/>
  <c r="AC1667" i="5" s="1"/>
  <c r="N827" i="5"/>
  <c r="P827" i="5" s="1"/>
  <c r="R827" i="5" s="1"/>
  <c r="T827" i="5" s="1"/>
  <c r="V827" i="5" s="1"/>
  <c r="X827" i="5" s="1"/>
  <c r="Z827" i="5" s="1"/>
  <c r="AA827" i="5" s="1"/>
  <c r="AC827" i="5" s="1"/>
  <c r="N1687" i="5"/>
  <c r="P1687" i="5" s="1"/>
  <c r="R1687" i="5" s="1"/>
  <c r="T1687" i="5" s="1"/>
  <c r="V1687" i="5" s="1"/>
  <c r="X1687" i="5" s="1"/>
  <c r="Z1687" i="5" s="1"/>
  <c r="AA1687" i="5" s="1"/>
  <c r="AC1687" i="5" s="1"/>
  <c r="AE142" i="5"/>
  <c r="AG142" i="5" s="1"/>
  <c r="L856" i="5"/>
  <c r="N856" i="5" s="1"/>
  <c r="P856" i="5" s="1"/>
  <c r="R856" i="5" s="1"/>
  <c r="T856" i="5" s="1"/>
  <c r="V856" i="5" s="1"/>
  <c r="X856" i="5" s="1"/>
  <c r="Z856" i="5" s="1"/>
  <c r="AA856" i="5" s="1"/>
  <c r="AC856" i="5" s="1"/>
  <c r="L789" i="5"/>
  <c r="N789" i="5" s="1"/>
  <c r="L306" i="5"/>
  <c r="N306" i="5" s="1"/>
  <c r="P306" i="5" s="1"/>
  <c r="R306" i="5" s="1"/>
  <c r="T306" i="5" s="1"/>
  <c r="V306" i="5" s="1"/>
  <c r="X306" i="5" s="1"/>
  <c r="Z306" i="5" s="1"/>
  <c r="AA306" i="5" s="1"/>
  <c r="AC306" i="5" s="1"/>
  <c r="L475" i="5"/>
  <c r="N475" i="5" s="1"/>
  <c r="P475" i="5" s="1"/>
  <c r="R475" i="5" s="1"/>
  <c r="T475" i="5" s="1"/>
  <c r="V475" i="5" s="1"/>
  <c r="X475" i="5" s="1"/>
  <c r="Z475" i="5" s="1"/>
  <c r="AA475" i="5" s="1"/>
  <c r="AC475" i="5" s="1"/>
  <c r="N1463" i="5"/>
  <c r="P1463" i="5" s="1"/>
  <c r="R1463" i="5" s="1"/>
  <c r="T1463" i="5" s="1"/>
  <c r="V1463" i="5" s="1"/>
  <c r="X1463" i="5" s="1"/>
  <c r="Z1463" i="5" s="1"/>
  <c r="AA1463" i="5" s="1"/>
  <c r="AC1463" i="5" s="1"/>
  <c r="R574" i="5"/>
  <c r="T574" i="5" s="1"/>
  <c r="V574" i="5" s="1"/>
  <c r="X574" i="5" s="1"/>
  <c r="Z574" i="5" s="1"/>
  <c r="AA574" i="5" s="1"/>
  <c r="AC574" i="5" s="1"/>
  <c r="N1246" i="5"/>
  <c r="P1246" i="5" s="1"/>
  <c r="R1246" i="5" s="1"/>
  <c r="T1246" i="5" s="1"/>
  <c r="V1246" i="5" s="1"/>
  <c r="X1246" i="5" s="1"/>
  <c r="Z1246" i="5" s="1"/>
  <c r="AA1246" i="5" s="1"/>
  <c r="AC1246" i="5" s="1"/>
  <c r="R413" i="5"/>
  <c r="T413" i="5" s="1"/>
  <c r="V413" i="5" s="1"/>
  <c r="X413" i="5" s="1"/>
  <c r="Z413" i="5" s="1"/>
  <c r="AA413" i="5" s="1"/>
  <c r="AC413" i="5" s="1"/>
  <c r="L1539" i="5"/>
  <c r="N1539" i="5" s="1"/>
  <c r="P1539" i="5" s="1"/>
  <c r="R1539" i="5" s="1"/>
  <c r="T1539" i="5" s="1"/>
  <c r="V1539" i="5" s="1"/>
  <c r="X1539" i="5" s="1"/>
  <c r="Z1539" i="5" s="1"/>
  <c r="AA1539" i="5" s="1"/>
  <c r="AC1539" i="5" s="1"/>
  <c r="N375" i="5"/>
  <c r="P375" i="5" s="1"/>
  <c r="R375" i="5" s="1"/>
  <c r="T375" i="5" s="1"/>
  <c r="V375" i="5" s="1"/>
  <c r="X375" i="5" s="1"/>
  <c r="Z375" i="5" s="1"/>
  <c r="AA375" i="5" s="1"/>
  <c r="AC375" i="5" s="1"/>
  <c r="L1056" i="5"/>
  <c r="N140" i="5"/>
  <c r="P140" i="5" s="1"/>
  <c r="R140" i="5" s="1"/>
  <c r="T140" i="5" s="1"/>
  <c r="V140" i="5" s="1"/>
  <c r="X140" i="5" s="1"/>
  <c r="Z140" i="5" s="1"/>
  <c r="AA140" i="5" s="1"/>
  <c r="AC140" i="5" s="1"/>
  <c r="L1587" i="5"/>
  <c r="N1587" i="5" s="1"/>
  <c r="P1587" i="5" s="1"/>
  <c r="R1587" i="5" s="1"/>
  <c r="T1587" i="5" s="1"/>
  <c r="V1587" i="5" s="1"/>
  <c r="X1587" i="5" s="1"/>
  <c r="Z1587" i="5" s="1"/>
  <c r="AA1587" i="5" s="1"/>
  <c r="AC1587" i="5" s="1"/>
  <c r="L205" i="5"/>
  <c r="N205" i="5" s="1"/>
  <c r="P205" i="5" s="1"/>
  <c r="R205" i="5" s="1"/>
  <c r="T205" i="5" s="1"/>
  <c r="V205" i="5" s="1"/>
  <c r="X205" i="5" s="1"/>
  <c r="Z205" i="5" s="1"/>
  <c r="AA205" i="5" s="1"/>
  <c r="AC205" i="5" s="1"/>
  <c r="N1733" i="5"/>
  <c r="P1733" i="5" s="1"/>
  <c r="R1733" i="5" s="1"/>
  <c r="T1733" i="5" s="1"/>
  <c r="V1733" i="5" s="1"/>
  <c r="X1733" i="5" s="1"/>
  <c r="Z1733" i="5" s="1"/>
  <c r="AA1733" i="5" s="1"/>
  <c r="AC1733" i="5" s="1"/>
  <c r="L1688" i="5"/>
  <c r="N1688" i="5" s="1"/>
  <c r="P1688" i="5" s="1"/>
  <c r="R1688" i="5" s="1"/>
  <c r="T1688" i="5" s="1"/>
  <c r="V1688" i="5" s="1"/>
  <c r="X1688" i="5" s="1"/>
  <c r="Z1688" i="5" s="1"/>
  <c r="AA1688" i="5" s="1"/>
  <c r="AC1688" i="5" s="1"/>
  <c r="L1404" i="5"/>
  <c r="N1404" i="5" s="1"/>
  <c r="P1404" i="5" s="1"/>
  <c r="R1404" i="5" s="1"/>
  <c r="T1404" i="5" s="1"/>
  <c r="V1404" i="5" s="1"/>
  <c r="X1404" i="5" s="1"/>
  <c r="Z1404" i="5" s="1"/>
  <c r="AA1404" i="5" s="1"/>
  <c r="AC1404" i="5" s="1"/>
  <c r="T92" i="5"/>
  <c r="V92" i="5" s="1"/>
  <c r="X92" i="5" s="1"/>
  <c r="Z92" i="5" s="1"/>
  <c r="AA92" i="5" s="1"/>
  <c r="AC92" i="5" s="1"/>
  <c r="T595" i="5"/>
  <c r="V595" i="5" s="1"/>
  <c r="X595" i="5" s="1"/>
  <c r="Z595" i="5" s="1"/>
  <c r="AA595" i="5" s="1"/>
  <c r="AC595" i="5" s="1"/>
  <c r="AE419" i="5"/>
  <c r="AG419" i="5" s="1"/>
  <c r="AC500" i="5"/>
  <c r="N1750" i="5"/>
  <c r="P1750" i="5" s="1"/>
  <c r="R1750" i="5" s="1"/>
  <c r="T1750" i="5" s="1"/>
  <c r="V1750" i="5" s="1"/>
  <c r="X1750" i="5" s="1"/>
  <c r="Z1750" i="5" s="1"/>
  <c r="AA1750" i="5" s="1"/>
  <c r="AC1750" i="5" s="1"/>
  <c r="N184" i="5"/>
  <c r="P184" i="5" s="1"/>
  <c r="R184" i="5" s="1"/>
  <c r="T184" i="5" s="1"/>
  <c r="V184" i="5" s="1"/>
  <c r="X184" i="5" s="1"/>
  <c r="Z184" i="5" s="1"/>
  <c r="AA184" i="5" s="1"/>
  <c r="AC184" i="5" s="1"/>
  <c r="N450" i="5"/>
  <c r="L1484" i="5"/>
  <c r="N1484" i="5" s="1"/>
  <c r="P1484" i="5" s="1"/>
  <c r="R1484" i="5" s="1"/>
  <c r="T1484" i="5" s="1"/>
  <c r="V1484" i="5" s="1"/>
  <c r="X1484" i="5" s="1"/>
  <c r="Z1484" i="5" s="1"/>
  <c r="AA1484" i="5" s="1"/>
  <c r="AC1484" i="5" s="1"/>
  <c r="L384" i="5"/>
  <c r="N384" i="5" s="1"/>
  <c r="P384" i="5" s="1"/>
  <c r="R384" i="5" s="1"/>
  <c r="T384" i="5" s="1"/>
  <c r="V384" i="5" s="1"/>
  <c r="X384" i="5" s="1"/>
  <c r="Z384" i="5" s="1"/>
  <c r="AA384" i="5" s="1"/>
  <c r="AC384" i="5" s="1"/>
  <c r="L1522" i="5"/>
  <c r="N1522" i="5" s="1"/>
  <c r="P1522" i="5" s="1"/>
  <c r="R1522" i="5" s="1"/>
  <c r="T1522" i="5" s="1"/>
  <c r="V1522" i="5" s="1"/>
  <c r="X1522" i="5" s="1"/>
  <c r="Z1522" i="5" s="1"/>
  <c r="AA1522" i="5" s="1"/>
  <c r="AC1522" i="5" s="1"/>
  <c r="L584" i="5"/>
  <c r="N584" i="5" s="1"/>
  <c r="P584" i="5" s="1"/>
  <c r="R584" i="5" s="1"/>
  <c r="T584" i="5" s="1"/>
  <c r="V584" i="5" s="1"/>
  <c r="X584" i="5" s="1"/>
  <c r="Z584" i="5" s="1"/>
  <c r="AA584" i="5" s="1"/>
  <c r="AC584" i="5" s="1"/>
  <c r="V652" i="5"/>
  <c r="X652" i="5" s="1"/>
  <c r="Z652" i="5" s="1"/>
  <c r="AA652" i="5" s="1"/>
  <c r="AC652" i="5" s="1"/>
  <c r="L1514" i="5"/>
  <c r="N1514" i="5" s="1"/>
  <c r="L1071" i="5"/>
  <c r="N1071" i="5" s="1"/>
  <c r="P1071" i="5" s="1"/>
  <c r="R1071" i="5" s="1"/>
  <c r="T1071" i="5" s="1"/>
  <c r="V1071" i="5" s="1"/>
  <c r="X1071" i="5" s="1"/>
  <c r="Z1071" i="5" s="1"/>
  <c r="AA1071" i="5" s="1"/>
  <c r="AC1071" i="5" s="1"/>
  <c r="L527" i="5"/>
  <c r="N527" i="5" s="1"/>
  <c r="P527" i="5" s="1"/>
  <c r="P1349" i="5"/>
  <c r="R1349" i="5" s="1"/>
  <c r="T1349" i="5" s="1"/>
  <c r="V1349" i="5" s="1"/>
  <c r="X1349" i="5" s="1"/>
  <c r="Z1349" i="5" s="1"/>
  <c r="AA1349" i="5" s="1"/>
  <c r="AC1349" i="5" s="1"/>
  <c r="L63" i="5"/>
  <c r="N63" i="5" s="1"/>
  <c r="P63" i="5" s="1"/>
  <c r="R63" i="5" s="1"/>
  <c r="T63" i="5" s="1"/>
  <c r="V63" i="5" s="1"/>
  <c r="X63" i="5" s="1"/>
  <c r="Z63" i="5" s="1"/>
  <c r="AA63" i="5" s="1"/>
  <c r="AC63" i="5" s="1"/>
  <c r="L1145" i="5"/>
  <c r="N1145" i="5" s="1"/>
  <c r="P1145" i="5" s="1"/>
  <c r="R1145" i="5" s="1"/>
  <c r="T1145" i="5" s="1"/>
  <c r="V1145" i="5" s="1"/>
  <c r="X1145" i="5" s="1"/>
  <c r="Z1145" i="5" s="1"/>
  <c r="AA1145" i="5" s="1"/>
  <c r="AC1145" i="5" s="1"/>
  <c r="L738" i="5"/>
  <c r="N738" i="5" s="1"/>
  <c r="P738" i="5" s="1"/>
  <c r="R738" i="5" s="1"/>
  <c r="T738" i="5" s="1"/>
  <c r="V738" i="5" s="1"/>
  <c r="X738" i="5" s="1"/>
  <c r="Z738" i="5" s="1"/>
  <c r="AA738" i="5" s="1"/>
  <c r="AC738" i="5" s="1"/>
  <c r="Z78" i="5"/>
  <c r="AA78" i="5" s="1"/>
  <c r="AC78" i="5" s="1"/>
  <c r="L1307" i="5"/>
  <c r="N1307" i="5" s="1"/>
  <c r="P1307" i="5" s="1"/>
  <c r="R1307" i="5" s="1"/>
  <c r="T1307" i="5" s="1"/>
  <c r="V1307" i="5" s="1"/>
  <c r="X1307" i="5" s="1"/>
  <c r="Z1307" i="5" s="1"/>
  <c r="AA1307" i="5" s="1"/>
  <c r="AC1307" i="5" s="1"/>
  <c r="T938" i="5"/>
  <c r="V938" i="5" s="1"/>
  <c r="X938" i="5" s="1"/>
  <c r="Z938" i="5" s="1"/>
  <c r="AA938" i="5" s="1"/>
  <c r="AC938" i="5" s="1"/>
  <c r="AC957" i="5"/>
  <c r="N985" i="5"/>
  <c r="P985" i="5" s="1"/>
  <c r="R985" i="5" s="1"/>
  <c r="T985" i="5" s="1"/>
  <c r="V985" i="5" s="1"/>
  <c r="X985" i="5" s="1"/>
  <c r="Z985" i="5" s="1"/>
  <c r="AA985" i="5" s="1"/>
  <c r="AC985" i="5" s="1"/>
  <c r="L540" i="5"/>
  <c r="L1341" i="5"/>
  <c r="N1341" i="5" s="1"/>
  <c r="P1341" i="5" s="1"/>
  <c r="R1341" i="5" s="1"/>
  <c r="T1341" i="5" s="1"/>
  <c r="V1341" i="5" s="1"/>
  <c r="X1341" i="5" s="1"/>
  <c r="Z1341" i="5" s="1"/>
  <c r="AA1341" i="5" s="1"/>
  <c r="AC1341" i="5" s="1"/>
  <c r="N1136" i="5"/>
  <c r="P1136" i="5" s="1"/>
  <c r="R1136" i="5" s="1"/>
  <c r="T1136" i="5" s="1"/>
  <c r="V1136" i="5" s="1"/>
  <c r="X1136" i="5" s="1"/>
  <c r="Z1136" i="5" s="1"/>
  <c r="AA1136" i="5" s="1"/>
  <c r="AC1136" i="5" s="1"/>
  <c r="L608" i="5"/>
  <c r="N608" i="5" s="1"/>
  <c r="P608" i="5" s="1"/>
  <c r="R608" i="5" s="1"/>
  <c r="T608" i="5" s="1"/>
  <c r="V608" i="5" s="1"/>
  <c r="X608" i="5" s="1"/>
  <c r="Z608" i="5" s="1"/>
  <c r="AA608" i="5" s="1"/>
  <c r="AC608" i="5" s="1"/>
  <c r="L766" i="5"/>
  <c r="N766" i="5" s="1"/>
  <c r="P766" i="5" s="1"/>
  <c r="R766" i="5" s="1"/>
  <c r="T766" i="5" s="1"/>
  <c r="V766" i="5" s="1"/>
  <c r="X766" i="5" s="1"/>
  <c r="Z766" i="5" s="1"/>
  <c r="AA766" i="5" s="1"/>
  <c r="AC766" i="5" s="1"/>
  <c r="N606" i="5"/>
  <c r="P606" i="5" s="1"/>
  <c r="R606" i="5" s="1"/>
  <c r="T606" i="5" s="1"/>
  <c r="V606" i="5" s="1"/>
  <c r="X606" i="5" s="1"/>
  <c r="Z606" i="5" s="1"/>
  <c r="AA606" i="5" s="1"/>
  <c r="AC606" i="5" s="1"/>
  <c r="X53" i="5"/>
  <c r="Z53" i="5" s="1"/>
  <c r="AA53" i="5" s="1"/>
  <c r="AC53" i="5" s="1"/>
  <c r="X1284" i="5"/>
  <c r="Z1284" i="5" s="1"/>
  <c r="AA1284" i="5" s="1"/>
  <c r="AC1284" i="5" s="1"/>
  <c r="X1281" i="5"/>
  <c r="Z1281" i="5" s="1"/>
  <c r="AA1281" i="5" s="1"/>
  <c r="AC1281" i="5" s="1"/>
  <c r="L361" i="5"/>
  <c r="N217" i="5"/>
  <c r="P217" i="5" s="1"/>
  <c r="R217" i="5" s="1"/>
  <c r="T217" i="5" s="1"/>
  <c r="V217" i="5" s="1"/>
  <c r="X217" i="5" s="1"/>
  <c r="Z217" i="5" s="1"/>
  <c r="AA217" i="5" s="1"/>
  <c r="AC217" i="5" s="1"/>
  <c r="T1387" i="5"/>
  <c r="V1387" i="5" s="1"/>
  <c r="X1387" i="5" s="1"/>
  <c r="Z1387" i="5" s="1"/>
  <c r="AA1387" i="5" s="1"/>
  <c r="AC1387" i="5" s="1"/>
  <c r="N174" i="5"/>
  <c r="P174" i="5" s="1"/>
  <c r="R174" i="5" s="1"/>
  <c r="T174" i="5" s="1"/>
  <c r="V174" i="5" s="1"/>
  <c r="X174" i="5" s="1"/>
  <c r="Z174" i="5" s="1"/>
  <c r="AA174" i="5" s="1"/>
  <c r="AC174" i="5" s="1"/>
  <c r="L930" i="5"/>
  <c r="N930" i="5" s="1"/>
  <c r="P930" i="5" s="1"/>
  <c r="R930" i="5" s="1"/>
  <c r="T930" i="5" s="1"/>
  <c r="V930" i="5" s="1"/>
  <c r="X930" i="5" s="1"/>
  <c r="Z930" i="5" s="1"/>
  <c r="AA930" i="5" s="1"/>
  <c r="AC930" i="5" s="1"/>
  <c r="L847" i="5"/>
  <c r="N847" i="5" s="1"/>
  <c r="P847" i="5" s="1"/>
  <c r="R847" i="5" s="1"/>
  <c r="T847" i="5" s="1"/>
  <c r="V847" i="5" s="1"/>
  <c r="X847" i="5" s="1"/>
  <c r="Z847" i="5" s="1"/>
  <c r="AA847" i="5" s="1"/>
  <c r="AC847" i="5" s="1"/>
  <c r="N497" i="5"/>
  <c r="P497" i="5" s="1"/>
  <c r="R497" i="5" s="1"/>
  <c r="T497" i="5" s="1"/>
  <c r="V497" i="5" s="1"/>
  <c r="X497" i="5" s="1"/>
  <c r="Z497" i="5" s="1"/>
  <c r="AA497" i="5" s="1"/>
  <c r="AC497" i="5" s="1"/>
  <c r="L933" i="5"/>
  <c r="N933" i="5" s="1"/>
  <c r="P933" i="5" s="1"/>
  <c r="R933" i="5" s="1"/>
  <c r="T933" i="5" s="1"/>
  <c r="V933" i="5" s="1"/>
  <c r="X933" i="5" s="1"/>
  <c r="Z933" i="5" s="1"/>
  <c r="AA933" i="5" s="1"/>
  <c r="AC933" i="5" s="1"/>
  <c r="L1059" i="5"/>
  <c r="N1059" i="5" s="1"/>
  <c r="P1059" i="5" s="1"/>
  <c r="R1059" i="5" s="1"/>
  <c r="T1059" i="5" s="1"/>
  <c r="V1059" i="5" s="1"/>
  <c r="X1059" i="5" s="1"/>
  <c r="Z1059" i="5" s="1"/>
  <c r="AA1059" i="5" s="1"/>
  <c r="AC1059" i="5" s="1"/>
  <c r="P352" i="5"/>
  <c r="R352" i="5" s="1"/>
  <c r="T352" i="5" s="1"/>
  <c r="V352" i="5" s="1"/>
  <c r="X352" i="5" s="1"/>
  <c r="Z352" i="5" s="1"/>
  <c r="AA352" i="5" s="1"/>
  <c r="AC352" i="5" s="1"/>
  <c r="R1448" i="5"/>
  <c r="T1448" i="5" s="1"/>
  <c r="V1448" i="5" s="1"/>
  <c r="X1448" i="5" s="1"/>
  <c r="Z1448" i="5" s="1"/>
  <c r="AA1448" i="5" s="1"/>
  <c r="AC1448" i="5" s="1"/>
  <c r="T54" i="5"/>
  <c r="V54" i="5" s="1"/>
  <c r="X54" i="5" s="1"/>
  <c r="Z54" i="5" s="1"/>
  <c r="AA54" i="5" s="1"/>
  <c r="AC54" i="5" s="1"/>
  <c r="L162" i="5"/>
  <c r="N162" i="5" s="1"/>
  <c r="P162" i="5" s="1"/>
  <c r="R162" i="5" s="1"/>
  <c r="T162" i="5" s="1"/>
  <c r="V162" i="5" s="1"/>
  <c r="X162" i="5" s="1"/>
  <c r="Z162" i="5" s="1"/>
  <c r="AA162" i="5" s="1"/>
  <c r="AC162" i="5" s="1"/>
  <c r="L210" i="5"/>
  <c r="N210" i="5" s="1"/>
  <c r="P210" i="5" s="1"/>
  <c r="R210" i="5" s="1"/>
  <c r="T210" i="5" s="1"/>
  <c r="V210" i="5" s="1"/>
  <c r="X210" i="5" s="1"/>
  <c r="Z210" i="5" s="1"/>
  <c r="AA210" i="5" s="1"/>
  <c r="AC210" i="5" s="1"/>
  <c r="N1126" i="5"/>
  <c r="P1126" i="5" s="1"/>
  <c r="R1126" i="5" s="1"/>
  <c r="T1126" i="5" s="1"/>
  <c r="V1126" i="5" s="1"/>
  <c r="X1126" i="5" s="1"/>
  <c r="Z1126" i="5" s="1"/>
  <c r="AA1126" i="5" s="1"/>
  <c r="AC1126" i="5" s="1"/>
  <c r="N102" i="5"/>
  <c r="P102" i="5" s="1"/>
  <c r="R102" i="5" s="1"/>
  <c r="T102" i="5" s="1"/>
  <c r="V102" i="5" s="1"/>
  <c r="X102" i="5" s="1"/>
  <c r="Z102" i="5" s="1"/>
  <c r="AA102" i="5" s="1"/>
  <c r="AC102" i="5" s="1"/>
  <c r="R1214" i="5"/>
  <c r="T1214" i="5" s="1"/>
  <c r="V1214" i="5" s="1"/>
  <c r="X1214" i="5" s="1"/>
  <c r="Z1214" i="5" s="1"/>
  <c r="AA1214" i="5" s="1"/>
  <c r="AC1214" i="5" s="1"/>
  <c r="L1625" i="5"/>
  <c r="N1625" i="5" s="1"/>
  <c r="P1625" i="5" s="1"/>
  <c r="R1625" i="5" s="1"/>
  <c r="T1625" i="5" s="1"/>
  <c r="V1625" i="5" s="1"/>
  <c r="X1625" i="5" s="1"/>
  <c r="Z1625" i="5" s="1"/>
  <c r="AA1625" i="5" s="1"/>
  <c r="AC1625" i="5" s="1"/>
  <c r="L657" i="5"/>
  <c r="N657" i="5" s="1"/>
  <c r="P657" i="5" s="1"/>
  <c r="R657" i="5" s="1"/>
  <c r="T657" i="5" s="1"/>
  <c r="V657" i="5" s="1"/>
  <c r="X657" i="5" s="1"/>
  <c r="Z657" i="5" s="1"/>
  <c r="AA657" i="5" s="1"/>
  <c r="AC657" i="5" s="1"/>
  <c r="N1419" i="5"/>
  <c r="P1419" i="5" s="1"/>
  <c r="R1419" i="5" s="1"/>
  <c r="T1419" i="5" s="1"/>
  <c r="V1419" i="5" s="1"/>
  <c r="X1419" i="5" s="1"/>
  <c r="Z1419" i="5" s="1"/>
  <c r="AA1419" i="5" s="1"/>
  <c r="AC1419" i="5" s="1"/>
  <c r="L263" i="5"/>
  <c r="N263" i="5" s="1"/>
  <c r="P263" i="5" s="1"/>
  <c r="R263" i="5" s="1"/>
  <c r="T263" i="5" s="1"/>
  <c r="V263" i="5" s="1"/>
  <c r="X263" i="5" s="1"/>
  <c r="Z263" i="5" s="1"/>
  <c r="AA263" i="5" s="1"/>
  <c r="AC263" i="5" s="1"/>
  <c r="N347" i="5"/>
  <c r="P347" i="5" s="1"/>
  <c r="R347" i="5" s="1"/>
  <c r="T347" i="5" s="1"/>
  <c r="V347" i="5" s="1"/>
  <c r="X347" i="5" s="1"/>
  <c r="Z347" i="5" s="1"/>
  <c r="AA347" i="5" s="1"/>
  <c r="AC347" i="5" s="1"/>
  <c r="T1455" i="5"/>
  <c r="V1455" i="5" s="1"/>
  <c r="X1455" i="5" s="1"/>
  <c r="Z1455" i="5" s="1"/>
  <c r="AA1455" i="5" s="1"/>
  <c r="AC1455" i="5" s="1"/>
  <c r="N897" i="5"/>
  <c r="P897" i="5" s="1"/>
  <c r="R897" i="5" s="1"/>
  <c r="T897" i="5" s="1"/>
  <c r="V897" i="5" s="1"/>
  <c r="X897" i="5" s="1"/>
  <c r="Z897" i="5" s="1"/>
  <c r="AA897" i="5" s="1"/>
  <c r="AC897" i="5" s="1"/>
  <c r="N1194" i="5"/>
  <c r="P1194" i="5" s="1"/>
  <c r="L1550" i="5"/>
  <c r="N1550" i="5" s="1"/>
  <c r="P1550" i="5" s="1"/>
  <c r="R1550" i="5" s="1"/>
  <c r="T1550" i="5" s="1"/>
  <c r="V1550" i="5" s="1"/>
  <c r="X1550" i="5" s="1"/>
  <c r="Z1550" i="5" s="1"/>
  <c r="AA1550" i="5" s="1"/>
  <c r="AC1550" i="5" s="1"/>
  <c r="L152" i="5"/>
  <c r="N152" i="5" s="1"/>
  <c r="P152" i="5" s="1"/>
  <c r="R152" i="5" s="1"/>
  <c r="T152" i="5" s="1"/>
  <c r="V152" i="5" s="1"/>
  <c r="X152" i="5" s="1"/>
  <c r="Z152" i="5" s="1"/>
  <c r="AA152" i="5" s="1"/>
  <c r="AC152" i="5" s="1"/>
  <c r="L1868" i="5"/>
  <c r="N1868" i="5" s="1"/>
  <c r="P1868" i="5" s="1"/>
  <c r="R1868" i="5" s="1"/>
  <c r="T1868" i="5" s="1"/>
  <c r="V1868" i="5" s="1"/>
  <c r="X1868" i="5" s="1"/>
  <c r="Z1868" i="5" s="1"/>
  <c r="AA1868" i="5" s="1"/>
  <c r="AC1868" i="5" s="1"/>
  <c r="L955" i="5"/>
  <c r="N955" i="5" s="1"/>
  <c r="P955" i="5" s="1"/>
  <c r="R955" i="5" s="1"/>
  <c r="T955" i="5" s="1"/>
  <c r="V955" i="5" s="1"/>
  <c r="X955" i="5" s="1"/>
  <c r="Z955" i="5" s="1"/>
  <c r="AA955" i="5" s="1"/>
  <c r="AC955" i="5" s="1"/>
  <c r="P1723" i="5"/>
  <c r="R1723" i="5" s="1"/>
  <c r="T1723" i="5" s="1"/>
  <c r="V1723" i="5" s="1"/>
  <c r="X1723" i="5" s="1"/>
  <c r="Z1723" i="5" s="1"/>
  <c r="AA1723" i="5" s="1"/>
  <c r="AC1723" i="5" s="1"/>
  <c r="P23" i="5"/>
  <c r="R23" i="5" s="1"/>
  <c r="T23" i="5" s="1"/>
  <c r="V23" i="5" s="1"/>
  <c r="X23" i="5" s="1"/>
  <c r="Z23" i="5" s="1"/>
  <c r="AA23" i="5" s="1"/>
  <c r="L813" i="5"/>
  <c r="N813" i="5" s="1"/>
  <c r="P813" i="5" s="1"/>
  <c r="R813" i="5" s="1"/>
  <c r="T813" i="5" s="1"/>
  <c r="V813" i="5" s="1"/>
  <c r="X813" i="5" s="1"/>
  <c r="Z813" i="5" s="1"/>
  <c r="AA813" i="5" s="1"/>
  <c r="AC813" i="5" s="1"/>
  <c r="L1148" i="5"/>
  <c r="N1148" i="5" s="1"/>
  <c r="P1148" i="5" s="1"/>
  <c r="R1148" i="5" s="1"/>
  <c r="T1148" i="5" s="1"/>
  <c r="V1148" i="5" s="1"/>
  <c r="X1148" i="5" s="1"/>
  <c r="Z1148" i="5" s="1"/>
  <c r="AA1148" i="5" s="1"/>
  <c r="AC1148" i="5" s="1"/>
  <c r="L722" i="5"/>
  <c r="N722" i="5" s="1"/>
  <c r="P722" i="5" s="1"/>
  <c r="R722" i="5" s="1"/>
  <c r="T722" i="5" s="1"/>
  <c r="V722" i="5" s="1"/>
  <c r="X722" i="5" s="1"/>
  <c r="Z722" i="5" s="1"/>
  <c r="AA722" i="5" s="1"/>
  <c r="AC722" i="5" s="1"/>
  <c r="Z1581" i="5"/>
  <c r="AA1581" i="5" s="1"/>
  <c r="AC1581" i="5" s="1"/>
  <c r="N1147" i="5"/>
  <c r="P1147" i="5" s="1"/>
  <c r="R1147" i="5" s="1"/>
  <c r="T1147" i="5" s="1"/>
  <c r="V1147" i="5" s="1"/>
  <c r="X1147" i="5" s="1"/>
  <c r="Z1147" i="5" s="1"/>
  <c r="AA1147" i="5" s="1"/>
  <c r="AC1147" i="5" s="1"/>
  <c r="L1611" i="5"/>
  <c r="N1611" i="5" s="1"/>
  <c r="P1611" i="5" s="1"/>
  <c r="R1611" i="5" s="1"/>
  <c r="T1611" i="5" s="1"/>
  <c r="V1611" i="5" s="1"/>
  <c r="X1611" i="5" s="1"/>
  <c r="Z1611" i="5" s="1"/>
  <c r="AA1611" i="5" s="1"/>
  <c r="AC1611" i="5" s="1"/>
  <c r="L726" i="5"/>
  <c r="N726" i="5" s="1"/>
  <c r="P726" i="5" s="1"/>
  <c r="R726" i="5" s="1"/>
  <c r="T726" i="5" s="1"/>
  <c r="V726" i="5" s="1"/>
  <c r="X726" i="5" s="1"/>
  <c r="Z726" i="5" s="1"/>
  <c r="AA726" i="5" s="1"/>
  <c r="AC726" i="5" s="1"/>
  <c r="L1434" i="5"/>
  <c r="N1434" i="5" s="1"/>
  <c r="P1434" i="5" s="1"/>
  <c r="R1434" i="5" s="1"/>
  <c r="T1434" i="5" s="1"/>
  <c r="V1434" i="5" s="1"/>
  <c r="X1434" i="5" s="1"/>
  <c r="Z1434" i="5" s="1"/>
  <c r="AA1434" i="5" s="1"/>
  <c r="AC1434" i="5" s="1"/>
  <c r="P1579" i="5"/>
  <c r="R1579" i="5" s="1"/>
  <c r="T1579" i="5" s="1"/>
  <c r="V1579" i="5" s="1"/>
  <c r="X1579" i="5" s="1"/>
  <c r="Z1579" i="5" s="1"/>
  <c r="AA1579" i="5" s="1"/>
  <c r="AC1579" i="5" s="1"/>
  <c r="N553" i="5"/>
  <c r="P553" i="5" s="1"/>
  <c r="R553" i="5" s="1"/>
  <c r="T553" i="5" s="1"/>
  <c r="V553" i="5" s="1"/>
  <c r="X553" i="5" s="1"/>
  <c r="Z553" i="5" s="1"/>
  <c r="AA553" i="5" s="1"/>
  <c r="AC553" i="5" s="1"/>
  <c r="L712" i="5"/>
  <c r="N712" i="5" s="1"/>
  <c r="P712" i="5" s="1"/>
  <c r="R712" i="5" s="1"/>
  <c r="T712" i="5" s="1"/>
  <c r="V712" i="5" s="1"/>
  <c r="X712" i="5" s="1"/>
  <c r="Z712" i="5" s="1"/>
  <c r="AA712" i="5" s="1"/>
  <c r="AC712" i="5" s="1"/>
  <c r="L594" i="5"/>
  <c r="N594" i="5" s="1"/>
  <c r="P594" i="5" s="1"/>
  <c r="R594" i="5" s="1"/>
  <c r="T594" i="5" s="1"/>
  <c r="V594" i="5" s="1"/>
  <c r="X594" i="5" s="1"/>
  <c r="Z594" i="5" s="1"/>
  <c r="AA594" i="5" s="1"/>
  <c r="AC594" i="5" s="1"/>
  <c r="L1875" i="5"/>
  <c r="N1875" i="5" s="1"/>
  <c r="P1875" i="5" s="1"/>
  <c r="R1875" i="5" s="1"/>
  <c r="T1875" i="5" s="1"/>
  <c r="V1875" i="5" s="1"/>
  <c r="X1875" i="5" s="1"/>
  <c r="Z1875" i="5" s="1"/>
  <c r="AA1875" i="5" s="1"/>
  <c r="AC1875" i="5" s="1"/>
  <c r="N1165" i="5"/>
  <c r="P1165" i="5" s="1"/>
  <c r="R1165" i="5" s="1"/>
  <c r="T1165" i="5" s="1"/>
  <c r="V1165" i="5" s="1"/>
  <c r="X1165" i="5" s="1"/>
  <c r="Z1165" i="5" s="1"/>
  <c r="AA1165" i="5" s="1"/>
  <c r="AC1165" i="5" s="1"/>
  <c r="L1851" i="5"/>
  <c r="N1851" i="5" s="1"/>
  <c r="P1851" i="5" s="1"/>
  <c r="R1851" i="5" s="1"/>
  <c r="T1851" i="5" s="1"/>
  <c r="V1851" i="5" s="1"/>
  <c r="X1851" i="5" s="1"/>
  <c r="Z1851" i="5" s="1"/>
  <c r="AA1851" i="5" s="1"/>
  <c r="AC1851" i="5" s="1"/>
  <c r="L1518" i="5"/>
  <c r="N1518" i="5" s="1"/>
  <c r="P1518" i="5" s="1"/>
  <c r="R1518" i="5" s="1"/>
  <c r="T1518" i="5" s="1"/>
  <c r="V1518" i="5" s="1"/>
  <c r="X1518" i="5" s="1"/>
  <c r="Z1518" i="5" s="1"/>
  <c r="AA1518" i="5" s="1"/>
  <c r="AC1518" i="5" s="1"/>
  <c r="L999" i="5"/>
  <c r="N999" i="5" s="1"/>
  <c r="P999" i="5" s="1"/>
  <c r="R999" i="5" s="1"/>
  <c r="T999" i="5" s="1"/>
  <c r="V999" i="5" s="1"/>
  <c r="X999" i="5" s="1"/>
  <c r="Z999" i="5" s="1"/>
  <c r="AA999" i="5" s="1"/>
  <c r="AC999" i="5" s="1"/>
  <c r="L508" i="5"/>
  <c r="N508" i="5" s="1"/>
  <c r="P508" i="5" s="1"/>
  <c r="R508" i="5" s="1"/>
  <c r="T508" i="5" s="1"/>
  <c r="V508" i="5" s="1"/>
  <c r="X508" i="5" s="1"/>
  <c r="Z508" i="5" s="1"/>
  <c r="AA508" i="5" s="1"/>
  <c r="AC508" i="5" s="1"/>
  <c r="L522" i="5"/>
  <c r="N522" i="5" s="1"/>
  <c r="P522" i="5" s="1"/>
  <c r="R522" i="5" s="1"/>
  <c r="T522" i="5" s="1"/>
  <c r="V522" i="5" s="1"/>
  <c r="X522" i="5" s="1"/>
  <c r="Z522" i="5" s="1"/>
  <c r="AA522" i="5" s="1"/>
  <c r="AC522" i="5" s="1"/>
  <c r="L651" i="5"/>
  <c r="N651" i="5" s="1"/>
  <c r="P651" i="5" s="1"/>
  <c r="R651" i="5" s="1"/>
  <c r="T651" i="5" s="1"/>
  <c r="V651" i="5" s="1"/>
  <c r="X651" i="5" s="1"/>
  <c r="Z651" i="5" s="1"/>
  <c r="AA651" i="5" s="1"/>
  <c r="AC651" i="5" s="1"/>
  <c r="N240" i="5"/>
  <c r="P240" i="5" s="1"/>
  <c r="R240" i="5" s="1"/>
  <c r="T240" i="5" s="1"/>
  <c r="V240" i="5" s="1"/>
  <c r="X240" i="5" s="1"/>
  <c r="Z240" i="5" s="1"/>
  <c r="AA240" i="5" s="1"/>
  <c r="AC240" i="5" s="1"/>
  <c r="L1444" i="5"/>
  <c r="N1444" i="5" s="1"/>
  <c r="P1444" i="5" s="1"/>
  <c r="L1384" i="5"/>
  <c r="N473" i="5"/>
  <c r="P473" i="5" s="1"/>
  <c r="R473" i="5" s="1"/>
  <c r="T473" i="5" s="1"/>
  <c r="V473" i="5" s="1"/>
  <c r="X473" i="5" s="1"/>
  <c r="Z473" i="5" s="1"/>
  <c r="AA473" i="5" s="1"/>
  <c r="AC473" i="5" s="1"/>
  <c r="L218" i="5"/>
  <c r="N218" i="5" s="1"/>
  <c r="P218" i="5" s="1"/>
  <c r="R218" i="5" s="1"/>
  <c r="T218" i="5" s="1"/>
  <c r="V218" i="5" s="1"/>
  <c r="L83" i="5"/>
  <c r="N83" i="5" s="1"/>
  <c r="P83" i="5" s="1"/>
  <c r="R83" i="5" s="1"/>
  <c r="T83" i="5" s="1"/>
  <c r="V83" i="5" s="1"/>
  <c r="X83" i="5" s="1"/>
  <c r="Z83" i="5" s="1"/>
  <c r="AA83" i="5" s="1"/>
  <c r="AC83" i="5" s="1"/>
  <c r="N725" i="5"/>
  <c r="P725" i="5" s="1"/>
  <c r="R725" i="5" s="1"/>
  <c r="T725" i="5" s="1"/>
  <c r="V725" i="5" s="1"/>
  <c r="X725" i="5" s="1"/>
  <c r="Z725" i="5" s="1"/>
  <c r="AA725" i="5" s="1"/>
  <c r="AC725" i="5" s="1"/>
  <c r="T630" i="5"/>
  <c r="V630" i="5" s="1"/>
  <c r="X630" i="5" s="1"/>
  <c r="Z630" i="5" s="1"/>
  <c r="AA630" i="5" s="1"/>
  <c r="AC630" i="5" s="1"/>
  <c r="X967" i="5"/>
  <c r="Z967" i="5" s="1"/>
  <c r="AA967" i="5" s="1"/>
  <c r="AC967" i="5" s="1"/>
  <c r="L1019" i="5"/>
  <c r="N1019" i="5" s="1"/>
  <c r="P1019" i="5" s="1"/>
  <c r="R1019" i="5" s="1"/>
  <c r="T1019" i="5" s="1"/>
  <c r="V1019" i="5" s="1"/>
  <c r="X1019" i="5" s="1"/>
  <c r="Z1019" i="5" s="1"/>
  <c r="AA1019" i="5" s="1"/>
  <c r="AC1019" i="5" s="1"/>
  <c r="L1151" i="5"/>
  <c r="N1151" i="5" s="1"/>
  <c r="P1151" i="5" s="1"/>
  <c r="R1151" i="5" s="1"/>
  <c r="T1151" i="5" s="1"/>
  <c r="V1151" i="5" s="1"/>
  <c r="X1151" i="5" s="1"/>
  <c r="Z1151" i="5" s="1"/>
  <c r="AA1151" i="5" s="1"/>
  <c r="AC1151" i="5" s="1"/>
  <c r="N1553" i="5"/>
  <c r="P1553" i="5" s="1"/>
  <c r="R1553" i="5" s="1"/>
  <c r="T1553" i="5" s="1"/>
  <c r="V1553" i="5" s="1"/>
  <c r="X1553" i="5" s="1"/>
  <c r="Z1553" i="5" s="1"/>
  <c r="AA1553" i="5" s="1"/>
  <c r="AC1553" i="5" s="1"/>
  <c r="AC1596" i="5"/>
  <c r="L1219" i="5"/>
  <c r="N1219" i="5" s="1"/>
  <c r="P1219" i="5" s="1"/>
  <c r="R1219" i="5" s="1"/>
  <c r="T1219" i="5" s="1"/>
  <c r="V1219" i="5" s="1"/>
  <c r="X1219" i="5" s="1"/>
  <c r="Z1219" i="5" s="1"/>
  <c r="AA1219" i="5" s="1"/>
  <c r="AC1219" i="5" s="1"/>
  <c r="N132" i="5"/>
  <c r="X658" i="5"/>
  <c r="Z658" i="5" s="1"/>
  <c r="AA658" i="5" s="1"/>
  <c r="AC658" i="5" s="1"/>
  <c r="L878" i="5"/>
  <c r="N878" i="5" s="1"/>
  <c r="P878" i="5" s="1"/>
  <c r="R878" i="5" s="1"/>
  <c r="T878" i="5" s="1"/>
  <c r="V878" i="5" s="1"/>
  <c r="X878" i="5" s="1"/>
  <c r="Z878" i="5" s="1"/>
  <c r="AA878" i="5" s="1"/>
  <c r="AC878" i="5" s="1"/>
  <c r="P1846" i="5"/>
  <c r="R1846" i="5" s="1"/>
  <c r="T1846" i="5" s="1"/>
  <c r="V1846" i="5" s="1"/>
  <c r="X1846" i="5" s="1"/>
  <c r="Z1846" i="5" s="1"/>
  <c r="AA1846" i="5" s="1"/>
  <c r="AC1846" i="5" s="1"/>
  <c r="R1381" i="5"/>
  <c r="N1101" i="5"/>
  <c r="P1101" i="5" s="1"/>
  <c r="R1101" i="5" s="1"/>
  <c r="T1101" i="5" s="1"/>
  <c r="V1101" i="5" s="1"/>
  <c r="X1101" i="5" s="1"/>
  <c r="Z1101" i="5" s="1"/>
  <c r="AA1101" i="5" s="1"/>
  <c r="AC1101" i="5" s="1"/>
  <c r="T1728" i="5"/>
  <c r="V1728" i="5" s="1"/>
  <c r="X1728" i="5" s="1"/>
  <c r="Z1728" i="5" s="1"/>
  <c r="AA1728" i="5" s="1"/>
  <c r="AC1728" i="5" s="1"/>
  <c r="L489" i="5"/>
  <c r="N489" i="5" s="1"/>
  <c r="P489" i="5" s="1"/>
  <c r="R489" i="5" s="1"/>
  <c r="T489" i="5" s="1"/>
  <c r="V489" i="5" s="1"/>
  <c r="X489" i="5" s="1"/>
  <c r="Z489" i="5" s="1"/>
  <c r="AA489" i="5" s="1"/>
  <c r="AC489" i="5" s="1"/>
  <c r="L718" i="5"/>
  <c r="N718" i="5" s="1"/>
  <c r="P718" i="5" s="1"/>
  <c r="R718" i="5" s="1"/>
  <c r="T718" i="5" s="1"/>
  <c r="V718" i="5" s="1"/>
  <c r="X718" i="5" s="1"/>
  <c r="Z718" i="5" s="1"/>
  <c r="AA718" i="5" s="1"/>
  <c r="AC718" i="5" s="1"/>
  <c r="V598" i="5"/>
  <c r="X598" i="5" s="1"/>
  <c r="Z598" i="5" s="1"/>
  <c r="AA598" i="5" s="1"/>
  <c r="AC598" i="5" s="1"/>
  <c r="T1426" i="5"/>
  <c r="V1426" i="5" s="1"/>
  <c r="X1426" i="5" s="1"/>
  <c r="Z1426" i="5" s="1"/>
  <c r="AA1426" i="5" s="1"/>
  <c r="AC1426" i="5" s="1"/>
  <c r="T191" i="5"/>
  <c r="V191" i="5" s="1"/>
  <c r="X191" i="5" s="1"/>
  <c r="Z191" i="5" s="1"/>
  <c r="AA191" i="5" s="1"/>
  <c r="AC191" i="5" s="1"/>
  <c r="AC1566" i="5"/>
  <c r="Z817" i="5"/>
  <c r="AA817" i="5" s="1"/>
  <c r="AC817" i="5" s="1"/>
  <c r="P1436" i="5"/>
  <c r="R1436" i="5" s="1"/>
  <c r="T1436" i="5" s="1"/>
  <c r="V1436" i="5" s="1"/>
  <c r="X1436" i="5" s="1"/>
  <c r="Z1436" i="5" s="1"/>
  <c r="AA1436" i="5" s="1"/>
  <c r="AC1436" i="5" s="1"/>
  <c r="N849" i="5"/>
  <c r="P849" i="5" s="1"/>
  <c r="R849" i="5" s="1"/>
  <c r="T849" i="5" s="1"/>
  <c r="V849" i="5" s="1"/>
  <c r="X849" i="5" s="1"/>
  <c r="Z849" i="5" s="1"/>
  <c r="AA849" i="5" s="1"/>
  <c r="AC849" i="5" s="1"/>
  <c r="Z536" i="5"/>
  <c r="T579" i="5"/>
  <c r="V579" i="5" s="1"/>
  <c r="X579" i="5" s="1"/>
  <c r="Z579" i="5" s="1"/>
  <c r="AA579" i="5" s="1"/>
  <c r="AC579" i="5" s="1"/>
  <c r="L317" i="5"/>
  <c r="N317" i="5" s="1"/>
  <c r="P317" i="5" s="1"/>
  <c r="R317" i="5" s="1"/>
  <c r="T317" i="5" s="1"/>
  <c r="V317" i="5" s="1"/>
  <c r="X317" i="5" s="1"/>
  <c r="Z317" i="5" s="1"/>
  <c r="AA317" i="5" s="1"/>
  <c r="AC317" i="5" s="1"/>
  <c r="L1668" i="5"/>
  <c r="N1668" i="5" s="1"/>
  <c r="P1668" i="5" s="1"/>
  <c r="R1668" i="5" s="1"/>
  <c r="T1668" i="5" s="1"/>
  <c r="V1668" i="5" s="1"/>
  <c r="X1668" i="5" s="1"/>
  <c r="Z1668" i="5" s="1"/>
  <c r="AA1668" i="5" s="1"/>
  <c r="AC1668" i="5" s="1"/>
  <c r="L893" i="5"/>
  <c r="N893" i="5" s="1"/>
  <c r="P893" i="5" s="1"/>
  <c r="R893" i="5" s="1"/>
  <c r="T893" i="5" s="1"/>
  <c r="V893" i="5" s="1"/>
  <c r="X893" i="5" s="1"/>
  <c r="Z893" i="5" s="1"/>
  <c r="AA893" i="5" s="1"/>
  <c r="AC893" i="5" s="1"/>
  <c r="L697" i="5"/>
  <c r="N697" i="5" s="1"/>
  <c r="P697" i="5" s="1"/>
  <c r="R697" i="5" s="1"/>
  <c r="T697" i="5" s="1"/>
  <c r="V697" i="5" s="1"/>
  <c r="X697" i="5" s="1"/>
  <c r="Z697" i="5" s="1"/>
  <c r="AA697" i="5" s="1"/>
  <c r="AC697" i="5" s="1"/>
  <c r="L925" i="5"/>
  <c r="N925" i="5" s="1"/>
  <c r="P925" i="5" s="1"/>
  <c r="R925" i="5" s="1"/>
  <c r="T925" i="5" s="1"/>
  <c r="V925" i="5" s="1"/>
  <c r="X925" i="5" s="1"/>
  <c r="Z925" i="5" s="1"/>
  <c r="AA925" i="5" s="1"/>
  <c r="AC925" i="5" s="1"/>
  <c r="L539" i="5"/>
  <c r="N539" i="5" s="1"/>
  <c r="P539" i="5" s="1"/>
  <c r="R539" i="5" s="1"/>
  <c r="T539" i="5" s="1"/>
  <c r="V539" i="5" s="1"/>
  <c r="X539" i="5" s="1"/>
  <c r="Z539" i="5" s="1"/>
  <c r="AA539" i="5" s="1"/>
  <c r="AC539" i="5" s="1"/>
  <c r="L1257" i="5"/>
  <c r="N1257" i="5" s="1"/>
  <c r="P1257" i="5" s="1"/>
  <c r="R1257" i="5" s="1"/>
  <c r="T1257" i="5" s="1"/>
  <c r="V1257" i="5" s="1"/>
  <c r="X1257" i="5" s="1"/>
  <c r="Z1257" i="5" s="1"/>
  <c r="AA1257" i="5" s="1"/>
  <c r="AC1257" i="5" s="1"/>
  <c r="L1065" i="5"/>
  <c r="N1065" i="5" s="1"/>
  <c r="P1065" i="5" s="1"/>
  <c r="R1065" i="5" s="1"/>
  <c r="T1065" i="5" s="1"/>
  <c r="V1065" i="5" s="1"/>
  <c r="X1065" i="5" s="1"/>
  <c r="Z1065" i="5" s="1"/>
  <c r="AA1065" i="5" s="1"/>
  <c r="AC1065" i="5" s="1"/>
  <c r="N866" i="5"/>
  <c r="P866" i="5" s="1"/>
  <c r="R866" i="5" s="1"/>
  <c r="T866" i="5" s="1"/>
  <c r="V866" i="5" s="1"/>
  <c r="X866" i="5" s="1"/>
  <c r="Z866" i="5" s="1"/>
  <c r="AA866" i="5" s="1"/>
  <c r="AC866" i="5" s="1"/>
  <c r="X81" i="5"/>
  <c r="Z81" i="5" s="1"/>
  <c r="AA81" i="5" s="1"/>
  <c r="AC81" i="5" s="1"/>
  <c r="N848" i="5"/>
  <c r="P848" i="5" s="1"/>
  <c r="R848" i="5" s="1"/>
  <c r="T848" i="5" s="1"/>
  <c r="V848" i="5" s="1"/>
  <c r="X848" i="5" s="1"/>
  <c r="Z848" i="5" s="1"/>
  <c r="AA848" i="5" s="1"/>
  <c r="AC848" i="5" s="1"/>
  <c r="L1571" i="5"/>
  <c r="N1571" i="5" s="1"/>
  <c r="P1571" i="5" s="1"/>
  <c r="R1571" i="5" s="1"/>
  <c r="T1571" i="5" s="1"/>
  <c r="V1571" i="5" s="1"/>
  <c r="X1571" i="5" s="1"/>
  <c r="Z1571" i="5" s="1"/>
  <c r="AA1571" i="5" s="1"/>
  <c r="AC1571" i="5" s="1"/>
  <c r="L461" i="5"/>
  <c r="N461" i="5" s="1"/>
  <c r="P461" i="5" s="1"/>
  <c r="R461" i="5" s="1"/>
  <c r="T461" i="5" s="1"/>
  <c r="V461" i="5" s="1"/>
  <c r="X461" i="5" s="1"/>
  <c r="Z461" i="5" s="1"/>
  <c r="AA461" i="5" s="1"/>
  <c r="AC461" i="5" s="1"/>
  <c r="P896" i="5"/>
  <c r="R896" i="5" s="1"/>
  <c r="T896" i="5" s="1"/>
  <c r="V896" i="5" s="1"/>
  <c r="X896" i="5" s="1"/>
  <c r="Z896" i="5" s="1"/>
  <c r="AA896" i="5" s="1"/>
  <c r="AC896" i="5" s="1"/>
  <c r="L1114" i="5"/>
  <c r="N1114" i="5" s="1"/>
  <c r="P1114" i="5" s="1"/>
  <c r="R1114" i="5" s="1"/>
  <c r="T1114" i="5" s="1"/>
  <c r="V1114" i="5" s="1"/>
  <c r="X1114" i="5" s="1"/>
  <c r="Z1114" i="5" s="1"/>
  <c r="AA1114" i="5" s="1"/>
  <c r="AC1114" i="5" s="1"/>
  <c r="N854" i="5"/>
  <c r="P854" i="5" s="1"/>
  <c r="R854" i="5" s="1"/>
  <c r="T854" i="5" s="1"/>
  <c r="V854" i="5" s="1"/>
  <c r="X854" i="5" s="1"/>
  <c r="Z854" i="5" s="1"/>
  <c r="AA854" i="5" s="1"/>
  <c r="AC854" i="5" s="1"/>
  <c r="N884" i="5"/>
  <c r="P884" i="5" s="1"/>
  <c r="R884" i="5" s="1"/>
  <c r="N590" i="5"/>
  <c r="P590" i="5" s="1"/>
  <c r="R590" i="5" s="1"/>
  <c r="T590" i="5" s="1"/>
  <c r="V590" i="5" s="1"/>
  <c r="X590" i="5" s="1"/>
  <c r="Z590" i="5" s="1"/>
  <c r="AA590" i="5" s="1"/>
  <c r="AC590" i="5" s="1"/>
  <c r="V716" i="5"/>
  <c r="X716" i="5" s="1"/>
  <c r="Z716" i="5" s="1"/>
  <c r="AA716" i="5" s="1"/>
  <c r="AC716" i="5" s="1"/>
  <c r="P385" i="5"/>
  <c r="R385" i="5" s="1"/>
  <c r="T385" i="5" s="1"/>
  <c r="V385" i="5" s="1"/>
  <c r="X385" i="5" s="1"/>
  <c r="Z385" i="5" s="1"/>
  <c r="AA385" i="5" s="1"/>
  <c r="AC385" i="5" s="1"/>
  <c r="N821" i="5"/>
  <c r="P821" i="5" s="1"/>
  <c r="R821" i="5" s="1"/>
  <c r="T821" i="5" s="1"/>
  <c r="V821" i="5" s="1"/>
  <c r="X821" i="5" s="1"/>
  <c r="Z821" i="5" s="1"/>
  <c r="AA821" i="5" s="1"/>
  <c r="AC821" i="5" s="1"/>
  <c r="N255" i="5"/>
  <c r="P255" i="5" s="1"/>
  <c r="R255" i="5" s="1"/>
  <c r="T255" i="5" s="1"/>
  <c r="V255" i="5" s="1"/>
  <c r="X255" i="5" s="1"/>
  <c r="Z255" i="5" s="1"/>
  <c r="AA255" i="5" s="1"/>
  <c r="AC255" i="5" s="1"/>
  <c r="L345" i="5"/>
  <c r="N345" i="5" s="1"/>
  <c r="P345" i="5" s="1"/>
  <c r="R345" i="5" s="1"/>
  <c r="T345" i="5" s="1"/>
  <c r="V345" i="5" s="1"/>
  <c r="X345" i="5" s="1"/>
  <c r="Z345" i="5" s="1"/>
  <c r="AA345" i="5" s="1"/>
  <c r="AC345" i="5" s="1"/>
  <c r="N1056" i="5"/>
  <c r="P1056" i="5" s="1"/>
  <c r="R1056" i="5" s="1"/>
  <c r="T1056" i="5" s="1"/>
  <c r="V1056" i="5" s="1"/>
  <c r="X1056" i="5" s="1"/>
  <c r="Z1056" i="5" s="1"/>
  <c r="AA1056" i="5" s="1"/>
  <c r="AC1056" i="5" s="1"/>
  <c r="L1424" i="5"/>
  <c r="N1424" i="5" s="1"/>
  <c r="P1424" i="5" s="1"/>
  <c r="R1424" i="5" s="1"/>
  <c r="T1424" i="5" s="1"/>
  <c r="V1424" i="5" s="1"/>
  <c r="X1424" i="5" s="1"/>
  <c r="Z1424" i="5" s="1"/>
  <c r="AA1424" i="5" s="1"/>
  <c r="AC1424" i="5" s="1"/>
  <c r="N48" i="5"/>
  <c r="P48" i="5" s="1"/>
  <c r="R48" i="5" s="1"/>
  <c r="T48" i="5" s="1"/>
  <c r="V48" i="5" s="1"/>
  <c r="X48" i="5" s="1"/>
  <c r="Z48" i="5" s="1"/>
  <c r="AA48" i="5" s="1"/>
  <c r="AC48" i="5" s="1"/>
  <c r="N1170" i="5"/>
  <c r="P1170" i="5" s="1"/>
  <c r="R1170" i="5" s="1"/>
  <c r="T1170" i="5" s="1"/>
  <c r="V1170" i="5" s="1"/>
  <c r="X1170" i="5" s="1"/>
  <c r="Z1170" i="5" s="1"/>
  <c r="AA1170" i="5" s="1"/>
  <c r="AC1170" i="5" s="1"/>
  <c r="N1489" i="5"/>
  <c r="P1489" i="5" s="1"/>
  <c r="R1489" i="5" s="1"/>
  <c r="T1489" i="5" s="1"/>
  <c r="V1489" i="5" s="1"/>
  <c r="X1489" i="5" s="1"/>
  <c r="Z1489" i="5" s="1"/>
  <c r="AA1489" i="5" s="1"/>
  <c r="AC1489" i="5" s="1"/>
  <c r="L1022" i="5"/>
  <c r="N1022" i="5" s="1"/>
  <c r="P1022" i="5" s="1"/>
  <c r="R1022" i="5" s="1"/>
  <c r="T1022" i="5" s="1"/>
  <c r="V1022" i="5" s="1"/>
  <c r="X1022" i="5" s="1"/>
  <c r="Z1022" i="5" s="1"/>
  <c r="AA1022" i="5" s="1"/>
  <c r="AC1022" i="5" s="1"/>
  <c r="L1459" i="5"/>
  <c r="N1459" i="5" s="1"/>
  <c r="P1459" i="5" s="1"/>
  <c r="R1459" i="5" s="1"/>
  <c r="T1459" i="5" s="1"/>
  <c r="V1459" i="5" s="1"/>
  <c r="X1459" i="5" s="1"/>
  <c r="Z1459" i="5" s="1"/>
  <c r="AA1459" i="5" s="1"/>
  <c r="AC1459" i="5" s="1"/>
  <c r="L1128" i="5"/>
  <c r="N1128" i="5" s="1"/>
  <c r="P1128" i="5" s="1"/>
  <c r="R1128" i="5" s="1"/>
  <c r="T1128" i="5" s="1"/>
  <c r="V1128" i="5" s="1"/>
  <c r="X1128" i="5" s="1"/>
  <c r="Z1128" i="5" s="1"/>
  <c r="AA1128" i="5" s="1"/>
  <c r="AC1128" i="5" s="1"/>
  <c r="L1031" i="5"/>
  <c r="N1031" i="5" s="1"/>
  <c r="P1031" i="5" s="1"/>
  <c r="R1031" i="5" s="1"/>
  <c r="T1031" i="5" s="1"/>
  <c r="V1031" i="5" s="1"/>
  <c r="X1031" i="5" s="1"/>
  <c r="Z1031" i="5" s="1"/>
  <c r="AA1031" i="5" s="1"/>
  <c r="AC1031" i="5" s="1"/>
  <c r="L812" i="5"/>
  <c r="N812" i="5" s="1"/>
  <c r="P812" i="5" s="1"/>
  <c r="R812" i="5" s="1"/>
  <c r="T812" i="5" s="1"/>
  <c r="V812" i="5" s="1"/>
  <c r="X812" i="5" s="1"/>
  <c r="Z812" i="5" s="1"/>
  <c r="AA812" i="5" s="1"/>
  <c r="AC812" i="5" s="1"/>
  <c r="L907" i="5"/>
  <c r="N907" i="5" s="1"/>
  <c r="P907" i="5" s="1"/>
  <c r="R907" i="5" s="1"/>
  <c r="T907" i="5" s="1"/>
  <c r="V907" i="5" s="1"/>
  <c r="X907" i="5" s="1"/>
  <c r="Z907" i="5" s="1"/>
  <c r="AA907" i="5" s="1"/>
  <c r="AC907" i="5" s="1"/>
  <c r="L1476" i="5"/>
  <c r="L1439" i="5"/>
  <c r="N1439" i="5" s="1"/>
  <c r="P1439" i="5" s="1"/>
  <c r="R1439" i="5" s="1"/>
  <c r="T1439" i="5" s="1"/>
  <c r="V1439" i="5" s="1"/>
  <c r="X1439" i="5" s="1"/>
  <c r="Z1439" i="5" s="1"/>
  <c r="AA1439" i="5" s="1"/>
  <c r="AC1439" i="5" s="1"/>
  <c r="L533" i="5"/>
  <c r="N559" i="5"/>
  <c r="P559" i="5" s="1"/>
  <c r="R559" i="5" s="1"/>
  <c r="T559" i="5" s="1"/>
  <c r="V559" i="5" s="1"/>
  <c r="X559" i="5" s="1"/>
  <c r="Z559" i="5" s="1"/>
  <c r="AA559" i="5" s="1"/>
  <c r="AC559" i="5" s="1"/>
  <c r="L974" i="5"/>
  <c r="P1547" i="5"/>
  <c r="R1547" i="5" s="1"/>
  <c r="T1547" i="5" s="1"/>
  <c r="V1547" i="5" s="1"/>
  <c r="X1547" i="5" s="1"/>
  <c r="Z1547" i="5" s="1"/>
  <c r="AA1547" i="5" s="1"/>
  <c r="AC1547" i="5" s="1"/>
  <c r="P181" i="5"/>
  <c r="R181" i="5" s="1"/>
  <c r="T181" i="5" s="1"/>
  <c r="V181" i="5" s="1"/>
  <c r="X181" i="5" s="1"/>
  <c r="Z181" i="5" s="1"/>
  <c r="AA181" i="5" s="1"/>
  <c r="AC181" i="5" s="1"/>
  <c r="N1588" i="5"/>
  <c r="P1588" i="5" s="1"/>
  <c r="R1588" i="5" s="1"/>
  <c r="T1588" i="5" s="1"/>
  <c r="V1588" i="5" s="1"/>
  <c r="X1588" i="5" s="1"/>
  <c r="Z1588" i="5" s="1"/>
  <c r="AA1588" i="5" s="1"/>
  <c r="AC1588" i="5" s="1"/>
  <c r="V1315" i="5"/>
  <c r="X1315" i="5" s="1"/>
  <c r="Z1315" i="5" s="1"/>
  <c r="AA1315" i="5" s="1"/>
  <c r="AC1315" i="5" s="1"/>
  <c r="R760" i="5"/>
  <c r="T760" i="5" s="1"/>
  <c r="V760" i="5" s="1"/>
  <c r="X760" i="5" s="1"/>
  <c r="Z760" i="5" s="1"/>
  <c r="AA760" i="5" s="1"/>
  <c r="AC760" i="5" s="1"/>
  <c r="L795" i="5"/>
  <c r="N795" i="5" s="1"/>
  <c r="P795" i="5" s="1"/>
  <c r="R795" i="5" s="1"/>
  <c r="T795" i="5" s="1"/>
  <c r="V795" i="5" s="1"/>
  <c r="X795" i="5" s="1"/>
  <c r="Z795" i="5" s="1"/>
  <c r="AA795" i="5" s="1"/>
  <c r="AC795" i="5" s="1"/>
  <c r="N206" i="5"/>
  <c r="P206" i="5" s="1"/>
  <c r="R206" i="5" s="1"/>
  <c r="T206" i="5" s="1"/>
  <c r="V206" i="5" s="1"/>
  <c r="X206" i="5" s="1"/>
  <c r="Z206" i="5" s="1"/>
  <c r="AA206" i="5" s="1"/>
  <c r="AC206" i="5" s="1"/>
  <c r="L1578" i="5"/>
  <c r="N1578" i="5" s="1"/>
  <c r="P1578" i="5" s="1"/>
  <c r="R1578" i="5" s="1"/>
  <c r="T1578" i="5" s="1"/>
  <c r="V1578" i="5" s="1"/>
  <c r="X1578" i="5" s="1"/>
  <c r="Z1578" i="5" s="1"/>
  <c r="AA1578" i="5" s="1"/>
  <c r="AC1578" i="5" s="1"/>
  <c r="L1193" i="5"/>
  <c r="N1193" i="5" s="1"/>
  <c r="P1193" i="5" s="1"/>
  <c r="R1193" i="5" s="1"/>
  <c r="T1193" i="5" s="1"/>
  <c r="V1193" i="5" s="1"/>
  <c r="X1193" i="5" s="1"/>
  <c r="Z1193" i="5" s="1"/>
  <c r="AA1193" i="5" s="1"/>
  <c r="AC1193" i="5" s="1"/>
  <c r="L1865" i="5"/>
  <c r="N1865" i="5" s="1"/>
  <c r="P1865" i="5" s="1"/>
  <c r="R1865" i="5" s="1"/>
  <c r="T1865" i="5" s="1"/>
  <c r="V1865" i="5" s="1"/>
  <c r="X1865" i="5" s="1"/>
  <c r="Z1865" i="5" s="1"/>
  <c r="AA1865" i="5" s="1"/>
  <c r="AC1865" i="5" s="1"/>
  <c r="L276" i="5"/>
  <c r="N276" i="5" s="1"/>
  <c r="P276" i="5" s="1"/>
  <c r="R276" i="5" s="1"/>
  <c r="T276" i="5" s="1"/>
  <c r="V276" i="5" s="1"/>
  <c r="X276" i="5" s="1"/>
  <c r="Z276" i="5" s="1"/>
  <c r="AA276" i="5" s="1"/>
  <c r="AC276" i="5" s="1"/>
  <c r="AC1526" i="5"/>
  <c r="AC799" i="5"/>
  <c r="R1106" i="5"/>
  <c r="T1106" i="5" s="1"/>
  <c r="V1106" i="5" s="1"/>
  <c r="X1106" i="5" s="1"/>
  <c r="Z1106" i="5" s="1"/>
  <c r="AA1106" i="5" s="1"/>
  <c r="AC1106" i="5" s="1"/>
  <c r="P1676" i="5"/>
  <c r="R1676" i="5" s="1"/>
  <c r="T1676" i="5" s="1"/>
  <c r="V1676" i="5" s="1"/>
  <c r="X1676" i="5" s="1"/>
  <c r="Z1676" i="5" s="1"/>
  <c r="AA1676" i="5" s="1"/>
  <c r="AC1676" i="5" s="1"/>
  <c r="P1397" i="5"/>
  <c r="R1397" i="5" s="1"/>
  <c r="T1397" i="5" s="1"/>
  <c r="V1397" i="5" s="1"/>
  <c r="X1397" i="5" s="1"/>
  <c r="Z1397" i="5" s="1"/>
  <c r="AA1397" i="5" s="1"/>
  <c r="AC1397" i="5" s="1"/>
  <c r="L1544" i="5"/>
  <c r="N1544" i="5" s="1"/>
  <c r="P1544" i="5" s="1"/>
  <c r="R1544" i="5" s="1"/>
  <c r="T1544" i="5" s="1"/>
  <c r="V1544" i="5" s="1"/>
  <c r="X1544" i="5" s="1"/>
  <c r="Z1544" i="5" s="1"/>
  <c r="AA1544" i="5" s="1"/>
  <c r="AC1544" i="5" s="1"/>
  <c r="N404" i="5"/>
  <c r="P404" i="5" s="1"/>
  <c r="R404" i="5" s="1"/>
  <c r="T404" i="5" s="1"/>
  <c r="V404" i="5" s="1"/>
  <c r="X404" i="5" s="1"/>
  <c r="Z404" i="5" s="1"/>
  <c r="AA404" i="5" s="1"/>
  <c r="AC404" i="5" s="1"/>
  <c r="L296" i="5"/>
  <c r="N296" i="5" s="1"/>
  <c r="P296" i="5" s="1"/>
  <c r="R296" i="5" s="1"/>
  <c r="T296" i="5" s="1"/>
  <c r="V296" i="5" s="1"/>
  <c r="X296" i="5" s="1"/>
  <c r="Z296" i="5" s="1"/>
  <c r="AA296" i="5" s="1"/>
  <c r="AC296" i="5" s="1"/>
  <c r="L1510" i="5"/>
  <c r="N1510" i="5" s="1"/>
  <c r="P1510" i="5" s="1"/>
  <c r="R1510" i="5" s="1"/>
  <c r="T1510" i="5" s="1"/>
  <c r="V1510" i="5" s="1"/>
  <c r="X1510" i="5" s="1"/>
  <c r="Z1510" i="5" s="1"/>
  <c r="AA1510" i="5" s="1"/>
  <c r="AC1510" i="5" s="1"/>
  <c r="L1823" i="5"/>
  <c r="N1823" i="5" s="1"/>
  <c r="P1823" i="5" s="1"/>
  <c r="R1823" i="5" s="1"/>
  <c r="T1823" i="5" s="1"/>
  <c r="V1823" i="5" s="1"/>
  <c r="X1823" i="5" s="1"/>
  <c r="Z1823" i="5" s="1"/>
  <c r="AA1823" i="5" s="1"/>
  <c r="AC1823" i="5" s="1"/>
  <c r="L724" i="5"/>
  <c r="N724" i="5" s="1"/>
  <c r="P724" i="5" s="1"/>
  <c r="R724" i="5" s="1"/>
  <c r="T724" i="5" s="1"/>
  <c r="V724" i="5" s="1"/>
  <c r="X724" i="5" s="1"/>
  <c r="Z724" i="5" s="1"/>
  <c r="AA724" i="5" s="1"/>
  <c r="AC724" i="5" s="1"/>
  <c r="L1355" i="5"/>
  <c r="N248" i="5"/>
  <c r="P248" i="5" s="1"/>
  <c r="R248" i="5" s="1"/>
  <c r="T248" i="5" s="1"/>
  <c r="V248" i="5" s="1"/>
  <c r="X248" i="5" s="1"/>
  <c r="Z248" i="5" s="1"/>
  <c r="AA248" i="5" s="1"/>
  <c r="AC248" i="5" s="1"/>
  <c r="T493" i="5"/>
  <c r="V493" i="5" s="1"/>
  <c r="X493" i="5" s="1"/>
  <c r="Z493" i="5" s="1"/>
  <c r="AA493" i="5" s="1"/>
  <c r="AC493" i="5" s="1"/>
  <c r="L1287" i="5"/>
  <c r="N1287" i="5" s="1"/>
  <c r="P1287" i="5" s="1"/>
  <c r="R1287" i="5" s="1"/>
  <c r="T1287" i="5" s="1"/>
  <c r="V1287" i="5" s="1"/>
  <c r="X1287" i="5" s="1"/>
  <c r="Z1287" i="5" s="1"/>
  <c r="AA1287" i="5" s="1"/>
  <c r="AC1287" i="5" s="1"/>
  <c r="Z565" i="5"/>
  <c r="AA565" i="5" s="1"/>
  <c r="AC565" i="5" s="1"/>
  <c r="L1406" i="5"/>
  <c r="N1406" i="5" s="1"/>
  <c r="P1406" i="5" s="1"/>
  <c r="R1406" i="5" s="1"/>
  <c r="T1406" i="5" s="1"/>
  <c r="V1406" i="5" s="1"/>
  <c r="X1406" i="5" s="1"/>
  <c r="Z1406" i="5" s="1"/>
  <c r="AA1406" i="5" s="1"/>
  <c r="AC1406" i="5" s="1"/>
  <c r="L188" i="5"/>
  <c r="N188" i="5" s="1"/>
  <c r="P188" i="5" s="1"/>
  <c r="R188" i="5" s="1"/>
  <c r="T188" i="5" s="1"/>
  <c r="V188" i="5" s="1"/>
  <c r="X188" i="5" s="1"/>
  <c r="Z188" i="5" s="1"/>
  <c r="AA188" i="5" s="1"/>
  <c r="AC188" i="5" s="1"/>
  <c r="N774" i="5"/>
  <c r="P774" i="5" s="1"/>
  <c r="R774" i="5" s="1"/>
  <c r="T774" i="5" s="1"/>
  <c r="V774" i="5" s="1"/>
  <c r="X774" i="5" s="1"/>
  <c r="Z774" i="5" s="1"/>
  <c r="AA774" i="5" s="1"/>
  <c r="AC774" i="5" s="1"/>
  <c r="N1826" i="5"/>
  <c r="P1826" i="5" s="1"/>
  <c r="R1826" i="5" s="1"/>
  <c r="T1826" i="5" s="1"/>
  <c r="V1826" i="5" s="1"/>
  <c r="X1826" i="5" s="1"/>
  <c r="Z1826" i="5" s="1"/>
  <c r="AA1826" i="5" s="1"/>
  <c r="AC1826" i="5" s="1"/>
  <c r="N1373" i="5"/>
  <c r="P1373" i="5" s="1"/>
  <c r="R1373" i="5" s="1"/>
  <c r="T1373" i="5" s="1"/>
  <c r="V1373" i="5" s="1"/>
  <c r="X1373" i="5" s="1"/>
  <c r="Z1373" i="5" s="1"/>
  <c r="AA1373" i="5" s="1"/>
  <c r="AC1373" i="5" s="1"/>
  <c r="L82" i="5"/>
  <c r="N82" i="5" s="1"/>
  <c r="P82" i="5" s="1"/>
  <c r="R82" i="5" s="1"/>
  <c r="T82" i="5" s="1"/>
  <c r="V82" i="5" s="1"/>
  <c r="X82" i="5" s="1"/>
  <c r="Z82" i="5" s="1"/>
  <c r="AA82" i="5" s="1"/>
  <c r="AC82" i="5" s="1"/>
  <c r="L1708" i="5"/>
  <c r="N1708" i="5" s="1"/>
  <c r="P1708" i="5" s="1"/>
  <c r="R1708" i="5" s="1"/>
  <c r="T1708" i="5" s="1"/>
  <c r="V1708" i="5" s="1"/>
  <c r="X1708" i="5" s="1"/>
  <c r="Z1708" i="5" s="1"/>
  <c r="AA1708" i="5" s="1"/>
  <c r="AC1708" i="5" s="1"/>
  <c r="N354" i="5"/>
  <c r="P354" i="5" s="1"/>
  <c r="R354" i="5" s="1"/>
  <c r="T354" i="5" s="1"/>
  <c r="V354" i="5" s="1"/>
  <c r="X354" i="5" s="1"/>
  <c r="Z354" i="5" s="1"/>
  <c r="AA354" i="5" s="1"/>
  <c r="AC354" i="5" s="1"/>
  <c r="L1636" i="5"/>
  <c r="N1636" i="5" s="1"/>
  <c r="P1636" i="5" s="1"/>
  <c r="R1636" i="5" s="1"/>
  <c r="T1636" i="5" s="1"/>
  <c r="V1636" i="5" s="1"/>
  <c r="X1636" i="5" s="1"/>
  <c r="Z1636" i="5" s="1"/>
  <c r="AA1636" i="5" s="1"/>
  <c r="AC1636" i="5" s="1"/>
  <c r="L792" i="5"/>
  <c r="N792" i="5" s="1"/>
  <c r="P792" i="5" s="1"/>
  <c r="R792" i="5" s="1"/>
  <c r="T792" i="5" s="1"/>
  <c r="V792" i="5" s="1"/>
  <c r="X792" i="5" s="1"/>
  <c r="Z792" i="5" s="1"/>
  <c r="AA792" i="5" s="1"/>
  <c r="AC792" i="5" s="1"/>
  <c r="N480" i="5"/>
  <c r="P480" i="5" s="1"/>
  <c r="R480" i="5" s="1"/>
  <c r="T480" i="5" s="1"/>
  <c r="V480" i="5" s="1"/>
  <c r="X480" i="5" s="1"/>
  <c r="Z480" i="5" s="1"/>
  <c r="AA480" i="5" s="1"/>
  <c r="AC480" i="5" s="1"/>
  <c r="L91" i="5"/>
  <c r="N91" i="5" s="1"/>
  <c r="P91" i="5" s="1"/>
  <c r="R91" i="5" s="1"/>
  <c r="T91" i="5" s="1"/>
  <c r="V91" i="5" s="1"/>
  <c r="X91" i="5" s="1"/>
  <c r="Z91" i="5" s="1"/>
  <c r="AA91" i="5" s="1"/>
  <c r="AC91" i="5" s="1"/>
  <c r="N1427" i="5"/>
  <c r="P1427" i="5" s="1"/>
  <c r="R1427" i="5" s="1"/>
  <c r="T1427" i="5" s="1"/>
  <c r="V1427" i="5" s="1"/>
  <c r="X1427" i="5" s="1"/>
  <c r="Z1427" i="5" s="1"/>
  <c r="AA1427" i="5" s="1"/>
  <c r="AC1427" i="5" s="1"/>
  <c r="L546" i="5"/>
  <c r="N546" i="5" s="1"/>
  <c r="P546" i="5" s="1"/>
  <c r="R546" i="5" s="1"/>
  <c r="T546" i="5" s="1"/>
  <c r="V546" i="5" s="1"/>
  <c r="X546" i="5" s="1"/>
  <c r="Z546" i="5" s="1"/>
  <c r="AA546" i="5" s="1"/>
  <c r="AC546" i="5" s="1"/>
  <c r="P436" i="5"/>
  <c r="R436" i="5" s="1"/>
  <c r="T436" i="5" s="1"/>
  <c r="V436" i="5" s="1"/>
  <c r="X436" i="5" s="1"/>
  <c r="Z436" i="5" s="1"/>
  <c r="AA436" i="5" s="1"/>
  <c r="AC436" i="5" s="1"/>
  <c r="N624" i="5"/>
  <c r="P624" i="5" s="1"/>
  <c r="R624" i="5" s="1"/>
  <c r="T624" i="5" s="1"/>
  <c r="V624" i="5" s="1"/>
  <c r="X624" i="5" s="1"/>
  <c r="Z624" i="5" s="1"/>
  <c r="AA624" i="5" s="1"/>
  <c r="AC624" i="5" s="1"/>
  <c r="T342" i="5"/>
  <c r="V342" i="5" s="1"/>
  <c r="X342" i="5" s="1"/>
  <c r="Z342" i="5" s="1"/>
  <c r="AA342" i="5" s="1"/>
  <c r="AC342" i="5" s="1"/>
  <c r="Z1592" i="5"/>
  <c r="AA1592" i="5" s="1"/>
  <c r="AC1592" i="5" s="1"/>
  <c r="X1797" i="5"/>
  <c r="Z1797" i="5" s="1"/>
  <c r="AA1797" i="5" s="1"/>
  <c r="AC1797" i="5" s="1"/>
  <c r="L1242" i="5"/>
  <c r="N581" i="5"/>
  <c r="P581" i="5" s="1"/>
  <c r="R581" i="5" s="1"/>
  <c r="T581" i="5" s="1"/>
  <c r="V581" i="5" s="1"/>
  <c r="X581" i="5" s="1"/>
  <c r="Z581" i="5" s="1"/>
  <c r="AA581" i="5" s="1"/>
  <c r="AC581" i="5" s="1"/>
  <c r="T1557" i="5"/>
  <c r="V1557" i="5" s="1"/>
  <c r="X1557" i="5" s="1"/>
  <c r="Z1557" i="5" s="1"/>
  <c r="AA1557" i="5" s="1"/>
  <c r="AC1557" i="5" s="1"/>
  <c r="R495" i="5"/>
  <c r="T495" i="5" s="1"/>
  <c r="V495" i="5" s="1"/>
  <c r="X495" i="5" s="1"/>
  <c r="Z495" i="5" s="1"/>
  <c r="AA495" i="5" s="1"/>
  <c r="AC495" i="5" s="1"/>
  <c r="L845" i="5"/>
  <c r="N845" i="5" s="1"/>
  <c r="P845" i="5" s="1"/>
  <c r="R845" i="5" s="1"/>
  <c r="T845" i="5" s="1"/>
  <c r="V845" i="5" s="1"/>
  <c r="X845" i="5" s="1"/>
  <c r="Z845" i="5" s="1"/>
  <c r="AA845" i="5" s="1"/>
  <c r="AC845" i="5" s="1"/>
  <c r="V550" i="5"/>
  <c r="X550" i="5" s="1"/>
  <c r="Z550" i="5" s="1"/>
  <c r="AA550" i="5" s="1"/>
  <c r="AC550" i="5" s="1"/>
  <c r="L32" i="5"/>
  <c r="N32" i="5" s="1"/>
  <c r="P32" i="5" s="1"/>
  <c r="R32" i="5" s="1"/>
  <c r="T32" i="5" s="1"/>
  <c r="V32" i="5" s="1"/>
  <c r="X32" i="5" s="1"/>
  <c r="Z32" i="5" s="1"/>
  <c r="AA32" i="5" s="1"/>
  <c r="AC32" i="5" s="1"/>
  <c r="L1876" i="5"/>
  <c r="N1876" i="5" s="1"/>
  <c r="P1876" i="5" s="1"/>
  <c r="R1876" i="5" s="1"/>
  <c r="T1876" i="5" s="1"/>
  <c r="V1876" i="5" s="1"/>
  <c r="X1876" i="5" s="1"/>
  <c r="Z1876" i="5" s="1"/>
  <c r="AA1876" i="5" s="1"/>
  <c r="AC1876" i="5" s="1"/>
  <c r="L1749" i="5"/>
  <c r="N1749" i="5" s="1"/>
  <c r="P1749" i="5" s="1"/>
  <c r="R1749" i="5" s="1"/>
  <c r="T1749" i="5" s="1"/>
  <c r="V1749" i="5" s="1"/>
  <c r="X1749" i="5" s="1"/>
  <c r="Z1749" i="5" s="1"/>
  <c r="AA1749" i="5" s="1"/>
  <c r="AC1749" i="5" s="1"/>
  <c r="AC1558" i="5"/>
  <c r="AC1100" i="5"/>
  <c r="N1068" i="5"/>
  <c r="P1068" i="5" s="1"/>
  <c r="R1068" i="5" s="1"/>
  <c r="T1068" i="5" s="1"/>
  <c r="V1068" i="5" s="1"/>
  <c r="X1068" i="5" s="1"/>
  <c r="Z1068" i="5" s="1"/>
  <c r="AA1068" i="5" s="1"/>
  <c r="AC1068" i="5" s="1"/>
  <c r="L1292" i="5"/>
  <c r="N1292" i="5" s="1"/>
  <c r="P1292" i="5" s="1"/>
  <c r="R1292" i="5" s="1"/>
  <c r="T1292" i="5" s="1"/>
  <c r="V1292" i="5" s="1"/>
  <c r="X1292" i="5" s="1"/>
  <c r="Z1292" i="5" s="1"/>
  <c r="AA1292" i="5" s="1"/>
  <c r="AC1292" i="5" s="1"/>
  <c r="P1746" i="5"/>
  <c r="R1746" i="5" s="1"/>
  <c r="T1746" i="5" s="1"/>
  <c r="V1746" i="5" s="1"/>
  <c r="X1746" i="5" s="1"/>
  <c r="Z1746" i="5" s="1"/>
  <c r="AA1746" i="5" s="1"/>
  <c r="AC1746" i="5" s="1"/>
  <c r="T1645" i="5"/>
  <c r="V1645" i="5" s="1"/>
  <c r="X1645" i="5" s="1"/>
  <c r="Z1645" i="5" s="1"/>
  <c r="AA1645" i="5" s="1"/>
  <c r="AC1645" i="5" s="1"/>
  <c r="T58" i="5"/>
  <c r="V58" i="5" s="1"/>
  <c r="X58" i="5" s="1"/>
  <c r="Z58" i="5" s="1"/>
  <c r="AA58" i="5" s="1"/>
  <c r="AC58" i="5" s="1"/>
  <c r="P1453" i="5"/>
  <c r="R1453" i="5" s="1"/>
  <c r="T1453" i="5" s="1"/>
  <c r="V1453" i="5" s="1"/>
  <c r="X1453" i="5" s="1"/>
  <c r="Z1453" i="5" s="1"/>
  <c r="AA1453" i="5" s="1"/>
  <c r="AC1453" i="5" s="1"/>
  <c r="T814" i="5"/>
  <c r="V814" i="5" s="1"/>
  <c r="X814" i="5" s="1"/>
  <c r="Z814" i="5" s="1"/>
  <c r="AA814" i="5" s="1"/>
  <c r="AC814" i="5" s="1"/>
  <c r="L1814" i="5"/>
  <c r="L96" i="5"/>
  <c r="N96" i="5" s="1"/>
  <c r="P96" i="5" s="1"/>
  <c r="R96" i="5" s="1"/>
  <c r="T96" i="5" s="1"/>
  <c r="V96" i="5" s="1"/>
  <c r="X96" i="5" s="1"/>
  <c r="Z96" i="5" s="1"/>
  <c r="AA96" i="5" s="1"/>
  <c r="AC96" i="5" s="1"/>
  <c r="AC119" i="5"/>
  <c r="N294" i="5"/>
  <c r="P294" i="5" s="1"/>
  <c r="R294" i="5" s="1"/>
  <c r="T294" i="5" s="1"/>
  <c r="V294" i="5" s="1"/>
  <c r="X294" i="5" s="1"/>
  <c r="Z294" i="5" s="1"/>
  <c r="AA294" i="5" s="1"/>
  <c r="AC294" i="5" s="1"/>
  <c r="P876" i="5"/>
  <c r="R876" i="5" s="1"/>
  <c r="T876" i="5" s="1"/>
  <c r="V876" i="5" s="1"/>
  <c r="X876" i="5" s="1"/>
  <c r="Z876" i="5" s="1"/>
  <c r="AA876" i="5" s="1"/>
  <c r="AC876" i="5" s="1"/>
  <c r="L321" i="5"/>
  <c r="N321" i="5" s="1"/>
  <c r="P321" i="5" s="1"/>
  <c r="R321" i="5" s="1"/>
  <c r="T321" i="5" s="1"/>
  <c r="V321" i="5" s="1"/>
  <c r="X321" i="5" s="1"/>
  <c r="Z321" i="5" s="1"/>
  <c r="AA321" i="5" s="1"/>
  <c r="AC321" i="5" s="1"/>
  <c r="AC149" i="5"/>
  <c r="N909" i="5"/>
  <c r="P909" i="5" s="1"/>
  <c r="R909" i="5" s="1"/>
  <c r="T909" i="5" s="1"/>
  <c r="V909" i="5" s="1"/>
  <c r="X909" i="5" s="1"/>
  <c r="Z909" i="5" s="1"/>
  <c r="AA909" i="5" s="1"/>
  <c r="AC909" i="5" s="1"/>
  <c r="V1589" i="5"/>
  <c r="X1589" i="5" s="1"/>
  <c r="Z1589" i="5" s="1"/>
  <c r="AA1589" i="5" s="1"/>
  <c r="AC1589" i="5" s="1"/>
  <c r="L864" i="5"/>
  <c r="N864" i="5" s="1"/>
  <c r="P864" i="5" s="1"/>
  <c r="R864" i="5" s="1"/>
  <c r="T864" i="5" s="1"/>
  <c r="V864" i="5" s="1"/>
  <c r="X864" i="5" s="1"/>
  <c r="Z864" i="5" s="1"/>
  <c r="AA864" i="5" s="1"/>
  <c r="AC864" i="5" s="1"/>
  <c r="L1418" i="5"/>
  <c r="N1418" i="5" s="1"/>
  <c r="P1418" i="5" s="1"/>
  <c r="R1418" i="5" s="1"/>
  <c r="T1418" i="5" s="1"/>
  <c r="V1418" i="5" s="1"/>
  <c r="X1418" i="5" s="1"/>
  <c r="Z1418" i="5" s="1"/>
  <c r="AA1418" i="5" s="1"/>
  <c r="AC1418" i="5" s="1"/>
  <c r="N643" i="5"/>
  <c r="P643" i="5" s="1"/>
  <c r="R643" i="5" s="1"/>
  <c r="T643" i="5" s="1"/>
  <c r="V643" i="5" s="1"/>
  <c r="X643" i="5" s="1"/>
  <c r="Z643" i="5" s="1"/>
  <c r="AA643" i="5" s="1"/>
  <c r="AC643" i="5" s="1"/>
  <c r="N1040" i="5"/>
  <c r="P1040" i="5" s="1"/>
  <c r="R1040" i="5" s="1"/>
  <c r="T1040" i="5" s="1"/>
  <c r="V1040" i="5" s="1"/>
  <c r="X1040" i="5" s="1"/>
  <c r="Z1040" i="5" s="1"/>
  <c r="AA1040" i="5" s="1"/>
  <c r="AC1040" i="5" s="1"/>
  <c r="L1135" i="5"/>
  <c r="N1135" i="5" s="1"/>
  <c r="P1135" i="5" s="1"/>
  <c r="R1135" i="5" s="1"/>
  <c r="T1135" i="5" s="1"/>
  <c r="V1135" i="5" s="1"/>
  <c r="X1135" i="5" s="1"/>
  <c r="Z1135" i="5" s="1"/>
  <c r="AA1135" i="5" s="1"/>
  <c r="AC1135" i="5" s="1"/>
  <c r="L201" i="5"/>
  <c r="N201" i="5" s="1"/>
  <c r="P201" i="5" s="1"/>
  <c r="R201" i="5" s="1"/>
  <c r="T201" i="5" s="1"/>
  <c r="V201" i="5" s="1"/>
  <c r="X201" i="5" s="1"/>
  <c r="Z201" i="5" s="1"/>
  <c r="AA201" i="5" s="1"/>
  <c r="AC201" i="5" s="1"/>
  <c r="L1030" i="5"/>
  <c r="N1030" i="5" s="1"/>
  <c r="P1030" i="5" s="1"/>
  <c r="R1030" i="5" s="1"/>
  <c r="T1030" i="5" s="1"/>
  <c r="V1030" i="5" s="1"/>
  <c r="X1030" i="5" s="1"/>
  <c r="Z1030" i="5" s="1"/>
  <c r="AA1030" i="5" s="1"/>
  <c r="AC1030" i="5" s="1"/>
  <c r="N38" i="5"/>
  <c r="P38" i="5" s="1"/>
  <c r="R38" i="5" s="1"/>
  <c r="T38" i="5" s="1"/>
  <c r="V38" i="5" s="1"/>
  <c r="X38" i="5" s="1"/>
  <c r="Z38" i="5" s="1"/>
  <c r="AA38" i="5" s="1"/>
  <c r="AC38" i="5" s="1"/>
  <c r="L970" i="5"/>
  <c r="N970" i="5" s="1"/>
  <c r="P970" i="5" s="1"/>
  <c r="R970" i="5" s="1"/>
  <c r="T970" i="5" s="1"/>
  <c r="V970" i="5" s="1"/>
  <c r="X970" i="5" s="1"/>
  <c r="Z970" i="5" s="1"/>
  <c r="AA970" i="5" s="1"/>
  <c r="AC970" i="5" s="1"/>
  <c r="L830" i="5"/>
  <c r="N830" i="5" s="1"/>
  <c r="P830" i="5" s="1"/>
  <c r="R830" i="5" s="1"/>
  <c r="T830" i="5" s="1"/>
  <c r="V830" i="5" s="1"/>
  <c r="X830" i="5" s="1"/>
  <c r="Z830" i="5" s="1"/>
  <c r="AA830" i="5" s="1"/>
  <c r="AC830" i="5" s="1"/>
  <c r="L1799" i="5"/>
  <c r="N1799" i="5" s="1"/>
  <c r="P1799" i="5" s="1"/>
  <c r="R1799" i="5" s="1"/>
  <c r="T1799" i="5" s="1"/>
  <c r="V1799" i="5" s="1"/>
  <c r="X1799" i="5" s="1"/>
  <c r="Z1799" i="5" s="1"/>
  <c r="AA1799" i="5" s="1"/>
  <c r="AC1799" i="5" s="1"/>
  <c r="L1511" i="5"/>
  <c r="N1511" i="5" s="1"/>
  <c r="P1511" i="5" s="1"/>
  <c r="R1511" i="5" s="1"/>
  <c r="T1511" i="5" s="1"/>
  <c r="V1511" i="5" s="1"/>
  <c r="X1511" i="5" s="1"/>
  <c r="Z1511" i="5" s="1"/>
  <c r="AA1511" i="5" s="1"/>
  <c r="AC1511" i="5" s="1"/>
  <c r="L983" i="5"/>
  <c r="N983" i="5" s="1"/>
  <c r="P983" i="5" s="1"/>
  <c r="R983" i="5" s="1"/>
  <c r="T983" i="5" s="1"/>
  <c r="V983" i="5" s="1"/>
  <c r="X983" i="5" s="1"/>
  <c r="Z983" i="5" s="1"/>
  <c r="AA983" i="5" s="1"/>
  <c r="AC983" i="5" s="1"/>
  <c r="L1176" i="5"/>
  <c r="N1176" i="5" s="1"/>
  <c r="P1176" i="5" s="1"/>
  <c r="R1176" i="5" s="1"/>
  <c r="T1176" i="5" s="1"/>
  <c r="V1176" i="5" s="1"/>
  <c r="X1176" i="5" s="1"/>
  <c r="Z1176" i="5" s="1"/>
  <c r="AA1176" i="5" s="1"/>
  <c r="AC1176" i="5" s="1"/>
  <c r="L1310" i="5"/>
  <c r="N1310" i="5" s="1"/>
  <c r="P1310" i="5" s="1"/>
  <c r="R1310" i="5" s="1"/>
  <c r="T1310" i="5" s="1"/>
  <c r="V1310" i="5" s="1"/>
  <c r="X1310" i="5" s="1"/>
  <c r="Z1310" i="5" s="1"/>
  <c r="AA1310" i="5" s="1"/>
  <c r="AC1310" i="5" s="1"/>
  <c r="L1770" i="5"/>
  <c r="N1770" i="5" s="1"/>
  <c r="P1770" i="5" s="1"/>
  <c r="R1770" i="5" s="1"/>
  <c r="T1770" i="5" s="1"/>
  <c r="V1770" i="5" s="1"/>
  <c r="X1770" i="5" s="1"/>
  <c r="Z1770" i="5" s="1"/>
  <c r="AA1770" i="5" s="1"/>
  <c r="AC1770" i="5" s="1"/>
  <c r="L148" i="5"/>
  <c r="N148" i="5" s="1"/>
  <c r="P148" i="5" s="1"/>
  <c r="R148" i="5" s="1"/>
  <c r="T148" i="5" s="1"/>
  <c r="V148" i="5" s="1"/>
  <c r="X148" i="5" s="1"/>
  <c r="Z148" i="5" s="1"/>
  <c r="AA148" i="5" s="1"/>
  <c r="AC148" i="5" s="1"/>
  <c r="R421" i="5"/>
  <c r="T421" i="5" s="1"/>
  <c r="V421" i="5" s="1"/>
  <c r="X421" i="5" s="1"/>
  <c r="Z421" i="5" s="1"/>
  <c r="AA421" i="5" s="1"/>
  <c r="AC421" i="5" s="1"/>
  <c r="Z483" i="5"/>
  <c r="AA483" i="5" s="1"/>
  <c r="AC483" i="5" s="1"/>
  <c r="L1351" i="5"/>
  <c r="N1351" i="5" s="1"/>
  <c r="P1351" i="5" s="1"/>
  <c r="R1351" i="5" s="1"/>
  <c r="T1351" i="5" s="1"/>
  <c r="V1351" i="5" s="1"/>
  <c r="X1351" i="5" s="1"/>
  <c r="Z1351" i="5" s="1"/>
  <c r="AA1351" i="5" s="1"/>
  <c r="AC1351" i="5" s="1"/>
  <c r="AC23" i="5"/>
  <c r="L1202" i="5"/>
  <c r="N1202" i="5" s="1"/>
  <c r="P1202" i="5" s="1"/>
  <c r="R1202" i="5" s="1"/>
  <c r="T1202" i="5" s="1"/>
  <c r="V1202" i="5" s="1"/>
  <c r="X1202" i="5" s="1"/>
  <c r="Z1202" i="5" s="1"/>
  <c r="AA1202" i="5" s="1"/>
  <c r="AC1202" i="5" s="1"/>
  <c r="P787" i="5"/>
  <c r="R787" i="5" s="1"/>
  <c r="T787" i="5" s="1"/>
  <c r="V787" i="5" s="1"/>
  <c r="X787" i="5" s="1"/>
  <c r="Z787" i="5" s="1"/>
  <c r="AA787" i="5" s="1"/>
  <c r="AC787" i="5" s="1"/>
  <c r="P1417" i="5"/>
  <c r="R1417" i="5" s="1"/>
  <c r="T1417" i="5" s="1"/>
  <c r="V1417" i="5" s="1"/>
  <c r="X1417" i="5" s="1"/>
  <c r="Z1417" i="5" s="1"/>
  <c r="AA1417" i="5" s="1"/>
  <c r="AC1417" i="5" s="1"/>
  <c r="N1001" i="5"/>
  <c r="P1001" i="5" s="1"/>
  <c r="R1001" i="5" s="1"/>
  <c r="T1001" i="5" s="1"/>
  <c r="V1001" i="5" s="1"/>
  <c r="X1001" i="5" s="1"/>
  <c r="Z1001" i="5" s="1"/>
  <c r="AA1001" i="5" s="1"/>
  <c r="AC1001" i="5" s="1"/>
  <c r="T279" i="5"/>
  <c r="V279" i="5" s="1"/>
  <c r="X279" i="5" s="1"/>
  <c r="Z279" i="5" s="1"/>
  <c r="AA279" i="5" s="1"/>
  <c r="AC279" i="5" s="1"/>
  <c r="L438" i="5"/>
  <c r="N438" i="5" s="1"/>
  <c r="P438" i="5" s="1"/>
  <c r="R438" i="5" s="1"/>
  <c r="T438" i="5" s="1"/>
  <c r="V438" i="5" s="1"/>
  <c r="X438" i="5" s="1"/>
  <c r="Z438" i="5" s="1"/>
  <c r="AA438" i="5" s="1"/>
  <c r="AC438" i="5" s="1"/>
  <c r="T1771" i="5"/>
  <c r="V1771" i="5" s="1"/>
  <c r="X1771" i="5" s="1"/>
  <c r="Z1771" i="5" s="1"/>
  <c r="AA1771" i="5" s="1"/>
  <c r="AC1771" i="5" s="1"/>
  <c r="L1236" i="5"/>
  <c r="N1236" i="5" s="1"/>
  <c r="P1236" i="5" s="1"/>
  <c r="R1236" i="5" s="1"/>
  <c r="T1236" i="5" s="1"/>
  <c r="V1236" i="5" s="1"/>
  <c r="X1236" i="5" s="1"/>
  <c r="Z1236" i="5" s="1"/>
  <c r="AA1236" i="5" s="1"/>
  <c r="AC1236" i="5" s="1"/>
  <c r="L1256" i="5"/>
  <c r="N1256" i="5" s="1"/>
  <c r="P1256" i="5" s="1"/>
  <c r="R1256" i="5" s="1"/>
  <c r="T1256" i="5" s="1"/>
  <c r="V1256" i="5" s="1"/>
  <c r="X1256" i="5" s="1"/>
  <c r="Z1256" i="5" s="1"/>
  <c r="AA1256" i="5" s="1"/>
  <c r="AC1256" i="5" s="1"/>
  <c r="L1742" i="5"/>
  <c r="N1742" i="5" s="1"/>
  <c r="P1742" i="5" s="1"/>
  <c r="R1742" i="5" s="1"/>
  <c r="T1742" i="5" s="1"/>
  <c r="V1742" i="5" s="1"/>
  <c r="X1742" i="5" s="1"/>
  <c r="Z1742" i="5" s="1"/>
  <c r="AA1742" i="5" s="1"/>
  <c r="AC1742" i="5" s="1"/>
  <c r="AE671" i="5"/>
  <c r="N1617" i="5"/>
  <c r="P1617" i="5" s="1"/>
  <c r="R1617" i="5" s="1"/>
  <c r="T1617" i="5" s="1"/>
  <c r="V1617" i="5" s="1"/>
  <c r="X1617" i="5" s="1"/>
  <c r="Z1617" i="5" s="1"/>
  <c r="AA1617" i="5" s="1"/>
  <c r="AC1617" i="5" s="1"/>
  <c r="P1796" i="5"/>
  <c r="R1796" i="5" s="1"/>
  <c r="T1796" i="5" s="1"/>
  <c r="V1796" i="5" s="1"/>
  <c r="X1796" i="5" s="1"/>
  <c r="Z1796" i="5" s="1"/>
  <c r="AA1796" i="5" s="1"/>
  <c r="AC1796" i="5" s="1"/>
  <c r="L885" i="5"/>
  <c r="N885" i="5" s="1"/>
  <c r="P885" i="5" s="1"/>
  <c r="R885" i="5" s="1"/>
  <c r="T885" i="5" s="1"/>
  <c r="V885" i="5" s="1"/>
  <c r="X885" i="5" s="1"/>
  <c r="Z885" i="5" s="1"/>
  <c r="AA885" i="5" s="1"/>
  <c r="AC885" i="5" s="1"/>
  <c r="R1527" i="5"/>
  <c r="T1527" i="5" s="1"/>
  <c r="V1527" i="5" s="1"/>
  <c r="X1527" i="5" s="1"/>
  <c r="Z1527" i="5" s="1"/>
  <c r="AA1527" i="5" s="1"/>
  <c r="AC1527" i="5" s="1"/>
  <c r="N1538" i="5"/>
  <c r="P1538" i="5" s="1"/>
  <c r="R1538" i="5" s="1"/>
  <c r="T1538" i="5" s="1"/>
  <c r="V1538" i="5" s="1"/>
  <c r="X1538" i="5" s="1"/>
  <c r="Z1538" i="5" s="1"/>
  <c r="AA1538" i="5" s="1"/>
  <c r="AC1538" i="5" s="1"/>
  <c r="R62" i="5"/>
  <c r="T62" i="5" s="1"/>
  <c r="V62" i="5" s="1"/>
  <c r="X62" i="5" s="1"/>
  <c r="Z62" i="5" s="1"/>
  <c r="AA62" i="5" s="1"/>
  <c r="AC62" i="5" s="1"/>
  <c r="T1432" i="5"/>
  <c r="V1432" i="5" s="1"/>
  <c r="X1432" i="5" s="1"/>
  <c r="Z1432" i="5" s="1"/>
  <c r="AA1432" i="5" s="1"/>
  <c r="AC1432" i="5" s="1"/>
  <c r="L1766" i="5"/>
  <c r="N1766" i="5" s="1"/>
  <c r="P1766" i="5" s="1"/>
  <c r="R1766" i="5" s="1"/>
  <c r="T1766" i="5" s="1"/>
  <c r="V1766" i="5" s="1"/>
  <c r="X1766" i="5" s="1"/>
  <c r="Z1766" i="5" s="1"/>
  <c r="AA1766" i="5" s="1"/>
  <c r="AC1766" i="5" s="1"/>
  <c r="L416" i="5"/>
  <c r="N416" i="5" s="1"/>
  <c r="P416" i="5" s="1"/>
  <c r="R416" i="5" s="1"/>
  <c r="T416" i="5" s="1"/>
  <c r="V416" i="5" s="1"/>
  <c r="X416" i="5" s="1"/>
  <c r="Z416" i="5" s="1"/>
  <c r="AA416" i="5" s="1"/>
  <c r="AC416" i="5" s="1"/>
  <c r="L1062" i="5"/>
  <c r="N1062" i="5" s="1"/>
  <c r="P1062" i="5" s="1"/>
  <c r="R1062" i="5" s="1"/>
  <c r="T1062" i="5" s="1"/>
  <c r="V1062" i="5" s="1"/>
  <c r="X1062" i="5" s="1"/>
  <c r="Z1062" i="5" s="1"/>
  <c r="AA1062" i="5" s="1"/>
  <c r="AC1062" i="5" s="1"/>
  <c r="L1255" i="5"/>
  <c r="N1255" i="5" s="1"/>
  <c r="P1255" i="5" s="1"/>
  <c r="R1255" i="5" s="1"/>
  <c r="T1255" i="5" s="1"/>
  <c r="V1255" i="5" s="1"/>
  <c r="X1255" i="5" s="1"/>
  <c r="Z1255" i="5" s="1"/>
  <c r="AA1255" i="5" s="1"/>
  <c r="AC1255" i="5" s="1"/>
  <c r="L25" i="5"/>
  <c r="N25" i="5" s="1"/>
  <c r="P25" i="5" s="1"/>
  <c r="R25" i="5" s="1"/>
  <c r="T25" i="5" s="1"/>
  <c r="V25" i="5" s="1"/>
  <c r="X25" i="5" s="1"/>
  <c r="Z25" i="5" s="1"/>
  <c r="AA25" i="5" s="1"/>
  <c r="AC25" i="5" s="1"/>
  <c r="L806" i="5"/>
  <c r="N806" i="5" s="1"/>
  <c r="P806" i="5" s="1"/>
  <c r="R806" i="5" s="1"/>
  <c r="T806" i="5" s="1"/>
  <c r="V806" i="5" s="1"/>
  <c r="X806" i="5" s="1"/>
  <c r="Z806" i="5" s="1"/>
  <c r="AA806" i="5" s="1"/>
  <c r="AC806" i="5" s="1"/>
  <c r="L1543" i="5"/>
  <c r="N1543" i="5" s="1"/>
  <c r="P1543" i="5" s="1"/>
  <c r="R1543" i="5" s="1"/>
  <c r="T1543" i="5" s="1"/>
  <c r="V1543" i="5" s="1"/>
  <c r="X1543" i="5" s="1"/>
  <c r="Z1543" i="5" s="1"/>
  <c r="AA1543" i="5" s="1"/>
  <c r="AC1543" i="5" s="1"/>
  <c r="P1074" i="5"/>
  <c r="R1074" i="5" s="1"/>
  <c r="T1074" i="5" s="1"/>
  <c r="V1074" i="5" s="1"/>
  <c r="X1074" i="5" s="1"/>
  <c r="Z1074" i="5" s="1"/>
  <c r="AA1074" i="5" s="1"/>
  <c r="AC1074" i="5" s="1"/>
  <c r="R331" i="5"/>
  <c r="T331" i="5" s="1"/>
  <c r="V331" i="5" s="1"/>
  <c r="X331" i="5" s="1"/>
  <c r="Z331" i="5" s="1"/>
  <c r="AA331" i="5" s="1"/>
  <c r="AC331" i="5" s="1"/>
  <c r="N1503" i="5"/>
  <c r="P1503" i="5" s="1"/>
  <c r="R1503" i="5" s="1"/>
  <c r="T1503" i="5" s="1"/>
  <c r="V1503" i="5" s="1"/>
  <c r="X1503" i="5" s="1"/>
  <c r="Z1503" i="5" s="1"/>
  <c r="AA1503" i="5" s="1"/>
  <c r="AC1503" i="5" s="1"/>
  <c r="L1648" i="5"/>
  <c r="N1648" i="5" s="1"/>
  <c r="P1648" i="5" s="1"/>
  <c r="R1648" i="5" s="1"/>
  <c r="T1648" i="5" s="1"/>
  <c r="V1648" i="5" s="1"/>
  <c r="X1648" i="5" s="1"/>
  <c r="Z1648" i="5" s="1"/>
  <c r="AA1648" i="5" s="1"/>
  <c r="AC1648" i="5" s="1"/>
  <c r="AE1679" i="5"/>
  <c r="AG1679" i="5" s="1"/>
  <c r="Z1494" i="5"/>
  <c r="AA1494" i="5" s="1"/>
  <c r="AC1494" i="5" s="1"/>
  <c r="L771" i="5"/>
  <c r="N771" i="5" s="1"/>
  <c r="P771" i="5" s="1"/>
  <c r="R771" i="5" s="1"/>
  <c r="T771" i="5" s="1"/>
  <c r="V771" i="5" s="1"/>
  <c r="X771" i="5" s="1"/>
  <c r="Z771" i="5" s="1"/>
  <c r="AA771" i="5" s="1"/>
  <c r="AC771" i="5" s="1"/>
  <c r="Z1502" i="5"/>
  <c r="AA1502" i="5" s="1"/>
  <c r="AC1502" i="5" s="1"/>
  <c r="L1409" i="5"/>
  <c r="N1409" i="5" s="1"/>
  <c r="P1409" i="5" s="1"/>
  <c r="R1409" i="5" s="1"/>
  <c r="T1409" i="5" s="1"/>
  <c r="V1409" i="5" s="1"/>
  <c r="X1409" i="5" s="1"/>
  <c r="Z1409" i="5" s="1"/>
  <c r="AA1409" i="5" s="1"/>
  <c r="AC1409" i="5" s="1"/>
  <c r="N1879" i="5"/>
  <c r="P1879" i="5" s="1"/>
  <c r="R1879" i="5" s="1"/>
  <c r="T1879" i="5" s="1"/>
  <c r="V1879" i="5" s="1"/>
  <c r="X1879" i="5" s="1"/>
  <c r="Z1879" i="5" s="1"/>
  <c r="AA1879" i="5" s="1"/>
  <c r="AC1879" i="5" s="1"/>
  <c r="L207" i="5"/>
  <c r="N207" i="5" s="1"/>
  <c r="P207" i="5" s="1"/>
  <c r="R207" i="5" s="1"/>
  <c r="T207" i="5" s="1"/>
  <c r="V207" i="5" s="1"/>
  <c r="X207" i="5" s="1"/>
  <c r="Z207" i="5" s="1"/>
  <c r="AA207" i="5" s="1"/>
  <c r="AC207" i="5" s="1"/>
  <c r="N650" i="5"/>
  <c r="P650" i="5" s="1"/>
  <c r="R650" i="5" s="1"/>
  <c r="T650" i="5" s="1"/>
  <c r="V650" i="5" s="1"/>
  <c r="X650" i="5" s="1"/>
  <c r="Z650" i="5" s="1"/>
  <c r="AA650" i="5" s="1"/>
  <c r="AC650" i="5" s="1"/>
  <c r="V1099" i="5"/>
  <c r="X1099" i="5" s="1"/>
  <c r="Z1099" i="5" s="1"/>
  <c r="AA1099" i="5" s="1"/>
  <c r="AC1099" i="5" s="1"/>
  <c r="L1874" i="5"/>
  <c r="N1874" i="5" s="1"/>
  <c r="P1874" i="5" s="1"/>
  <c r="R1874" i="5" s="1"/>
  <c r="T1874" i="5" s="1"/>
  <c r="V1874" i="5" s="1"/>
  <c r="X1874" i="5" s="1"/>
  <c r="Z1874" i="5" s="1"/>
  <c r="AA1874" i="5" s="1"/>
  <c r="AC1874" i="5" s="1"/>
  <c r="P1584" i="5"/>
  <c r="R1584" i="5" s="1"/>
  <c r="T1584" i="5" s="1"/>
  <c r="V1584" i="5" s="1"/>
  <c r="X1584" i="5" s="1"/>
  <c r="Z1584" i="5" s="1"/>
  <c r="AA1584" i="5" s="1"/>
  <c r="AC1584" i="5" s="1"/>
  <c r="AE629" i="5"/>
  <c r="AG629" i="5" s="1"/>
  <c r="N888" i="5"/>
  <c r="P888" i="5" s="1"/>
  <c r="R888" i="5" s="1"/>
  <c r="T888" i="5" s="1"/>
  <c r="V888" i="5" s="1"/>
  <c r="X888" i="5" s="1"/>
  <c r="Z888" i="5" s="1"/>
  <c r="AA888" i="5" s="1"/>
  <c r="AC888" i="5" s="1"/>
  <c r="N1254" i="5"/>
  <c r="P1254" i="5" s="1"/>
  <c r="R1254" i="5" s="1"/>
  <c r="T1254" i="5" s="1"/>
  <c r="V1254" i="5" s="1"/>
  <c r="X1254" i="5" s="1"/>
  <c r="Z1254" i="5" s="1"/>
  <c r="AA1254" i="5" s="1"/>
  <c r="AC1254" i="5" s="1"/>
  <c r="T1473" i="5"/>
  <c r="V1473" i="5" s="1"/>
  <c r="X1473" i="5" s="1"/>
  <c r="Z1473" i="5" s="1"/>
  <c r="AA1473" i="5" s="1"/>
  <c r="AC1473" i="5" s="1"/>
  <c r="N338" i="5"/>
  <c r="P338" i="5" s="1"/>
  <c r="R338" i="5" s="1"/>
  <c r="T338" i="5" s="1"/>
  <c r="V338" i="5" s="1"/>
  <c r="X338" i="5" s="1"/>
  <c r="Z338" i="5" s="1"/>
  <c r="AA338" i="5" s="1"/>
  <c r="AC338" i="5" s="1"/>
  <c r="X1562" i="5"/>
  <c r="Z1562" i="5" s="1"/>
  <c r="AA1562" i="5" s="1"/>
  <c r="AC1562" i="5" s="1"/>
  <c r="N1359" i="5"/>
  <c r="P1359" i="5" s="1"/>
  <c r="R1359" i="5" s="1"/>
  <c r="T1359" i="5" s="1"/>
  <c r="V1359" i="5" s="1"/>
  <c r="X1359" i="5" s="1"/>
  <c r="Z1359" i="5" s="1"/>
  <c r="AA1359" i="5" s="1"/>
  <c r="AC1359" i="5" s="1"/>
  <c r="L621" i="5"/>
  <c r="N621" i="5" s="1"/>
  <c r="P621" i="5" s="1"/>
  <c r="R621" i="5" s="1"/>
  <c r="T621" i="5" s="1"/>
  <c r="V621" i="5" s="1"/>
  <c r="X621" i="5" s="1"/>
  <c r="Z621" i="5" s="1"/>
  <c r="AA621" i="5" s="1"/>
  <c r="AC621" i="5" s="1"/>
  <c r="L1196" i="5"/>
  <c r="N1196" i="5" s="1"/>
  <c r="P1196" i="5" s="1"/>
  <c r="R1196" i="5" s="1"/>
  <c r="T1196" i="5" s="1"/>
  <c r="V1196" i="5" s="1"/>
  <c r="X1196" i="5" s="1"/>
  <c r="Z1196" i="5" s="1"/>
  <c r="AA1196" i="5" s="1"/>
  <c r="AC1196" i="5" s="1"/>
  <c r="AC1267" i="5"/>
  <c r="N673" i="5"/>
  <c r="P673" i="5" s="1"/>
  <c r="R673" i="5" s="1"/>
  <c r="T673" i="5" s="1"/>
  <c r="V673" i="5" s="1"/>
  <c r="X673" i="5" s="1"/>
  <c r="Z673" i="5" s="1"/>
  <c r="AA673" i="5" s="1"/>
  <c r="AC673" i="5" s="1"/>
  <c r="L1752" i="5"/>
  <c r="N1752" i="5" s="1"/>
  <c r="P1752" i="5" s="1"/>
  <c r="R1752" i="5" s="1"/>
  <c r="T1752" i="5" s="1"/>
  <c r="V1752" i="5" s="1"/>
  <c r="X1752" i="5" s="1"/>
  <c r="Z1752" i="5" s="1"/>
  <c r="AA1752" i="5" s="1"/>
  <c r="AC1752" i="5" s="1"/>
  <c r="L1132" i="5"/>
  <c r="N1132" i="5" s="1"/>
  <c r="P1132" i="5" s="1"/>
  <c r="R1132" i="5" s="1"/>
  <c r="T1132" i="5" s="1"/>
  <c r="V1132" i="5" s="1"/>
  <c r="X1132" i="5" s="1"/>
  <c r="Z1132" i="5" s="1"/>
  <c r="AA1132" i="5" s="1"/>
  <c r="AC1132" i="5" s="1"/>
  <c r="T991" i="5"/>
  <c r="V991" i="5" s="1"/>
  <c r="X991" i="5" s="1"/>
  <c r="Z991" i="5" s="1"/>
  <c r="AA991" i="5" s="1"/>
  <c r="AC991" i="5" s="1"/>
  <c r="R822" i="5"/>
  <c r="T822" i="5" s="1"/>
  <c r="V822" i="5" s="1"/>
  <c r="X822" i="5" s="1"/>
  <c r="Z822" i="5" s="1"/>
  <c r="AA822" i="5" s="1"/>
  <c r="AC822" i="5" s="1"/>
  <c r="N189" i="5"/>
  <c r="P189" i="5" s="1"/>
  <c r="R189" i="5" s="1"/>
  <c r="T189" i="5" s="1"/>
  <c r="V189" i="5" s="1"/>
  <c r="X189" i="5" s="1"/>
  <c r="Z189" i="5" s="1"/>
  <c r="AA189" i="5" s="1"/>
  <c r="AC189" i="5" s="1"/>
  <c r="T905" i="5"/>
  <c r="V905" i="5" s="1"/>
  <c r="X905" i="5" s="1"/>
  <c r="Z905" i="5" s="1"/>
  <c r="AA905" i="5" s="1"/>
  <c r="AC905" i="5" s="1"/>
  <c r="AC582" i="5"/>
  <c r="N719" i="5"/>
  <c r="P719" i="5" s="1"/>
  <c r="R719" i="5" s="1"/>
  <c r="T719" i="5" s="1"/>
  <c r="V719" i="5" s="1"/>
  <c r="X719" i="5" s="1"/>
  <c r="Z719" i="5" s="1"/>
  <c r="AA719" i="5" s="1"/>
  <c r="AC719" i="5" s="1"/>
  <c r="N1490" i="5"/>
  <c r="P1490" i="5" s="1"/>
  <c r="R1490" i="5" s="1"/>
  <c r="T1490" i="5" s="1"/>
  <c r="V1490" i="5" s="1"/>
  <c r="X1490" i="5" s="1"/>
  <c r="Z1490" i="5" s="1"/>
  <c r="AA1490" i="5" s="1"/>
  <c r="AC1490" i="5" s="1"/>
  <c r="Z1081" i="5"/>
  <c r="AA1081" i="5" s="1"/>
  <c r="AC1081" i="5" s="1"/>
  <c r="P284" i="5"/>
  <c r="R284" i="5" s="1"/>
  <c r="T284" i="5" s="1"/>
  <c r="V284" i="5" s="1"/>
  <c r="X284" i="5" s="1"/>
  <c r="Z284" i="5" s="1"/>
  <c r="AA284" i="5" s="1"/>
  <c r="AC284" i="5" s="1"/>
  <c r="N1808" i="5"/>
  <c r="P1808" i="5" s="1"/>
  <c r="R1808" i="5" s="1"/>
  <c r="T1808" i="5" s="1"/>
  <c r="V1808" i="5" s="1"/>
  <c r="X1808" i="5" s="1"/>
  <c r="Z1808" i="5" s="1"/>
  <c r="AA1808" i="5" s="1"/>
  <c r="AC1808" i="5" s="1"/>
  <c r="P714" i="5"/>
  <c r="R714" i="5" s="1"/>
  <c r="T714" i="5" s="1"/>
  <c r="V714" i="5" s="1"/>
  <c r="X714" i="5" s="1"/>
  <c r="Z714" i="5" s="1"/>
  <c r="AA714" i="5" s="1"/>
  <c r="AC714" i="5" s="1"/>
  <c r="N1158" i="5"/>
  <c r="P1158" i="5" s="1"/>
  <c r="R1158" i="5" s="1"/>
  <c r="T1158" i="5" s="1"/>
  <c r="V1158" i="5" s="1"/>
  <c r="X1158" i="5" s="1"/>
  <c r="Z1158" i="5" s="1"/>
  <c r="AA1158" i="5" s="1"/>
  <c r="AC1158" i="5" s="1"/>
  <c r="AC1215" i="5"/>
  <c r="AC502" i="5"/>
  <c r="P1323" i="5"/>
  <c r="R1323" i="5" s="1"/>
  <c r="T1323" i="5" s="1"/>
  <c r="V1323" i="5" s="1"/>
  <c r="X1323" i="5" s="1"/>
  <c r="Z1323" i="5" s="1"/>
  <c r="AA1323" i="5" s="1"/>
  <c r="AC1323" i="5" s="1"/>
  <c r="T1314" i="5"/>
  <c r="V1314" i="5" s="1"/>
  <c r="X1314" i="5" s="1"/>
  <c r="Z1314" i="5" s="1"/>
  <c r="AA1314" i="5" s="1"/>
  <c r="AC1314" i="5" s="1"/>
  <c r="V73" i="5"/>
  <c r="X73" i="5" s="1"/>
  <c r="Z73" i="5" s="1"/>
  <c r="AA73" i="5" s="1"/>
  <c r="AC73" i="5" s="1"/>
  <c r="N733" i="5"/>
  <c r="P733" i="5" s="1"/>
  <c r="R733" i="5" s="1"/>
  <c r="T733" i="5" s="1"/>
  <c r="V733" i="5" s="1"/>
  <c r="X733" i="5" s="1"/>
  <c r="Z733" i="5" s="1"/>
  <c r="AA733" i="5" s="1"/>
  <c r="AC733" i="5" s="1"/>
  <c r="R824" i="5"/>
  <c r="T824" i="5" s="1"/>
  <c r="V824" i="5" s="1"/>
  <c r="X824" i="5" s="1"/>
  <c r="Z824" i="5" s="1"/>
  <c r="AA824" i="5" s="1"/>
  <c r="AC824" i="5" s="1"/>
  <c r="L1028" i="5"/>
  <c r="N1028" i="5" s="1"/>
  <c r="P1028" i="5" s="1"/>
  <c r="R1028" i="5" s="1"/>
  <c r="T1028" i="5" s="1"/>
  <c r="V1028" i="5" s="1"/>
  <c r="X1028" i="5" s="1"/>
  <c r="Z1028" i="5" s="1"/>
  <c r="AA1028" i="5" s="1"/>
  <c r="AC1028" i="5" s="1"/>
  <c r="X218" i="5"/>
  <c r="Z218" i="5" s="1"/>
  <c r="AA218" i="5" s="1"/>
  <c r="AC218" i="5" s="1"/>
  <c r="P1836" i="5"/>
  <c r="R1836" i="5" s="1"/>
  <c r="T1836" i="5" s="1"/>
  <c r="V1836" i="5" s="1"/>
  <c r="X1836" i="5" s="1"/>
  <c r="Z1836" i="5" s="1"/>
  <c r="AA1836" i="5" s="1"/>
  <c r="AC1836" i="5" s="1"/>
  <c r="L322" i="5"/>
  <c r="N322" i="5" s="1"/>
  <c r="P322" i="5" s="1"/>
  <c r="R322" i="5" s="1"/>
  <c r="T322" i="5" s="1"/>
  <c r="V322" i="5" s="1"/>
  <c r="X322" i="5" s="1"/>
  <c r="Z322" i="5" s="1"/>
  <c r="AA322" i="5" s="1"/>
  <c r="AC322" i="5" s="1"/>
  <c r="N768" i="5"/>
  <c r="P768" i="5" s="1"/>
  <c r="R768" i="5" s="1"/>
  <c r="T768" i="5" s="1"/>
  <c r="V768" i="5" s="1"/>
  <c r="X768" i="5" s="1"/>
  <c r="Z768" i="5" s="1"/>
  <c r="AA768" i="5" s="1"/>
  <c r="AC768" i="5" s="1"/>
  <c r="Z1492" i="5"/>
  <c r="AA1492" i="5" s="1"/>
  <c r="AC1492" i="5" s="1"/>
  <c r="N665" i="5"/>
  <c r="P665" i="5" s="1"/>
  <c r="R665" i="5" s="1"/>
  <c r="T665" i="5" s="1"/>
  <c r="V665" i="5" s="1"/>
  <c r="X665" i="5" s="1"/>
  <c r="Z665" i="5" s="1"/>
  <c r="AA665" i="5" s="1"/>
  <c r="AC665" i="5" s="1"/>
  <c r="AC819" i="5"/>
  <c r="L1824" i="5"/>
  <c r="N1824" i="5" s="1"/>
  <c r="P1824" i="5" s="1"/>
  <c r="R1824" i="5" s="1"/>
  <c r="T1824" i="5" s="1"/>
  <c r="V1824" i="5" s="1"/>
  <c r="X1824" i="5" s="1"/>
  <c r="Z1824" i="5" s="1"/>
  <c r="AA1824" i="5" s="1"/>
  <c r="AC1824" i="5" s="1"/>
  <c r="T1381" i="5"/>
  <c r="V1381" i="5" s="1"/>
  <c r="X1381" i="5" s="1"/>
  <c r="Z1381" i="5" s="1"/>
  <c r="AA1381" i="5" s="1"/>
  <c r="AC1381" i="5" s="1"/>
  <c r="P4" i="5"/>
  <c r="R4" i="5" s="1"/>
  <c r="T4" i="5" s="1"/>
  <c r="V4" i="5" s="1"/>
  <c r="X4" i="5" s="1"/>
  <c r="Z4" i="5" s="1"/>
  <c r="AA4" i="5" s="1"/>
  <c r="AC4" i="5" s="1"/>
  <c r="T394" i="5"/>
  <c r="V394" i="5" s="1"/>
  <c r="X394" i="5" s="1"/>
  <c r="Z394" i="5" s="1"/>
  <c r="AA394" i="5" s="1"/>
  <c r="AC394" i="5" s="1"/>
  <c r="L406" i="5"/>
  <c r="N406" i="5" s="1"/>
  <c r="P406" i="5" s="1"/>
  <c r="R406" i="5" s="1"/>
  <c r="T406" i="5" s="1"/>
  <c r="V406" i="5" s="1"/>
  <c r="X406" i="5" s="1"/>
  <c r="Z406" i="5" s="1"/>
  <c r="AA406" i="5" s="1"/>
  <c r="AC406" i="5" s="1"/>
  <c r="N405" i="5"/>
  <c r="P405" i="5" s="1"/>
  <c r="R405" i="5" s="1"/>
  <c r="T405" i="5" s="1"/>
  <c r="V405" i="5" s="1"/>
  <c r="X405" i="5" s="1"/>
  <c r="Z405" i="5" s="1"/>
  <c r="AA405" i="5" s="1"/>
  <c r="AC405" i="5" s="1"/>
  <c r="L1465" i="5"/>
  <c r="N1465" i="5" s="1"/>
  <c r="P1465" i="5" s="1"/>
  <c r="R1465" i="5" s="1"/>
  <c r="T1465" i="5" s="1"/>
  <c r="V1465" i="5" s="1"/>
  <c r="X1465" i="5" s="1"/>
  <c r="Z1465" i="5" s="1"/>
  <c r="AA1465" i="5" s="1"/>
  <c r="AC1465" i="5" s="1"/>
  <c r="AC1000" i="5"/>
  <c r="T1368" i="5"/>
  <c r="V1368" i="5" s="1"/>
  <c r="X1368" i="5" s="1"/>
  <c r="Z1368" i="5" s="1"/>
  <c r="AA1368" i="5" s="1"/>
  <c r="AC1368" i="5" s="1"/>
  <c r="N1613" i="5"/>
  <c r="P1613" i="5" s="1"/>
  <c r="R1613" i="5" s="1"/>
  <c r="T1613" i="5" s="1"/>
  <c r="V1613" i="5" s="1"/>
  <c r="X1613" i="5" s="1"/>
  <c r="Z1613" i="5" s="1"/>
  <c r="AA1613" i="5" s="1"/>
  <c r="AC1613" i="5" s="1"/>
  <c r="R1003" i="5"/>
  <c r="T1003" i="5" s="1"/>
  <c r="V1003" i="5" s="1"/>
  <c r="X1003" i="5" s="1"/>
  <c r="Z1003" i="5" s="1"/>
  <c r="AA1003" i="5" s="1"/>
  <c r="AC1003" i="5" s="1"/>
  <c r="L393" i="5"/>
  <c r="N393" i="5" s="1"/>
  <c r="P393" i="5" s="1"/>
  <c r="R393" i="5" s="1"/>
  <c r="T393" i="5" s="1"/>
  <c r="V393" i="5" s="1"/>
  <c r="X393" i="5" s="1"/>
  <c r="Z393" i="5" s="1"/>
  <c r="AA393" i="5" s="1"/>
  <c r="AC393" i="5" s="1"/>
  <c r="N890" i="5"/>
  <c r="P890" i="5" s="1"/>
  <c r="R890" i="5" s="1"/>
  <c r="T890" i="5" s="1"/>
  <c r="V890" i="5" s="1"/>
  <c r="X890" i="5" s="1"/>
  <c r="Z890" i="5" s="1"/>
  <c r="AA890" i="5" s="1"/>
  <c r="AC890" i="5" s="1"/>
  <c r="P1344" i="5"/>
  <c r="R1344" i="5" s="1"/>
  <c r="T1344" i="5" s="1"/>
  <c r="V1344" i="5" s="1"/>
  <c r="X1344" i="5" s="1"/>
  <c r="Z1344" i="5" s="1"/>
  <c r="AA1344" i="5" s="1"/>
  <c r="AC1344" i="5" s="1"/>
  <c r="N171" i="5"/>
  <c r="P171" i="5" s="1"/>
  <c r="R171" i="5" s="1"/>
  <c r="T171" i="5" s="1"/>
  <c r="V171" i="5" s="1"/>
  <c r="X171" i="5" s="1"/>
  <c r="Z171" i="5" s="1"/>
  <c r="AA171" i="5" s="1"/>
  <c r="AC171" i="5" s="1"/>
  <c r="N381" i="5"/>
  <c r="P381" i="5" s="1"/>
  <c r="R381" i="5" s="1"/>
  <c r="T381" i="5" s="1"/>
  <c r="V381" i="5" s="1"/>
  <c r="X381" i="5" s="1"/>
  <c r="Z381" i="5" s="1"/>
  <c r="AA381" i="5" s="1"/>
  <c r="AC381" i="5" s="1"/>
  <c r="N1199" i="5"/>
  <c r="P1199" i="5" s="1"/>
  <c r="R1199" i="5" s="1"/>
  <c r="T1199" i="5" s="1"/>
  <c r="V1199" i="5" s="1"/>
  <c r="X1199" i="5" s="1"/>
  <c r="Z1199" i="5" s="1"/>
  <c r="AA1199" i="5" s="1"/>
  <c r="AC1199" i="5" s="1"/>
  <c r="N1362" i="5"/>
  <c r="P1362" i="5" s="1"/>
  <c r="R1362" i="5" s="1"/>
  <c r="T1362" i="5" s="1"/>
  <c r="V1362" i="5" s="1"/>
  <c r="X1362" i="5" s="1"/>
  <c r="Z1362" i="5" s="1"/>
  <c r="AA1362" i="5" s="1"/>
  <c r="AC1362" i="5" s="1"/>
  <c r="N755" i="5"/>
  <c r="P755" i="5" s="1"/>
  <c r="R755" i="5" s="1"/>
  <c r="T755" i="5" s="1"/>
  <c r="V755" i="5" s="1"/>
  <c r="X755" i="5" s="1"/>
  <c r="Z755" i="5" s="1"/>
  <c r="AA755" i="5" s="1"/>
  <c r="AC755" i="5" s="1"/>
  <c r="P186" i="5"/>
  <c r="R186" i="5" s="1"/>
  <c r="T186" i="5" s="1"/>
  <c r="V186" i="5" s="1"/>
  <c r="X186" i="5" s="1"/>
  <c r="Z186" i="5" s="1"/>
  <c r="AA186" i="5" s="1"/>
  <c r="AC186" i="5" s="1"/>
  <c r="N1181" i="5"/>
  <c r="P1181" i="5" s="1"/>
  <c r="R1181" i="5" s="1"/>
  <c r="T1181" i="5" s="1"/>
  <c r="V1181" i="5" s="1"/>
  <c r="X1181" i="5" s="1"/>
  <c r="Z1181" i="5" s="1"/>
  <c r="AA1181" i="5" s="1"/>
  <c r="AC1181" i="5" s="1"/>
  <c r="P42" i="5"/>
  <c r="R42" i="5" s="1"/>
  <c r="T42" i="5" s="1"/>
  <c r="V42" i="5" s="1"/>
  <c r="X42" i="5" s="1"/>
  <c r="Z42" i="5" s="1"/>
  <c r="AA42" i="5" s="1"/>
  <c r="AC42" i="5" s="1"/>
  <c r="L748" i="5"/>
  <c r="N748" i="5" s="1"/>
  <c r="P748" i="5" s="1"/>
  <c r="R748" i="5" s="1"/>
  <c r="T748" i="5" s="1"/>
  <c r="V748" i="5" s="1"/>
  <c r="X748" i="5" s="1"/>
  <c r="Z748" i="5" s="1"/>
  <c r="AA748" i="5" s="1"/>
  <c r="AC748" i="5" s="1"/>
  <c r="AE1254" i="5"/>
  <c r="AE967" i="5"/>
  <c r="AG967" i="5" s="1"/>
  <c r="AE1215" i="5"/>
  <c r="L425" i="5"/>
  <c r="N425" i="5" s="1"/>
  <c r="P425" i="5" s="1"/>
  <c r="R425" i="5" s="1"/>
  <c r="T425" i="5" s="1"/>
  <c r="V425" i="5" s="1"/>
  <c r="X425" i="5" s="1"/>
  <c r="Z425" i="5" s="1"/>
  <c r="AA425" i="5" s="1"/>
  <c r="AC425" i="5" s="1"/>
  <c r="L756" i="5"/>
  <c r="N756" i="5" s="1"/>
  <c r="P756" i="5" s="1"/>
  <c r="R756" i="5" s="1"/>
  <c r="T756" i="5" s="1"/>
  <c r="V756" i="5" s="1"/>
  <c r="X756" i="5" s="1"/>
  <c r="Z756" i="5" s="1"/>
  <c r="AA756" i="5" s="1"/>
  <c r="AC756" i="5" s="1"/>
  <c r="N1621" i="5"/>
  <c r="P1621" i="5" s="1"/>
  <c r="R1621" i="5" s="1"/>
  <c r="T1621" i="5" s="1"/>
  <c r="V1621" i="5" s="1"/>
  <c r="X1621" i="5" s="1"/>
  <c r="Z1621" i="5" s="1"/>
  <c r="AA1621" i="5" s="1"/>
  <c r="AC1621" i="5" s="1"/>
  <c r="AE1657" i="5"/>
  <c r="N1082" i="5"/>
  <c r="P1082" i="5" s="1"/>
  <c r="R1082" i="5" s="1"/>
  <c r="T1082" i="5" s="1"/>
  <c r="V1082" i="5" s="1"/>
  <c r="X1082" i="5" s="1"/>
  <c r="Z1082" i="5" s="1"/>
  <c r="AA1082" i="5" s="1"/>
  <c r="AC1082" i="5" s="1"/>
  <c r="N1253" i="5"/>
  <c r="P1253" i="5" s="1"/>
  <c r="R1253" i="5" s="1"/>
  <c r="T1253" i="5" s="1"/>
  <c r="V1253" i="5" s="1"/>
  <c r="X1253" i="5" s="1"/>
  <c r="Z1253" i="5" s="1"/>
  <c r="AA1253" i="5" s="1"/>
  <c r="AC1253" i="5" s="1"/>
  <c r="L745" i="5"/>
  <c r="N745" i="5" s="1"/>
  <c r="P745" i="5" s="1"/>
  <c r="R745" i="5" s="1"/>
  <c r="T745" i="5" s="1"/>
  <c r="V745" i="5" s="1"/>
  <c r="X745" i="5" s="1"/>
  <c r="Z745" i="5" s="1"/>
  <c r="AA745" i="5" s="1"/>
  <c r="AC745" i="5" s="1"/>
  <c r="L1018" i="5"/>
  <c r="N1018" i="5" s="1"/>
  <c r="P1018" i="5" s="1"/>
  <c r="R1018" i="5" s="1"/>
  <c r="T1018" i="5" s="1"/>
  <c r="V1018" i="5" s="1"/>
  <c r="X1018" i="5" s="1"/>
  <c r="Z1018" i="5" s="1"/>
  <c r="AA1018" i="5" s="1"/>
  <c r="AC1018" i="5" s="1"/>
  <c r="T509" i="5"/>
  <c r="V509" i="5" s="1"/>
  <c r="X509" i="5" s="1"/>
  <c r="Z509" i="5" s="1"/>
  <c r="AA509" i="5" s="1"/>
  <c r="AC509" i="5" s="1"/>
  <c r="L1569" i="5"/>
  <c r="N1569" i="5" s="1"/>
  <c r="P1569" i="5" s="1"/>
  <c r="N1471" i="5"/>
  <c r="P1471" i="5" s="1"/>
  <c r="R1471" i="5" s="1"/>
  <c r="T1471" i="5" s="1"/>
  <c r="V1471" i="5" s="1"/>
  <c r="X1471" i="5" s="1"/>
  <c r="Z1471" i="5" s="1"/>
  <c r="AA1471" i="5" s="1"/>
  <c r="AC1471" i="5" s="1"/>
  <c r="V1385" i="5"/>
  <c r="X1385" i="5" s="1"/>
  <c r="Z1385" i="5" s="1"/>
  <c r="AA1385" i="5" s="1"/>
  <c r="AC1385" i="5" s="1"/>
  <c r="N1500" i="5"/>
  <c r="P1500" i="5" s="1"/>
  <c r="R1500" i="5" s="1"/>
  <c r="T1500" i="5" s="1"/>
  <c r="V1500" i="5" s="1"/>
  <c r="X1500" i="5" s="1"/>
  <c r="Z1500" i="5" s="1"/>
  <c r="AA1500" i="5" s="1"/>
  <c r="AC1500" i="5" s="1"/>
  <c r="N444" i="5"/>
  <c r="P444" i="5" s="1"/>
  <c r="R444" i="5" s="1"/>
  <c r="T444" i="5" s="1"/>
  <c r="V444" i="5" s="1"/>
  <c r="X444" i="5" s="1"/>
  <c r="Z444" i="5" s="1"/>
  <c r="AA444" i="5" s="1"/>
  <c r="AC444" i="5" s="1"/>
  <c r="N1048" i="5"/>
  <c r="P1048" i="5" s="1"/>
  <c r="R1048" i="5" s="1"/>
  <c r="T1048" i="5" s="1"/>
  <c r="V1048" i="5" s="1"/>
  <c r="X1048" i="5" s="1"/>
  <c r="Z1048" i="5" s="1"/>
  <c r="AA1048" i="5" s="1"/>
  <c r="AC1048" i="5" s="1"/>
  <c r="N61" i="5"/>
  <c r="P61" i="5" s="1"/>
  <c r="R61" i="5" s="1"/>
  <c r="T61" i="5" s="1"/>
  <c r="V61" i="5" s="1"/>
  <c r="X61" i="5" s="1"/>
  <c r="Z61" i="5" s="1"/>
  <c r="AA61" i="5" s="1"/>
  <c r="AC61" i="5" s="1"/>
  <c r="T1221" i="5"/>
  <c r="V1221" i="5" s="1"/>
  <c r="X1221" i="5" s="1"/>
  <c r="Z1221" i="5" s="1"/>
  <c r="AA1221" i="5" s="1"/>
  <c r="AC1221" i="5" s="1"/>
  <c r="L1626" i="5"/>
  <c r="N1626" i="5" s="1"/>
  <c r="P1626" i="5" s="1"/>
  <c r="R1626" i="5" s="1"/>
  <c r="T1626" i="5" s="1"/>
  <c r="V1626" i="5" s="1"/>
  <c r="X1626" i="5" s="1"/>
  <c r="Z1626" i="5" s="1"/>
  <c r="AA1626" i="5" s="1"/>
  <c r="AC1626" i="5" s="1"/>
  <c r="L22" i="5"/>
  <c r="N22" i="5" s="1"/>
  <c r="P22" i="5" s="1"/>
  <c r="R22" i="5" s="1"/>
  <c r="T22" i="5" s="1"/>
  <c r="V22" i="5" s="1"/>
  <c r="X22" i="5" s="1"/>
  <c r="Z22" i="5" s="1"/>
  <c r="AA22" i="5" s="1"/>
  <c r="AC22" i="5" s="1"/>
  <c r="N1731" i="5"/>
  <c r="P1731" i="5" s="1"/>
  <c r="R1731" i="5" s="1"/>
  <c r="T1731" i="5" s="1"/>
  <c r="V1731" i="5" s="1"/>
  <c r="X1731" i="5" s="1"/>
  <c r="Z1731" i="5" s="1"/>
  <c r="AA1731" i="5" s="1"/>
  <c r="AC1731" i="5" s="1"/>
  <c r="L1776" i="5"/>
  <c r="N1776" i="5" s="1"/>
  <c r="P1776" i="5" s="1"/>
  <c r="R1776" i="5" s="1"/>
  <c r="T1776" i="5" s="1"/>
  <c r="V1776" i="5" s="1"/>
  <c r="X1776" i="5" s="1"/>
  <c r="Z1776" i="5" s="1"/>
  <c r="AA1776" i="5" s="1"/>
  <c r="AC1776" i="5" s="1"/>
  <c r="L1722" i="5"/>
  <c r="N1722" i="5" s="1"/>
  <c r="P1722" i="5" s="1"/>
  <c r="R1722" i="5" s="1"/>
  <c r="T1722" i="5" s="1"/>
  <c r="V1722" i="5" s="1"/>
  <c r="X1722" i="5" s="1"/>
  <c r="Z1722" i="5" s="1"/>
  <c r="AA1722" i="5" s="1"/>
  <c r="AC1722" i="5" s="1"/>
  <c r="L128" i="5"/>
  <c r="N128" i="5" s="1"/>
  <c r="P128" i="5" s="1"/>
  <c r="R128" i="5" s="1"/>
  <c r="T128" i="5" s="1"/>
  <c r="V128" i="5" s="1"/>
  <c r="X128" i="5" s="1"/>
  <c r="Z128" i="5" s="1"/>
  <c r="AA128" i="5" s="1"/>
  <c r="AC128" i="5" s="1"/>
  <c r="N1379" i="5"/>
  <c r="P1379" i="5" s="1"/>
  <c r="R1379" i="5" s="1"/>
  <c r="T1379" i="5" s="1"/>
  <c r="V1379" i="5" s="1"/>
  <c r="X1379" i="5" s="1"/>
  <c r="Z1379" i="5" s="1"/>
  <c r="AA1379" i="5" s="1"/>
  <c r="AC1379" i="5" s="1"/>
  <c r="L1178" i="5"/>
  <c r="N1178" i="5" s="1"/>
  <c r="P1178" i="5" s="1"/>
  <c r="R1178" i="5" s="1"/>
  <c r="T1178" i="5" s="1"/>
  <c r="V1178" i="5" s="1"/>
  <c r="X1178" i="5" s="1"/>
  <c r="Z1178" i="5" s="1"/>
  <c r="AA1178" i="5" s="1"/>
  <c r="AC1178" i="5" s="1"/>
  <c r="L506" i="5"/>
  <c r="N506" i="5" s="1"/>
  <c r="P506" i="5" s="1"/>
  <c r="R506" i="5" s="1"/>
  <c r="T506" i="5" s="1"/>
  <c r="V506" i="5" s="1"/>
  <c r="X506" i="5" s="1"/>
  <c r="Z506" i="5" s="1"/>
  <c r="AA506" i="5" s="1"/>
  <c r="AC506" i="5" s="1"/>
  <c r="P1866" i="5"/>
  <c r="R1866" i="5" s="1"/>
  <c r="T1866" i="5" s="1"/>
  <c r="V1866" i="5" s="1"/>
  <c r="X1866" i="5" s="1"/>
  <c r="Z1866" i="5" s="1"/>
  <c r="AA1866" i="5" s="1"/>
  <c r="AC1866" i="5" s="1"/>
  <c r="R609" i="5"/>
  <c r="T609" i="5" s="1"/>
  <c r="V609" i="5" s="1"/>
  <c r="X609" i="5" s="1"/>
  <c r="Z609" i="5" s="1"/>
  <c r="AA609" i="5" s="1"/>
  <c r="AC609" i="5" s="1"/>
  <c r="L1075" i="5"/>
  <c r="N1075" i="5" s="1"/>
  <c r="P1075" i="5" s="1"/>
  <c r="R1075" i="5" s="1"/>
  <c r="T1075" i="5" s="1"/>
  <c r="V1075" i="5" s="1"/>
  <c r="X1075" i="5" s="1"/>
  <c r="Z1075" i="5" s="1"/>
  <c r="AA1075" i="5" s="1"/>
  <c r="AC1075" i="5" s="1"/>
  <c r="L778" i="5"/>
  <c r="N778" i="5" s="1"/>
  <c r="P778" i="5" s="1"/>
  <c r="R778" i="5" s="1"/>
  <c r="T778" i="5" s="1"/>
  <c r="V778" i="5" s="1"/>
  <c r="X778" i="5" s="1"/>
  <c r="Z778" i="5" s="1"/>
  <c r="AA778" i="5" s="1"/>
  <c r="AC778" i="5" s="1"/>
  <c r="L881" i="5"/>
  <c r="N881" i="5" s="1"/>
  <c r="P881" i="5" s="1"/>
  <c r="R881" i="5" s="1"/>
  <c r="T881" i="5" s="1"/>
  <c r="V881" i="5" s="1"/>
  <c r="X881" i="5" s="1"/>
  <c r="Z881" i="5" s="1"/>
  <c r="AA881" i="5" s="1"/>
  <c r="AC881" i="5" s="1"/>
  <c r="N982" i="5"/>
  <c r="P982" i="5" s="1"/>
  <c r="R982" i="5" s="1"/>
  <c r="T982" i="5" s="1"/>
  <c r="V982" i="5" s="1"/>
  <c r="X982" i="5" s="1"/>
  <c r="Z982" i="5" s="1"/>
  <c r="AA982" i="5" s="1"/>
  <c r="AC982" i="5" s="1"/>
  <c r="L1413" i="5"/>
  <c r="N1413" i="5" s="1"/>
  <c r="P1413" i="5" s="1"/>
  <c r="R1413" i="5" s="1"/>
  <c r="T1413" i="5" s="1"/>
  <c r="V1413" i="5" s="1"/>
  <c r="X1413" i="5" s="1"/>
  <c r="Z1413" i="5" s="1"/>
  <c r="AA1413" i="5" s="1"/>
  <c r="AC1413" i="5" s="1"/>
  <c r="N1855" i="5"/>
  <c r="P1855" i="5" s="1"/>
  <c r="R1855" i="5" s="1"/>
  <c r="T1855" i="5" s="1"/>
  <c r="V1855" i="5" s="1"/>
  <c r="X1855" i="5" s="1"/>
  <c r="Z1855" i="5" s="1"/>
  <c r="AA1855" i="5" s="1"/>
  <c r="AC1855" i="5" s="1"/>
  <c r="N21" i="5"/>
  <c r="P21" i="5" s="1"/>
  <c r="R21" i="5" s="1"/>
  <c r="T21" i="5" s="1"/>
  <c r="V21" i="5" s="1"/>
  <c r="X21" i="5" s="1"/>
  <c r="Z21" i="5" s="1"/>
  <c r="AA21" i="5" s="1"/>
  <c r="AC21" i="5" s="1"/>
  <c r="P770" i="5"/>
  <c r="R770" i="5" s="1"/>
  <c r="T770" i="5" s="1"/>
  <c r="V770" i="5" s="1"/>
  <c r="X770" i="5" s="1"/>
  <c r="Z770" i="5" s="1"/>
  <c r="AA770" i="5" s="1"/>
  <c r="AC770" i="5" s="1"/>
  <c r="N932" i="5"/>
  <c r="P932" i="5" s="1"/>
  <c r="R932" i="5" s="1"/>
  <c r="T932" i="5" s="1"/>
  <c r="V932" i="5" s="1"/>
  <c r="X932" i="5" s="1"/>
  <c r="Z932" i="5" s="1"/>
  <c r="AA932" i="5" s="1"/>
  <c r="AC932" i="5" s="1"/>
  <c r="N1076" i="5"/>
  <c r="P1076" i="5" s="1"/>
  <c r="R1076" i="5" s="1"/>
  <c r="T1076" i="5" s="1"/>
  <c r="V1076" i="5" s="1"/>
  <c r="X1076" i="5" s="1"/>
  <c r="Z1076" i="5" s="1"/>
  <c r="AA1076" i="5" s="1"/>
  <c r="AC1076" i="5" s="1"/>
  <c r="V1481" i="5"/>
  <c r="X1481" i="5" s="1"/>
  <c r="Z1481" i="5" s="1"/>
  <c r="AA1481" i="5" s="1"/>
  <c r="AC1481" i="5" s="1"/>
  <c r="N540" i="5"/>
  <c r="P540" i="5" s="1"/>
  <c r="R540" i="5" s="1"/>
  <c r="T540" i="5" s="1"/>
  <c r="V540" i="5" s="1"/>
  <c r="X540" i="5" s="1"/>
  <c r="Z540" i="5" s="1"/>
  <c r="AA540" i="5" s="1"/>
  <c r="AC540" i="5" s="1"/>
  <c r="L481" i="5"/>
  <c r="N481" i="5" s="1"/>
  <c r="P481" i="5" s="1"/>
  <c r="R481" i="5" s="1"/>
  <c r="T481" i="5" s="1"/>
  <c r="V481" i="5" s="1"/>
  <c r="X481" i="5" s="1"/>
  <c r="Z481" i="5" s="1"/>
  <c r="AA481" i="5" s="1"/>
  <c r="AC481" i="5" s="1"/>
  <c r="R388" i="5"/>
  <c r="T388" i="5" s="1"/>
  <c r="V388" i="5" s="1"/>
  <c r="X388" i="5" s="1"/>
  <c r="Z388" i="5" s="1"/>
  <c r="AA388" i="5" s="1"/>
  <c r="AC388" i="5" s="1"/>
  <c r="L251" i="5"/>
  <c r="N251" i="5" s="1"/>
  <c r="P251" i="5" s="1"/>
  <c r="R251" i="5" s="1"/>
  <c r="T251" i="5" s="1"/>
  <c r="V251" i="5" s="1"/>
  <c r="X251" i="5" s="1"/>
  <c r="Z251" i="5" s="1"/>
  <c r="AA251" i="5" s="1"/>
  <c r="AC251" i="5" s="1"/>
  <c r="N230" i="5"/>
  <c r="P230" i="5" s="1"/>
  <c r="R230" i="5" s="1"/>
  <c r="T230" i="5" s="1"/>
  <c r="V230" i="5" s="1"/>
  <c r="X230" i="5" s="1"/>
  <c r="Z230" i="5" s="1"/>
  <c r="AA230" i="5" s="1"/>
  <c r="AC230" i="5" s="1"/>
  <c r="N1598" i="5"/>
  <c r="P1598" i="5" s="1"/>
  <c r="R1598" i="5" s="1"/>
  <c r="T1598" i="5" s="1"/>
  <c r="V1598" i="5" s="1"/>
  <c r="X1598" i="5" s="1"/>
  <c r="Z1598" i="5" s="1"/>
  <c r="AA1598" i="5" s="1"/>
  <c r="AC1598" i="5" s="1"/>
  <c r="AC134" i="5"/>
  <c r="AC204" i="5"/>
  <c r="X468" i="5"/>
  <c r="Z468" i="5" s="1"/>
  <c r="AA468" i="5" s="1"/>
  <c r="AC468" i="5" s="1"/>
  <c r="L887" i="5"/>
  <c r="N887" i="5" s="1"/>
  <c r="P887" i="5" s="1"/>
  <c r="R887" i="5" s="1"/>
  <c r="T887" i="5" s="1"/>
  <c r="V887" i="5" s="1"/>
  <c r="X887" i="5" s="1"/>
  <c r="Z887" i="5" s="1"/>
  <c r="AA887" i="5" s="1"/>
  <c r="AC887" i="5" s="1"/>
  <c r="L64" i="5"/>
  <c r="N64" i="5" s="1"/>
  <c r="P64" i="5" s="1"/>
  <c r="R64" i="5" s="1"/>
  <c r="T64" i="5" s="1"/>
  <c r="V64" i="5" s="1"/>
  <c r="X64" i="5" s="1"/>
  <c r="Z64" i="5" s="1"/>
  <c r="AA64" i="5" s="1"/>
  <c r="AC64" i="5" s="1"/>
  <c r="L1339" i="5"/>
  <c r="N1339" i="5" s="1"/>
  <c r="P1339" i="5" s="1"/>
  <c r="R1339" i="5" s="1"/>
  <c r="T1339" i="5" s="1"/>
  <c r="V1339" i="5" s="1"/>
  <c r="X1339" i="5" s="1"/>
  <c r="Z1339" i="5" s="1"/>
  <c r="AA1339" i="5" s="1"/>
  <c r="AC1339" i="5" s="1"/>
  <c r="N721" i="5"/>
  <c r="P721" i="5" s="1"/>
  <c r="R721" i="5" s="1"/>
  <c r="T721" i="5" s="1"/>
  <c r="V721" i="5" s="1"/>
  <c r="X721" i="5" s="1"/>
  <c r="Z721" i="5" s="1"/>
  <c r="AA721" i="5" s="1"/>
  <c r="AC721" i="5" s="1"/>
  <c r="X1146" i="5"/>
  <c r="Z1146" i="5" s="1"/>
  <c r="AA1146" i="5" s="1"/>
  <c r="AC1146" i="5" s="1"/>
  <c r="L1410" i="5"/>
  <c r="N1410" i="5" s="1"/>
  <c r="P1410" i="5" s="1"/>
  <c r="R1410" i="5" s="1"/>
  <c r="T1410" i="5" s="1"/>
  <c r="V1410" i="5" s="1"/>
  <c r="X1410" i="5" s="1"/>
  <c r="Z1410" i="5" s="1"/>
  <c r="AA1410" i="5" s="1"/>
  <c r="AC1410" i="5" s="1"/>
  <c r="T1638" i="5"/>
  <c r="V1638" i="5" s="1"/>
  <c r="X1638" i="5" s="1"/>
  <c r="Z1638" i="5" s="1"/>
  <c r="AA1638" i="5" s="1"/>
  <c r="AC1638" i="5" s="1"/>
  <c r="P531" i="5"/>
  <c r="R531" i="5" s="1"/>
  <c r="T531" i="5" s="1"/>
  <c r="V531" i="5" s="1"/>
  <c r="X531" i="5" s="1"/>
  <c r="Z531" i="5" s="1"/>
  <c r="AA531" i="5" s="1"/>
  <c r="AC531" i="5" s="1"/>
  <c r="P902" i="5"/>
  <c r="R902" i="5" s="1"/>
  <c r="T902" i="5" s="1"/>
  <c r="V902" i="5" s="1"/>
  <c r="X902" i="5" s="1"/>
  <c r="Z902" i="5" s="1"/>
  <c r="AA902" i="5" s="1"/>
  <c r="AC902" i="5" s="1"/>
  <c r="L1530" i="5"/>
  <c r="N1530" i="5" s="1"/>
  <c r="P1530" i="5" s="1"/>
  <c r="R1530" i="5" s="1"/>
  <c r="T1530" i="5" s="1"/>
  <c r="V1530" i="5" s="1"/>
  <c r="X1530" i="5" s="1"/>
  <c r="Z1530" i="5" s="1"/>
  <c r="AA1530" i="5" s="1"/>
  <c r="AC1530" i="5" s="1"/>
  <c r="L79" i="5"/>
  <c r="N79" i="5" s="1"/>
  <c r="P79" i="5" s="1"/>
  <c r="R79" i="5" s="1"/>
  <c r="T79" i="5" s="1"/>
  <c r="V79" i="5" s="1"/>
  <c r="X79" i="5" s="1"/>
  <c r="Z79" i="5" s="1"/>
  <c r="AA79" i="5" s="1"/>
  <c r="AC79" i="5" s="1"/>
  <c r="L1551" i="5"/>
  <c r="N1551" i="5" s="1"/>
  <c r="P1551" i="5" s="1"/>
  <c r="R1551" i="5" s="1"/>
  <c r="T1551" i="5" s="1"/>
  <c r="V1551" i="5" s="1"/>
  <c r="X1551" i="5" s="1"/>
  <c r="Z1551" i="5" s="1"/>
  <c r="AA1551" i="5" s="1"/>
  <c r="AC1551" i="5" s="1"/>
  <c r="L1053" i="5"/>
  <c r="N1053" i="5" s="1"/>
  <c r="P1053" i="5" s="1"/>
  <c r="R1053" i="5" s="1"/>
  <c r="T1053" i="5" s="1"/>
  <c r="V1053" i="5" s="1"/>
  <c r="X1053" i="5" s="1"/>
  <c r="Z1053" i="5" s="1"/>
  <c r="AA1053" i="5" s="1"/>
  <c r="AC1053" i="5" s="1"/>
  <c r="L380" i="5"/>
  <c r="N380" i="5" s="1"/>
  <c r="P380" i="5" s="1"/>
  <c r="R380" i="5" s="1"/>
  <c r="T380" i="5" s="1"/>
  <c r="V380" i="5" s="1"/>
  <c r="X380" i="5" s="1"/>
  <c r="Z380" i="5" s="1"/>
  <c r="AA380" i="5" s="1"/>
  <c r="AC380" i="5" s="1"/>
  <c r="P1034" i="5"/>
  <c r="R1034" i="5" s="1"/>
  <c r="T1034" i="5" s="1"/>
  <c r="V1034" i="5" s="1"/>
  <c r="X1034" i="5" s="1"/>
  <c r="Z1034" i="5" s="1"/>
  <c r="AA1034" i="5" s="1"/>
  <c r="AC1034" i="5" s="1"/>
  <c r="P545" i="5"/>
  <c r="R545" i="5" s="1"/>
  <c r="T545" i="5" s="1"/>
  <c r="V545" i="5" s="1"/>
  <c r="X545" i="5" s="1"/>
  <c r="Z545" i="5" s="1"/>
  <c r="AA545" i="5" s="1"/>
  <c r="AC545" i="5" s="1"/>
  <c r="L56" i="5"/>
  <c r="N56" i="5" s="1"/>
  <c r="P56" i="5" s="1"/>
  <c r="R56" i="5" s="1"/>
  <c r="T56" i="5" s="1"/>
  <c r="V56" i="5" s="1"/>
  <c r="X56" i="5" s="1"/>
  <c r="Z56" i="5" s="1"/>
  <c r="AA56" i="5" s="1"/>
  <c r="AC56" i="5" s="1"/>
  <c r="L1563" i="5"/>
  <c r="N1563" i="5" s="1"/>
  <c r="P1563" i="5" s="1"/>
  <c r="R1563" i="5" s="1"/>
  <c r="T1563" i="5" s="1"/>
  <c r="V1563" i="5" s="1"/>
  <c r="X1563" i="5" s="1"/>
  <c r="Z1563" i="5" s="1"/>
  <c r="AA1563" i="5" s="1"/>
  <c r="AC1563" i="5" s="1"/>
  <c r="L1737" i="5"/>
  <c r="N1737" i="5" s="1"/>
  <c r="P1737" i="5" s="1"/>
  <c r="R1737" i="5" s="1"/>
  <c r="T1737" i="5" s="1"/>
  <c r="V1737" i="5" s="1"/>
  <c r="X1737" i="5" s="1"/>
  <c r="Z1737" i="5" s="1"/>
  <c r="AA1737" i="5" s="1"/>
  <c r="AC1737" i="5" s="1"/>
  <c r="R507" i="5"/>
  <c r="T507" i="5" s="1"/>
  <c r="V507" i="5" s="1"/>
  <c r="X507" i="5" s="1"/>
  <c r="Z507" i="5" s="1"/>
  <c r="AA507" i="5" s="1"/>
  <c r="AC507" i="5" s="1"/>
  <c r="X861" i="5"/>
  <c r="Z861" i="5" s="1"/>
  <c r="AA861" i="5" s="1"/>
  <c r="AC861" i="5" s="1"/>
  <c r="P1789" i="5"/>
  <c r="R1789" i="5" s="1"/>
  <c r="T1789" i="5" s="1"/>
  <c r="V1789" i="5" s="1"/>
  <c r="X1789" i="5" s="1"/>
  <c r="Z1789" i="5" s="1"/>
  <c r="AA1789" i="5" s="1"/>
  <c r="AC1789" i="5" s="1"/>
  <c r="P789" i="5"/>
  <c r="R789" i="5" s="1"/>
  <c r="T789" i="5" s="1"/>
  <c r="V789" i="5" s="1"/>
  <c r="X789" i="5" s="1"/>
  <c r="Z789" i="5" s="1"/>
  <c r="AA789" i="5" s="1"/>
  <c r="AC789" i="5" s="1"/>
  <c r="L563" i="5"/>
  <c r="N563" i="5" s="1"/>
  <c r="P563" i="5" s="1"/>
  <c r="R563" i="5" s="1"/>
  <c r="T563" i="5" s="1"/>
  <c r="V563" i="5" s="1"/>
  <c r="X563" i="5" s="1"/>
  <c r="Z563" i="5" s="1"/>
  <c r="AA563" i="5" s="1"/>
  <c r="AC563" i="5" s="1"/>
  <c r="R996" i="5"/>
  <c r="T996" i="5" s="1"/>
  <c r="V996" i="5" s="1"/>
  <c r="X996" i="5" s="1"/>
  <c r="Z996" i="5" s="1"/>
  <c r="AA996" i="5" s="1"/>
  <c r="AC996" i="5" s="1"/>
  <c r="N629" i="5"/>
  <c r="P629" i="5" s="1"/>
  <c r="R629" i="5" s="1"/>
  <c r="T629" i="5" s="1"/>
  <c r="V629" i="5" s="1"/>
  <c r="X629" i="5" s="1"/>
  <c r="Z629" i="5" s="1"/>
  <c r="AA629" i="5" s="1"/>
  <c r="AC629" i="5" s="1"/>
  <c r="L432" i="5"/>
  <c r="N432" i="5" s="1"/>
  <c r="P432" i="5" s="1"/>
  <c r="R432" i="5" s="1"/>
  <c r="T432" i="5" s="1"/>
  <c r="V432" i="5" s="1"/>
  <c r="X432" i="5" s="1"/>
  <c r="Z432" i="5" s="1"/>
  <c r="AA432" i="5" s="1"/>
  <c r="AC432" i="5" s="1"/>
  <c r="L1089" i="5"/>
  <c r="N1089" i="5" s="1"/>
  <c r="P1089" i="5" s="1"/>
  <c r="R1089" i="5" s="1"/>
  <c r="T1089" i="5" s="1"/>
  <c r="V1089" i="5" s="1"/>
  <c r="X1089" i="5" s="1"/>
  <c r="Z1089" i="5" s="1"/>
  <c r="AA1089" i="5" s="1"/>
  <c r="AC1089" i="5" s="1"/>
  <c r="N1517" i="5"/>
  <c r="P1517" i="5" s="1"/>
  <c r="R1517" i="5" s="1"/>
  <c r="T1517" i="5" s="1"/>
  <c r="V1517" i="5" s="1"/>
  <c r="X1517" i="5" s="1"/>
  <c r="Z1517" i="5" s="1"/>
  <c r="AA1517" i="5" s="1"/>
  <c r="AC1517" i="5" s="1"/>
  <c r="R1549" i="5"/>
  <c r="T1549" i="5" s="1"/>
  <c r="V1549" i="5" s="1"/>
  <c r="X1549" i="5" s="1"/>
  <c r="Z1549" i="5" s="1"/>
  <c r="AA1549" i="5" s="1"/>
  <c r="AC1549" i="5" s="1"/>
  <c r="N1204" i="5"/>
  <c r="P1204" i="5" s="1"/>
  <c r="R1204" i="5" s="1"/>
  <c r="T1204" i="5" s="1"/>
  <c r="V1204" i="5" s="1"/>
  <c r="X1204" i="5" s="1"/>
  <c r="Z1204" i="5" s="1"/>
  <c r="AA1204" i="5" s="1"/>
  <c r="AC1204" i="5" s="1"/>
  <c r="V1280" i="5"/>
  <c r="X1280" i="5" s="1"/>
  <c r="Z1280" i="5" s="1"/>
  <c r="AA1280" i="5" s="1"/>
  <c r="AC1280" i="5" s="1"/>
  <c r="V226" i="5"/>
  <c r="X226" i="5" s="1"/>
  <c r="Z226" i="5" s="1"/>
  <c r="AA226" i="5" s="1"/>
  <c r="AC226" i="5" s="1"/>
  <c r="P463" i="5"/>
  <c r="R463" i="5" s="1"/>
  <c r="T463" i="5" s="1"/>
  <c r="V463" i="5" s="1"/>
  <c r="X463" i="5" s="1"/>
  <c r="Z463" i="5" s="1"/>
  <c r="AA463" i="5" s="1"/>
  <c r="AC463" i="5" s="1"/>
  <c r="N939" i="5"/>
  <c r="P939" i="5" s="1"/>
  <c r="R939" i="5" s="1"/>
  <c r="T939" i="5" s="1"/>
  <c r="V939" i="5" s="1"/>
  <c r="X939" i="5" s="1"/>
  <c r="Z939" i="5" s="1"/>
  <c r="AA939" i="5" s="1"/>
  <c r="AC939" i="5" s="1"/>
  <c r="L1637" i="5"/>
  <c r="N1637" i="5" s="1"/>
  <c r="P1637" i="5" s="1"/>
  <c r="R1637" i="5" s="1"/>
  <c r="T1637" i="5" s="1"/>
  <c r="V1637" i="5" s="1"/>
  <c r="X1637" i="5" s="1"/>
  <c r="Z1637" i="5" s="1"/>
  <c r="AA1637" i="5" s="1"/>
  <c r="AC1637" i="5" s="1"/>
  <c r="P1334" i="5"/>
  <c r="R1334" i="5" s="1"/>
  <c r="T1334" i="5" s="1"/>
  <c r="V1334" i="5" s="1"/>
  <c r="X1334" i="5" s="1"/>
  <c r="Z1334" i="5" s="1"/>
  <c r="AA1334" i="5" s="1"/>
  <c r="AC1334" i="5" s="1"/>
  <c r="L1666" i="5"/>
  <c r="N1666" i="5" s="1"/>
  <c r="P1666" i="5" s="1"/>
  <c r="R1666" i="5" s="1"/>
  <c r="T1666" i="5" s="1"/>
  <c r="V1666" i="5" s="1"/>
  <c r="X1666" i="5" s="1"/>
  <c r="Z1666" i="5" s="1"/>
  <c r="AA1666" i="5" s="1"/>
  <c r="AC1666" i="5" s="1"/>
  <c r="N164" i="5"/>
  <c r="P164" i="5" s="1"/>
  <c r="R164" i="5" s="1"/>
  <c r="T164" i="5" s="1"/>
  <c r="V164" i="5" s="1"/>
  <c r="X164" i="5" s="1"/>
  <c r="Z164" i="5" s="1"/>
  <c r="AA164" i="5" s="1"/>
  <c r="AC164" i="5" s="1"/>
  <c r="L1231" i="5"/>
  <c r="N1231" i="5" s="1"/>
  <c r="P1231" i="5" s="1"/>
  <c r="R1231" i="5" s="1"/>
  <c r="T1231" i="5" s="1"/>
  <c r="V1231" i="5" s="1"/>
  <c r="X1231" i="5" s="1"/>
  <c r="Z1231" i="5" s="1"/>
  <c r="AA1231" i="5" s="1"/>
  <c r="AC1231" i="5" s="1"/>
  <c r="T554" i="5"/>
  <c r="V554" i="5" s="1"/>
  <c r="X554" i="5" s="1"/>
  <c r="Z554" i="5" s="1"/>
  <c r="AA554" i="5" s="1"/>
  <c r="AC554" i="5" s="1"/>
  <c r="N1050" i="5"/>
  <c r="P1050" i="5" s="1"/>
  <c r="R1050" i="5" s="1"/>
  <c r="T1050" i="5" s="1"/>
  <c r="V1050" i="5" s="1"/>
  <c r="X1050" i="5" s="1"/>
  <c r="Z1050" i="5" s="1"/>
  <c r="AA1050" i="5" s="1"/>
  <c r="AC1050" i="5" s="1"/>
  <c r="L973" i="5"/>
  <c r="N973" i="5" s="1"/>
  <c r="P973" i="5" s="1"/>
  <c r="R973" i="5" s="1"/>
  <c r="T973" i="5" s="1"/>
  <c r="V973" i="5" s="1"/>
  <c r="X973" i="5" s="1"/>
  <c r="Z973" i="5" s="1"/>
  <c r="AA973" i="5" s="1"/>
  <c r="AC973" i="5" s="1"/>
  <c r="L1454" i="5"/>
  <c r="N1454" i="5" s="1"/>
  <c r="P1454" i="5" s="1"/>
  <c r="R1454" i="5" s="1"/>
  <c r="T1454" i="5" s="1"/>
  <c r="V1454" i="5" s="1"/>
  <c r="X1454" i="5" s="1"/>
  <c r="Z1454" i="5" s="1"/>
  <c r="AA1454" i="5" s="1"/>
  <c r="AC1454" i="5" s="1"/>
  <c r="N1103" i="5"/>
  <c r="P1103" i="5" s="1"/>
  <c r="R1103" i="5" s="1"/>
  <c r="T1103" i="5" s="1"/>
  <c r="V1103" i="5" s="1"/>
  <c r="X1103" i="5" s="1"/>
  <c r="Z1103" i="5" s="1"/>
  <c r="AA1103" i="5" s="1"/>
  <c r="AC1103" i="5" s="1"/>
  <c r="R873" i="5"/>
  <c r="T873" i="5" s="1"/>
  <c r="V873" i="5" s="1"/>
  <c r="X873" i="5" s="1"/>
  <c r="Z873" i="5" s="1"/>
  <c r="AA873" i="5" s="1"/>
  <c r="AC873" i="5" s="1"/>
  <c r="N865" i="5"/>
  <c r="P865" i="5" s="1"/>
  <c r="R865" i="5" s="1"/>
  <c r="T865" i="5" s="1"/>
  <c r="V865" i="5" s="1"/>
  <c r="X865" i="5" s="1"/>
  <c r="Z865" i="5" s="1"/>
  <c r="AA865" i="5" s="1"/>
  <c r="AC865" i="5" s="1"/>
  <c r="AC325" i="5"/>
  <c r="AC478" i="5"/>
  <c r="AC1665" i="5"/>
  <c r="AC1635" i="5"/>
  <c r="N1738" i="5"/>
  <c r="P1738" i="5" s="1"/>
  <c r="R1738" i="5" s="1"/>
  <c r="T1738" i="5" s="1"/>
  <c r="V1738" i="5" s="1"/>
  <c r="X1738" i="5" s="1"/>
  <c r="Z1738" i="5" s="1"/>
  <c r="AA1738" i="5" s="1"/>
  <c r="AC1738" i="5" s="1"/>
  <c r="L76" i="5"/>
  <c r="N76" i="5" s="1"/>
  <c r="P76" i="5" s="1"/>
  <c r="R76" i="5" s="1"/>
  <c r="T76" i="5" s="1"/>
  <c r="V76" i="5" s="1"/>
  <c r="X76" i="5" s="1"/>
  <c r="Z76" i="5" s="1"/>
  <c r="AA76" i="5" s="1"/>
  <c r="AC76" i="5" s="1"/>
  <c r="N1279" i="5"/>
  <c r="P1279" i="5" s="1"/>
  <c r="R1279" i="5" s="1"/>
  <c r="T1279" i="5" s="1"/>
  <c r="V1279" i="5" s="1"/>
  <c r="X1279" i="5" s="1"/>
  <c r="Z1279" i="5" s="1"/>
  <c r="AA1279" i="5" s="1"/>
  <c r="AC1279" i="5" s="1"/>
  <c r="L631" i="5"/>
  <c r="N631" i="5" s="1"/>
  <c r="P631" i="5" s="1"/>
  <c r="R631" i="5" s="1"/>
  <c r="T631" i="5" s="1"/>
  <c r="V631" i="5" s="1"/>
  <c r="X631" i="5" s="1"/>
  <c r="Z631" i="5" s="1"/>
  <c r="AA631" i="5" s="1"/>
  <c r="AC631" i="5" s="1"/>
  <c r="L769" i="5"/>
  <c r="N769" i="5" s="1"/>
  <c r="P769" i="5" s="1"/>
  <c r="R769" i="5" s="1"/>
  <c r="T769" i="5" s="1"/>
  <c r="V769" i="5" s="1"/>
  <c r="X769" i="5" s="1"/>
  <c r="Z769" i="5" s="1"/>
  <c r="AA769" i="5" s="1"/>
  <c r="AC769" i="5" s="1"/>
  <c r="P1222" i="5"/>
  <c r="R1222" i="5" s="1"/>
  <c r="T1222" i="5" s="1"/>
  <c r="V1222" i="5" s="1"/>
  <c r="X1222" i="5" s="1"/>
  <c r="Z1222" i="5" s="1"/>
  <c r="AA1222" i="5" s="1"/>
  <c r="AC1222" i="5" s="1"/>
  <c r="L151" i="5"/>
  <c r="N151" i="5" s="1"/>
  <c r="P151" i="5" s="1"/>
  <c r="R151" i="5" s="1"/>
  <c r="T151" i="5" s="1"/>
  <c r="V151" i="5" s="1"/>
  <c r="X151" i="5" s="1"/>
  <c r="Z151" i="5" s="1"/>
  <c r="AA151" i="5" s="1"/>
  <c r="AC151" i="5" s="1"/>
  <c r="Z285" i="5"/>
  <c r="AA285" i="5" s="1"/>
  <c r="AC285" i="5" s="1"/>
  <c r="L258" i="5"/>
  <c r="N258" i="5" s="1"/>
  <c r="P258" i="5" s="1"/>
  <c r="R258" i="5" s="1"/>
  <c r="T258" i="5" s="1"/>
  <c r="V258" i="5" s="1"/>
  <c r="X258" i="5" s="1"/>
  <c r="Z258" i="5" s="1"/>
  <c r="AA258" i="5" s="1"/>
  <c r="AC258" i="5" s="1"/>
  <c r="L1185" i="5"/>
  <c r="N1185" i="5" s="1"/>
  <c r="P1185" i="5" s="1"/>
  <c r="R1185" i="5" s="1"/>
  <c r="T1185" i="5" s="1"/>
  <c r="V1185" i="5" s="1"/>
  <c r="X1185" i="5" s="1"/>
  <c r="Z1185" i="5" s="1"/>
  <c r="AA1185" i="5" s="1"/>
  <c r="AC1185" i="5" s="1"/>
  <c r="L1212" i="5"/>
  <c r="N1212" i="5" s="1"/>
  <c r="P1212" i="5" s="1"/>
  <c r="R1212" i="5" s="1"/>
  <c r="T1212" i="5" s="1"/>
  <c r="V1212" i="5" s="1"/>
  <c r="X1212" i="5" s="1"/>
  <c r="Z1212" i="5" s="1"/>
  <c r="AA1212" i="5" s="1"/>
  <c r="AC1212" i="5" s="1"/>
  <c r="N1498" i="5"/>
  <c r="P1498" i="5" s="1"/>
  <c r="R1498" i="5" s="1"/>
  <c r="T1498" i="5" s="1"/>
  <c r="V1498" i="5" s="1"/>
  <c r="X1498" i="5" s="1"/>
  <c r="Z1498" i="5" s="1"/>
  <c r="AA1498" i="5" s="1"/>
  <c r="AC1498" i="5" s="1"/>
  <c r="L1675" i="5"/>
  <c r="N1675" i="5" s="1"/>
  <c r="P1675" i="5" s="1"/>
  <c r="R1675" i="5" s="1"/>
  <c r="T1675" i="5" s="1"/>
  <c r="V1675" i="5" s="1"/>
  <c r="X1675" i="5" s="1"/>
  <c r="Z1675" i="5" s="1"/>
  <c r="AA1675" i="5" s="1"/>
  <c r="AC1675" i="5" s="1"/>
  <c r="L1391" i="5"/>
  <c r="N1391" i="5" s="1"/>
  <c r="P1391" i="5" s="1"/>
  <c r="R1391" i="5" s="1"/>
  <c r="T1391" i="5" s="1"/>
  <c r="V1391" i="5" s="1"/>
  <c r="X1391" i="5" s="1"/>
  <c r="Z1391" i="5" s="1"/>
  <c r="AA1391" i="5" s="1"/>
  <c r="AC1391" i="5" s="1"/>
  <c r="P1528" i="5"/>
  <c r="R1528" i="5" s="1"/>
  <c r="T1528" i="5" s="1"/>
  <c r="V1528" i="5" s="1"/>
  <c r="X1528" i="5" s="1"/>
  <c r="Z1528" i="5" s="1"/>
  <c r="AA1528" i="5" s="1"/>
  <c r="AC1528" i="5" s="1"/>
  <c r="L599" i="5"/>
  <c r="N599" i="5" s="1"/>
  <c r="P599" i="5" s="1"/>
  <c r="R599" i="5" s="1"/>
  <c r="T599" i="5" s="1"/>
  <c r="V599" i="5" s="1"/>
  <c r="X599" i="5" s="1"/>
  <c r="Z599" i="5" s="1"/>
  <c r="AA599" i="5" s="1"/>
  <c r="AC599" i="5" s="1"/>
  <c r="N361" i="5"/>
  <c r="P361" i="5" s="1"/>
  <c r="R361" i="5" s="1"/>
  <c r="T361" i="5" s="1"/>
  <c r="V361" i="5" s="1"/>
  <c r="X361" i="5" s="1"/>
  <c r="Z361" i="5" s="1"/>
  <c r="AA361" i="5" s="1"/>
  <c r="AC361" i="5" s="1"/>
  <c r="L1045" i="5"/>
  <c r="N1045" i="5" s="1"/>
  <c r="P1045" i="5" s="1"/>
  <c r="R1045" i="5" s="1"/>
  <c r="T1045" i="5" s="1"/>
  <c r="V1045" i="5" s="1"/>
  <c r="X1045" i="5" s="1"/>
  <c r="Z1045" i="5" s="1"/>
  <c r="AA1045" i="5" s="1"/>
  <c r="AC1045" i="5" s="1"/>
  <c r="L196" i="5"/>
  <c r="N196" i="5" s="1"/>
  <c r="P196" i="5" s="1"/>
  <c r="R196" i="5" s="1"/>
  <c r="T196" i="5" s="1"/>
  <c r="V196" i="5" s="1"/>
  <c r="X196" i="5" s="1"/>
  <c r="Z196" i="5" s="1"/>
  <c r="AA196" i="5" s="1"/>
  <c r="AC196" i="5" s="1"/>
  <c r="V928" i="5"/>
  <c r="X928" i="5" s="1"/>
  <c r="Z928" i="5" s="1"/>
  <c r="AA928" i="5" s="1"/>
  <c r="AC928" i="5" s="1"/>
  <c r="N1121" i="5"/>
  <c r="P1121" i="5" s="1"/>
  <c r="R1121" i="5" s="1"/>
  <c r="T1121" i="5" s="1"/>
  <c r="V1121" i="5" s="1"/>
  <c r="X1121" i="5" s="1"/>
  <c r="Z1121" i="5" s="1"/>
  <c r="AA1121" i="5" s="1"/>
  <c r="AC1121" i="5" s="1"/>
  <c r="L863" i="5"/>
  <c r="N863" i="5" s="1"/>
  <c r="P863" i="5" s="1"/>
  <c r="R863" i="5" s="1"/>
  <c r="T863" i="5" s="1"/>
  <c r="V863" i="5" s="1"/>
  <c r="X863" i="5" s="1"/>
  <c r="Z863" i="5" s="1"/>
  <c r="AA863" i="5" s="1"/>
  <c r="AC863" i="5" s="1"/>
  <c r="V427" i="5"/>
  <c r="X427" i="5" s="1"/>
  <c r="Z427" i="5" s="1"/>
  <c r="AA427" i="5" s="1"/>
  <c r="AC427" i="5" s="1"/>
  <c r="N1122" i="5"/>
  <c r="P1122" i="5" s="1"/>
  <c r="R1122" i="5" s="1"/>
  <c r="T1122" i="5" s="1"/>
  <c r="V1122" i="5" s="1"/>
  <c r="X1122" i="5" s="1"/>
  <c r="Z1122" i="5" s="1"/>
  <c r="AA1122" i="5" s="1"/>
  <c r="AC1122" i="5" s="1"/>
  <c r="L757" i="5"/>
  <c r="N757" i="5" s="1"/>
  <c r="P757" i="5" s="1"/>
  <c r="R757" i="5" s="1"/>
  <c r="T757" i="5" s="1"/>
  <c r="V757" i="5" s="1"/>
  <c r="X757" i="5" s="1"/>
  <c r="Z757" i="5" s="1"/>
  <c r="AA757" i="5" s="1"/>
  <c r="AC757" i="5" s="1"/>
  <c r="L1343" i="5"/>
  <c r="N1343" i="5" s="1"/>
  <c r="P1343" i="5" s="1"/>
  <c r="R1343" i="5" s="1"/>
  <c r="T1343" i="5" s="1"/>
  <c r="V1343" i="5" s="1"/>
  <c r="X1343" i="5" s="1"/>
  <c r="Z1343" i="5" s="1"/>
  <c r="AA1343" i="5" s="1"/>
  <c r="AC1343" i="5" s="1"/>
  <c r="L1478" i="5"/>
  <c r="N1478" i="5" s="1"/>
  <c r="P1478" i="5" s="1"/>
  <c r="R1478" i="5" s="1"/>
  <c r="T1478" i="5" s="1"/>
  <c r="V1478" i="5" s="1"/>
  <c r="X1478" i="5" s="1"/>
  <c r="Z1478" i="5" s="1"/>
  <c r="AA1478" i="5" s="1"/>
  <c r="AC1478" i="5" s="1"/>
  <c r="L231" i="5"/>
  <c r="N231" i="5" s="1"/>
  <c r="P231" i="5" s="1"/>
  <c r="R231" i="5" s="1"/>
  <c r="T231" i="5" s="1"/>
  <c r="V231" i="5" s="1"/>
  <c r="X231" i="5" s="1"/>
  <c r="Z231" i="5" s="1"/>
  <c r="AA231" i="5" s="1"/>
  <c r="AC231" i="5" s="1"/>
  <c r="N851" i="5"/>
  <c r="P851" i="5" s="1"/>
  <c r="R851" i="5" s="1"/>
  <c r="T851" i="5" s="1"/>
  <c r="V851" i="5" s="1"/>
  <c r="X851" i="5" s="1"/>
  <c r="Z851" i="5" s="1"/>
  <c r="AA851" i="5" s="1"/>
  <c r="AC851" i="5" s="1"/>
  <c r="AC1780" i="5"/>
  <c r="L1755" i="5"/>
  <c r="N1755" i="5" s="1"/>
  <c r="P1755" i="5" s="1"/>
  <c r="R1755" i="5" s="1"/>
  <c r="T1755" i="5" s="1"/>
  <c r="V1755" i="5" s="1"/>
  <c r="X1755" i="5" s="1"/>
  <c r="Z1755" i="5" s="1"/>
  <c r="AA1755" i="5" s="1"/>
  <c r="AC1755" i="5" s="1"/>
  <c r="AC614" i="5"/>
  <c r="AC641" i="5"/>
  <c r="N610" i="5"/>
  <c r="P610" i="5" s="1"/>
  <c r="R610" i="5" s="1"/>
  <c r="T610" i="5" s="1"/>
  <c r="V610" i="5" s="1"/>
  <c r="X610" i="5" s="1"/>
  <c r="Z610" i="5" s="1"/>
  <c r="AA610" i="5" s="1"/>
  <c r="AC610" i="5" s="1"/>
  <c r="X1398" i="5"/>
  <c r="Z1398" i="5" s="1"/>
  <c r="AA1398" i="5" s="1"/>
  <c r="AC1398" i="5" s="1"/>
  <c r="N836" i="5"/>
  <c r="P836" i="5" s="1"/>
  <c r="R836" i="5" s="1"/>
  <c r="T836" i="5" s="1"/>
  <c r="V836" i="5" s="1"/>
  <c r="X836" i="5" s="1"/>
  <c r="Z836" i="5" s="1"/>
  <c r="AA836" i="5" s="1"/>
  <c r="AC836" i="5" s="1"/>
  <c r="P837" i="5"/>
  <c r="R837" i="5" s="1"/>
  <c r="T837" i="5" s="1"/>
  <c r="V837" i="5" s="1"/>
  <c r="X837" i="5" s="1"/>
  <c r="Z837" i="5" s="1"/>
  <c r="AA837" i="5" s="1"/>
  <c r="AC837" i="5" s="1"/>
  <c r="L1790" i="5"/>
  <c r="N1790" i="5" s="1"/>
  <c r="P1790" i="5" s="1"/>
  <c r="R1790" i="5" s="1"/>
  <c r="T1790" i="5" s="1"/>
  <c r="V1790" i="5" s="1"/>
  <c r="X1790" i="5" s="1"/>
  <c r="Z1790" i="5" s="1"/>
  <c r="AA1790" i="5" s="1"/>
  <c r="AC1790" i="5" s="1"/>
  <c r="N809" i="5"/>
  <c r="P809" i="5" s="1"/>
  <c r="R809" i="5" s="1"/>
  <c r="T809" i="5" s="1"/>
  <c r="V809" i="5" s="1"/>
  <c r="X809" i="5" s="1"/>
  <c r="Z809" i="5" s="1"/>
  <c r="AA809" i="5" s="1"/>
  <c r="AC809" i="5" s="1"/>
  <c r="N484" i="5"/>
  <c r="P484" i="5" s="1"/>
  <c r="R484" i="5" s="1"/>
  <c r="T484" i="5" s="1"/>
  <c r="V484" i="5" s="1"/>
  <c r="X484" i="5" s="1"/>
  <c r="Z484" i="5" s="1"/>
  <c r="AA484" i="5" s="1"/>
  <c r="AC484" i="5" s="1"/>
  <c r="T1570" i="5"/>
  <c r="V1570" i="5" s="1"/>
  <c r="X1570" i="5" s="1"/>
  <c r="Z1570" i="5" s="1"/>
  <c r="AA1570" i="5" s="1"/>
  <c r="AC1570" i="5" s="1"/>
  <c r="N677" i="5"/>
  <c r="P677" i="5" s="1"/>
  <c r="R677" i="5" s="1"/>
  <c r="T677" i="5" s="1"/>
  <c r="V677" i="5" s="1"/>
  <c r="X677" i="5" s="1"/>
  <c r="Z677" i="5" s="1"/>
  <c r="AA677" i="5" s="1"/>
  <c r="AC677" i="5" s="1"/>
  <c r="L903" i="5"/>
  <c r="N903" i="5" s="1"/>
  <c r="P903" i="5" s="1"/>
  <c r="R903" i="5" s="1"/>
  <c r="T903" i="5" s="1"/>
  <c r="V903" i="5" s="1"/>
  <c r="X903" i="5" s="1"/>
  <c r="Z903" i="5" s="1"/>
  <c r="AA903" i="5" s="1"/>
  <c r="AC903" i="5" s="1"/>
  <c r="N24" i="5"/>
  <c r="P24" i="5" s="1"/>
  <c r="R24" i="5" s="1"/>
  <c r="T24" i="5" s="1"/>
  <c r="V24" i="5" s="1"/>
  <c r="X24" i="5" s="1"/>
  <c r="Z24" i="5" s="1"/>
  <c r="AA24" i="5" s="1"/>
  <c r="AC24" i="5" s="1"/>
  <c r="L929" i="5"/>
  <c r="N929" i="5" s="1"/>
  <c r="P929" i="5" s="1"/>
  <c r="R929" i="5" s="1"/>
  <c r="T929" i="5" s="1"/>
  <c r="V929" i="5" s="1"/>
  <c r="X929" i="5" s="1"/>
  <c r="Z929" i="5" s="1"/>
  <c r="AA929" i="5" s="1"/>
  <c r="AC929" i="5" s="1"/>
  <c r="R339" i="5"/>
  <c r="T339" i="5" s="1"/>
  <c r="V339" i="5" s="1"/>
  <c r="X339" i="5" s="1"/>
  <c r="Z339" i="5" s="1"/>
  <c r="AA339" i="5" s="1"/>
  <c r="AC339" i="5" s="1"/>
  <c r="L1607" i="5"/>
  <c r="N1607" i="5" s="1"/>
  <c r="P1607" i="5" s="1"/>
  <c r="R1607" i="5" s="1"/>
  <c r="T1607" i="5" s="1"/>
  <c r="V1607" i="5" s="1"/>
  <c r="X1607" i="5" s="1"/>
  <c r="Z1607" i="5" s="1"/>
  <c r="AA1607" i="5" s="1"/>
  <c r="AC1607" i="5" s="1"/>
  <c r="Z796" i="5"/>
  <c r="AA796" i="5" s="1"/>
  <c r="AC796" i="5" s="1"/>
  <c r="L257" i="5"/>
  <c r="N257" i="5" s="1"/>
  <c r="P257" i="5" s="1"/>
  <c r="R257" i="5" s="1"/>
  <c r="T257" i="5" s="1"/>
  <c r="V257" i="5" s="1"/>
  <c r="X257" i="5" s="1"/>
  <c r="Z257" i="5" s="1"/>
  <c r="AA257" i="5" s="1"/>
  <c r="AC257" i="5" s="1"/>
  <c r="N133" i="5"/>
  <c r="P133" i="5" s="1"/>
  <c r="R133" i="5" s="1"/>
  <c r="T133" i="5" s="1"/>
  <c r="V133" i="5" s="1"/>
  <c r="X133" i="5" s="1"/>
  <c r="Z133" i="5" s="1"/>
  <c r="AA133" i="5" s="1"/>
  <c r="AC133" i="5" s="1"/>
  <c r="P661" i="5"/>
  <c r="R661" i="5" s="1"/>
  <c r="T661" i="5" s="1"/>
  <c r="V661" i="5" s="1"/>
  <c r="X661" i="5" s="1"/>
  <c r="Z661" i="5" s="1"/>
  <c r="AA661" i="5" s="1"/>
  <c r="AC661" i="5" s="1"/>
  <c r="N1415" i="5"/>
  <c r="P1415" i="5" s="1"/>
  <c r="R1415" i="5" s="1"/>
  <c r="T1415" i="5" s="1"/>
  <c r="V1415" i="5" s="1"/>
  <c r="X1415" i="5" s="1"/>
  <c r="Z1415" i="5" s="1"/>
  <c r="AA1415" i="5" s="1"/>
  <c r="AC1415" i="5" s="1"/>
  <c r="L1112" i="5"/>
  <c r="N1112" i="5" s="1"/>
  <c r="P1112" i="5" s="1"/>
  <c r="R1112" i="5" s="1"/>
  <c r="T1112" i="5" s="1"/>
  <c r="V1112" i="5" s="1"/>
  <c r="X1112" i="5" s="1"/>
  <c r="Z1112" i="5" s="1"/>
  <c r="AA1112" i="5" s="1"/>
  <c r="AC1112" i="5" s="1"/>
  <c r="L655" i="5"/>
  <c r="N655" i="5" s="1"/>
  <c r="P655" i="5" s="1"/>
  <c r="R655" i="5" s="1"/>
  <c r="T655" i="5" s="1"/>
  <c r="V655" i="5" s="1"/>
  <c r="X655" i="5" s="1"/>
  <c r="Z655" i="5" s="1"/>
  <c r="AA655" i="5" s="1"/>
  <c r="AC655" i="5" s="1"/>
  <c r="N1606" i="5"/>
  <c r="P1606" i="5" s="1"/>
  <c r="R1606" i="5" s="1"/>
  <c r="T1606" i="5" s="1"/>
  <c r="V1606" i="5" s="1"/>
  <c r="X1606" i="5" s="1"/>
  <c r="Z1606" i="5" s="1"/>
  <c r="AA1606" i="5" s="1"/>
  <c r="AC1606" i="5" s="1"/>
  <c r="R995" i="5"/>
  <c r="T995" i="5" s="1"/>
  <c r="V995" i="5" s="1"/>
  <c r="X995" i="5" s="1"/>
  <c r="Z995" i="5" s="1"/>
  <c r="AA995" i="5" s="1"/>
  <c r="AC995" i="5" s="1"/>
  <c r="T798" i="5"/>
  <c r="V798" i="5" s="1"/>
  <c r="X798" i="5" s="1"/>
  <c r="Z798" i="5" s="1"/>
  <c r="AA798" i="5" s="1"/>
  <c r="AC798" i="5" s="1"/>
  <c r="R1569" i="5"/>
  <c r="T1569" i="5" s="1"/>
  <c r="V1569" i="5" s="1"/>
  <c r="X1569" i="5" s="1"/>
  <c r="Z1569" i="5" s="1"/>
  <c r="AA1569" i="5" s="1"/>
  <c r="AC1569" i="5" s="1"/>
  <c r="L110" i="5"/>
  <c r="N110" i="5" s="1"/>
  <c r="P110" i="5" s="1"/>
  <c r="R110" i="5" s="1"/>
  <c r="T110" i="5" s="1"/>
  <c r="V110" i="5" s="1"/>
  <c r="X110" i="5" s="1"/>
  <c r="Z110" i="5" s="1"/>
  <c r="AA110" i="5" s="1"/>
  <c r="AC110" i="5" s="1"/>
  <c r="N1282" i="5"/>
  <c r="P1282" i="5" s="1"/>
  <c r="R1282" i="5" s="1"/>
  <c r="T1282" i="5" s="1"/>
  <c r="V1282" i="5" s="1"/>
  <c r="X1282" i="5" s="1"/>
  <c r="Z1282" i="5" s="1"/>
  <c r="AA1282" i="5" s="1"/>
  <c r="AC1282" i="5" s="1"/>
  <c r="N305" i="5"/>
  <c r="P305" i="5" s="1"/>
  <c r="R305" i="5" s="1"/>
  <c r="T305" i="5" s="1"/>
  <c r="V305" i="5" s="1"/>
  <c r="X305" i="5" s="1"/>
  <c r="Z305" i="5" s="1"/>
  <c r="AA305" i="5" s="1"/>
  <c r="AC305" i="5" s="1"/>
  <c r="L208" i="5"/>
  <c r="N208" i="5" s="1"/>
  <c r="P208" i="5" s="1"/>
  <c r="R208" i="5" s="1"/>
  <c r="T208" i="5" s="1"/>
  <c r="V208" i="5" s="1"/>
  <c r="X208" i="5" s="1"/>
  <c r="Z208" i="5" s="1"/>
  <c r="AA208" i="5" s="1"/>
  <c r="AC208" i="5" s="1"/>
  <c r="L1064" i="5"/>
  <c r="N1064" i="5" s="1"/>
  <c r="P1064" i="5" s="1"/>
  <c r="R1064" i="5" s="1"/>
  <c r="T1064" i="5" s="1"/>
  <c r="V1064" i="5" s="1"/>
  <c r="X1064" i="5" s="1"/>
  <c r="Z1064" i="5" s="1"/>
  <c r="AA1064" i="5" s="1"/>
  <c r="AC1064" i="5" s="1"/>
  <c r="N71" i="5"/>
  <c r="P71" i="5" s="1"/>
  <c r="R71" i="5" s="1"/>
  <c r="T71" i="5" s="1"/>
  <c r="V71" i="5" s="1"/>
  <c r="X71" i="5" s="1"/>
  <c r="Z71" i="5" s="1"/>
  <c r="AA71" i="5" s="1"/>
  <c r="AC71" i="5" s="1"/>
  <c r="N1748" i="5"/>
  <c r="P1748" i="5" s="1"/>
  <c r="R1748" i="5" s="1"/>
  <c r="T1748" i="5" s="1"/>
  <c r="V1748" i="5" s="1"/>
  <c r="X1748" i="5" s="1"/>
  <c r="Z1748" i="5" s="1"/>
  <c r="AA1748" i="5" s="1"/>
  <c r="AC1748" i="5" s="1"/>
  <c r="L752" i="5"/>
  <c r="N752" i="5" s="1"/>
  <c r="P752" i="5" s="1"/>
  <c r="R752" i="5" s="1"/>
  <c r="T752" i="5" s="1"/>
  <c r="V752" i="5" s="1"/>
  <c r="X752" i="5" s="1"/>
  <c r="Z752" i="5" s="1"/>
  <c r="AA752" i="5" s="1"/>
  <c r="AC752" i="5" s="1"/>
  <c r="T1016" i="5"/>
  <c r="V1016" i="5" s="1"/>
  <c r="X1016" i="5" s="1"/>
  <c r="Z1016" i="5" s="1"/>
  <c r="AA1016" i="5" s="1"/>
  <c r="AC1016" i="5" s="1"/>
  <c r="L627" i="5"/>
  <c r="N627" i="5" s="1"/>
  <c r="P627" i="5" s="1"/>
  <c r="R627" i="5" s="1"/>
  <c r="T627" i="5" s="1"/>
  <c r="V627" i="5" s="1"/>
  <c r="X627" i="5" s="1"/>
  <c r="Z627" i="5" s="1"/>
  <c r="AA627" i="5" s="1"/>
  <c r="AC627" i="5" s="1"/>
  <c r="V1320" i="5"/>
  <c r="X1320" i="5" s="1"/>
  <c r="Z1320" i="5" s="1"/>
  <c r="AA1320" i="5" s="1"/>
  <c r="AC1320" i="5" s="1"/>
  <c r="T762" i="5"/>
  <c r="V762" i="5" s="1"/>
  <c r="X762" i="5" s="1"/>
  <c r="Z762" i="5" s="1"/>
  <c r="AA762" i="5" s="1"/>
  <c r="AC762" i="5" s="1"/>
  <c r="AC892" i="5"/>
  <c r="L1594" i="5"/>
  <c r="N1594" i="5" s="1"/>
  <c r="P1594" i="5" s="1"/>
  <c r="R1594" i="5" s="1"/>
  <c r="T1594" i="5" s="1"/>
  <c r="V1594" i="5" s="1"/>
  <c r="X1594" i="5" s="1"/>
  <c r="Z1594" i="5" s="1"/>
  <c r="AA1594" i="5" s="1"/>
  <c r="AC1594" i="5" s="1"/>
  <c r="L1342" i="5"/>
  <c r="N1342" i="5" s="1"/>
  <c r="P1342" i="5" s="1"/>
  <c r="R1342" i="5" s="1"/>
  <c r="T1342" i="5" s="1"/>
  <c r="V1342" i="5" s="1"/>
  <c r="X1342" i="5" s="1"/>
  <c r="Z1342" i="5" s="1"/>
  <c r="AA1342" i="5" s="1"/>
  <c r="AC1342" i="5" s="1"/>
  <c r="N1175" i="5"/>
  <c r="P1175" i="5" s="1"/>
  <c r="R1175" i="5" s="1"/>
  <c r="T1175" i="5" s="1"/>
  <c r="V1175" i="5" s="1"/>
  <c r="X1175" i="5" s="1"/>
  <c r="Z1175" i="5" s="1"/>
  <c r="AA1175" i="5" s="1"/>
  <c r="AC1175" i="5" s="1"/>
  <c r="L1615" i="5"/>
  <c r="N1615" i="5" s="1"/>
  <c r="P1615" i="5" s="1"/>
  <c r="R1615" i="5" s="1"/>
  <c r="T1615" i="5" s="1"/>
  <c r="V1615" i="5" s="1"/>
  <c r="X1615" i="5" s="1"/>
  <c r="Z1615" i="5" s="1"/>
  <c r="AA1615" i="5" s="1"/>
  <c r="AC1615" i="5" s="1"/>
  <c r="N781" i="5"/>
  <c r="P781" i="5" s="1"/>
  <c r="R781" i="5" s="1"/>
  <c r="T781" i="5" s="1"/>
  <c r="V781" i="5" s="1"/>
  <c r="X781" i="5" s="1"/>
  <c r="Z781" i="5" s="1"/>
  <c r="AA781" i="5" s="1"/>
  <c r="AC781" i="5" s="1"/>
  <c r="AE1554" i="5"/>
  <c r="AE423" i="5"/>
  <c r="AG423" i="5" s="1"/>
  <c r="AE335" i="5"/>
  <c r="AG335" i="5" s="1"/>
  <c r="AE1839" i="5"/>
  <c r="AG1839" i="5" s="1"/>
  <c r="AE359" i="5"/>
  <c r="AG359" i="5" s="1"/>
  <c r="L233" i="5"/>
  <c r="N233" i="5" s="1"/>
  <c r="P233" i="5" s="1"/>
  <c r="R233" i="5" s="1"/>
  <c r="T233" i="5" s="1"/>
  <c r="V233" i="5" s="1"/>
  <c r="X233" i="5" s="1"/>
  <c r="Z233" i="5" s="1"/>
  <c r="AA233" i="5" s="1"/>
  <c r="AC233" i="5" s="1"/>
  <c r="L286" i="5"/>
  <c r="N286" i="5" s="1"/>
  <c r="P286" i="5" s="1"/>
  <c r="R286" i="5" s="1"/>
  <c r="T286" i="5" s="1"/>
  <c r="V286" i="5" s="1"/>
  <c r="X286" i="5" s="1"/>
  <c r="Z286" i="5" s="1"/>
  <c r="AA286" i="5" s="1"/>
  <c r="AC286" i="5" s="1"/>
  <c r="AE905" i="5"/>
  <c r="AG905" i="5" s="1"/>
  <c r="AE312" i="5"/>
  <c r="AG312" i="5" s="1"/>
  <c r="AE1833" i="5"/>
  <c r="AG1833" i="5" s="1"/>
  <c r="AE1813" i="5"/>
  <c r="AG1813" i="5" s="1"/>
  <c r="AE240" i="5"/>
  <c r="AG240" i="5" s="1"/>
  <c r="AE561" i="5"/>
  <c r="AG561" i="5" s="1"/>
  <c r="AE946" i="5"/>
  <c r="AG946" i="5" s="1"/>
  <c r="AE835" i="5"/>
  <c r="AG835" i="5" s="1"/>
  <c r="L104" i="5"/>
  <c r="N104" i="5" s="1"/>
  <c r="P104" i="5" s="1"/>
  <c r="R104" i="5" s="1"/>
  <c r="T104" i="5" s="1"/>
  <c r="V104" i="5" s="1"/>
  <c r="X104" i="5" s="1"/>
  <c r="Z104" i="5" s="1"/>
  <c r="AA104" i="5" s="1"/>
  <c r="AC104" i="5" s="1"/>
  <c r="AE426" i="5"/>
  <c r="AG426" i="5" s="1"/>
  <c r="L1433" i="5"/>
  <c r="N1433" i="5" s="1"/>
  <c r="P1433" i="5" s="1"/>
  <c r="R1433" i="5" s="1"/>
  <c r="T1433" i="5" s="1"/>
  <c r="V1433" i="5" s="1"/>
  <c r="X1433" i="5" s="1"/>
  <c r="Z1433" i="5" s="1"/>
  <c r="AA1433" i="5" s="1"/>
  <c r="AC1433" i="5" s="1"/>
  <c r="AE1848" i="5"/>
  <c r="AG1848" i="5" s="1"/>
  <c r="AE428" i="5"/>
  <c r="AG428" i="5" s="1"/>
  <c r="L1854" i="5"/>
  <c r="N1854" i="5" s="1"/>
  <c r="P1854" i="5" s="1"/>
  <c r="R1854" i="5" s="1"/>
  <c r="T1854" i="5" s="1"/>
  <c r="V1854" i="5" s="1"/>
  <c r="X1854" i="5" s="1"/>
  <c r="Z1854" i="5" s="1"/>
  <c r="AA1854" i="5" s="1"/>
  <c r="AC1854" i="5" s="1"/>
  <c r="L1118" i="5"/>
  <c r="N1118" i="5" s="1"/>
  <c r="P1118" i="5" s="1"/>
  <c r="R1118" i="5" s="1"/>
  <c r="T1118" i="5" s="1"/>
  <c r="V1118" i="5" s="1"/>
  <c r="X1118" i="5" s="1"/>
  <c r="Z1118" i="5" s="1"/>
  <c r="AA1118" i="5" s="1"/>
  <c r="AC1118" i="5" s="1"/>
  <c r="L100" i="5"/>
  <c r="N100" i="5" s="1"/>
  <c r="P100" i="5" s="1"/>
  <c r="R100" i="5" s="1"/>
  <c r="T100" i="5" s="1"/>
  <c r="V100" i="5" s="1"/>
  <c r="X100" i="5" s="1"/>
  <c r="Z100" i="5" s="1"/>
  <c r="AA100" i="5" s="1"/>
  <c r="AC100" i="5" s="1"/>
  <c r="L580" i="5"/>
  <c r="N580" i="5" s="1"/>
  <c r="P580" i="5" s="1"/>
  <c r="R580" i="5" s="1"/>
  <c r="T580" i="5" s="1"/>
  <c r="V580" i="5" s="1"/>
  <c r="X580" i="5" s="1"/>
  <c r="Z580" i="5" s="1"/>
  <c r="AA580" i="5" s="1"/>
  <c r="AC580" i="5" s="1"/>
  <c r="L1848" i="5"/>
  <c r="N1848" i="5" s="1"/>
  <c r="P1848" i="5" s="1"/>
  <c r="R1848" i="5" s="1"/>
  <c r="T1848" i="5" s="1"/>
  <c r="V1848" i="5" s="1"/>
  <c r="X1848" i="5" s="1"/>
  <c r="Z1848" i="5" s="1"/>
  <c r="AA1848" i="5" s="1"/>
  <c r="AC1848" i="5" s="1"/>
  <c r="L1816" i="5"/>
  <c r="N1816" i="5" s="1"/>
  <c r="P1816" i="5" s="1"/>
  <c r="R1816" i="5" s="1"/>
  <c r="T1816" i="5" s="1"/>
  <c r="V1816" i="5" s="1"/>
  <c r="X1816" i="5" s="1"/>
  <c r="Z1816" i="5" s="1"/>
  <c r="AA1816" i="5" s="1"/>
  <c r="AC1816" i="5" s="1"/>
  <c r="L223" i="5"/>
  <c r="N223" i="5" s="1"/>
  <c r="P223" i="5" s="1"/>
  <c r="R223" i="5" s="1"/>
  <c r="T223" i="5" s="1"/>
  <c r="V223" i="5" s="1"/>
  <c r="X223" i="5" s="1"/>
  <c r="Z223" i="5" s="1"/>
  <c r="AA223" i="5" s="1"/>
  <c r="AC223" i="5" s="1"/>
  <c r="AE1562" i="5"/>
  <c r="AG1562" i="5" s="1"/>
  <c r="AE398" i="5"/>
  <c r="AG398" i="5" s="1"/>
  <c r="AE1376" i="5"/>
  <c r="AG1376" i="5" s="1"/>
  <c r="AE1154" i="5"/>
  <c r="AG1154" i="5" s="1"/>
  <c r="AE981" i="5"/>
  <c r="AE1694" i="5"/>
  <c r="AG1694" i="5" s="1"/>
  <c r="AE1824" i="5"/>
  <c r="AE806" i="5"/>
  <c r="AG806" i="5" s="1"/>
  <c r="AE1187" i="5"/>
  <c r="AG1187" i="5" s="1"/>
  <c r="AE858" i="5"/>
  <c r="AG858" i="5" s="1"/>
  <c r="AE641" i="5"/>
  <c r="AE1107" i="5"/>
  <c r="AG1107" i="5" s="1"/>
  <c r="AE589" i="5"/>
  <c r="AG589" i="5" s="1"/>
  <c r="AE1706" i="5"/>
  <c r="AG1706" i="5" s="1"/>
  <c r="AE1135" i="5"/>
  <c r="AG1135" i="5" s="1"/>
  <c r="AE1048" i="5"/>
  <c r="AE476" i="5"/>
  <c r="AE904" i="5"/>
  <c r="P1319" i="5"/>
  <c r="R1319" i="5" s="1"/>
  <c r="T1319" i="5" s="1"/>
  <c r="V1319" i="5" s="1"/>
  <c r="X1319" i="5" s="1"/>
  <c r="Z1319" i="5" s="1"/>
  <c r="AA1319" i="5" s="1"/>
  <c r="AC1319" i="5" s="1"/>
  <c r="R1590" i="5"/>
  <c r="T1590" i="5" s="1"/>
  <c r="V1590" i="5" s="1"/>
  <c r="X1590" i="5" s="1"/>
  <c r="Z1590" i="5" s="1"/>
  <c r="AA1590" i="5" s="1"/>
  <c r="AC1590" i="5" s="1"/>
  <c r="L161" i="5"/>
  <c r="N161" i="5" s="1"/>
  <c r="P161" i="5" s="1"/>
  <c r="R161" i="5" s="1"/>
  <c r="T161" i="5" s="1"/>
  <c r="V161" i="5" s="1"/>
  <c r="X161" i="5" s="1"/>
  <c r="Z161" i="5" s="1"/>
  <c r="AA161" i="5" s="1"/>
  <c r="AC161" i="5" s="1"/>
  <c r="N1352" i="5"/>
  <c r="P1352" i="5" s="1"/>
  <c r="R1352" i="5" s="1"/>
  <c r="T1352" i="5" s="1"/>
  <c r="V1352" i="5" s="1"/>
  <c r="X1352" i="5" s="1"/>
  <c r="Z1352" i="5" s="1"/>
  <c r="AA1352" i="5" s="1"/>
  <c r="AC1352" i="5" s="1"/>
  <c r="R245" i="5"/>
  <c r="T245" i="5" s="1"/>
  <c r="V245" i="5" s="1"/>
  <c r="X245" i="5" s="1"/>
  <c r="Z245" i="5" s="1"/>
  <c r="AA245" i="5" s="1"/>
  <c r="AC245" i="5" s="1"/>
  <c r="L1239" i="5"/>
  <c r="N1239" i="5" s="1"/>
  <c r="P1239" i="5" s="1"/>
  <c r="R1239" i="5" s="1"/>
  <c r="T1239" i="5" s="1"/>
  <c r="V1239" i="5" s="1"/>
  <c r="X1239" i="5" s="1"/>
  <c r="Z1239" i="5" s="1"/>
  <c r="AA1239" i="5" s="1"/>
  <c r="AC1239" i="5" s="1"/>
  <c r="N835" i="5"/>
  <c r="P835" i="5" s="1"/>
  <c r="R835" i="5" s="1"/>
  <c r="T835" i="5" s="1"/>
  <c r="V835" i="5" s="1"/>
  <c r="X835" i="5" s="1"/>
  <c r="Z835" i="5" s="1"/>
  <c r="AA835" i="5" s="1"/>
  <c r="AC835" i="5" s="1"/>
  <c r="L141" i="5"/>
  <c r="N141" i="5" s="1"/>
  <c r="P141" i="5" s="1"/>
  <c r="R141" i="5" s="1"/>
  <c r="T141" i="5" s="1"/>
  <c r="V141" i="5" s="1"/>
  <c r="X141" i="5" s="1"/>
  <c r="Z141" i="5" s="1"/>
  <c r="AA141" i="5" s="1"/>
  <c r="AC141" i="5" s="1"/>
  <c r="L743" i="5"/>
  <c r="N743" i="5" s="1"/>
  <c r="P743" i="5" s="1"/>
  <c r="R743" i="5" s="1"/>
  <c r="T743" i="5" s="1"/>
  <c r="V743" i="5" s="1"/>
  <c r="X743" i="5" s="1"/>
  <c r="Z743" i="5" s="1"/>
  <c r="AA743" i="5" s="1"/>
  <c r="AC743" i="5" s="1"/>
  <c r="R1194" i="5"/>
  <c r="T1194" i="5" s="1"/>
  <c r="V1194" i="5" s="1"/>
  <c r="X1194" i="5" s="1"/>
  <c r="Z1194" i="5" s="1"/>
  <c r="AA1194" i="5" s="1"/>
  <c r="AC1194" i="5" s="1"/>
  <c r="L1066" i="5"/>
  <c r="N1066" i="5" s="1"/>
  <c r="P1066" i="5" s="1"/>
  <c r="R1066" i="5" s="1"/>
  <c r="T1066" i="5" s="1"/>
  <c r="V1066" i="5" s="1"/>
  <c r="X1066" i="5" s="1"/>
  <c r="Z1066" i="5" s="1"/>
  <c r="AA1066" i="5" s="1"/>
  <c r="AC1066" i="5" s="1"/>
  <c r="R337" i="5"/>
  <c r="T337" i="5" s="1"/>
  <c r="V337" i="5" s="1"/>
  <c r="X337" i="5" s="1"/>
  <c r="Z337" i="5" s="1"/>
  <c r="AA337" i="5" s="1"/>
  <c r="AC337" i="5" s="1"/>
  <c r="L727" i="5"/>
  <c r="N727" i="5" s="1"/>
  <c r="P727" i="5" s="1"/>
  <c r="R727" i="5" s="1"/>
  <c r="T727" i="5" s="1"/>
  <c r="V727" i="5" s="1"/>
  <c r="X727" i="5" s="1"/>
  <c r="Z727" i="5" s="1"/>
  <c r="AA727" i="5" s="1"/>
  <c r="AC727" i="5" s="1"/>
  <c r="L912" i="5"/>
  <c r="N912" i="5" s="1"/>
  <c r="P912" i="5" s="1"/>
  <c r="R912" i="5" s="1"/>
  <c r="T912" i="5" s="1"/>
  <c r="V912" i="5" s="1"/>
  <c r="X912" i="5" s="1"/>
  <c r="Z912" i="5" s="1"/>
  <c r="AA912" i="5" s="1"/>
  <c r="AC912" i="5" s="1"/>
  <c r="N1182" i="5"/>
  <c r="P1182" i="5" s="1"/>
  <c r="R1182" i="5" s="1"/>
  <c r="T1182" i="5" s="1"/>
  <c r="V1182" i="5" s="1"/>
  <c r="X1182" i="5" s="1"/>
  <c r="Z1182" i="5" s="1"/>
  <c r="AA1182" i="5" s="1"/>
  <c r="AC1182" i="5" s="1"/>
  <c r="N1203" i="5"/>
  <c r="P1203" i="5" s="1"/>
  <c r="R1203" i="5" s="1"/>
  <c r="T1203" i="5" s="1"/>
  <c r="V1203" i="5" s="1"/>
  <c r="X1203" i="5" s="1"/>
  <c r="Z1203" i="5" s="1"/>
  <c r="AA1203" i="5" s="1"/>
  <c r="AC1203" i="5" s="1"/>
  <c r="N297" i="5"/>
  <c r="P297" i="5" s="1"/>
  <c r="R297" i="5" s="1"/>
  <c r="T297" i="5" s="1"/>
  <c r="V297" i="5" s="1"/>
  <c r="X297" i="5" s="1"/>
  <c r="Z297" i="5" s="1"/>
  <c r="AA297" i="5" s="1"/>
  <c r="AC297" i="5" s="1"/>
  <c r="L1603" i="5"/>
  <c r="N1603" i="5" s="1"/>
  <c r="P1603" i="5" s="1"/>
  <c r="R1603" i="5" s="1"/>
  <c r="T1603" i="5" s="1"/>
  <c r="V1603" i="5" s="1"/>
  <c r="X1603" i="5" s="1"/>
  <c r="Z1603" i="5" s="1"/>
  <c r="AA1603" i="5" s="1"/>
  <c r="AC1603" i="5" s="1"/>
  <c r="L1470" i="5"/>
  <c r="N1470" i="5" s="1"/>
  <c r="P1470" i="5" s="1"/>
  <c r="R1470" i="5" s="1"/>
  <c r="T1470" i="5" s="1"/>
  <c r="V1470" i="5" s="1"/>
  <c r="X1470" i="5" s="1"/>
  <c r="Z1470" i="5" s="1"/>
  <c r="AA1470" i="5" s="1"/>
  <c r="AC1470" i="5" s="1"/>
  <c r="N1023" i="5"/>
  <c r="P1023" i="5" s="1"/>
  <c r="R1023" i="5" s="1"/>
  <c r="T1023" i="5" s="1"/>
  <c r="V1023" i="5" s="1"/>
  <c r="X1023" i="5" s="1"/>
  <c r="Z1023" i="5" s="1"/>
  <c r="AA1023" i="5" s="1"/>
  <c r="AC1023" i="5" s="1"/>
  <c r="AC1818" i="5"/>
  <c r="L1038" i="5"/>
  <c r="N1038" i="5" s="1"/>
  <c r="P1038" i="5" s="1"/>
  <c r="R1038" i="5" s="1"/>
  <c r="T1038" i="5" s="1"/>
  <c r="V1038" i="5" s="1"/>
  <c r="X1038" i="5" s="1"/>
  <c r="Z1038" i="5" s="1"/>
  <c r="AA1038" i="5" s="1"/>
  <c r="AC1038" i="5" s="1"/>
  <c r="L1546" i="5"/>
  <c r="N1546" i="5" s="1"/>
  <c r="P1546" i="5" s="1"/>
  <c r="R1546" i="5" s="1"/>
  <c r="T1546" i="5" s="1"/>
  <c r="V1546" i="5" s="1"/>
  <c r="X1546" i="5" s="1"/>
  <c r="Z1546" i="5" s="1"/>
  <c r="AA1546" i="5" s="1"/>
  <c r="AC1546" i="5" s="1"/>
  <c r="L1407" i="5"/>
  <c r="N1407" i="5" s="1"/>
  <c r="P1407" i="5" s="1"/>
  <c r="R1407" i="5" s="1"/>
  <c r="T1407" i="5" s="1"/>
  <c r="V1407" i="5" s="1"/>
  <c r="X1407" i="5" s="1"/>
  <c r="Z1407" i="5" s="1"/>
  <c r="AA1407" i="5" s="1"/>
  <c r="AC1407" i="5" s="1"/>
  <c r="AC1210" i="5"/>
  <c r="N122" i="5"/>
  <c r="P122" i="5" s="1"/>
  <c r="R122" i="5" s="1"/>
  <c r="T122" i="5" s="1"/>
  <c r="V122" i="5" s="1"/>
  <c r="X122" i="5" s="1"/>
  <c r="Z122" i="5" s="1"/>
  <c r="AA122" i="5" s="1"/>
  <c r="AC122" i="5" s="1"/>
  <c r="AE480" i="5"/>
  <c r="AG480" i="5" s="1"/>
  <c r="AE543" i="5"/>
  <c r="AE1274" i="5"/>
  <c r="L18" i="5"/>
  <c r="N18" i="5" s="1"/>
  <c r="P18" i="5" s="1"/>
  <c r="R18" i="5" s="1"/>
  <c r="T18" i="5" s="1"/>
  <c r="V18" i="5" s="1"/>
  <c r="X18" i="5" s="1"/>
  <c r="Z18" i="5" s="1"/>
  <c r="AA18" i="5" s="1"/>
  <c r="AC18" i="5" s="1"/>
  <c r="AE1669" i="5"/>
  <c r="T1477" i="5"/>
  <c r="V1477" i="5" s="1"/>
  <c r="X1477" i="5" s="1"/>
  <c r="Z1477" i="5" s="1"/>
  <c r="AA1477" i="5" s="1"/>
  <c r="AC1477" i="5" s="1"/>
  <c r="N1388" i="5"/>
  <c r="P1388" i="5" s="1"/>
  <c r="R1388" i="5" s="1"/>
  <c r="T1388" i="5" s="1"/>
  <c r="V1388" i="5" s="1"/>
  <c r="X1388" i="5" s="1"/>
  <c r="Z1388" i="5" s="1"/>
  <c r="AA1388" i="5" s="1"/>
  <c r="AC1388" i="5" s="1"/>
  <c r="AE638" i="5"/>
  <c r="AG638" i="5" s="1"/>
  <c r="L460" i="5"/>
  <c r="N460" i="5" s="1"/>
  <c r="P460" i="5" s="1"/>
  <c r="R460" i="5" s="1"/>
  <c r="T460" i="5" s="1"/>
  <c r="V460" i="5" s="1"/>
  <c r="X460" i="5" s="1"/>
  <c r="Z460" i="5" s="1"/>
  <c r="AA460" i="5" s="1"/>
  <c r="AC460" i="5" s="1"/>
  <c r="AE457" i="5"/>
  <c r="AG457" i="5" s="1"/>
  <c r="AE411" i="5"/>
  <c r="AG411" i="5" s="1"/>
  <c r="AE564" i="5"/>
  <c r="AG564" i="5" s="1"/>
  <c r="AE307" i="5"/>
  <c r="AG307" i="5" s="1"/>
  <c r="N225" i="5"/>
  <c r="P225" i="5" s="1"/>
  <c r="R225" i="5" s="1"/>
  <c r="T225" i="5" s="1"/>
  <c r="V225" i="5" s="1"/>
  <c r="X225" i="5" s="1"/>
  <c r="Z225" i="5" s="1"/>
  <c r="AA225" i="5" s="1"/>
  <c r="AC225" i="5" s="1"/>
  <c r="L1745" i="5"/>
  <c r="N1745" i="5" s="1"/>
  <c r="P1745" i="5" s="1"/>
  <c r="R1745" i="5" s="1"/>
  <c r="T1745" i="5" s="1"/>
  <c r="V1745" i="5" s="1"/>
  <c r="X1745" i="5" s="1"/>
  <c r="Z1745" i="5" s="1"/>
  <c r="AA1745" i="5" s="1"/>
  <c r="AC1745" i="5" s="1"/>
  <c r="L173" i="5"/>
  <c r="N173" i="5" s="1"/>
  <c r="P173" i="5" s="1"/>
  <c r="R173" i="5" s="1"/>
  <c r="T173" i="5" s="1"/>
  <c r="V173" i="5" s="1"/>
  <c r="X173" i="5" s="1"/>
  <c r="Z173" i="5" s="1"/>
  <c r="AA173" i="5" s="1"/>
  <c r="AC173" i="5" s="1"/>
  <c r="L494" i="5"/>
  <c r="N494" i="5" s="1"/>
  <c r="P494" i="5" s="1"/>
  <c r="R494" i="5" s="1"/>
  <c r="T494" i="5" s="1"/>
  <c r="V494" i="5" s="1"/>
  <c r="X494" i="5" s="1"/>
  <c r="Z494" i="5" s="1"/>
  <c r="AA494" i="5" s="1"/>
  <c r="AC494" i="5" s="1"/>
  <c r="AE1682" i="5"/>
  <c r="AG1682" i="5" s="1"/>
  <c r="AE1249" i="5"/>
  <c r="AG1249" i="5" s="1"/>
  <c r="AE986" i="5"/>
  <c r="AG986" i="5" s="1"/>
  <c r="AE432" i="5"/>
  <c r="AG432" i="5" s="1"/>
  <c r="AE1844" i="5"/>
  <c r="L1026" i="5"/>
  <c r="N1026" i="5" s="1"/>
  <c r="P1026" i="5" s="1"/>
  <c r="R1026" i="5" s="1"/>
  <c r="T1026" i="5" s="1"/>
  <c r="V1026" i="5" s="1"/>
  <c r="X1026" i="5" s="1"/>
  <c r="Z1026" i="5" s="1"/>
  <c r="AA1026" i="5" s="1"/>
  <c r="AC1026" i="5" s="1"/>
  <c r="L1686" i="5"/>
  <c r="N1686" i="5" s="1"/>
  <c r="P1686" i="5" s="1"/>
  <c r="R1686" i="5" s="1"/>
  <c r="T1686" i="5" s="1"/>
  <c r="V1686" i="5" s="1"/>
  <c r="X1686" i="5" s="1"/>
  <c r="Z1686" i="5" s="1"/>
  <c r="AA1686" i="5" s="1"/>
  <c r="AC1686" i="5" s="1"/>
  <c r="L464" i="5"/>
  <c r="N464" i="5" s="1"/>
  <c r="P464" i="5" s="1"/>
  <c r="R464" i="5" s="1"/>
  <c r="T464" i="5" s="1"/>
  <c r="V464" i="5" s="1"/>
  <c r="X464" i="5" s="1"/>
  <c r="Z464" i="5" s="1"/>
  <c r="AA464" i="5" s="1"/>
  <c r="AC464" i="5" s="1"/>
  <c r="L224" i="5"/>
  <c r="N224" i="5" s="1"/>
  <c r="P224" i="5" s="1"/>
  <c r="R224" i="5" s="1"/>
  <c r="T224" i="5" s="1"/>
  <c r="V224" i="5" s="1"/>
  <c r="X224" i="5" s="1"/>
  <c r="Z224" i="5" s="1"/>
  <c r="AA224" i="5" s="1"/>
  <c r="AC224" i="5" s="1"/>
  <c r="AE1490" i="5"/>
  <c r="AG1490" i="5" s="1"/>
  <c r="AE503" i="5"/>
  <c r="AE292" i="5"/>
  <c r="AG292" i="5" s="1"/>
  <c r="AE482" i="5"/>
  <c r="AG482" i="5" s="1"/>
  <c r="AE631" i="5"/>
  <c r="AE949" i="5"/>
  <c r="AG949" i="5" s="1"/>
  <c r="AE1275" i="5"/>
  <c r="AG1275" i="5" s="1"/>
  <c r="AE1065" i="5"/>
  <c r="AG1065" i="5" s="1"/>
  <c r="AE882" i="5"/>
  <c r="AG882" i="5" s="1"/>
  <c r="AE794" i="5"/>
  <c r="AG794" i="5" s="1"/>
  <c r="AE383" i="5"/>
  <c r="AG383" i="5" s="1"/>
  <c r="AE1382" i="5"/>
  <c r="AG1382" i="5" s="1"/>
  <c r="N966" i="5"/>
  <c r="P966" i="5" s="1"/>
  <c r="R966" i="5" s="1"/>
  <c r="T966" i="5" s="1"/>
  <c r="V966" i="5" s="1"/>
  <c r="X966" i="5" s="1"/>
  <c r="Z966" i="5" s="1"/>
  <c r="AA966" i="5" s="1"/>
  <c r="AC966" i="5" s="1"/>
  <c r="AE726" i="5"/>
  <c r="AG726" i="5" s="1"/>
  <c r="AE924" i="5"/>
  <c r="AG924" i="5" s="1"/>
  <c r="AA536" i="5"/>
  <c r="AC536" i="5" s="1"/>
  <c r="L1278" i="5"/>
  <c r="N1278" i="5" s="1"/>
  <c r="P1278" i="5" s="1"/>
  <c r="R1278" i="5" s="1"/>
  <c r="T1278" i="5" s="1"/>
  <c r="V1278" i="5" s="1"/>
  <c r="X1278" i="5" s="1"/>
  <c r="Z1278" i="5" s="1"/>
  <c r="AA1278" i="5" s="1"/>
  <c r="AC1278" i="5" s="1"/>
  <c r="AE1494" i="5"/>
  <c r="AE1589" i="5"/>
  <c r="AG1589" i="5" s="1"/>
  <c r="L924" i="5"/>
  <c r="N924" i="5" s="1"/>
  <c r="P924" i="5" s="1"/>
  <c r="R924" i="5" s="1"/>
  <c r="T924" i="5" s="1"/>
  <c r="V924" i="5" s="1"/>
  <c r="X924" i="5" s="1"/>
  <c r="Z924" i="5" s="1"/>
  <c r="AA924" i="5" s="1"/>
  <c r="AC924" i="5" s="1"/>
  <c r="L200" i="5"/>
  <c r="N200" i="5" s="1"/>
  <c r="P200" i="5" s="1"/>
  <c r="R200" i="5" s="1"/>
  <c r="T200" i="5" s="1"/>
  <c r="V200" i="5" s="1"/>
  <c r="X200" i="5" s="1"/>
  <c r="Z200" i="5" s="1"/>
  <c r="AA200" i="5" s="1"/>
  <c r="AC200" i="5" s="1"/>
  <c r="L45" i="5"/>
  <c r="N45" i="5" s="1"/>
  <c r="P45" i="5" s="1"/>
  <c r="R45" i="5" s="1"/>
  <c r="T45" i="5" s="1"/>
  <c r="V45" i="5" s="1"/>
  <c r="X45" i="5" s="1"/>
  <c r="Z45" i="5" s="1"/>
  <c r="AA45" i="5" s="1"/>
  <c r="AC45" i="5" s="1"/>
  <c r="N1582" i="5"/>
  <c r="P1582" i="5" s="1"/>
  <c r="R1582" i="5" s="1"/>
  <c r="T1582" i="5" s="1"/>
  <c r="V1582" i="5" s="1"/>
  <c r="X1582" i="5" s="1"/>
  <c r="Z1582" i="5" s="1"/>
  <c r="AA1582" i="5" s="1"/>
  <c r="AC1582" i="5" s="1"/>
  <c r="AE1776" i="5"/>
  <c r="AE1592" i="5"/>
  <c r="AG1592" i="5" s="1"/>
  <c r="AE7" i="5"/>
  <c r="L256" i="5"/>
  <c r="N256" i="5" s="1"/>
  <c r="P256" i="5" s="1"/>
  <c r="R256" i="5" s="1"/>
  <c r="T256" i="5" s="1"/>
  <c r="V256" i="5" s="1"/>
  <c r="X256" i="5" s="1"/>
  <c r="Z256" i="5" s="1"/>
  <c r="AA256" i="5" s="1"/>
  <c r="AC256" i="5" s="1"/>
  <c r="AE627" i="5"/>
  <c r="AG627" i="5" s="1"/>
  <c r="L5" i="5"/>
  <c r="N5" i="5" s="1"/>
  <c r="P5" i="5" s="1"/>
  <c r="R5" i="5" s="1"/>
  <c r="T5" i="5" s="1"/>
  <c r="V5" i="5" s="1"/>
  <c r="X5" i="5" s="1"/>
  <c r="Z5" i="5" s="1"/>
  <c r="AA5" i="5" s="1"/>
  <c r="AC5" i="5" s="1"/>
  <c r="AE257" i="5"/>
  <c r="AG257" i="5" s="1"/>
  <c r="AE1164" i="5"/>
  <c r="AG1164" i="5" s="1"/>
  <c r="P1042" i="5"/>
  <c r="R1042" i="5" s="1"/>
  <c r="T1042" i="5" s="1"/>
  <c r="V1042" i="5" s="1"/>
  <c r="X1042" i="5" s="1"/>
  <c r="Z1042" i="5" s="1"/>
  <c r="AA1042" i="5" s="1"/>
  <c r="AC1042" i="5" s="1"/>
  <c r="AE742" i="5"/>
  <c r="AE151" i="5"/>
  <c r="AG151" i="5" s="1"/>
  <c r="AE483" i="5"/>
  <c r="AG483" i="5" s="1"/>
  <c r="AE425" i="5"/>
  <c r="AG425" i="5" s="1"/>
  <c r="AE599" i="5"/>
  <c r="AE1333" i="5"/>
  <c r="AG1333" i="5" s="1"/>
  <c r="AA1333" i="5"/>
  <c r="AC1333" i="5" s="1"/>
  <c r="AE209" i="5"/>
  <c r="AG209" i="5" s="1"/>
  <c r="AE39" i="5"/>
  <c r="AE1204" i="5"/>
  <c r="AG1204" i="5" s="1"/>
  <c r="AE1617" i="5"/>
  <c r="AG1617" i="5" s="1"/>
  <c r="AE385" i="5"/>
  <c r="AG385" i="5" s="1"/>
  <c r="AE546" i="5"/>
  <c r="AG546" i="5" s="1"/>
  <c r="L1271" i="5"/>
  <c r="N1271" i="5" s="1"/>
  <c r="P1271" i="5" s="1"/>
  <c r="R1271" i="5" s="1"/>
  <c r="T1271" i="5" s="1"/>
  <c r="V1271" i="5" s="1"/>
  <c r="X1271" i="5" s="1"/>
  <c r="Z1271" i="5" s="1"/>
  <c r="AA1271" i="5" s="1"/>
  <c r="AC1271" i="5" s="1"/>
  <c r="AE854" i="5"/>
  <c r="AG854" i="5" s="1"/>
  <c r="AE1006" i="5"/>
  <c r="AG1006" i="5" s="1"/>
  <c r="AA1006" i="5"/>
  <c r="AC1006" i="5" s="1"/>
  <c r="R1085" i="5"/>
  <c r="T1085" i="5" s="1"/>
  <c r="V1085" i="5" s="1"/>
  <c r="X1085" i="5" s="1"/>
  <c r="Z1085" i="5" s="1"/>
  <c r="AA1085" i="5" s="1"/>
  <c r="AC1085" i="5" s="1"/>
  <c r="N1718" i="5"/>
  <c r="P1718" i="5" s="1"/>
  <c r="R1718" i="5" s="1"/>
  <c r="T1718" i="5" s="1"/>
  <c r="V1718" i="5" s="1"/>
  <c r="X1718" i="5" s="1"/>
  <c r="Z1718" i="5" s="1"/>
  <c r="AA1718" i="5" s="1"/>
  <c r="AC1718" i="5" s="1"/>
  <c r="AE1270" i="5"/>
  <c r="AG1270" i="5" s="1"/>
  <c r="AE294" i="5"/>
  <c r="AG294" i="5" s="1"/>
  <c r="AE122" i="5"/>
  <c r="AG122" i="5" s="1"/>
  <c r="N948" i="5"/>
  <c r="P948" i="5" s="1"/>
  <c r="R948" i="5" s="1"/>
  <c r="T948" i="5" s="1"/>
  <c r="V948" i="5" s="1"/>
  <c r="X948" i="5" s="1"/>
  <c r="Z948" i="5" s="1"/>
  <c r="AA948" i="5" s="1"/>
  <c r="AC948" i="5" s="1"/>
  <c r="AE1864" i="5"/>
  <c r="AE1318" i="5"/>
  <c r="AG1318" i="5" s="1"/>
  <c r="L368" i="5"/>
  <c r="N368" i="5" s="1"/>
  <c r="P368" i="5" s="1"/>
  <c r="R368" i="5" s="1"/>
  <c r="T368" i="5" s="1"/>
  <c r="V368" i="5" s="1"/>
  <c r="X368" i="5" s="1"/>
  <c r="Z368" i="5" s="1"/>
  <c r="AA368" i="5" s="1"/>
  <c r="AC368" i="5" s="1"/>
  <c r="AE233" i="5"/>
  <c r="AE1082" i="5"/>
  <c r="R1505" i="5"/>
  <c r="T1505" i="5" s="1"/>
  <c r="V1505" i="5" s="1"/>
  <c r="X1505" i="5" s="1"/>
  <c r="Z1505" i="5" s="1"/>
  <c r="AA1505" i="5" s="1"/>
  <c r="AC1505" i="5" s="1"/>
  <c r="N667" i="5"/>
  <c r="P667" i="5" s="1"/>
  <c r="R667" i="5" s="1"/>
  <c r="T667" i="5" s="1"/>
  <c r="V667" i="5" s="1"/>
  <c r="X667" i="5" s="1"/>
  <c r="Z667" i="5" s="1"/>
  <c r="AA667" i="5" s="1"/>
  <c r="AC667" i="5" s="1"/>
  <c r="L220" i="5"/>
  <c r="N220" i="5" s="1"/>
  <c r="P220" i="5" s="1"/>
  <c r="R220" i="5" s="1"/>
  <c r="T220" i="5" s="1"/>
  <c r="V220" i="5" s="1"/>
  <c r="X220" i="5" s="1"/>
  <c r="Z220" i="5" s="1"/>
  <c r="AA220" i="5" s="1"/>
  <c r="AC220" i="5" s="1"/>
  <c r="L1270" i="5"/>
  <c r="N1270" i="5" s="1"/>
  <c r="P1270" i="5" s="1"/>
  <c r="R1270" i="5" s="1"/>
  <c r="T1270" i="5" s="1"/>
  <c r="V1270" i="5" s="1"/>
  <c r="X1270" i="5" s="1"/>
  <c r="Z1270" i="5" s="1"/>
  <c r="AA1270" i="5" s="1"/>
  <c r="AC1270" i="5" s="1"/>
  <c r="L1014" i="5"/>
  <c r="N1014" i="5" s="1"/>
  <c r="P1014" i="5" s="1"/>
  <c r="R1014" i="5" s="1"/>
  <c r="T1014" i="5" s="1"/>
  <c r="V1014" i="5" s="1"/>
  <c r="X1014" i="5" s="1"/>
  <c r="Z1014" i="5" s="1"/>
  <c r="AA1014" i="5" s="1"/>
  <c r="AC1014" i="5" s="1"/>
  <c r="AE932" i="5"/>
  <c r="AG932" i="5" s="1"/>
  <c r="AE796" i="5"/>
  <c r="AG796" i="5" s="1"/>
  <c r="AE849" i="5"/>
  <c r="AE420" i="5"/>
  <c r="AE621" i="5"/>
  <c r="AG621" i="5" s="1"/>
  <c r="AE350" i="5"/>
  <c r="AG350" i="5" s="1"/>
  <c r="AE614" i="5"/>
  <c r="AG614" i="5" s="1"/>
  <c r="AE1439" i="5"/>
  <c r="AE549" i="5"/>
  <c r="AG549" i="5" s="1"/>
  <c r="AE353" i="5"/>
  <c r="AG353" i="5" s="1"/>
  <c r="AE1675" i="5"/>
  <c r="AE1096" i="5"/>
  <c r="AG1096" i="5" s="1"/>
  <c r="AE557" i="5"/>
  <c r="AG557" i="5" s="1"/>
  <c r="AE1390" i="5"/>
  <c r="AE1763" i="5"/>
  <c r="AG1763" i="5" s="1"/>
  <c r="AE595" i="5"/>
  <c r="AG595" i="5" s="1"/>
  <c r="AE955" i="5"/>
  <c r="AG955" i="5" s="1"/>
  <c r="AE1051" i="5"/>
  <c r="AE355" i="5"/>
  <c r="AE935" i="5"/>
  <c r="AG935" i="5" s="1"/>
  <c r="AE1085" i="5"/>
  <c r="AG1085" i="5" s="1"/>
  <c r="AE591" i="5"/>
  <c r="AG591" i="5" s="1"/>
  <c r="AE917" i="5"/>
  <c r="AE1079" i="5"/>
  <c r="AE608" i="5"/>
  <c r="AE753" i="5"/>
  <c r="AG753" i="5" s="1"/>
  <c r="L1335" i="5"/>
  <c r="N1335" i="5" s="1"/>
  <c r="P1335" i="5" s="1"/>
  <c r="R1335" i="5" s="1"/>
  <c r="T1335" i="5" s="1"/>
  <c r="V1335" i="5" s="1"/>
  <c r="X1335" i="5" s="1"/>
  <c r="Z1335" i="5" s="1"/>
  <c r="AA1335" i="5" s="1"/>
  <c r="AC1335" i="5" s="1"/>
  <c r="AE1585" i="5"/>
  <c r="L1382" i="5"/>
  <c r="N1382" i="5" s="1"/>
  <c r="P1382" i="5" s="1"/>
  <c r="R1382" i="5" s="1"/>
  <c r="T1382" i="5" s="1"/>
  <c r="V1382" i="5" s="1"/>
  <c r="X1382" i="5" s="1"/>
  <c r="Z1382" i="5" s="1"/>
  <c r="AA1382" i="5" s="1"/>
  <c r="AC1382" i="5" s="1"/>
  <c r="AE605" i="5"/>
  <c r="AG605" i="5" s="1"/>
  <c r="L311" i="5"/>
  <c r="N311" i="5" s="1"/>
  <c r="P311" i="5" s="1"/>
  <c r="R311" i="5" s="1"/>
  <c r="T311" i="5" s="1"/>
  <c r="V311" i="5" s="1"/>
  <c r="X311" i="5" s="1"/>
  <c r="Z311" i="5" s="1"/>
  <c r="AA311" i="5" s="1"/>
  <c r="AC311" i="5" s="1"/>
  <c r="N312" i="5"/>
  <c r="P312" i="5" s="1"/>
  <c r="R312" i="5" s="1"/>
  <c r="T312" i="5" s="1"/>
  <c r="V312" i="5" s="1"/>
  <c r="X312" i="5" s="1"/>
  <c r="Z312" i="5" s="1"/>
  <c r="AA312" i="5" s="1"/>
  <c r="AC312" i="5" s="1"/>
  <c r="AE1465" i="5"/>
  <c r="N1264" i="5"/>
  <c r="P1264" i="5" s="1"/>
  <c r="R1264" i="5" s="1"/>
  <c r="T1264" i="5" s="1"/>
  <c r="V1264" i="5" s="1"/>
  <c r="X1264" i="5" s="1"/>
  <c r="Z1264" i="5" s="1"/>
  <c r="AA1264" i="5" s="1"/>
  <c r="AC1264" i="5" s="1"/>
  <c r="AE888" i="5"/>
  <c r="AE1806" i="5"/>
  <c r="AE1552" i="5"/>
  <c r="AG1552" i="5" s="1"/>
  <c r="AE1625" i="5"/>
  <c r="AG1625" i="5" s="1"/>
  <c r="AE1608" i="5"/>
  <c r="AG1608" i="5" s="1"/>
  <c r="AE1058" i="5"/>
  <c r="AE711" i="5"/>
  <c r="AE1611" i="5"/>
  <c r="AE1345" i="5"/>
  <c r="AG1345" i="5" s="1"/>
  <c r="AE1708" i="5"/>
  <c r="AE666" i="5"/>
  <c r="AG666" i="5" s="1"/>
  <c r="AE1152" i="5"/>
  <c r="AE918" i="5"/>
  <c r="AG918" i="5" s="1"/>
  <c r="AE201" i="5"/>
  <c r="AG201" i="5" s="1"/>
  <c r="AE183" i="5"/>
  <c r="AG183" i="5" s="1"/>
  <c r="AE1774" i="5"/>
  <c r="AE459" i="5"/>
  <c r="AG459" i="5" s="1"/>
  <c r="L46" i="5"/>
  <c r="N46" i="5" s="1"/>
  <c r="P46" i="5" s="1"/>
  <c r="R46" i="5" s="1"/>
  <c r="T46" i="5" s="1"/>
  <c r="V46" i="5" s="1"/>
  <c r="X46" i="5" s="1"/>
  <c r="Z46" i="5" s="1"/>
  <c r="AA46" i="5" s="1"/>
  <c r="AC46" i="5" s="1"/>
  <c r="L84" i="5"/>
  <c r="N84" i="5" s="1"/>
  <c r="P84" i="5" s="1"/>
  <c r="R84" i="5" s="1"/>
  <c r="T84" i="5" s="1"/>
  <c r="V84" i="5" s="1"/>
  <c r="X84" i="5" s="1"/>
  <c r="Z84" i="5" s="1"/>
  <c r="AA84" i="5" s="1"/>
  <c r="AC84" i="5" s="1"/>
  <c r="AE1180" i="5"/>
  <c r="AE1812" i="5"/>
  <c r="AG1812" i="5" s="1"/>
  <c r="AE1421" i="5"/>
  <c r="AE317" i="5"/>
  <c r="AE1327" i="5"/>
  <c r="AE1301" i="5"/>
  <c r="AG1301" i="5" s="1"/>
  <c r="AE959" i="5"/>
  <c r="AG959" i="5" s="1"/>
  <c r="AE1834" i="5"/>
  <c r="AE1340" i="5"/>
  <c r="AG1340" i="5" s="1"/>
  <c r="AE1347" i="5"/>
  <c r="AE1358" i="5"/>
  <c r="AG1358" i="5" s="1"/>
  <c r="AE538" i="5"/>
  <c r="AG538" i="5" s="1"/>
  <c r="AE1334" i="5"/>
  <c r="AG1334" i="5" s="1"/>
  <c r="AE1849" i="5"/>
  <c r="AE268" i="5"/>
  <c r="AE775" i="5"/>
  <c r="AG775" i="5" s="1"/>
  <c r="AE1573" i="5"/>
  <c r="AE1397" i="5"/>
  <c r="AG1397" i="5" s="1"/>
  <c r="AE1009" i="5"/>
  <c r="AG1009" i="5" s="1"/>
  <c r="AE1400" i="5"/>
  <c r="AG1400" i="5" s="1"/>
  <c r="AE1217" i="5"/>
  <c r="AE499" i="5"/>
  <c r="AG499" i="5" s="1"/>
  <c r="AE1520" i="5"/>
  <c r="AE1375" i="5"/>
  <c r="AE329" i="5"/>
  <c r="AG329" i="5" s="1"/>
  <c r="AE1840" i="5"/>
  <c r="AG1840" i="5" s="1"/>
  <c r="AE1042" i="5"/>
  <c r="AE1137" i="5"/>
  <c r="AE653" i="5"/>
  <c r="AG653" i="5" s="1"/>
  <c r="AE264" i="5"/>
  <c r="AG264" i="5" s="1"/>
  <c r="AE1732" i="5"/>
  <c r="AG1732" i="5" s="1"/>
  <c r="AE392" i="5"/>
  <c r="AG392" i="5" s="1"/>
  <c r="AE404" i="5"/>
  <c r="AE995" i="5"/>
  <c r="AE809" i="5"/>
  <c r="AG809" i="5" s="1"/>
  <c r="AE702" i="5"/>
  <c r="AE756" i="5"/>
  <c r="AE1063" i="5"/>
  <c r="AG1063" i="5" s="1"/>
  <c r="AE1212" i="5"/>
  <c r="AE1025" i="5"/>
  <c r="AE508" i="5"/>
  <c r="AG508" i="5" s="1"/>
  <c r="AE357" i="5"/>
  <c r="AE1702" i="5"/>
  <c r="AE1566" i="5"/>
  <c r="AG1566" i="5" s="1"/>
  <c r="AE921" i="5"/>
  <c r="AG921" i="5" s="1"/>
  <c r="AE961" i="5"/>
  <c r="AG961" i="5" s="1"/>
  <c r="AE302" i="5"/>
  <c r="AG302" i="5" s="1"/>
  <c r="AE1772" i="5"/>
  <c r="AE1739" i="5"/>
  <c r="AE416" i="5"/>
  <c r="AG416" i="5" s="1"/>
  <c r="AE1532" i="5"/>
  <c r="AG1532" i="5" s="1"/>
  <c r="AE728" i="5"/>
  <c r="AG728" i="5" s="1"/>
  <c r="AE712" i="5"/>
  <c r="AE1522" i="5"/>
  <c r="AG1522" i="5" s="1"/>
  <c r="AE376" i="5"/>
  <c r="AE1261" i="5"/>
  <c r="AG1261" i="5" s="1"/>
  <c r="AE1620" i="5"/>
  <c r="AG1620" i="5" s="1"/>
  <c r="AE983" i="5"/>
  <c r="AG983" i="5" s="1"/>
  <c r="AE1430" i="5"/>
  <c r="AG1430" i="5" s="1"/>
  <c r="AE291" i="5"/>
  <c r="AE1097" i="5"/>
  <c r="AG1097" i="5" s="1"/>
  <c r="AE588" i="5"/>
  <c r="AG588" i="5" s="1"/>
  <c r="AE1820" i="5"/>
  <c r="AG1820" i="5" s="1"/>
  <c r="AE1141" i="5"/>
  <c r="AE612" i="5"/>
  <c r="AG612" i="5" s="1"/>
  <c r="AE791" i="5"/>
  <c r="AG791" i="5" s="1"/>
  <c r="AE358" i="5"/>
  <c r="AG358" i="5" s="1"/>
  <c r="AE319" i="5"/>
  <c r="AE1259" i="5"/>
  <c r="AG1259" i="5" s="1"/>
  <c r="AE677" i="5"/>
  <c r="AE1819" i="5"/>
  <c r="AE972" i="5"/>
  <c r="AG972" i="5" s="1"/>
  <c r="AE945" i="5"/>
  <c r="AG945" i="5" s="1"/>
  <c r="AE377" i="5"/>
  <c r="AG377" i="5" s="1"/>
  <c r="AE1716" i="5"/>
  <c r="AG1716" i="5" s="1"/>
  <c r="AE1290" i="5"/>
  <c r="AG1290" i="5" s="1"/>
  <c r="AE1017" i="5"/>
  <c r="AG1017" i="5" s="1"/>
  <c r="AE299" i="5"/>
  <c r="AE1159" i="5"/>
  <c r="AG1159" i="5" s="1"/>
  <c r="AE1500" i="5"/>
  <c r="AE727" i="5"/>
  <c r="AG727" i="5" s="1"/>
  <c r="AE723" i="5"/>
  <c r="AG723" i="5" s="1"/>
  <c r="AE1695" i="5"/>
  <c r="AG1695" i="5" s="1"/>
  <c r="AE1335" i="5"/>
  <c r="AG1335" i="5" s="1"/>
  <c r="AE1780" i="5"/>
  <c r="AG1780" i="5" s="1"/>
  <c r="AE1073" i="5"/>
  <c r="AG1073" i="5" s="1"/>
  <c r="AE454" i="5"/>
  <c r="AG454" i="5" s="1"/>
  <c r="AE1693" i="5"/>
  <c r="AG1693" i="5" s="1"/>
  <c r="AE1054" i="5"/>
  <c r="AG1054" i="5" s="1"/>
  <c r="AE1156" i="5"/>
  <c r="AF1156" i="5" s="1"/>
  <c r="AE1377" i="5"/>
  <c r="AG1377" i="5" s="1"/>
  <c r="AE1021" i="5"/>
  <c r="AG1021" i="5" s="1"/>
  <c r="AE697" i="5"/>
  <c r="AG697" i="5" s="1"/>
  <c r="AE337" i="5"/>
  <c r="AG337" i="5" s="1"/>
  <c r="AE333" i="5"/>
  <c r="AE1365" i="5"/>
  <c r="AG1365" i="5" s="1"/>
  <c r="AE1701" i="5"/>
  <c r="AG1701" i="5" s="1"/>
  <c r="AE507" i="5"/>
  <c r="AG507" i="5" s="1"/>
  <c r="AE1201" i="5"/>
  <c r="AE1222" i="5"/>
  <c r="AG1222" i="5" s="1"/>
  <c r="AE792" i="5"/>
  <c r="AE1068" i="5"/>
  <c r="AG1068" i="5" s="1"/>
  <c r="AE879" i="5"/>
  <c r="AG879" i="5" s="1"/>
  <c r="AE1018" i="5"/>
  <c r="AE308" i="5"/>
  <c r="AG308" i="5" s="1"/>
  <c r="AE952" i="5"/>
  <c r="AG952" i="5" s="1"/>
  <c r="AE412" i="5"/>
  <c r="AG412" i="5" s="1"/>
  <c r="AE652" i="5"/>
  <c r="AE443" i="5"/>
  <c r="AG443" i="5" s="1"/>
  <c r="AE1317" i="5"/>
  <c r="AG1317" i="5" s="1"/>
  <c r="AE1361" i="5"/>
  <c r="AE1673" i="5"/>
  <c r="AE1470" i="5"/>
  <c r="AE1762" i="5"/>
  <c r="AE933" i="5"/>
  <c r="AE1210" i="5"/>
  <c r="AG1210" i="5" s="1"/>
  <c r="AE1451" i="5"/>
  <c r="AG1451" i="5" s="1"/>
  <c r="AE1306" i="5"/>
  <c r="AE1208" i="5"/>
  <c r="AE1313" i="5"/>
  <c r="AG1313" i="5" s="1"/>
  <c r="AE553" i="5"/>
  <c r="AE276" i="5"/>
  <c r="AG276" i="5" s="1"/>
  <c r="AE1182" i="5"/>
  <c r="AG1182" i="5" s="1"/>
  <c r="AE1647" i="5"/>
  <c r="AG1647" i="5" s="1"/>
  <c r="AE630" i="5"/>
  <c r="AG630" i="5" s="1"/>
  <c r="AE1798" i="5"/>
  <c r="AG1798" i="5" s="1"/>
  <c r="AE1257" i="5"/>
  <c r="AG1257" i="5" s="1"/>
  <c r="AE397" i="5"/>
  <c r="AE1721" i="5"/>
  <c r="AG1721" i="5" s="1"/>
  <c r="AE1882" i="5"/>
  <c r="AG1882" i="5" s="1"/>
  <c r="AE1032" i="5"/>
  <c r="AE1856" i="5"/>
  <c r="AG1856" i="5" s="1"/>
  <c r="AE963" i="5"/>
  <c r="AG963" i="5" s="1"/>
  <c r="AE1008" i="5"/>
  <c r="AG1008" i="5" s="1"/>
  <c r="AE1278" i="5"/>
  <c r="AG1278" i="5" s="1"/>
  <c r="AE1587" i="5"/>
  <c r="AG1587" i="5" s="1"/>
  <c r="AE603" i="5"/>
  <c r="AG603" i="5" s="1"/>
  <c r="AE544" i="5"/>
  <c r="AG544" i="5" s="1"/>
  <c r="AE248" i="5"/>
  <c r="AE1123" i="5"/>
  <c r="AE1151" i="5"/>
  <c r="AG1151" i="5" s="1"/>
  <c r="AE372" i="5"/>
  <c r="AG372" i="5" s="1"/>
  <c r="AE315" i="5"/>
  <c r="AE263" i="5"/>
  <c r="AE713" i="5"/>
  <c r="AG713" i="5" s="1"/>
  <c r="AE837" i="5"/>
  <c r="AE859" i="5"/>
  <c r="AE729" i="5"/>
  <c r="AG729" i="5" s="1"/>
  <c r="AE1005" i="5"/>
  <c r="AE1485" i="5"/>
  <c r="AG1485" i="5" s="1"/>
  <c r="AE1503" i="5"/>
  <c r="AG1503" i="5" s="1"/>
  <c r="AE807" i="5"/>
  <c r="AG807" i="5" s="1"/>
  <c r="AE1714" i="5"/>
  <c r="AG1714" i="5" s="1"/>
  <c r="AE1387" i="5"/>
  <c r="AG1387" i="5" s="1"/>
  <c r="AE1630" i="5"/>
  <c r="AG1630" i="5" s="1"/>
  <c r="AE1045" i="5"/>
  <c r="AG1045" i="5" s="1"/>
  <c r="AE1836" i="5"/>
  <c r="AG1836" i="5" s="1"/>
  <c r="AE1003" i="5"/>
  <c r="AG1003" i="5" s="1"/>
  <c r="AE1295" i="5"/>
  <c r="AG1295" i="5" s="1"/>
  <c r="AE889" i="5"/>
  <c r="AG889" i="5" s="1"/>
  <c r="AE1356" i="5"/>
  <c r="AG1356" i="5" s="1"/>
  <c r="AE518" i="5"/>
  <c r="AE777" i="5"/>
  <c r="AE773" i="5"/>
  <c r="AE485" i="5"/>
  <c r="AG485" i="5" s="1"/>
  <c r="AE1692" i="5"/>
  <c r="AE1575" i="5"/>
  <c r="AG1575" i="5" s="1"/>
  <c r="AE1557" i="5"/>
  <c r="AG1557" i="5" s="1"/>
  <c r="AE1437" i="5"/>
  <c r="AE203" i="5"/>
  <c r="AE979" i="5"/>
  <c r="AE761" i="5"/>
  <c r="AE869" i="5"/>
  <c r="AG869" i="5" s="1"/>
  <c r="AE985" i="5"/>
  <c r="AG985" i="5" s="1"/>
  <c r="AE607" i="5"/>
  <c r="AG607" i="5" s="1"/>
  <c r="AE826" i="5"/>
  <c r="AG826" i="5" s="1"/>
  <c r="AE909" i="5"/>
  <c r="AG909" i="5" s="1"/>
  <c r="AE1597" i="5"/>
  <c r="AE288" i="5"/>
  <c r="AG288" i="5" s="1"/>
  <c r="AE310" i="5"/>
  <c r="AG310" i="5" s="1"/>
  <c r="AE1821" i="5"/>
  <c r="AG1821" i="5" s="1"/>
  <c r="AE1093" i="5"/>
  <c r="AE1059" i="5"/>
  <c r="AE354" i="5"/>
  <c r="AE384" i="5"/>
  <c r="AE856" i="5"/>
  <c r="AE1459" i="5"/>
  <c r="AE1756" i="5"/>
  <c r="AG1756" i="5" s="1"/>
  <c r="AE213" i="5"/>
  <c r="AG213" i="5" s="1"/>
  <c r="AE394" i="5"/>
  <c r="AG394" i="5" s="1"/>
  <c r="AE890" i="5"/>
  <c r="AG890" i="5" s="1"/>
  <c r="AE1436" i="5"/>
  <c r="AG1436" i="5" s="1"/>
  <c r="AE971" i="5"/>
  <c r="AG971" i="5" s="1"/>
  <c r="AE1488" i="5"/>
  <c r="AG1488" i="5" s="1"/>
  <c r="AE184" i="5"/>
  <c r="AG184" i="5" s="1"/>
  <c r="AE903" i="5"/>
  <c r="AG903" i="5" s="1"/>
  <c r="AE860" i="5"/>
  <c r="AG860" i="5" s="1"/>
  <c r="AE1269" i="5"/>
  <c r="AG1269" i="5" s="1"/>
  <c r="AE1121" i="5"/>
  <c r="AG1121" i="5" s="1"/>
  <c r="AE1779" i="5"/>
  <c r="AE643" i="5"/>
  <c r="AG643" i="5" s="1"/>
  <c r="AE396" i="5"/>
  <c r="AG396" i="5" s="1"/>
  <c r="AE840" i="5"/>
  <c r="AE991" i="5"/>
  <c r="AE1639" i="5"/>
  <c r="AE1395" i="5"/>
  <c r="AG1395" i="5" s="1"/>
  <c r="AE1539" i="5"/>
  <c r="AG1539" i="5" s="1"/>
  <c r="AE996" i="5"/>
  <c r="AG996" i="5" s="1"/>
  <c r="AE1302" i="5"/>
  <c r="AG1302" i="5" s="1"/>
  <c r="AE1483" i="5"/>
  <c r="AG1483" i="5" s="1"/>
  <c r="AE1408" i="5"/>
  <c r="AE356" i="5"/>
  <c r="AG356" i="5" s="1"/>
  <c r="AE548" i="5"/>
  <c r="AG548" i="5" s="1"/>
  <c r="AE617" i="5"/>
  <c r="AG617" i="5" s="1"/>
  <c r="AE1205" i="5"/>
  <c r="AG1205" i="5" s="1"/>
  <c r="AE1846" i="5"/>
  <c r="AG1846" i="5" s="1"/>
  <c r="AE387" i="5"/>
  <c r="AG387" i="5" s="1"/>
  <c r="AE1233" i="5"/>
  <c r="AE1642" i="5"/>
  <c r="AG1642" i="5" s="1"/>
  <c r="AE583" i="5"/>
  <c r="AE1350" i="5"/>
  <c r="AG1350" i="5" s="1"/>
  <c r="AE1241" i="5"/>
  <c r="AG1241" i="5" s="1"/>
  <c r="AE297" i="5"/>
  <c r="AE969" i="5"/>
  <c r="AG969" i="5" s="1"/>
  <c r="AE819" i="5"/>
  <c r="AG819" i="5" s="1"/>
  <c r="AE324" i="5"/>
  <c r="AG324" i="5" s="1"/>
  <c r="AE1570" i="5"/>
  <c r="AE692" i="5"/>
  <c r="AG692" i="5" s="1"/>
  <c r="AE234" i="5"/>
  <c r="AG234" i="5" s="1"/>
  <c r="AE375" i="5"/>
  <c r="AG375" i="5" s="1"/>
  <c r="AE526" i="5"/>
  <c r="AE894" i="5"/>
  <c r="AG894" i="5" s="1"/>
  <c r="AE1635" i="5"/>
  <c r="AE389" i="5"/>
  <c r="AG389" i="5" s="1"/>
  <c r="AE1389" i="5"/>
  <c r="AE1176" i="5"/>
  <c r="AE1605" i="5"/>
  <c r="AE493" i="5"/>
  <c r="AE1872" i="5"/>
  <c r="AG1872" i="5" s="1"/>
  <c r="AE1311" i="5"/>
  <c r="AG1311" i="5" s="1"/>
  <c r="AE1403" i="5"/>
  <c r="AG1403" i="5" s="1"/>
  <c r="AE714" i="5"/>
  <c r="AE321" i="5"/>
  <c r="AE658" i="5"/>
  <c r="AE613" i="5"/>
  <c r="AG613" i="5" s="1"/>
  <c r="AE1829" i="5"/>
  <c r="AE1446" i="5"/>
  <c r="AE520" i="5"/>
  <c r="AG520" i="5" s="1"/>
  <c r="AE743" i="5"/>
  <c r="AG743" i="5" s="1"/>
  <c r="AE1140" i="5"/>
  <c r="AG1140" i="5" s="1"/>
  <c r="AE1712" i="5"/>
  <c r="AG1712" i="5" s="1"/>
  <c r="AE1759" i="5"/>
  <c r="AG1759" i="5" s="1"/>
  <c r="AE1322" i="5"/>
  <c r="AG1322" i="5" s="1"/>
  <c r="AE1373" i="5"/>
  <c r="AG1373" i="5" s="1"/>
  <c r="AE1547" i="5"/>
  <c r="AG1547" i="5" s="1"/>
  <c r="AE1402" i="5"/>
  <c r="AG1402" i="5" s="1"/>
  <c r="AE1528" i="5"/>
  <c r="AG1528" i="5" s="1"/>
  <c r="AE1052" i="5"/>
  <c r="AG1052" i="5" s="1"/>
  <c r="AE1660" i="5"/>
  <c r="AG1660" i="5" s="1"/>
  <c r="AE1808" i="5"/>
  <c r="AG1808" i="5" s="1"/>
  <c r="AE1372" i="5"/>
  <c r="AG1372" i="5" s="1"/>
  <c r="AE486" i="5"/>
  <c r="AG486" i="5" s="1"/>
  <c r="AE1324" i="5"/>
  <c r="AG1324" i="5" s="1"/>
  <c r="AE1711" i="5"/>
  <c r="AG1711" i="5" s="1"/>
  <c r="AE1818" i="5"/>
  <c r="AG1818" i="5" s="1"/>
  <c r="AE168" i="5"/>
  <c r="AG168" i="5" s="1"/>
  <c r="AE846" i="5"/>
  <c r="AG846" i="5" s="1"/>
  <c r="AE1517" i="5"/>
  <c r="AG1517" i="5" s="1"/>
  <c r="AE1420" i="5"/>
  <c r="AG1420" i="5" s="1"/>
  <c r="AE1506" i="5"/>
  <c r="AG1506" i="5" s="1"/>
  <c r="AE1325" i="5"/>
  <c r="AE989" i="5"/>
  <c r="AG989" i="5" s="1"/>
  <c r="AE645" i="5"/>
  <c r="AG645" i="5" s="1"/>
  <c r="AE435" i="5"/>
  <c r="AG435" i="5" s="1"/>
  <c r="AE208" i="5"/>
  <c r="AE941" i="5"/>
  <c r="AG941" i="5" s="1"/>
  <c r="AE1167" i="5"/>
  <c r="AG1167" i="5" s="1"/>
  <c r="AE1165" i="5"/>
  <c r="AG1165" i="5" s="1"/>
  <c r="AE1367" i="5"/>
  <c r="AE1515" i="5"/>
  <c r="AE863" i="5"/>
  <c r="AE1279" i="5"/>
  <c r="AE552" i="5"/>
  <c r="AG552" i="5" s="1"/>
  <c r="AE594" i="5"/>
  <c r="AG594" i="5" s="1"/>
  <c r="AE1519" i="5"/>
  <c r="AG1519" i="5" s="1"/>
  <c r="AE934" i="5"/>
  <c r="AE1486" i="5"/>
  <c r="AG1486" i="5" s="1"/>
  <c r="AE1039" i="5"/>
  <c r="AE1754" i="5"/>
  <c r="AE1103" i="5"/>
  <c r="AG1103" i="5" s="1"/>
  <c r="AE1700" i="5"/>
  <c r="AG1700" i="5" s="1"/>
  <c r="AE886" i="5"/>
  <c r="AG886" i="5" s="1"/>
  <c r="AE802" i="5"/>
  <c r="AE371" i="5"/>
  <c r="AE1077" i="5"/>
  <c r="AE707" i="5"/>
  <c r="AG707" i="5" s="1"/>
  <c r="AE1185" i="5"/>
  <c r="AG1185" i="5" s="1"/>
  <c r="AE853" i="5"/>
  <c r="AG853" i="5" s="1"/>
  <c r="AE874" i="5"/>
  <c r="AG874" i="5" s="1"/>
  <c r="AE1247" i="5"/>
  <c r="AE1368" i="5"/>
  <c r="AG1368" i="5" s="1"/>
  <c r="AE314" i="5"/>
  <c r="AG314" i="5" s="1"/>
  <c r="AE1138" i="5"/>
  <c r="AE1235" i="5"/>
  <c r="AE820" i="5"/>
  <c r="AG820" i="5" s="1"/>
  <c r="AE1550" i="5"/>
  <c r="AG1550" i="5" s="1"/>
  <c r="AE535" i="5"/>
  <c r="AG535" i="5" s="1"/>
  <c r="AE1143" i="5"/>
  <c r="AG1143" i="5" s="1"/>
  <c r="AE1414" i="5"/>
  <c r="AG1414" i="5" s="1"/>
  <c r="AE1407" i="5"/>
  <c r="AG1407" i="5" s="1"/>
  <c r="AE1524" i="5"/>
  <c r="AG1524" i="5" s="1"/>
  <c r="AE1128" i="5"/>
  <c r="AG1128" i="5" s="1"/>
  <c r="AE1861" i="5"/>
  <c r="AG1861" i="5" s="1"/>
  <c r="AE1424" i="5"/>
  <c r="AG1424" i="5" s="1"/>
  <c r="AE456" i="5"/>
  <c r="AG456" i="5" s="1"/>
  <c r="AE1698" i="5"/>
  <c r="AG1698" i="5" s="1"/>
  <c r="AE52" i="5"/>
  <c r="AG52" i="5" s="1"/>
  <c r="AE1615" i="5"/>
  <c r="AE259" i="5"/>
  <c r="AG259" i="5" s="1"/>
  <c r="AE1703" i="5"/>
  <c r="AG1703" i="5" s="1"/>
  <c r="AE28" i="5"/>
  <c r="AG28" i="5" s="1"/>
  <c r="AE558" i="5"/>
  <c r="AE516" i="5"/>
  <c r="AG516" i="5" s="1"/>
  <c r="AE800" i="5"/>
  <c r="AG800" i="5" s="1"/>
  <c r="AE1811" i="5"/>
  <c r="AG1811" i="5" s="1"/>
  <c r="AE1264" i="5"/>
  <c r="AE870" i="5"/>
  <c r="AE1342" i="5"/>
  <c r="AG1342" i="5" s="1"/>
  <c r="AE1169" i="5"/>
  <c r="AG1169" i="5" s="1"/>
  <c r="AE687" i="5"/>
  <c r="AG687" i="5" s="1"/>
  <c r="AE1543" i="5"/>
  <c r="AG1543" i="5" s="1"/>
  <c r="AE1549" i="5"/>
  <c r="AG1549" i="5" s="1"/>
  <c r="AE1214" i="5"/>
  <c r="AE1649" i="5"/>
  <c r="AG1649" i="5" s="1"/>
  <c r="AE116" i="5"/>
  <c r="AG116" i="5" s="1"/>
  <c r="AE1239" i="5"/>
  <c r="AG1239" i="5" s="1"/>
  <c r="AE1392" i="5"/>
  <c r="AE700" i="5"/>
  <c r="AG700" i="5" s="1"/>
  <c r="AE444" i="5"/>
  <c r="AG444" i="5" s="1"/>
  <c r="AE1388" i="5"/>
  <c r="AG1388" i="5" s="1"/>
  <c r="AE152" i="5"/>
  <c r="AG152" i="5" s="1"/>
  <c r="AE644" i="5"/>
  <c r="AG644" i="5" s="1"/>
  <c r="AE1672" i="5"/>
  <c r="AG1672" i="5" s="1"/>
  <c r="AE57" i="5"/>
  <c r="AG57" i="5" s="1"/>
  <c r="AE982" i="5"/>
  <c r="AG982" i="5" s="1"/>
  <c r="AE450" i="5"/>
  <c r="AG450" i="5" s="1"/>
  <c r="AE1860" i="5"/>
  <c r="AG1860" i="5" s="1"/>
  <c r="AE1124" i="5"/>
  <c r="AG1124" i="5" s="1"/>
  <c r="AE1593" i="5"/>
  <c r="AG1593" i="5" s="1"/>
  <c r="AE938" i="5"/>
  <c r="AG938" i="5" s="1"/>
  <c r="AE908" i="5"/>
  <c r="AE247" i="5"/>
  <c r="AG247" i="5" s="1"/>
  <c r="AE287" i="5"/>
  <c r="AE764" i="5"/>
  <c r="AG764" i="5" s="1"/>
  <c r="AE1770" i="5"/>
  <c r="AE758" i="5"/>
  <c r="AG758" i="5" s="1"/>
  <c r="AE1748" i="5"/>
  <c r="AG1748" i="5" s="1"/>
  <c r="AE1040" i="5"/>
  <c r="AG1040" i="5" s="1"/>
  <c r="AE1030" i="5"/>
  <c r="AG1030" i="5" s="1"/>
  <c r="AE218" i="5"/>
  <c r="AG218" i="5" s="1"/>
  <c r="AE1344" i="5"/>
  <c r="AG1344" i="5" s="1"/>
  <c r="AE1502" i="5"/>
  <c r="AG1502" i="5" s="1"/>
  <c r="AE1119" i="5"/>
  <c r="AG1119" i="5" s="1"/>
  <c r="AE1224" i="5"/>
  <c r="AG1224" i="5" s="1"/>
  <c r="AE1314" i="5"/>
  <c r="AE1349" i="5"/>
  <c r="AG1349" i="5" s="1"/>
  <c r="AE919" i="5"/>
  <c r="AG919" i="5" s="1"/>
  <c r="AE1434" i="5"/>
  <c r="AG1434" i="5" s="1"/>
  <c r="AE691" i="5"/>
  <c r="AG691" i="5" s="1"/>
  <c r="AE978" i="5"/>
  <c r="AG978" i="5" s="1"/>
  <c r="AE1463" i="5"/>
  <c r="AG1463" i="5" s="1"/>
  <c r="AE1316" i="5"/>
  <c r="AG1316" i="5" s="1"/>
  <c r="AE619" i="5"/>
  <c r="AE705" i="5"/>
  <c r="AG705" i="5" s="1"/>
  <c r="AE1383" i="5"/>
  <c r="AG1383" i="5" s="1"/>
  <c r="AE1427" i="5"/>
  <c r="AG1427" i="5" s="1"/>
  <c r="AE647" i="5"/>
  <c r="AG647" i="5" s="1"/>
  <c r="AE1648" i="5"/>
  <c r="AG1648" i="5" s="1"/>
  <c r="AE332" i="5"/>
  <c r="AG332" i="5" s="1"/>
  <c r="AE1873" i="5"/>
  <c r="AE1728" i="5"/>
  <c r="AG1728" i="5" s="1"/>
  <c r="AE898" i="5"/>
  <c r="AG898" i="5" s="1"/>
  <c r="AE1527" i="5"/>
  <c r="AG1527" i="5" s="1"/>
  <c r="AE1419" i="5"/>
  <c r="AG1419" i="5" s="1"/>
  <c r="AE1491" i="5"/>
  <c r="AG1491" i="5" s="1"/>
  <c r="AE1016" i="5"/>
  <c r="AG1016" i="5" s="1"/>
  <c r="AE1707" i="5"/>
  <c r="AG1707" i="5" s="1"/>
  <c r="AE875" i="5"/>
  <c r="AG875" i="5" s="1"/>
  <c r="AE1634" i="5"/>
  <c r="AE900" i="5"/>
  <c r="AG900" i="5" s="1"/>
  <c r="AE125" i="5"/>
  <c r="AG125" i="5" s="1"/>
  <c r="AE352" i="5"/>
  <c r="AE781" i="5"/>
  <c r="AE338" i="5"/>
  <c r="AE1877" i="5"/>
  <c r="AE1667" i="5"/>
  <c r="AG1667" i="5" s="1"/>
  <c r="AE1251" i="5"/>
  <c r="AE1661" i="5"/>
  <c r="AE1737" i="5"/>
  <c r="AG1737" i="5" s="1"/>
  <c r="AE253" i="5"/>
  <c r="AG253" i="5" s="1"/>
  <c r="AE891" i="5"/>
  <c r="AE850" i="5"/>
  <c r="AG850" i="5" s="1"/>
  <c r="AE793" i="5"/>
  <c r="AG793" i="5" s="1"/>
  <c r="AE1237" i="5"/>
  <c r="AE1565" i="5"/>
  <c r="AG1565" i="5" s="1"/>
  <c r="AE274" i="5"/>
  <c r="AG274" i="5" s="1"/>
  <c r="AE500" i="5"/>
  <c r="AG500" i="5" s="1"/>
  <c r="AE61" i="5"/>
  <c r="AG61" i="5" s="1"/>
  <c r="AE657" i="5"/>
  <c r="AG657" i="5" s="1"/>
  <c r="AE1495" i="5"/>
  <c r="AG1495" i="5" s="1"/>
  <c r="AE1245" i="5"/>
  <c r="AG1245" i="5" s="1"/>
  <c r="AE130" i="5"/>
  <c r="AE1683" i="5"/>
  <c r="AG1683" i="5" s="1"/>
  <c r="AE138" i="5"/>
  <c r="AG138" i="5" s="1"/>
  <c r="AE892" i="5"/>
  <c r="AG892" i="5" s="1"/>
  <c r="AE1785" i="5"/>
  <c r="AG1785" i="5" s="1"/>
  <c r="AE1144" i="5"/>
  <c r="AG1144" i="5" s="1"/>
  <c r="AE830" i="5"/>
  <c r="AG830" i="5" s="1"/>
  <c r="AE1193" i="5"/>
  <c r="AE1697" i="5"/>
  <c r="AG1697" i="5" s="1"/>
  <c r="AE828" i="5"/>
  <c r="AG828" i="5" s="1"/>
  <c r="AE1622" i="5"/>
  <c r="AG1622" i="5" s="1"/>
  <c r="AE1234" i="5"/>
  <c r="AG1234" i="5" s="1"/>
  <c r="AE366" i="5"/>
  <c r="AG366" i="5" s="1"/>
  <c r="AE1644" i="5"/>
  <c r="AG1644" i="5" s="1"/>
  <c r="AE144" i="5"/>
  <c r="AG144" i="5" s="1"/>
  <c r="AE360" i="5"/>
  <c r="AG360" i="5" s="1"/>
  <c r="AE463" i="5"/>
  <c r="AE1538" i="5"/>
  <c r="AE1253" i="5"/>
  <c r="AG1253" i="5" s="1"/>
  <c r="AE1076" i="5"/>
  <c r="AE1595" i="5"/>
  <c r="AE1454" i="5"/>
  <c r="AE740" i="5"/>
  <c r="AE421" i="5"/>
  <c r="AE464" i="5"/>
  <c r="AG464" i="5" s="1"/>
  <c r="AE1114" i="5"/>
  <c r="AG1114" i="5" s="1"/>
  <c r="AE1177" i="5"/>
  <c r="AG1177" i="5" s="1"/>
  <c r="AE1206" i="5"/>
  <c r="AG1206" i="5" s="1"/>
  <c r="AE757" i="5"/>
  <c r="AE907" i="5"/>
  <c r="AG907" i="5" s="1"/>
  <c r="AE1276" i="5"/>
  <c r="AG1276" i="5" s="1"/>
  <c r="AE1493" i="5"/>
  <c r="AE1200" i="5"/>
  <c r="AG1200" i="5" s="1"/>
  <c r="AE1043" i="5"/>
  <c r="AG1043" i="5" s="1"/>
  <c r="AE477" i="5"/>
  <c r="AG477" i="5" s="1"/>
  <c r="AE205" i="5"/>
  <c r="AG205" i="5" s="1"/>
  <c r="AE1799" i="5"/>
  <c r="AE803" i="5"/>
  <c r="AG803" i="5" s="1"/>
  <c r="AE304" i="5"/>
  <c r="AG304" i="5" s="1"/>
  <c r="AE873" i="5"/>
  <c r="AE1227" i="5"/>
  <c r="AE855" i="5"/>
  <c r="AE439" i="5"/>
  <c r="AG439" i="5" s="1"/>
  <c r="AE662" i="5"/>
  <c r="AE1271" i="5"/>
  <c r="AG1271" i="5" s="1"/>
  <c r="AE489" i="5"/>
  <c r="AG489" i="5" s="1"/>
  <c r="AE1784" i="5"/>
  <c r="AG1784" i="5" s="1"/>
  <c r="AE1553" i="5"/>
  <c r="AG1553" i="5" s="1"/>
  <c r="AE1691" i="5"/>
  <c r="AG1691" i="5" s="1"/>
  <c r="AE1606" i="5"/>
  <c r="AG1606" i="5" s="1"/>
  <c r="AE1381" i="5"/>
  <c r="AG1381" i="5" s="1"/>
  <c r="AE1569" i="5"/>
  <c r="AG1569" i="5" s="1"/>
  <c r="AE1447" i="5"/>
  <c r="AG1447" i="5" s="1"/>
  <c r="AE1696" i="5"/>
  <c r="AG1696" i="5" s="1"/>
  <c r="AE298" i="5"/>
  <c r="AG298" i="5" s="1"/>
  <c r="AE1228" i="5"/>
  <c r="AG1228" i="5" s="1"/>
  <c r="AE990" i="5"/>
  <c r="AG990" i="5" s="1"/>
  <c r="AE1033" i="5"/>
  <c r="AG1033" i="5" s="1"/>
  <c r="AE797" i="5"/>
  <c r="AG797" i="5" s="1"/>
  <c r="AE1761" i="5"/>
  <c r="AG1761" i="5" s="1"/>
  <c r="AE1610" i="5"/>
  <c r="AG1610" i="5" s="1"/>
  <c r="AE1482" i="5"/>
  <c r="AG1482" i="5" s="1"/>
  <c r="AE1453" i="5"/>
  <c r="AG1453" i="5" s="1"/>
  <c r="AE1435" i="5"/>
  <c r="AG1435" i="5" s="1"/>
  <c r="AE1109" i="5"/>
  <c r="AG1109" i="5" s="1"/>
  <c r="AE1623" i="5"/>
  <c r="AG1623" i="5" s="1"/>
  <c r="AE1147" i="5"/>
  <c r="AG1147" i="5" s="1"/>
  <c r="AE1859" i="5"/>
  <c r="AG1859" i="5" s="1"/>
  <c r="AE883" i="5"/>
  <c r="AG883" i="5" s="1"/>
  <c r="AE1359" i="5"/>
  <c r="AG1359" i="5" s="1"/>
  <c r="AE1256" i="5"/>
  <c r="AG1256" i="5" s="1"/>
  <c r="AE1315" i="5"/>
  <c r="AG1315" i="5" s="1"/>
  <c r="AE601" i="5"/>
  <c r="AG601" i="5" s="1"/>
  <c r="AE563" i="5"/>
  <c r="AG563" i="5" s="1"/>
  <c r="AE71" i="5"/>
  <c r="AG71" i="5" s="1"/>
  <c r="AE1688" i="5"/>
  <c r="AG1688" i="5" s="1"/>
  <c r="AE1594" i="5"/>
  <c r="AG1594" i="5" s="1"/>
  <c r="AE226" i="5"/>
  <c r="AG226" i="5" s="1"/>
  <c r="AE1299" i="5"/>
  <c r="AE1013" i="5"/>
  <c r="AG1013" i="5" s="1"/>
  <c r="AE784" i="5"/>
  <c r="AG784" i="5" s="1"/>
  <c r="AE84" i="5"/>
  <c r="AG84" i="5" s="1"/>
  <c r="AE1022" i="5"/>
  <c r="AG1022" i="5" s="1"/>
  <c r="AE13" i="5"/>
  <c r="AG13" i="5" s="1"/>
  <c r="AE1136" i="5"/>
  <c r="AG1136" i="5" s="1"/>
  <c r="AE1601" i="5"/>
  <c r="AG1601" i="5" s="1"/>
  <c r="AE237" i="5"/>
  <c r="AG237" i="5" s="1"/>
  <c r="AE178" i="5"/>
  <c r="AG178" i="5" s="1"/>
  <c r="AE1476" i="5"/>
  <c r="AG1476" i="5" s="1"/>
  <c r="AE488" i="5"/>
  <c r="AG488" i="5" s="1"/>
  <c r="AE1168" i="5"/>
  <c r="AG1168" i="5" s="1"/>
  <c r="AE823" i="5"/>
  <c r="AG823" i="5" s="1"/>
  <c r="AE1160" i="5"/>
  <c r="AG1160" i="5" s="1"/>
  <c r="AE977" i="5"/>
  <c r="AG977" i="5" s="1"/>
  <c r="AE479" i="5"/>
  <c r="AE135" i="5"/>
  <c r="AG135" i="5" s="1"/>
  <c r="AE1870" i="5"/>
  <c r="AG1870" i="5" s="1"/>
  <c r="AE747" i="5"/>
  <c r="AG747" i="5" s="1"/>
  <c r="AE615" i="5"/>
  <c r="AE1853" i="5"/>
  <c r="AG1853" i="5" s="1"/>
  <c r="AE1209" i="5"/>
  <c r="AG1209" i="5" s="1"/>
  <c r="AE610" i="5"/>
  <c r="AG610" i="5" s="1"/>
  <c r="AE1484" i="5"/>
  <c r="AG1484" i="5" s="1"/>
  <c r="AE110" i="5"/>
  <c r="AG110" i="5" s="1"/>
  <c r="AE596" i="5"/>
  <c r="AG596" i="5" s="1"/>
  <c r="AE766" i="5"/>
  <c r="AG766" i="5" s="1"/>
  <c r="AE446" i="5"/>
  <c r="AG446" i="5" s="1"/>
  <c r="AE1260" i="5"/>
  <c r="AG1260" i="5" s="1"/>
  <c r="AE847" i="5"/>
  <c r="AG847" i="5" s="1"/>
  <c r="AE1146" i="5"/>
  <c r="AE556" i="5"/>
  <c r="AG556" i="5" s="1"/>
  <c r="AE461" i="5"/>
  <c r="AG461" i="5" s="1"/>
  <c r="AE70" i="5"/>
  <c r="AG70" i="5" s="1"/>
  <c r="AE1092" i="5"/>
  <c r="AG1092" i="5" s="1"/>
  <c r="AE451" i="5"/>
  <c r="AG451" i="5" s="1"/>
  <c r="AE678" i="5"/>
  <c r="AG678" i="5" s="1"/>
  <c r="AE1108" i="5"/>
  <c r="AG1108" i="5" s="1"/>
  <c r="AE182" i="5"/>
  <c r="AG182" i="5" s="1"/>
  <c r="AE41" i="5"/>
  <c r="AG41" i="5" s="1"/>
  <c r="AE530" i="5"/>
  <c r="AG530" i="5" s="1"/>
  <c r="AE1867" i="5"/>
  <c r="AE1337" i="5"/>
  <c r="AG1337" i="5" s="1"/>
  <c r="AE675" i="5"/>
  <c r="AE96" i="5"/>
  <c r="AG96" i="5" s="1"/>
  <c r="AE940" i="5"/>
  <c r="AG940" i="5" s="1"/>
  <c r="AE1379" i="5"/>
  <c r="AG1379" i="5" s="1"/>
  <c r="AE87" i="5"/>
  <c r="AG87" i="5" s="1"/>
  <c r="AE1710" i="5"/>
  <c r="AG1710" i="5" s="1"/>
  <c r="AE1412" i="5"/>
  <c r="AG1412" i="5" s="1"/>
  <c r="AE1116" i="5"/>
  <c r="AG1116" i="5" s="1"/>
  <c r="AE1080" i="5"/>
  <c r="AG1080" i="5" s="1"/>
  <c r="AE1831" i="5"/>
  <c r="AG1831" i="5" s="1"/>
  <c r="AE126" i="5"/>
  <c r="AG126" i="5" s="1"/>
  <c r="AE637" i="5"/>
  <c r="AG637" i="5" s="1"/>
  <c r="AE737" i="5"/>
  <c r="AG737" i="5" s="1"/>
  <c r="AE211" i="5"/>
  <c r="AE197" i="5"/>
  <c r="AG197" i="5" s="1"/>
  <c r="AE18" i="5"/>
  <c r="AE35" i="5"/>
  <c r="AG35" i="5" s="1"/>
  <c r="AE868" i="5"/>
  <c r="AG868" i="5" s="1"/>
  <c r="AE1753" i="5"/>
  <c r="AG1753" i="5" s="1"/>
  <c r="AE1505" i="5"/>
  <c r="AG1505" i="5" s="1"/>
  <c r="AE732" i="5"/>
  <c r="AG732" i="5" s="1"/>
  <c r="AE42" i="5"/>
  <c r="AG42" i="5" s="1"/>
  <c r="AE345" i="5"/>
  <c r="AG345" i="5" s="1"/>
  <c r="AE680" i="5"/>
  <c r="AG680" i="5" s="1"/>
  <c r="AE1766" i="5"/>
  <c r="AG1766" i="5" s="1"/>
  <c r="AE402" i="5"/>
  <c r="AG402" i="5" s="1"/>
  <c r="AE343" i="5"/>
  <c r="AG343" i="5" s="1"/>
  <c r="AE466" i="5"/>
  <c r="AG466" i="5" s="1"/>
  <c r="AE102" i="5"/>
  <c r="AG102" i="5" s="1"/>
  <c r="AE502" i="5"/>
  <c r="AG502" i="5" s="1"/>
  <c r="AE1713" i="5"/>
  <c r="AG1713" i="5" s="1"/>
  <c r="AE117" i="5"/>
  <c r="AG117" i="5" s="1"/>
  <c r="AE1865" i="5"/>
  <c r="AG1865" i="5" s="1"/>
  <c r="AE1129" i="5"/>
  <c r="AG1129" i="5" s="1"/>
  <c r="AE1034" i="5"/>
  <c r="AG1034" i="5" s="1"/>
  <c r="AE1014" i="5"/>
  <c r="AG1014" i="5" s="1"/>
  <c r="AE1492" i="5"/>
  <c r="AG1492" i="5" s="1"/>
  <c r="AE68" i="5"/>
  <c r="AG68" i="5" s="1"/>
  <c r="AE118" i="5"/>
  <c r="AG118" i="5" s="1"/>
  <c r="AE14" i="5"/>
  <c r="AG14" i="5" s="1"/>
  <c r="AE1303" i="5"/>
  <c r="AG1303" i="5" s="1"/>
  <c r="AE1440" i="5"/>
  <c r="AG1440" i="5" s="1"/>
  <c r="AE684" i="5"/>
  <c r="AG684" i="5" s="1"/>
  <c r="AE913" i="5"/>
  <c r="AG913" i="5" s="1"/>
  <c r="AE957" i="5"/>
  <c r="AG957" i="5" s="1"/>
  <c r="AE472" i="5"/>
  <c r="AG472" i="5" s="1"/>
  <c r="AE560" i="5"/>
  <c r="AG560" i="5" s="1"/>
  <c r="AE1590" i="5"/>
  <c r="AG1590" i="5" s="1"/>
  <c r="AE654" i="5"/>
  <c r="AG654" i="5" s="1"/>
  <c r="AE867" i="5"/>
  <c r="AG867" i="5" s="1"/>
  <c r="AE221" i="5"/>
  <c r="AG221" i="5" s="1"/>
  <c r="AE916" i="5"/>
  <c r="AG916" i="5" s="1"/>
  <c r="AE536" i="5"/>
  <c r="AG536" i="5" s="1"/>
  <c r="AE1551" i="5"/>
  <c r="AE730" i="5"/>
  <c r="AG730" i="5" s="1"/>
  <c r="AE305" i="5"/>
  <c r="AG305" i="5" s="1"/>
  <c r="AE997" i="5"/>
  <c r="AE469" i="5"/>
  <c r="AG469" i="5" s="1"/>
  <c r="AE1745" i="5"/>
  <c r="AG1745" i="5" s="1"/>
  <c r="AE43" i="5"/>
  <c r="AG43" i="5" s="1"/>
  <c r="AE1787" i="5"/>
  <c r="AG1787" i="5" s="1"/>
  <c r="AE249" i="5"/>
  <c r="AG249" i="5" s="1"/>
  <c r="AE871" i="5"/>
  <c r="AG871" i="5" s="1"/>
  <c r="AE698" i="5"/>
  <c r="AG698" i="5" s="1"/>
  <c r="AE361" i="5"/>
  <c r="AG361" i="5" s="1"/>
  <c r="AE1578" i="5"/>
  <c r="AG1578" i="5" s="1"/>
  <c r="AE388" i="5"/>
  <c r="AE246" i="5"/>
  <c r="AG246" i="5" s="1"/>
  <c r="AE721" i="5"/>
  <c r="AG721" i="5" s="1"/>
  <c r="AE857" i="5"/>
  <c r="AG857" i="5" s="1"/>
  <c r="AE640" i="5"/>
  <c r="AG640" i="5" s="1"/>
  <c r="AE1398" i="5"/>
  <c r="AG1398" i="5" s="1"/>
  <c r="AE944" i="5"/>
  <c r="AG944" i="5" s="1"/>
  <c r="AE509" i="5"/>
  <c r="AG509" i="5" s="1"/>
  <c r="AE1416" i="5"/>
  <c r="AE695" i="5"/>
  <c r="AG695" i="5" s="1"/>
  <c r="AE862" i="5"/>
  <c r="AG862" i="5" s="1"/>
  <c r="AE244" i="5"/>
  <c r="AG244" i="5" s="1"/>
  <c r="AE801" i="5"/>
  <c r="AG801" i="5" s="1"/>
  <c r="AE1866" i="5"/>
  <c r="AG1866" i="5" s="1"/>
  <c r="AE719" i="5"/>
  <c r="AG719" i="5" s="1"/>
  <c r="AE37" i="5"/>
  <c r="AG37" i="5" s="1"/>
  <c r="AE805" i="5"/>
  <c r="AE1545" i="5"/>
  <c r="AG1545" i="5" s="1"/>
  <c r="AE1457" i="5"/>
  <c r="AG1457" i="5" s="1"/>
  <c r="AE1060" i="5"/>
  <c r="AG1060" i="5" s="1"/>
  <c r="AE738" i="5"/>
  <c r="AE1041" i="5"/>
  <c r="AG1041" i="5" s="1"/>
  <c r="AE1122" i="5"/>
  <c r="AE348" i="5"/>
  <c r="AG348" i="5" s="1"/>
  <c r="AE1510" i="5"/>
  <c r="AG1510" i="5" s="1"/>
  <c r="AE786" i="5"/>
  <c r="AG786" i="5" s="1"/>
  <c r="AE1149" i="5"/>
  <c r="AG1149" i="5" s="1"/>
  <c r="AE1719" i="5"/>
  <c r="AG1719" i="5" s="1"/>
  <c r="AE1352" i="5"/>
  <c r="AG1352" i="5" s="1"/>
  <c r="AE1445" i="5"/>
  <c r="AG1445" i="5" s="1"/>
  <c r="AE1148" i="5"/>
  <c r="AG1148" i="5" s="1"/>
  <c r="AE1773" i="5"/>
  <c r="AG1773" i="5" s="1"/>
  <c r="AE639" i="5"/>
  <c r="AG639" i="5" s="1"/>
  <c r="AE851" i="5"/>
  <c r="AG851" i="5" s="1"/>
  <c r="AE1646" i="5"/>
  <c r="AG1646" i="5" s="1"/>
  <c r="AE1078" i="5"/>
  <c r="AG1078" i="5" s="1"/>
  <c r="AE1631" i="5"/>
  <c r="AG1631" i="5" s="1"/>
  <c r="AE787" i="5"/>
  <c r="AG787" i="5" s="1"/>
  <c r="AE44" i="5"/>
  <c r="AG44" i="5" s="1"/>
  <c r="AE1881" i="5"/>
  <c r="AG1881" i="5" s="1"/>
  <c r="AE1518" i="5"/>
  <c r="AG1518" i="5" s="1"/>
  <c r="AE1112" i="5"/>
  <c r="AG1112" i="5" s="1"/>
  <c r="AE93" i="5"/>
  <c r="AG93" i="5" s="1"/>
  <c r="AE620" i="5"/>
  <c r="AG620" i="5" s="1"/>
  <c r="AE1852" i="5"/>
  <c r="AG1852" i="5" s="1"/>
  <c r="AE279" i="5"/>
  <c r="AG279" i="5" s="1"/>
  <c r="AE696" i="5"/>
  <c r="AE1504" i="5"/>
  <c r="AG1504" i="5" s="1"/>
  <c r="AE1417" i="5"/>
  <c r="AG1417" i="5" s="1"/>
  <c r="AE1718" i="5"/>
  <c r="AG1718" i="5" s="1"/>
  <c r="AE893" i="5"/>
  <c r="AG893" i="5" s="1"/>
  <c r="AE1075" i="5"/>
  <c r="AG1075" i="5" s="1"/>
  <c r="AE651" i="5"/>
  <c r="AG651" i="5" s="1"/>
  <c r="AE1310" i="5"/>
  <c r="AG1310" i="5" s="1"/>
  <c r="AE1815" i="5"/>
  <c r="AG1815" i="5" s="1"/>
  <c r="AE968" i="5"/>
  <c r="AG968" i="5" s="1"/>
  <c r="AE1432" i="5"/>
  <c r="AG1432" i="5" s="1"/>
  <c r="AE189" i="5"/>
  <c r="AE1474" i="5"/>
  <c r="AE1170" i="5"/>
  <c r="AG1170" i="5" s="1"/>
  <c r="AE1364" i="5"/>
  <c r="AG1364" i="5" s="1"/>
  <c r="AE217" i="5"/>
  <c r="AG217" i="5" s="1"/>
  <c r="AE1273" i="5"/>
  <c r="AE1049" i="5"/>
  <c r="AG1049" i="5" s="1"/>
  <c r="AE1422" i="5"/>
  <c r="AG1422" i="5" s="1"/>
  <c r="AE1081" i="5"/>
  <c r="AG1081" i="5" s="1"/>
  <c r="AE1044" i="5"/>
  <c r="AG1044" i="5" s="1"/>
  <c r="AE1671" i="5"/>
  <c r="AG1671" i="5" s="1"/>
  <c r="AE1104" i="5"/>
  <c r="AG1104" i="5" s="1"/>
  <c r="AE1353" i="5"/>
  <c r="AG1353" i="5" s="1"/>
  <c r="AE911" i="5"/>
  <c r="AG911" i="5" s="1"/>
  <c r="AE1579" i="5"/>
  <c r="AG1579" i="5" s="1"/>
  <c r="AE750" i="5"/>
  <c r="AG750" i="5" s="1"/>
  <c r="AE1231" i="5"/>
  <c r="AG1231" i="5" s="1"/>
  <c r="AE1795" i="5"/>
  <c r="AG1795" i="5" s="1"/>
  <c r="AE566" i="5"/>
  <c r="AE1426" i="5"/>
  <c r="AG1426" i="5" s="1"/>
  <c r="AE1263" i="5"/>
  <c r="AG1263" i="5" s="1"/>
  <c r="AE336" i="5"/>
  <c r="AG336" i="5" s="1"/>
  <c r="AE326" i="5"/>
  <c r="AG326" i="5" s="1"/>
  <c r="AE115" i="5"/>
  <c r="AE585" i="5"/>
  <c r="AG585" i="5" s="1"/>
  <c r="AE1441" i="5"/>
  <c r="AG1441" i="5" s="1"/>
  <c r="AE1221" i="5"/>
  <c r="AG1221" i="5" s="1"/>
  <c r="AE899" i="5"/>
  <c r="AG899" i="5" s="1"/>
  <c r="AE1534" i="5"/>
  <c r="AG1534" i="5" s="1"/>
  <c r="AE1521" i="5"/>
  <c r="AG1521" i="5" s="1"/>
  <c r="AE570" i="5"/>
  <c r="AG570" i="5" s="1"/>
  <c r="AE22" i="5"/>
  <c r="AG22" i="5" s="1"/>
  <c r="AE478" i="5"/>
  <c r="AG478" i="5" s="1"/>
  <c r="AE1001" i="5"/>
  <c r="AG1001" i="5" s="1"/>
  <c r="AE1320" i="5"/>
  <c r="AG1320" i="5" s="1"/>
  <c r="AE810" i="5"/>
  <c r="AG810" i="5" s="1"/>
  <c r="AE1232" i="5"/>
  <c r="AG1232" i="5" s="1"/>
  <c r="AE1499" i="5"/>
  <c r="AG1499" i="5" s="1"/>
  <c r="AE1473" i="5"/>
  <c r="AG1473" i="5" s="1"/>
  <c r="AE1088" i="5"/>
  <c r="AG1088" i="5" s="1"/>
  <c r="AE1581" i="5"/>
  <c r="AG1581" i="5" s="1"/>
  <c r="AE1869" i="5"/>
  <c r="AG1869" i="5" s="1"/>
  <c r="AE186" i="5"/>
  <c r="AG186" i="5" s="1"/>
  <c r="AE1628" i="5"/>
  <c r="AG1628" i="5" s="1"/>
  <c r="AE1807" i="5"/>
  <c r="AG1807" i="5" s="1"/>
  <c r="AE1023" i="5"/>
  <c r="AG1023" i="5" s="1"/>
  <c r="AE1282" i="5"/>
  <c r="AG1282" i="5" s="1"/>
  <c r="AE865" i="5"/>
  <c r="AG865" i="5" s="1"/>
  <c r="AE1443" i="5"/>
  <c r="AG1443" i="5" s="1"/>
  <c r="AE1633" i="5"/>
  <c r="AG1633" i="5" s="1"/>
  <c r="AE1755" i="5"/>
  <c r="AG1755" i="5" s="1"/>
  <c r="AE1404" i="5"/>
  <c r="AG1404" i="5" s="1"/>
  <c r="AE1835" i="5"/>
  <c r="AG1835" i="5" s="1"/>
  <c r="AE1429" i="5"/>
  <c r="AG1429" i="5" s="1"/>
  <c r="AE447" i="5"/>
  <c r="AG447" i="5" s="1"/>
  <c r="AE1729" i="5"/>
  <c r="AG1729" i="5" s="1"/>
  <c r="AE567" i="5"/>
  <c r="AE1046" i="5"/>
  <c r="AG1046" i="5" s="1"/>
  <c r="AE845" i="5"/>
  <c r="AG845" i="5" s="1"/>
  <c r="AE1134" i="5"/>
  <c r="AG1134" i="5" s="1"/>
  <c r="AE1533" i="5"/>
  <c r="AG1533" i="5" s="1"/>
  <c r="AE1036" i="5"/>
  <c r="AG1036" i="5" s="1"/>
  <c r="AE1777" i="5"/>
  <c r="AG1777" i="5" s="1"/>
  <c r="AE571" i="5"/>
  <c r="AG571" i="5" s="1"/>
  <c r="AE980" i="5"/>
  <c r="AG980" i="5" s="1"/>
  <c r="AE906" i="5"/>
  <c r="AG906" i="5" s="1"/>
  <c r="AE811" i="5"/>
  <c r="AG811" i="5" s="1"/>
  <c r="AE199" i="5"/>
  <c r="AG199" i="5" s="1"/>
  <c r="AE715" i="5"/>
  <c r="AG715" i="5" s="1"/>
  <c r="AE1374" i="5"/>
  <c r="AG1374" i="5" s="1"/>
  <c r="AE133" i="5"/>
  <c r="AG133" i="5" s="1"/>
  <c r="AE541" i="5"/>
  <c r="AG541" i="5" s="1"/>
  <c r="AE717" i="5"/>
  <c r="AG717" i="5" s="1"/>
  <c r="AE861" i="5"/>
  <c r="AE8" i="5"/>
  <c r="AG8" i="5" s="1"/>
  <c r="AE405" i="5"/>
  <c r="AG405" i="5" s="1"/>
  <c r="AE554" i="5"/>
  <c r="AG554" i="5" s="1"/>
  <c r="AE473" i="5"/>
  <c r="AG473" i="5" s="1"/>
  <c r="AE373" i="5"/>
  <c r="AG373" i="5" s="1"/>
  <c r="AE290" i="5"/>
  <c r="AG290" i="5" s="1"/>
  <c r="AE191" i="5"/>
  <c r="AG191" i="5" s="1"/>
  <c r="AE491" i="5"/>
  <c r="AG491" i="5" s="1"/>
  <c r="AE406" i="5"/>
  <c r="AG406" i="5" s="1"/>
  <c r="AE254" i="5"/>
  <c r="AG254" i="5" s="1"/>
  <c r="AE1600" i="5"/>
  <c r="AG1600" i="5" s="1"/>
  <c r="AE1139" i="5"/>
  <c r="AG1139" i="5" s="1"/>
  <c r="AE363" i="5"/>
  <c r="AG363" i="5" s="1"/>
  <c r="AE225" i="5"/>
  <c r="AG225" i="5" s="1"/>
  <c r="AE1742" i="5"/>
  <c r="AG1742" i="5" s="1"/>
  <c r="AE1362" i="5"/>
  <c r="AG1362" i="5" s="1"/>
  <c r="AE1069" i="5"/>
  <c r="AG1069" i="5" s="1"/>
  <c r="AE501" i="5"/>
  <c r="AG501" i="5" s="1"/>
  <c r="AE229" i="5"/>
  <c r="AG229" i="5" s="1"/>
  <c r="AE171" i="5"/>
  <c r="AG171" i="5" s="1"/>
  <c r="AE40" i="5"/>
  <c r="AG40" i="5" s="1"/>
  <c r="AE1203" i="5"/>
  <c r="AG1203" i="5" s="1"/>
  <c r="AE901" i="5"/>
  <c r="AG901" i="5" s="1"/>
  <c r="AE1226" i="5"/>
  <c r="AG1226" i="5" s="1"/>
  <c r="AE1676" i="5"/>
  <c r="AG1676" i="5" s="1"/>
  <c r="AE316" i="5"/>
  <c r="AG316" i="5" s="1"/>
  <c r="AE1190" i="5"/>
  <c r="AG1190" i="5" s="1"/>
  <c r="AE760" i="5"/>
  <c r="AG760" i="5" s="1"/>
  <c r="AE598" i="5"/>
  <c r="AG598" i="5" s="1"/>
  <c r="AE511" i="5"/>
  <c r="AG511" i="5" s="1"/>
  <c r="AE470" i="5"/>
  <c r="AG470" i="5" s="1"/>
  <c r="AE1656" i="5"/>
  <c r="AG1656" i="5" s="1"/>
  <c r="AE734" i="5"/>
  <c r="AG734" i="5" s="1"/>
  <c r="AE318" i="5"/>
  <c r="AG318" i="5" s="1"/>
  <c r="AE475" i="5"/>
  <c r="AG475" i="5" s="1"/>
  <c r="AE772" i="5"/>
  <c r="AG772" i="5" s="1"/>
  <c r="AE1583" i="5"/>
  <c r="AG1583" i="5" s="1"/>
  <c r="AE1102" i="5"/>
  <c r="AG1102" i="5" s="1"/>
  <c r="AE1188" i="5"/>
  <c r="AG1188" i="5" s="1"/>
  <c r="AE1464" i="5"/>
  <c r="AE1281" i="5"/>
  <c r="AG1281" i="5" s="1"/>
  <c r="AE665" i="5"/>
  <c r="AG665" i="5" s="1"/>
  <c r="AE681" i="5"/>
  <c r="AE1142" i="5"/>
  <c r="AG1142" i="5" s="1"/>
  <c r="AE1526" i="5"/>
  <c r="AG1526" i="5" s="1"/>
  <c r="AE374" i="5"/>
  <c r="AG374" i="5" s="1"/>
  <c r="AE915" i="5"/>
  <c r="AG915" i="5" s="1"/>
  <c r="AE1338" i="5"/>
  <c r="AG1338" i="5" s="1"/>
  <c r="AE313" i="5"/>
  <c r="AG313" i="5" s="1"/>
  <c r="AE529" i="5"/>
  <c r="AE250" i="5"/>
  <c r="AG250" i="5" s="1"/>
  <c r="AE278" i="5"/>
  <c r="AG278" i="5" s="1"/>
  <c r="AE1467" i="5"/>
  <c r="AG1467" i="5" s="1"/>
  <c r="AE896" i="5"/>
  <c r="AG896" i="5" s="1"/>
  <c r="AE370" i="5"/>
  <c r="AG370" i="5" s="1"/>
  <c r="AE295" i="5"/>
  <c r="AG295" i="5" s="1"/>
  <c r="AE984" i="5"/>
  <c r="AG984" i="5" s="1"/>
  <c r="AE1477" i="5"/>
  <c r="AG1477" i="5" s="1"/>
  <c r="AE1110" i="5"/>
  <c r="AG1110" i="5" s="1"/>
  <c r="AE487" i="5"/>
  <c r="AE821" i="5"/>
  <c r="AG821" i="5" s="1"/>
  <c r="AE547" i="5"/>
  <c r="AG547" i="5" s="1"/>
  <c r="AE260" i="5"/>
  <c r="AG260" i="5" s="1"/>
  <c r="AE1618" i="5"/>
  <c r="AG1618" i="5" s="1"/>
  <c r="AE709" i="5"/>
  <c r="AG709" i="5" s="1"/>
  <c r="AE172" i="5"/>
  <c r="AG172" i="5" s="1"/>
  <c r="AE6" i="5"/>
  <c r="AG6" i="5" s="1"/>
  <c r="AE790" i="5"/>
  <c r="AG790" i="5" s="1"/>
  <c r="AE1225" i="5"/>
  <c r="AG1225" i="5" s="1"/>
  <c r="AE381" i="5"/>
  <c r="AE831" i="5"/>
  <c r="AE1563" i="5"/>
  <c r="AE1810" i="5"/>
  <c r="AG1810" i="5" s="1"/>
  <c r="AE108" i="5"/>
  <c r="AG108" i="5" s="1"/>
  <c r="AE17" i="5"/>
  <c r="AG17" i="5" s="1"/>
  <c r="AE401" i="5"/>
  <c r="AG401" i="5" s="1"/>
  <c r="AE1178" i="5"/>
  <c r="AG1178" i="5" s="1"/>
  <c r="AE722" i="5"/>
  <c r="AG722" i="5" s="1"/>
  <c r="AE300" i="5"/>
  <c r="AG300" i="5" s="1"/>
  <c r="AE162" i="5"/>
  <c r="AG162" i="5" s="1"/>
  <c r="AE1298" i="5"/>
  <c r="AG1298" i="5" s="1"/>
  <c r="AE154" i="5"/>
  <c r="AG154" i="5" s="1"/>
  <c r="AE78" i="5"/>
  <c r="AE193" i="5"/>
  <c r="AE648" i="5"/>
  <c r="AE132" i="5"/>
  <c r="AG132" i="5" s="1"/>
  <c r="AE1684" i="5"/>
  <c r="AG1684" i="5" s="1"/>
  <c r="AE73" i="5"/>
  <c r="AG73" i="5" s="1"/>
  <c r="AE458" i="5"/>
  <c r="AG458" i="5" s="1"/>
  <c r="AE673" i="5"/>
  <c r="AG673" i="5" s="1"/>
  <c r="AE181" i="5"/>
  <c r="AG181" i="5" s="1"/>
  <c r="AE1653" i="5"/>
  <c r="AG1653" i="5" s="1"/>
  <c r="AE824" i="5"/>
  <c r="AE1640" i="5"/>
  <c r="AG1640" i="5" s="1"/>
  <c r="AE195" i="5"/>
  <c r="AG195" i="5" s="1"/>
  <c r="AE296" i="5"/>
  <c r="AG296" i="5" s="1"/>
  <c r="AE351" i="5"/>
  <c r="AG351" i="5" s="1"/>
  <c r="AE341" i="5"/>
  <c r="AG341" i="5" s="1"/>
  <c r="AE1471" i="5"/>
  <c r="AG1471" i="5" s="1"/>
  <c r="AE525" i="5"/>
  <c r="AG525" i="5" s="1"/>
  <c r="AE395" i="5"/>
  <c r="AG395" i="5" s="1"/>
  <c r="AE1150" i="5"/>
  <c r="AG1150" i="5" s="1"/>
  <c r="AE25" i="5"/>
  <c r="AG25" i="5" s="1"/>
  <c r="AE306" i="5"/>
  <c r="AG306" i="5" s="1"/>
  <c r="AE720" i="5"/>
  <c r="AG720" i="5" s="1"/>
  <c r="AE559" i="5"/>
  <c r="AG559" i="5" s="1"/>
  <c r="AE1786" i="5"/>
  <c r="AG1786" i="5" s="1"/>
  <c r="AE782" i="5"/>
  <c r="AG782" i="5" s="1"/>
  <c r="AE587" i="5"/>
  <c r="AG587" i="5" s="1"/>
  <c r="AE813" i="5"/>
  <c r="AG813" i="5" s="1"/>
  <c r="AE194" i="5"/>
  <c r="AG194" i="5" s="1"/>
  <c r="AE694" i="5"/>
  <c r="AG694" i="5" s="1"/>
  <c r="AE1809" i="5"/>
  <c r="AG1809" i="5" s="1"/>
  <c r="AE799" i="5"/>
  <c r="AG799" i="5" s="1"/>
  <c r="AE609" i="5"/>
  <c r="AG609" i="5" s="1"/>
  <c r="AE86" i="5"/>
  <c r="AG86" i="5" s="1"/>
  <c r="AE1704" i="5"/>
  <c r="AG1704" i="5" s="1"/>
  <c r="AE1452" i="5"/>
  <c r="AE600" i="5"/>
  <c r="AE153" i="5"/>
  <c r="AG153" i="5" s="1"/>
  <c r="AE1101" i="5"/>
  <c r="AG1101" i="5" s="1"/>
  <c r="AE1536" i="5"/>
  <c r="AG1536" i="5" s="1"/>
  <c r="AE267" i="5"/>
  <c r="AG267" i="5" s="1"/>
  <c r="AE542" i="5"/>
  <c r="AG542" i="5" s="1"/>
  <c r="AE214" i="5"/>
  <c r="AG214" i="5" s="1"/>
  <c r="AE841" i="5"/>
  <c r="AG841" i="5" s="1"/>
  <c r="AE1195" i="5"/>
  <c r="AG1195" i="5" s="1"/>
  <c r="AE46" i="5"/>
  <c r="AG46" i="5" s="1"/>
  <c r="AE155" i="5"/>
  <c r="AG155" i="5" s="1"/>
  <c r="AE950" i="5"/>
  <c r="AG950" i="5" s="1"/>
  <c r="AE24" i="5"/>
  <c r="AG24" i="5" s="1"/>
  <c r="AE1346" i="5"/>
  <c r="AG1346" i="5" s="1"/>
  <c r="AE581" i="5"/>
  <c r="AG581" i="5" s="1"/>
  <c r="AE1862" i="5"/>
  <c r="AG1862" i="5" s="1"/>
  <c r="AE134" i="5"/>
  <c r="AG134" i="5" s="1"/>
  <c r="AE369" i="5"/>
  <c r="AG369" i="5" s="1"/>
  <c r="AE1793" i="5"/>
  <c r="AG1793" i="5" s="1"/>
  <c r="AE804" i="5"/>
  <c r="AG804" i="5" s="1"/>
  <c r="AE1663" i="5"/>
  <c r="AG1663" i="5" s="1"/>
  <c r="AE1781" i="5"/>
  <c r="AE210" i="5"/>
  <c r="AG210" i="5" s="1"/>
  <c r="AE943" i="5"/>
  <c r="AG943" i="5" s="1"/>
  <c r="AE15" i="5"/>
  <c r="AG15" i="5" s="1"/>
  <c r="AE270" i="5"/>
  <c r="AG270" i="5" s="1"/>
  <c r="AE245" i="5"/>
  <c r="AG245" i="5" s="1"/>
  <c r="AE413" i="5"/>
  <c r="AG413" i="5" s="1"/>
  <c r="AE956" i="5"/>
  <c r="AG956" i="5" s="1"/>
  <c r="AE1438" i="5"/>
  <c r="AG1438" i="5" s="1"/>
  <c r="AE674" i="5"/>
  <c r="AE410" i="5"/>
  <c r="AG410" i="5" s="1"/>
  <c r="AE230" i="5"/>
  <c r="AG230" i="5" s="1"/>
  <c r="AE1000" i="5"/>
  <c r="AG1000" i="5" s="1"/>
  <c r="AE165" i="5"/>
  <c r="AE848" i="5"/>
  <c r="AE623" i="5"/>
  <c r="AG623" i="5" s="1"/>
  <c r="AE1348" i="5"/>
  <c r="AF1348" i="5" s="1"/>
  <c r="AE1183" i="5"/>
  <c r="AG1183" i="5" s="1"/>
  <c r="AE550" i="5"/>
  <c r="AG550" i="5" s="1"/>
  <c r="AE1690" i="5"/>
  <c r="AG1690" i="5" s="1"/>
  <c r="AE72" i="5"/>
  <c r="AG72" i="5" s="1"/>
  <c r="AE48" i="5"/>
  <c r="AG48" i="5" s="1"/>
  <c r="AE780" i="5"/>
  <c r="AE1568" i="5"/>
  <c r="AG1568" i="5" s="1"/>
  <c r="AE399" i="5"/>
  <c r="AG399" i="5" s="1"/>
  <c r="AE1095" i="5"/>
  <c r="AG1095" i="5" s="1"/>
  <c r="AE1175" i="5"/>
  <c r="AG1175" i="5" s="1"/>
  <c r="AE616" i="5"/>
  <c r="AG616" i="5" s="1"/>
  <c r="AE590" i="5"/>
  <c r="AG590" i="5" s="1"/>
  <c r="AE1803" i="5"/>
  <c r="AE1582" i="5"/>
  <c r="AG1582" i="5" s="1"/>
  <c r="AE220" i="5"/>
  <c r="AG220" i="5" s="1"/>
  <c r="AE346" i="5"/>
  <c r="AG346" i="5" s="1"/>
  <c r="AE634" i="5"/>
  <c r="AG634" i="5" s="1"/>
  <c r="AE1724" i="5"/>
  <c r="AG1724" i="5" s="1"/>
  <c r="AE262" i="5"/>
  <c r="AG262" i="5" s="1"/>
  <c r="AE62" i="5"/>
  <c r="AG62" i="5" s="1"/>
  <c r="AE822" i="5"/>
  <c r="AG822" i="5" s="1"/>
  <c r="AE975" i="5"/>
  <c r="AG975" i="5" s="1"/>
  <c r="AE579" i="5"/>
  <c r="AG579" i="5" s="1"/>
  <c r="AE994" i="5"/>
  <c r="AG994" i="5" s="1"/>
  <c r="AE1733" i="5"/>
  <c r="AG1733" i="5" s="1"/>
  <c r="AE107" i="5"/>
  <c r="AE842" i="5"/>
  <c r="AG842" i="5" s="1"/>
  <c r="AE4" i="5"/>
  <c r="AG4" i="5" s="1"/>
  <c r="AE622" i="5"/>
  <c r="AG622" i="5" s="1"/>
  <c r="AE1064" i="5"/>
  <c r="AG1064" i="5" s="1"/>
  <c r="AE1309" i="5"/>
  <c r="AG1309" i="5" s="1"/>
  <c r="AE1875" i="5"/>
  <c r="AG1875" i="5" s="1"/>
  <c r="AE1641" i="5"/>
  <c r="AG1641" i="5" s="1"/>
  <c r="AE157" i="5"/>
  <c r="AG157" i="5" s="1"/>
  <c r="AE1880" i="5"/>
  <c r="AG1880" i="5" s="1"/>
  <c r="AE160" i="5"/>
  <c r="AG160" i="5" s="1"/>
  <c r="AE731" i="5"/>
  <c r="AG731" i="5" s="1"/>
  <c r="AE242" i="5"/>
  <c r="AG242" i="5" s="1"/>
  <c r="AE325" i="5"/>
  <c r="AG325" i="5" s="1"/>
  <c r="AE1425" i="5"/>
  <c r="AE378" i="5"/>
  <c r="AG378" i="5" s="1"/>
  <c r="AE50" i="5"/>
  <c r="AG50" i="5" s="1"/>
  <c r="AE827" i="5"/>
  <c r="AG827" i="5" s="1"/>
  <c r="AE430" i="5"/>
  <c r="AG430" i="5" s="1"/>
  <c r="AE808" i="5"/>
  <c r="AG808" i="5" s="1"/>
  <c r="AE323" i="5"/>
  <c r="AE701" i="5"/>
  <c r="AG701" i="5" s="1"/>
  <c r="AE582" i="5"/>
  <c r="AG582" i="5" s="1"/>
  <c r="AE574" i="5"/>
  <c r="AG574" i="5" s="1"/>
  <c r="AE1162" i="5"/>
  <c r="AG1162" i="5" s="1"/>
  <c r="AE1266" i="5"/>
  <c r="AG1266" i="5" s="1"/>
  <c r="AE1111" i="5"/>
  <c r="AG1111" i="5" s="1"/>
  <c r="AE277" i="5"/>
  <c r="AG277" i="5" s="1"/>
  <c r="AE455" i="5"/>
  <c r="AG455" i="5" s="1"/>
  <c r="AE241" i="5"/>
  <c r="AE602" i="5"/>
  <c r="AE38" i="5"/>
  <c r="AG38" i="5" s="1"/>
  <c r="AE400" i="5"/>
  <c r="AG400" i="5" s="1"/>
  <c r="AE625" i="5"/>
  <c r="AG625" i="5" s="1"/>
  <c r="AE1468" i="5"/>
  <c r="AG1468" i="5" s="1"/>
  <c r="AE1294" i="5"/>
  <c r="AG1294" i="5" s="1"/>
  <c r="AE492" i="5"/>
  <c r="AG492" i="5" s="1"/>
  <c r="AE436" i="5"/>
  <c r="AG436" i="5" s="1"/>
  <c r="AE467" i="5"/>
  <c r="AG467" i="5" s="1"/>
  <c r="AE1173" i="5"/>
  <c r="AG1173" i="5" s="1"/>
  <c r="AE99" i="5"/>
  <c r="AG99" i="5" s="1"/>
  <c r="AE415" i="5"/>
  <c r="AG415" i="5" s="1"/>
  <c r="AE232" i="5"/>
  <c r="AG232" i="5" s="1"/>
  <c r="AE519" i="5"/>
  <c r="AG519" i="5" s="1"/>
  <c r="AE1475" i="5"/>
  <c r="AE1189" i="5"/>
  <c r="AG1189" i="5" s="1"/>
  <c r="AE1767" i="5"/>
  <c r="AG1767" i="5" s="1"/>
  <c r="AE1643" i="5"/>
  <c r="AG1643" i="5" s="1"/>
  <c r="AE496" i="5"/>
  <c r="AG496" i="5" s="1"/>
  <c r="AE724" i="5"/>
  <c r="AG724" i="5" s="1"/>
  <c r="AE173" i="5"/>
  <c r="AG173" i="5" s="1"/>
  <c r="AE1751" i="5"/>
  <c r="AE1098" i="5"/>
  <c r="AG1098" i="5" s="1"/>
  <c r="AE1805" i="5"/>
  <c r="AG1805" i="5" s="1"/>
  <c r="AE937" i="5"/>
  <c r="AG937" i="5" s="1"/>
  <c r="AE765" i="5"/>
  <c r="AG765" i="5" s="1"/>
  <c r="AE12" i="5"/>
  <c r="AG12" i="5" s="1"/>
  <c r="AE51" i="5"/>
  <c r="AG51" i="5" s="1"/>
  <c r="AE1305" i="5"/>
  <c r="AG1305" i="5" s="1"/>
  <c r="AE1613" i="5"/>
  <c r="AG1613" i="5" s="1"/>
  <c r="AE843" i="5"/>
  <c r="AG843" i="5" s="1"/>
  <c r="AE1086" i="5"/>
  <c r="AG1086" i="5" s="1"/>
  <c r="AE164" i="5"/>
  <c r="AG164" i="5" s="1"/>
  <c r="AE342" i="5"/>
  <c r="AG342" i="5" s="1"/>
  <c r="AE1730" i="5"/>
  <c r="AG1730" i="5" s="1"/>
  <c r="AE1851" i="5"/>
  <c r="AE1689" i="5"/>
  <c r="AG1689" i="5" s="1"/>
  <c r="AE1738" i="5"/>
  <c r="AG1738" i="5" s="1"/>
  <c r="AE1179" i="5"/>
  <c r="AE1248" i="5"/>
  <c r="AG1248" i="5" s="1"/>
  <c r="AE1216" i="5"/>
  <c r="AG1216" i="5" s="1"/>
  <c r="AE49" i="5"/>
  <c r="AG49" i="5" s="1"/>
  <c r="AE216" i="5"/>
  <c r="AG216" i="5" s="1"/>
  <c r="AE965" i="5"/>
  <c r="AG965" i="5" s="1"/>
  <c r="AE255" i="5"/>
  <c r="AG255" i="5" s="1"/>
  <c r="AE1555" i="5"/>
  <c r="AE1868" i="5"/>
  <c r="AG1868" i="5" s="1"/>
  <c r="AE390" i="5"/>
  <c r="AE733" i="5"/>
  <c r="AG733" i="5" s="1"/>
  <c r="AE1458" i="5"/>
  <c r="AE1668" i="5"/>
  <c r="AG1668" i="5" s="1"/>
  <c r="AE1802" i="5"/>
  <c r="AG1802" i="5" s="1"/>
  <c r="AE1268" i="5"/>
  <c r="AG1268" i="5" s="1"/>
  <c r="AE999" i="5"/>
  <c r="AG999" i="5" s="1"/>
  <c r="AE512" i="5"/>
  <c r="AG512" i="5" s="1"/>
  <c r="AE212" i="5"/>
  <c r="AG212" i="5" s="1"/>
  <c r="AE1832" i="5"/>
  <c r="AG1832" i="5" s="1"/>
  <c r="AE1423" i="5"/>
  <c r="AE836" i="5"/>
  <c r="AG836" i="5" s="1"/>
  <c r="AE53" i="5"/>
  <c r="AG53" i="5" s="1"/>
  <c r="AE1355" i="5"/>
  <c r="AG1355" i="5" s="1"/>
  <c r="AE670" i="5"/>
  <c r="AG670" i="5" s="1"/>
  <c r="AE1192" i="5"/>
  <c r="AG1192" i="5" s="1"/>
  <c r="AE1405" i="5"/>
  <c r="AG1405" i="5" s="1"/>
  <c r="AE9" i="5"/>
  <c r="AG9" i="5" s="1"/>
  <c r="AE951" i="5"/>
  <c r="AG951" i="5" s="1"/>
  <c r="AE1449" i="5"/>
  <c r="AG1449" i="5" s="1"/>
  <c r="AE1366" i="5"/>
  <c r="AG1366" i="5" s="1"/>
  <c r="AE1874" i="5"/>
  <c r="AG1874" i="5" s="1"/>
  <c r="AE1750" i="5"/>
  <c r="AG1750" i="5" s="1"/>
  <c r="AE391" i="5"/>
  <c r="AG391" i="5" s="1"/>
  <c r="AE783" i="5"/>
  <c r="AG783" i="5" s="1"/>
  <c r="AE442" i="5"/>
  <c r="AG442" i="5" s="1"/>
  <c r="AE1823" i="5"/>
  <c r="AG1823" i="5" s="1"/>
  <c r="AE1556" i="5"/>
  <c r="AE1525" i="5"/>
  <c r="AG1525" i="5" s="1"/>
  <c r="AE539" i="5"/>
  <c r="AG539" i="5" s="1"/>
  <c r="AE100" i="5"/>
  <c r="AG100" i="5" s="1"/>
  <c r="AE660" i="5"/>
  <c r="AG660" i="5" s="1"/>
  <c r="AE1797" i="5"/>
  <c r="AG1797" i="5" s="1"/>
  <c r="AE838" i="5"/>
  <c r="AE1508" i="5"/>
  <c r="AG1508" i="5" s="1"/>
  <c r="AE330" i="5"/>
  <c r="AG330" i="5" s="1"/>
  <c r="AE966" i="5"/>
  <c r="AG966" i="5" s="1"/>
  <c r="AE545" i="5"/>
  <c r="AG545" i="5" s="1"/>
  <c r="AE1370" i="5"/>
  <c r="AG1370" i="5" s="1"/>
  <c r="AE1292" i="5"/>
  <c r="AG1292" i="5" s="1"/>
  <c r="AE1654" i="5"/>
  <c r="AG1654" i="5" s="1"/>
  <c r="AE1062" i="5"/>
  <c r="AG1062" i="5" s="1"/>
  <c r="AE763" i="5"/>
  <c r="AG763" i="5" s="1"/>
  <c r="AE770" i="5"/>
  <c r="AG770" i="5" s="1"/>
  <c r="AE716" i="5"/>
  <c r="AG716" i="5" s="1"/>
  <c r="AE1638" i="5"/>
  <c r="AG1638" i="5" s="1"/>
  <c r="AE92" i="5"/>
  <c r="AE484" i="5"/>
  <c r="AG484" i="5" s="1"/>
  <c r="AE1199" i="5"/>
  <c r="AG1199" i="5" s="1"/>
  <c r="AE441" i="5"/>
  <c r="AG441" i="5" s="1"/>
  <c r="AE592" i="5"/>
  <c r="AG592" i="5" s="1"/>
  <c r="AE54" i="5"/>
  <c r="AG54" i="5" s="1"/>
  <c r="AE3" i="5"/>
  <c r="AG3" i="5" s="1"/>
  <c r="AE703" i="5"/>
  <c r="AG703" i="5" s="1"/>
  <c r="AE21" i="5"/>
  <c r="AG21" i="5" s="1"/>
  <c r="AE1584" i="5"/>
  <c r="AG1584" i="5" s="1"/>
  <c r="AE1801" i="5"/>
  <c r="AG1801" i="5" s="1"/>
  <c r="AE170" i="5"/>
  <c r="AG170" i="5" s="1"/>
  <c r="AE825" i="5"/>
  <c r="AG825" i="5" s="1"/>
  <c r="AE578" i="5"/>
  <c r="AE148" i="5"/>
  <c r="AG148" i="5" s="1"/>
  <c r="AE1825" i="5"/>
  <c r="AG1825" i="5" s="1"/>
  <c r="AE1650" i="5"/>
  <c r="AG1650" i="5" s="1"/>
  <c r="AE1099" i="5"/>
  <c r="AG1099" i="5" s="1"/>
  <c r="AE137" i="5"/>
  <c r="AG137" i="5" s="1"/>
  <c r="AE207" i="5"/>
  <c r="AG207" i="5" s="1"/>
  <c r="AE584" i="5"/>
  <c r="AG584" i="5" s="1"/>
  <c r="AE1540" i="5"/>
  <c r="AE127" i="5"/>
  <c r="AG127" i="5" s="1"/>
  <c r="AE145" i="5"/>
  <c r="AG145" i="5" s="1"/>
  <c r="AE112" i="5"/>
  <c r="AE1460" i="5"/>
  <c r="AG1460" i="5" s="1"/>
  <c r="AE1455" i="5"/>
  <c r="AG1455" i="5" s="1"/>
  <c r="AE816" i="5"/>
  <c r="AG816" i="5" s="1"/>
  <c r="AE104" i="5"/>
  <c r="AE124" i="5"/>
  <c r="AG124" i="5" s="1"/>
  <c r="AE177" i="5"/>
  <c r="AG177" i="5" s="1"/>
  <c r="AE1624" i="5"/>
  <c r="AE106" i="5"/>
  <c r="AG106" i="5" s="1"/>
  <c r="AE718" i="5"/>
  <c r="AG718" i="5" s="1"/>
  <c r="AE642" i="5"/>
  <c r="AG642" i="5" s="1"/>
  <c r="AE462" i="5"/>
  <c r="AG462" i="5" s="1"/>
  <c r="AE527" i="5"/>
  <c r="AG527" i="5" s="1"/>
  <c r="AE1255" i="5"/>
  <c r="AG1255" i="5" s="1"/>
  <c r="AE1637" i="5"/>
  <c r="AG1637" i="5" s="1"/>
  <c r="AE32" i="5"/>
  <c r="AG32" i="5" s="1"/>
  <c r="AE1541" i="5"/>
  <c r="AG1541" i="5" s="1"/>
  <c r="AE281" i="5"/>
  <c r="AG281" i="5" s="1"/>
  <c r="AE1817" i="5"/>
  <c r="AG1817" i="5" s="1"/>
  <c r="AE1792" i="5"/>
  <c r="AG1792" i="5" s="1"/>
  <c r="AE676" i="5"/>
  <c r="AE429" i="5"/>
  <c r="AG429" i="5" s="1"/>
  <c r="AE1544" i="5"/>
  <c r="AE161" i="5"/>
  <c r="AG161" i="5" s="1"/>
  <c r="AE551" i="5"/>
  <c r="AE206" i="5"/>
  <c r="AG206" i="5" s="1"/>
  <c r="AE418" i="5"/>
  <c r="AG418" i="5" s="1"/>
  <c r="AE1855" i="5"/>
  <c r="AG1855" i="5" s="1"/>
  <c r="AE1850" i="5"/>
  <c r="AG1850" i="5" s="1"/>
  <c r="AE1246" i="5"/>
  <c r="AG1246" i="5" s="1"/>
  <c r="AE1629" i="5"/>
  <c r="AE1741" i="5"/>
  <c r="AG1741" i="5" s="1"/>
  <c r="AE710" i="5"/>
  <c r="AG710" i="5" s="1"/>
  <c r="AE120" i="5"/>
  <c r="AE650" i="5"/>
  <c r="AG650" i="5" s="1"/>
  <c r="AE1145" i="5"/>
  <c r="AG1145" i="5" s="1"/>
  <c r="AE1559" i="5"/>
  <c r="AG1559" i="5" s="1"/>
  <c r="AE1645" i="5"/>
  <c r="AG1645" i="5" s="1"/>
  <c r="AE1771" i="5"/>
  <c r="AG1771" i="5" s="1"/>
  <c r="AE1511" i="5"/>
  <c r="AG1511" i="5" s="1"/>
  <c r="AE565" i="5"/>
  <c r="AG565" i="5" s="1"/>
  <c r="AE347" i="5"/>
  <c r="AG347" i="5" s="1"/>
  <c r="AE633" i="5"/>
  <c r="AE1699" i="5"/>
  <c r="AG1699" i="5" s="1"/>
  <c r="AE1658" i="5"/>
  <c r="AG1658" i="5" s="1"/>
  <c r="AE445" i="5"/>
  <c r="AG445" i="5" s="1"/>
  <c r="AE618" i="5"/>
  <c r="AG618" i="5" s="1"/>
  <c r="AE59" i="5"/>
  <c r="AG59" i="5" s="1"/>
  <c r="AE1354" i="5"/>
  <c r="AG1354" i="5" s="1"/>
  <c r="AE762" i="5"/>
  <c r="AG762" i="5" s="1"/>
  <c r="AE139" i="5"/>
  <c r="AG139" i="5" s="1"/>
  <c r="AE1828" i="5"/>
  <c r="AG1828" i="5" s="1"/>
  <c r="AE403" i="5"/>
  <c r="AE1841" i="5"/>
  <c r="AG1841" i="5" s="1"/>
  <c r="AE1031" i="5"/>
  <c r="AG1031" i="5" s="1"/>
  <c r="AE795" i="5"/>
  <c r="AG795" i="5" s="1"/>
  <c r="AE105" i="5"/>
  <c r="AG105" i="5" s="1"/>
  <c r="AE531" i="5"/>
  <c r="AG531" i="5" s="1"/>
  <c r="AE1448" i="5"/>
  <c r="AG1448" i="5" s="1"/>
  <c r="AE725" i="5"/>
  <c r="AG725" i="5" s="1"/>
  <c r="AE661" i="5"/>
  <c r="AG661" i="5" s="1"/>
  <c r="AE523" i="5"/>
  <c r="AG523" i="5" s="1"/>
  <c r="AE85" i="5"/>
  <c r="AG85" i="5" s="1"/>
  <c r="AE1371" i="5"/>
  <c r="AG1371" i="5" s="1"/>
  <c r="AE1401" i="5"/>
  <c r="AG1401" i="5" s="1"/>
  <c r="AE897" i="5"/>
  <c r="AG897" i="5" s="1"/>
  <c r="AE1024" i="5"/>
  <c r="AE1090" i="5"/>
  <c r="AG1090" i="5" s="1"/>
  <c r="AE930" i="5"/>
  <c r="AG930" i="5" s="1"/>
  <c r="AE20" i="5"/>
  <c r="AE58" i="5"/>
  <c r="AG58" i="5" s="1"/>
  <c r="AE1050" i="5"/>
  <c r="AG1050" i="5" s="1"/>
  <c r="AE1558" i="5"/>
  <c r="AG1558" i="5" s="1"/>
  <c r="AE1118" i="5"/>
  <c r="AG1118" i="5" s="1"/>
  <c r="AE243" i="5"/>
  <c r="AG243" i="5" s="1"/>
  <c r="AE150" i="5"/>
  <c r="AG150" i="5" s="1"/>
  <c r="AE111" i="5"/>
  <c r="AG111" i="5" s="1"/>
  <c r="AE663" i="5"/>
  <c r="AG663" i="5" s="1"/>
  <c r="AE1775" i="5"/>
  <c r="AF1774" i="5" s="1"/>
  <c r="AE788" i="5"/>
  <c r="AE275" i="5"/>
  <c r="AG275" i="5" s="1"/>
  <c r="AE1262" i="5"/>
  <c r="AG1262" i="5" s="1"/>
  <c r="AE1782" i="5"/>
  <c r="AG1782" i="5" s="1"/>
  <c r="AE1498" i="5"/>
  <c r="AG1498" i="5" s="1"/>
  <c r="AE47" i="5"/>
  <c r="AG47" i="5" s="1"/>
  <c r="AE927" i="5"/>
  <c r="AG927" i="5" s="1"/>
  <c r="AE224" i="5"/>
  <c r="AG224" i="5" s="1"/>
  <c r="AE81" i="5"/>
  <c r="AG81" i="5" s="1"/>
  <c r="AE34" i="5"/>
  <c r="AG34" i="5" s="1"/>
  <c r="AE261" i="5"/>
  <c r="AG261" i="5" s="1"/>
  <c r="AE422" i="5"/>
  <c r="AG422" i="5" s="1"/>
  <c r="AE1218" i="5"/>
  <c r="AG1218" i="5" s="1"/>
  <c r="AE876" i="5"/>
  <c r="AG876" i="5" s="1"/>
  <c r="AE1723" i="5"/>
  <c r="AG1723" i="5" s="1"/>
  <c r="AE301" i="5"/>
  <c r="AG301" i="5" s="1"/>
  <c r="AE1126" i="5"/>
  <c r="AG1126" i="5" s="1"/>
  <c r="AE767" i="5"/>
  <c r="AE1871" i="5"/>
  <c r="AE222" i="5"/>
  <c r="AG222" i="5" s="1"/>
  <c r="AE146" i="5"/>
  <c r="AG146" i="5" s="1"/>
  <c r="AE1588" i="5"/>
  <c r="AG1588" i="5" s="1"/>
  <c r="AE505" i="5"/>
  <c r="AG505" i="5" s="1"/>
  <c r="AE141" i="5"/>
  <c r="AE1535" i="5"/>
  <c r="AE1106" i="5"/>
  <c r="AG1106" i="5" s="1"/>
  <c r="AE1091" i="5"/>
  <c r="AG1091" i="5" s="1"/>
  <c r="AE119" i="5"/>
  <c r="AG119" i="5" s="1"/>
  <c r="AE1105" i="5"/>
  <c r="AG1105" i="5" s="1"/>
  <c r="AE1740" i="5"/>
  <c r="AG1740" i="5" s="1"/>
  <c r="AE1265" i="5"/>
  <c r="AG1265" i="5" s="1"/>
  <c r="AE113" i="5"/>
  <c r="AG113" i="5" s="1"/>
  <c r="AE562" i="5"/>
  <c r="AE140" i="5"/>
  <c r="AG140" i="5" s="1"/>
  <c r="AE103" i="5"/>
  <c r="AG103" i="5" s="1"/>
  <c r="AE912" i="5"/>
  <c r="AG912" i="5" s="1"/>
  <c r="AE572" i="5"/>
  <c r="AE577" i="5"/>
  <c r="AG577" i="5" s="1"/>
  <c r="AE82" i="5"/>
  <c r="AG82" i="5" s="1"/>
  <c r="AE1826" i="5"/>
  <c r="AG1826" i="5" s="1"/>
  <c r="AE427" i="5"/>
  <c r="AG427" i="5" s="1"/>
  <c r="AE437" i="5"/>
  <c r="AE272" i="5"/>
  <c r="AG272" i="5" s="1"/>
  <c r="AE1332" i="5"/>
  <c r="AG1332" i="5" s="1"/>
  <c r="AE576" i="5"/>
  <c r="AG576" i="5" s="1"/>
  <c r="AE1768" i="5"/>
  <c r="AG1768" i="5" s="1"/>
  <c r="AE960" i="5"/>
  <c r="AG960" i="5" s="1"/>
  <c r="AE1087" i="5"/>
  <c r="AE798" i="5"/>
  <c r="AG798" i="5" s="1"/>
  <c r="AE887" i="5"/>
  <c r="AG887" i="5" s="1"/>
  <c r="AE992" i="5"/>
  <c r="AG992" i="5" s="1"/>
  <c r="AE185" i="5"/>
  <c r="AG185" i="5" s="1"/>
  <c r="AE1778" i="5"/>
  <c r="AG1778" i="5" s="1"/>
  <c r="AE604" i="5"/>
  <c r="AG604" i="5" s="1"/>
  <c r="AE204" i="5"/>
  <c r="AG204" i="5" s="1"/>
  <c r="AE309" i="5"/>
  <c r="AG309" i="5" s="1"/>
  <c r="AE812" i="5"/>
  <c r="AE1680" i="5"/>
  <c r="AG1680" i="5" s="1"/>
  <c r="AE1411" i="5"/>
  <c r="AG1411" i="5" s="1"/>
  <c r="AE460" i="5"/>
  <c r="AG460" i="5" s="1"/>
  <c r="AE988" i="5"/>
  <c r="AG988" i="5" s="1"/>
  <c r="AE60" i="5"/>
  <c r="AG60" i="5" s="1"/>
  <c r="AE283" i="5"/>
  <c r="AG283" i="5" s="1"/>
  <c r="AE98" i="5"/>
  <c r="AG98" i="5" s="1"/>
  <c r="AE331" i="5"/>
  <c r="AG331" i="5" s="1"/>
  <c r="AE26" i="5"/>
  <c r="AG26" i="5" s="1"/>
  <c r="AE1607" i="5"/>
  <c r="AE97" i="5"/>
  <c r="AG97" i="5" s="1"/>
  <c r="AE606" i="5"/>
  <c r="AG606" i="5" s="1"/>
  <c r="AE1415" i="5"/>
  <c r="AG1415" i="5" s="1"/>
  <c r="AE1480" i="5"/>
  <c r="AG1480" i="5" s="1"/>
  <c r="AE1564" i="5"/>
  <c r="AG1564" i="5" s="1"/>
  <c r="AE667" i="5"/>
  <c r="AG667" i="5" s="1"/>
  <c r="AE1665" i="5"/>
  <c r="AG1665" i="5" s="1"/>
  <c r="AE83" i="5"/>
  <c r="AG83" i="5" s="1"/>
  <c r="AE16" i="5"/>
  <c r="AG16" i="5" s="1"/>
  <c r="AE1456" i="5"/>
  <c r="AE91" i="5"/>
  <c r="AG91" i="5" s="1"/>
  <c r="AE1845" i="5"/>
  <c r="AG1845" i="5" s="1"/>
  <c r="AE408" i="5"/>
  <c r="AG408" i="5" s="1"/>
  <c r="AE27" i="5"/>
  <c r="AE942" i="5"/>
  <c r="AG942" i="5" s="1"/>
  <c r="AE63" i="5"/>
  <c r="AG63" i="5" s="1"/>
  <c r="AE1876" i="5"/>
  <c r="AG1876" i="5" s="1"/>
  <c r="AE1019" i="5"/>
  <c r="AG1019" i="5" s="1"/>
  <c r="AE1450" i="5"/>
  <c r="AE1133" i="5"/>
  <c r="AE1243" i="5"/>
  <c r="AG1243" i="5" s="1"/>
  <c r="AE1380" i="5"/>
  <c r="AE1194" i="5"/>
  <c r="AE1598" i="5"/>
  <c r="AE947" i="5"/>
  <c r="AE1725" i="5"/>
  <c r="AE64" i="5"/>
  <c r="AG64" i="5" s="1"/>
  <c r="AE1072" i="5"/>
  <c r="AE465" i="5"/>
  <c r="AG465" i="5" s="1"/>
  <c r="AE1709" i="5"/>
  <c r="AE251" i="5"/>
  <c r="AG251" i="5" s="1"/>
  <c r="AE1223" i="5"/>
  <c r="AG1223" i="5" s="1"/>
  <c r="AE655" i="5"/>
  <c r="AE1512" i="5"/>
  <c r="AE844" i="5"/>
  <c r="AG844" i="5" s="1"/>
  <c r="AE925" i="5"/>
  <c r="AE1686" i="5"/>
  <c r="AE187" i="5"/>
  <c r="AG187" i="5" s="1"/>
  <c r="AE953" i="5"/>
  <c r="AG953" i="5" s="1"/>
  <c r="AE1516" i="5"/>
  <c r="AG1516" i="5" s="1"/>
  <c r="AE1197" i="5"/>
  <c r="AG1197" i="5" s="1"/>
  <c r="AE1074" i="5"/>
  <c r="AG1074" i="5" s="1"/>
  <c r="AE1130" i="5"/>
  <c r="AE1796" i="5"/>
  <c r="AE1293" i="5"/>
  <c r="AG1293" i="5" s="1"/>
  <c r="AE1071" i="5"/>
  <c r="AG1071" i="5" s="1"/>
  <c r="AE635" i="5"/>
  <c r="AE1413" i="5"/>
  <c r="AG1413" i="5" s="1"/>
  <c r="AE311" i="5"/>
  <c r="AG311" i="5" s="1"/>
  <c r="AE1339" i="5"/>
  <c r="AE1574" i="5"/>
  <c r="AG1574" i="5" s="1"/>
  <c r="AE379" i="5"/>
  <c r="AG379" i="5" s="1"/>
  <c r="AE424" i="5"/>
  <c r="AE1191" i="5"/>
  <c r="AG1191" i="5" s="1"/>
  <c r="AE1816" i="5"/>
  <c r="AE1319" i="5"/>
  <c r="AE1715" i="5"/>
  <c r="AG1715" i="5" s="1"/>
  <c r="AE948" i="5"/>
  <c r="AG948" i="5" s="1"/>
  <c r="AE1280" i="5"/>
  <c r="AG1280" i="5" s="1"/>
  <c r="AE468" i="5"/>
  <c r="AE1677" i="5"/>
  <c r="AG1677" i="5" s="1"/>
  <c r="AE1509" i="5"/>
  <c r="AE1481" i="5"/>
  <c r="AE1329" i="5"/>
  <c r="AE939" i="5"/>
  <c r="AG939" i="5" s="1"/>
  <c r="AE1746" i="5"/>
  <c r="AE1055" i="5"/>
  <c r="AE490" i="5"/>
  <c r="AE524" i="5"/>
  <c r="AG524" i="5" s="1"/>
  <c r="AE1632" i="5"/>
  <c r="AG1632" i="5" s="1"/>
  <c r="AE954" i="5"/>
  <c r="AE1244" i="5"/>
  <c r="AE1586" i="5"/>
  <c r="AG1586" i="5" s="1"/>
  <c r="AE1029" i="5"/>
  <c r="AG1029" i="5" s="1"/>
  <c r="AE77" i="5"/>
  <c r="AG77" i="5" s="1"/>
  <c r="AE922" i="5"/>
  <c r="AE1705" i="5"/>
  <c r="AG1705" i="5" s="1"/>
  <c r="AE1717" i="5"/>
  <c r="AG1717" i="5" s="1"/>
  <c r="AE1385" i="5"/>
  <c r="AE1357" i="5"/>
  <c r="AG1357" i="5" s="1"/>
  <c r="AE1037" i="5"/>
  <c r="AG1037" i="5" s="1"/>
  <c r="AE1308" i="5"/>
  <c r="AG1308" i="5" s="1"/>
  <c r="AE1083" i="5"/>
  <c r="AE878" i="5"/>
  <c r="AG878" i="5" s="1"/>
  <c r="AE839" i="5"/>
  <c r="AE852" i="5"/>
  <c r="AE1084" i="5"/>
  <c r="AG1084" i="5" s="1"/>
  <c r="AE829" i="5"/>
  <c r="AE364" i="5"/>
  <c r="AE1764" i="5"/>
  <c r="AG1764" i="5" s="1"/>
  <c r="AE1466" i="5"/>
  <c r="AG1466" i="5" s="1"/>
  <c r="AE1609" i="5"/>
  <c r="AG1609" i="5" s="1"/>
  <c r="AE1285" i="5"/>
  <c r="AE1229" i="5"/>
  <c r="AE1749" i="5"/>
  <c r="AG1749" i="5" s="1"/>
  <c r="AE1296" i="5"/>
  <c r="AE1286" i="5"/>
  <c r="AE706" i="5"/>
  <c r="AE685" i="5"/>
  <c r="AE417" i="5"/>
  <c r="AE593" i="5"/>
  <c r="AE928" i="5"/>
  <c r="AE433" i="5"/>
  <c r="AE1736" i="5"/>
  <c r="AE1542" i="5"/>
  <c r="AE1258" i="5"/>
  <c r="AE1323" i="5"/>
  <c r="AE1307" i="5"/>
  <c r="AG1307" i="5" s="1"/>
  <c r="AE789" i="5"/>
  <c r="AE1056" i="5"/>
  <c r="AG1056" i="5" s="1"/>
  <c r="AE1604" i="5"/>
  <c r="AG1604" i="5" s="1"/>
  <c r="AE1854" i="5"/>
  <c r="AE1336" i="5"/>
  <c r="AE1117" i="5"/>
  <c r="AG1117" i="5" s="1"/>
  <c r="AE686" i="5"/>
  <c r="AE1330" i="5"/>
  <c r="AE349" i="5"/>
  <c r="AE1636" i="5"/>
  <c r="AE1616" i="5"/>
  <c r="AE1662" i="5"/>
  <c r="AE1734" i="5"/>
  <c r="AE1363" i="5"/>
  <c r="AE1240" i="5"/>
  <c r="AE568" i="5"/>
  <c r="AE494" i="5"/>
  <c r="AG494" i="5" s="1"/>
  <c r="AE1343" i="5"/>
  <c r="AE1789" i="5"/>
  <c r="AG1789" i="5" s="1"/>
  <c r="AE1153" i="5"/>
  <c r="AE506" i="5"/>
  <c r="AE1548" i="5"/>
  <c r="AG1548" i="5" s="1"/>
  <c r="AE1230" i="5"/>
  <c r="AE1655" i="5"/>
  <c r="AE1410" i="5"/>
  <c r="AE265" i="5"/>
  <c r="AE522" i="5"/>
  <c r="AE362" i="5"/>
  <c r="AE504" i="5"/>
  <c r="AG504" i="5" s="1"/>
  <c r="AE970" i="5"/>
  <c r="AE1879" i="5"/>
  <c r="AE1523" i="5"/>
  <c r="AG1523" i="5" s="1"/>
  <c r="AE1267" i="5"/>
  <c r="AE365" i="5"/>
  <c r="AE768" i="5"/>
  <c r="AE534" i="5"/>
  <c r="AG534" i="5" s="1"/>
  <c r="AE569" i="5"/>
  <c r="AE149" i="5"/>
  <c r="AG149" i="5" s="1"/>
  <c r="AE1800" i="5"/>
  <c r="AG1800" i="5" s="1"/>
  <c r="AE1113" i="5"/>
  <c r="AG1113" i="5" s="1"/>
  <c r="AE1184" i="5"/>
  <c r="AG1184" i="5" s="1"/>
  <c r="AE285" i="5"/>
  <c r="AG285" i="5" s="1"/>
  <c r="AE1444" i="5"/>
  <c r="AG1444" i="5" s="1"/>
  <c r="AE1155" i="5"/>
  <c r="AG1155" i="5" s="1"/>
  <c r="AE1007" i="5"/>
  <c r="AG1007" i="5" s="1"/>
  <c r="AE1507" i="5"/>
  <c r="AE498" i="5"/>
  <c r="AG498" i="5" s="1"/>
  <c r="AE147" i="5"/>
  <c r="AG147" i="5" s="1"/>
  <c r="AE513" i="5"/>
  <c r="AG513" i="5" s="1"/>
  <c r="AE114" i="5"/>
  <c r="AG114" i="5" s="1"/>
  <c r="AE1396" i="5"/>
  <c r="AE1666" i="5"/>
  <c r="AE1047" i="5"/>
  <c r="AE1791" i="5"/>
  <c r="AG1791" i="5" s="1"/>
  <c r="AE1479" i="5"/>
  <c r="AG1479" i="5" s="1"/>
  <c r="AE1166" i="5"/>
  <c r="AG1166" i="5" s="1"/>
  <c r="AE739" i="5"/>
  <c r="AG739" i="5" s="1"/>
  <c r="AE1612" i="5"/>
  <c r="AG1612" i="5" s="1"/>
  <c r="AE964" i="5"/>
  <c r="AG964" i="5" s="1"/>
  <c r="AE1487" i="5"/>
  <c r="AG1487" i="5" s="1"/>
  <c r="AE1794" i="5"/>
  <c r="AE95" i="5"/>
  <c r="AE179" i="5"/>
  <c r="AG179" i="5" s="1"/>
  <c r="AE1131" i="5"/>
  <c r="AG1131" i="5" s="1"/>
  <c r="AE1670" i="5"/>
  <c r="AG1670" i="5" s="1"/>
  <c r="AE1567" i="5"/>
  <c r="AE834" i="5"/>
  <c r="AG834" i="5" s="1"/>
  <c r="AE1664" i="5"/>
  <c r="AG1664" i="5" s="1"/>
  <c r="AE1369" i="5"/>
  <c r="AE198" i="5"/>
  <c r="AG198" i="5" s="1"/>
  <c r="AE1127" i="5"/>
  <c r="AE109" i="5"/>
  <c r="AG109" i="5" s="1"/>
  <c r="AE1591" i="5"/>
  <c r="AE1211" i="5"/>
  <c r="AE1727" i="5"/>
  <c r="AE532" i="5"/>
  <c r="AG532" i="5" s="1"/>
  <c r="AE79" i="5"/>
  <c r="AG79" i="5" s="1"/>
  <c r="AE752" i="5"/>
  <c r="AE611" i="5"/>
  <c r="AE1061" i="5"/>
  <c r="AG1061" i="5" s="1"/>
  <c r="AE597" i="5"/>
  <c r="AE1202" i="5"/>
  <c r="AG1202" i="5" s="1"/>
  <c r="AE1758" i="5"/>
  <c r="AE286" i="5"/>
  <c r="AE1722" i="5"/>
  <c r="AG1722" i="5" s="1"/>
  <c r="AE693" i="5"/>
  <c r="AE1384" i="5"/>
  <c r="AG1384" i="5" s="1"/>
  <c r="AE818" i="5"/>
  <c r="AG818" i="5" s="1"/>
  <c r="AE174" i="5"/>
  <c r="AG174" i="5" s="1"/>
  <c r="AE1236" i="5"/>
  <c r="AG1236" i="5" s="1"/>
  <c r="AE497" i="5"/>
  <c r="AG497" i="5" s="1"/>
  <c r="AE1652" i="5"/>
  <c r="AG1652" i="5" s="1"/>
  <c r="AE510" i="5"/>
  <c r="AG510" i="5" s="1"/>
  <c r="AE344" i="5"/>
  <c r="AG344" i="5" s="1"/>
  <c r="AE974" i="5"/>
  <c r="AE1576" i="5"/>
  <c r="AE1765" i="5"/>
  <c r="AE393" i="5"/>
  <c r="AE704" i="5"/>
  <c r="AE1026" i="5"/>
  <c r="AG1026" i="5" s="1"/>
  <c r="AE540" i="5"/>
  <c r="AE885" i="5"/>
  <c r="AE993" i="5"/>
  <c r="AE785" i="5"/>
  <c r="AG785" i="5" s="1"/>
  <c r="AE67" i="5"/>
  <c r="AG67" i="5" s="1"/>
  <c r="AE431" i="5"/>
  <c r="AE320" i="5"/>
  <c r="AE1057" i="5"/>
  <c r="AG1057" i="5" s="1"/>
  <c r="AE269" i="5"/>
  <c r="AE1198" i="5"/>
  <c r="AE131" i="5"/>
  <c r="AG131" i="5" s="1"/>
  <c r="AE815" i="5"/>
  <c r="AG815" i="5" s="1"/>
  <c r="AE158" i="5"/>
  <c r="AG158" i="5" s="1"/>
  <c r="AE735" i="5"/>
  <c r="AG735" i="5" s="1"/>
  <c r="AE1394" i="5"/>
  <c r="AG1394" i="5" s="1"/>
  <c r="AE169" i="5"/>
  <c r="AG169" i="5" s="1"/>
  <c r="AE167" i="5"/>
  <c r="AG167" i="5" s="1"/>
  <c r="AE136" i="5"/>
  <c r="AG136" i="5" s="1"/>
  <c r="AE1252" i="5"/>
  <c r="AG1252" i="5" s="1"/>
  <c r="AE1089" i="5"/>
  <c r="AE382" i="5"/>
  <c r="AG382" i="5" s="1"/>
  <c r="AE1501" i="5"/>
  <c r="AE180" i="5"/>
  <c r="AG180" i="5" s="1"/>
  <c r="AE771" i="5"/>
  <c r="AE689" i="5"/>
  <c r="AE75" i="5"/>
  <c r="AG75" i="5" s="1"/>
  <c r="AE227" i="5"/>
  <c r="AG227" i="5" s="1"/>
  <c r="AE1830" i="5"/>
  <c r="AG1830" i="5" s="1"/>
  <c r="AE998" i="5"/>
  <c r="AE745" i="5"/>
  <c r="AG745" i="5" s="1"/>
  <c r="AE1735" i="5"/>
  <c r="AG1735" i="5" s="1"/>
  <c r="AE31" i="5"/>
  <c r="AG31" i="5" s="1"/>
  <c r="AE1472" i="5"/>
  <c r="AE744" i="5"/>
  <c r="AG744" i="5" s="1"/>
  <c r="AE517" i="5"/>
  <c r="AE1572" i="5"/>
  <c r="AG1572" i="5" s="1"/>
  <c r="AE1760" i="5"/>
  <c r="AE1219" i="5"/>
  <c r="AG1219" i="5" s="1"/>
  <c r="AE1627" i="5"/>
  <c r="AE649" i="5"/>
  <c r="AG649" i="5" s="1"/>
  <c r="AE1497" i="5"/>
  <c r="AG1497" i="5" s="1"/>
  <c r="AE626" i="5"/>
  <c r="AG626" i="5" s="1"/>
  <c r="AE192" i="5"/>
  <c r="AE755" i="5"/>
  <c r="AG755" i="5" s="1"/>
  <c r="AE1842" i="5"/>
  <c r="AE236" i="5"/>
  <c r="AE414" i="5"/>
  <c r="AE864" i="5"/>
  <c r="AE1297" i="5"/>
  <c r="AE143" i="5"/>
  <c r="AG143" i="5" s="1"/>
  <c r="AE688" i="5"/>
  <c r="AG688" i="5" s="1"/>
  <c r="AE200" i="5"/>
  <c r="AE258" i="5"/>
  <c r="AE380" i="5"/>
  <c r="AG380" i="5" s="1"/>
  <c r="AE481" i="5"/>
  <c r="AG481" i="5" s="1"/>
  <c r="AE833" i="5"/>
  <c r="AG833" i="5" s="1"/>
  <c r="AE219" i="5"/>
  <c r="AE672" i="5"/>
  <c r="AE282" i="5"/>
  <c r="AG282" i="5" s="1"/>
  <c r="AE1847" i="5"/>
  <c r="AE231" i="5"/>
  <c r="AG231" i="5" s="1"/>
  <c r="AE1070" i="5"/>
  <c r="AE1172" i="5"/>
  <c r="AG1172" i="5" s="1"/>
  <c r="AE1331" i="5"/>
  <c r="AG1331" i="5" s="1"/>
  <c r="AE1163" i="5"/>
  <c r="AG1163" i="5" s="1"/>
  <c r="AE1602" i="5"/>
  <c r="AE1220" i="5"/>
  <c r="AG1220" i="5" s="1"/>
  <c r="AE176" i="5"/>
  <c r="AG176" i="5" s="1"/>
  <c r="AE1674" i="5"/>
  <c r="AG1674" i="5" s="1"/>
  <c r="AE1827" i="5"/>
  <c r="AE1115" i="5"/>
  <c r="AG1115" i="5" s="1"/>
  <c r="AE555" i="5"/>
  <c r="AG555" i="5" s="1"/>
  <c r="AE1027" i="5"/>
  <c r="AE1603" i="5"/>
  <c r="AG1603" i="5" s="1"/>
  <c r="AE196" i="5"/>
  <c r="AG196" i="5" s="1"/>
  <c r="AE1094" i="5"/>
  <c r="AG1094" i="5" s="1"/>
  <c r="AE668" i="5"/>
  <c r="AG668" i="5" s="1"/>
  <c r="AE1161" i="5"/>
  <c r="AG1161" i="5" s="1"/>
  <c r="AE646" i="5"/>
  <c r="AG646" i="5" s="1"/>
  <c r="AE129" i="5"/>
  <c r="AG129" i="5" s="1"/>
  <c r="AE1020" i="5"/>
  <c r="AG1020" i="5" s="1"/>
  <c r="AE586" i="5"/>
  <c r="AG586" i="5" s="1"/>
  <c r="AE90" i="5"/>
  <c r="AG90" i="5" s="1"/>
  <c r="AE1580" i="5"/>
  <c r="AG1580" i="5" s="1"/>
  <c r="AE271" i="5"/>
  <c r="AE1378" i="5"/>
  <c r="AE215" i="5"/>
  <c r="AE1619" i="5"/>
  <c r="AE656" i="5"/>
  <c r="AG656" i="5" s="1"/>
  <c r="AE19" i="5"/>
  <c r="AG19" i="5" s="1"/>
  <c r="AE228" i="5"/>
  <c r="AE29" i="5"/>
  <c r="AG29" i="5" s="1"/>
  <c r="AE929" i="5"/>
  <c r="AE452" i="5"/>
  <c r="AG452" i="5" s="1"/>
  <c r="AE1752" i="5"/>
  <c r="AG1752" i="5" s="1"/>
  <c r="AE1858" i="5"/>
  <c r="AG1858" i="5" s="1"/>
  <c r="AE1843" i="5"/>
  <c r="AE754" i="5"/>
  <c r="AG754" i="5" s="1"/>
  <c r="AE537" i="5"/>
  <c r="AE1571" i="5"/>
  <c r="AG1571" i="5" s="1"/>
  <c r="AE1158" i="5"/>
  <c r="AE1804" i="5"/>
  <c r="AG1804" i="5" s="1"/>
  <c r="AE1386" i="5"/>
  <c r="AG1386" i="5" s="1"/>
  <c r="AE664" i="5"/>
  <c r="AG664" i="5" s="1"/>
  <c r="AE1531" i="5"/>
  <c r="AE1341" i="5"/>
  <c r="AG1341" i="5" s="1"/>
  <c r="AE936" i="5"/>
  <c r="AE65" i="5"/>
  <c r="AG65" i="5" s="1"/>
  <c r="AE669" i="5"/>
  <c r="AE1857" i="5"/>
  <c r="AE36" i="5"/>
  <c r="AG36" i="5" s="1"/>
  <c r="AE175" i="5"/>
  <c r="AG175" i="5" s="1"/>
  <c r="AE55" i="5"/>
  <c r="AG55" i="5" s="1"/>
  <c r="AE1478" i="5"/>
  <c r="AE736" i="5"/>
  <c r="AE202" i="5"/>
  <c r="AG202" i="5" s="1"/>
  <c r="AE252" i="5"/>
  <c r="AG252" i="5" s="1"/>
  <c r="AE1015" i="5"/>
  <c r="AG1015" i="5" s="1"/>
  <c r="AE1174" i="5"/>
  <c r="AG1174" i="5" s="1"/>
  <c r="AE1726" i="5"/>
  <c r="AG1726" i="5" s="1"/>
  <c r="AE748" i="5"/>
  <c r="AG748" i="5" s="1"/>
  <c r="AE1171" i="5"/>
  <c r="AG1171" i="5" s="1"/>
  <c r="AE1242" i="5"/>
  <c r="AE931" i="5"/>
  <c r="AE1469" i="5"/>
  <c r="AG1469" i="5" s="1"/>
  <c r="AE1743" i="5"/>
  <c r="AG1743" i="5" s="1"/>
  <c r="AE334" i="5"/>
  <c r="AG334" i="5" s="1"/>
  <c r="AE1038" i="5"/>
  <c r="AG1038" i="5" s="1"/>
  <c r="AE1757" i="5"/>
  <c r="AE5" i="5"/>
  <c r="AG5" i="5" s="1"/>
  <c r="AE632" i="5"/>
  <c r="AE881" i="5"/>
  <c r="AG881" i="5" s="1"/>
  <c r="AE280" i="5"/>
  <c r="AG280" i="5" s="1"/>
  <c r="AE327" i="5"/>
  <c r="AE1120" i="5"/>
  <c r="AE1720" i="5"/>
  <c r="AE776" i="5"/>
  <c r="AG776" i="5" s="1"/>
  <c r="AE682" i="5"/>
  <c r="AG682" i="5" s="1"/>
  <c r="AE66" i="5"/>
  <c r="AE235" i="5"/>
  <c r="AG235" i="5" s="1"/>
  <c r="AE778" i="5"/>
  <c r="AG778" i="5" s="1"/>
  <c r="AE774" i="5"/>
  <c r="AG774" i="5" s="1"/>
  <c r="AE23" i="5"/>
  <c r="AE1406" i="5"/>
  <c r="AG1406" i="5" s="1"/>
  <c r="AE1351" i="5"/>
  <c r="AE1626" i="5"/>
  <c r="AE926" i="5"/>
  <c r="AG926" i="5" s="1"/>
  <c r="AE188" i="5"/>
  <c r="AG188" i="5" s="1"/>
  <c r="AE1514" i="5"/>
  <c r="AG1514" i="5" s="1"/>
  <c r="AE1312" i="5"/>
  <c r="AE69" i="5"/>
  <c r="AG69" i="5" s="1"/>
  <c r="AE679" i="5"/>
  <c r="AG679" i="5" s="1"/>
  <c r="AE884" i="5"/>
  <c r="AG884" i="5" s="1"/>
  <c r="AE293" i="5"/>
  <c r="AG293" i="5" s="1"/>
  <c r="AE449" i="5"/>
  <c r="AG449" i="5" s="1"/>
  <c r="AE741" i="5"/>
  <c r="AG741" i="5" s="1"/>
  <c r="AE580" i="5"/>
  <c r="AG580" i="5" s="1"/>
  <c r="AE880" i="5"/>
  <c r="AG880" i="5" s="1"/>
  <c r="AE1409" i="5"/>
  <c r="AG1409" i="5" s="1"/>
  <c r="AE1012" i="5"/>
  <c r="AG1012" i="5" s="1"/>
  <c r="AE1428" i="5"/>
  <c r="AE1125" i="5"/>
  <c r="AG1125" i="5" s="1"/>
  <c r="AE453" i="5"/>
  <c r="AE340" i="5"/>
  <c r="AE1002" i="5"/>
  <c r="AE328" i="5"/>
  <c r="AG328" i="5" s="1"/>
  <c r="AE958" i="5"/>
  <c r="AE987" i="5"/>
  <c r="AG987" i="5" s="1"/>
  <c r="AE1196" i="5"/>
  <c r="AG1196" i="5" s="1"/>
  <c r="AE1028" i="5"/>
  <c r="AE636" i="5"/>
  <c r="AG636" i="5" s="1"/>
  <c r="AE1010" i="5"/>
  <c r="AE1067" i="5"/>
  <c r="AE1513" i="5"/>
  <c r="AG1513" i="5" s="1"/>
  <c r="AE1391" i="5"/>
  <c r="AG1391" i="5" s="1"/>
  <c r="AE1651" i="5"/>
  <c r="AG1651" i="5" s="1"/>
  <c r="AE1053" i="5"/>
  <c r="AE45" i="5"/>
  <c r="AG45" i="5" s="1"/>
  <c r="AE1277" i="5"/>
  <c r="AG1277" i="5" s="1"/>
  <c r="AE910" i="5"/>
  <c r="AG910" i="5" s="1"/>
  <c r="AE1546" i="5"/>
  <c r="AG1546" i="5" s="1"/>
  <c r="AE1814" i="5"/>
  <c r="AG1814" i="5" s="1"/>
  <c r="AE368" i="5"/>
  <c r="AE10" i="5"/>
  <c r="AG10" i="5" s="1"/>
  <c r="AE1788" i="5"/>
  <c r="AG1788" i="5" s="1"/>
  <c r="AE407" i="5"/>
  <c r="AE962" i="5"/>
  <c r="AE1596" i="5"/>
  <c r="AG1596" i="5" s="1"/>
  <c r="AE575" i="5"/>
  <c r="AG575" i="5" s="1"/>
  <c r="AE1004" i="5"/>
  <c r="AE409" i="5"/>
  <c r="AG409" i="5" s="1"/>
  <c r="AE683" i="5"/>
  <c r="AG683" i="5" s="1"/>
  <c r="AE817" i="5"/>
  <c r="AG817" i="5" s="1"/>
  <c r="AE1561" i="5"/>
  <c r="AE759" i="5"/>
  <c r="AG759" i="5" s="1"/>
  <c r="AE1530" i="5"/>
  <c r="AG1530" i="5" s="1"/>
  <c r="AE322" i="5"/>
  <c r="AE1462" i="5"/>
  <c r="AG1462" i="5" s="1"/>
  <c r="AE769" i="5"/>
  <c r="AE1238" i="5"/>
  <c r="AE1577" i="5"/>
  <c r="AG1577" i="5" s="1"/>
  <c r="AE266" i="5"/>
  <c r="AG266" i="5" s="1"/>
  <c r="AE521" i="5"/>
  <c r="AG521" i="5" s="1"/>
  <c r="AE749" i="5"/>
  <c r="AG749" i="5" s="1"/>
  <c r="AE1207" i="5"/>
  <c r="AG1207" i="5" s="1"/>
  <c r="AE1328" i="5"/>
  <c r="AE1287" i="5"/>
  <c r="AG1287" i="5" s="1"/>
  <c r="AE1066" i="5"/>
  <c r="AG1066" i="5" s="1"/>
  <c r="AE367" i="5"/>
  <c r="AG367" i="5" s="1"/>
  <c r="AE94" i="5"/>
  <c r="AG94" i="5" s="1"/>
  <c r="AE1537" i="5"/>
  <c r="AG1537" i="5" s="1"/>
  <c r="AE163" i="5"/>
  <c r="AG163" i="5" s="1"/>
  <c r="AE223" i="5"/>
  <c r="AE1011" i="5"/>
  <c r="AE76" i="5"/>
  <c r="AG76" i="5" s="1"/>
  <c r="AE1360" i="5"/>
  <c r="AE88" i="5"/>
  <c r="AG88" i="5" s="1"/>
  <c r="AE1769" i="5"/>
  <c r="AG1769" i="5" s="1"/>
  <c r="AE573" i="5"/>
  <c r="AE533" i="5"/>
  <c r="AE1614" i="5"/>
  <c r="AG1614" i="5" s="1"/>
  <c r="AE1678" i="5"/>
  <c r="AG1678" i="5" s="1"/>
  <c r="AE514" i="5"/>
  <c r="AE1321" i="5"/>
  <c r="AG1321" i="5" s="1"/>
  <c r="AE1863" i="5"/>
  <c r="AG1863" i="5" s="1"/>
  <c r="AE902" i="5"/>
  <c r="AG902" i="5" s="1"/>
  <c r="AE779" i="5"/>
  <c r="AE156" i="5"/>
  <c r="AG156" i="5" s="1"/>
  <c r="AE1878" i="5"/>
  <c r="AG1878" i="5" s="1"/>
  <c r="AE256" i="5"/>
  <c r="AG256" i="5" s="1"/>
  <c r="AE1731" i="5"/>
  <c r="AG1731" i="5" s="1"/>
  <c r="AE1790" i="5"/>
  <c r="AG1790" i="5" s="1"/>
  <c r="AE1461" i="5"/>
  <c r="AE814" i="5"/>
  <c r="AE515" i="5"/>
  <c r="AG515" i="5" s="1"/>
  <c r="AE239" i="5"/>
  <c r="AE976" i="5"/>
  <c r="AE474" i="5"/>
  <c r="AE284" i="5"/>
  <c r="AE914" i="5"/>
  <c r="AG914" i="5" s="1"/>
  <c r="AE624" i="5"/>
  <c r="AE866" i="5"/>
  <c r="AG866" i="5" s="1"/>
  <c r="AE1100" i="5"/>
  <c r="AE495" i="5"/>
  <c r="AG495" i="5" s="1"/>
  <c r="AE699" i="5"/>
  <c r="AG699" i="5" s="1"/>
  <c r="AE123" i="5"/>
  <c r="AG123" i="5" s="1"/>
  <c r="AE1744" i="5"/>
  <c r="AG1744" i="5" s="1"/>
  <c r="AE339" i="5"/>
  <c r="AG339" i="5" s="1"/>
  <c r="AE872" i="5"/>
  <c r="AG872" i="5" s="1"/>
  <c r="AE973" i="5"/>
  <c r="AF972" i="5" s="1"/>
  <c r="AE121" i="5"/>
  <c r="AG121" i="5" s="1"/>
  <c r="AE751" i="5"/>
  <c r="AG751" i="5" s="1"/>
  <c r="AE1837" i="5"/>
  <c r="AG1837" i="5" s="1"/>
  <c r="AE1822" i="5"/>
  <c r="AG1822" i="5" s="1"/>
  <c r="AE1433" i="5"/>
  <c r="AE471" i="5"/>
  <c r="AG471" i="5" s="1"/>
  <c r="AE1132" i="5"/>
  <c r="AG1132" i="5" s="1"/>
  <c r="AE1304" i="5"/>
  <c r="AG1304" i="5" s="1"/>
  <c r="AE1418" i="5"/>
  <c r="AG1418" i="5" s="1"/>
  <c r="AE434" i="5"/>
  <c r="AG434" i="5" s="1"/>
  <c r="AE1213" i="5"/>
  <c r="AG1213" i="5" s="1"/>
  <c r="AE877" i="5"/>
  <c r="AE1288" i="5"/>
  <c r="AG1288" i="5" s="1"/>
  <c r="AE1659" i="5"/>
  <c r="AG1659" i="5" s="1"/>
  <c r="AE659" i="5"/>
  <c r="AG659" i="5" s="1"/>
  <c r="AE11" i="5"/>
  <c r="AG11" i="5" s="1"/>
  <c r="AE80" i="5"/>
  <c r="AG80" i="5" s="1"/>
  <c r="AE1035" i="5"/>
  <c r="AG1035" i="5" s="1"/>
  <c r="AE74" i="5"/>
  <c r="AG74" i="5" s="1"/>
  <c r="AE1442" i="5"/>
  <c r="AG1442" i="5" s="1"/>
  <c r="AE33" i="5"/>
  <c r="AG33" i="5" s="1"/>
  <c r="AE1283" i="5"/>
  <c r="AE1838" i="5"/>
  <c r="AG1838" i="5" s="1"/>
  <c r="AE528" i="5"/>
  <c r="AG528" i="5" s="1"/>
  <c r="AE628" i="5"/>
  <c r="AE101" i="5"/>
  <c r="AG101" i="5" s="1"/>
  <c r="AE1399" i="5"/>
  <c r="AG1399" i="5" s="1"/>
  <c r="AE386" i="5"/>
  <c r="AG386" i="5" s="1"/>
  <c r="AE438" i="5"/>
  <c r="AG438" i="5" s="1"/>
  <c r="AE708" i="5"/>
  <c r="AE1599" i="5"/>
  <c r="AG1599" i="5" s="1"/>
  <c r="AE166" i="5"/>
  <c r="AG166" i="5" s="1"/>
  <c r="AE832" i="5"/>
  <c r="AG832" i="5" s="1"/>
  <c r="AE1747" i="5"/>
  <c r="AG1747" i="5" s="1"/>
  <c r="AE920" i="5"/>
  <c r="AE690" i="5"/>
  <c r="AG690" i="5" s="1"/>
  <c r="AE56" i="5"/>
  <c r="AG56" i="5" s="1"/>
  <c r="AE30" i="5"/>
  <c r="AG30" i="5" s="1"/>
  <c r="AE303" i="5"/>
  <c r="AG303" i="5" s="1"/>
  <c r="AE895" i="5"/>
  <c r="AE1529" i="5"/>
  <c r="AG1529" i="5" s="1"/>
  <c r="AE1496" i="5"/>
  <c r="AG1496" i="5" s="1"/>
  <c r="AE190" i="5"/>
  <c r="AE1291" i="5"/>
  <c r="AE128" i="5"/>
  <c r="AE1621" i="5"/>
  <c r="AG1621" i="5" s="1"/>
  <c r="L156" i="5"/>
  <c r="N156" i="5" s="1"/>
  <c r="P156" i="5" s="1"/>
  <c r="R156" i="5" s="1"/>
  <c r="T156" i="5" s="1"/>
  <c r="V156" i="5" s="1"/>
  <c r="X156" i="5" s="1"/>
  <c r="Z156" i="5" s="1"/>
  <c r="AA156" i="5" s="1"/>
  <c r="AC156" i="5" s="1"/>
  <c r="L228" i="5"/>
  <c r="N228" i="5" s="1"/>
  <c r="P228" i="5" s="1"/>
  <c r="R228" i="5" s="1"/>
  <c r="T228" i="5" s="1"/>
  <c r="V228" i="5" s="1"/>
  <c r="X228" i="5" s="1"/>
  <c r="Z228" i="5" s="1"/>
  <c r="AA228" i="5" s="1"/>
  <c r="AC228" i="5" s="1"/>
  <c r="L693" i="5"/>
  <c r="N693" i="5" s="1"/>
  <c r="P693" i="5" s="1"/>
  <c r="R693" i="5" s="1"/>
  <c r="T693" i="5" s="1"/>
  <c r="V693" i="5" s="1"/>
  <c r="X693" i="5" s="1"/>
  <c r="Z693" i="5" s="1"/>
  <c r="AA693" i="5" s="1"/>
  <c r="AC693" i="5" s="1"/>
  <c r="L1743" i="5"/>
  <c r="N1743" i="5" s="1"/>
  <c r="P1743" i="5" s="1"/>
  <c r="R1743" i="5" s="1"/>
  <c r="T1743" i="5" s="1"/>
  <c r="V1743" i="5" s="1"/>
  <c r="X1743" i="5" s="1"/>
  <c r="Z1743" i="5" s="1"/>
  <c r="AA1743" i="5" s="1"/>
  <c r="AC1743" i="5" s="1"/>
  <c r="L868" i="5"/>
  <c r="N868" i="5" s="1"/>
  <c r="P868" i="5" s="1"/>
  <c r="R868" i="5" s="1"/>
  <c r="T868" i="5" s="1"/>
  <c r="V868" i="5" s="1"/>
  <c r="X868" i="5" s="1"/>
  <c r="Z868" i="5" s="1"/>
  <c r="AA868" i="5" s="1"/>
  <c r="AC868" i="5" s="1"/>
  <c r="P450" i="5"/>
  <c r="R450" i="5" s="1"/>
  <c r="T450" i="5" s="1"/>
  <c r="V450" i="5" s="1"/>
  <c r="X450" i="5" s="1"/>
  <c r="Z450" i="5" s="1"/>
  <c r="AA450" i="5" s="1"/>
  <c r="AC450" i="5" s="1"/>
  <c r="N635" i="5"/>
  <c r="P635" i="5" s="1"/>
  <c r="R635" i="5" s="1"/>
  <c r="T635" i="5" s="1"/>
  <c r="V635" i="5" s="1"/>
  <c r="X635" i="5" s="1"/>
  <c r="Z635" i="5" s="1"/>
  <c r="AA635" i="5" s="1"/>
  <c r="AC635" i="5" s="1"/>
  <c r="L452" i="5"/>
  <c r="N452" i="5" s="1"/>
  <c r="P452" i="5" s="1"/>
  <c r="R452" i="5" s="1"/>
  <c r="T452" i="5" s="1"/>
  <c r="V452" i="5" s="1"/>
  <c r="X452" i="5" s="1"/>
  <c r="Z452" i="5" s="1"/>
  <c r="AA452" i="5" s="1"/>
  <c r="AC452" i="5" s="1"/>
  <c r="L1788" i="5"/>
  <c r="N1788" i="5" s="1"/>
  <c r="P1788" i="5" s="1"/>
  <c r="R1788" i="5" s="1"/>
  <c r="T1788" i="5" s="1"/>
  <c r="V1788" i="5" s="1"/>
  <c r="X1788" i="5" s="1"/>
  <c r="Z1788" i="5" s="1"/>
  <c r="AA1788" i="5" s="1"/>
  <c r="AC1788" i="5" s="1"/>
  <c r="L1757" i="5"/>
  <c r="N1757" i="5" s="1"/>
  <c r="P1757" i="5" s="1"/>
  <c r="R1757" i="5" s="1"/>
  <c r="T1757" i="5" s="1"/>
  <c r="V1757" i="5" s="1"/>
  <c r="X1757" i="5" s="1"/>
  <c r="Z1757" i="5" s="1"/>
  <c r="AA1757" i="5" s="1"/>
  <c r="AC1757" i="5" s="1"/>
  <c r="L611" i="5"/>
  <c r="N611" i="5" s="1"/>
  <c r="P611" i="5" s="1"/>
  <c r="R611" i="5" s="1"/>
  <c r="T611" i="5" s="1"/>
  <c r="V611" i="5" s="1"/>
  <c r="X611" i="5" s="1"/>
  <c r="Z611" i="5" s="1"/>
  <c r="AA611" i="5" s="1"/>
  <c r="AC611" i="5" s="1"/>
  <c r="L688" i="5"/>
  <c r="N688" i="5" s="1"/>
  <c r="P688" i="5" s="1"/>
  <c r="R688" i="5" s="1"/>
  <c r="T688" i="5" s="1"/>
  <c r="V688" i="5" s="1"/>
  <c r="X688" i="5" s="1"/>
  <c r="Z688" i="5" s="1"/>
  <c r="AA688" i="5" s="1"/>
  <c r="AC688" i="5" s="1"/>
  <c r="P132" i="5"/>
  <c r="R132" i="5" s="1"/>
  <c r="T132" i="5" s="1"/>
  <c r="V132" i="5" s="1"/>
  <c r="X132" i="5" s="1"/>
  <c r="Z132" i="5" s="1"/>
  <c r="AA132" i="5" s="1"/>
  <c r="AC132" i="5" s="1"/>
  <c r="L1758" i="5"/>
  <c r="N1758" i="5" s="1"/>
  <c r="P1758" i="5" s="1"/>
  <c r="R1758" i="5" s="1"/>
  <c r="T1758" i="5" s="1"/>
  <c r="V1758" i="5" s="1"/>
  <c r="X1758" i="5" s="1"/>
  <c r="Z1758" i="5" s="1"/>
  <c r="AA1758" i="5" s="1"/>
  <c r="AC1758" i="5" s="1"/>
  <c r="L1174" i="5"/>
  <c r="N1174" i="5" s="1"/>
  <c r="P1174" i="5" s="1"/>
  <c r="R1174" i="5" s="1"/>
  <c r="T1174" i="5" s="1"/>
  <c r="V1174" i="5" s="1"/>
  <c r="X1174" i="5" s="1"/>
  <c r="Z1174" i="5" s="1"/>
  <c r="AA1174" i="5" s="1"/>
  <c r="AC1174" i="5" s="1"/>
  <c r="L271" i="5"/>
  <c r="N271" i="5" s="1"/>
  <c r="P271" i="5" s="1"/>
  <c r="R271" i="5" s="1"/>
  <c r="T271" i="5" s="1"/>
  <c r="V271" i="5" s="1"/>
  <c r="X271" i="5" s="1"/>
  <c r="Z271" i="5" s="1"/>
  <c r="AA271" i="5" s="1"/>
  <c r="AC271" i="5" s="1"/>
  <c r="L1726" i="5"/>
  <c r="N1726" i="5" s="1"/>
  <c r="P1726" i="5" s="1"/>
  <c r="R1726" i="5" s="1"/>
  <c r="T1726" i="5" s="1"/>
  <c r="V1726" i="5" s="1"/>
  <c r="X1726" i="5" s="1"/>
  <c r="Z1726" i="5" s="1"/>
  <c r="AA1726" i="5" s="1"/>
  <c r="AC1726" i="5" s="1"/>
  <c r="L1735" i="5"/>
  <c r="N1735" i="5" s="1"/>
  <c r="P1735" i="5" s="1"/>
  <c r="R1735" i="5" s="1"/>
  <c r="T1735" i="5" s="1"/>
  <c r="V1735" i="5" s="1"/>
  <c r="X1735" i="5" s="1"/>
  <c r="Z1735" i="5" s="1"/>
  <c r="AA1735" i="5" s="1"/>
  <c r="AC1735" i="5" s="1"/>
  <c r="N831" i="5"/>
  <c r="P831" i="5" s="1"/>
  <c r="R831" i="5" s="1"/>
  <c r="T831" i="5" s="1"/>
  <c r="V831" i="5" s="1"/>
  <c r="X831" i="5" s="1"/>
  <c r="Z831" i="5" s="1"/>
  <c r="AA831" i="5" s="1"/>
  <c r="AC831" i="5" s="1"/>
  <c r="L690" i="5"/>
  <c r="N690" i="5" s="1"/>
  <c r="P690" i="5" s="1"/>
  <c r="R690" i="5" s="1"/>
  <c r="T690" i="5" s="1"/>
  <c r="V690" i="5" s="1"/>
  <c r="X690" i="5" s="1"/>
  <c r="Z690" i="5" s="1"/>
  <c r="AA690" i="5" s="1"/>
  <c r="AC690" i="5" s="1"/>
  <c r="L573" i="5"/>
  <c r="N573" i="5" s="1"/>
  <c r="P573" i="5" s="1"/>
  <c r="R573" i="5" s="1"/>
  <c r="T573" i="5" s="1"/>
  <c r="V573" i="5" s="1"/>
  <c r="X573" i="5" s="1"/>
  <c r="Z573" i="5" s="1"/>
  <c r="AA573" i="5" s="1"/>
  <c r="AC573" i="5" s="1"/>
  <c r="L708" i="5"/>
  <c r="N708" i="5" s="1"/>
  <c r="P708" i="5" s="1"/>
  <c r="R708" i="5" s="1"/>
  <c r="T708" i="5" s="1"/>
  <c r="V708" i="5" s="1"/>
  <c r="X708" i="5" s="1"/>
  <c r="Z708" i="5" s="1"/>
  <c r="AA708" i="5" s="1"/>
  <c r="AC708" i="5" s="1"/>
  <c r="L1651" i="5"/>
  <c r="N1651" i="5" s="1"/>
  <c r="P1651" i="5" s="1"/>
  <c r="R1651" i="5" s="1"/>
  <c r="T1651" i="5" s="1"/>
  <c r="V1651" i="5" s="1"/>
  <c r="X1651" i="5" s="1"/>
  <c r="Z1651" i="5" s="1"/>
  <c r="AA1651" i="5" s="1"/>
  <c r="AC1651" i="5" s="1"/>
  <c r="L735" i="5"/>
  <c r="N735" i="5" s="1"/>
  <c r="P735" i="5" s="1"/>
  <c r="R735" i="5" s="1"/>
  <c r="T735" i="5" s="1"/>
  <c r="V735" i="5" s="1"/>
  <c r="X735" i="5" s="1"/>
  <c r="Z735" i="5" s="1"/>
  <c r="AA735" i="5" s="1"/>
  <c r="AC735" i="5" s="1"/>
  <c r="L739" i="5"/>
  <c r="N739" i="5" s="1"/>
  <c r="P739" i="5" s="1"/>
  <c r="R739" i="5" s="1"/>
  <c r="T739" i="5" s="1"/>
  <c r="V739" i="5" s="1"/>
  <c r="X739" i="5" s="1"/>
  <c r="Z739" i="5" s="1"/>
  <c r="AA739" i="5" s="1"/>
  <c r="AC739" i="5" s="1"/>
  <c r="L1747" i="5"/>
  <c r="N1747" i="5" s="1"/>
  <c r="P1747" i="5" s="1"/>
  <c r="R1747" i="5" s="1"/>
  <c r="T1747" i="5" s="1"/>
  <c r="V1747" i="5" s="1"/>
  <c r="X1747" i="5" s="1"/>
  <c r="Z1747" i="5" s="1"/>
  <c r="AA1747" i="5" s="1"/>
  <c r="AC1747" i="5" s="1"/>
  <c r="N344" i="5"/>
  <c r="P344" i="5" s="1"/>
  <c r="R344" i="5" s="1"/>
  <c r="T344" i="5" s="1"/>
  <c r="V344" i="5" s="1"/>
  <c r="X344" i="5" s="1"/>
  <c r="Z344" i="5" s="1"/>
  <c r="AA344" i="5" s="1"/>
  <c r="AC344" i="5" s="1"/>
  <c r="L1291" i="5"/>
  <c r="N1291" i="5" s="1"/>
  <c r="P1291" i="5" s="1"/>
  <c r="R1291" i="5" s="1"/>
  <c r="T1291" i="5" s="1"/>
  <c r="V1291" i="5" s="1"/>
  <c r="X1291" i="5" s="1"/>
  <c r="Z1291" i="5" s="1"/>
  <c r="AA1291" i="5" s="1"/>
  <c r="AC1291" i="5" s="1"/>
  <c r="L1369" i="5"/>
  <c r="N1369" i="5" s="1"/>
  <c r="P1369" i="5" s="1"/>
  <c r="R1369" i="5" s="1"/>
  <c r="T1369" i="5" s="1"/>
  <c r="V1369" i="5" s="1"/>
  <c r="X1369" i="5" s="1"/>
  <c r="Z1369" i="5" s="1"/>
  <c r="AA1369" i="5" s="1"/>
  <c r="AC1369" i="5" s="1"/>
  <c r="N533" i="5"/>
  <c r="P533" i="5" s="1"/>
  <c r="R533" i="5" s="1"/>
  <c r="T533" i="5" s="1"/>
  <c r="V533" i="5" s="1"/>
  <c r="X533" i="5" s="1"/>
  <c r="Z533" i="5" s="1"/>
  <c r="AA533" i="5" s="1"/>
  <c r="AC533" i="5" s="1"/>
  <c r="L1252" i="5"/>
  <c r="N1252" i="5" s="1"/>
  <c r="P1252" i="5" s="1"/>
  <c r="R1252" i="5" s="1"/>
  <c r="T1252" i="5" s="1"/>
  <c r="V1252" i="5" s="1"/>
  <c r="X1252" i="5" s="1"/>
  <c r="Z1252" i="5" s="1"/>
  <c r="AA1252" i="5" s="1"/>
  <c r="AC1252" i="5" s="1"/>
  <c r="L193" i="5"/>
  <c r="N193" i="5" s="1"/>
  <c r="P193" i="5" s="1"/>
  <c r="R193" i="5" s="1"/>
  <c r="T193" i="5" s="1"/>
  <c r="V193" i="5" s="1"/>
  <c r="X193" i="5" s="1"/>
  <c r="Z193" i="5" s="1"/>
  <c r="AA193" i="5" s="1"/>
  <c r="AC193" i="5" s="1"/>
  <c r="L648" i="5"/>
  <c r="N648" i="5" s="1"/>
  <c r="P648" i="5" s="1"/>
  <c r="R648" i="5" s="1"/>
  <c r="T648" i="5" s="1"/>
  <c r="V648" i="5" s="1"/>
  <c r="X648" i="5" s="1"/>
  <c r="Z648" i="5" s="1"/>
  <c r="AA648" i="5" s="1"/>
  <c r="AC648" i="5" s="1"/>
  <c r="L528" i="5"/>
  <c r="N528" i="5" s="1"/>
  <c r="P528" i="5" s="1"/>
  <c r="R528" i="5" s="1"/>
  <c r="T528" i="5" s="1"/>
  <c r="V528" i="5" s="1"/>
  <c r="X528" i="5" s="1"/>
  <c r="Z528" i="5" s="1"/>
  <c r="AA528" i="5" s="1"/>
  <c r="AC528" i="5" s="1"/>
  <c r="R1444" i="5"/>
  <c r="T1444" i="5" s="1"/>
  <c r="V1444" i="5" s="1"/>
  <c r="X1444" i="5" s="1"/>
  <c r="Z1444" i="5" s="1"/>
  <c r="AA1444" i="5" s="1"/>
  <c r="AC1444" i="5" s="1"/>
  <c r="L1277" i="5"/>
  <c r="N1277" i="5" s="1"/>
  <c r="P1277" i="5" s="1"/>
  <c r="R1277" i="5" s="1"/>
  <c r="T1277" i="5" s="1"/>
  <c r="V1277" i="5" s="1"/>
  <c r="X1277" i="5" s="1"/>
  <c r="Z1277" i="5" s="1"/>
  <c r="AA1277" i="5" s="1"/>
  <c r="AC1277" i="5" s="1"/>
  <c r="L1469" i="5"/>
  <c r="N1469" i="5" s="1"/>
  <c r="P1469" i="5" s="1"/>
  <c r="R1469" i="5" s="1"/>
  <c r="T1469" i="5" s="1"/>
  <c r="V1469" i="5" s="1"/>
  <c r="X1469" i="5" s="1"/>
  <c r="Z1469" i="5" s="1"/>
  <c r="AA1469" i="5" s="1"/>
  <c r="AC1469" i="5" s="1"/>
  <c r="L320" i="5"/>
  <c r="N320" i="5" s="1"/>
  <c r="P320" i="5" s="1"/>
  <c r="R320" i="5" s="1"/>
  <c r="T320" i="5" s="1"/>
  <c r="V320" i="5" s="1"/>
  <c r="X320" i="5" s="1"/>
  <c r="Z320" i="5" s="1"/>
  <c r="AA320" i="5" s="1"/>
  <c r="AC320" i="5" s="1"/>
  <c r="L143" i="5"/>
  <c r="N143" i="5" s="1"/>
  <c r="P143" i="5" s="1"/>
  <c r="R143" i="5" s="1"/>
  <c r="T143" i="5" s="1"/>
  <c r="V143" i="5" s="1"/>
  <c r="X143" i="5" s="1"/>
  <c r="Z143" i="5" s="1"/>
  <c r="AA143" i="5" s="1"/>
  <c r="AC143" i="5" s="1"/>
  <c r="P33" i="5"/>
  <c r="R33" i="5" s="1"/>
  <c r="T33" i="5" s="1"/>
  <c r="V33" i="5" s="1"/>
  <c r="X33" i="5" s="1"/>
  <c r="Z33" i="5" s="1"/>
  <c r="AA33" i="5" s="1"/>
  <c r="AC33" i="5" s="1"/>
  <c r="L69" i="5"/>
  <c r="N69" i="5" s="1"/>
  <c r="P69" i="5" s="1"/>
  <c r="R69" i="5" s="1"/>
  <c r="T69" i="5" s="1"/>
  <c r="V69" i="5" s="1"/>
  <c r="X69" i="5" s="1"/>
  <c r="Z69" i="5" s="1"/>
  <c r="AA69" i="5" s="1"/>
  <c r="AC69" i="5" s="1"/>
  <c r="L453" i="5"/>
  <c r="N453" i="5" s="1"/>
  <c r="P453" i="5" s="1"/>
  <c r="R453" i="5" s="1"/>
  <c r="T453" i="5" s="1"/>
  <c r="V453" i="5" s="1"/>
  <c r="X453" i="5" s="1"/>
  <c r="Z453" i="5" s="1"/>
  <c r="AA453" i="5" s="1"/>
  <c r="AC453" i="5" s="1"/>
  <c r="L1399" i="5"/>
  <c r="N1399" i="5" s="1"/>
  <c r="P1399" i="5" s="1"/>
  <c r="R1399" i="5" s="1"/>
  <c r="T1399" i="5" s="1"/>
  <c r="V1399" i="5" s="1"/>
  <c r="X1399" i="5" s="1"/>
  <c r="Z1399" i="5" s="1"/>
  <c r="AA1399" i="5" s="1"/>
  <c r="AC1399" i="5" s="1"/>
  <c r="L988" i="5"/>
  <c r="N988" i="5" s="1"/>
  <c r="P988" i="5" s="1"/>
  <c r="R988" i="5" s="1"/>
  <c r="T988" i="5" s="1"/>
  <c r="V988" i="5" s="1"/>
  <c r="X988" i="5" s="1"/>
  <c r="Z988" i="5" s="1"/>
  <c r="AA988" i="5" s="1"/>
  <c r="AC988" i="5" s="1"/>
  <c r="L953" i="5"/>
  <c r="N953" i="5" s="1"/>
  <c r="P953" i="5" s="1"/>
  <c r="R953" i="5" s="1"/>
  <c r="T953" i="5" s="1"/>
  <c r="V953" i="5" s="1"/>
  <c r="X953" i="5" s="1"/>
  <c r="Z953" i="5" s="1"/>
  <c r="AA953" i="5" s="1"/>
  <c r="AC953" i="5" s="1"/>
  <c r="L1283" i="5"/>
  <c r="N1283" i="5" s="1"/>
  <c r="P1283" i="5" s="1"/>
  <c r="R1283" i="5" s="1"/>
  <c r="T1283" i="5" s="1"/>
  <c r="V1283" i="5" s="1"/>
  <c r="X1283" i="5" s="1"/>
  <c r="Z1283" i="5" s="1"/>
  <c r="AA1283" i="5" s="1"/>
  <c r="AC1283" i="5" s="1"/>
  <c r="P900" i="5"/>
  <c r="R900" i="5" s="1"/>
  <c r="T900" i="5" s="1"/>
  <c r="V900" i="5" s="1"/>
  <c r="X900" i="5" s="1"/>
  <c r="Z900" i="5" s="1"/>
  <c r="AA900" i="5" s="1"/>
  <c r="AC900" i="5" s="1"/>
  <c r="N670" i="5"/>
  <c r="P670" i="5" s="1"/>
  <c r="R670" i="5" s="1"/>
  <c r="T670" i="5" s="1"/>
  <c r="V670" i="5" s="1"/>
  <c r="X670" i="5" s="1"/>
  <c r="Z670" i="5" s="1"/>
  <c r="AA670" i="5" s="1"/>
  <c r="AC670" i="5" s="1"/>
  <c r="L1710" i="5"/>
  <c r="N1710" i="5" s="1"/>
  <c r="P1710" i="5" s="1"/>
  <c r="R1710" i="5" s="1"/>
  <c r="T1710" i="5" s="1"/>
  <c r="V1710" i="5" s="1"/>
  <c r="X1710" i="5" s="1"/>
  <c r="Z1710" i="5" s="1"/>
  <c r="AA1710" i="5" s="1"/>
  <c r="AC1710" i="5" s="1"/>
  <c r="L1035" i="5"/>
  <c r="N1035" i="5" s="1"/>
  <c r="P1035" i="5" s="1"/>
  <c r="R1035" i="5" s="1"/>
  <c r="T1035" i="5" s="1"/>
  <c r="V1035" i="5" s="1"/>
  <c r="X1035" i="5" s="1"/>
  <c r="Z1035" i="5" s="1"/>
  <c r="AA1035" i="5" s="1"/>
  <c r="AC1035" i="5" s="1"/>
  <c r="L1838" i="5"/>
  <c r="N1838" i="5" s="1"/>
  <c r="P1838" i="5" s="1"/>
  <c r="R1838" i="5" s="1"/>
  <c r="T1838" i="5" s="1"/>
  <c r="V1838" i="5" s="1"/>
  <c r="X1838" i="5" s="1"/>
  <c r="Z1838" i="5" s="1"/>
  <c r="AA1838" i="5" s="1"/>
  <c r="AC1838" i="5" s="1"/>
  <c r="N1011" i="5"/>
  <c r="P1011" i="5" s="1"/>
  <c r="R1011" i="5" s="1"/>
  <c r="T1011" i="5" s="1"/>
  <c r="V1011" i="5" s="1"/>
  <c r="X1011" i="5" s="1"/>
  <c r="Z1011" i="5" s="1"/>
  <c r="AA1011" i="5" s="1"/>
  <c r="AC1011" i="5" s="1"/>
  <c r="L1727" i="5"/>
  <c r="N1727" i="5" s="1"/>
  <c r="P1727" i="5" s="1"/>
  <c r="R1727" i="5" s="1"/>
  <c r="T1727" i="5" s="1"/>
  <c r="V1727" i="5" s="1"/>
  <c r="X1727" i="5" s="1"/>
  <c r="Z1727" i="5" s="1"/>
  <c r="AA1727" i="5" s="1"/>
  <c r="AC1727" i="5" s="1"/>
  <c r="N513" i="5"/>
  <c r="P513" i="5" s="1"/>
  <c r="R513" i="5" s="1"/>
  <c r="T513" i="5" s="1"/>
  <c r="V513" i="5" s="1"/>
  <c r="X513" i="5" s="1"/>
  <c r="Z513" i="5" s="1"/>
  <c r="AA513" i="5" s="1"/>
  <c r="AC513" i="5" s="1"/>
  <c r="L1293" i="5"/>
  <c r="N1293" i="5" s="1"/>
  <c r="P1293" i="5" s="1"/>
  <c r="R1293" i="5" s="1"/>
  <c r="T1293" i="5" s="1"/>
  <c r="V1293" i="5" s="1"/>
  <c r="X1293" i="5" s="1"/>
  <c r="Z1293" i="5" s="1"/>
  <c r="AA1293" i="5" s="1"/>
  <c r="AC1293" i="5" s="1"/>
  <c r="L895" i="5"/>
  <c r="N895" i="5" s="1"/>
  <c r="P895" i="5" s="1"/>
  <c r="R895" i="5" s="1"/>
  <c r="T895" i="5" s="1"/>
  <c r="V895" i="5" s="1"/>
  <c r="X895" i="5" s="1"/>
  <c r="Z895" i="5" s="1"/>
  <c r="AA895" i="5" s="1"/>
  <c r="AC895" i="5" s="1"/>
  <c r="R114" i="5"/>
  <c r="T114" i="5" s="1"/>
  <c r="V114" i="5" s="1"/>
  <c r="X114" i="5" s="1"/>
  <c r="Z114" i="5" s="1"/>
  <c r="AA114" i="5" s="1"/>
  <c r="AC114" i="5" s="1"/>
  <c r="T884" i="5"/>
  <c r="V884" i="5" s="1"/>
  <c r="X884" i="5" s="1"/>
  <c r="Z884" i="5" s="1"/>
  <c r="AA884" i="5" s="1"/>
  <c r="AC884" i="5" s="1"/>
  <c r="L720" i="5"/>
  <c r="N720" i="5" s="1"/>
  <c r="P720" i="5" s="1"/>
  <c r="R720" i="5" s="1"/>
  <c r="T720" i="5" s="1"/>
  <c r="V720" i="5" s="1"/>
  <c r="X720" i="5" s="1"/>
  <c r="Z720" i="5" s="1"/>
  <c r="AA720" i="5" s="1"/>
  <c r="AC720" i="5" s="1"/>
  <c r="L198" i="5"/>
  <c r="N198" i="5" s="1"/>
  <c r="P198" i="5" s="1"/>
  <c r="R198" i="5" s="1"/>
  <c r="T198" i="5" s="1"/>
  <c r="V198" i="5" s="1"/>
  <c r="X198" i="5" s="1"/>
  <c r="Z198" i="5" s="1"/>
  <c r="AA198" i="5" s="1"/>
  <c r="AC198" i="5" s="1"/>
  <c r="N510" i="5"/>
  <c r="P510" i="5" s="1"/>
  <c r="R510" i="5" s="1"/>
  <c r="T510" i="5" s="1"/>
  <c r="V510" i="5" s="1"/>
  <c r="X510" i="5" s="1"/>
  <c r="Z510" i="5" s="1"/>
  <c r="AA510" i="5" s="1"/>
  <c r="AC510" i="5" s="1"/>
  <c r="X642" i="5"/>
  <c r="Z642" i="5" s="1"/>
  <c r="AA642" i="5" s="1"/>
  <c r="AC642" i="5" s="1"/>
  <c r="R527" i="5"/>
  <c r="T527" i="5" s="1"/>
  <c r="V527" i="5" s="1"/>
  <c r="X527" i="5" s="1"/>
  <c r="Z527" i="5" s="1"/>
  <c r="AA527" i="5" s="1"/>
  <c r="AC527" i="5" s="1"/>
  <c r="L75" i="5"/>
  <c r="N75" i="5" s="1"/>
  <c r="P75" i="5" s="1"/>
  <c r="R75" i="5" s="1"/>
  <c r="T75" i="5" s="1"/>
  <c r="V75" i="5" s="1"/>
  <c r="X75" i="5" s="1"/>
  <c r="Z75" i="5" s="1"/>
  <c r="AA75" i="5" s="1"/>
  <c r="AC75" i="5" s="1"/>
  <c r="L176" i="5"/>
  <c r="N176" i="5" s="1"/>
  <c r="P176" i="5" s="1"/>
  <c r="R176" i="5" s="1"/>
  <c r="T176" i="5" s="1"/>
  <c r="V176" i="5" s="1"/>
  <c r="X176" i="5" s="1"/>
  <c r="Z176" i="5" s="1"/>
  <c r="AA176" i="5" s="1"/>
  <c r="AC176" i="5" s="1"/>
  <c r="L19" i="5"/>
  <c r="N19" i="5" s="1"/>
  <c r="P19" i="5" s="1"/>
  <c r="R19" i="5" s="1"/>
  <c r="T19" i="5" s="1"/>
  <c r="V19" i="5" s="1"/>
  <c r="X19" i="5" s="1"/>
  <c r="Z19" i="5" s="1"/>
  <c r="AA19" i="5" s="1"/>
  <c r="AC19" i="5" s="1"/>
  <c r="L172" i="5"/>
  <c r="N172" i="5" s="1"/>
  <c r="P172" i="5" s="1"/>
  <c r="R172" i="5" s="1"/>
  <c r="T172" i="5" s="1"/>
  <c r="V172" i="5" s="1"/>
  <c r="X172" i="5" s="1"/>
  <c r="Z172" i="5" s="1"/>
  <c r="AA172" i="5" s="1"/>
  <c r="AC172" i="5" s="1"/>
  <c r="L34" i="5"/>
  <c r="N34" i="5" s="1"/>
  <c r="P34" i="5" s="1"/>
  <c r="R34" i="5" s="1"/>
  <c r="T34" i="5" s="1"/>
  <c r="V34" i="5" s="1"/>
  <c r="X34" i="5" s="1"/>
  <c r="Z34" i="5" s="1"/>
  <c r="AA34" i="5" s="1"/>
  <c r="AC34" i="5" s="1"/>
  <c r="L334" i="5"/>
  <c r="N334" i="5" s="1"/>
  <c r="P334" i="5" s="1"/>
  <c r="R334" i="5" s="1"/>
  <c r="T334" i="5" s="1"/>
  <c r="V334" i="5" s="1"/>
  <c r="X334" i="5" s="1"/>
  <c r="Z334" i="5" s="1"/>
  <c r="AA334" i="5" s="1"/>
  <c r="AC334" i="5" s="1"/>
  <c r="L1223" i="5"/>
  <c r="N1223" i="5" s="1"/>
  <c r="P1223" i="5" s="1"/>
  <c r="R1223" i="5" s="1"/>
  <c r="T1223" i="5" s="1"/>
  <c r="V1223" i="5" s="1"/>
  <c r="X1223" i="5" s="1"/>
  <c r="Z1223" i="5" s="1"/>
  <c r="AA1223" i="5" s="1"/>
  <c r="AC1223" i="5" s="1"/>
  <c r="L737" i="5"/>
  <c r="N737" i="5" s="1"/>
  <c r="P737" i="5" s="1"/>
  <c r="R737" i="5" s="1"/>
  <c r="T737" i="5" s="1"/>
  <c r="V737" i="5" s="1"/>
  <c r="X737" i="5" s="1"/>
  <c r="Z737" i="5" s="1"/>
  <c r="AA737" i="5" s="1"/>
  <c r="AC737" i="5" s="1"/>
  <c r="L346" i="5"/>
  <c r="N346" i="5" s="1"/>
  <c r="P346" i="5" s="1"/>
  <c r="R346" i="5" s="1"/>
  <c r="T346" i="5" s="1"/>
  <c r="V346" i="5" s="1"/>
  <c r="X346" i="5" s="1"/>
  <c r="Z346" i="5" s="1"/>
  <c r="AA346" i="5" s="1"/>
  <c r="AC346" i="5" s="1"/>
  <c r="P1108" i="5"/>
  <c r="R1108" i="5" s="1"/>
  <c r="T1108" i="5" s="1"/>
  <c r="V1108" i="5" s="1"/>
  <c r="X1108" i="5" s="1"/>
  <c r="Z1108" i="5" s="1"/>
  <c r="AA1108" i="5" s="1"/>
  <c r="AC1108" i="5" s="1"/>
  <c r="L31" i="5"/>
  <c r="N31" i="5" s="1"/>
  <c r="P31" i="5" s="1"/>
  <c r="R31" i="5" s="1"/>
  <c r="T31" i="5" s="1"/>
  <c r="V31" i="5" s="1"/>
  <c r="X31" i="5" s="1"/>
  <c r="Z31" i="5" s="1"/>
  <c r="AA31" i="5" s="1"/>
  <c r="AC31" i="5" s="1"/>
  <c r="L349" i="5"/>
  <c r="N349" i="5" s="1"/>
  <c r="P349" i="5" s="1"/>
  <c r="R349" i="5" s="1"/>
  <c r="T349" i="5" s="1"/>
  <c r="V349" i="5" s="1"/>
  <c r="X349" i="5" s="1"/>
  <c r="Z349" i="5" s="1"/>
  <c r="AA349" i="5" s="1"/>
  <c r="AC349" i="5" s="1"/>
  <c r="L434" i="5"/>
  <c r="N434" i="5" s="1"/>
  <c r="P434" i="5" s="1"/>
  <c r="R434" i="5" s="1"/>
  <c r="T434" i="5" s="1"/>
  <c r="V434" i="5" s="1"/>
  <c r="X434" i="5" s="1"/>
  <c r="Z434" i="5" s="1"/>
  <c r="AA434" i="5" s="1"/>
  <c r="AC434" i="5" s="1"/>
  <c r="L1012" i="5"/>
  <c r="N1012" i="5" s="1"/>
  <c r="P1012" i="5" s="1"/>
  <c r="R1012" i="5" s="1"/>
  <c r="T1012" i="5" s="1"/>
  <c r="V1012" i="5" s="1"/>
  <c r="X1012" i="5" s="1"/>
  <c r="Z1012" i="5" s="1"/>
  <c r="AA1012" i="5" s="1"/>
  <c r="AC1012" i="5" s="1"/>
  <c r="L177" i="5"/>
  <c r="N177" i="5" s="1"/>
  <c r="P177" i="5" s="1"/>
  <c r="R177" i="5" s="1"/>
  <c r="T177" i="5" s="1"/>
  <c r="V177" i="5" s="1"/>
  <c r="X177" i="5" s="1"/>
  <c r="Z177" i="5" s="1"/>
  <c r="AA177" i="5" s="1"/>
  <c r="AC177" i="5" s="1"/>
  <c r="L742" i="5"/>
  <c r="N742" i="5" s="1"/>
  <c r="P742" i="5" s="1"/>
  <c r="R742" i="5" s="1"/>
  <c r="T742" i="5" s="1"/>
  <c r="V742" i="5" s="1"/>
  <c r="X742" i="5" s="1"/>
  <c r="Z742" i="5" s="1"/>
  <c r="AA742" i="5" s="1"/>
  <c r="AC742" i="5" s="1"/>
  <c r="L586" i="5"/>
  <c r="N586" i="5" s="1"/>
  <c r="P586" i="5" s="1"/>
  <c r="R586" i="5" s="1"/>
  <c r="T586" i="5" s="1"/>
  <c r="V586" i="5" s="1"/>
  <c r="X586" i="5" s="1"/>
  <c r="Z586" i="5" s="1"/>
  <c r="AA586" i="5" s="1"/>
  <c r="AC586" i="5" s="1"/>
  <c r="L1591" i="5"/>
  <c r="N1591" i="5" s="1"/>
  <c r="P1591" i="5" s="1"/>
  <c r="R1591" i="5" s="1"/>
  <c r="T1591" i="5" s="1"/>
  <c r="V1591" i="5" s="1"/>
  <c r="X1591" i="5" s="1"/>
  <c r="Z1591" i="5" s="1"/>
  <c r="AA1591" i="5" s="1"/>
  <c r="AC1591" i="5" s="1"/>
  <c r="L759" i="5"/>
  <c r="N759" i="5" s="1"/>
  <c r="P759" i="5" s="1"/>
  <c r="R759" i="5" s="1"/>
  <c r="T759" i="5" s="1"/>
  <c r="V759" i="5" s="1"/>
  <c r="X759" i="5" s="1"/>
  <c r="Z759" i="5" s="1"/>
  <c r="AA759" i="5" s="1"/>
  <c r="AC759" i="5" s="1"/>
  <c r="L1092" i="5"/>
  <c r="N1092" i="5" s="1"/>
  <c r="P1092" i="5" s="1"/>
  <c r="R1092" i="5" s="1"/>
  <c r="T1092" i="5" s="1"/>
  <c r="V1092" i="5" s="1"/>
  <c r="X1092" i="5" s="1"/>
  <c r="Z1092" i="5" s="1"/>
  <c r="AA1092" i="5" s="1"/>
  <c r="AC1092" i="5" s="1"/>
  <c r="L39" i="5"/>
  <c r="N39" i="5" s="1"/>
  <c r="P39" i="5" s="1"/>
  <c r="R39" i="5" s="1"/>
  <c r="T39" i="5" s="1"/>
  <c r="V39" i="5" s="1"/>
  <c r="X39" i="5" s="1"/>
  <c r="Z39" i="5" s="1"/>
  <c r="AA39" i="5" s="1"/>
  <c r="AC39" i="5" s="1"/>
  <c r="L1377" i="5"/>
  <c r="N1377" i="5" s="1"/>
  <c r="P1377" i="5" s="1"/>
  <c r="R1377" i="5" s="1"/>
  <c r="T1377" i="5" s="1"/>
  <c r="V1377" i="5" s="1"/>
  <c r="X1377" i="5" s="1"/>
  <c r="Z1377" i="5" s="1"/>
  <c r="AA1377" i="5" s="1"/>
  <c r="AC1377" i="5" s="1"/>
  <c r="L1674" i="5"/>
  <c r="N1674" i="5" s="1"/>
  <c r="P1674" i="5" s="1"/>
  <c r="R1674" i="5" s="1"/>
  <c r="T1674" i="5" s="1"/>
  <c r="V1674" i="5" s="1"/>
  <c r="X1674" i="5" s="1"/>
  <c r="Z1674" i="5" s="1"/>
  <c r="AA1674" i="5" s="1"/>
  <c r="AC1674" i="5" s="1"/>
  <c r="L1027" i="5"/>
  <c r="N1027" i="5" s="1"/>
  <c r="P1027" i="5" s="1"/>
  <c r="R1027" i="5" s="1"/>
  <c r="T1027" i="5" s="1"/>
  <c r="V1027" i="5" s="1"/>
  <c r="X1027" i="5" s="1"/>
  <c r="Z1027" i="5" s="1"/>
  <c r="AA1027" i="5" s="1"/>
  <c r="AC1027" i="5" s="1"/>
  <c r="L1501" i="5"/>
  <c r="N1501" i="5" s="1"/>
  <c r="P1501" i="5" s="1"/>
  <c r="R1501" i="5" s="1"/>
  <c r="T1501" i="5" s="1"/>
  <c r="V1501" i="5" s="1"/>
  <c r="X1501" i="5" s="1"/>
  <c r="Z1501" i="5" s="1"/>
  <c r="AA1501" i="5" s="1"/>
  <c r="AC1501" i="5" s="1"/>
  <c r="L30" i="5"/>
  <c r="N30" i="5" s="1"/>
  <c r="P30" i="5" s="1"/>
  <c r="R30" i="5" s="1"/>
  <c r="T30" i="5" s="1"/>
  <c r="V30" i="5" s="1"/>
  <c r="X30" i="5" s="1"/>
  <c r="Z30" i="5" s="1"/>
  <c r="AA30" i="5" s="1"/>
  <c r="AC30" i="5" s="1"/>
  <c r="L293" i="5"/>
  <c r="N293" i="5" s="1"/>
  <c r="P293" i="5" s="1"/>
  <c r="R293" i="5" s="1"/>
  <c r="T293" i="5" s="1"/>
  <c r="V293" i="5" s="1"/>
  <c r="X293" i="5" s="1"/>
  <c r="Z293" i="5" s="1"/>
  <c r="AA293" i="5" s="1"/>
  <c r="AC293" i="5" s="1"/>
  <c r="L1769" i="5"/>
  <c r="N1769" i="5" s="1"/>
  <c r="P1769" i="5" s="1"/>
  <c r="R1769" i="5" s="1"/>
  <c r="T1769" i="5" s="1"/>
  <c r="V1769" i="5" s="1"/>
  <c r="X1769" i="5" s="1"/>
  <c r="Z1769" i="5" s="1"/>
  <c r="AA1769" i="5" s="1"/>
  <c r="AC1769" i="5" s="1"/>
  <c r="L931" i="5"/>
  <c r="N931" i="5" s="1"/>
  <c r="P931" i="5" s="1"/>
  <c r="R931" i="5" s="1"/>
  <c r="T931" i="5" s="1"/>
  <c r="V931" i="5" s="1"/>
  <c r="X931" i="5" s="1"/>
  <c r="Z931" i="5" s="1"/>
  <c r="AA931" i="5" s="1"/>
  <c r="AC931" i="5" s="1"/>
  <c r="L656" i="5"/>
  <c r="N656" i="5" s="1"/>
  <c r="P656" i="5" s="1"/>
  <c r="R656" i="5" s="1"/>
  <c r="T656" i="5" s="1"/>
  <c r="V656" i="5" s="1"/>
  <c r="X656" i="5" s="1"/>
  <c r="Z656" i="5" s="1"/>
  <c r="AA656" i="5" s="1"/>
  <c r="AC656" i="5" s="1"/>
  <c r="L992" i="5"/>
  <c r="N992" i="5" s="1"/>
  <c r="P992" i="5" s="1"/>
  <c r="R992" i="5" s="1"/>
  <c r="T992" i="5" s="1"/>
  <c r="V992" i="5" s="1"/>
  <c r="X992" i="5" s="1"/>
  <c r="Z992" i="5" s="1"/>
  <c r="AA992" i="5" s="1"/>
  <c r="AC992" i="5" s="1"/>
  <c r="L1670" i="5"/>
  <c r="N1670" i="5" s="1"/>
  <c r="P1670" i="5" s="1"/>
  <c r="R1670" i="5" s="1"/>
  <c r="T1670" i="5" s="1"/>
  <c r="V1670" i="5" s="1"/>
  <c r="X1670" i="5" s="1"/>
  <c r="Z1670" i="5" s="1"/>
  <c r="AA1670" i="5" s="1"/>
  <c r="AC1670" i="5" s="1"/>
  <c r="L1195" i="5"/>
  <c r="N1195" i="5" s="1"/>
  <c r="P1195" i="5" s="1"/>
  <c r="R1195" i="5" s="1"/>
  <c r="T1195" i="5" s="1"/>
  <c r="V1195" i="5" s="1"/>
  <c r="X1195" i="5" s="1"/>
  <c r="Z1195" i="5" s="1"/>
  <c r="AA1195" i="5" s="1"/>
  <c r="AC1195" i="5" s="1"/>
  <c r="L7" i="5"/>
  <c r="N7" i="5" s="1"/>
  <c r="P7" i="5" s="1"/>
  <c r="R7" i="5" s="1"/>
  <c r="T7" i="5" s="1"/>
  <c r="V7" i="5" s="1"/>
  <c r="X7" i="5" s="1"/>
  <c r="Z7" i="5" s="1"/>
  <c r="AA7" i="5" s="1"/>
  <c r="AC7" i="5" s="1"/>
  <c r="L679" i="5"/>
  <c r="N679" i="5" s="1"/>
  <c r="P679" i="5" s="1"/>
  <c r="R679" i="5" s="1"/>
  <c r="T679" i="5" s="1"/>
  <c r="V679" i="5" s="1"/>
  <c r="X679" i="5" s="1"/>
  <c r="Z679" i="5" s="1"/>
  <c r="AA679" i="5" s="1"/>
  <c r="AC679" i="5" s="1"/>
  <c r="L107" i="5"/>
  <c r="N107" i="5" s="1"/>
  <c r="P107" i="5" s="1"/>
  <c r="R107" i="5" s="1"/>
  <c r="T107" i="5" s="1"/>
  <c r="V107" i="5" s="1"/>
  <c r="X107" i="5" s="1"/>
  <c r="Z107" i="5" s="1"/>
  <c r="AA107" i="5" s="1"/>
  <c r="AC107" i="5" s="1"/>
  <c r="L843" i="5"/>
  <c r="N843" i="5" s="1"/>
  <c r="P843" i="5" s="1"/>
  <c r="R843" i="5" s="1"/>
  <c r="T843" i="5" s="1"/>
  <c r="V843" i="5" s="1"/>
  <c r="X843" i="5" s="1"/>
  <c r="Z843" i="5" s="1"/>
  <c r="AA843" i="5" s="1"/>
  <c r="AC843" i="5" s="1"/>
  <c r="L1487" i="5"/>
  <c r="N1487" i="5" s="1"/>
  <c r="P1487" i="5" s="1"/>
  <c r="R1487" i="5" s="1"/>
  <c r="T1487" i="5" s="1"/>
  <c r="V1487" i="5" s="1"/>
  <c r="X1487" i="5" s="1"/>
  <c r="Z1487" i="5" s="1"/>
  <c r="AA1487" i="5" s="1"/>
  <c r="AC1487" i="5" s="1"/>
  <c r="L74" i="5"/>
  <c r="N74" i="5" s="1"/>
  <c r="P74" i="5" s="1"/>
  <c r="R74" i="5" s="1"/>
  <c r="T74" i="5" s="1"/>
  <c r="V74" i="5" s="1"/>
  <c r="X74" i="5" s="1"/>
  <c r="Z74" i="5" s="1"/>
  <c r="AA74" i="5" s="1"/>
  <c r="AC74" i="5" s="1"/>
  <c r="L1531" i="5"/>
  <c r="N1531" i="5" s="1"/>
  <c r="P1531" i="5" s="1"/>
  <c r="R1531" i="5" s="1"/>
  <c r="T1531" i="5" s="1"/>
  <c r="V1531" i="5" s="1"/>
  <c r="X1531" i="5" s="1"/>
  <c r="Z1531" i="5" s="1"/>
  <c r="AA1531" i="5" s="1"/>
  <c r="AC1531" i="5" s="1"/>
  <c r="R776" i="5"/>
  <c r="T776" i="5" s="1"/>
  <c r="V776" i="5" s="1"/>
  <c r="X776" i="5" s="1"/>
  <c r="Z776" i="5" s="1"/>
  <c r="AA776" i="5" s="1"/>
  <c r="AC776" i="5" s="1"/>
  <c r="N964" i="5"/>
  <c r="P964" i="5" s="1"/>
  <c r="R964" i="5" s="1"/>
  <c r="T964" i="5" s="1"/>
  <c r="V964" i="5" s="1"/>
  <c r="X964" i="5" s="1"/>
  <c r="Z964" i="5" s="1"/>
  <c r="AA964" i="5" s="1"/>
  <c r="AC964" i="5" s="1"/>
  <c r="L1288" i="5"/>
  <c r="N1288" i="5" s="1"/>
  <c r="P1288" i="5" s="1"/>
  <c r="R1288" i="5" s="1"/>
  <c r="T1288" i="5" s="1"/>
  <c r="V1288" i="5" s="1"/>
  <c r="X1288" i="5" s="1"/>
  <c r="Z1288" i="5" s="1"/>
  <c r="AA1288" i="5" s="1"/>
  <c r="AC1288" i="5" s="1"/>
  <c r="L1659" i="5"/>
  <c r="N1659" i="5" s="1"/>
  <c r="P1659" i="5" s="1"/>
  <c r="R1659" i="5" s="1"/>
  <c r="T1659" i="5" s="1"/>
  <c r="V1659" i="5" s="1"/>
  <c r="X1659" i="5" s="1"/>
  <c r="Z1659" i="5" s="1"/>
  <c r="AA1659" i="5" s="1"/>
  <c r="AC1659" i="5" s="1"/>
  <c r="L401" i="5"/>
  <c r="N401" i="5" s="1"/>
  <c r="P401" i="5" s="1"/>
  <c r="R401" i="5" s="1"/>
  <c r="T401" i="5" s="1"/>
  <c r="V401" i="5" s="1"/>
  <c r="X401" i="5" s="1"/>
  <c r="Z401" i="5" s="1"/>
  <c r="AA401" i="5" s="1"/>
  <c r="AC401" i="5" s="1"/>
  <c r="N1242" i="5"/>
  <c r="P1242" i="5" s="1"/>
  <c r="R1242" i="5" s="1"/>
  <c r="T1242" i="5" s="1"/>
  <c r="V1242" i="5" s="1"/>
  <c r="X1242" i="5" s="1"/>
  <c r="Z1242" i="5" s="1"/>
  <c r="AA1242" i="5" s="1"/>
  <c r="AC1242" i="5" s="1"/>
  <c r="L1652" i="5"/>
  <c r="N1652" i="5" s="1"/>
  <c r="P1652" i="5" s="1"/>
  <c r="R1652" i="5" s="1"/>
  <c r="T1652" i="5" s="1"/>
  <c r="V1652" i="5" s="1"/>
  <c r="X1652" i="5" s="1"/>
  <c r="Z1652" i="5" s="1"/>
  <c r="AA1652" i="5" s="1"/>
  <c r="AC1652" i="5" s="1"/>
  <c r="L451" i="5"/>
  <c r="N451" i="5" s="1"/>
  <c r="P451" i="5" s="1"/>
  <c r="R451" i="5" s="1"/>
  <c r="T451" i="5" s="1"/>
  <c r="V451" i="5" s="1"/>
  <c r="X451" i="5" s="1"/>
  <c r="Z451" i="5" s="1"/>
  <c r="AA451" i="5" s="1"/>
  <c r="AC451" i="5" s="1"/>
  <c r="L537" i="5"/>
  <c r="N537" i="5" s="1"/>
  <c r="P537" i="5" s="1"/>
  <c r="R537" i="5" s="1"/>
  <c r="T537" i="5" s="1"/>
  <c r="V537" i="5" s="1"/>
  <c r="X537" i="5" s="1"/>
  <c r="Z537" i="5" s="1"/>
  <c r="AA537" i="5" s="1"/>
  <c r="AC537" i="5" s="1"/>
  <c r="N121" i="5"/>
  <c r="P121" i="5" s="1"/>
  <c r="R121" i="5" s="1"/>
  <c r="T121" i="5" s="1"/>
  <c r="V121" i="5" s="1"/>
  <c r="X121" i="5" s="1"/>
  <c r="Z121" i="5" s="1"/>
  <c r="AA121" i="5" s="1"/>
  <c r="AC121" i="5" s="1"/>
  <c r="N1355" i="5"/>
  <c r="P1355" i="5" s="1"/>
  <c r="R1355" i="5" s="1"/>
  <c r="T1355" i="5" s="1"/>
  <c r="V1355" i="5" s="1"/>
  <c r="X1355" i="5" s="1"/>
  <c r="Z1355" i="5" s="1"/>
  <c r="AA1355" i="5" s="1"/>
  <c r="AC1355" i="5" s="1"/>
  <c r="L1507" i="5"/>
  <c r="N1507" i="5" s="1"/>
  <c r="P1507" i="5" s="1"/>
  <c r="R1507" i="5" s="1"/>
  <c r="T1507" i="5" s="1"/>
  <c r="V1507" i="5" s="1"/>
  <c r="X1507" i="5" s="1"/>
  <c r="Z1507" i="5" s="1"/>
  <c r="AA1507" i="5" s="1"/>
  <c r="AC1507" i="5" s="1"/>
  <c r="N1289" i="5"/>
  <c r="P1289" i="5" s="1"/>
  <c r="R1289" i="5" s="1"/>
  <c r="T1289" i="5" s="1"/>
  <c r="V1289" i="5" s="1"/>
  <c r="X1289" i="5" s="1"/>
  <c r="Z1289" i="5" s="1"/>
  <c r="AA1289" i="5" s="1"/>
  <c r="AC1289" i="5" s="1"/>
  <c r="L6" i="5"/>
  <c r="N6" i="5" s="1"/>
  <c r="P6" i="5" s="1"/>
  <c r="R6" i="5" s="1"/>
  <c r="T6" i="5" s="1"/>
  <c r="V6" i="5" s="1"/>
  <c r="X6" i="5" s="1"/>
  <c r="Z6" i="5" s="1"/>
  <c r="AA6" i="5" s="1"/>
  <c r="AC6" i="5" s="1"/>
  <c r="L741" i="5"/>
  <c r="N741" i="5" s="1"/>
  <c r="P741" i="5" s="1"/>
  <c r="R741" i="5" s="1"/>
  <c r="T741" i="5" s="1"/>
  <c r="V741" i="5" s="1"/>
  <c r="X741" i="5" s="1"/>
  <c r="Z741" i="5" s="1"/>
  <c r="AA741" i="5" s="1"/>
  <c r="AC741" i="5" s="1"/>
  <c r="L1561" i="5"/>
  <c r="N1561" i="5" s="1"/>
  <c r="P1561" i="5" s="1"/>
  <c r="R1561" i="5" s="1"/>
  <c r="T1561" i="5" s="1"/>
  <c r="V1561" i="5" s="1"/>
  <c r="X1561" i="5" s="1"/>
  <c r="Z1561" i="5" s="1"/>
  <c r="AA1561" i="5" s="1"/>
  <c r="AC1561" i="5" s="1"/>
  <c r="L1585" i="5"/>
  <c r="N1585" i="5" s="1"/>
  <c r="P1585" i="5" s="1"/>
  <c r="R1585" i="5" s="1"/>
  <c r="T1585" i="5" s="1"/>
  <c r="V1585" i="5" s="1"/>
  <c r="X1585" i="5" s="1"/>
  <c r="Z1585" i="5" s="1"/>
  <c r="AA1585" i="5" s="1"/>
  <c r="AC1585" i="5" s="1"/>
  <c r="L669" i="5"/>
  <c r="N669" i="5" s="1"/>
  <c r="P669" i="5" s="1"/>
  <c r="R669" i="5" s="1"/>
  <c r="T669" i="5" s="1"/>
  <c r="V669" i="5" s="1"/>
  <c r="X669" i="5" s="1"/>
  <c r="Z669" i="5" s="1"/>
  <c r="AA669" i="5" s="1"/>
  <c r="AC669" i="5" s="1"/>
  <c r="R1088" i="5"/>
  <c r="T1088" i="5" s="1"/>
  <c r="V1088" i="5" s="1"/>
  <c r="X1088" i="5" s="1"/>
  <c r="Z1088" i="5" s="1"/>
  <c r="AA1088" i="5" s="1"/>
  <c r="AC1088" i="5" s="1"/>
  <c r="L1664" i="5"/>
  <c r="N1664" i="5" s="1"/>
  <c r="P1664" i="5" s="1"/>
  <c r="R1664" i="5" s="1"/>
  <c r="T1664" i="5" s="1"/>
  <c r="V1664" i="5" s="1"/>
  <c r="X1664" i="5" s="1"/>
  <c r="Z1664" i="5" s="1"/>
  <c r="AA1664" i="5" s="1"/>
  <c r="AC1664" i="5" s="1"/>
  <c r="P1736" i="5"/>
  <c r="R1736" i="5" s="1"/>
  <c r="T1736" i="5" s="1"/>
  <c r="V1736" i="5" s="1"/>
  <c r="X1736" i="5" s="1"/>
  <c r="Z1736" i="5" s="1"/>
  <c r="AA1736" i="5" s="1"/>
  <c r="AC1736" i="5" s="1"/>
  <c r="N1791" i="5"/>
  <c r="P1791" i="5" s="1"/>
  <c r="R1791" i="5" s="1"/>
  <c r="T1791" i="5" s="1"/>
  <c r="V1791" i="5" s="1"/>
  <c r="X1791" i="5" s="1"/>
  <c r="Z1791" i="5" s="1"/>
  <c r="AA1791" i="5" s="1"/>
  <c r="AC1791" i="5" s="1"/>
  <c r="L219" i="5"/>
  <c r="N219" i="5" s="1"/>
  <c r="P219" i="5" s="1"/>
  <c r="R219" i="5" s="1"/>
  <c r="T219" i="5" s="1"/>
  <c r="V219" i="5" s="1"/>
  <c r="X219" i="5" s="1"/>
  <c r="Z219" i="5" s="1"/>
  <c r="AA219" i="5" s="1"/>
  <c r="AC219" i="5" s="1"/>
  <c r="L1827" i="5"/>
  <c r="N1827" i="5" s="1"/>
  <c r="P1827" i="5" s="1"/>
  <c r="R1827" i="5" s="1"/>
  <c r="T1827" i="5" s="1"/>
  <c r="V1827" i="5" s="1"/>
  <c r="X1827" i="5" s="1"/>
  <c r="Z1827" i="5" s="1"/>
  <c r="AA1827" i="5" s="1"/>
  <c r="AC1827" i="5" s="1"/>
  <c r="L1792" i="5"/>
  <c r="N1792" i="5" s="1"/>
  <c r="P1792" i="5" s="1"/>
  <c r="R1792" i="5" s="1"/>
  <c r="T1792" i="5" s="1"/>
  <c r="V1792" i="5" s="1"/>
  <c r="X1792" i="5" s="1"/>
  <c r="Z1792" i="5" s="1"/>
  <c r="AA1792" i="5" s="1"/>
  <c r="AC1792" i="5" s="1"/>
  <c r="L517" i="5"/>
  <c r="N517" i="5" s="1"/>
  <c r="P517" i="5" s="1"/>
  <c r="R517" i="5" s="1"/>
  <c r="T517" i="5" s="1"/>
  <c r="V517" i="5" s="1"/>
  <c r="X517" i="5" s="1"/>
  <c r="Z517" i="5" s="1"/>
  <c r="AA517" i="5" s="1"/>
  <c r="AC517" i="5" s="1"/>
  <c r="L1572" i="5"/>
  <c r="N1572" i="5" s="1"/>
  <c r="P1572" i="5" s="1"/>
  <c r="R1572" i="5" s="1"/>
  <c r="T1572" i="5" s="1"/>
  <c r="V1572" i="5" s="1"/>
  <c r="X1572" i="5" s="1"/>
  <c r="Z1572" i="5" s="1"/>
  <c r="AA1572" i="5" s="1"/>
  <c r="AC1572" i="5" s="1"/>
  <c r="L166" i="5"/>
  <c r="N166" i="5" s="1"/>
  <c r="P166" i="5" s="1"/>
  <c r="R166" i="5" s="1"/>
  <c r="T166" i="5" s="1"/>
  <c r="V166" i="5" s="1"/>
  <c r="X166" i="5" s="1"/>
  <c r="Z166" i="5" s="1"/>
  <c r="AA166" i="5" s="1"/>
  <c r="AC166" i="5" s="1"/>
  <c r="L379" i="5"/>
  <c r="N379" i="5" s="1"/>
  <c r="P379" i="5" s="1"/>
  <c r="R379" i="5" s="1"/>
  <c r="T379" i="5" s="1"/>
  <c r="V379" i="5" s="1"/>
  <c r="X379" i="5" s="1"/>
  <c r="Z379" i="5" s="1"/>
  <c r="AA379" i="5" s="1"/>
  <c r="AC379" i="5" s="1"/>
  <c r="L844" i="5"/>
  <c r="N844" i="5" s="1"/>
  <c r="P844" i="5" s="1"/>
  <c r="R844" i="5" s="1"/>
  <c r="T844" i="5" s="1"/>
  <c r="V844" i="5" s="1"/>
  <c r="X844" i="5" s="1"/>
  <c r="Z844" i="5" s="1"/>
  <c r="AA844" i="5" s="1"/>
  <c r="AC844" i="5" s="1"/>
  <c r="R1540" i="5"/>
  <c r="T1540" i="5" s="1"/>
  <c r="V1540" i="5" s="1"/>
  <c r="X1540" i="5" s="1"/>
  <c r="Z1540" i="5" s="1"/>
  <c r="AA1540" i="5" s="1"/>
  <c r="AC1540" i="5" s="1"/>
  <c r="L60" i="5"/>
  <c r="N60" i="5" s="1"/>
  <c r="P60" i="5" s="1"/>
  <c r="R60" i="5" s="1"/>
  <c r="T60" i="5" s="1"/>
  <c r="V60" i="5" s="1"/>
  <c r="X60" i="5" s="1"/>
  <c r="Z60" i="5" s="1"/>
  <c r="AA60" i="5" s="1"/>
  <c r="AC60" i="5" s="1"/>
  <c r="L1306" i="5"/>
  <c r="N1306" i="5" s="1"/>
  <c r="P1306" i="5" s="1"/>
  <c r="R1306" i="5" s="1"/>
  <c r="T1306" i="5" s="1"/>
  <c r="V1306" i="5" s="1"/>
  <c r="X1306" i="5" s="1"/>
  <c r="Z1306" i="5" s="1"/>
  <c r="AA1306" i="5" s="1"/>
  <c r="AC1306" i="5" s="1"/>
  <c r="L280" i="5"/>
  <c r="N280" i="5" s="1"/>
  <c r="P280" i="5" s="1"/>
  <c r="R280" i="5" s="1"/>
  <c r="T280" i="5" s="1"/>
  <c r="V280" i="5" s="1"/>
  <c r="X280" i="5" s="1"/>
  <c r="Z280" i="5" s="1"/>
  <c r="AA280" i="5" s="1"/>
  <c r="AC280" i="5" s="1"/>
  <c r="AG1393" i="5"/>
  <c r="AG1250" i="5"/>
  <c r="AG1186" i="5"/>
  <c r="AG746" i="5"/>
  <c r="N1197" i="5"/>
  <c r="P1197" i="5" s="1"/>
  <c r="R1197" i="5" s="1"/>
  <c r="T1197" i="5" s="1"/>
  <c r="V1197" i="5" s="1"/>
  <c r="X1197" i="5" s="1"/>
  <c r="Z1197" i="5" s="1"/>
  <c r="AA1197" i="5" s="1"/>
  <c r="AC1197" i="5" s="1"/>
  <c r="P239" i="5"/>
  <c r="R239" i="5" s="1"/>
  <c r="T239" i="5" s="1"/>
  <c r="V239" i="5" s="1"/>
  <c r="X239" i="5" s="1"/>
  <c r="Z239" i="5" s="1"/>
  <c r="AA239" i="5" s="1"/>
  <c r="AC239" i="5" s="1"/>
  <c r="AG289" i="5"/>
  <c r="AG1489" i="5"/>
  <c r="P1514" i="5"/>
  <c r="R1514" i="5" s="1"/>
  <c r="T1514" i="5" s="1"/>
  <c r="V1514" i="5" s="1"/>
  <c r="X1514" i="5" s="1"/>
  <c r="Z1514" i="5" s="1"/>
  <c r="AA1514" i="5" s="1"/>
  <c r="AC1514" i="5" s="1"/>
  <c r="N1328" i="5"/>
  <c r="P1328" i="5" s="1"/>
  <c r="R1328" i="5" s="1"/>
  <c r="T1328" i="5" s="1"/>
  <c r="V1328" i="5" s="1"/>
  <c r="X1328" i="5" s="1"/>
  <c r="Z1328" i="5" s="1"/>
  <c r="AA1328" i="5" s="1"/>
  <c r="AC1328" i="5" s="1"/>
  <c r="L634" i="5"/>
  <c r="N634" i="5" s="1"/>
  <c r="P634" i="5" s="1"/>
  <c r="R634" i="5" s="1"/>
  <c r="T634" i="5" s="1"/>
  <c r="V634" i="5" s="1"/>
  <c r="X634" i="5" s="1"/>
  <c r="Z634" i="5" s="1"/>
  <c r="AA634" i="5" s="1"/>
  <c r="AC634" i="5" s="1"/>
  <c r="L266" i="5"/>
  <c r="N266" i="5" s="1"/>
  <c r="P266" i="5" s="1"/>
  <c r="R266" i="5" s="1"/>
  <c r="T266" i="5" s="1"/>
  <c r="V266" i="5" s="1"/>
  <c r="X266" i="5" s="1"/>
  <c r="Z266" i="5" s="1"/>
  <c r="AA266" i="5" s="1"/>
  <c r="AC266" i="5" s="1"/>
  <c r="L1574" i="5"/>
  <c r="N1574" i="5" s="1"/>
  <c r="P1574" i="5" s="1"/>
  <c r="R1574" i="5" s="1"/>
  <c r="T1574" i="5" s="1"/>
  <c r="V1574" i="5" s="1"/>
  <c r="X1574" i="5" s="1"/>
  <c r="Z1574" i="5" s="1"/>
  <c r="AA1574" i="5" s="1"/>
  <c r="AC1574" i="5" s="1"/>
  <c r="L1497" i="5"/>
  <c r="N1497" i="5" s="1"/>
  <c r="P1497" i="5" s="1"/>
  <c r="R1497" i="5" s="1"/>
  <c r="T1497" i="5" s="1"/>
  <c r="V1497" i="5" s="1"/>
  <c r="X1497" i="5" s="1"/>
  <c r="Z1497" i="5" s="1"/>
  <c r="AA1497" i="5" s="1"/>
  <c r="AC1497" i="5" s="1"/>
  <c r="L163" i="5"/>
  <c r="N163" i="5" s="1"/>
  <c r="P163" i="5" s="1"/>
  <c r="R163" i="5" s="1"/>
  <c r="T163" i="5" s="1"/>
  <c r="V163" i="5" s="1"/>
  <c r="X163" i="5" s="1"/>
  <c r="Z163" i="5" s="1"/>
  <c r="AA163" i="5" s="1"/>
  <c r="AC163" i="5" s="1"/>
  <c r="L129" i="5"/>
  <c r="N129" i="5" s="1"/>
  <c r="P129" i="5" s="1"/>
  <c r="R129" i="5" s="1"/>
  <c r="T129" i="5" s="1"/>
  <c r="V129" i="5" s="1"/>
  <c r="X129" i="5" s="1"/>
  <c r="Z129" i="5" s="1"/>
  <c r="AA129" i="5" s="1"/>
  <c r="AC129" i="5" s="1"/>
  <c r="L958" i="5"/>
  <c r="N958" i="5" s="1"/>
  <c r="P958" i="5" s="1"/>
  <c r="R958" i="5" s="1"/>
  <c r="T958" i="5" s="1"/>
  <c r="V958" i="5" s="1"/>
  <c r="X958" i="5" s="1"/>
  <c r="Z958" i="5" s="1"/>
  <c r="AA958" i="5" s="1"/>
  <c r="AC958" i="5" s="1"/>
  <c r="L1211" i="5"/>
  <c r="N1211" i="5" s="1"/>
  <c r="P1211" i="5" s="1"/>
  <c r="R1211" i="5" s="1"/>
  <c r="T1211" i="5" s="1"/>
  <c r="V1211" i="5" s="1"/>
  <c r="X1211" i="5" s="1"/>
  <c r="Z1211" i="5" s="1"/>
  <c r="AA1211" i="5" s="1"/>
  <c r="AC1211" i="5" s="1"/>
  <c r="L187" i="5"/>
  <c r="N187" i="5" s="1"/>
  <c r="P187" i="5" s="1"/>
  <c r="R187" i="5" s="1"/>
  <c r="T187" i="5" s="1"/>
  <c r="V187" i="5" s="1"/>
  <c r="X187" i="5" s="1"/>
  <c r="Z187" i="5" s="1"/>
  <c r="AA187" i="5" s="1"/>
  <c r="AC187" i="5" s="1"/>
  <c r="L1842" i="5"/>
  <c r="N1842" i="5" s="1"/>
  <c r="P1842" i="5" s="1"/>
  <c r="R1842" i="5" s="1"/>
  <c r="T1842" i="5" s="1"/>
  <c r="V1842" i="5" s="1"/>
  <c r="X1842" i="5" s="1"/>
  <c r="Z1842" i="5" s="1"/>
  <c r="AA1842" i="5" s="1"/>
  <c r="AC1842" i="5" s="1"/>
  <c r="L636" i="5"/>
  <c r="N636" i="5" s="1"/>
  <c r="P636" i="5" s="1"/>
  <c r="R636" i="5" s="1"/>
  <c r="T636" i="5" s="1"/>
  <c r="V636" i="5" s="1"/>
  <c r="X636" i="5" s="1"/>
  <c r="Z636" i="5" s="1"/>
  <c r="AA636" i="5" s="1"/>
  <c r="AC636" i="5" s="1"/>
  <c r="L514" i="5"/>
  <c r="N514" i="5" s="1"/>
  <c r="P514" i="5" s="1"/>
  <c r="R514" i="5" s="1"/>
  <c r="T514" i="5" s="1"/>
  <c r="V514" i="5" s="1"/>
  <c r="X514" i="5" s="1"/>
  <c r="Z514" i="5" s="1"/>
  <c r="AA514" i="5" s="1"/>
  <c r="AC514" i="5" s="1"/>
  <c r="N1476" i="5"/>
  <c r="P1476" i="5" s="1"/>
  <c r="R1476" i="5" s="1"/>
  <c r="T1476" i="5" s="1"/>
  <c r="V1476" i="5" s="1"/>
  <c r="X1476" i="5" s="1"/>
  <c r="Z1476" i="5" s="1"/>
  <c r="AA1476" i="5" s="1"/>
  <c r="AC1476" i="5" s="1"/>
  <c r="L632" i="5"/>
  <c r="N632" i="5" s="1"/>
  <c r="P632" i="5" s="1"/>
  <c r="R632" i="5" s="1"/>
  <c r="T632" i="5" s="1"/>
  <c r="V632" i="5" s="1"/>
  <c r="X632" i="5" s="1"/>
  <c r="Z632" i="5" s="1"/>
  <c r="AA632" i="5" s="1"/>
  <c r="AC632" i="5" s="1"/>
  <c r="N1814" i="5"/>
  <c r="P1814" i="5" s="1"/>
  <c r="R1814" i="5" s="1"/>
  <c r="T1814" i="5" s="1"/>
  <c r="V1814" i="5" s="1"/>
  <c r="X1814" i="5" s="1"/>
  <c r="Z1814" i="5" s="1"/>
  <c r="AA1814" i="5" s="1"/>
  <c r="AC1814" i="5" s="1"/>
  <c r="L1794" i="5"/>
  <c r="N1794" i="5" s="1"/>
  <c r="P1794" i="5" s="1"/>
  <c r="R1794" i="5" s="1"/>
  <c r="T1794" i="5" s="1"/>
  <c r="V1794" i="5" s="1"/>
  <c r="X1794" i="5" s="1"/>
  <c r="Z1794" i="5" s="1"/>
  <c r="AA1794" i="5" s="1"/>
  <c r="AC1794" i="5" s="1"/>
  <c r="L736" i="5"/>
  <c r="N736" i="5" s="1"/>
  <c r="P736" i="5" s="1"/>
  <c r="R736" i="5" s="1"/>
  <c r="T736" i="5" s="1"/>
  <c r="V736" i="5" s="1"/>
  <c r="X736" i="5" s="1"/>
  <c r="Z736" i="5" s="1"/>
  <c r="AA736" i="5" s="1"/>
  <c r="AC736" i="5" s="1"/>
  <c r="L340" i="5"/>
  <c r="N340" i="5" s="1"/>
  <c r="P340" i="5" s="1"/>
  <c r="R340" i="5" s="1"/>
  <c r="T340" i="5" s="1"/>
  <c r="V340" i="5" s="1"/>
  <c r="X340" i="5" s="1"/>
  <c r="Z340" i="5" s="1"/>
  <c r="AA340" i="5" s="1"/>
  <c r="AC340" i="5" s="1"/>
  <c r="L1161" i="5"/>
  <c r="N1161" i="5" s="1"/>
  <c r="P1161" i="5" s="1"/>
  <c r="R1161" i="5" s="1"/>
  <c r="T1161" i="5" s="1"/>
  <c r="V1161" i="5" s="1"/>
  <c r="X1161" i="5" s="1"/>
  <c r="Z1161" i="5" s="1"/>
  <c r="AA1161" i="5" s="1"/>
  <c r="AC1161" i="5" s="1"/>
  <c r="L202" i="5"/>
  <c r="N202" i="5" s="1"/>
  <c r="P202" i="5" s="1"/>
  <c r="R202" i="5" s="1"/>
  <c r="T202" i="5" s="1"/>
  <c r="V202" i="5" s="1"/>
  <c r="X202" i="5" s="1"/>
  <c r="Z202" i="5" s="1"/>
  <c r="AA202" i="5" s="1"/>
  <c r="AC202" i="5" s="1"/>
  <c r="L1360" i="5"/>
  <c r="N1360" i="5" s="1"/>
  <c r="P1360" i="5" s="1"/>
  <c r="R1360" i="5" s="1"/>
  <c r="T1360" i="5" s="1"/>
  <c r="V1360" i="5" s="1"/>
  <c r="X1360" i="5" s="1"/>
  <c r="Z1360" i="5" s="1"/>
  <c r="AA1360" i="5" s="1"/>
  <c r="AC1360" i="5" s="1"/>
  <c r="L1858" i="5"/>
  <c r="N1858" i="5" s="1"/>
  <c r="P1858" i="5" s="1"/>
  <c r="R1858" i="5" s="1"/>
  <c r="T1858" i="5" s="1"/>
  <c r="V1858" i="5" s="1"/>
  <c r="X1858" i="5" s="1"/>
  <c r="Z1858" i="5" s="1"/>
  <c r="AA1858" i="5" s="1"/>
  <c r="AC1858" i="5" s="1"/>
  <c r="N1396" i="5"/>
  <c r="P1396" i="5" s="1"/>
  <c r="R1396" i="5" s="1"/>
  <c r="T1396" i="5" s="1"/>
  <c r="V1396" i="5" s="1"/>
  <c r="X1396" i="5" s="1"/>
  <c r="Z1396" i="5" s="1"/>
  <c r="AA1396" i="5" s="1"/>
  <c r="AC1396" i="5" s="1"/>
  <c r="L1867" i="5"/>
  <c r="N1867" i="5" s="1"/>
  <c r="P1867" i="5" s="1"/>
  <c r="R1867" i="5" s="1"/>
  <c r="T1867" i="5" s="1"/>
  <c r="V1867" i="5" s="1"/>
  <c r="X1867" i="5" s="1"/>
  <c r="Z1867" i="5" s="1"/>
  <c r="AA1867" i="5" s="1"/>
  <c r="AC1867" i="5" s="1"/>
  <c r="N880" i="5"/>
  <c r="P880" i="5" s="1"/>
  <c r="R880" i="5" s="1"/>
  <c r="T880" i="5" s="1"/>
  <c r="V880" i="5" s="1"/>
  <c r="X880" i="5" s="1"/>
  <c r="Z880" i="5" s="1"/>
  <c r="AA880" i="5" s="1"/>
  <c r="AC880" i="5" s="1"/>
  <c r="L1213" i="5"/>
  <c r="N1213" i="5" s="1"/>
  <c r="P1213" i="5" s="1"/>
  <c r="R1213" i="5" s="1"/>
  <c r="T1213" i="5" s="1"/>
  <c r="V1213" i="5" s="1"/>
  <c r="X1213" i="5" s="1"/>
  <c r="Z1213" i="5" s="1"/>
  <c r="AA1213" i="5" s="1"/>
  <c r="AC1213" i="5" s="1"/>
  <c r="L1512" i="5"/>
  <c r="N1512" i="5" s="1"/>
  <c r="P1512" i="5" s="1"/>
  <c r="R1512" i="5" s="1"/>
  <c r="T1512" i="5" s="1"/>
  <c r="V1512" i="5" s="1"/>
  <c r="X1512" i="5" s="1"/>
  <c r="Z1512" i="5" s="1"/>
  <c r="AA1512" i="5" s="1"/>
  <c r="AC1512" i="5" s="1"/>
  <c r="L95" i="5"/>
  <c r="N95" i="5" s="1"/>
  <c r="P95" i="5" s="1"/>
  <c r="R95" i="5" s="1"/>
  <c r="T95" i="5" s="1"/>
  <c r="V95" i="5" s="1"/>
  <c r="X95" i="5" s="1"/>
  <c r="Z95" i="5" s="1"/>
  <c r="AA95" i="5" s="1"/>
  <c r="AC95" i="5" s="1"/>
  <c r="N1091" i="5"/>
  <c r="P1091" i="5" s="1"/>
  <c r="R1091" i="5" s="1"/>
  <c r="T1091" i="5" s="1"/>
  <c r="V1091" i="5" s="1"/>
  <c r="X1091" i="5" s="1"/>
  <c r="Z1091" i="5" s="1"/>
  <c r="AA1091" i="5" s="1"/>
  <c r="AC1091" i="5" s="1"/>
  <c r="N1864" i="5"/>
  <c r="P1864" i="5" s="1"/>
  <c r="R1864" i="5" s="1"/>
  <c r="T1864" i="5" s="1"/>
  <c r="V1864" i="5" s="1"/>
  <c r="X1864" i="5" s="1"/>
  <c r="Z1864" i="5" s="1"/>
  <c r="AA1864" i="5" s="1"/>
  <c r="AC1864" i="5" s="1"/>
  <c r="L1061" i="5"/>
  <c r="N1061" i="5" s="1"/>
  <c r="P1061" i="5" s="1"/>
  <c r="R1061" i="5" s="1"/>
  <c r="T1061" i="5" s="1"/>
  <c r="V1061" i="5" s="1"/>
  <c r="X1061" i="5" s="1"/>
  <c r="Z1061" i="5" s="1"/>
  <c r="AA1061" i="5" s="1"/>
  <c r="AC1061" i="5" s="1"/>
  <c r="N1428" i="5"/>
  <c r="P1428" i="5" s="1"/>
  <c r="R1428" i="5" s="1"/>
  <c r="T1428" i="5" s="1"/>
  <c r="V1428" i="5" s="1"/>
  <c r="X1428" i="5" s="1"/>
  <c r="Z1428" i="5" s="1"/>
  <c r="AA1428" i="5" s="1"/>
  <c r="AC1428" i="5" s="1"/>
  <c r="N1618" i="5"/>
  <c r="P1618" i="5" s="1"/>
  <c r="R1618" i="5" s="1"/>
  <c r="T1618" i="5" s="1"/>
  <c r="V1618" i="5" s="1"/>
  <c r="X1618" i="5" s="1"/>
  <c r="Z1618" i="5" s="1"/>
  <c r="AA1618" i="5" s="1"/>
  <c r="AC1618" i="5" s="1"/>
  <c r="N465" i="5"/>
  <c r="P465" i="5" s="1"/>
  <c r="R465" i="5" s="1"/>
  <c r="T465" i="5" s="1"/>
  <c r="V465" i="5" s="1"/>
  <c r="X465" i="5" s="1"/>
  <c r="Z465" i="5" s="1"/>
  <c r="AA465" i="5" s="1"/>
  <c r="AC465" i="5" s="1"/>
  <c r="L1130" i="5"/>
  <c r="N1130" i="5" s="1"/>
  <c r="P1130" i="5" s="1"/>
  <c r="R1130" i="5" s="1"/>
  <c r="T1130" i="5" s="1"/>
  <c r="V1130" i="5" s="1"/>
  <c r="X1130" i="5" s="1"/>
  <c r="Z1130" i="5" s="1"/>
  <c r="AA1130" i="5" s="1"/>
  <c r="AC1130" i="5" s="1"/>
  <c r="N1172" i="5"/>
  <c r="P1172" i="5" s="1"/>
  <c r="R1172" i="5" s="1"/>
  <c r="T1172" i="5" s="1"/>
  <c r="V1172" i="5" s="1"/>
  <c r="X1172" i="5" s="1"/>
  <c r="Z1172" i="5" s="1"/>
  <c r="AA1172" i="5" s="1"/>
  <c r="AC1172" i="5" s="1"/>
  <c r="N974" i="5"/>
  <c r="P974" i="5" s="1"/>
  <c r="R974" i="5" s="1"/>
  <c r="T974" i="5" s="1"/>
  <c r="V974" i="5" s="1"/>
  <c r="X974" i="5" s="1"/>
  <c r="Z974" i="5" s="1"/>
  <c r="AA974" i="5" s="1"/>
  <c r="AC974" i="5" s="1"/>
  <c r="N521" i="5"/>
  <c r="P521" i="5" s="1"/>
  <c r="R521" i="5" s="1"/>
  <c r="T521" i="5" s="1"/>
  <c r="V521" i="5" s="1"/>
  <c r="X521" i="5" s="1"/>
  <c r="Z521" i="5" s="1"/>
  <c r="AA521" i="5" s="1"/>
  <c r="AC521" i="5" s="1"/>
  <c r="N675" i="5"/>
  <c r="P675" i="5" s="1"/>
  <c r="R675" i="5" s="1"/>
  <c r="T675" i="5" s="1"/>
  <c r="V675" i="5" s="1"/>
  <c r="X675" i="5" s="1"/>
  <c r="Z675" i="5" s="1"/>
  <c r="AA675" i="5" s="1"/>
  <c r="AC675" i="5" s="1"/>
  <c r="L1261" i="5"/>
  <c r="N1261" i="5" s="1"/>
  <c r="P1261" i="5" s="1"/>
  <c r="R1261" i="5" s="1"/>
  <c r="T1261" i="5" s="1"/>
  <c r="V1261" i="5" s="1"/>
  <c r="X1261" i="5" s="1"/>
  <c r="Z1261" i="5" s="1"/>
  <c r="AA1261" i="5" s="1"/>
  <c r="AC1261" i="5" s="1"/>
  <c r="N668" i="5"/>
  <c r="P668" i="5" s="1"/>
  <c r="R668" i="5" s="1"/>
  <c r="T668" i="5" s="1"/>
  <c r="V668" i="5" s="1"/>
  <c r="X668" i="5" s="1"/>
  <c r="Z668" i="5" s="1"/>
  <c r="AA668" i="5" s="1"/>
  <c r="AC668" i="5" s="1"/>
  <c r="L1020" i="5"/>
  <c r="N1020" i="5" s="1"/>
  <c r="P1020" i="5" s="1"/>
  <c r="R1020" i="5" s="1"/>
  <c r="T1020" i="5" s="1"/>
  <c r="V1020" i="5" s="1"/>
  <c r="X1020" i="5" s="1"/>
  <c r="Z1020" i="5" s="1"/>
  <c r="AA1020" i="5" s="1"/>
  <c r="AC1020" i="5" s="1"/>
  <c r="L1715" i="5"/>
  <c r="N1715" i="5" s="1"/>
  <c r="P1715" i="5" s="1"/>
  <c r="R1715" i="5" s="1"/>
  <c r="T1715" i="5" s="1"/>
  <c r="V1715" i="5" s="1"/>
  <c r="X1715" i="5" s="1"/>
  <c r="Z1715" i="5" s="1"/>
  <c r="AA1715" i="5" s="1"/>
  <c r="AC1715" i="5" s="1"/>
  <c r="N1830" i="5"/>
  <c r="P1830" i="5" s="1"/>
  <c r="R1830" i="5" s="1"/>
  <c r="T1830" i="5" s="1"/>
  <c r="V1830" i="5" s="1"/>
  <c r="X1830" i="5" s="1"/>
  <c r="Z1830" i="5" s="1"/>
  <c r="AA1830" i="5" s="1"/>
  <c r="AC1830" i="5" s="1"/>
  <c r="L1663" i="5"/>
  <c r="N1663" i="5" s="1"/>
  <c r="P1663" i="5" s="1"/>
  <c r="R1663" i="5" s="1"/>
  <c r="T1663" i="5" s="1"/>
  <c r="V1663" i="5" s="1"/>
  <c r="X1663" i="5" s="1"/>
  <c r="Z1663" i="5" s="1"/>
  <c r="AA1663" i="5" s="1"/>
  <c r="AC1663" i="5" s="1"/>
  <c r="L1760" i="5"/>
  <c r="N1760" i="5" s="1"/>
  <c r="P1760" i="5" s="1"/>
  <c r="R1760" i="5" s="1"/>
  <c r="T1760" i="5" s="1"/>
  <c r="V1760" i="5" s="1"/>
  <c r="X1760" i="5" s="1"/>
  <c r="Z1760" i="5" s="1"/>
  <c r="AA1760" i="5" s="1"/>
  <c r="AC1760" i="5" s="1"/>
  <c r="L422" i="5"/>
  <c r="N422" i="5" s="1"/>
  <c r="P422" i="5" s="1"/>
  <c r="R422" i="5" s="1"/>
  <c r="T422" i="5" s="1"/>
  <c r="V422" i="5" s="1"/>
  <c r="X422" i="5" s="1"/>
  <c r="Z422" i="5" s="1"/>
  <c r="AA422" i="5" s="1"/>
  <c r="AC422" i="5" s="1"/>
  <c r="L55" i="5"/>
  <c r="N55" i="5" s="1"/>
  <c r="P55" i="5" s="1"/>
  <c r="R55" i="5" s="1"/>
  <c r="T55" i="5" s="1"/>
  <c r="V55" i="5" s="1"/>
  <c r="X55" i="5" s="1"/>
  <c r="Z55" i="5" s="1"/>
  <c r="AA55" i="5" s="1"/>
  <c r="AC55" i="5" s="1"/>
  <c r="L1810" i="5"/>
  <c r="N1810" i="5" s="1"/>
  <c r="P1810" i="5" s="1"/>
  <c r="R1810" i="5" s="1"/>
  <c r="T1810" i="5" s="1"/>
  <c r="V1810" i="5" s="1"/>
  <c r="X1810" i="5" s="1"/>
  <c r="Z1810" i="5" s="1"/>
  <c r="AA1810" i="5" s="1"/>
  <c r="AC1810" i="5" s="1"/>
  <c r="L628" i="5"/>
  <c r="N628" i="5" s="1"/>
  <c r="P628" i="5" s="1"/>
  <c r="R628" i="5" s="1"/>
  <c r="T628" i="5" s="1"/>
  <c r="V628" i="5" s="1"/>
  <c r="X628" i="5" s="1"/>
  <c r="Z628" i="5" s="1"/>
  <c r="AA628" i="5" s="1"/>
  <c r="AC628" i="5" s="1"/>
  <c r="L1619" i="5"/>
  <c r="N1619" i="5" s="1"/>
  <c r="P1619" i="5" s="1"/>
  <c r="R1619" i="5" s="1"/>
  <c r="T1619" i="5" s="1"/>
  <c r="V1619" i="5" s="1"/>
  <c r="X1619" i="5" s="1"/>
  <c r="Z1619" i="5" s="1"/>
  <c r="AA1619" i="5" s="1"/>
  <c r="AC1619" i="5" s="1"/>
  <c r="L1318" i="5"/>
  <c r="N1318" i="5" s="1"/>
  <c r="P1318" i="5" s="1"/>
  <c r="R1318" i="5" s="1"/>
  <c r="T1318" i="5" s="1"/>
  <c r="V1318" i="5" s="1"/>
  <c r="X1318" i="5" s="1"/>
  <c r="Z1318" i="5" s="1"/>
  <c r="AA1318" i="5" s="1"/>
  <c r="AC1318" i="5" s="1"/>
  <c r="L158" i="5"/>
  <c r="N158" i="5" s="1"/>
  <c r="P158" i="5" s="1"/>
  <c r="R158" i="5" s="1"/>
  <c r="T158" i="5" s="1"/>
  <c r="V158" i="5" s="1"/>
  <c r="X158" i="5" s="1"/>
  <c r="Z158" i="5" s="1"/>
  <c r="AA158" i="5" s="1"/>
  <c r="AC158" i="5" s="1"/>
  <c r="L169" i="5"/>
  <c r="N169" i="5" s="1"/>
  <c r="P169" i="5" s="1"/>
  <c r="R169" i="5" s="1"/>
  <c r="T169" i="5" s="1"/>
  <c r="V169" i="5" s="1"/>
  <c r="X169" i="5" s="1"/>
  <c r="Z169" i="5" s="1"/>
  <c r="AA169" i="5" s="1"/>
  <c r="AC169" i="5" s="1"/>
  <c r="L597" i="5"/>
  <c r="N597" i="5" s="1"/>
  <c r="P597" i="5" s="1"/>
  <c r="R597" i="5" s="1"/>
  <c r="T597" i="5" s="1"/>
  <c r="V597" i="5" s="1"/>
  <c r="X597" i="5" s="1"/>
  <c r="Z597" i="5" s="1"/>
  <c r="AA597" i="5" s="1"/>
  <c r="AC597" i="5" s="1"/>
  <c r="L1655" i="5"/>
  <c r="N1655" i="5" s="1"/>
  <c r="P1655" i="5" s="1"/>
  <c r="R1655" i="5" s="1"/>
  <c r="T1655" i="5" s="1"/>
  <c r="V1655" i="5" s="1"/>
  <c r="X1655" i="5" s="1"/>
  <c r="Z1655" i="5" s="1"/>
  <c r="AA1655" i="5" s="1"/>
  <c r="AC1655" i="5" s="1"/>
  <c r="L1412" i="5"/>
  <c r="N1412" i="5" s="1"/>
  <c r="P1412" i="5" s="1"/>
  <c r="R1412" i="5" s="1"/>
  <c r="T1412" i="5" s="1"/>
  <c r="V1412" i="5" s="1"/>
  <c r="X1412" i="5" s="1"/>
  <c r="Z1412" i="5" s="1"/>
  <c r="AA1412" i="5" s="1"/>
  <c r="AC1412" i="5" s="1"/>
  <c r="L36" i="5"/>
  <c r="N36" i="5" s="1"/>
  <c r="P36" i="5" s="1"/>
  <c r="R36" i="5" s="1"/>
  <c r="T36" i="5" s="1"/>
  <c r="V36" i="5" s="1"/>
  <c r="X36" i="5" s="1"/>
  <c r="Z36" i="5" s="1"/>
  <c r="AA36" i="5" s="1"/>
  <c r="AC36" i="5" s="1"/>
  <c r="L993" i="5"/>
  <c r="N993" i="5" s="1"/>
  <c r="P993" i="5" s="1"/>
  <c r="R993" i="5" s="1"/>
  <c r="T993" i="5" s="1"/>
  <c r="V993" i="5" s="1"/>
  <c r="X993" i="5" s="1"/>
  <c r="Z993" i="5" s="1"/>
  <c r="AA993" i="5" s="1"/>
  <c r="AC993" i="5" s="1"/>
  <c r="L785" i="5"/>
  <c r="N785" i="5" s="1"/>
  <c r="P785" i="5" s="1"/>
  <c r="R785" i="5" s="1"/>
  <c r="T785" i="5" s="1"/>
  <c r="V785" i="5" s="1"/>
  <c r="X785" i="5" s="1"/>
  <c r="Z785" i="5" s="1"/>
  <c r="AA785" i="5" s="1"/>
  <c r="AC785" i="5" s="1"/>
  <c r="L1198" i="5"/>
  <c r="N1198" i="5" s="1"/>
  <c r="P1198" i="5" s="1"/>
  <c r="R1198" i="5" s="1"/>
  <c r="T1198" i="5" s="1"/>
  <c r="V1198" i="5" s="1"/>
  <c r="X1198" i="5" s="1"/>
  <c r="Z1198" i="5" s="1"/>
  <c r="AA1198" i="5" s="1"/>
  <c r="AC1198" i="5" s="1"/>
  <c r="L1321" i="5"/>
  <c r="N1321" i="5" s="1"/>
  <c r="P1321" i="5" s="1"/>
  <c r="R1321" i="5" s="1"/>
  <c r="T1321" i="5" s="1"/>
  <c r="V1321" i="5" s="1"/>
  <c r="X1321" i="5" s="1"/>
  <c r="Z1321" i="5" s="1"/>
  <c r="AA1321" i="5" s="1"/>
  <c r="AC1321" i="5" s="1"/>
  <c r="L90" i="5"/>
  <c r="N90" i="5" s="1"/>
  <c r="P90" i="5" s="1"/>
  <c r="R90" i="5" s="1"/>
  <c r="T90" i="5" s="1"/>
  <c r="V90" i="5" s="1"/>
  <c r="X90" i="5" s="1"/>
  <c r="Z90" i="5" s="1"/>
  <c r="AA90" i="5" s="1"/>
  <c r="AC90" i="5" s="1"/>
  <c r="L303" i="5"/>
  <c r="N303" i="5" s="1"/>
  <c r="P303" i="5" s="1"/>
  <c r="R303" i="5" s="1"/>
  <c r="T303" i="5" s="1"/>
  <c r="V303" i="5" s="1"/>
  <c r="X303" i="5" s="1"/>
  <c r="Z303" i="5" s="1"/>
  <c r="AA303" i="5" s="1"/>
  <c r="AC303" i="5" s="1"/>
  <c r="L215" i="5"/>
  <c r="N215" i="5" s="1"/>
  <c r="P215" i="5" s="1"/>
  <c r="R215" i="5" s="1"/>
  <c r="T215" i="5" s="1"/>
  <c r="V215" i="5" s="1"/>
  <c r="X215" i="5" s="1"/>
  <c r="Z215" i="5" s="1"/>
  <c r="AA215" i="5" s="1"/>
  <c r="AC215" i="5" s="1"/>
  <c r="L1753" i="5"/>
  <c r="N1753" i="5" s="1"/>
  <c r="P1753" i="5" s="1"/>
  <c r="R1753" i="5" s="1"/>
  <c r="T1753" i="5" s="1"/>
  <c r="V1753" i="5" s="1"/>
  <c r="X1753" i="5" s="1"/>
  <c r="Z1753" i="5" s="1"/>
  <c r="AA1753" i="5" s="1"/>
  <c r="AC1753" i="5" s="1"/>
  <c r="AG923" i="5"/>
  <c r="AG448" i="5"/>
  <c r="L124" i="5"/>
  <c r="N124" i="5" s="1"/>
  <c r="P124" i="5" s="1"/>
  <c r="R124" i="5" s="1"/>
  <c r="T124" i="5" s="1"/>
  <c r="V124" i="5" s="1"/>
  <c r="X124" i="5" s="1"/>
  <c r="Z124" i="5" s="1"/>
  <c r="AA124" i="5" s="1"/>
  <c r="AC124" i="5" s="1"/>
  <c r="L1072" i="5"/>
  <c r="N1072" i="5" s="1"/>
  <c r="P1072" i="5" s="1"/>
  <c r="R1072" i="5" s="1"/>
  <c r="T1072" i="5" s="1"/>
  <c r="V1072" i="5" s="1"/>
  <c r="X1072" i="5" s="1"/>
  <c r="Z1072" i="5" s="1"/>
  <c r="AA1072" i="5" s="1"/>
  <c r="AC1072" i="5" s="1"/>
  <c r="L498" i="5"/>
  <c r="N498" i="5" s="1"/>
  <c r="P498" i="5" s="1"/>
  <c r="R498" i="5" s="1"/>
  <c r="T498" i="5" s="1"/>
  <c r="V498" i="5" s="1"/>
  <c r="X498" i="5" s="1"/>
  <c r="Z498" i="5" s="1"/>
  <c r="AA498" i="5" s="1"/>
  <c r="AC498" i="5" s="1"/>
  <c r="L1140" i="5"/>
  <c r="N1140" i="5" s="1"/>
  <c r="P1140" i="5" s="1"/>
  <c r="R1140" i="5" s="1"/>
  <c r="T1140" i="5" s="1"/>
  <c r="V1140" i="5" s="1"/>
  <c r="X1140" i="5" s="1"/>
  <c r="Z1140" i="5" s="1"/>
  <c r="AA1140" i="5" s="1"/>
  <c r="AC1140" i="5" s="1"/>
  <c r="N678" i="5"/>
  <c r="P678" i="5" s="1"/>
  <c r="R678" i="5" s="1"/>
  <c r="T678" i="5" s="1"/>
  <c r="V678" i="5" s="1"/>
  <c r="X678" i="5" s="1"/>
  <c r="Z678" i="5" s="1"/>
  <c r="AA678" i="5" s="1"/>
  <c r="AC678" i="5" s="1"/>
  <c r="L1804" i="5"/>
  <c r="N1804" i="5" s="1"/>
  <c r="P1804" i="5" s="1"/>
  <c r="R1804" i="5" s="1"/>
  <c r="T1804" i="5" s="1"/>
  <c r="V1804" i="5" s="1"/>
  <c r="X1804" i="5" s="1"/>
  <c r="Z1804" i="5" s="1"/>
  <c r="AA1804" i="5" s="1"/>
  <c r="AC1804" i="5" s="1"/>
  <c r="L1331" i="5"/>
  <c r="N1331" i="5" s="1"/>
  <c r="P1331" i="5" s="1"/>
  <c r="R1331" i="5" s="1"/>
  <c r="T1331" i="5" s="1"/>
  <c r="V1331" i="5" s="1"/>
  <c r="X1331" i="5" s="1"/>
  <c r="Z1331" i="5" s="1"/>
  <c r="AA1331" i="5" s="1"/>
  <c r="AC1331" i="5" s="1"/>
  <c r="L10" i="5"/>
  <c r="N10" i="5" s="1"/>
  <c r="P10" i="5" s="1"/>
  <c r="R10" i="5" s="1"/>
  <c r="T10" i="5" s="1"/>
  <c r="V10" i="5" s="1"/>
  <c r="X10" i="5" s="1"/>
  <c r="Z10" i="5" s="1"/>
  <c r="AA10" i="5" s="1"/>
  <c r="AC10" i="5" s="1"/>
  <c r="L41" i="5"/>
  <c r="N41" i="5" s="1"/>
  <c r="P41" i="5" s="1"/>
  <c r="R41" i="5" s="1"/>
  <c r="T41" i="5" s="1"/>
  <c r="V41" i="5" s="1"/>
  <c r="X41" i="5" s="1"/>
  <c r="Z41" i="5" s="1"/>
  <c r="AA41" i="5" s="1"/>
  <c r="AC41" i="5" s="1"/>
  <c r="L1529" i="5"/>
  <c r="N1529" i="5" s="1"/>
  <c r="P1529" i="5" s="1"/>
  <c r="R1529" i="5" s="1"/>
  <c r="T1529" i="5" s="1"/>
  <c r="V1529" i="5" s="1"/>
  <c r="X1529" i="5" s="1"/>
  <c r="Z1529" i="5" s="1"/>
  <c r="AA1529" i="5" s="1"/>
  <c r="AC1529" i="5" s="1"/>
  <c r="L833" i="5"/>
  <c r="N833" i="5" s="1"/>
  <c r="P833" i="5" s="1"/>
  <c r="R833" i="5" s="1"/>
  <c r="T833" i="5" s="1"/>
  <c r="V833" i="5" s="1"/>
  <c r="X833" i="5" s="1"/>
  <c r="Z833" i="5" s="1"/>
  <c r="AA833" i="5" s="1"/>
  <c r="AC833" i="5" s="1"/>
  <c r="L243" i="5"/>
  <c r="N243" i="5" s="1"/>
  <c r="P243" i="5" s="1"/>
  <c r="R243" i="5" s="1"/>
  <c r="T243" i="5" s="1"/>
  <c r="V243" i="5" s="1"/>
  <c r="X243" i="5" s="1"/>
  <c r="Z243" i="5" s="1"/>
  <c r="AA243" i="5" s="1"/>
  <c r="AC243" i="5" s="1"/>
  <c r="L1599" i="5"/>
  <c r="N1599" i="5" s="1"/>
  <c r="P1599" i="5" s="1"/>
  <c r="R1599" i="5" s="1"/>
  <c r="T1599" i="5" s="1"/>
  <c r="V1599" i="5" s="1"/>
  <c r="X1599" i="5" s="1"/>
  <c r="Z1599" i="5" s="1"/>
  <c r="AA1599" i="5" s="1"/>
  <c r="AC1599" i="5" s="1"/>
  <c r="L197" i="5"/>
  <c r="N197" i="5" s="1"/>
  <c r="P197" i="5" s="1"/>
  <c r="R197" i="5" s="1"/>
  <c r="T197" i="5" s="1"/>
  <c r="V197" i="5" s="1"/>
  <c r="X197" i="5" s="1"/>
  <c r="Z197" i="5" s="1"/>
  <c r="AA197" i="5" s="1"/>
  <c r="AC197" i="5" s="1"/>
  <c r="L1067" i="5"/>
  <c r="N1067" i="5" s="1"/>
  <c r="P1067" i="5" s="1"/>
  <c r="R1067" i="5" s="1"/>
  <c r="T1067" i="5" s="1"/>
  <c r="V1067" i="5" s="1"/>
  <c r="X1067" i="5" s="1"/>
  <c r="Z1067" i="5" s="1"/>
  <c r="AA1067" i="5" s="1"/>
  <c r="AC1067" i="5" s="1"/>
  <c r="L1614" i="5"/>
  <c r="N1614" i="5" s="1"/>
  <c r="P1614" i="5" s="1"/>
  <c r="R1614" i="5" s="1"/>
  <c r="T1614" i="5" s="1"/>
  <c r="V1614" i="5" s="1"/>
  <c r="X1614" i="5" s="1"/>
  <c r="Z1614" i="5" s="1"/>
  <c r="AA1614" i="5" s="1"/>
  <c r="AC1614" i="5" s="1"/>
  <c r="AG2" i="5"/>
  <c r="AG440" i="5"/>
  <c r="L649" i="5"/>
  <c r="N649" i="5" s="1"/>
  <c r="P649" i="5" s="1"/>
  <c r="R649" i="5" s="1"/>
  <c r="T649" i="5" s="1"/>
  <c r="V649" i="5" s="1"/>
  <c r="X649" i="5" s="1"/>
  <c r="Z649" i="5" s="1"/>
  <c r="AA649" i="5" s="1"/>
  <c r="AC649" i="5" s="1"/>
  <c r="L1125" i="5"/>
  <c r="N1125" i="5" s="1"/>
  <c r="P1125" i="5" s="1"/>
  <c r="R1125" i="5" s="1"/>
  <c r="T1125" i="5" s="1"/>
  <c r="V1125" i="5" s="1"/>
  <c r="X1125" i="5" s="1"/>
  <c r="Z1125" i="5" s="1"/>
  <c r="AA1125" i="5" s="1"/>
  <c r="AC1125" i="5" s="1"/>
  <c r="L646" i="5"/>
  <c r="N646" i="5" s="1"/>
  <c r="P646" i="5" s="1"/>
  <c r="R646" i="5" s="1"/>
  <c r="T646" i="5" s="1"/>
  <c r="V646" i="5" s="1"/>
  <c r="X646" i="5" s="1"/>
  <c r="Z646" i="5" s="1"/>
  <c r="AA646" i="5" s="1"/>
  <c r="AC646" i="5" s="1"/>
  <c r="L109" i="5"/>
  <c r="N109" i="5" s="1"/>
  <c r="P109" i="5" s="1"/>
  <c r="R109" i="5" s="1"/>
  <c r="T109" i="5" s="1"/>
  <c r="V109" i="5" s="1"/>
  <c r="X109" i="5" s="1"/>
  <c r="Z109" i="5" s="1"/>
  <c r="AA109" i="5" s="1"/>
  <c r="AC109" i="5" s="1"/>
  <c r="L1386" i="5"/>
  <c r="N1386" i="5" s="1"/>
  <c r="P1386" i="5" s="1"/>
  <c r="R1386" i="5" s="1"/>
  <c r="T1386" i="5" s="1"/>
  <c r="V1386" i="5" s="1"/>
  <c r="X1386" i="5" s="1"/>
  <c r="Z1386" i="5" s="1"/>
  <c r="AA1386" i="5" s="1"/>
  <c r="AC1386" i="5" s="1"/>
  <c r="L1822" i="5"/>
  <c r="N1822" i="5" s="1"/>
  <c r="P1822" i="5" s="1"/>
  <c r="R1822" i="5" s="1"/>
  <c r="T1822" i="5" s="1"/>
  <c r="V1822" i="5" s="1"/>
  <c r="X1822" i="5" s="1"/>
  <c r="Z1822" i="5" s="1"/>
  <c r="AA1822" i="5" s="1"/>
  <c r="AC1822" i="5" s="1"/>
  <c r="L1163" i="5"/>
  <c r="N1163" i="5" s="1"/>
  <c r="P1163" i="5" s="1"/>
  <c r="R1163" i="5" s="1"/>
  <c r="T1163" i="5" s="1"/>
  <c r="V1163" i="5" s="1"/>
  <c r="X1163" i="5" s="1"/>
  <c r="Z1163" i="5" s="1"/>
  <c r="AA1163" i="5" s="1"/>
  <c r="AC1163" i="5" s="1"/>
  <c r="L1225" i="5"/>
  <c r="N1225" i="5" s="1"/>
  <c r="P1225" i="5" s="1"/>
  <c r="R1225" i="5" s="1"/>
  <c r="T1225" i="5" s="1"/>
  <c r="V1225" i="5" s="1"/>
  <c r="X1225" i="5" s="1"/>
  <c r="Z1225" i="5" s="1"/>
  <c r="AA1225" i="5" s="1"/>
  <c r="AC1225" i="5" s="1"/>
  <c r="L1155" i="5"/>
  <c r="N1155" i="5" s="1"/>
  <c r="P1155" i="5" s="1"/>
  <c r="R1155" i="5" s="1"/>
  <c r="T1155" i="5" s="1"/>
  <c r="V1155" i="5" s="1"/>
  <c r="X1155" i="5" s="1"/>
  <c r="Z1155" i="5" s="1"/>
  <c r="AA1155" i="5" s="1"/>
  <c r="AC1155" i="5" s="1"/>
  <c r="L180" i="5"/>
  <c r="N180" i="5" s="1"/>
  <c r="P180" i="5" s="1"/>
  <c r="R180" i="5" s="1"/>
  <c r="T180" i="5" s="1"/>
  <c r="V180" i="5" s="1"/>
  <c r="X180" i="5" s="1"/>
  <c r="Z180" i="5" s="1"/>
  <c r="AA180" i="5" s="1"/>
  <c r="AC180" i="5" s="1"/>
  <c r="L51" i="5"/>
  <c r="N51" i="5" s="1"/>
  <c r="P51" i="5" s="1"/>
  <c r="R51" i="5" s="1"/>
  <c r="T51" i="5" s="1"/>
  <c r="V51" i="5" s="1"/>
  <c r="X51" i="5" s="1"/>
  <c r="Z51" i="5" s="1"/>
  <c r="AA51" i="5" s="1"/>
  <c r="AC51" i="5" s="1"/>
  <c r="L227" i="5"/>
  <c r="N227" i="5" s="1"/>
  <c r="P227" i="5" s="1"/>
  <c r="R227" i="5" s="1"/>
  <c r="T227" i="5" s="1"/>
  <c r="V227" i="5" s="1"/>
  <c r="X227" i="5" s="1"/>
  <c r="Z227" i="5" s="1"/>
  <c r="AA227" i="5" s="1"/>
  <c r="AC227" i="5" s="1"/>
  <c r="L65" i="5"/>
  <c r="N65" i="5" s="1"/>
  <c r="P65" i="5" s="1"/>
  <c r="R65" i="5" s="1"/>
  <c r="T65" i="5" s="1"/>
  <c r="V65" i="5" s="1"/>
  <c r="X65" i="5" s="1"/>
  <c r="Z65" i="5" s="1"/>
  <c r="AA65" i="5" s="1"/>
  <c r="AC65" i="5" s="1"/>
  <c r="L877" i="5"/>
  <c r="N877" i="5" s="1"/>
  <c r="P877" i="5" s="1"/>
  <c r="R877" i="5" s="1"/>
  <c r="T877" i="5" s="1"/>
  <c r="V877" i="5" s="1"/>
  <c r="X877" i="5" s="1"/>
  <c r="Z877" i="5" s="1"/>
  <c r="AA877" i="5" s="1"/>
  <c r="AC877" i="5" s="1"/>
  <c r="L17" i="5"/>
  <c r="N17" i="5" s="1"/>
  <c r="P17" i="5" s="1"/>
  <c r="R17" i="5" s="1"/>
  <c r="T17" i="5" s="1"/>
  <c r="V17" i="5" s="1"/>
  <c r="X17" i="5" s="1"/>
  <c r="Z17" i="5" s="1"/>
  <c r="AA17" i="5" s="1"/>
  <c r="AC17" i="5" s="1"/>
  <c r="L788" i="5"/>
  <c r="N788" i="5" s="1"/>
  <c r="P788" i="5" s="1"/>
  <c r="R788" i="5" s="1"/>
  <c r="T788" i="5" s="1"/>
  <c r="V788" i="5" s="1"/>
  <c r="X788" i="5" s="1"/>
  <c r="Z788" i="5" s="1"/>
  <c r="AA788" i="5" s="1"/>
  <c r="AC788" i="5" s="1"/>
  <c r="L754" i="5"/>
  <c r="N754" i="5" s="1"/>
  <c r="P754" i="5" s="1"/>
  <c r="R754" i="5" s="1"/>
  <c r="T754" i="5" s="1"/>
  <c r="V754" i="5" s="1"/>
  <c r="X754" i="5" s="1"/>
  <c r="Z754" i="5" s="1"/>
  <c r="AA754" i="5" s="1"/>
  <c r="AC754" i="5" s="1"/>
  <c r="L1462" i="5"/>
  <c r="N1462" i="5" s="1"/>
  <c r="P1462" i="5" s="1"/>
  <c r="R1462" i="5" s="1"/>
  <c r="T1462" i="5" s="1"/>
  <c r="V1462" i="5" s="1"/>
  <c r="X1462" i="5" s="1"/>
  <c r="Z1462" i="5" s="1"/>
  <c r="AA1462" i="5" s="1"/>
  <c r="AC1462" i="5" s="1"/>
  <c r="L790" i="5"/>
  <c r="N790" i="5" s="1"/>
  <c r="P790" i="5" s="1"/>
  <c r="R790" i="5" s="1"/>
  <c r="T790" i="5" s="1"/>
  <c r="V790" i="5" s="1"/>
  <c r="X790" i="5" s="1"/>
  <c r="Z790" i="5" s="1"/>
  <c r="AA790" i="5" s="1"/>
  <c r="AC790" i="5" s="1"/>
  <c r="L1047" i="5"/>
  <c r="N1047" i="5" s="1"/>
  <c r="P1047" i="5" s="1"/>
  <c r="R1047" i="5" s="1"/>
  <c r="T1047" i="5" s="1"/>
  <c r="V1047" i="5" s="1"/>
  <c r="X1047" i="5" s="1"/>
  <c r="Z1047" i="5" s="1"/>
  <c r="AA1047" i="5" s="1"/>
  <c r="AC1047" i="5" s="1"/>
  <c r="L457" i="5"/>
  <c r="N457" i="5" s="1"/>
  <c r="P457" i="5" s="1"/>
  <c r="R457" i="5" s="1"/>
  <c r="T457" i="5" s="1"/>
  <c r="V457" i="5" s="1"/>
  <c r="X457" i="5" s="1"/>
  <c r="Z457" i="5" s="1"/>
  <c r="AA457" i="5" s="1"/>
  <c r="AC457" i="5" s="1"/>
  <c r="L936" i="5"/>
  <c r="N936" i="5" s="1"/>
  <c r="P936" i="5" s="1"/>
  <c r="R936" i="5" s="1"/>
  <c r="T936" i="5" s="1"/>
  <c r="V936" i="5" s="1"/>
  <c r="X936" i="5" s="1"/>
  <c r="Z936" i="5" s="1"/>
  <c r="AA936" i="5" s="1"/>
  <c r="AC936" i="5" s="1"/>
  <c r="L1765" i="5"/>
  <c r="N1765" i="5" s="1"/>
  <c r="P1765" i="5" s="1"/>
  <c r="R1765" i="5" s="1"/>
  <c r="T1765" i="5" s="1"/>
  <c r="V1765" i="5" s="1"/>
  <c r="X1765" i="5" s="1"/>
  <c r="Z1765" i="5" s="1"/>
  <c r="AA1765" i="5" s="1"/>
  <c r="AC1765" i="5" s="1"/>
  <c r="L920" i="5"/>
  <c r="N920" i="5" s="1"/>
  <c r="P920" i="5" s="1"/>
  <c r="R920" i="5" s="1"/>
  <c r="T920" i="5" s="1"/>
  <c r="V920" i="5" s="1"/>
  <c r="X920" i="5" s="1"/>
  <c r="Z920" i="5" s="1"/>
  <c r="AA920" i="5" s="1"/>
  <c r="AC920" i="5" s="1"/>
  <c r="L1230" i="5"/>
  <c r="N1230" i="5" s="1"/>
  <c r="P1230" i="5" s="1"/>
  <c r="R1230" i="5" s="1"/>
  <c r="T1230" i="5" s="1"/>
  <c r="V1230" i="5" s="1"/>
  <c r="X1230" i="5" s="1"/>
  <c r="Z1230" i="5" s="1"/>
  <c r="AA1230" i="5" s="1"/>
  <c r="AC1230" i="5" s="1"/>
  <c r="N910" i="5"/>
  <c r="P910" i="5" s="1"/>
  <c r="R910" i="5" s="1"/>
  <c r="T910" i="5" s="1"/>
  <c r="V910" i="5" s="1"/>
  <c r="X910" i="5" s="1"/>
  <c r="Z910" i="5" s="1"/>
  <c r="AA910" i="5" s="1"/>
  <c r="AC910" i="5" s="1"/>
  <c r="L67" i="5"/>
  <c r="N67" i="5" s="1"/>
  <c r="P67" i="5" s="1"/>
  <c r="R67" i="5" s="1"/>
  <c r="T67" i="5" s="1"/>
  <c r="V67" i="5" s="1"/>
  <c r="X67" i="5" s="1"/>
  <c r="Z67" i="5" s="1"/>
  <c r="AA67" i="5" s="1"/>
  <c r="AC67" i="5" s="1"/>
  <c r="L424" i="5"/>
  <c r="N424" i="5" s="1"/>
  <c r="P424" i="5" s="1"/>
  <c r="R424" i="5" s="1"/>
  <c r="T424" i="5" s="1"/>
  <c r="V424" i="5" s="1"/>
  <c r="X424" i="5" s="1"/>
  <c r="Z424" i="5" s="1"/>
  <c r="AA424" i="5" s="1"/>
  <c r="AC424" i="5" s="1"/>
  <c r="L442" i="5"/>
  <c r="N442" i="5" s="1"/>
  <c r="P442" i="5" s="1"/>
  <c r="R442" i="5" s="1"/>
  <c r="T442" i="5" s="1"/>
  <c r="V442" i="5" s="1"/>
  <c r="X442" i="5" s="1"/>
  <c r="Z442" i="5" s="1"/>
  <c r="AA442" i="5" s="1"/>
  <c r="AC442" i="5" s="1"/>
  <c r="L431" i="5"/>
  <c r="N431" i="5" s="1"/>
  <c r="P431" i="5" s="1"/>
  <c r="R431" i="5" s="1"/>
  <c r="T431" i="5" s="1"/>
  <c r="V431" i="5" s="1"/>
  <c r="X431" i="5" s="1"/>
  <c r="Z431" i="5" s="1"/>
  <c r="AA431" i="5" s="1"/>
  <c r="AC431" i="5" s="1"/>
  <c r="L269" i="5"/>
  <c r="N269" i="5" s="1"/>
  <c r="P269" i="5" s="1"/>
  <c r="R269" i="5" s="1"/>
  <c r="T269" i="5" s="1"/>
  <c r="V269" i="5" s="1"/>
  <c r="X269" i="5" s="1"/>
  <c r="Z269" i="5" s="1"/>
  <c r="AA269" i="5" s="1"/>
  <c r="AC269" i="5" s="1"/>
  <c r="L1863" i="5"/>
  <c r="N1863" i="5" s="1"/>
  <c r="P1863" i="5" s="1"/>
  <c r="R1863" i="5" s="1"/>
  <c r="T1863" i="5" s="1"/>
  <c r="V1863" i="5" s="1"/>
  <c r="X1863" i="5" s="1"/>
  <c r="Z1863" i="5" s="1"/>
  <c r="AA1863" i="5" s="1"/>
  <c r="AC1863" i="5" s="1"/>
  <c r="L1164" i="5"/>
  <c r="N1164" i="5" s="1"/>
  <c r="P1164" i="5" s="1"/>
  <c r="R1164" i="5" s="1"/>
  <c r="T1164" i="5" s="1"/>
  <c r="V1164" i="5" s="1"/>
  <c r="X1164" i="5" s="1"/>
  <c r="Z1164" i="5" s="1"/>
  <c r="AA1164" i="5" s="1"/>
  <c r="AC1164" i="5" s="1"/>
  <c r="L1450" i="5"/>
  <c r="N1450" i="5" s="1"/>
  <c r="P1450" i="5" s="1"/>
  <c r="R1450" i="5" s="1"/>
  <c r="T1450" i="5" s="1"/>
  <c r="V1450" i="5" s="1"/>
  <c r="X1450" i="5" s="1"/>
  <c r="Z1450" i="5" s="1"/>
  <c r="AA1450" i="5" s="1"/>
  <c r="AC1450" i="5" s="1"/>
  <c r="L462" i="5"/>
  <c r="N462" i="5" s="1"/>
  <c r="P462" i="5" s="1"/>
  <c r="R462" i="5" s="1"/>
  <c r="T462" i="5" s="1"/>
  <c r="V462" i="5" s="1"/>
  <c r="X462" i="5" s="1"/>
  <c r="Z462" i="5" s="1"/>
  <c r="AA462" i="5" s="1"/>
  <c r="AC462" i="5" s="1"/>
  <c r="L88" i="5"/>
  <c r="N88" i="5" s="1"/>
  <c r="P88" i="5" s="1"/>
  <c r="R88" i="5" s="1"/>
  <c r="T88" i="5" s="1"/>
  <c r="V88" i="5" s="1"/>
  <c r="X88" i="5" s="1"/>
  <c r="Z88" i="5" s="1"/>
  <c r="AA88" i="5" s="1"/>
  <c r="AC88" i="5" s="1"/>
  <c r="L9" i="5"/>
  <c r="N9" i="5" s="1"/>
  <c r="P9" i="5" s="1"/>
  <c r="R9" i="5" s="1"/>
  <c r="T9" i="5" s="1"/>
  <c r="V9" i="5" s="1"/>
  <c r="X9" i="5" s="1"/>
  <c r="Z9" i="5" s="1"/>
  <c r="AA9" i="5" s="1"/>
  <c r="AC9" i="5" s="1"/>
  <c r="L1153" i="5"/>
  <c r="N1153" i="5" s="1"/>
  <c r="P1153" i="5" s="1"/>
  <c r="R1153" i="5" s="1"/>
  <c r="T1153" i="5" s="1"/>
  <c r="V1153" i="5" s="1"/>
  <c r="X1153" i="5" s="1"/>
  <c r="Z1153" i="5" s="1"/>
  <c r="AA1153" i="5" s="1"/>
  <c r="AC1153" i="5" s="1"/>
  <c r="L167" i="5"/>
  <c r="N167" i="5" s="1"/>
  <c r="P167" i="5" s="1"/>
  <c r="R167" i="5" s="1"/>
  <c r="T167" i="5" s="1"/>
  <c r="V167" i="5" s="1"/>
  <c r="X167" i="5" s="1"/>
  <c r="Z167" i="5" s="1"/>
  <c r="AA167" i="5" s="1"/>
  <c r="AC167" i="5" s="1"/>
  <c r="L209" i="5"/>
  <c r="N209" i="5" s="1"/>
  <c r="P209" i="5" s="1"/>
  <c r="R209" i="5" s="1"/>
  <c r="T209" i="5" s="1"/>
  <c r="V209" i="5" s="1"/>
  <c r="X209" i="5" s="1"/>
  <c r="Z209" i="5" s="1"/>
  <c r="AA209" i="5" s="1"/>
  <c r="AC209" i="5" s="1"/>
  <c r="L1537" i="5"/>
  <c r="N1537" i="5" s="1"/>
  <c r="P1537" i="5" s="1"/>
  <c r="R1537" i="5" s="1"/>
  <c r="T1537" i="5" s="1"/>
  <c r="V1537" i="5" s="1"/>
  <c r="X1537" i="5" s="1"/>
  <c r="Z1537" i="5" s="1"/>
  <c r="AA1537" i="5" s="1"/>
  <c r="AC1537" i="5" s="1"/>
  <c r="L689" i="5"/>
  <c r="N689" i="5" s="1"/>
  <c r="P689" i="5" s="1"/>
  <c r="R689" i="5" s="1"/>
  <c r="T689" i="5" s="1"/>
  <c r="V689" i="5" s="1"/>
  <c r="X689" i="5" s="1"/>
  <c r="Z689" i="5" s="1"/>
  <c r="AA689" i="5" s="1"/>
  <c r="AC689" i="5" s="1"/>
  <c r="L1007" i="5"/>
  <c r="N1007" i="5" s="1"/>
  <c r="P1007" i="5" s="1"/>
  <c r="R1007" i="5" s="1"/>
  <c r="T1007" i="5" s="1"/>
  <c r="V1007" i="5" s="1"/>
  <c r="X1007" i="5" s="1"/>
  <c r="Z1007" i="5" s="1"/>
  <c r="AA1007" i="5" s="1"/>
  <c r="AC1007" i="5" s="1"/>
  <c r="L1843" i="5"/>
  <c r="N1843" i="5" s="1"/>
  <c r="P1843" i="5" s="1"/>
  <c r="R1843" i="5" s="1"/>
  <c r="T1843" i="5" s="1"/>
  <c r="V1843" i="5" s="1"/>
  <c r="X1843" i="5" s="1"/>
  <c r="Z1843" i="5" s="1"/>
  <c r="AA1843" i="5" s="1"/>
  <c r="AC1843" i="5" s="1"/>
  <c r="L1837" i="5"/>
  <c r="N1837" i="5" s="1"/>
  <c r="P1837" i="5" s="1"/>
  <c r="R1837" i="5" s="1"/>
  <c r="T1837" i="5" s="1"/>
  <c r="V1837" i="5" s="1"/>
  <c r="X1837" i="5" s="1"/>
  <c r="Z1837" i="5" s="1"/>
  <c r="AA1837" i="5" s="1"/>
  <c r="AC1837" i="5" s="1"/>
  <c r="L1605" i="5"/>
  <c r="N1605" i="5" s="1"/>
  <c r="P1605" i="5" s="1"/>
  <c r="R1605" i="5" s="1"/>
  <c r="T1605" i="5" s="1"/>
  <c r="V1605" i="5" s="1"/>
  <c r="X1605" i="5" s="1"/>
  <c r="Z1605" i="5" s="1"/>
  <c r="AA1605" i="5" s="1"/>
  <c r="AC1605" i="5" s="1"/>
  <c r="L260" i="5"/>
  <c r="N260" i="5" s="1"/>
  <c r="P260" i="5" s="1"/>
  <c r="R260" i="5" s="1"/>
  <c r="T260" i="5" s="1"/>
  <c r="V260" i="5" s="1"/>
  <c r="X260" i="5" s="1"/>
  <c r="Z260" i="5" s="1"/>
  <c r="AA260" i="5" s="1"/>
  <c r="AC260" i="5" s="1"/>
  <c r="L1312" i="5"/>
  <c r="N1312" i="5" s="1"/>
  <c r="P1312" i="5" s="1"/>
  <c r="R1312" i="5" s="1"/>
  <c r="T1312" i="5" s="1"/>
  <c r="V1312" i="5" s="1"/>
  <c r="X1312" i="5" s="1"/>
  <c r="Z1312" i="5" s="1"/>
  <c r="AA1312" i="5" s="1"/>
  <c r="AC1312" i="5" s="1"/>
  <c r="L1265" i="5"/>
  <c r="N1265" i="5" s="1"/>
  <c r="P1265" i="5" s="1"/>
  <c r="R1265" i="5" s="1"/>
  <c r="T1265" i="5" s="1"/>
  <c r="V1265" i="5" s="1"/>
  <c r="X1265" i="5" s="1"/>
  <c r="Z1265" i="5" s="1"/>
  <c r="AA1265" i="5" s="1"/>
  <c r="AC1265" i="5" s="1"/>
  <c r="L664" i="5"/>
  <c r="N664" i="5" s="1"/>
  <c r="P664" i="5" s="1"/>
  <c r="R664" i="5" s="1"/>
  <c r="T664" i="5" s="1"/>
  <c r="V664" i="5" s="1"/>
  <c r="X664" i="5" s="1"/>
  <c r="Z664" i="5" s="1"/>
  <c r="AA664" i="5" s="1"/>
  <c r="AC664" i="5" s="1"/>
  <c r="L1602" i="5"/>
  <c r="N1602" i="5" s="1"/>
  <c r="P1602" i="5" s="1"/>
  <c r="R1602" i="5" s="1"/>
  <c r="T1602" i="5" s="1"/>
  <c r="V1602" i="5" s="1"/>
  <c r="X1602" i="5" s="1"/>
  <c r="Z1602" i="5" s="1"/>
  <c r="AA1602" i="5" s="1"/>
  <c r="AC1602" i="5" s="1"/>
  <c r="L1577" i="5"/>
  <c r="N1577" i="5" s="1"/>
  <c r="P1577" i="5" s="1"/>
  <c r="R1577" i="5" s="1"/>
  <c r="T1577" i="5" s="1"/>
  <c r="V1577" i="5" s="1"/>
  <c r="X1577" i="5" s="1"/>
  <c r="Z1577" i="5" s="1"/>
  <c r="AA1577" i="5" s="1"/>
  <c r="AC1577" i="5" s="1"/>
  <c r="L29" i="5"/>
  <c r="N29" i="5" s="1"/>
  <c r="P29" i="5" s="1"/>
  <c r="R29" i="5" s="1"/>
  <c r="T29" i="5" s="1"/>
  <c r="V29" i="5" s="1"/>
  <c r="X29" i="5" s="1"/>
  <c r="Z29" i="5" s="1"/>
  <c r="AA29" i="5" s="1"/>
  <c r="AC29" i="5" s="1"/>
  <c r="L555" i="5"/>
  <c r="N555" i="5" s="1"/>
  <c r="P555" i="5" s="1"/>
  <c r="R555" i="5" s="1"/>
  <c r="T555" i="5" s="1"/>
  <c r="V555" i="5" s="1"/>
  <c r="X555" i="5" s="1"/>
  <c r="Z555" i="5" s="1"/>
  <c r="AA555" i="5" s="1"/>
  <c r="AC555" i="5" s="1"/>
  <c r="L94" i="5"/>
  <c r="N94" i="5" s="1"/>
  <c r="P94" i="5" s="1"/>
  <c r="R94" i="5" s="1"/>
  <c r="T94" i="5" s="1"/>
  <c r="V94" i="5" s="1"/>
  <c r="X94" i="5" s="1"/>
  <c r="Z94" i="5" s="1"/>
  <c r="AA94" i="5" s="1"/>
  <c r="AC94" i="5" s="1"/>
  <c r="L1480" i="5"/>
  <c r="N1480" i="5" s="1"/>
  <c r="P1480" i="5" s="1"/>
  <c r="R1480" i="5" s="1"/>
  <c r="T1480" i="5" s="1"/>
  <c r="V1480" i="5" s="1"/>
  <c r="X1480" i="5" s="1"/>
  <c r="Z1480" i="5" s="1"/>
  <c r="AA1480" i="5" s="1"/>
  <c r="AC1480" i="5" s="1"/>
  <c r="L1057" i="5"/>
  <c r="N1057" i="5" s="1"/>
  <c r="P1057" i="5" s="1"/>
  <c r="R1057" i="5" s="1"/>
  <c r="T1057" i="5" s="1"/>
  <c r="V1057" i="5" s="1"/>
  <c r="X1057" i="5" s="1"/>
  <c r="Z1057" i="5" s="1"/>
  <c r="AA1057" i="5" s="1"/>
  <c r="AC1057" i="5" s="1"/>
  <c r="L1878" i="5"/>
  <c r="N1878" i="5" s="1"/>
  <c r="P1878" i="5" s="1"/>
  <c r="R1878" i="5" s="1"/>
  <c r="T1878" i="5" s="1"/>
  <c r="V1878" i="5" s="1"/>
  <c r="X1878" i="5" s="1"/>
  <c r="Z1878" i="5" s="1"/>
  <c r="AA1878" i="5" s="1"/>
  <c r="AC1878" i="5" s="1"/>
  <c r="L1015" i="5"/>
  <c r="N1015" i="5" s="1"/>
  <c r="P1015" i="5" s="1"/>
  <c r="R1015" i="5" s="1"/>
  <c r="T1015" i="5" s="1"/>
  <c r="V1015" i="5" s="1"/>
  <c r="X1015" i="5" s="1"/>
  <c r="Z1015" i="5" s="1"/>
  <c r="AA1015" i="5" s="1"/>
  <c r="AC1015" i="5" s="1"/>
  <c r="L1442" i="5"/>
  <c r="N1442" i="5" s="1"/>
  <c r="P1442" i="5" s="1"/>
  <c r="R1442" i="5" s="1"/>
  <c r="T1442" i="5" s="1"/>
  <c r="V1442" i="5" s="1"/>
  <c r="X1442" i="5" s="1"/>
  <c r="Z1442" i="5" s="1"/>
  <c r="AA1442" i="5" s="1"/>
  <c r="AC1442" i="5" s="1"/>
  <c r="L1394" i="5"/>
  <c r="N1394" i="5" s="1"/>
  <c r="P1394" i="5" s="1"/>
  <c r="R1394" i="5" s="1"/>
  <c r="T1394" i="5" s="1"/>
  <c r="V1394" i="5" s="1"/>
  <c r="X1394" i="5" s="1"/>
  <c r="Z1394" i="5" s="1"/>
  <c r="AA1394" i="5" s="1"/>
  <c r="AC1394" i="5" s="1"/>
  <c r="L834" i="5"/>
  <c r="N834" i="5" s="1"/>
  <c r="P834" i="5" s="1"/>
  <c r="R834" i="5" s="1"/>
  <c r="T834" i="5" s="1"/>
  <c r="V834" i="5" s="1"/>
  <c r="X834" i="5" s="1"/>
  <c r="Z834" i="5" s="1"/>
  <c r="AA834" i="5" s="1"/>
  <c r="AC834" i="5" s="1"/>
  <c r="L1010" i="5"/>
  <c r="N1010" i="5" s="1"/>
  <c r="P1010" i="5" s="1"/>
  <c r="R1010" i="5" s="1"/>
  <c r="T1010" i="5" s="1"/>
  <c r="V1010" i="5" s="1"/>
  <c r="X1010" i="5" s="1"/>
  <c r="Z1010" i="5" s="1"/>
  <c r="AA1010" i="5" s="1"/>
  <c r="AC1010" i="5" s="1"/>
  <c r="L882" i="5"/>
  <c r="N882" i="5" s="1"/>
  <c r="P882" i="5" s="1"/>
  <c r="R882" i="5" s="1"/>
  <c r="T882" i="5" s="1"/>
  <c r="V882" i="5" s="1"/>
  <c r="X882" i="5" s="1"/>
  <c r="Z882" i="5" s="1"/>
  <c r="AA882" i="5" s="1"/>
  <c r="AC882" i="5" s="1"/>
  <c r="L14" i="5"/>
  <c r="N14" i="5" s="1"/>
  <c r="P14" i="5" s="1"/>
  <c r="R14" i="5" s="1"/>
  <c r="T14" i="5" s="1"/>
  <c r="V14" i="5" s="1"/>
  <c r="X14" i="5" s="1"/>
  <c r="Z14" i="5" s="1"/>
  <c r="AA14" i="5" s="1"/>
  <c r="AC14" i="5" s="1"/>
  <c r="L383" i="5"/>
  <c r="N383" i="5" s="1"/>
  <c r="P383" i="5" s="1"/>
  <c r="R383" i="5" s="1"/>
  <c r="T383" i="5" s="1"/>
  <c r="V383" i="5" s="1"/>
  <c r="X383" i="5" s="1"/>
  <c r="Z383" i="5" s="1"/>
  <c r="AA383" i="5" s="1"/>
  <c r="AC383" i="5" s="1"/>
  <c r="L236" i="5"/>
  <c r="N236" i="5" s="1"/>
  <c r="P236" i="5" s="1"/>
  <c r="R236" i="5" s="1"/>
  <c r="T236" i="5" s="1"/>
  <c r="V236" i="5" s="1"/>
  <c r="X236" i="5" s="1"/>
  <c r="Z236" i="5" s="1"/>
  <c r="AA236" i="5" s="1"/>
  <c r="AC236" i="5" s="1"/>
  <c r="L1171" i="5"/>
  <c r="N1171" i="5" s="1"/>
  <c r="P1171" i="5" s="1"/>
  <c r="R1171" i="5" s="1"/>
  <c r="T1171" i="5" s="1"/>
  <c r="V1171" i="5" s="1"/>
  <c r="X1171" i="5" s="1"/>
  <c r="Z1171" i="5" s="1"/>
  <c r="AA1171" i="5" s="1"/>
  <c r="AC1171" i="5" s="1"/>
  <c r="L101" i="5"/>
  <c r="N101" i="5" s="1"/>
  <c r="P101" i="5" s="1"/>
  <c r="R101" i="5" s="1"/>
  <c r="T101" i="5" s="1"/>
  <c r="V101" i="5" s="1"/>
  <c r="X101" i="5" s="1"/>
  <c r="Z101" i="5" s="1"/>
  <c r="AA101" i="5" s="1"/>
  <c r="AC101" i="5" s="1"/>
  <c r="L1678" i="5"/>
  <c r="N1678" i="5" s="1"/>
  <c r="P1678" i="5" s="1"/>
  <c r="R1678" i="5" s="1"/>
  <c r="T1678" i="5" s="1"/>
  <c r="V1678" i="5" s="1"/>
  <c r="X1678" i="5" s="1"/>
  <c r="Z1678" i="5" s="1"/>
  <c r="AA1678" i="5" s="1"/>
  <c r="AC1678" i="5" s="1"/>
  <c r="L70" i="5"/>
  <c r="N70" i="5" s="1"/>
  <c r="P70" i="5" s="1"/>
  <c r="R70" i="5" s="1"/>
  <c r="T70" i="5" s="1"/>
  <c r="V70" i="5" s="1"/>
  <c r="X70" i="5" s="1"/>
  <c r="Z70" i="5" s="1"/>
  <c r="AA70" i="5" s="1"/>
  <c r="AC70" i="5" s="1"/>
  <c r="L751" i="5"/>
  <c r="N751" i="5" s="1"/>
  <c r="P751" i="5" s="1"/>
  <c r="R751" i="5" s="1"/>
  <c r="T751" i="5" s="1"/>
  <c r="V751" i="5" s="1"/>
  <c r="X751" i="5" s="1"/>
  <c r="Z751" i="5" s="1"/>
  <c r="AA751" i="5" s="1"/>
  <c r="AC751" i="5" s="1"/>
  <c r="L147" i="5"/>
  <c r="N147" i="5" s="1"/>
  <c r="P147" i="5" s="1"/>
  <c r="R147" i="5" s="1"/>
  <c r="T147" i="5" s="1"/>
  <c r="V147" i="5" s="1"/>
  <c r="X147" i="5" s="1"/>
  <c r="Z147" i="5" s="1"/>
  <c r="AA147" i="5" s="1"/>
  <c r="AC147" i="5" s="1"/>
  <c r="L182" i="5"/>
  <c r="N182" i="5" s="1"/>
  <c r="P182" i="5" s="1"/>
  <c r="R182" i="5" s="1"/>
  <c r="T182" i="5" s="1"/>
  <c r="V182" i="5" s="1"/>
  <c r="X182" i="5" s="1"/>
  <c r="Z182" i="5" s="1"/>
  <c r="AA182" i="5" s="1"/>
  <c r="AC182" i="5" s="1"/>
  <c r="L1337" i="5"/>
  <c r="N1337" i="5" s="1"/>
  <c r="P1337" i="5" s="1"/>
  <c r="R1337" i="5" s="1"/>
  <c r="T1337" i="5" s="1"/>
  <c r="V1337" i="5" s="1"/>
  <c r="X1337" i="5" s="1"/>
  <c r="Z1337" i="5" s="1"/>
  <c r="AA1337" i="5" s="1"/>
  <c r="AC1337" i="5" s="1"/>
  <c r="L1238" i="5"/>
  <c r="N1238" i="5" s="1"/>
  <c r="P1238" i="5" s="1"/>
  <c r="R1238" i="5" s="1"/>
  <c r="T1238" i="5" s="1"/>
  <c r="V1238" i="5" s="1"/>
  <c r="X1238" i="5" s="1"/>
  <c r="Z1238" i="5" s="1"/>
  <c r="AA1238" i="5" s="1"/>
  <c r="AC1238" i="5" s="1"/>
  <c r="L1627" i="5"/>
  <c r="N1627" i="5" s="1"/>
  <c r="P1627" i="5" s="1"/>
  <c r="R1627" i="5" s="1"/>
  <c r="T1627" i="5" s="1"/>
  <c r="V1627" i="5" s="1"/>
  <c r="X1627" i="5" s="1"/>
  <c r="Z1627" i="5" s="1"/>
  <c r="AA1627" i="5" s="1"/>
  <c r="AC1627" i="5" s="1"/>
  <c r="L328" i="5"/>
  <c r="N328" i="5" s="1"/>
  <c r="P328" i="5" s="1"/>
  <c r="R328" i="5" s="1"/>
  <c r="T328" i="5" s="1"/>
  <c r="V328" i="5" s="1"/>
  <c r="X328" i="5" s="1"/>
  <c r="Z328" i="5" s="1"/>
  <c r="AA328" i="5" s="1"/>
  <c r="AC328" i="5" s="1"/>
  <c r="L626" i="5"/>
  <c r="N626" i="5" s="1"/>
  <c r="P626" i="5" s="1"/>
  <c r="R626" i="5" s="1"/>
  <c r="T626" i="5" s="1"/>
  <c r="V626" i="5" s="1"/>
  <c r="X626" i="5" s="1"/>
  <c r="Z626" i="5" s="1"/>
  <c r="AA626" i="5" s="1"/>
  <c r="AC626" i="5" s="1"/>
  <c r="L192" i="5"/>
  <c r="N192" i="5" s="1"/>
  <c r="P192" i="5" s="1"/>
  <c r="R192" i="5" s="1"/>
  <c r="T192" i="5" s="1"/>
  <c r="V192" i="5" s="1"/>
  <c r="X192" i="5" s="1"/>
  <c r="Z192" i="5" s="1"/>
  <c r="AA192" i="5" s="1"/>
  <c r="AC192" i="5" s="1"/>
  <c r="L131" i="5"/>
  <c r="N131" i="5" s="1"/>
  <c r="P131" i="5" s="1"/>
  <c r="R131" i="5" s="1"/>
  <c r="T131" i="5" s="1"/>
  <c r="V131" i="5" s="1"/>
  <c r="X131" i="5" s="1"/>
  <c r="Z131" i="5" s="1"/>
  <c r="AA131" i="5" s="1"/>
  <c r="AC131" i="5" s="1"/>
  <c r="L815" i="5"/>
  <c r="N815" i="5" s="1"/>
  <c r="P815" i="5" s="1"/>
  <c r="R815" i="5" s="1"/>
  <c r="T815" i="5" s="1"/>
  <c r="V815" i="5" s="1"/>
  <c r="X815" i="5" s="1"/>
  <c r="Z815" i="5" s="1"/>
  <c r="AA815" i="5" s="1"/>
  <c r="AC815" i="5" s="1"/>
  <c r="L779" i="5"/>
  <c r="N779" i="5" s="1"/>
  <c r="P779" i="5" s="1"/>
  <c r="R779" i="5" s="1"/>
  <c r="T779" i="5" s="1"/>
  <c r="V779" i="5" s="1"/>
  <c r="X779" i="5" s="1"/>
  <c r="Z779" i="5" s="1"/>
  <c r="AA779" i="5" s="1"/>
  <c r="AC779" i="5" s="1"/>
  <c r="L144" i="5"/>
  <c r="N144" i="5" s="1"/>
  <c r="P144" i="5" s="1"/>
  <c r="R144" i="5" s="1"/>
  <c r="T144" i="5" s="1"/>
  <c r="V144" i="5" s="1"/>
  <c r="X144" i="5" s="1"/>
  <c r="Z144" i="5" s="1"/>
  <c r="AA144" i="5" s="1"/>
  <c r="AC144" i="5" s="1"/>
  <c r="L1127" i="5"/>
  <c r="N1127" i="5" s="1"/>
  <c r="P1127" i="5" s="1"/>
  <c r="R1127" i="5" s="1"/>
  <c r="T1127" i="5" s="1"/>
  <c r="V1127" i="5" s="1"/>
  <c r="X1127" i="5" s="1"/>
  <c r="Z1127" i="5" s="1"/>
  <c r="AA1127" i="5" s="1"/>
  <c r="AC1127" i="5" s="1"/>
  <c r="L1548" i="5"/>
  <c r="N1548" i="5" s="1"/>
  <c r="P1548" i="5" s="1"/>
  <c r="R1548" i="5" s="1"/>
  <c r="T1548" i="5" s="1"/>
  <c r="V1548" i="5" s="1"/>
  <c r="X1548" i="5" s="1"/>
  <c r="Z1548" i="5" s="1"/>
  <c r="AA1548" i="5" s="1"/>
  <c r="AC1548" i="5" s="1"/>
  <c r="L1513" i="5"/>
  <c r="N1513" i="5" s="1"/>
  <c r="P1513" i="5" s="1"/>
  <c r="R1513" i="5" s="1"/>
  <c r="T1513" i="5" s="1"/>
  <c r="V1513" i="5" s="1"/>
  <c r="X1513" i="5" s="1"/>
  <c r="Z1513" i="5" s="1"/>
  <c r="AA1513" i="5" s="1"/>
  <c r="AC1513" i="5" s="1"/>
  <c r="L136" i="5"/>
  <c r="N136" i="5" s="1"/>
  <c r="P136" i="5" s="1"/>
  <c r="R136" i="5" s="1"/>
  <c r="T136" i="5" s="1"/>
  <c r="V136" i="5" s="1"/>
  <c r="X136" i="5" s="1"/>
  <c r="Z136" i="5" s="1"/>
  <c r="AA136" i="5" s="1"/>
  <c r="AC136" i="5" s="1"/>
  <c r="L190" i="5"/>
  <c r="N190" i="5" s="1"/>
  <c r="P190" i="5" s="1"/>
  <c r="R190" i="5" s="1"/>
  <c r="T190" i="5" s="1"/>
  <c r="V190" i="5" s="1"/>
  <c r="X190" i="5" s="1"/>
  <c r="Z190" i="5" s="1"/>
  <c r="AA190" i="5" s="1"/>
  <c r="AC190" i="5" s="1"/>
  <c r="N1384" i="5"/>
  <c r="P1384" i="5" s="1"/>
  <c r="R1384" i="5" s="1"/>
  <c r="T1384" i="5" s="1"/>
  <c r="V1384" i="5" s="1"/>
  <c r="X1384" i="5" s="1"/>
  <c r="Z1384" i="5" s="1"/>
  <c r="AA1384" i="5" s="1"/>
  <c r="AC1384" i="5" s="1"/>
  <c r="L732" i="5"/>
  <c r="N732" i="5" s="1"/>
  <c r="P732" i="5" s="1"/>
  <c r="R732" i="5" s="1"/>
  <c r="T732" i="5" s="1"/>
  <c r="V732" i="5" s="1"/>
  <c r="X732" i="5" s="1"/>
  <c r="Z732" i="5" s="1"/>
  <c r="AA732" i="5" s="1"/>
  <c r="AC732" i="5" s="1"/>
  <c r="L998" i="5"/>
  <c r="N998" i="5" s="1"/>
  <c r="P998" i="5" s="1"/>
  <c r="R998" i="5" s="1"/>
  <c r="T998" i="5" s="1"/>
  <c r="V998" i="5" s="1"/>
  <c r="X998" i="5" s="1"/>
  <c r="Z998" i="5" s="1"/>
  <c r="AA998" i="5" s="1"/>
  <c r="AC998" i="5" s="1"/>
  <c r="L1496" i="5"/>
  <c r="N1496" i="5" s="1"/>
  <c r="P1496" i="5" s="1"/>
  <c r="R1496" i="5" s="1"/>
  <c r="T1496" i="5" s="1"/>
  <c r="V1496" i="5" s="1"/>
  <c r="X1496" i="5" s="1"/>
  <c r="Z1496" i="5" s="1"/>
  <c r="AA1496" i="5" s="1"/>
  <c r="AC1496" i="5" s="1"/>
  <c r="L471" i="5"/>
  <c r="N471" i="5" s="1"/>
  <c r="P471" i="5" s="1"/>
  <c r="R471" i="5" s="1"/>
  <c r="T471" i="5" s="1"/>
  <c r="V471" i="5" s="1"/>
  <c r="X471" i="5" s="1"/>
  <c r="Z471" i="5" s="1"/>
  <c r="AA471" i="5" s="1"/>
  <c r="AC471" i="5" s="1"/>
  <c r="L1479" i="5"/>
  <c r="N1479" i="5" s="1"/>
  <c r="P1479" i="5" s="1"/>
  <c r="R1479" i="5" s="1"/>
  <c r="T1479" i="5" s="1"/>
  <c r="V1479" i="5" s="1"/>
  <c r="X1479" i="5" s="1"/>
  <c r="Z1479" i="5" s="1"/>
  <c r="AA1479" i="5" s="1"/>
  <c r="AC1479" i="5" s="1"/>
  <c r="L1166" i="5"/>
  <c r="N1166" i="5" s="1"/>
  <c r="P1166" i="5" s="1"/>
  <c r="R1166" i="5" s="1"/>
  <c r="T1166" i="5" s="1"/>
  <c r="V1166" i="5" s="1"/>
  <c r="X1166" i="5" s="1"/>
  <c r="Z1166" i="5" s="1"/>
  <c r="AA1166" i="5" s="1"/>
  <c r="AC1166" i="5" s="1"/>
  <c r="L1612" i="5"/>
  <c r="N1612" i="5" s="1"/>
  <c r="P1612" i="5" s="1"/>
  <c r="R1612" i="5" s="1"/>
  <c r="T1612" i="5" s="1"/>
  <c r="V1612" i="5" s="1"/>
  <c r="X1612" i="5" s="1"/>
  <c r="Z1612" i="5" s="1"/>
  <c r="AA1612" i="5" s="1"/>
  <c r="AC1612" i="5" s="1"/>
  <c r="L1201" i="5"/>
  <c r="N1201" i="5" s="1"/>
  <c r="P1201" i="5" s="1"/>
  <c r="R1201" i="5" s="1"/>
  <c r="T1201" i="5" s="1"/>
  <c r="V1201" i="5" s="1"/>
  <c r="X1201" i="5" s="1"/>
  <c r="Z1201" i="5" s="1"/>
  <c r="AA1201" i="5" s="1"/>
  <c r="AC1201" i="5" s="1"/>
  <c r="L1472" i="5"/>
  <c r="N1472" i="5" s="1"/>
  <c r="P1472" i="5" s="1"/>
  <c r="R1472" i="5" s="1"/>
  <c r="T1472" i="5" s="1"/>
  <c r="V1472" i="5" s="1"/>
  <c r="X1472" i="5" s="1"/>
  <c r="Z1472" i="5" s="1"/>
  <c r="AA1472" i="5" s="1"/>
  <c r="AC1472" i="5" s="1"/>
  <c r="L1115" i="5"/>
  <c r="N1115" i="5" s="1"/>
  <c r="P1115" i="5" s="1"/>
  <c r="R1115" i="5" s="1"/>
  <c r="T1115" i="5" s="1"/>
  <c r="V1115" i="5" s="1"/>
  <c r="X1115" i="5" s="1"/>
  <c r="Z1115" i="5" s="1"/>
  <c r="AA1115" i="5" s="1"/>
  <c r="AC1115" i="5" s="1"/>
  <c r="N367" i="5"/>
  <c r="P367" i="5" s="1"/>
  <c r="R367" i="5" s="1"/>
  <c r="T367" i="5" s="1"/>
  <c r="V367" i="5" s="1"/>
  <c r="X367" i="5" s="1"/>
  <c r="Z367" i="5" s="1"/>
  <c r="AA367" i="5" s="1"/>
  <c r="AC367" i="5" s="1"/>
  <c r="L940" i="5"/>
  <c r="N940" i="5" s="1"/>
  <c r="P940" i="5" s="1"/>
  <c r="R940" i="5" s="1"/>
  <c r="T940" i="5" s="1"/>
  <c r="V940" i="5" s="1"/>
  <c r="X940" i="5" s="1"/>
  <c r="Z940" i="5" s="1"/>
  <c r="AA940" i="5" s="1"/>
  <c r="AC940" i="5" s="1"/>
  <c r="L11" i="5"/>
  <c r="N11" i="5" s="1"/>
  <c r="P11" i="5" s="1"/>
  <c r="R11" i="5" s="1"/>
  <c r="T11" i="5" s="1"/>
  <c r="V11" i="5" s="1"/>
  <c r="X11" i="5" s="1"/>
  <c r="Z11" i="5" s="1"/>
  <c r="AA11" i="5" s="1"/>
  <c r="AC11" i="5" s="1"/>
  <c r="L80" i="5"/>
  <c r="N80" i="5" s="1"/>
  <c r="P80" i="5" s="1"/>
  <c r="R80" i="5" s="1"/>
  <c r="T80" i="5" s="1"/>
  <c r="V80" i="5" s="1"/>
  <c r="X80" i="5" s="1"/>
  <c r="Z80" i="5" s="1"/>
  <c r="AA80" i="5" s="1"/>
  <c r="AC80" i="5" s="1"/>
  <c r="L179" i="5"/>
  <c r="N179" i="5" s="1"/>
  <c r="P179" i="5" s="1"/>
  <c r="R179" i="5" s="1"/>
  <c r="T179" i="5" s="1"/>
  <c r="V179" i="5" s="1"/>
  <c r="X179" i="5" s="1"/>
  <c r="Z179" i="5" s="1"/>
  <c r="AA179" i="5" s="1"/>
  <c r="AC179" i="5" s="1"/>
  <c r="L382" i="5"/>
  <c r="N382" i="5" s="1"/>
  <c r="P382" i="5" s="1"/>
  <c r="R382" i="5" s="1"/>
  <c r="T382" i="5" s="1"/>
  <c r="V382" i="5" s="1"/>
  <c r="X382" i="5" s="1"/>
  <c r="Z382" i="5" s="1"/>
  <c r="AA382" i="5" s="1"/>
  <c r="AC382" i="5" s="1"/>
  <c r="L1191" i="5"/>
  <c r="N1191" i="5" s="1"/>
  <c r="P1191" i="5" s="1"/>
  <c r="R1191" i="5" s="1"/>
  <c r="T1191" i="5" s="1"/>
  <c r="V1191" i="5" s="1"/>
  <c r="X1191" i="5" s="1"/>
  <c r="Z1191" i="5" s="1"/>
  <c r="AA1191" i="5" s="1"/>
  <c r="AC1191" i="5" s="1"/>
  <c r="L1567" i="5"/>
  <c r="N1567" i="5" s="1"/>
  <c r="P1567" i="5" s="1"/>
  <c r="R1567" i="5" s="1"/>
  <c r="T1567" i="5" s="1"/>
  <c r="V1567" i="5" s="1"/>
  <c r="X1567" i="5" s="1"/>
  <c r="Z1567" i="5" s="1"/>
  <c r="AA1567" i="5" s="1"/>
  <c r="AC1567" i="5" s="1"/>
  <c r="L987" i="5"/>
  <c r="N987" i="5" s="1"/>
  <c r="P987" i="5" s="1"/>
  <c r="R987" i="5" s="1"/>
  <c r="T987" i="5" s="1"/>
  <c r="V987" i="5" s="1"/>
  <c r="X987" i="5" s="1"/>
  <c r="Z987" i="5" s="1"/>
  <c r="AA987" i="5" s="1"/>
  <c r="AC987" i="5" s="1"/>
  <c r="L414" i="5"/>
  <c r="N414" i="5" s="1"/>
  <c r="P414" i="5" s="1"/>
  <c r="R414" i="5" s="1"/>
  <c r="T414" i="5" s="1"/>
  <c r="V414" i="5" s="1"/>
  <c r="X414" i="5" s="1"/>
  <c r="Z414" i="5" s="1"/>
  <c r="AA414" i="5" s="1"/>
  <c r="AC414" i="5" s="1"/>
  <c r="L1516" i="5"/>
  <c r="N1516" i="5" s="1"/>
  <c r="P1516" i="5" s="1"/>
  <c r="R1516" i="5" s="1"/>
  <c r="T1516" i="5" s="1"/>
  <c r="V1516" i="5" s="1"/>
  <c r="X1516" i="5" s="1"/>
  <c r="Z1516" i="5" s="1"/>
  <c r="AA1516" i="5" s="1"/>
  <c r="AC1516" i="5" s="1"/>
  <c r="L1297" i="5"/>
  <c r="N1297" i="5" s="1"/>
  <c r="P1297" i="5" s="1"/>
  <c r="R1297" i="5" s="1"/>
  <c r="T1297" i="5" s="1"/>
  <c r="V1297" i="5" s="1"/>
  <c r="X1297" i="5" s="1"/>
  <c r="Z1297" i="5" s="1"/>
  <c r="AA1297" i="5" s="1"/>
  <c r="AC1297" i="5" s="1"/>
  <c r="L35" i="5"/>
  <c r="N35" i="5" s="1"/>
  <c r="P35" i="5" s="1"/>
  <c r="R35" i="5" s="1"/>
  <c r="T35" i="5" s="1"/>
  <c r="V35" i="5" s="1"/>
  <c r="X35" i="5" s="1"/>
  <c r="Z35" i="5" s="1"/>
  <c r="AA35" i="5" s="1"/>
  <c r="AC35" i="5" s="1"/>
  <c r="L1620" i="5"/>
  <c r="N1620" i="5" s="1"/>
  <c r="P1620" i="5" s="1"/>
  <c r="R1620" i="5" s="1"/>
  <c r="T1620" i="5" s="1"/>
  <c r="V1620" i="5" s="1"/>
  <c r="X1620" i="5" s="1"/>
  <c r="Z1620" i="5" s="1"/>
  <c r="AA1620" i="5" s="1"/>
  <c r="AC1620" i="5" s="1"/>
  <c r="L1847" i="5"/>
  <c r="N1847" i="5" s="1"/>
  <c r="P1847" i="5" s="1"/>
  <c r="R1847" i="5" s="1"/>
  <c r="T1847" i="5" s="1"/>
  <c r="V1847" i="5" s="1"/>
  <c r="X1847" i="5" s="1"/>
  <c r="Z1847" i="5" s="1"/>
  <c r="AA1847" i="5" s="1"/>
  <c r="AC1847" i="5" s="1"/>
  <c r="L672" i="5"/>
  <c r="N672" i="5" s="1"/>
  <c r="P672" i="5" s="1"/>
  <c r="R672" i="5" s="1"/>
  <c r="T672" i="5" s="1"/>
  <c r="V672" i="5" s="1"/>
  <c r="X672" i="5" s="1"/>
  <c r="Z672" i="5" s="1"/>
  <c r="AA672" i="5" s="1"/>
  <c r="AC672" i="5" s="1"/>
  <c r="L709" i="5"/>
  <c r="N709" i="5" s="1"/>
  <c r="P709" i="5" s="1"/>
  <c r="R709" i="5" s="1"/>
  <c r="T709" i="5" s="1"/>
  <c r="V709" i="5" s="1"/>
  <c r="X709" i="5" s="1"/>
  <c r="Z709" i="5" s="1"/>
  <c r="AA709" i="5" s="1"/>
  <c r="AC709" i="5" s="1"/>
  <c r="L246" i="5"/>
  <c r="N246" i="5" s="1"/>
  <c r="P246" i="5" s="1"/>
  <c r="R246" i="5" s="1"/>
  <c r="T246" i="5" s="1"/>
  <c r="V246" i="5" s="1"/>
  <c r="X246" i="5" s="1"/>
  <c r="Z246" i="5" s="1"/>
  <c r="AA246" i="5" s="1"/>
  <c r="AC246" i="5" s="1"/>
  <c r="L1709" i="5"/>
  <c r="N1709" i="5" s="1"/>
  <c r="P1709" i="5" s="1"/>
  <c r="R1709" i="5" s="1"/>
  <c r="T1709" i="5" s="1"/>
  <c r="V1709" i="5" s="1"/>
  <c r="X1709" i="5" s="1"/>
  <c r="Z1709" i="5" s="1"/>
  <c r="AA1709" i="5" s="1"/>
  <c r="AC1709" i="5" s="1"/>
  <c r="L530" i="5"/>
  <c r="N530" i="5" s="1"/>
  <c r="P530" i="5" s="1"/>
  <c r="R530" i="5" s="1"/>
  <c r="T530" i="5" s="1"/>
  <c r="V530" i="5" s="1"/>
  <c r="X530" i="5" s="1"/>
  <c r="Z530" i="5" s="1"/>
  <c r="AA530" i="5" s="1"/>
  <c r="AC530" i="5" s="1"/>
  <c r="L449" i="5"/>
  <c r="N449" i="5" s="1"/>
  <c r="P449" i="5" s="1"/>
  <c r="R449" i="5" s="1"/>
  <c r="T449" i="5" s="1"/>
  <c r="V449" i="5" s="1"/>
  <c r="X449" i="5" s="1"/>
  <c r="Z449" i="5" s="1"/>
  <c r="AA449" i="5" s="1"/>
  <c r="AC449" i="5" s="1"/>
  <c r="L1220" i="5"/>
  <c r="N1220" i="5" s="1"/>
  <c r="P1220" i="5" s="1"/>
  <c r="R1220" i="5" s="1"/>
  <c r="T1220" i="5" s="1"/>
  <c r="V1220" i="5" s="1"/>
  <c r="X1220" i="5" s="1"/>
  <c r="Z1220" i="5" s="1"/>
  <c r="AA1220" i="5" s="1"/>
  <c r="AC1220" i="5" s="1"/>
  <c r="L749" i="5"/>
  <c r="N749" i="5" s="1"/>
  <c r="P749" i="5" s="1"/>
  <c r="R749" i="5" s="1"/>
  <c r="T749" i="5" s="1"/>
  <c r="V749" i="5" s="1"/>
  <c r="X749" i="5" s="1"/>
  <c r="Z749" i="5" s="1"/>
  <c r="AA749" i="5" s="1"/>
  <c r="AC749" i="5" s="1"/>
  <c r="L1207" i="5"/>
  <c r="N1207" i="5" s="1"/>
  <c r="P1207" i="5" s="1"/>
  <c r="R1207" i="5" s="1"/>
  <c r="T1207" i="5" s="1"/>
  <c r="V1207" i="5" s="1"/>
  <c r="X1207" i="5" s="1"/>
  <c r="Z1207" i="5" s="1"/>
  <c r="AA1207" i="5" s="1"/>
  <c r="AC1207" i="5" s="1"/>
  <c r="L744" i="5"/>
  <c r="N744" i="5" s="1"/>
  <c r="P744" i="5" s="1"/>
  <c r="R744" i="5" s="1"/>
  <c r="T744" i="5" s="1"/>
  <c r="V744" i="5" s="1"/>
  <c r="X744" i="5" s="1"/>
  <c r="Z744" i="5" s="1"/>
  <c r="AA744" i="5" s="1"/>
  <c r="AC744" i="5" s="1"/>
  <c r="L704" i="5"/>
  <c r="N704" i="5" s="1"/>
  <c r="P704" i="5" s="1"/>
  <c r="R704" i="5" s="1"/>
  <c r="T704" i="5" s="1"/>
  <c r="V704" i="5" s="1"/>
  <c r="X704" i="5" s="1"/>
  <c r="Z704" i="5" s="1"/>
  <c r="AA704" i="5" s="1"/>
  <c r="AC704" i="5" s="1"/>
  <c r="L1857" i="5"/>
  <c r="N1857" i="5" s="1"/>
  <c r="P1857" i="5" s="1"/>
  <c r="R1857" i="5" s="1"/>
  <c r="T1857" i="5" s="1"/>
  <c r="V1857" i="5" s="1"/>
  <c r="X1857" i="5" s="1"/>
  <c r="Z1857" i="5" s="1"/>
  <c r="AA1857" i="5" s="1"/>
  <c r="AC1857" i="5" s="1"/>
  <c r="L214" i="5"/>
  <c r="N214" i="5" s="1"/>
  <c r="P214" i="5" s="1"/>
  <c r="R214" i="5" s="1"/>
  <c r="T214" i="5" s="1"/>
  <c r="V214" i="5" s="1"/>
  <c r="X214" i="5" s="1"/>
  <c r="Z214" i="5" s="1"/>
  <c r="AA214" i="5" s="1"/>
  <c r="AC214" i="5" s="1"/>
  <c r="L1580" i="5"/>
  <c r="N1580" i="5" s="1"/>
  <c r="P1580" i="5" s="1"/>
  <c r="R1580" i="5" s="1"/>
  <c r="T1580" i="5" s="1"/>
  <c r="V1580" i="5" s="1"/>
  <c r="X1580" i="5" s="1"/>
  <c r="Z1580" i="5" s="1"/>
  <c r="AA1580" i="5" s="1"/>
  <c r="AC1580" i="5" s="1"/>
  <c r="L175" i="5"/>
  <c r="N175" i="5" s="1"/>
  <c r="P175" i="5" s="1"/>
  <c r="R175" i="5" s="1"/>
  <c r="T175" i="5" s="1"/>
  <c r="V175" i="5" s="1"/>
  <c r="X175" i="5" s="1"/>
  <c r="Z175" i="5" s="1"/>
  <c r="AA175" i="5" s="1"/>
  <c r="AC175" i="5" s="1"/>
  <c r="L659" i="5"/>
  <c r="N659" i="5" s="1"/>
  <c r="P659" i="5" s="1"/>
  <c r="R659" i="5" s="1"/>
  <c r="T659" i="5" s="1"/>
  <c r="V659" i="5" s="1"/>
  <c r="X659" i="5" s="1"/>
  <c r="Z659" i="5" s="1"/>
  <c r="AA659" i="5" s="1"/>
  <c r="AC659" i="5" s="1"/>
  <c r="L1094" i="5"/>
  <c r="N1094" i="5" s="1"/>
  <c r="P1094" i="5" s="1"/>
  <c r="R1094" i="5" s="1"/>
  <c r="T1094" i="5" s="1"/>
  <c r="V1094" i="5" s="1"/>
  <c r="X1094" i="5" s="1"/>
  <c r="Z1094" i="5" s="1"/>
  <c r="AA1094" i="5" s="1"/>
  <c r="AC1094" i="5" s="1"/>
  <c r="L1403" i="5"/>
  <c r="N1403" i="5" s="1"/>
  <c r="P1403" i="5" s="1"/>
  <c r="R1403" i="5" s="1"/>
  <c r="T1403" i="5" s="1"/>
  <c r="V1403" i="5" s="1"/>
  <c r="X1403" i="5" s="1"/>
  <c r="Z1403" i="5" s="1"/>
  <c r="AA1403" i="5" s="1"/>
  <c r="AC1403" i="5" s="1"/>
  <c r="L87" i="5"/>
  <c r="N87" i="5" s="1"/>
  <c r="P87" i="5" s="1"/>
  <c r="R87" i="5" s="1"/>
  <c r="T87" i="5" s="1"/>
  <c r="V87" i="5" s="1"/>
  <c r="X87" i="5" s="1"/>
  <c r="Z87" i="5" s="1"/>
  <c r="AA87" i="5" s="1"/>
  <c r="AC87" i="5" s="1"/>
  <c r="L1002" i="5"/>
  <c r="N1002" i="5" s="1"/>
  <c r="P1002" i="5" s="1"/>
  <c r="R1002" i="5" s="1"/>
  <c r="T1002" i="5" s="1"/>
  <c r="V1002" i="5" s="1"/>
  <c r="X1002" i="5" s="1"/>
  <c r="Z1002" i="5" s="1"/>
  <c r="AA1002" i="5" s="1"/>
  <c r="AC1002" i="5" s="1"/>
  <c r="L1131" i="5"/>
  <c r="N1131" i="5" s="1"/>
  <c r="P1131" i="5" s="1"/>
  <c r="R1131" i="5" s="1"/>
  <c r="T1131" i="5" s="1"/>
  <c r="V1131" i="5" s="1"/>
  <c r="X1131" i="5" s="1"/>
  <c r="Z1131" i="5" s="1"/>
  <c r="AA1131" i="5" s="1"/>
  <c r="AC1131" i="5" s="1"/>
  <c r="L252" i="5"/>
  <c r="N252" i="5" s="1"/>
  <c r="P252" i="5" s="1"/>
  <c r="R252" i="5" s="1"/>
  <c r="T252" i="5" s="1"/>
  <c r="V252" i="5" s="1"/>
  <c r="X252" i="5" s="1"/>
  <c r="Z252" i="5" s="1"/>
  <c r="AA252" i="5" s="1"/>
  <c r="AC252" i="5" s="1"/>
  <c r="L1576" i="5"/>
  <c r="N1576" i="5" s="1"/>
  <c r="P1576" i="5" s="1"/>
  <c r="R1576" i="5" s="1"/>
  <c r="T1576" i="5" s="1"/>
  <c r="V1576" i="5" s="1"/>
  <c r="X1576" i="5" s="1"/>
  <c r="Z1576" i="5" s="1"/>
  <c r="AA1576" i="5" s="1"/>
  <c r="AC1576" i="5" s="1"/>
  <c r="L1378" i="5"/>
  <c r="N1378" i="5" s="1"/>
  <c r="P1378" i="5" s="1"/>
  <c r="R1378" i="5" s="1"/>
  <c r="T1378" i="5" s="1"/>
  <c r="V1378" i="5" s="1"/>
  <c r="X1378" i="5" s="1"/>
  <c r="Z1378" i="5" s="1"/>
  <c r="AA1378" i="5" s="1"/>
  <c r="AC1378" i="5" s="1"/>
  <c r="L386" i="5"/>
  <c r="N386" i="5" s="1"/>
  <c r="P386" i="5" s="1"/>
  <c r="R386" i="5" s="1"/>
  <c r="T386" i="5" s="1"/>
  <c r="V386" i="5" s="1"/>
  <c r="X386" i="5" s="1"/>
  <c r="Z386" i="5" s="1"/>
  <c r="AA386" i="5" s="1"/>
  <c r="AC386" i="5" s="1"/>
  <c r="AG1326" i="5"/>
  <c r="AG1560" i="5"/>
  <c r="AG1685" i="5"/>
  <c r="AG1215" i="5"/>
  <c r="AG238" i="5"/>
  <c r="AG1284" i="5"/>
  <c r="AG1431" i="5"/>
  <c r="AG89" i="5"/>
  <c r="AF1214" i="5" l="1"/>
  <c r="AG1156" i="5"/>
  <c r="AF1554" i="5"/>
  <c r="AF1843" i="5"/>
  <c r="AF676" i="5"/>
  <c r="AF1607" i="5"/>
  <c r="AF1238" i="5"/>
  <c r="AF1846" i="5"/>
  <c r="AF1759" i="5"/>
  <c r="AF1067" i="5"/>
  <c r="AF971" i="5"/>
  <c r="AF1492" i="5"/>
  <c r="AF1344" i="5"/>
  <c r="AF1377" i="5"/>
  <c r="AF27" i="5"/>
  <c r="AF1360" i="5"/>
  <c r="AG1214" i="5"/>
  <c r="AF935" i="5"/>
  <c r="AF479" i="5"/>
  <c r="AF1314" i="5"/>
  <c r="AF1639" i="5"/>
  <c r="AG1314" i="5"/>
  <c r="AF1629" i="5"/>
  <c r="AF1252" i="5"/>
  <c r="AF819" i="5"/>
  <c r="AF398" i="5"/>
  <c r="AF1423" i="5"/>
  <c r="AF1282" i="5"/>
  <c r="AF115" i="5"/>
  <c r="AF1426" i="5"/>
  <c r="AF674" i="5"/>
  <c r="AF1798" i="5"/>
  <c r="AF1134" i="5"/>
  <c r="AF330" i="5"/>
  <c r="AF1387" i="5"/>
  <c r="AF1137" i="5"/>
  <c r="AF1024" i="5"/>
  <c r="AF1008" i="5"/>
  <c r="AF1312" i="5"/>
  <c r="AF557" i="5"/>
  <c r="AF452" i="5"/>
  <c r="AF602" i="5"/>
  <c r="AF1456" i="5"/>
  <c r="AF1146" i="5"/>
  <c r="AF1634" i="5"/>
  <c r="AF1425" i="5"/>
  <c r="AF599" i="5"/>
  <c r="AG1634" i="5"/>
  <c r="AF1799" i="5"/>
  <c r="AF1872" i="5"/>
  <c r="AG1873" i="5"/>
  <c r="AF869" i="5"/>
  <c r="AF1701" i="5"/>
  <c r="AG1799" i="5"/>
  <c r="AF980" i="5"/>
  <c r="AF1343" i="5"/>
  <c r="AF1543" i="5"/>
  <c r="AG1702" i="5"/>
  <c r="AF1452" i="5"/>
  <c r="AF1672" i="5"/>
  <c r="AF1135" i="5"/>
  <c r="AF1659" i="5"/>
  <c r="AG479" i="5"/>
  <c r="AF1121" i="5"/>
  <c r="AF1869" i="5"/>
  <c r="AF1633" i="5"/>
  <c r="AF696" i="5"/>
  <c r="AF1177" i="5"/>
  <c r="AF443" i="5"/>
  <c r="AG1122" i="5"/>
  <c r="AF216" i="5"/>
  <c r="AG870" i="5"/>
  <c r="AG115" i="5"/>
  <c r="AF21" i="5"/>
  <c r="AF217" i="5"/>
  <c r="AF1644" i="5"/>
  <c r="AF336" i="5"/>
  <c r="AF1780" i="5"/>
  <c r="AG600" i="5"/>
  <c r="AF186" i="5"/>
  <c r="AF1845" i="5"/>
  <c r="AF116" i="5"/>
  <c r="AF529" i="5"/>
  <c r="AF1870" i="5"/>
  <c r="AF1779" i="5"/>
  <c r="AF95" i="5"/>
  <c r="AF766" i="5"/>
  <c r="AF164" i="5"/>
  <c r="AF120" i="5"/>
  <c r="AF565" i="5"/>
  <c r="AF1873" i="5"/>
  <c r="AF713" i="5"/>
  <c r="AF121" i="5"/>
  <c r="AF1303" i="5"/>
  <c r="AF1080" i="5"/>
  <c r="AF209" i="5"/>
  <c r="AF140" i="5"/>
  <c r="AF1128" i="5"/>
  <c r="AF1256" i="5"/>
  <c r="AG1760" i="5"/>
  <c r="AF899" i="5"/>
  <c r="AF1549" i="5"/>
  <c r="AF24" i="5"/>
  <c r="AG120" i="5"/>
  <c r="AG566" i="5"/>
  <c r="AG141" i="5"/>
  <c r="AG714" i="5"/>
  <c r="AF1815" i="5"/>
  <c r="AG165" i="5"/>
  <c r="AF1231" i="5"/>
  <c r="AG558" i="5"/>
  <c r="AF199" i="5"/>
  <c r="AF1758" i="5"/>
  <c r="AF1046" i="5"/>
  <c r="AF1782" i="5"/>
  <c r="AF633" i="5"/>
  <c r="AF558" i="5"/>
  <c r="AF1473" i="5"/>
  <c r="AG633" i="5"/>
  <c r="AF719" i="5"/>
  <c r="AF1628" i="5"/>
  <c r="AG529" i="5"/>
  <c r="AF992" i="5"/>
  <c r="AF812" i="5"/>
  <c r="AF571" i="5"/>
  <c r="AF1689" i="5"/>
  <c r="AF1600" i="5"/>
  <c r="AG1238" i="5"/>
  <c r="AF1204" i="5"/>
  <c r="AF716" i="5"/>
  <c r="AF1641" i="5"/>
  <c r="AF1776" i="5"/>
  <c r="AF1555" i="5"/>
  <c r="AG1847" i="5"/>
  <c r="AG1452" i="5"/>
  <c r="AG1555" i="5"/>
  <c r="AF1637" i="5"/>
  <c r="AF1110" i="5"/>
  <c r="AG1758" i="5"/>
  <c r="AF499" i="5"/>
  <c r="AF478" i="5"/>
  <c r="AG993" i="5"/>
  <c r="AG1047" i="5"/>
  <c r="AF692" i="5"/>
  <c r="AF386" i="5"/>
  <c r="AF401" i="5"/>
  <c r="AF1065" i="5"/>
  <c r="AF662" i="5"/>
  <c r="AF102" i="5"/>
  <c r="AF86" i="5"/>
  <c r="AF81" i="5"/>
  <c r="AF663" i="5"/>
  <c r="AG1425" i="5"/>
  <c r="AF769" i="5"/>
  <c r="AF228" i="5"/>
  <c r="AF1463" i="5"/>
  <c r="AF801" i="5"/>
  <c r="AF101" i="5"/>
  <c r="AF1162" i="5"/>
  <c r="AF965" i="5"/>
  <c r="AF1023" i="5"/>
  <c r="AF956" i="5"/>
  <c r="AF402" i="5"/>
  <c r="AF770" i="5"/>
  <c r="AF310" i="5"/>
  <c r="AF1559" i="5"/>
  <c r="AG812" i="5"/>
  <c r="AF122" i="5"/>
  <c r="AF374" i="5"/>
  <c r="AG1024" i="5"/>
  <c r="AG1360" i="5"/>
  <c r="AG572" i="5"/>
  <c r="AG1456" i="5"/>
  <c r="AG1607" i="5"/>
  <c r="AF188" i="5"/>
  <c r="AF105" i="5"/>
  <c r="AG936" i="5"/>
  <c r="AF368" i="5"/>
  <c r="AG1843" i="5"/>
  <c r="AF649" i="5"/>
  <c r="AF682" i="5"/>
  <c r="AF584" i="5"/>
  <c r="AF88" i="5"/>
  <c r="AG1556" i="5"/>
  <c r="AF487" i="5"/>
  <c r="AG95" i="5"/>
  <c r="AF689" i="5"/>
  <c r="AF572" i="5"/>
  <c r="AF191" i="5"/>
  <c r="AF20" i="5"/>
  <c r="AF1802" i="5"/>
  <c r="AF577" i="5"/>
  <c r="AF1091" i="5"/>
  <c r="AF87" i="5"/>
  <c r="AG674" i="5"/>
  <c r="AG1803" i="5"/>
  <c r="AG767" i="5"/>
  <c r="AF22" i="5"/>
  <c r="AF562" i="5"/>
  <c r="AG20" i="5"/>
  <c r="AG769" i="5"/>
  <c r="AF600" i="5"/>
  <c r="AF1224" i="5"/>
  <c r="AF576" i="5"/>
  <c r="AF658" i="5"/>
  <c r="AF1464" i="5"/>
  <c r="AF139" i="5"/>
  <c r="AF157" i="5"/>
  <c r="AG578" i="5"/>
  <c r="AF1365" i="5"/>
  <c r="AF156" i="5"/>
  <c r="AG676" i="5"/>
  <c r="AG1781" i="5"/>
  <c r="AG1423" i="5"/>
  <c r="AF1027" i="5"/>
  <c r="AF1178" i="5"/>
  <c r="AF1645" i="5"/>
  <c r="AF737" i="5"/>
  <c r="AF619" i="5"/>
  <c r="AG200" i="5"/>
  <c r="AG1629" i="5"/>
  <c r="AG1775" i="5"/>
  <c r="AG973" i="5"/>
  <c r="AF260" i="5"/>
  <c r="AF155" i="5"/>
  <c r="AG1464" i="5"/>
  <c r="AG192" i="5"/>
  <c r="AG1312" i="5"/>
  <c r="AF1366" i="5"/>
  <c r="AF1775" i="5"/>
  <c r="AF1601" i="5"/>
  <c r="AF1245" i="5"/>
  <c r="AF1781" i="5"/>
  <c r="AF129" i="5"/>
  <c r="AF780" i="5"/>
  <c r="AF1526" i="5"/>
  <c r="AF1764" i="5"/>
  <c r="AF322" i="5"/>
  <c r="AF779" i="5"/>
  <c r="AF681" i="5"/>
  <c r="AF566" i="5"/>
  <c r="AF683" i="5"/>
  <c r="AF210" i="5"/>
  <c r="AF615" i="5"/>
  <c r="AF1298" i="5"/>
  <c r="AF75" i="5"/>
  <c r="AF1874" i="5"/>
  <c r="AF48" i="5"/>
  <c r="AF74" i="5"/>
  <c r="AF1527" i="5"/>
  <c r="AG1765" i="5"/>
  <c r="AF1299" i="5"/>
  <c r="AG781" i="5"/>
  <c r="AG1299" i="5"/>
  <c r="AG619" i="5"/>
  <c r="AG211" i="5"/>
  <c r="AG403" i="5"/>
  <c r="AF250" i="5"/>
  <c r="AG453" i="5"/>
  <c r="AF1331" i="5"/>
  <c r="AG681" i="5"/>
  <c r="AF84" i="5"/>
  <c r="AG693" i="5"/>
  <c r="AF1259" i="5"/>
  <c r="AF1166" i="5"/>
  <c r="AF1022" i="5"/>
  <c r="AG780" i="5"/>
  <c r="AG562" i="5"/>
  <c r="AG567" i="5"/>
  <c r="AG1283" i="5"/>
  <c r="AG323" i="5"/>
  <c r="AG130" i="5"/>
  <c r="AF76" i="5"/>
  <c r="AF591" i="5"/>
  <c r="AF636" i="5"/>
  <c r="AG1783" i="5"/>
  <c r="AF639" i="5"/>
  <c r="AG1816" i="5"/>
  <c r="AG1025" i="5"/>
  <c r="AG696" i="5"/>
  <c r="AF1810" i="5"/>
  <c r="AF1148" i="5"/>
  <c r="AF1012" i="5"/>
  <c r="AF695" i="5"/>
  <c r="AF1399" i="5"/>
  <c r="AF1270" i="5"/>
  <c r="AF488" i="5"/>
  <c r="AF915" i="5"/>
  <c r="AF83" i="5"/>
  <c r="AF266" i="5"/>
  <c r="AF335" i="5"/>
  <c r="AF807" i="5"/>
  <c r="AF1809" i="5"/>
  <c r="AF968" i="5"/>
  <c r="AF456" i="5"/>
  <c r="AF1147" i="5"/>
  <c r="AF643" i="5"/>
  <c r="AF244" i="5"/>
  <c r="AF82" i="5"/>
  <c r="AF735" i="5"/>
  <c r="AF806" i="5"/>
  <c r="AG736" i="5"/>
  <c r="AF1640" i="5"/>
  <c r="AF179" i="5"/>
  <c r="AF736" i="5"/>
  <c r="AF945" i="5"/>
  <c r="AF1730" i="5"/>
  <c r="AG675" i="5"/>
  <c r="AF366" i="5"/>
  <c r="AF1025" i="5"/>
  <c r="AF169" i="5"/>
  <c r="AF1262" i="5"/>
  <c r="AF1068" i="5"/>
  <c r="AF1455" i="5"/>
  <c r="AF412" i="5"/>
  <c r="AF447" i="5"/>
  <c r="AF532" i="5"/>
  <c r="AF891" i="5"/>
  <c r="AF1271" i="5"/>
  <c r="AF1663" i="5"/>
  <c r="AF1568" i="5"/>
  <c r="AF1484" i="5"/>
  <c r="AF1163" i="5"/>
  <c r="AF1195" i="5"/>
  <c r="AF1865" i="5"/>
  <c r="AF993" i="5"/>
  <c r="AF280" i="5"/>
  <c r="AF457" i="5"/>
  <c r="AF1485" i="5"/>
  <c r="AF411" i="5"/>
  <c r="AF1566" i="5"/>
  <c r="AF981" i="5"/>
  <c r="AF323" i="5"/>
  <c r="AF1851" i="5"/>
  <c r="AF1702" i="5"/>
  <c r="AG1272" i="5"/>
  <c r="AF385" i="5"/>
  <c r="AF519" i="5"/>
  <c r="AF585" i="5"/>
  <c r="AF1599" i="5"/>
  <c r="AF554" i="5"/>
  <c r="AF1187" i="5"/>
  <c r="AF1160" i="5"/>
  <c r="AF324" i="5"/>
  <c r="AF341" i="5"/>
  <c r="AF1181" i="5"/>
  <c r="AF180" i="5"/>
  <c r="AF620" i="5"/>
  <c r="AF732" i="5"/>
  <c r="AF315" i="5"/>
  <c r="AF242" i="5"/>
  <c r="AF14" i="5"/>
  <c r="AF1700" i="5"/>
  <c r="AF854" i="5"/>
  <c r="AF1173" i="5"/>
  <c r="AF1784" i="5"/>
  <c r="AF1671" i="5"/>
  <c r="AG1774" i="5"/>
  <c r="AF437" i="5"/>
  <c r="AF652" i="5"/>
  <c r="AF648" i="5"/>
  <c r="AF126" i="5"/>
  <c r="AG1851" i="5"/>
  <c r="AF119" i="5"/>
  <c r="AF184" i="5"/>
  <c r="AF1000" i="5"/>
  <c r="AF43" i="5"/>
  <c r="AF1545" i="5"/>
  <c r="AF1361" i="5"/>
  <c r="AF141" i="5"/>
  <c r="AF373" i="5"/>
  <c r="AF1139" i="5"/>
  <c r="AF466" i="5"/>
  <c r="AF853" i="5"/>
  <c r="AF243" i="5"/>
  <c r="AF657" i="5"/>
  <c r="AF673" i="5"/>
  <c r="AF898" i="5"/>
  <c r="AF1528" i="5"/>
  <c r="AF1265" i="5"/>
  <c r="AF621" i="5"/>
  <c r="AF1811" i="5"/>
  <c r="AF10" i="5"/>
  <c r="AF471" i="5"/>
  <c r="AF1606" i="5"/>
  <c r="AF509" i="5"/>
  <c r="AF13" i="5"/>
  <c r="AF12" i="5"/>
  <c r="AF759" i="5"/>
  <c r="AF857" i="5"/>
  <c r="AF1440" i="5"/>
  <c r="AF595" i="5"/>
  <c r="AF1109" i="5"/>
  <c r="AF1797" i="5"/>
  <c r="AF1863" i="5"/>
  <c r="AF1684" i="5"/>
  <c r="AF847" i="5"/>
  <c r="AF1814" i="5"/>
  <c r="AF1447" i="5"/>
  <c r="AG322" i="5"/>
  <c r="AF1446" i="5"/>
  <c r="AF1398" i="5"/>
  <c r="AF1411" i="5"/>
  <c r="AF805" i="5"/>
  <c r="AG1348" i="5"/>
  <c r="AF11" i="5"/>
  <c r="AF590" i="5"/>
  <c r="AF1832" i="5"/>
  <c r="AF124" i="5"/>
  <c r="AG437" i="5"/>
  <c r="AF758" i="5"/>
  <c r="AF765" i="5"/>
  <c r="AF460" i="5"/>
  <c r="AF1103" i="5"/>
  <c r="AF1155" i="5"/>
  <c r="AF882" i="5"/>
  <c r="AF1570" i="5"/>
  <c r="AF1674" i="5"/>
  <c r="AF441" i="5"/>
  <c r="AF1138" i="5"/>
  <c r="AF786" i="5"/>
  <c r="AF215" i="5"/>
  <c r="AF1695" i="5"/>
  <c r="AF1552" i="5"/>
  <c r="AF442" i="5"/>
  <c r="AF1706" i="5"/>
  <c r="AG1367" i="5"/>
  <c r="AF651" i="5"/>
  <c r="AF1567" i="5"/>
  <c r="AG652" i="5"/>
  <c r="AF1622" i="5"/>
  <c r="AG189" i="5"/>
  <c r="AG1567" i="5"/>
  <c r="AF668" i="5"/>
  <c r="AF826" i="5"/>
  <c r="AF1106" i="5"/>
  <c r="AF1694" i="5"/>
  <c r="AG848" i="5"/>
  <c r="AF1176" i="5"/>
  <c r="AF1711" i="5"/>
  <c r="AF1429" i="5"/>
  <c r="AG1138" i="5"/>
  <c r="AF1087" i="5"/>
  <c r="AF1417" i="5"/>
  <c r="AF833" i="5"/>
  <c r="AF1710" i="5"/>
  <c r="AF1418" i="5"/>
  <c r="AF664" i="5"/>
  <c r="AF1102" i="5"/>
  <c r="AF254" i="5"/>
  <c r="AF844" i="5"/>
  <c r="AF1476" i="5"/>
  <c r="AF511" i="5"/>
  <c r="AG368" i="5"/>
  <c r="AF1548" i="5"/>
  <c r="AG1779" i="5"/>
  <c r="AG981" i="5"/>
  <c r="AF318" i="5"/>
  <c r="AF1272" i="5"/>
  <c r="AF1561" i="5"/>
  <c r="AF757" i="5"/>
  <c r="AF1064" i="5"/>
  <c r="AF1754" i="5"/>
  <c r="AF660" i="5"/>
  <c r="AF367" i="5"/>
  <c r="AF99" i="5"/>
  <c r="AF1742" i="5"/>
  <c r="AF19" i="5"/>
  <c r="AG1675" i="5"/>
  <c r="AF999" i="5"/>
  <c r="AF820" i="5"/>
  <c r="AF1578" i="5"/>
  <c r="AF461" i="5"/>
  <c r="AF1688" i="5"/>
  <c r="AF211" i="5"/>
  <c r="AF1199" i="5"/>
  <c r="AF135" i="5"/>
  <c r="AF483" i="5"/>
  <c r="AF198" i="5"/>
  <c r="AF1337" i="5"/>
  <c r="AF1743" i="5"/>
  <c r="AF659" i="5"/>
  <c r="AF289" i="5"/>
  <c r="AF1800" i="5"/>
  <c r="AF880" i="5"/>
  <c r="AF54" i="5"/>
  <c r="AF1503" i="5"/>
  <c r="AF123" i="5"/>
  <c r="AF510" i="5"/>
  <c r="AG1776" i="5"/>
  <c r="AG677" i="5"/>
  <c r="AF1098" i="5"/>
  <c r="AF821" i="5"/>
  <c r="AF1801" i="5"/>
  <c r="AF825" i="5"/>
  <c r="AF721" i="5"/>
  <c r="AF1189" i="5"/>
  <c r="AF100" i="5"/>
  <c r="AF97" i="5"/>
  <c r="AF183" i="5"/>
  <c r="AF709" i="5"/>
  <c r="AF818" i="5"/>
  <c r="AF160" i="5"/>
  <c r="AF161" i="5"/>
  <c r="AF843" i="5"/>
  <c r="AG757" i="5"/>
  <c r="AG319" i="5"/>
  <c r="AF868" i="5"/>
  <c r="AF667" i="5"/>
  <c r="AF666" i="5"/>
  <c r="AF1557" i="5"/>
  <c r="AF943" i="5"/>
  <c r="AF1467" i="5"/>
  <c r="AF589" i="5"/>
  <c r="AF1822" i="5"/>
  <c r="AF762" i="5"/>
  <c r="AF555" i="5"/>
  <c r="AG1561" i="5"/>
  <c r="AG1273" i="5"/>
  <c r="AF1192" i="5"/>
  <c r="AF1414" i="5"/>
  <c r="AF1448" i="5"/>
  <c r="AF96" i="5"/>
  <c r="AF1304" i="5"/>
  <c r="AF306" i="5"/>
  <c r="AF360" i="5"/>
  <c r="AF1373" i="5"/>
  <c r="AF570" i="5"/>
  <c r="AF1220" i="5"/>
  <c r="AF1218" i="5"/>
  <c r="AF453" i="5"/>
  <c r="AF1712" i="5"/>
  <c r="AF944" i="5"/>
  <c r="AF1560" i="5"/>
  <c r="AG1179" i="5"/>
  <c r="AF989" i="5"/>
  <c r="AF399" i="5"/>
  <c r="AF1108" i="5"/>
  <c r="AF614" i="5"/>
  <c r="AF1107" i="5"/>
  <c r="AF358" i="5"/>
  <c r="AF144" i="5"/>
  <c r="AF1830" i="5"/>
  <c r="AF311" i="5"/>
  <c r="AF451" i="5"/>
  <c r="AF1807" i="5"/>
  <c r="AF1752" i="5"/>
  <c r="AF153" i="5"/>
  <c r="AF545" i="5"/>
  <c r="AF1699" i="5"/>
  <c r="AF1441" i="5"/>
  <c r="AF717" i="5"/>
  <c r="AF46" i="5"/>
  <c r="AF152" i="5"/>
  <c r="AF312" i="5"/>
  <c r="AF718" i="5"/>
  <c r="AF861" i="5"/>
  <c r="AF150" i="5"/>
  <c r="AF32" i="5"/>
  <c r="AF1760" i="5"/>
  <c r="AF1281" i="5"/>
  <c r="AF700" i="5"/>
  <c r="AF1294" i="5"/>
  <c r="AF1675" i="5"/>
  <c r="AF650" i="5"/>
  <c r="AF964" i="5"/>
  <c r="AF350" i="5"/>
  <c r="AF1614" i="5"/>
  <c r="AF941" i="5"/>
  <c r="AF55" i="5"/>
  <c r="AF1875" i="5"/>
  <c r="AF134" i="5"/>
  <c r="AF1823" i="5"/>
  <c r="AF641" i="5"/>
  <c r="AF1867" i="5"/>
  <c r="AF942" i="5"/>
  <c r="AF714" i="5"/>
  <c r="AF1462" i="5"/>
  <c r="AF1225" i="5"/>
  <c r="AF56" i="5"/>
  <c r="AF687" i="5"/>
  <c r="AF137" i="5"/>
  <c r="AF798" i="5"/>
  <c r="AF1090" i="5"/>
  <c r="AF744" i="5"/>
  <c r="AF1868" i="5"/>
  <c r="AF871" i="5"/>
  <c r="AF642" i="5"/>
  <c r="AF168" i="5"/>
  <c r="AF1787" i="5"/>
  <c r="AF841" i="5"/>
  <c r="AG658" i="5"/>
  <c r="AF174" i="5"/>
  <c r="AF715" i="5"/>
  <c r="AF59" i="5"/>
  <c r="AF559" i="5"/>
  <c r="AF281" i="5"/>
  <c r="AF391" i="5"/>
  <c r="AF261" i="5"/>
  <c r="AF229" i="5"/>
  <c r="AF1353" i="5"/>
  <c r="AF799" i="5"/>
  <c r="AF206" i="5"/>
  <c r="AF1824" i="5"/>
  <c r="AF154" i="5"/>
  <c r="AF193" i="5"/>
  <c r="AF1817" i="5"/>
  <c r="AF262" i="5"/>
  <c r="AF158" i="5"/>
  <c r="AF133" i="5"/>
  <c r="AF159" i="5"/>
  <c r="AF1772" i="5"/>
  <c r="AF1118" i="5"/>
  <c r="AG1157" i="5"/>
  <c r="AF1831" i="5"/>
  <c r="AF104" i="5"/>
  <c r="AF136" i="5"/>
  <c r="AF1034" i="5"/>
  <c r="AF57" i="5"/>
  <c r="AF1825" i="5"/>
  <c r="AF834" i="5"/>
  <c r="AF1035" i="5"/>
  <c r="AF750" i="5"/>
  <c r="AF58" i="5"/>
  <c r="AF230" i="5"/>
  <c r="AF1144" i="5"/>
  <c r="AF1504" i="5"/>
  <c r="AF638" i="5"/>
  <c r="AF747" i="5"/>
  <c r="AF170" i="5"/>
  <c r="AF214" i="5"/>
  <c r="AF192" i="5"/>
  <c r="AF1468" i="5"/>
  <c r="AF1434" i="5"/>
  <c r="AF231" i="5"/>
  <c r="AF448" i="5"/>
  <c r="AF163" i="5"/>
  <c r="AF625" i="5"/>
  <c r="AF64" i="5"/>
  <c r="AF93" i="5"/>
  <c r="AF1658" i="5"/>
  <c r="AG215" i="5"/>
  <c r="AG1028" i="5"/>
  <c r="AF783" i="5"/>
  <c r="AF342" i="5"/>
  <c r="AF67" i="5"/>
  <c r="AF1766" i="5"/>
  <c r="AG193" i="5"/>
  <c r="AG228" i="5"/>
  <c r="AF680" i="5"/>
  <c r="AF1316" i="5"/>
  <c r="AF227" i="5"/>
  <c r="AG861" i="5"/>
  <c r="AG615" i="5"/>
  <c r="AG1554" i="5"/>
  <c r="AF40" i="5"/>
  <c r="AF541" i="5"/>
  <c r="AF1553" i="5"/>
  <c r="AF875" i="5"/>
  <c r="AF305" i="5"/>
  <c r="AF1315" i="5"/>
  <c r="AF1582" i="5"/>
  <c r="AF782" i="5"/>
  <c r="AF1791" i="5"/>
  <c r="AF1370" i="5"/>
  <c r="AF546" i="5"/>
  <c r="AF640" i="5"/>
  <c r="AF996" i="5"/>
  <c r="AF149" i="5"/>
  <c r="AF165" i="5"/>
  <c r="AF491" i="5"/>
  <c r="AF1792" i="5"/>
  <c r="AF47" i="5"/>
  <c r="AF874" i="5"/>
  <c r="AF28" i="5"/>
  <c r="AF108" i="5"/>
  <c r="AF605" i="5"/>
  <c r="AF181" i="5"/>
  <c r="AF1767" i="5"/>
  <c r="AF415" i="5"/>
  <c r="AF746" i="5"/>
  <c r="AF1517" i="5"/>
  <c r="AF162" i="5"/>
  <c r="AF1161" i="5"/>
  <c r="AF1558" i="5"/>
  <c r="AG1824" i="5"/>
  <c r="AG641" i="5"/>
  <c r="AF414" i="5"/>
  <c r="AF255" i="5"/>
  <c r="AF1765" i="5"/>
  <c r="AF182" i="5"/>
  <c r="AF94" i="5"/>
  <c r="AF455" i="5"/>
  <c r="AF293" i="5"/>
  <c r="AF35" i="5"/>
  <c r="AF469" i="5"/>
  <c r="AF1648" i="5"/>
  <c r="AF172" i="5"/>
  <c r="AF1589" i="5"/>
  <c r="AF171" i="5"/>
  <c r="AF622" i="5"/>
  <c r="AF436" i="5"/>
  <c r="AF256" i="5"/>
  <c r="AF1657" i="5"/>
  <c r="AF92" i="5"/>
  <c r="AF249" i="5"/>
  <c r="AF811" i="5"/>
  <c r="AF1650" i="5"/>
  <c r="AF62" i="5"/>
  <c r="AF1497" i="5"/>
  <c r="AF439" i="5"/>
  <c r="AF846" i="5"/>
  <c r="AF196" i="5"/>
  <c r="AF1378" i="5"/>
  <c r="AF44" i="5"/>
  <c r="AF1183" i="5"/>
  <c r="AF422" i="5"/>
  <c r="AF15" i="5"/>
  <c r="AF80" i="5"/>
  <c r="AF408" i="5"/>
  <c r="AF836" i="5"/>
  <c r="AF677" i="5"/>
  <c r="AF936" i="5"/>
  <c r="AF440" i="5"/>
  <c r="AF531" i="5"/>
  <c r="AF1773" i="5"/>
  <c r="AF1488" i="5"/>
  <c r="AF68" i="5"/>
  <c r="AF41" i="5"/>
  <c r="AF110" i="5"/>
  <c r="AF73" i="5"/>
  <c r="AG1474" i="5"/>
  <c r="AF426" i="5"/>
  <c r="AF1723" i="5"/>
  <c r="AF918" i="5"/>
  <c r="AF224" i="5"/>
  <c r="AF131" i="5"/>
  <c r="AF1532" i="5"/>
  <c r="AF530" i="5"/>
  <c r="AF69" i="5"/>
  <c r="AF409" i="5"/>
  <c r="AF835" i="5"/>
  <c r="AF803" i="5"/>
  <c r="AF72" i="5"/>
  <c r="AF609" i="5"/>
  <c r="AF173" i="5"/>
  <c r="AF720" i="5"/>
  <c r="AF950" i="5"/>
  <c r="AF810" i="5"/>
  <c r="AF34" i="5"/>
  <c r="AF1007" i="5"/>
  <c r="AF146" i="5"/>
  <c r="AF178" i="5"/>
  <c r="AF816" i="5"/>
  <c r="AF1354" i="5"/>
  <c r="AF197" i="5"/>
  <c r="AF1744" i="5"/>
  <c r="AF90" i="5"/>
  <c r="AF937" i="5"/>
  <c r="AF498" i="5"/>
  <c r="AF1013" i="5"/>
  <c r="AF763" i="5"/>
  <c r="AF118" i="5"/>
  <c r="AF177" i="5"/>
  <c r="AF63" i="5"/>
  <c r="AF89" i="5"/>
  <c r="AF1862" i="5"/>
  <c r="AF109" i="5"/>
  <c r="AF1498" i="5"/>
  <c r="AF33" i="5"/>
  <c r="AF1808" i="5"/>
  <c r="AF1525" i="5"/>
  <c r="AF1788" i="5"/>
  <c r="AF1184" i="5"/>
  <c r="AF405" i="5"/>
  <c r="AF145" i="5"/>
  <c r="AF845" i="5"/>
  <c r="AF1006" i="5"/>
  <c r="AF1583" i="5"/>
  <c r="AF581" i="5"/>
  <c r="AF45" i="5"/>
  <c r="AF472" i="5"/>
  <c r="AF1707" i="5"/>
  <c r="AF1642" i="5"/>
  <c r="AF1696" i="5"/>
  <c r="AF1643" i="5"/>
  <c r="AF50" i="5"/>
  <c r="AF827" i="5"/>
  <c r="AF842" i="5"/>
  <c r="AF8" i="5"/>
  <c r="AF665" i="5"/>
  <c r="AF195" i="5"/>
  <c r="AF867" i="5"/>
  <c r="AF730" i="5"/>
  <c r="AF26" i="5"/>
  <c r="AF860" i="5"/>
  <c r="AF1573" i="5"/>
  <c r="AG997" i="5"/>
  <c r="AG1708" i="5"/>
  <c r="AF1033" i="5"/>
  <c r="AF604" i="5"/>
  <c r="AF279" i="5"/>
  <c r="AF1571" i="5"/>
  <c r="AF278" i="5"/>
  <c r="AF117" i="5"/>
  <c r="AF1521" i="5"/>
  <c r="AF42" i="5"/>
  <c r="AF277" i="5"/>
  <c r="AF253" i="5"/>
  <c r="AF923" i="5"/>
  <c r="AF282" i="5"/>
  <c r="AF1172" i="5"/>
  <c r="AF148" i="5"/>
  <c r="AF556" i="5"/>
  <c r="AF578" i="5"/>
  <c r="AF103" i="5"/>
  <c r="AF2" i="5"/>
  <c r="AF49" i="5"/>
  <c r="AF697" i="5"/>
  <c r="AF1574" i="5"/>
  <c r="AF429" i="5"/>
  <c r="AF1395" i="5"/>
  <c r="AF480" i="5"/>
  <c r="AF1115" i="5"/>
  <c r="AF147" i="5"/>
  <c r="AF446" i="5"/>
  <c r="AF1697" i="5"/>
  <c r="AF896" i="5"/>
  <c r="AF817" i="5"/>
  <c r="AF637" i="5"/>
  <c r="AF897" i="5"/>
  <c r="AF693" i="5"/>
  <c r="AF1085" i="5"/>
  <c r="AF220" i="5"/>
  <c r="AF29" i="5"/>
  <c r="AF346" i="5"/>
  <c r="AF749" i="5"/>
  <c r="AF418" i="5"/>
  <c r="AF3" i="5"/>
  <c r="AF1021" i="5"/>
  <c r="AF16" i="5"/>
  <c r="AF1750" i="5"/>
  <c r="AF53" i="5"/>
  <c r="AF724" i="5"/>
  <c r="AF1653" i="5"/>
  <c r="AF1400" i="5"/>
  <c r="AF25" i="5"/>
  <c r="AF9" i="5"/>
  <c r="AF748" i="5"/>
  <c r="AF940" i="5"/>
  <c r="AF977" i="5"/>
  <c r="AF603" i="5"/>
  <c r="AF194" i="5"/>
  <c r="AF486" i="5"/>
  <c r="AF79" i="5"/>
  <c r="AF731" i="5"/>
  <c r="AF870" i="5"/>
  <c r="AF1255" i="5"/>
  <c r="AF1491" i="5"/>
  <c r="AF694" i="5"/>
  <c r="AF345" i="5"/>
  <c r="AF5" i="5"/>
  <c r="AG23" i="5"/>
  <c r="AG1087" i="5"/>
  <c r="AG1615" i="5"/>
  <c r="AF112" i="5"/>
  <c r="AF23" i="5"/>
  <c r="AF745" i="5"/>
  <c r="AG104" i="5"/>
  <c r="AG27" i="5"/>
  <c r="AF646" i="5"/>
  <c r="AF226" i="5"/>
  <c r="AG487" i="5"/>
  <c r="AF17" i="5"/>
  <c r="AF225" i="5"/>
  <c r="AF501" i="5"/>
  <c r="AF470" i="5"/>
  <c r="AF1698" i="5"/>
  <c r="AF98" i="5"/>
  <c r="AF1649" i="5"/>
  <c r="AF4" i="5"/>
  <c r="AF1086" i="5"/>
  <c r="AF142" i="5"/>
  <c r="AF125" i="5"/>
  <c r="AF143" i="5"/>
  <c r="AF647" i="5"/>
  <c r="AF1738" i="5"/>
  <c r="AF1664" i="5"/>
  <c r="AF900" i="5"/>
  <c r="AF1154" i="5"/>
  <c r="AF132" i="5"/>
  <c r="AF1540" i="5"/>
  <c r="AF1539" i="5"/>
  <c r="AG1540" i="5"/>
  <c r="AF1550" i="5"/>
  <c r="AG1551" i="5"/>
  <c r="AF669" i="5"/>
  <c r="AG669" i="5"/>
  <c r="AG39" i="5"/>
  <c r="AF39" i="5"/>
  <c r="AF450" i="5"/>
  <c r="AF38" i="5"/>
  <c r="AG1264" i="5"/>
  <c r="AF1263" i="5"/>
  <c r="AF1264" i="5"/>
  <c r="AF837" i="5"/>
  <c r="AG838" i="5"/>
  <c r="AF390" i="5"/>
  <c r="AG390" i="5"/>
  <c r="AF787" i="5"/>
  <c r="AG788" i="5"/>
  <c r="AF241" i="5"/>
  <c r="AG241" i="5"/>
  <c r="AG92" i="5"/>
  <c r="AF91" i="5"/>
  <c r="AF824" i="5"/>
  <c r="AG824" i="5"/>
  <c r="AF65" i="5"/>
  <c r="AG66" i="5"/>
  <c r="AF66" i="5"/>
  <c r="AF1392" i="5"/>
  <c r="AG1392" i="5"/>
  <c r="AF352" i="5"/>
  <c r="AG352" i="5"/>
  <c r="AF351" i="5"/>
  <c r="AF449" i="5"/>
  <c r="AF387" i="5"/>
  <c r="AG388" i="5"/>
  <c r="AF1145" i="5"/>
  <c r="AG1146" i="5"/>
  <c r="AF771" i="5"/>
  <c r="AG771" i="5"/>
  <c r="AF632" i="5"/>
  <c r="AG632" i="5"/>
  <c r="AG1751" i="5"/>
  <c r="AF1751" i="5"/>
  <c r="AF1623" i="5"/>
  <c r="AF1624" i="5"/>
  <c r="AG1624" i="5"/>
  <c r="AF425" i="5"/>
  <c r="AG1458" i="5"/>
  <c r="AF1457" i="5"/>
  <c r="AF107" i="5"/>
  <c r="AG107" i="5"/>
  <c r="AF106" i="5"/>
  <c r="AF1475" i="5"/>
  <c r="AF1474" i="5"/>
  <c r="AG1475" i="5"/>
  <c r="AF550" i="5"/>
  <c r="AG551" i="5"/>
  <c r="AG1544" i="5"/>
  <c r="AF1544" i="5"/>
  <c r="AF78" i="5"/>
  <c r="AF77" i="5"/>
  <c r="AG78" i="5"/>
  <c r="AF128" i="5"/>
  <c r="AG128" i="5"/>
  <c r="AF127" i="5"/>
  <c r="AF569" i="5"/>
  <c r="AG569" i="5"/>
  <c r="AF601" i="5"/>
  <c r="AG602" i="5"/>
  <c r="AF1415" i="5"/>
  <c r="AF1416" i="5"/>
  <c r="AG1416" i="5"/>
  <c r="AF18" i="5"/>
  <c r="AF111" i="5"/>
  <c r="AF1234" i="5"/>
  <c r="AG112" i="5"/>
  <c r="AG18" i="5"/>
  <c r="AF1536" i="5"/>
  <c r="AF1768" i="5"/>
  <c r="AF1533" i="5"/>
  <c r="AF547" i="5"/>
  <c r="AF166" i="5"/>
  <c r="AF114" i="5"/>
  <c r="AF1014" i="5"/>
  <c r="AF1786" i="5"/>
  <c r="AF167" i="5"/>
  <c r="AG648" i="5"/>
  <c r="AF1534" i="5"/>
  <c r="AF1740" i="5"/>
  <c r="AF1778" i="5"/>
  <c r="AF781" i="5"/>
  <c r="AF911" i="5"/>
  <c r="AF1442" i="5"/>
  <c r="AF497" i="5"/>
  <c r="AF1613" i="5"/>
  <c r="AG738" i="5"/>
  <c r="AF332" i="5"/>
  <c r="AF926" i="5"/>
  <c r="AF1196" i="5"/>
  <c r="AF738" i="5"/>
  <c r="AF1771" i="5"/>
  <c r="AF1594" i="5"/>
  <c r="AF800" i="5"/>
  <c r="AF960" i="5"/>
  <c r="AF1835" i="5"/>
  <c r="AF1502" i="5"/>
  <c r="AF1850" i="5"/>
  <c r="AF1100" i="5"/>
  <c r="AF1333" i="5"/>
  <c r="AG1235" i="5"/>
  <c r="AG1570" i="5"/>
  <c r="AF1101" i="5"/>
  <c r="AF221" i="5"/>
  <c r="AF151" i="5"/>
  <c r="AF1397" i="5"/>
  <c r="AF797" i="5"/>
  <c r="AF1125" i="5"/>
  <c r="AF295" i="5"/>
  <c r="AF1581" i="5"/>
  <c r="AF1112" i="5"/>
  <c r="AF309" i="5"/>
  <c r="AF1580" i="5"/>
  <c r="AF912" i="5"/>
  <c r="AF1105" i="5"/>
  <c r="AF113" i="5"/>
  <c r="AF1169" i="5"/>
  <c r="AF1785" i="5"/>
  <c r="AF245" i="5"/>
  <c r="AF1617" i="5"/>
  <c r="AF252" i="5"/>
  <c r="AF1861" i="5"/>
  <c r="AF85" i="5"/>
  <c r="AF1104" i="5"/>
  <c r="AF1496" i="5"/>
  <c r="AF1510" i="5"/>
  <c r="AF175" i="5"/>
  <c r="AF963" i="5"/>
  <c r="AF1673" i="5"/>
  <c r="AF325" i="5"/>
  <c r="AF691" i="5"/>
  <c r="AF1855" i="5"/>
  <c r="AF1269" i="5"/>
  <c r="AF369" i="5"/>
  <c r="AF300" i="5"/>
  <c r="AF251" i="5"/>
  <c r="AG1635" i="5"/>
  <c r="AF1588" i="5"/>
  <c r="AF1015" i="5"/>
  <c r="AF1111" i="5"/>
  <c r="AF1206" i="5"/>
  <c r="AF823" i="5"/>
  <c r="AF1630" i="5"/>
  <c r="AF802" i="5"/>
  <c r="AF1355" i="5"/>
  <c r="AF618" i="5"/>
  <c r="AF1741" i="5"/>
  <c r="AF1728" i="5"/>
  <c r="AF1435" i="5"/>
  <c r="AF1777" i="5"/>
  <c r="AF1168" i="5"/>
  <c r="AF1547" i="5"/>
  <c r="AF850" i="5"/>
  <c r="AF893" i="5"/>
  <c r="AF785" i="5"/>
  <c r="AF1487" i="5"/>
  <c r="AF1804" i="5"/>
  <c r="AF754" i="5"/>
  <c r="AF445" i="5"/>
  <c r="AF1030" i="5"/>
  <c r="AF881" i="5"/>
  <c r="AF496" i="5"/>
  <c r="AF138" i="5"/>
  <c r="AF822" i="5"/>
  <c r="AF1424" i="5"/>
  <c r="AF1188" i="5"/>
  <c r="AF690" i="5"/>
  <c r="AF1313" i="5"/>
  <c r="AF240" i="5"/>
  <c r="AF1203" i="5"/>
  <c r="AF1143" i="5"/>
  <c r="AF1535" i="5"/>
  <c r="AF395" i="5"/>
  <c r="AF176" i="5"/>
  <c r="AF1703" i="5"/>
  <c r="AF1352" i="5"/>
  <c r="AF1149" i="5"/>
  <c r="AF1182" i="5"/>
  <c r="AF347" i="5"/>
  <c r="AG1639" i="5"/>
  <c r="AG805" i="5"/>
  <c r="AF1349" i="5"/>
  <c r="AG1595" i="5"/>
  <c r="AF675" i="5"/>
  <c r="AF1136" i="5"/>
  <c r="AF1142" i="5"/>
  <c r="AF1871" i="5"/>
  <c r="AF626" i="5"/>
  <c r="AF1638" i="5"/>
  <c r="AF1235" i="5"/>
  <c r="AF1682" i="5"/>
  <c r="AF1403" i="5"/>
  <c r="AF359" i="5"/>
  <c r="AF428" i="5"/>
  <c r="AF579" i="5"/>
  <c r="AF1690" i="5"/>
  <c r="AF832" i="5"/>
  <c r="AF616" i="5"/>
  <c r="AF804" i="5"/>
  <c r="AF1483" i="5"/>
  <c r="AF1404" i="5"/>
  <c r="AF1268" i="5"/>
  <c r="AF1332" i="5"/>
  <c r="AF427" i="5"/>
  <c r="AF1401" i="5"/>
  <c r="AF535" i="5"/>
  <c r="AF1505" i="5"/>
  <c r="AF444" i="5"/>
  <c r="AF653" i="5"/>
  <c r="AF37" i="5"/>
  <c r="AF1326" i="5"/>
  <c r="AF1852" i="5"/>
  <c r="AF485" i="5"/>
  <c r="AF484" i="5"/>
  <c r="AF1524" i="5"/>
  <c r="AF1482" i="5"/>
  <c r="AF1372" i="5"/>
  <c r="AG1871" i="5"/>
  <c r="AF1371" i="5"/>
  <c r="AF1028" i="5"/>
  <c r="AF1309" i="5"/>
  <c r="AF1364" i="5"/>
  <c r="AF733" i="5"/>
  <c r="AF564" i="5"/>
  <c r="AF698" i="5"/>
  <c r="AF1656" i="5"/>
  <c r="AF1073" i="5"/>
  <c r="AF70" i="5"/>
  <c r="AF71" i="5"/>
  <c r="AF580" i="5"/>
  <c r="AG1193" i="5"/>
  <c r="AG333" i="5"/>
  <c r="AF185" i="5"/>
  <c r="AF1382" i="5"/>
  <c r="AF1422" i="5"/>
  <c r="AF1381" i="5"/>
  <c r="AF534" i="5"/>
  <c r="AF1881" i="5"/>
  <c r="AF52" i="5"/>
  <c r="AF1803" i="5"/>
  <c r="AF699" i="5"/>
  <c r="AF294" i="5"/>
  <c r="AF1880" i="5"/>
  <c r="AF1619" i="5"/>
  <c r="AF1029" i="5"/>
  <c r="AF1812" i="5"/>
  <c r="AG855" i="5"/>
  <c r="AG1535" i="5"/>
  <c r="AF588" i="5"/>
  <c r="AF1495" i="5"/>
  <c r="AF51" i="5"/>
  <c r="AF1551" i="5"/>
  <c r="AF187" i="5"/>
  <c r="AF1186" i="5"/>
  <c r="AF617" i="5"/>
  <c r="AF1402" i="5"/>
  <c r="AF1506" i="5"/>
  <c r="AF1430" i="5"/>
  <c r="AF1248" i="5"/>
  <c r="AF1249" i="5"/>
  <c r="AF1287" i="5"/>
  <c r="AF1587" i="5"/>
  <c r="AF988" i="5"/>
  <c r="AG1844" i="5"/>
  <c r="AF234" i="5"/>
  <c r="AF1844" i="5"/>
  <c r="AF1164" i="5"/>
  <c r="AG1378" i="5"/>
  <c r="AF438" i="5"/>
  <c r="AF1213" i="5"/>
  <c r="AF263" i="5"/>
  <c r="AF1113" i="5"/>
  <c r="AF1310" i="5"/>
  <c r="AF1546" i="5"/>
  <c r="AF1693" i="5"/>
  <c r="AF459" i="5"/>
  <c r="AF331" i="5"/>
  <c r="AF1783" i="5"/>
  <c r="AF892" i="5"/>
  <c r="AF1729" i="5"/>
  <c r="AF1579" i="5"/>
  <c r="AF1150" i="5"/>
  <c r="AF1486" i="5"/>
  <c r="AF334" i="5"/>
  <c r="AF1718" i="5"/>
  <c r="AF400" i="5"/>
  <c r="AF1049" i="5"/>
  <c r="AF1359" i="5"/>
  <c r="AF1866" i="5"/>
  <c r="AF983" i="5"/>
  <c r="AF1715" i="5"/>
  <c r="AG1137" i="5"/>
  <c r="AF901" i="5"/>
  <c r="AF890" i="5"/>
  <c r="AF1376" i="5"/>
  <c r="AF276" i="5"/>
  <c r="AF1602" i="5"/>
  <c r="AF1406" i="5"/>
  <c r="AF1063" i="5"/>
  <c r="AF1838" i="5"/>
  <c r="AF1062" i="5"/>
  <c r="AF1816" i="5"/>
  <c r="AF130" i="5"/>
  <c r="AG1867" i="5"/>
  <c r="AG1361" i="5"/>
  <c r="AG263" i="5"/>
  <c r="AF1405" i="5"/>
  <c r="AF1301" i="5"/>
  <c r="AF1040" i="5"/>
  <c r="AF275" i="5"/>
  <c r="AF1159" i="5"/>
  <c r="AF1847" i="5"/>
  <c r="AF1093" i="5"/>
  <c r="AF333" i="5"/>
  <c r="AF1094" i="5"/>
  <c r="AF61" i="5"/>
  <c r="AF734" i="5"/>
  <c r="AF1556" i="5"/>
  <c r="AF586" i="5"/>
  <c r="AF1219" i="5"/>
  <c r="AF1813" i="5"/>
  <c r="AF883" i="5"/>
  <c r="AG1739" i="5"/>
  <c r="AF410" i="5"/>
  <c r="AF1679" i="5"/>
  <c r="AF1739" i="5"/>
  <c r="AF1565" i="5"/>
  <c r="AF1678" i="5"/>
  <c r="AF1215" i="5"/>
  <c r="AF808" i="5"/>
  <c r="AF1317" i="5"/>
  <c r="AF873" i="5"/>
  <c r="AF1683" i="5"/>
  <c r="AF794" i="5"/>
  <c r="AF1074" i="5"/>
  <c r="AF520" i="5"/>
  <c r="AG1657" i="5"/>
  <c r="AF1167" i="5"/>
  <c r="AF1081" i="5"/>
  <c r="AF809" i="5"/>
  <c r="AF966" i="5"/>
  <c r="AF587" i="5"/>
  <c r="AF1251" i="5"/>
  <c r="AF1174" i="5"/>
  <c r="AG802" i="5"/>
  <c r="AF1569" i="5"/>
  <c r="AF1396" i="5"/>
  <c r="AF1864" i="5"/>
  <c r="AF36" i="5"/>
  <c r="AF784" i="5"/>
  <c r="AF1221" i="5"/>
  <c r="AF598" i="5"/>
  <c r="AF1839" i="5"/>
  <c r="AG1602" i="5"/>
  <c r="AF1277" i="5"/>
  <c r="AF213" i="5"/>
  <c r="AF1687" i="5"/>
  <c r="AF726" i="5"/>
  <c r="AF1572" i="5"/>
  <c r="AF986" i="5"/>
  <c r="AF1334" i="5"/>
  <c r="AG837" i="5"/>
  <c r="AF1518" i="5"/>
  <c r="AF212" i="5"/>
  <c r="AF629" i="5"/>
  <c r="AF902" i="5"/>
  <c r="AF274" i="5"/>
  <c r="AF725" i="5"/>
  <c r="AF1732" i="5"/>
  <c r="AF793" i="5"/>
  <c r="AF60" i="5"/>
  <c r="AF573" i="5"/>
  <c r="AF1300" i="5"/>
  <c r="AF1731" i="5"/>
  <c r="AF1722" i="5"/>
  <c r="AF1840" i="5"/>
  <c r="AF727" i="5"/>
  <c r="AF1207" i="5"/>
  <c r="AF1185" i="5"/>
  <c r="AG1864" i="5"/>
  <c r="AF764" i="5"/>
  <c r="AG1573" i="5"/>
  <c r="AF1170" i="5"/>
  <c r="AF982" i="5"/>
  <c r="AF454" i="5"/>
  <c r="AF1209" i="5"/>
  <c r="AG1772" i="5"/>
  <c r="AF1171" i="5"/>
  <c r="AF465" i="5"/>
  <c r="AG1208" i="5"/>
  <c r="AF500" i="5"/>
  <c r="AF1419" i="5"/>
  <c r="AF906" i="5"/>
  <c r="AF563" i="5"/>
  <c r="AF1208" i="5"/>
  <c r="AF1345" i="5"/>
  <c r="AF1748" i="5"/>
  <c r="AG533" i="5"/>
  <c r="AF1859" i="5"/>
  <c r="AF533" i="5"/>
  <c r="AG599" i="5"/>
  <c r="AG1082" i="5"/>
  <c r="AG1673" i="5"/>
  <c r="AF208" i="5"/>
  <c r="AG1300" i="5"/>
  <c r="AF905" i="5"/>
  <c r="AF1165" i="5"/>
  <c r="AF1367" i="5"/>
  <c r="AF1311" i="5"/>
  <c r="AF458" i="5"/>
  <c r="AF1302" i="5"/>
  <c r="AF1714" i="5"/>
  <c r="AF987" i="5"/>
  <c r="AG1493" i="5"/>
  <c r="AF1095" i="5"/>
  <c r="AF302" i="5"/>
  <c r="AF1431" i="5"/>
  <c r="AF1283" i="5"/>
  <c r="AF343" i="5"/>
  <c r="AF967" i="5"/>
  <c r="AF1114" i="5"/>
  <c r="AF606" i="5"/>
  <c r="AF722" i="5"/>
  <c r="AF1043" i="5"/>
  <c r="AG891" i="5"/>
  <c r="AF482" i="5"/>
  <c r="AF1045" i="5"/>
  <c r="AG208" i="5"/>
  <c r="AF1044" i="5"/>
  <c r="AF1205" i="5"/>
  <c r="AF1564" i="5"/>
  <c r="AF1020" i="5"/>
  <c r="AF481" i="5"/>
  <c r="AF1016" i="5"/>
  <c r="AF207" i="5"/>
  <c r="AF237" i="5"/>
  <c r="AG573" i="5"/>
  <c r="AF645" i="5"/>
  <c r="AF1276" i="5"/>
  <c r="AF1860" i="5"/>
  <c r="AF1191" i="5"/>
  <c r="AG1396" i="5"/>
  <c r="AF512" i="5"/>
  <c r="AF1713" i="5"/>
  <c r="AF434" i="5"/>
  <c r="AF1721" i="5"/>
  <c r="AF1593" i="5"/>
  <c r="AF1383" i="5"/>
  <c r="AF1755" i="5"/>
  <c r="AF1592" i="5"/>
  <c r="AF612" i="5"/>
  <c r="AF743" i="5"/>
  <c r="AF1647" i="5"/>
  <c r="AF866" i="5"/>
  <c r="AF865" i="5"/>
  <c r="AF1820" i="5"/>
  <c r="AF613" i="5"/>
  <c r="AF313" i="5"/>
  <c r="AF561" i="5"/>
  <c r="AF985" i="5"/>
  <c r="AF344" i="5"/>
  <c r="AF560" i="5"/>
  <c r="AF1858" i="5"/>
  <c r="AF1646" i="5"/>
  <c r="AF1821" i="5"/>
  <c r="AG1327" i="5"/>
  <c r="AF1529" i="5"/>
  <c r="AF984" i="5"/>
  <c r="AF30" i="5"/>
  <c r="AF723" i="5"/>
  <c r="AF435" i="5"/>
  <c r="AF1466" i="5"/>
  <c r="AF1308" i="5"/>
  <c r="AF288" i="5"/>
  <c r="AF1749" i="5"/>
  <c r="AF1837" i="5"/>
  <c r="AF1124" i="5"/>
  <c r="AF1190" i="5"/>
  <c r="AF1603" i="5"/>
  <c r="AF1612" i="5"/>
  <c r="AF301" i="5"/>
  <c r="AF656" i="5"/>
  <c r="AF246" i="5"/>
  <c r="AF760" i="5"/>
  <c r="AG761" i="5"/>
  <c r="AF1519" i="5"/>
  <c r="AG1520" i="5"/>
  <c r="AF296" i="5"/>
  <c r="AG297" i="5"/>
  <c r="AF1327" i="5"/>
  <c r="AG1328" i="5"/>
  <c r="AF741" i="5"/>
  <c r="AG742" i="5"/>
  <c r="AF1818" i="5"/>
  <c r="AG1819" i="5"/>
  <c r="AF1833" i="5"/>
  <c r="AG1834" i="5"/>
  <c r="AF238" i="5"/>
  <c r="AG239" i="5"/>
  <c r="AF1318" i="5"/>
  <c r="AG1319" i="5"/>
  <c r="AF1379" i="5"/>
  <c r="AG1380" i="5"/>
  <c r="AF1726" i="5"/>
  <c r="AG1727" i="5"/>
  <c r="AF1420" i="5"/>
  <c r="AG1421" i="5"/>
  <c r="AF423" i="5"/>
  <c r="AG424" i="5"/>
  <c r="AF627" i="5"/>
  <c r="AG628" i="5"/>
  <c r="AF489" i="5"/>
  <c r="AG490" i="5"/>
  <c r="AF1733" i="5"/>
  <c r="AG1734" i="5"/>
  <c r="AF671" i="5"/>
  <c r="AG672" i="5"/>
  <c r="AF505" i="5"/>
  <c r="AG506" i="5"/>
  <c r="AF353" i="5"/>
  <c r="AG354" i="5"/>
  <c r="AF1041" i="5"/>
  <c r="AG1042" i="5"/>
  <c r="AF542" i="5"/>
  <c r="AG543" i="5"/>
  <c r="AF1793" i="5"/>
  <c r="AG1794" i="5"/>
  <c r="AF1257" i="5"/>
  <c r="AG1258" i="5"/>
  <c r="AF701" i="5"/>
  <c r="AG702" i="5"/>
  <c r="AF521" i="5"/>
  <c r="AG522" i="5"/>
  <c r="AF7" i="5"/>
  <c r="AG7" i="5"/>
  <c r="AF1680" i="5"/>
  <c r="AG1681" i="5"/>
  <c r="AF1691" i="5"/>
  <c r="AG1692" i="5"/>
  <c r="AF751" i="5"/>
  <c r="AG752" i="5"/>
  <c r="AF413" i="5"/>
  <c r="AG414" i="5"/>
  <c r="AF934" i="5"/>
  <c r="AG934" i="5"/>
  <c r="AF756" i="5"/>
  <c r="AG756" i="5"/>
  <c r="AF1507" i="5"/>
  <c r="AG1507" i="5"/>
  <c r="AF1708" i="5"/>
  <c r="AG1709" i="5"/>
  <c r="AF1469" i="5"/>
  <c r="AG1470" i="5"/>
  <c r="AF189" i="5"/>
  <c r="AG190" i="5"/>
  <c r="AF337" i="5"/>
  <c r="AG338" i="5"/>
  <c r="AF1284" i="5"/>
  <c r="AG1285" i="5"/>
  <c r="AF1322" i="5"/>
  <c r="AG1323" i="5"/>
  <c r="AF1082" i="5"/>
  <c r="AG1083" i="5"/>
  <c r="AF1756" i="5"/>
  <c r="AG1757" i="5"/>
  <c r="AF1409" i="5"/>
  <c r="AG1410" i="5"/>
  <c r="AF1654" i="5"/>
  <c r="AG1655" i="5"/>
  <c r="AF339" i="5"/>
  <c r="AG340" i="5"/>
  <c r="AF1001" i="5"/>
  <c r="AG1002" i="5"/>
  <c r="AF319" i="5"/>
  <c r="AG320" i="5"/>
  <c r="AF1368" i="5"/>
  <c r="AG1369" i="5"/>
  <c r="AF1088" i="5"/>
  <c r="AG1089" i="5"/>
  <c r="AF283" i="5"/>
  <c r="AG284" i="5"/>
  <c r="AF321" i="5"/>
  <c r="AG321" i="5"/>
  <c r="AF1047" i="5"/>
  <c r="AG1048" i="5"/>
  <c r="AF1246" i="5"/>
  <c r="AG1247" i="5"/>
  <c r="AF1158" i="5"/>
  <c r="AG1158" i="5"/>
  <c r="AF1153" i="5"/>
  <c r="AG1153" i="5"/>
  <c r="AF421" i="5"/>
  <c r="AG421" i="5"/>
  <c r="AF1288" i="5"/>
  <c r="AG1289" i="5"/>
  <c r="AF567" i="5"/>
  <c r="AG568" i="5"/>
  <c r="AF661" i="5"/>
  <c r="AG662" i="5"/>
  <c r="AF1342" i="5"/>
  <c r="AG1343" i="5"/>
  <c r="AF267" i="5"/>
  <c r="AG268" i="5"/>
  <c r="AF264" i="5"/>
  <c r="AG265" i="5"/>
  <c r="AF969" i="5"/>
  <c r="AG970" i="5"/>
  <c r="AF403" i="5"/>
  <c r="AG404" i="5"/>
  <c r="AF1427" i="5"/>
  <c r="AG1428" i="5"/>
  <c r="AF1661" i="5"/>
  <c r="AG1662" i="5"/>
  <c r="AF268" i="5"/>
  <c r="AG269" i="5"/>
  <c r="AF1266" i="5"/>
  <c r="AG1267" i="5"/>
  <c r="AF1856" i="5"/>
  <c r="AG1857" i="5"/>
  <c r="AF919" i="5"/>
  <c r="AG920" i="5"/>
  <c r="AF1239" i="5"/>
  <c r="AG1240" i="5"/>
  <c r="AF828" i="5"/>
  <c r="AG829" i="5"/>
  <c r="AF953" i="5"/>
  <c r="AG954" i="5"/>
  <c r="AF1562" i="5"/>
  <c r="AG1563" i="5"/>
  <c r="AF1635" i="5"/>
  <c r="AG1636" i="5"/>
  <c r="AF1126" i="5"/>
  <c r="AG1127" i="5"/>
  <c r="AF270" i="5"/>
  <c r="AG271" i="5"/>
  <c r="AF630" i="5"/>
  <c r="AG631" i="5"/>
  <c r="AF1211" i="5"/>
  <c r="AG1212" i="5"/>
  <c r="AF1719" i="5"/>
  <c r="AG1720" i="5"/>
  <c r="AF711" i="5"/>
  <c r="AG712" i="5"/>
  <c r="AF1226" i="5"/>
  <c r="AG1227" i="5"/>
  <c r="AF684" i="5"/>
  <c r="AG685" i="5"/>
  <c r="AF1660" i="5"/>
  <c r="AG1661" i="5"/>
  <c r="AF1197" i="5"/>
  <c r="AG1198" i="5"/>
  <c r="AF31" i="5"/>
  <c r="AF1038" i="5"/>
  <c r="AG1039" i="5"/>
  <c r="AF863" i="5"/>
  <c r="AG864" i="5"/>
  <c r="AF1351" i="5"/>
  <c r="AG1351" i="5"/>
  <c r="AF840" i="5"/>
  <c r="AG840" i="5"/>
  <c r="AF1175" i="5"/>
  <c r="AG1176" i="5"/>
  <c r="AF272" i="5"/>
  <c r="AG273" i="5"/>
  <c r="AF1668" i="5"/>
  <c r="AG1669" i="5"/>
  <c r="AF1432" i="5"/>
  <c r="AG1433" i="5"/>
  <c r="AF1200" i="5"/>
  <c r="AG1201" i="5"/>
  <c r="AF975" i="5"/>
  <c r="AG976" i="5"/>
  <c r="AF1296" i="5"/>
  <c r="AG1297" i="5"/>
  <c r="AF363" i="5"/>
  <c r="AG364" i="5"/>
  <c r="AF1499" i="5"/>
  <c r="AG1500" i="5"/>
  <c r="AF462" i="5"/>
  <c r="AG463" i="5"/>
  <c r="AF1286" i="5"/>
  <c r="AG1286" i="5"/>
  <c r="AF978" i="5"/>
  <c r="AG979" i="5"/>
  <c r="AF1389" i="5"/>
  <c r="AG1390" i="5"/>
  <c r="AF1054" i="5"/>
  <c r="AG1055" i="5"/>
  <c r="AF1230" i="5"/>
  <c r="AG1230" i="5"/>
  <c r="AF1330" i="5"/>
  <c r="AG1330" i="5"/>
  <c r="AF1480" i="5"/>
  <c r="AG1481" i="5"/>
  <c r="AF610" i="5"/>
  <c r="AG611" i="5"/>
  <c r="AF887" i="5"/>
  <c r="AG888" i="5"/>
  <c r="AF348" i="5"/>
  <c r="AG349" i="5"/>
  <c r="AF516" i="5"/>
  <c r="AG517" i="5"/>
  <c r="AF957" i="5"/>
  <c r="AG958" i="5"/>
  <c r="AF858" i="5"/>
  <c r="AG859" i="5"/>
  <c r="AF1388" i="5"/>
  <c r="AG1389" i="5"/>
  <c r="AF634" i="5"/>
  <c r="AG635" i="5"/>
  <c r="AF772" i="5"/>
  <c r="AG773" i="5"/>
  <c r="AF365" i="5"/>
  <c r="AG365" i="5"/>
  <c r="AF592" i="5"/>
  <c r="AG593" i="5"/>
  <c r="AF1151" i="5"/>
  <c r="AG1152" i="5"/>
  <c r="AF990" i="5"/>
  <c r="AG991" i="5"/>
  <c r="AF518" i="5"/>
  <c r="AG518" i="5"/>
  <c r="AF1618" i="5"/>
  <c r="AG1619" i="5"/>
  <c r="AF778" i="5"/>
  <c r="AG779" i="5"/>
  <c r="AF855" i="5"/>
  <c r="AG856" i="5"/>
  <c r="AF1853" i="5"/>
  <c r="AG1854" i="5"/>
  <c r="AF1338" i="5"/>
  <c r="AG1339" i="5"/>
  <c r="AF924" i="5"/>
  <c r="AG925" i="5"/>
  <c r="AF921" i="5"/>
  <c r="AG922" i="5"/>
  <c r="AF1876" i="5"/>
  <c r="AG1877" i="5"/>
  <c r="AF1031" i="5"/>
  <c r="AG1032" i="5"/>
  <c r="AF314" i="5"/>
  <c r="AG315" i="5"/>
  <c r="AF1243" i="5"/>
  <c r="AG1244" i="5"/>
  <c r="AF1374" i="5"/>
  <c r="AG1375" i="5"/>
  <c r="AF236" i="5"/>
  <c r="AG236" i="5"/>
  <c r="AF707" i="5"/>
  <c r="AG708" i="5"/>
  <c r="AF1477" i="5"/>
  <c r="AG1478" i="5"/>
  <c r="AF994" i="5"/>
  <c r="AG995" i="5"/>
  <c r="AF1842" i="5"/>
  <c r="AG1842" i="5"/>
  <c r="AF1471" i="5"/>
  <c r="AG1472" i="5"/>
  <c r="AF287" i="5"/>
  <c r="AG287" i="5"/>
  <c r="AF406" i="5"/>
  <c r="AG407" i="5"/>
  <c r="AF1179" i="5"/>
  <c r="AG1180" i="5"/>
  <c r="AF1438" i="5"/>
  <c r="AG1439" i="5"/>
  <c r="AF430" i="5"/>
  <c r="AG431" i="5"/>
  <c r="AF1119" i="5"/>
  <c r="AG1120" i="5"/>
  <c r="AF848" i="5"/>
  <c r="AG849" i="5"/>
  <c r="AF1052" i="5"/>
  <c r="AG1053" i="5"/>
  <c r="AF710" i="5"/>
  <c r="AG711" i="5"/>
  <c r="AF1051" i="5"/>
  <c r="AG1051" i="5"/>
  <c r="AF1745" i="5"/>
  <c r="AG1746" i="5"/>
  <c r="AF1530" i="5"/>
  <c r="AG1531" i="5"/>
  <c r="AF1384" i="5"/>
  <c r="AG1385" i="5"/>
  <c r="AF1665" i="5"/>
  <c r="AG1666" i="5"/>
  <c r="AF932" i="5"/>
  <c r="AG933" i="5"/>
  <c r="AF654" i="5"/>
  <c r="AG655" i="5"/>
  <c r="AF416" i="5"/>
  <c r="AG417" i="5"/>
  <c r="AF473" i="5"/>
  <c r="AG474" i="5"/>
  <c r="AF1011" i="5"/>
  <c r="AG1011" i="5"/>
  <c r="AF1017" i="5"/>
  <c r="AG1018" i="5"/>
  <c r="AF1278" i="5"/>
  <c r="AG1279" i="5"/>
  <c r="AF552" i="5"/>
  <c r="AG553" i="5"/>
  <c r="AF1584" i="5"/>
  <c r="AG1585" i="5"/>
  <c r="AF767" i="5"/>
  <c r="AG768" i="5"/>
  <c r="AF202" i="5"/>
  <c r="AG203" i="5"/>
  <c r="AF596" i="5"/>
  <c r="AG597" i="5"/>
  <c r="AF1501" i="5"/>
  <c r="AG1501" i="5"/>
  <c r="AF1193" i="5"/>
  <c r="AG1194" i="5"/>
  <c r="AF607" i="5"/>
  <c r="AG608" i="5"/>
  <c r="AF1241" i="5"/>
  <c r="AG1242" i="5"/>
  <c r="AF1590" i="5"/>
  <c r="AG1591" i="5"/>
  <c r="AF688" i="5"/>
  <c r="AG689" i="5"/>
  <c r="AF644" i="5"/>
  <c r="AF1356" i="5"/>
  <c r="AF1244" i="5"/>
  <c r="AF1275" i="5"/>
  <c r="AF1595" i="5"/>
  <c r="AF1092" i="5"/>
  <c r="AG1093" i="5"/>
  <c r="AF876" i="5"/>
  <c r="AG877" i="5"/>
  <c r="AF1828" i="5"/>
  <c r="AG1829" i="5"/>
  <c r="AF1253" i="5"/>
  <c r="AG1254" i="5"/>
  <c r="AF1026" i="5"/>
  <c r="AG1027" i="5"/>
  <c r="AF1099" i="5"/>
  <c r="AG1100" i="5"/>
  <c r="AF929" i="5"/>
  <c r="AG929" i="5"/>
  <c r="AF1305" i="5"/>
  <c r="AG1306" i="5"/>
  <c r="AF1511" i="5"/>
  <c r="AG1512" i="5"/>
  <c r="AF1328" i="5"/>
  <c r="AG1329" i="5"/>
  <c r="AF930" i="5"/>
  <c r="AG931" i="5"/>
  <c r="AF361" i="5"/>
  <c r="AG362" i="5"/>
  <c r="AF1604" i="5"/>
  <c r="AG1605" i="5"/>
  <c r="AF776" i="5"/>
  <c r="AG777" i="5"/>
  <c r="AF703" i="5"/>
  <c r="AG704" i="5"/>
  <c r="AF1537" i="5"/>
  <c r="AG1538" i="5"/>
  <c r="AF862" i="5"/>
  <c r="AG863" i="5"/>
  <c r="AF1324" i="5"/>
  <c r="AG1325" i="5"/>
  <c r="AF997" i="5"/>
  <c r="AG998" i="5"/>
  <c r="AF1076" i="5"/>
  <c r="AG1077" i="5"/>
  <c r="AF539" i="5"/>
  <c r="AG540" i="5"/>
  <c r="AF502" i="5"/>
  <c r="AG503" i="5"/>
  <c r="AF788" i="5"/>
  <c r="AG789" i="5"/>
  <c r="AF383" i="5"/>
  <c r="AG384" i="5"/>
  <c r="AF884" i="5"/>
  <c r="AG885" i="5"/>
  <c r="AF1610" i="5"/>
  <c r="AG1611" i="5"/>
  <c r="AF326" i="5"/>
  <c r="AG327" i="5"/>
  <c r="AF1005" i="5"/>
  <c r="AG1005" i="5"/>
  <c r="AF739" i="5"/>
  <c r="AG740" i="5"/>
  <c r="AF1724" i="5"/>
  <c r="AG1725" i="5"/>
  <c r="AF1615" i="5"/>
  <c r="AG1616" i="5"/>
  <c r="AF1009" i="5"/>
  <c r="AG1010" i="5"/>
  <c r="AF222" i="5"/>
  <c r="AG223" i="5"/>
  <c r="AF1848" i="5"/>
  <c r="AG1849" i="5"/>
  <c r="AF1737" i="5"/>
  <c r="AF670" i="5"/>
  <c r="AG671" i="5"/>
  <c r="AF1445" i="5"/>
  <c r="AG1446" i="5"/>
  <c r="AF1596" i="5"/>
  <c r="AG1597" i="5"/>
  <c r="AF355" i="5"/>
  <c r="AG355" i="5"/>
  <c r="AF1057" i="5"/>
  <c r="AG1058" i="5"/>
  <c r="AF1597" i="5"/>
  <c r="AG1598" i="5"/>
  <c r="AF1761" i="5"/>
  <c r="AG1762" i="5"/>
  <c r="AF907" i="5"/>
  <c r="AG908" i="5"/>
  <c r="AF1290" i="5"/>
  <c r="AG1291" i="5"/>
  <c r="AF1346" i="5"/>
  <c r="AG1347" i="5"/>
  <c r="AF380" i="5"/>
  <c r="AG381" i="5"/>
  <c r="AF467" i="5"/>
  <c r="AG468" i="5"/>
  <c r="AF257" i="5"/>
  <c r="AG258" i="5"/>
  <c r="AF685" i="5"/>
  <c r="AG686" i="5"/>
  <c r="AF791" i="5"/>
  <c r="AG792" i="5"/>
  <c r="AF1575" i="5"/>
  <c r="AG1576" i="5"/>
  <c r="AF973" i="5"/>
  <c r="AG974" i="5"/>
  <c r="AF1216" i="5"/>
  <c r="AG1217" i="5"/>
  <c r="AF1122" i="5"/>
  <c r="AG1123" i="5"/>
  <c r="AF1795" i="5"/>
  <c r="AG1796" i="5"/>
  <c r="AF838" i="5"/>
  <c r="AG839" i="5"/>
  <c r="AF1071" i="5"/>
  <c r="AG1072" i="5"/>
  <c r="AF298" i="5"/>
  <c r="AG299" i="5"/>
  <c r="AF1805" i="5"/>
  <c r="AG1806" i="5"/>
  <c r="AF290" i="5"/>
  <c r="AG291" i="5"/>
  <c r="AF356" i="5"/>
  <c r="AG357" i="5"/>
  <c r="AF1541" i="5"/>
  <c r="AG1542" i="5"/>
  <c r="AF1078" i="5"/>
  <c r="AG1079" i="5"/>
  <c r="AF903" i="5"/>
  <c r="AG904" i="5"/>
  <c r="AF235" i="5"/>
  <c r="AF1375" i="5"/>
  <c r="AF1836" i="5"/>
  <c r="AF582" i="5"/>
  <c r="AG583" i="5"/>
  <c r="AF1210" i="5"/>
  <c r="AG1211" i="5"/>
  <c r="AF1069" i="5"/>
  <c r="AG1070" i="5"/>
  <c r="AF1131" i="5"/>
  <c r="AF872" i="5"/>
  <c r="AG873" i="5"/>
  <c r="AF1454" i="5"/>
  <c r="AG1454" i="5"/>
  <c r="AF1436" i="5"/>
  <c r="AG1437" i="5"/>
  <c r="AF1059" i="5"/>
  <c r="AG1059" i="5"/>
  <c r="AF1295" i="5"/>
  <c r="AG1296" i="5"/>
  <c r="AF1250" i="5"/>
  <c r="AG1251" i="5"/>
  <c r="AF316" i="5"/>
  <c r="AG317" i="5"/>
  <c r="AF492" i="5"/>
  <c r="AG493" i="5"/>
  <c r="AF1514" i="5"/>
  <c r="AG1515" i="5"/>
  <c r="AF232" i="5"/>
  <c r="AG233" i="5"/>
  <c r="AF1335" i="5"/>
  <c r="AG1336" i="5"/>
  <c r="AF475" i="5"/>
  <c r="AG476" i="5"/>
  <c r="AF946" i="5"/>
  <c r="AG947" i="5"/>
  <c r="AF927" i="5"/>
  <c r="AG928" i="5"/>
  <c r="AF1362" i="5"/>
  <c r="AG1363" i="5"/>
  <c r="AF1140" i="5"/>
  <c r="AG1141" i="5"/>
  <c r="AF218" i="5"/>
  <c r="AG219" i="5"/>
  <c r="AF525" i="5"/>
  <c r="AG526" i="5"/>
  <c r="AF1493" i="5"/>
  <c r="AG1494" i="5"/>
  <c r="AF705" i="5"/>
  <c r="AG706" i="5"/>
  <c r="AF755" i="5"/>
  <c r="AF1753" i="5"/>
  <c r="AG1754" i="5"/>
  <c r="AF1066" i="5"/>
  <c r="AG1067" i="5"/>
  <c r="AF1236" i="5"/>
  <c r="AG1237" i="5"/>
  <c r="AF851" i="5"/>
  <c r="AG852" i="5"/>
  <c r="AF813" i="5"/>
  <c r="AG814" i="5"/>
  <c r="AF1508" i="5"/>
  <c r="AG1509" i="5"/>
  <c r="AF1735" i="5"/>
  <c r="AG1736" i="5"/>
  <c r="AF375" i="5"/>
  <c r="AG376" i="5"/>
  <c r="AF1878" i="5"/>
  <c r="AG1879" i="5"/>
  <c r="AF513" i="5"/>
  <c r="AG514" i="5"/>
  <c r="AF1449" i="5"/>
  <c r="AG1450" i="5"/>
  <c r="AF1685" i="5"/>
  <c r="AG1686" i="5"/>
  <c r="AF1460" i="5"/>
  <c r="AG1461" i="5"/>
  <c r="AF961" i="5"/>
  <c r="AG962" i="5"/>
  <c r="AF1626" i="5"/>
  <c r="AG1627" i="5"/>
  <c r="AF247" i="5"/>
  <c r="AG248" i="5"/>
  <c r="AF285" i="5"/>
  <c r="AG286" i="5"/>
  <c r="AF536" i="5"/>
  <c r="AG537" i="5"/>
  <c r="AF1407" i="5"/>
  <c r="AG1408" i="5"/>
  <c r="AF1769" i="5"/>
  <c r="AG1770" i="5"/>
  <c r="AF1625" i="5"/>
  <c r="AG1626" i="5"/>
  <c r="AF432" i="5"/>
  <c r="AG433" i="5"/>
  <c r="AF1132" i="5"/>
  <c r="AG1133" i="5"/>
  <c r="AF370" i="5"/>
  <c r="AG371" i="5"/>
  <c r="AF1003" i="5"/>
  <c r="AG1004" i="5"/>
  <c r="AF419" i="5"/>
  <c r="AG420" i="5"/>
  <c r="AF1458" i="5"/>
  <c r="AG1459" i="5"/>
  <c r="AF396" i="5"/>
  <c r="AG397" i="5"/>
  <c r="AF1129" i="5"/>
  <c r="AG1130" i="5"/>
  <c r="AF1228" i="5"/>
  <c r="AG1229" i="5"/>
  <c r="AF1273" i="5"/>
  <c r="AG1274" i="5"/>
  <c r="AF623" i="5"/>
  <c r="AG624" i="5"/>
  <c r="AF916" i="5"/>
  <c r="AG917" i="5"/>
  <c r="AF551" i="5"/>
  <c r="AF889" i="5"/>
  <c r="AF1233" i="5"/>
  <c r="AG1233" i="5"/>
  <c r="AF392" i="5"/>
  <c r="AG393" i="5"/>
  <c r="AF894" i="5"/>
  <c r="AG895" i="5"/>
  <c r="AF1075" i="5"/>
  <c r="AG1076" i="5"/>
  <c r="AF830" i="5"/>
  <c r="AG831" i="5"/>
  <c r="AF1827" i="5"/>
  <c r="AG1827" i="5"/>
  <c r="AF1465" i="5"/>
  <c r="AG1465" i="5"/>
  <c r="AF1198" i="5"/>
  <c r="AF1826" i="5"/>
  <c r="AF1350" i="5"/>
  <c r="AF831" i="5"/>
  <c r="AF1254" i="5"/>
  <c r="AF1289" i="5"/>
  <c r="AF864" i="5"/>
  <c r="AF878" i="5"/>
  <c r="AF752" i="5"/>
  <c r="AF1829" i="5"/>
  <c r="AF1048" i="5"/>
  <c r="AF1306" i="5"/>
  <c r="AF1237" i="5"/>
  <c r="AF1274" i="5"/>
  <c r="AF1819" i="5"/>
  <c r="AF761" i="5"/>
  <c r="AF1053" i="5"/>
  <c r="AF6" i="5"/>
  <c r="AF1453" i="5"/>
  <c r="AF1538" i="5"/>
  <c r="AF1478" i="5"/>
  <c r="AF895" i="5"/>
  <c r="AF494" i="5"/>
  <c r="AF593" i="5"/>
  <c r="AF1050" i="5"/>
  <c r="AF1258" i="5"/>
  <c r="AF474" i="5"/>
  <c r="AF1692" i="5"/>
  <c r="AF1152" i="5"/>
  <c r="AF877" i="5"/>
  <c r="AF1032" i="5"/>
  <c r="AF908" i="5"/>
  <c r="AF1157" i="5"/>
  <c r="AF1849" i="5"/>
  <c r="AF568" i="5"/>
  <c r="AF814" i="5"/>
  <c r="AF223" i="5"/>
  <c r="AF543" i="5"/>
  <c r="AF1232" i="5"/>
  <c r="AF1841" i="5"/>
  <c r="AF1039" i="5"/>
  <c r="AF947" i="5"/>
  <c r="AF1762" i="5"/>
  <c r="AF1857" i="5"/>
  <c r="AF1531" i="5"/>
  <c r="AF1070" i="5"/>
  <c r="AF1242" i="5"/>
  <c r="AF1763" i="5"/>
  <c r="AF704" i="5"/>
  <c r="AF1585" i="5"/>
  <c r="AF1720" i="5"/>
  <c r="AF991" i="5"/>
  <c r="AF1636" i="5"/>
  <c r="AF1459" i="5"/>
  <c r="AF849" i="5"/>
  <c r="AF1616" i="5"/>
  <c r="AF583" i="5"/>
  <c r="AF1509" i="5"/>
  <c r="AF655" i="5"/>
  <c r="AF1437" i="5"/>
  <c r="AF1586" i="5"/>
  <c r="AF1681" i="5"/>
  <c r="AF597" i="5"/>
  <c r="AF1194" i="5"/>
  <c r="AF1686" i="5"/>
  <c r="AF424" i="5"/>
  <c r="AF742" i="5"/>
  <c r="AF540" i="5"/>
  <c r="AF635" i="5"/>
  <c r="AF1428" i="5"/>
  <c r="AF1877" i="5"/>
  <c r="AF273" i="5"/>
  <c r="AF954" i="5"/>
  <c r="AF1018" i="5"/>
  <c r="AF371" i="5"/>
  <c r="AF1127" i="5"/>
  <c r="AF1494" i="5"/>
  <c r="AF1598" i="5"/>
  <c r="AF553" i="5"/>
  <c r="AF203" i="5"/>
  <c r="AF790" i="5"/>
  <c r="AF1247" i="5"/>
  <c r="AF1669" i="5"/>
  <c r="AF463" i="5"/>
  <c r="AF1279" i="5"/>
  <c r="AF328" i="5"/>
  <c r="AF958" i="5"/>
  <c r="AF517" i="5"/>
  <c r="AF1363" i="5"/>
  <c r="AF768" i="5"/>
  <c r="AF397" i="5"/>
  <c r="AF995" i="5"/>
  <c r="AF431" i="5"/>
  <c r="AF740" i="5"/>
  <c r="AF1222" i="5"/>
  <c r="AF1223" i="5"/>
  <c r="AF393" i="5"/>
  <c r="AF394" i="5"/>
  <c r="AF1631" i="5"/>
  <c r="AF1632" i="5"/>
  <c r="AF1292" i="5"/>
  <c r="AF1293" i="5"/>
  <c r="AF678" i="5"/>
  <c r="AF679" i="5"/>
  <c r="AF1260" i="5"/>
  <c r="AF1261" i="5"/>
  <c r="AF271" i="5"/>
  <c r="AF1670" i="5"/>
  <c r="AF297" i="5"/>
  <c r="AF1709" i="5"/>
  <c r="AF495" i="5"/>
  <c r="AF1854" i="5"/>
  <c r="AF407" i="5"/>
  <c r="AF1479" i="5"/>
  <c r="AF265" i="5"/>
  <c r="AF1408" i="5"/>
  <c r="AF1240" i="5"/>
  <c r="AF1834" i="5"/>
  <c r="AF1393" i="5"/>
  <c r="AF1394" i="5"/>
  <c r="AF1336" i="5"/>
  <c r="AF686" i="5"/>
  <c r="AF1141" i="5"/>
  <c r="AF1217" i="5"/>
  <c r="AF928" i="5"/>
  <c r="AF506" i="5"/>
  <c r="AF773" i="5"/>
  <c r="AF1297" i="5"/>
  <c r="AF1072" i="5"/>
  <c r="AF1319" i="5"/>
  <c r="AF417" i="5"/>
  <c r="AF888" i="5"/>
  <c r="AF1096" i="5"/>
  <c r="AF1097" i="5"/>
  <c r="AF1576" i="5"/>
  <c r="AF728" i="5"/>
  <c r="AF729" i="5"/>
  <c r="AF1515" i="5"/>
  <c r="AF376" i="5"/>
  <c r="AF377" i="5"/>
  <c r="AF795" i="5"/>
  <c r="AF796" i="5"/>
  <c r="AF503" i="5"/>
  <c r="AF504" i="5"/>
  <c r="AF885" i="5"/>
  <c r="AF1055" i="5"/>
  <c r="AF1083" i="5"/>
  <c r="AF777" i="5"/>
  <c r="AF1056" i="5"/>
  <c r="AF1042" i="5"/>
  <c r="AF338" i="5"/>
  <c r="AF1757" i="5"/>
  <c r="AF190" i="5"/>
  <c r="AF829" i="5"/>
  <c r="AF269" i="5"/>
  <c r="AF1089" i="5"/>
  <c r="AF1084" i="5"/>
  <c r="AF955" i="5"/>
  <c r="AF856" i="5"/>
  <c r="AF1002" i="5"/>
  <c r="AF594" i="5"/>
  <c r="AF1130" i="5"/>
  <c r="AF239" i="5"/>
  <c r="AF372" i="5"/>
  <c r="AF792" i="5"/>
  <c r="AF1461" i="5"/>
  <c r="AF1380" i="5"/>
  <c r="AF925" i="5"/>
  <c r="AF1369" i="5"/>
  <c r="AF340" i="5"/>
  <c r="AF1727" i="5"/>
  <c r="AF1563" i="5"/>
  <c r="AF349" i="5"/>
  <c r="AF1736" i="5"/>
  <c r="AF1716" i="5"/>
  <c r="AF1717" i="5"/>
  <c r="AF286" i="5"/>
  <c r="AF507" i="5"/>
  <c r="AF508" i="5"/>
  <c r="AF938" i="5"/>
  <c r="AF939" i="5"/>
  <c r="AF1077" i="5"/>
  <c r="AF920" i="5"/>
  <c r="AF979" i="5"/>
  <c r="AF1789" i="5"/>
  <c r="AF1790" i="5"/>
  <c r="AF1347" i="5"/>
  <c r="AF917" i="5"/>
  <c r="AF1307" i="5"/>
  <c r="AF1542" i="5"/>
  <c r="AF1280" i="5"/>
  <c r="AF970" i="5"/>
  <c r="AF1227" i="5"/>
  <c r="AF248" i="5"/>
  <c r="AF931" i="5"/>
  <c r="AF544" i="5"/>
  <c r="AF574" i="5"/>
  <c r="AF575" i="5"/>
  <c r="AF476" i="5"/>
  <c r="AF477" i="5"/>
  <c r="AF974" i="5"/>
  <c r="AF381" i="5"/>
  <c r="AF382" i="5"/>
  <c r="AF514" i="5"/>
  <c r="AF951" i="5"/>
  <c r="AF952" i="5"/>
  <c r="AF1450" i="5"/>
  <c r="AF1201" i="5"/>
  <c r="AF1202" i="5"/>
  <c r="AF886" i="5"/>
  <c r="AF219" i="5"/>
  <c r="AF904" i="5"/>
  <c r="AF284" i="5"/>
  <c r="AF1385" i="5"/>
  <c r="AF1339" i="5"/>
  <c r="AF628" i="5"/>
  <c r="AF1212" i="5"/>
  <c r="AF329" i="5"/>
  <c r="AF1806" i="5"/>
  <c r="AF1481" i="5"/>
  <c r="AF879" i="5"/>
  <c r="AF1605" i="5"/>
  <c r="AF1577" i="5"/>
  <c r="AF233" i="5"/>
  <c r="AF1451" i="5"/>
  <c r="AF299" i="5"/>
  <c r="AF527" i="5"/>
  <c r="AF528" i="5"/>
  <c r="AF1512" i="5"/>
  <c r="AF1513" i="5"/>
  <c r="AF258" i="5"/>
  <c r="AF537" i="5"/>
  <c r="AF1627" i="5"/>
  <c r="AF631" i="5"/>
  <c r="AF708" i="5"/>
  <c r="AF1662" i="5"/>
  <c r="AF1770" i="5"/>
  <c r="AF433" i="5"/>
  <c r="AF753" i="5"/>
  <c r="AF515" i="5"/>
  <c r="AF1439" i="5"/>
  <c r="AF712" i="5"/>
  <c r="AF815" i="5"/>
  <c r="AF998" i="5"/>
  <c r="AF1470" i="5"/>
  <c r="AF1079" i="5"/>
  <c r="AF859" i="5"/>
  <c r="AF1725" i="5"/>
  <c r="AF404" i="5"/>
  <c r="AF962" i="5"/>
  <c r="AF976" i="5"/>
  <c r="AF959" i="5"/>
  <c r="AF1390" i="5"/>
  <c r="AF1391" i="5"/>
  <c r="AF1421" i="5"/>
  <c r="AF1796" i="5"/>
  <c r="AF1180" i="5"/>
  <c r="AF611" i="5"/>
  <c r="AF706" i="5"/>
  <c r="AF1433" i="5"/>
  <c r="AF538" i="5"/>
  <c r="AF1655" i="5"/>
  <c r="AF1794" i="5"/>
  <c r="AF852" i="5"/>
  <c r="AF378" i="5"/>
  <c r="AF379" i="5"/>
  <c r="AF1036" i="5"/>
  <c r="AF1037" i="5"/>
  <c r="AF1320" i="5"/>
  <c r="AF1321" i="5"/>
  <c r="AF1620" i="5"/>
  <c r="AF1621" i="5"/>
  <c r="AF839" i="5"/>
  <c r="AF291" i="5"/>
  <c r="AF292" i="5"/>
  <c r="AF388" i="5"/>
  <c r="AF389" i="5"/>
  <c r="AF523" i="5"/>
  <c r="AF524" i="5"/>
  <c r="AF1229" i="5"/>
  <c r="AF200" i="5"/>
  <c r="AF201" i="5"/>
  <c r="AF493" i="5"/>
  <c r="AF913" i="5"/>
  <c r="AF914" i="5"/>
  <c r="AF317" i="5"/>
  <c r="AF320" i="5"/>
  <c r="AF909" i="5"/>
  <c r="AF910" i="5"/>
  <c r="AF1004" i="5"/>
  <c r="AF548" i="5"/>
  <c r="AF549" i="5"/>
  <c r="AF1412" i="5"/>
  <c r="AF1413" i="5"/>
  <c r="AF1120" i="5"/>
  <c r="AF1267" i="5"/>
  <c r="AF490" i="5"/>
  <c r="AF1386" i="5"/>
  <c r="AF526" i="5"/>
  <c r="AF1472" i="5"/>
  <c r="AF1133" i="5"/>
  <c r="AF672" i="5"/>
  <c r="AF357" i="5"/>
  <c r="AF1410" i="5"/>
  <c r="AF1019" i="5"/>
  <c r="AF1123" i="5"/>
  <c r="AF1704" i="5"/>
  <c r="AF1705" i="5"/>
  <c r="AF1060" i="5"/>
  <c r="AF1061" i="5"/>
  <c r="AF204" i="5"/>
  <c r="AF205" i="5"/>
  <c r="AF1489" i="5"/>
  <c r="AF1490" i="5"/>
  <c r="AF1285" i="5"/>
  <c r="AF1329" i="5"/>
  <c r="AF948" i="5"/>
  <c r="AF364" i="5"/>
  <c r="AF464" i="5"/>
  <c r="AF1608" i="5"/>
  <c r="AF1609" i="5"/>
  <c r="AF774" i="5"/>
  <c r="AF775" i="5"/>
  <c r="AF1666" i="5"/>
  <c r="AF307" i="5"/>
  <c r="AF308" i="5"/>
  <c r="AF1116" i="5"/>
  <c r="AF1117" i="5"/>
  <c r="AF303" i="5"/>
  <c r="AF304" i="5"/>
  <c r="AF702" i="5"/>
  <c r="AF933" i="5"/>
  <c r="AF1667" i="5"/>
  <c r="AF1520" i="5"/>
  <c r="AF1516" i="5"/>
  <c r="AF1611" i="5"/>
  <c r="AF354" i="5"/>
  <c r="AF1443" i="5"/>
  <c r="AF1444" i="5"/>
  <c r="AF1357" i="5"/>
  <c r="AF1358" i="5"/>
  <c r="AF1676" i="5"/>
  <c r="AF1677" i="5"/>
  <c r="AF1651" i="5"/>
  <c r="AF1652" i="5"/>
  <c r="AF1010" i="5"/>
  <c r="AF1746" i="5"/>
  <c r="AF1340" i="5"/>
  <c r="AF1341" i="5"/>
  <c r="AF1500" i="5"/>
  <c r="AF1522" i="5"/>
  <c r="AF1523" i="5"/>
  <c r="AF327" i="5"/>
  <c r="AF468" i="5"/>
  <c r="AF789" i="5"/>
  <c r="AF362" i="5"/>
  <c r="AF1591" i="5"/>
  <c r="AF1325" i="5"/>
  <c r="AF1879" i="5"/>
  <c r="AF1323" i="5"/>
  <c r="AF522" i="5"/>
  <c r="AF259" i="5"/>
  <c r="AF949" i="5"/>
  <c r="AF608" i="5"/>
  <c r="AF1058" i="5"/>
  <c r="AF922" i="5"/>
  <c r="AF1291" i="5"/>
  <c r="AF384" i="5"/>
  <c r="AF624" i="5"/>
  <c r="AF1734" i="5"/>
  <c r="AF420" i="5"/>
  <c r="AF17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Neidle</author>
  </authors>
  <commentList>
    <comment ref="C5" authorId="0" shapeId="0" xr:uid="{BA03B6A2-47F9-4440-B2FE-E18BCE946D30}">
      <text>
        <r>
          <rPr>
            <b/>
            <sz val="10"/>
            <color rgb="FF000000"/>
            <rFont val="Tahoma"/>
            <family val="2"/>
          </rPr>
          <t>Note that additional rate is now 100k plus twice personal allowance - not set at a figure</t>
        </r>
      </text>
    </comment>
  </commentList>
</comments>
</file>

<file path=xl/sharedStrings.xml><?xml version="1.0" encoding="utf-8"?>
<sst xmlns="http://schemas.openxmlformats.org/spreadsheetml/2006/main" count="75" uniqueCount="66">
  <si>
    <t>Basic rate</t>
  </si>
  <si>
    <t>Higher rate</t>
  </si>
  <si>
    <t>Income tax</t>
  </si>
  <si>
    <t>Additional rate</t>
  </si>
  <si>
    <t>applies from</t>
  </si>
  <si>
    <t>rate</t>
  </si>
  <si>
    <t>Assumptions:</t>
  </si>
  <si>
    <t>Gross salary</t>
  </si>
  <si>
    <t>NI</t>
  </si>
  <si>
    <t>Child benefit</t>
  </si>
  <si>
    <t>National insurance (Category A)</t>
  </si>
  <si>
    <t>Children:</t>
  </si>
  <si>
    <t>High Income Child Benefit Charge</t>
  </si>
  <si>
    <t>of child benefit</t>
  </si>
  <si>
    <t xml:space="preserve">for every </t>
  </si>
  <si>
    <t xml:space="preserve">of income between </t>
  </si>
  <si>
    <t>Child benefit charge</t>
  </si>
  <si>
    <t>Personal allowance withdrawal</t>
  </si>
  <si>
    <t>Personal allowance (adjusted)</t>
  </si>
  <si>
    <t>Basic rate IT</t>
  </si>
  <si>
    <t>Higher rate IT</t>
  </si>
  <si>
    <t>Additional rate IT</t>
  </si>
  <si>
    <t>Total tax</t>
  </si>
  <si>
    <t>In April 2023 drops to 19%</t>
  </si>
  <si>
    <t>&lt; you can change this box</t>
  </si>
  <si>
    <t>© Tax Policy Associates, 2022</t>
  </si>
  <si>
    <t>Licensed under the GNU General Public License, version 2</t>
  </si>
  <si>
    <t>PLUS personal allowance</t>
  </si>
  <si>
    <t>Marriage allowance</t>
  </si>
  <si>
    <t>amount of allowance</t>
  </si>
  <si>
    <t>maximum earnings</t>
  </si>
  <si>
    <t>UK marginal tax rate (income tax and employee NICs) on next £100</t>
  </si>
  <si>
    <t>Post-tax result</t>
  </si>
  <si>
    <t>Income tax/NI as for tax year 2022/23, from November 2022 (so the lower NI rate)</t>
  </si>
  <si>
    <t>One earner in a household, who is over 21 and not an apprentice, not a veteran, and under the state pension age</t>
  </si>
  <si>
    <t>Ignores benefits aside from child benefit (although benefits are notorious for creating very high marginal rates; to some extent that is unavoidable)</t>
  </si>
  <si>
    <t>Doesn't include tapering of pensions annual allowance (starting at £240k)</t>
  </si>
  <si>
    <t>Doesn't include effects of the pension cap - that can create high marginal rates, but as it's linked to the total size of your pension pot, the rate is very dependent on an individual's specific position.</t>
  </si>
  <si>
    <t>Student loan</t>
  </si>
  <si>
    <t>assumed starting salary</t>
  </si>
  <si>
    <t>assumed years since graduation</t>
  </si>
  <si>
    <t>Plan 1 threshold (started pre-2012)</t>
  </si>
  <si>
    <t>average interest rate</t>
  </si>
  <si>
    <t>see https://www.gov.uk/guidance/how-interest-is-calculated-plan-1</t>
  </si>
  <si>
    <t>Loan balance on graduation</t>
  </si>
  <si>
    <t>see https://commonslibrary.parliament.uk/research-briefings/sn01079/</t>
  </si>
  <si>
    <t>Plan 1 repayment rate over threshold</t>
  </si>
  <si>
    <t>Final repayment</t>
  </si>
  <si>
    <t>&lt; don't change this!</t>
  </si>
  <si>
    <t>Tax free childcare</t>
  </si>
  <si>
    <t>Note that both partners must earn this, so only a limited window for the lesser-earning partner where both this and marriage allowance are relevant</t>
  </si>
  <si>
    <t>Eligibility minimum earnings</t>
  </si>
  <si>
    <t>Eligibility maximum earnings</t>
  </si>
  <si>
    <t>Max amount per child</t>
  </si>
  <si>
    <t>Doesn't include the thresholds around student maintenance loans.</t>
  </si>
  <si>
    <t>Marginal chart title</t>
  </si>
  <si>
    <t>NO</t>
  </si>
  <si>
    <t>Inflation</t>
  </si>
  <si>
    <t>This simply drags all thresholds etc downwards</t>
  </si>
  <si>
    <t>Example:</t>
  </si>
  <si>
    <t>chart titles:</t>
  </si>
  <si>
    <t>uses IFS data from here https://ifs.org.uk/news/childcare-reforms-create-new-branch-welfare-state-also-huge-risks-market</t>
  </si>
  <si>
    <t>Gross v net chart title</t>
  </si>
  <si>
    <t>&lt; you can change this box. Warning - dominates marginal rate chart</t>
  </si>
  <si>
    <t>Childcare scheme</t>
  </si>
  <si>
    <t>potentially more for a disabled child - but note caps at 2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</si>
</sst>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_);[Red]\(&quot;£&quot;#,##0\)"/>
    <numFmt numFmtId="8" formatCode="&quot;£&quot;#,##0.00_);[Red]\(&quot;£&quot;#,##0.00\)"/>
    <numFmt numFmtId="164" formatCode="&quot;£&quot;#,##0.00"/>
    <numFmt numFmtId="165" formatCode="&quot;£&quot;#,##0.0"/>
    <numFmt numFmtId="166" formatCode="&quot;£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2"/>
      <color rgb="FF59595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9" fontId="0" fillId="0" borderId="0" xfId="0" applyNumberFormat="1"/>
    <xf numFmtId="0" fontId="2" fillId="0" borderId="0" xfId="0" applyFont="1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2" fillId="3" borderId="0" xfId="0" applyFont="1" applyFill="1"/>
    <xf numFmtId="6" fontId="0" fillId="3" borderId="0" xfId="0" applyNumberFormat="1" applyFill="1"/>
    <xf numFmtId="166" fontId="0" fillId="3" borderId="0" xfId="0" applyNumberFormat="1" applyFill="1"/>
    <xf numFmtId="0" fontId="0" fillId="3" borderId="0" xfId="0" applyFill="1"/>
    <xf numFmtId="0" fontId="2" fillId="4" borderId="0" xfId="0" applyFont="1" applyFill="1"/>
    <xf numFmtId="166" fontId="0" fillId="4" borderId="0" xfId="0" applyNumberFormat="1" applyFill="1"/>
    <xf numFmtId="0" fontId="0" fillId="4" borderId="0" xfId="0" applyFill="1"/>
    <xf numFmtId="0" fontId="2" fillId="5" borderId="0" xfId="0" applyFont="1" applyFill="1"/>
    <xf numFmtId="164" fontId="0" fillId="5" borderId="0" xfId="0" applyNumberFormat="1" applyFill="1"/>
    <xf numFmtId="0" fontId="0" fillId="5" borderId="0" xfId="0" applyFill="1"/>
    <xf numFmtId="0" fontId="2" fillId="6" borderId="0" xfId="0" applyFont="1" applyFill="1"/>
    <xf numFmtId="6" fontId="0" fillId="6" borderId="0" xfId="0" applyNumberFormat="1" applyFill="1"/>
    <xf numFmtId="166" fontId="0" fillId="6" borderId="0" xfId="0" applyNumberFormat="1" applyFill="1"/>
    <xf numFmtId="0" fontId="0" fillId="6" borderId="0" xfId="0" applyFill="1"/>
    <xf numFmtId="0" fontId="0" fillId="0" borderId="0" xfId="0" applyAlignment="1">
      <alignment horizontal="right"/>
    </xf>
    <xf numFmtId="8" fontId="2" fillId="0" borderId="0" xfId="0" applyNumberFormat="1" applyFont="1"/>
    <xf numFmtId="0" fontId="4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inputs!$B$41</c:f>
              <c:strCache>
                <c:ptCount val="1"/>
                <c:pt idx="0">
                  <c:v>UK marginal tax rate for single earner, family of 3 kids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calculations!$AF$2:$AF$1882</c:f>
              <c:numCache>
                <c:formatCode>0%</c:formatCode>
                <c:ptCount val="1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9.9749999999999991E-2</c:v>
                </c:pt>
                <c:pt idx="126">
                  <c:v>0.33250000000000002</c:v>
                </c:pt>
                <c:pt idx="127">
                  <c:v>0.33249999999999991</c:v>
                </c:pt>
                <c:pt idx="128">
                  <c:v>0.33250000000000002</c:v>
                </c:pt>
                <c:pt idx="129">
                  <c:v>0.33250000000000002</c:v>
                </c:pt>
                <c:pt idx="130">
                  <c:v>0.3325000000000003</c:v>
                </c:pt>
                <c:pt idx="131">
                  <c:v>0.33250000000000002</c:v>
                </c:pt>
                <c:pt idx="132">
                  <c:v>0.33250000000000002</c:v>
                </c:pt>
                <c:pt idx="133">
                  <c:v>0.33250000000000002</c:v>
                </c:pt>
                <c:pt idx="134">
                  <c:v>0.33250000000000002</c:v>
                </c:pt>
                <c:pt idx="135">
                  <c:v>0.33250000000000002</c:v>
                </c:pt>
                <c:pt idx="136">
                  <c:v>0.33250000000000002</c:v>
                </c:pt>
                <c:pt idx="137">
                  <c:v>0.33250000000000002</c:v>
                </c:pt>
                <c:pt idx="138">
                  <c:v>0.33250000000000002</c:v>
                </c:pt>
                <c:pt idx="139">
                  <c:v>0.33250000000000002</c:v>
                </c:pt>
                <c:pt idx="140">
                  <c:v>0.33250000000000002</c:v>
                </c:pt>
                <c:pt idx="141">
                  <c:v>0.33250000000000002</c:v>
                </c:pt>
                <c:pt idx="142">
                  <c:v>0.33250000000000002</c:v>
                </c:pt>
                <c:pt idx="143">
                  <c:v>0.33250000000000002</c:v>
                </c:pt>
                <c:pt idx="144">
                  <c:v>0.33250000000000002</c:v>
                </c:pt>
                <c:pt idx="145">
                  <c:v>0.33250000000000002</c:v>
                </c:pt>
                <c:pt idx="146">
                  <c:v>0.33250000000000002</c:v>
                </c:pt>
                <c:pt idx="147">
                  <c:v>0.33250000000000002</c:v>
                </c:pt>
                <c:pt idx="148">
                  <c:v>0.33250000000000002</c:v>
                </c:pt>
                <c:pt idx="149">
                  <c:v>0.33250000000000002</c:v>
                </c:pt>
                <c:pt idx="150">
                  <c:v>0.33250000000000002</c:v>
                </c:pt>
                <c:pt idx="151">
                  <c:v>0.33250000000000002</c:v>
                </c:pt>
                <c:pt idx="152">
                  <c:v>0.33250000000000002</c:v>
                </c:pt>
                <c:pt idx="153">
                  <c:v>0.33250000000000002</c:v>
                </c:pt>
                <c:pt idx="154">
                  <c:v>0.33250000000000002</c:v>
                </c:pt>
                <c:pt idx="155">
                  <c:v>0.33250000000000002</c:v>
                </c:pt>
                <c:pt idx="156">
                  <c:v>0.33249999999999885</c:v>
                </c:pt>
                <c:pt idx="157">
                  <c:v>0.33250000000000002</c:v>
                </c:pt>
                <c:pt idx="158">
                  <c:v>0.33250000000000002</c:v>
                </c:pt>
                <c:pt idx="159">
                  <c:v>0.33250000000000002</c:v>
                </c:pt>
                <c:pt idx="160">
                  <c:v>0.33250000000000002</c:v>
                </c:pt>
                <c:pt idx="161">
                  <c:v>0.33250000000000002</c:v>
                </c:pt>
                <c:pt idx="162">
                  <c:v>0.33250000000000002</c:v>
                </c:pt>
                <c:pt idx="163">
                  <c:v>0.33250000000000002</c:v>
                </c:pt>
                <c:pt idx="164">
                  <c:v>0.33250000000000002</c:v>
                </c:pt>
                <c:pt idx="165">
                  <c:v>0.33250000000000002</c:v>
                </c:pt>
                <c:pt idx="166">
                  <c:v>0.33250000000000002</c:v>
                </c:pt>
                <c:pt idx="167">
                  <c:v>0.33250000000000002</c:v>
                </c:pt>
                <c:pt idx="168">
                  <c:v>0.33250000000000002</c:v>
                </c:pt>
                <c:pt idx="169">
                  <c:v>0.33250000000000002</c:v>
                </c:pt>
                <c:pt idx="170">
                  <c:v>0.33250000000000002</c:v>
                </c:pt>
                <c:pt idx="171">
                  <c:v>0.33250000000000002</c:v>
                </c:pt>
                <c:pt idx="172">
                  <c:v>0.33250000000000002</c:v>
                </c:pt>
                <c:pt idx="173">
                  <c:v>0.33250000000000002</c:v>
                </c:pt>
                <c:pt idx="174">
                  <c:v>0.33250000000000002</c:v>
                </c:pt>
                <c:pt idx="175">
                  <c:v>0.33250000000000002</c:v>
                </c:pt>
                <c:pt idx="176">
                  <c:v>0.33250000000000002</c:v>
                </c:pt>
                <c:pt idx="177">
                  <c:v>0.33250000000000002</c:v>
                </c:pt>
                <c:pt idx="178">
                  <c:v>0.33250000000000002</c:v>
                </c:pt>
                <c:pt idx="179">
                  <c:v>0.33250000000000002</c:v>
                </c:pt>
                <c:pt idx="180">
                  <c:v>0.33250000000000002</c:v>
                </c:pt>
                <c:pt idx="181">
                  <c:v>0.33250000000000002</c:v>
                </c:pt>
                <c:pt idx="182">
                  <c:v>0.33250000000000002</c:v>
                </c:pt>
                <c:pt idx="183">
                  <c:v>0.33250000000000002</c:v>
                </c:pt>
                <c:pt idx="184">
                  <c:v>0.33250000000000002</c:v>
                </c:pt>
                <c:pt idx="185">
                  <c:v>0.33250000000000002</c:v>
                </c:pt>
                <c:pt idx="186">
                  <c:v>0.33250000000000002</c:v>
                </c:pt>
                <c:pt idx="187">
                  <c:v>0.33250000000000002</c:v>
                </c:pt>
                <c:pt idx="188">
                  <c:v>0.33250000000000002</c:v>
                </c:pt>
                <c:pt idx="189">
                  <c:v>0.33250000000000002</c:v>
                </c:pt>
                <c:pt idx="190">
                  <c:v>0.33250000000000002</c:v>
                </c:pt>
                <c:pt idx="191">
                  <c:v>0.33250000000000002</c:v>
                </c:pt>
                <c:pt idx="192">
                  <c:v>0.33250000000000002</c:v>
                </c:pt>
                <c:pt idx="193">
                  <c:v>0.33250000000000002</c:v>
                </c:pt>
                <c:pt idx="194">
                  <c:v>0.33250000000000002</c:v>
                </c:pt>
                <c:pt idx="195">
                  <c:v>0.33250000000000002</c:v>
                </c:pt>
                <c:pt idx="196">
                  <c:v>0.33250000000000002</c:v>
                </c:pt>
                <c:pt idx="197">
                  <c:v>0.33250000000000002</c:v>
                </c:pt>
                <c:pt idx="198">
                  <c:v>0.33250000000000002</c:v>
                </c:pt>
                <c:pt idx="199">
                  <c:v>0.33250000000000002</c:v>
                </c:pt>
                <c:pt idx="200">
                  <c:v>0.33250000000000002</c:v>
                </c:pt>
                <c:pt idx="201">
                  <c:v>0.33250000000000002</c:v>
                </c:pt>
                <c:pt idx="202">
                  <c:v>0.33250000000000457</c:v>
                </c:pt>
                <c:pt idx="203">
                  <c:v>0.33250000000000002</c:v>
                </c:pt>
                <c:pt idx="204">
                  <c:v>0.33250000000000002</c:v>
                </c:pt>
                <c:pt idx="205">
                  <c:v>0.33250000000000002</c:v>
                </c:pt>
                <c:pt idx="206">
                  <c:v>0.33250000000000002</c:v>
                </c:pt>
                <c:pt idx="207">
                  <c:v>0.33250000000000002</c:v>
                </c:pt>
                <c:pt idx="208">
                  <c:v>0.33250000000000002</c:v>
                </c:pt>
                <c:pt idx="209">
                  <c:v>0.33250000000000002</c:v>
                </c:pt>
                <c:pt idx="210">
                  <c:v>0.33250000000000002</c:v>
                </c:pt>
                <c:pt idx="211">
                  <c:v>0.33250000000000002</c:v>
                </c:pt>
                <c:pt idx="212">
                  <c:v>0.33250000000000002</c:v>
                </c:pt>
                <c:pt idx="213">
                  <c:v>0.33250000000000002</c:v>
                </c:pt>
                <c:pt idx="214">
                  <c:v>0.33250000000000002</c:v>
                </c:pt>
                <c:pt idx="215">
                  <c:v>0.33250000000000002</c:v>
                </c:pt>
                <c:pt idx="216">
                  <c:v>0.33250000000000002</c:v>
                </c:pt>
                <c:pt idx="217">
                  <c:v>0.33250000000000002</c:v>
                </c:pt>
                <c:pt idx="218">
                  <c:v>0.33250000000000002</c:v>
                </c:pt>
                <c:pt idx="219">
                  <c:v>0.33250000000000002</c:v>
                </c:pt>
                <c:pt idx="220">
                  <c:v>0.33250000000000002</c:v>
                </c:pt>
                <c:pt idx="221">
                  <c:v>0.33250000000000002</c:v>
                </c:pt>
                <c:pt idx="222">
                  <c:v>0.33250000000000002</c:v>
                </c:pt>
                <c:pt idx="223">
                  <c:v>0.33250000000000002</c:v>
                </c:pt>
                <c:pt idx="224">
                  <c:v>0.33250000000000002</c:v>
                </c:pt>
                <c:pt idx="225">
                  <c:v>0.33250000000000002</c:v>
                </c:pt>
                <c:pt idx="226">
                  <c:v>0.33250000000000002</c:v>
                </c:pt>
                <c:pt idx="227">
                  <c:v>0.33250000000000002</c:v>
                </c:pt>
                <c:pt idx="228">
                  <c:v>0.33250000000000002</c:v>
                </c:pt>
                <c:pt idx="229">
                  <c:v>0.33250000000000002</c:v>
                </c:pt>
                <c:pt idx="230">
                  <c:v>0.33250000000000002</c:v>
                </c:pt>
                <c:pt idx="231">
                  <c:v>0.33250000000000002</c:v>
                </c:pt>
                <c:pt idx="232">
                  <c:v>0.33250000000000002</c:v>
                </c:pt>
                <c:pt idx="233">
                  <c:v>0.33250000000000002</c:v>
                </c:pt>
                <c:pt idx="234">
                  <c:v>0.33250000000000002</c:v>
                </c:pt>
                <c:pt idx="235">
                  <c:v>0.33250000000000002</c:v>
                </c:pt>
                <c:pt idx="236">
                  <c:v>0.33250000000000002</c:v>
                </c:pt>
                <c:pt idx="237">
                  <c:v>0.33250000000000002</c:v>
                </c:pt>
                <c:pt idx="238">
                  <c:v>0.33250000000000002</c:v>
                </c:pt>
                <c:pt idx="239">
                  <c:v>0.33250000000000002</c:v>
                </c:pt>
                <c:pt idx="240">
                  <c:v>0.33250000000000002</c:v>
                </c:pt>
                <c:pt idx="241">
                  <c:v>0.33250000000000002</c:v>
                </c:pt>
                <c:pt idx="242">
                  <c:v>0.33250000000000002</c:v>
                </c:pt>
                <c:pt idx="243">
                  <c:v>0.33250000000000002</c:v>
                </c:pt>
                <c:pt idx="244">
                  <c:v>0.33250000000000002</c:v>
                </c:pt>
                <c:pt idx="245">
                  <c:v>0.33250000000000002</c:v>
                </c:pt>
                <c:pt idx="246">
                  <c:v>0.33250000000000002</c:v>
                </c:pt>
                <c:pt idx="247">
                  <c:v>0.33250000000000002</c:v>
                </c:pt>
                <c:pt idx="248">
                  <c:v>0.33250000000000002</c:v>
                </c:pt>
                <c:pt idx="249">
                  <c:v>0.33250000000000002</c:v>
                </c:pt>
                <c:pt idx="250">
                  <c:v>0.33250000000000002</c:v>
                </c:pt>
                <c:pt idx="251">
                  <c:v>0.33250000000000002</c:v>
                </c:pt>
                <c:pt idx="252">
                  <c:v>0.33250000000000002</c:v>
                </c:pt>
                <c:pt idx="253">
                  <c:v>0.33250000000000002</c:v>
                </c:pt>
                <c:pt idx="254">
                  <c:v>0.33250000000000002</c:v>
                </c:pt>
                <c:pt idx="255">
                  <c:v>0.33250000000000002</c:v>
                </c:pt>
                <c:pt idx="256">
                  <c:v>0.33250000000000002</c:v>
                </c:pt>
                <c:pt idx="257">
                  <c:v>0.33250000000000002</c:v>
                </c:pt>
                <c:pt idx="258">
                  <c:v>0.33250000000000002</c:v>
                </c:pt>
                <c:pt idx="259">
                  <c:v>0.33250000000000002</c:v>
                </c:pt>
                <c:pt idx="260">
                  <c:v>0.33250000000000002</c:v>
                </c:pt>
                <c:pt idx="261">
                  <c:v>0.33250000000000002</c:v>
                </c:pt>
                <c:pt idx="262">
                  <c:v>0.33250000000000002</c:v>
                </c:pt>
                <c:pt idx="263">
                  <c:v>0.33250000000000002</c:v>
                </c:pt>
                <c:pt idx="264">
                  <c:v>0.33250000000000002</c:v>
                </c:pt>
                <c:pt idx="265">
                  <c:v>0.33250000000000002</c:v>
                </c:pt>
                <c:pt idx="266">
                  <c:v>0.33250000000000002</c:v>
                </c:pt>
                <c:pt idx="267">
                  <c:v>0.33250000000000002</c:v>
                </c:pt>
                <c:pt idx="268">
                  <c:v>0.33250000000000002</c:v>
                </c:pt>
                <c:pt idx="269">
                  <c:v>0.33250000000000002</c:v>
                </c:pt>
                <c:pt idx="270">
                  <c:v>0.33250000000000002</c:v>
                </c:pt>
                <c:pt idx="271">
                  <c:v>0.33250000000000002</c:v>
                </c:pt>
                <c:pt idx="272">
                  <c:v>0.33250000000000002</c:v>
                </c:pt>
                <c:pt idx="273">
                  <c:v>0.33250000000000002</c:v>
                </c:pt>
                <c:pt idx="274">
                  <c:v>0.33250000000000002</c:v>
                </c:pt>
                <c:pt idx="275">
                  <c:v>0.33250000000000002</c:v>
                </c:pt>
                <c:pt idx="276">
                  <c:v>0.33250000000000002</c:v>
                </c:pt>
                <c:pt idx="277">
                  <c:v>0.33250000000000002</c:v>
                </c:pt>
                <c:pt idx="278">
                  <c:v>0.33250000000000002</c:v>
                </c:pt>
                <c:pt idx="279">
                  <c:v>0.33250000000000002</c:v>
                </c:pt>
                <c:pt idx="280">
                  <c:v>0.33250000000000002</c:v>
                </c:pt>
                <c:pt idx="281">
                  <c:v>0.33250000000000002</c:v>
                </c:pt>
                <c:pt idx="282">
                  <c:v>0.33250000000000002</c:v>
                </c:pt>
                <c:pt idx="283">
                  <c:v>0.33250000000000002</c:v>
                </c:pt>
                <c:pt idx="284">
                  <c:v>0.33250000000000002</c:v>
                </c:pt>
                <c:pt idx="285">
                  <c:v>0.33250000000000002</c:v>
                </c:pt>
                <c:pt idx="286">
                  <c:v>0.33250000000000002</c:v>
                </c:pt>
                <c:pt idx="287">
                  <c:v>0.33250000000000002</c:v>
                </c:pt>
                <c:pt idx="288">
                  <c:v>0.33250000000000002</c:v>
                </c:pt>
                <c:pt idx="289">
                  <c:v>0.33250000000000002</c:v>
                </c:pt>
                <c:pt idx="290">
                  <c:v>0.33250000000000002</c:v>
                </c:pt>
                <c:pt idx="291">
                  <c:v>0.33250000000000002</c:v>
                </c:pt>
                <c:pt idx="292">
                  <c:v>0.33250000000000002</c:v>
                </c:pt>
                <c:pt idx="293">
                  <c:v>0.33250000000000002</c:v>
                </c:pt>
                <c:pt idx="294">
                  <c:v>0.33250000000000002</c:v>
                </c:pt>
                <c:pt idx="295">
                  <c:v>0.33250000000000002</c:v>
                </c:pt>
                <c:pt idx="296">
                  <c:v>0.33250000000000002</c:v>
                </c:pt>
                <c:pt idx="297">
                  <c:v>0.33250000000000002</c:v>
                </c:pt>
                <c:pt idx="298">
                  <c:v>0.33250000000000002</c:v>
                </c:pt>
                <c:pt idx="299">
                  <c:v>0.33250000000000002</c:v>
                </c:pt>
                <c:pt idx="300">
                  <c:v>0.33250000000000002</c:v>
                </c:pt>
                <c:pt idx="301">
                  <c:v>0.33250000000000002</c:v>
                </c:pt>
                <c:pt idx="302">
                  <c:v>0.33250000000000002</c:v>
                </c:pt>
                <c:pt idx="303">
                  <c:v>0.33250000000000002</c:v>
                </c:pt>
                <c:pt idx="304">
                  <c:v>0.33250000000000002</c:v>
                </c:pt>
                <c:pt idx="305">
                  <c:v>0.33250000000000002</c:v>
                </c:pt>
                <c:pt idx="306">
                  <c:v>0.33250000000000002</c:v>
                </c:pt>
                <c:pt idx="307">
                  <c:v>0.33250000000000002</c:v>
                </c:pt>
                <c:pt idx="308">
                  <c:v>0.33250000000000002</c:v>
                </c:pt>
                <c:pt idx="309">
                  <c:v>0.33250000000000002</c:v>
                </c:pt>
                <c:pt idx="310">
                  <c:v>0.33250000000000002</c:v>
                </c:pt>
                <c:pt idx="311">
                  <c:v>0.33250000000000002</c:v>
                </c:pt>
                <c:pt idx="312">
                  <c:v>0.33250000000000002</c:v>
                </c:pt>
                <c:pt idx="313">
                  <c:v>0.33250000000000002</c:v>
                </c:pt>
                <c:pt idx="314">
                  <c:v>0.33250000000000002</c:v>
                </c:pt>
                <c:pt idx="315">
                  <c:v>0.33250000000000002</c:v>
                </c:pt>
                <c:pt idx="316">
                  <c:v>0.33250000000000002</c:v>
                </c:pt>
                <c:pt idx="317">
                  <c:v>0.33250000000000002</c:v>
                </c:pt>
                <c:pt idx="318">
                  <c:v>0.33250000000000002</c:v>
                </c:pt>
                <c:pt idx="319">
                  <c:v>0.33250000000000002</c:v>
                </c:pt>
                <c:pt idx="320">
                  <c:v>0.33250000000000002</c:v>
                </c:pt>
                <c:pt idx="321">
                  <c:v>0.33250000000000002</c:v>
                </c:pt>
                <c:pt idx="322">
                  <c:v>0.33250000000000002</c:v>
                </c:pt>
                <c:pt idx="323">
                  <c:v>0.33250000000000002</c:v>
                </c:pt>
                <c:pt idx="324">
                  <c:v>0.33250000000000002</c:v>
                </c:pt>
                <c:pt idx="325">
                  <c:v>0.33250000000000002</c:v>
                </c:pt>
                <c:pt idx="326">
                  <c:v>0.33250000000000002</c:v>
                </c:pt>
                <c:pt idx="327">
                  <c:v>0.33250000000000002</c:v>
                </c:pt>
                <c:pt idx="328">
                  <c:v>0.33250000000000002</c:v>
                </c:pt>
                <c:pt idx="329">
                  <c:v>0.33250000000000002</c:v>
                </c:pt>
                <c:pt idx="330">
                  <c:v>0.33250000000000002</c:v>
                </c:pt>
                <c:pt idx="331">
                  <c:v>0.33250000000000002</c:v>
                </c:pt>
                <c:pt idx="332">
                  <c:v>0.33250000000000002</c:v>
                </c:pt>
                <c:pt idx="333">
                  <c:v>0.33250000000000002</c:v>
                </c:pt>
                <c:pt idx="334">
                  <c:v>0.33250000000000002</c:v>
                </c:pt>
                <c:pt idx="335">
                  <c:v>0.33250000000000002</c:v>
                </c:pt>
                <c:pt idx="336">
                  <c:v>0.33250000000000002</c:v>
                </c:pt>
                <c:pt idx="337">
                  <c:v>0.33250000000000002</c:v>
                </c:pt>
                <c:pt idx="338">
                  <c:v>0.33250000000000002</c:v>
                </c:pt>
                <c:pt idx="339">
                  <c:v>0.33250000000000002</c:v>
                </c:pt>
                <c:pt idx="340">
                  <c:v>0.33250000000000002</c:v>
                </c:pt>
                <c:pt idx="341">
                  <c:v>0.33250000000000002</c:v>
                </c:pt>
                <c:pt idx="342">
                  <c:v>0.33250000000000002</c:v>
                </c:pt>
                <c:pt idx="343">
                  <c:v>0.33250000000000002</c:v>
                </c:pt>
                <c:pt idx="344">
                  <c:v>0.33250000000000002</c:v>
                </c:pt>
                <c:pt idx="345">
                  <c:v>0.33250000000000002</c:v>
                </c:pt>
                <c:pt idx="346">
                  <c:v>0.33250000000000002</c:v>
                </c:pt>
                <c:pt idx="347">
                  <c:v>0.33250000000000002</c:v>
                </c:pt>
                <c:pt idx="348">
                  <c:v>0.33250000000000002</c:v>
                </c:pt>
                <c:pt idx="349">
                  <c:v>0.33250000000000002</c:v>
                </c:pt>
                <c:pt idx="350">
                  <c:v>0.33250000000000002</c:v>
                </c:pt>
                <c:pt idx="351">
                  <c:v>0.33250000000000002</c:v>
                </c:pt>
                <c:pt idx="352">
                  <c:v>0.33250000000000002</c:v>
                </c:pt>
                <c:pt idx="353">
                  <c:v>0.33250000000000002</c:v>
                </c:pt>
                <c:pt idx="354">
                  <c:v>0.33250000000000002</c:v>
                </c:pt>
                <c:pt idx="355">
                  <c:v>0.33250000000000002</c:v>
                </c:pt>
                <c:pt idx="356">
                  <c:v>0.33250000000000002</c:v>
                </c:pt>
                <c:pt idx="357">
                  <c:v>0.33250000000000002</c:v>
                </c:pt>
                <c:pt idx="358">
                  <c:v>0.33250000000000002</c:v>
                </c:pt>
                <c:pt idx="359">
                  <c:v>0.33250000000000002</c:v>
                </c:pt>
                <c:pt idx="360">
                  <c:v>0.33250000000000002</c:v>
                </c:pt>
                <c:pt idx="361">
                  <c:v>0.33250000000000002</c:v>
                </c:pt>
                <c:pt idx="362">
                  <c:v>0.33250000000000002</c:v>
                </c:pt>
                <c:pt idx="363">
                  <c:v>0.33250000000000002</c:v>
                </c:pt>
                <c:pt idx="364">
                  <c:v>0.33250000000000002</c:v>
                </c:pt>
                <c:pt idx="365">
                  <c:v>0.33250000000000002</c:v>
                </c:pt>
                <c:pt idx="366">
                  <c:v>0.33250000000000002</c:v>
                </c:pt>
                <c:pt idx="367">
                  <c:v>0.33250000000000002</c:v>
                </c:pt>
                <c:pt idx="368">
                  <c:v>0.33250000000000002</c:v>
                </c:pt>
                <c:pt idx="369">
                  <c:v>0.33250000000000002</c:v>
                </c:pt>
                <c:pt idx="370">
                  <c:v>0.33250000000000002</c:v>
                </c:pt>
                <c:pt idx="371">
                  <c:v>0.33250000000000002</c:v>
                </c:pt>
                <c:pt idx="372">
                  <c:v>0.33250000000000002</c:v>
                </c:pt>
                <c:pt idx="373">
                  <c:v>0.33250000000000002</c:v>
                </c:pt>
                <c:pt idx="374">
                  <c:v>0.33250000000000002</c:v>
                </c:pt>
                <c:pt idx="375">
                  <c:v>0.33250000000000002</c:v>
                </c:pt>
                <c:pt idx="376">
                  <c:v>0.33250000000000002</c:v>
                </c:pt>
                <c:pt idx="377">
                  <c:v>0.33250000000000002</c:v>
                </c:pt>
                <c:pt idx="378">
                  <c:v>0.33250000000000002</c:v>
                </c:pt>
                <c:pt idx="379">
                  <c:v>0.33250000000000002</c:v>
                </c:pt>
                <c:pt idx="380">
                  <c:v>0.33250000000000002</c:v>
                </c:pt>
                <c:pt idx="381">
                  <c:v>0.33250000000000002</c:v>
                </c:pt>
                <c:pt idx="382">
                  <c:v>0.33250000000000002</c:v>
                </c:pt>
                <c:pt idx="383">
                  <c:v>0.33250000000000002</c:v>
                </c:pt>
                <c:pt idx="384">
                  <c:v>0.33250000000000002</c:v>
                </c:pt>
                <c:pt idx="385">
                  <c:v>0.33250000000000002</c:v>
                </c:pt>
                <c:pt idx="386">
                  <c:v>0.33250000000000002</c:v>
                </c:pt>
                <c:pt idx="387">
                  <c:v>0.33250000000000002</c:v>
                </c:pt>
                <c:pt idx="388">
                  <c:v>0.33250000000000002</c:v>
                </c:pt>
                <c:pt idx="389">
                  <c:v>0.33250000000000002</c:v>
                </c:pt>
                <c:pt idx="390">
                  <c:v>0.33250000000000002</c:v>
                </c:pt>
                <c:pt idx="391">
                  <c:v>0.33250000000000002</c:v>
                </c:pt>
                <c:pt idx="392">
                  <c:v>0.33250000000000002</c:v>
                </c:pt>
                <c:pt idx="393">
                  <c:v>0.33250000000000002</c:v>
                </c:pt>
                <c:pt idx="394">
                  <c:v>0.33250000000000002</c:v>
                </c:pt>
                <c:pt idx="395">
                  <c:v>0.33250000000000002</c:v>
                </c:pt>
                <c:pt idx="396">
                  <c:v>0.33250000000000002</c:v>
                </c:pt>
                <c:pt idx="397">
                  <c:v>0.33250000000000002</c:v>
                </c:pt>
                <c:pt idx="398">
                  <c:v>0.33250000000000002</c:v>
                </c:pt>
                <c:pt idx="399">
                  <c:v>0.33250000000000002</c:v>
                </c:pt>
                <c:pt idx="400">
                  <c:v>0.33250000000000002</c:v>
                </c:pt>
                <c:pt idx="401">
                  <c:v>0.33250000000000002</c:v>
                </c:pt>
                <c:pt idx="402">
                  <c:v>0.33250000000000002</c:v>
                </c:pt>
                <c:pt idx="403">
                  <c:v>0.33250000000000002</c:v>
                </c:pt>
                <c:pt idx="404">
                  <c:v>0.33250000000000002</c:v>
                </c:pt>
                <c:pt idx="405">
                  <c:v>0.33250000000000002</c:v>
                </c:pt>
                <c:pt idx="406">
                  <c:v>0.33250000000000002</c:v>
                </c:pt>
                <c:pt idx="407">
                  <c:v>0.33250000000000002</c:v>
                </c:pt>
                <c:pt idx="408">
                  <c:v>0.33250000000000002</c:v>
                </c:pt>
                <c:pt idx="409">
                  <c:v>0.33250000000000002</c:v>
                </c:pt>
                <c:pt idx="410">
                  <c:v>0.33250000000000002</c:v>
                </c:pt>
                <c:pt idx="411">
                  <c:v>0.33250000000000002</c:v>
                </c:pt>
                <c:pt idx="412">
                  <c:v>0.33250000000000002</c:v>
                </c:pt>
                <c:pt idx="413">
                  <c:v>0.33250000000000002</c:v>
                </c:pt>
                <c:pt idx="414">
                  <c:v>0.33250000000000002</c:v>
                </c:pt>
                <c:pt idx="415">
                  <c:v>0.33250000000000002</c:v>
                </c:pt>
                <c:pt idx="416">
                  <c:v>0.33250000000000002</c:v>
                </c:pt>
                <c:pt idx="417">
                  <c:v>0.33250000000000002</c:v>
                </c:pt>
                <c:pt idx="418">
                  <c:v>0.33250000000000002</c:v>
                </c:pt>
                <c:pt idx="419">
                  <c:v>0.33250000000000002</c:v>
                </c:pt>
                <c:pt idx="420">
                  <c:v>0.33250000000000002</c:v>
                </c:pt>
                <c:pt idx="421">
                  <c:v>0.33250000000000002</c:v>
                </c:pt>
                <c:pt idx="422">
                  <c:v>0.33250000000000002</c:v>
                </c:pt>
                <c:pt idx="423">
                  <c:v>0.33250000000000002</c:v>
                </c:pt>
                <c:pt idx="424">
                  <c:v>0.33250000000000002</c:v>
                </c:pt>
                <c:pt idx="425">
                  <c:v>0.33250000000000002</c:v>
                </c:pt>
                <c:pt idx="426">
                  <c:v>0.33250000000000002</c:v>
                </c:pt>
                <c:pt idx="427">
                  <c:v>0.33250000000000002</c:v>
                </c:pt>
                <c:pt idx="428">
                  <c:v>0.33250000000000002</c:v>
                </c:pt>
                <c:pt idx="429">
                  <c:v>0.33250000000000002</c:v>
                </c:pt>
                <c:pt idx="430">
                  <c:v>0.33250000000000002</c:v>
                </c:pt>
                <c:pt idx="431">
                  <c:v>0.33250000000000002</c:v>
                </c:pt>
                <c:pt idx="432">
                  <c:v>0.33250000000000002</c:v>
                </c:pt>
                <c:pt idx="433">
                  <c:v>0.33250000000000002</c:v>
                </c:pt>
                <c:pt idx="434">
                  <c:v>0.33250000000000002</c:v>
                </c:pt>
                <c:pt idx="435">
                  <c:v>0.33250000000000002</c:v>
                </c:pt>
                <c:pt idx="436">
                  <c:v>0.33250000000000002</c:v>
                </c:pt>
                <c:pt idx="437">
                  <c:v>0.33250000000000002</c:v>
                </c:pt>
                <c:pt idx="438">
                  <c:v>0.33250000000000002</c:v>
                </c:pt>
                <c:pt idx="439">
                  <c:v>0.33250000000000002</c:v>
                </c:pt>
                <c:pt idx="440">
                  <c:v>0.33250000000000002</c:v>
                </c:pt>
                <c:pt idx="441">
                  <c:v>0.33250000000000002</c:v>
                </c:pt>
                <c:pt idx="442">
                  <c:v>0.33250000000000002</c:v>
                </c:pt>
                <c:pt idx="443">
                  <c:v>0.33250000000000002</c:v>
                </c:pt>
                <c:pt idx="444">
                  <c:v>0.33250000000000002</c:v>
                </c:pt>
                <c:pt idx="445">
                  <c:v>0.33250000000000002</c:v>
                </c:pt>
                <c:pt idx="446">
                  <c:v>0.33250000000000002</c:v>
                </c:pt>
                <c:pt idx="447">
                  <c:v>0.33250000000000002</c:v>
                </c:pt>
                <c:pt idx="448">
                  <c:v>0.33250000000000002</c:v>
                </c:pt>
                <c:pt idx="449">
                  <c:v>0.33250000000000002</c:v>
                </c:pt>
                <c:pt idx="450">
                  <c:v>0.33250000000000002</c:v>
                </c:pt>
                <c:pt idx="451">
                  <c:v>0.33250000000000002</c:v>
                </c:pt>
                <c:pt idx="452">
                  <c:v>0.33250000000000002</c:v>
                </c:pt>
                <c:pt idx="453">
                  <c:v>0.33250000000000002</c:v>
                </c:pt>
                <c:pt idx="454">
                  <c:v>0.33250000000000002</c:v>
                </c:pt>
                <c:pt idx="455">
                  <c:v>0.33250000000000002</c:v>
                </c:pt>
                <c:pt idx="456">
                  <c:v>0.33250000000000002</c:v>
                </c:pt>
                <c:pt idx="457">
                  <c:v>0.33250000000000002</c:v>
                </c:pt>
                <c:pt idx="458">
                  <c:v>0.33250000000000002</c:v>
                </c:pt>
                <c:pt idx="459">
                  <c:v>0.33250000000000002</c:v>
                </c:pt>
                <c:pt idx="460">
                  <c:v>0.33250000000000002</c:v>
                </c:pt>
                <c:pt idx="461">
                  <c:v>0.33250000000000002</c:v>
                </c:pt>
                <c:pt idx="462">
                  <c:v>0.33250000000000002</c:v>
                </c:pt>
                <c:pt idx="463">
                  <c:v>0.33250000000000002</c:v>
                </c:pt>
                <c:pt idx="464">
                  <c:v>0.33250000000000002</c:v>
                </c:pt>
                <c:pt idx="465">
                  <c:v>0.33250000000000002</c:v>
                </c:pt>
                <c:pt idx="466">
                  <c:v>0.33250000000000002</c:v>
                </c:pt>
                <c:pt idx="467">
                  <c:v>0.33250000000000002</c:v>
                </c:pt>
                <c:pt idx="468">
                  <c:v>0.33250000000000002</c:v>
                </c:pt>
                <c:pt idx="469">
                  <c:v>0.33250000000000002</c:v>
                </c:pt>
                <c:pt idx="470">
                  <c:v>0.33250000000000002</c:v>
                </c:pt>
                <c:pt idx="471">
                  <c:v>0.33250000000000002</c:v>
                </c:pt>
                <c:pt idx="472">
                  <c:v>0.33250000000000002</c:v>
                </c:pt>
                <c:pt idx="473">
                  <c:v>0.33250000000000002</c:v>
                </c:pt>
                <c:pt idx="474">
                  <c:v>0.33250000000000002</c:v>
                </c:pt>
                <c:pt idx="475">
                  <c:v>0.33250000000000002</c:v>
                </c:pt>
                <c:pt idx="476">
                  <c:v>0.33250000000000002</c:v>
                </c:pt>
                <c:pt idx="477">
                  <c:v>0.33250000000000002</c:v>
                </c:pt>
                <c:pt idx="478">
                  <c:v>0.33250000000000002</c:v>
                </c:pt>
                <c:pt idx="479">
                  <c:v>0.33250000000000002</c:v>
                </c:pt>
                <c:pt idx="480">
                  <c:v>0.33250000000000002</c:v>
                </c:pt>
                <c:pt idx="481">
                  <c:v>0.33250000000000002</c:v>
                </c:pt>
                <c:pt idx="482">
                  <c:v>0.33250000000000002</c:v>
                </c:pt>
                <c:pt idx="483">
                  <c:v>0.33250000000000002</c:v>
                </c:pt>
                <c:pt idx="484">
                  <c:v>0.33250000000000002</c:v>
                </c:pt>
                <c:pt idx="485">
                  <c:v>0.33250000000000002</c:v>
                </c:pt>
                <c:pt idx="486">
                  <c:v>0.33250000000000002</c:v>
                </c:pt>
                <c:pt idx="487">
                  <c:v>0.33250000000000002</c:v>
                </c:pt>
                <c:pt idx="488">
                  <c:v>0.33250000000000002</c:v>
                </c:pt>
                <c:pt idx="489">
                  <c:v>0.33250000000000002</c:v>
                </c:pt>
                <c:pt idx="490">
                  <c:v>0.33250000000000002</c:v>
                </c:pt>
                <c:pt idx="491">
                  <c:v>0.33250000000000002</c:v>
                </c:pt>
                <c:pt idx="492">
                  <c:v>0.33250000000000002</c:v>
                </c:pt>
                <c:pt idx="493">
                  <c:v>0.33250000000000002</c:v>
                </c:pt>
                <c:pt idx="494">
                  <c:v>0.33250000000000002</c:v>
                </c:pt>
                <c:pt idx="495">
                  <c:v>0.33250000000000002</c:v>
                </c:pt>
                <c:pt idx="496">
                  <c:v>0.33250000000000002</c:v>
                </c:pt>
                <c:pt idx="497">
                  <c:v>0.33250000000000002</c:v>
                </c:pt>
                <c:pt idx="498">
                  <c:v>0.33250000000000002</c:v>
                </c:pt>
                <c:pt idx="499">
                  <c:v>0.33250000000000002</c:v>
                </c:pt>
                <c:pt idx="500">
                  <c:v>0.59613999999999578</c:v>
                </c:pt>
                <c:pt idx="501">
                  <c:v>0.59613999999999578</c:v>
                </c:pt>
                <c:pt idx="502">
                  <c:v>0.62039000000002487</c:v>
                </c:pt>
                <c:pt idx="503">
                  <c:v>0.68363999999999581</c:v>
                </c:pt>
                <c:pt idx="504">
                  <c:v>0.68363999999999581</c:v>
                </c:pt>
                <c:pt idx="505">
                  <c:v>0.68363999999999581</c:v>
                </c:pt>
                <c:pt idx="506">
                  <c:v>0.68364000000001401</c:v>
                </c:pt>
                <c:pt idx="507">
                  <c:v>0.68363999999999581</c:v>
                </c:pt>
                <c:pt idx="508">
                  <c:v>0.68363999999999581</c:v>
                </c:pt>
                <c:pt idx="509">
                  <c:v>0.68363999999999581</c:v>
                </c:pt>
                <c:pt idx="510">
                  <c:v>0.68364000000001401</c:v>
                </c:pt>
                <c:pt idx="511">
                  <c:v>0.68363999999999581</c:v>
                </c:pt>
                <c:pt idx="512">
                  <c:v>0.68363999999999581</c:v>
                </c:pt>
                <c:pt idx="513">
                  <c:v>0.68363999999999581</c:v>
                </c:pt>
                <c:pt idx="514">
                  <c:v>0.68363999999999581</c:v>
                </c:pt>
                <c:pt idx="515">
                  <c:v>0.68364000000001401</c:v>
                </c:pt>
                <c:pt idx="516">
                  <c:v>0.68363999999999581</c:v>
                </c:pt>
                <c:pt idx="517">
                  <c:v>0.68363999999999581</c:v>
                </c:pt>
                <c:pt idx="518">
                  <c:v>0.68363999999999581</c:v>
                </c:pt>
                <c:pt idx="519">
                  <c:v>0.68364000000001401</c:v>
                </c:pt>
                <c:pt idx="520">
                  <c:v>0.68363999999999581</c:v>
                </c:pt>
                <c:pt idx="521">
                  <c:v>0.68363999999999581</c:v>
                </c:pt>
                <c:pt idx="522">
                  <c:v>0.68363999999999581</c:v>
                </c:pt>
                <c:pt idx="523">
                  <c:v>0.68364000000001401</c:v>
                </c:pt>
                <c:pt idx="524">
                  <c:v>0.68363999999999581</c:v>
                </c:pt>
                <c:pt idx="525">
                  <c:v>0.68363999999999581</c:v>
                </c:pt>
                <c:pt idx="526">
                  <c:v>0.68363999999999581</c:v>
                </c:pt>
                <c:pt idx="527">
                  <c:v>0.68364000000001401</c:v>
                </c:pt>
                <c:pt idx="528">
                  <c:v>0.68363999999999581</c:v>
                </c:pt>
                <c:pt idx="529">
                  <c:v>0.68363999999999581</c:v>
                </c:pt>
                <c:pt idx="530">
                  <c:v>0.68363999999999581</c:v>
                </c:pt>
                <c:pt idx="531">
                  <c:v>0.68363999999999581</c:v>
                </c:pt>
                <c:pt idx="532">
                  <c:v>0.68364000000001401</c:v>
                </c:pt>
                <c:pt idx="533">
                  <c:v>0.68363999999999581</c:v>
                </c:pt>
                <c:pt idx="534">
                  <c:v>0.68363999999999581</c:v>
                </c:pt>
                <c:pt idx="535">
                  <c:v>0.68363999999999581</c:v>
                </c:pt>
                <c:pt idx="536">
                  <c:v>0.68364000000001401</c:v>
                </c:pt>
                <c:pt idx="537">
                  <c:v>0.68363999999999581</c:v>
                </c:pt>
                <c:pt idx="538">
                  <c:v>0.68363999999999581</c:v>
                </c:pt>
                <c:pt idx="539">
                  <c:v>0.68363999999999581</c:v>
                </c:pt>
                <c:pt idx="540">
                  <c:v>0.68363999999999581</c:v>
                </c:pt>
                <c:pt idx="541">
                  <c:v>0.68364000000001401</c:v>
                </c:pt>
                <c:pt idx="542">
                  <c:v>0.68363999999999581</c:v>
                </c:pt>
                <c:pt idx="543">
                  <c:v>0.68363999999999581</c:v>
                </c:pt>
                <c:pt idx="544">
                  <c:v>0.68364000000001401</c:v>
                </c:pt>
                <c:pt idx="545">
                  <c:v>0.68363999999999581</c:v>
                </c:pt>
                <c:pt idx="546">
                  <c:v>0.68363999999999581</c:v>
                </c:pt>
                <c:pt idx="547">
                  <c:v>0.68363999999999581</c:v>
                </c:pt>
                <c:pt idx="548">
                  <c:v>0.68363999999999581</c:v>
                </c:pt>
                <c:pt idx="549">
                  <c:v>0.68364000000001401</c:v>
                </c:pt>
                <c:pt idx="550">
                  <c:v>0.68363999999999581</c:v>
                </c:pt>
                <c:pt idx="551">
                  <c:v>0.68363999999999581</c:v>
                </c:pt>
                <c:pt idx="552">
                  <c:v>0.68363999999999581</c:v>
                </c:pt>
                <c:pt idx="553">
                  <c:v>0.68364000000001401</c:v>
                </c:pt>
                <c:pt idx="554">
                  <c:v>0.68363999999999581</c:v>
                </c:pt>
                <c:pt idx="555">
                  <c:v>0.68363999999999581</c:v>
                </c:pt>
                <c:pt idx="556">
                  <c:v>0.68363999999999581</c:v>
                </c:pt>
                <c:pt idx="557">
                  <c:v>0.68364000000001401</c:v>
                </c:pt>
                <c:pt idx="558">
                  <c:v>0.6836399999999776</c:v>
                </c:pt>
                <c:pt idx="559">
                  <c:v>0.68364000000001401</c:v>
                </c:pt>
                <c:pt idx="560">
                  <c:v>0.68364000000001401</c:v>
                </c:pt>
                <c:pt idx="561">
                  <c:v>0.6836399999999776</c:v>
                </c:pt>
                <c:pt idx="562">
                  <c:v>0.68364000000001401</c:v>
                </c:pt>
                <c:pt idx="563">
                  <c:v>0.6836399999999776</c:v>
                </c:pt>
                <c:pt idx="564">
                  <c:v>0.68364000000001401</c:v>
                </c:pt>
                <c:pt idx="565">
                  <c:v>0.68364000000001401</c:v>
                </c:pt>
                <c:pt idx="566">
                  <c:v>0.6836399999999776</c:v>
                </c:pt>
                <c:pt idx="567">
                  <c:v>0.68364000000001401</c:v>
                </c:pt>
                <c:pt idx="568">
                  <c:v>0.68364000000001401</c:v>
                </c:pt>
                <c:pt idx="569">
                  <c:v>0.6836399999999776</c:v>
                </c:pt>
                <c:pt idx="570">
                  <c:v>0.68364000000001401</c:v>
                </c:pt>
                <c:pt idx="571">
                  <c:v>0.6836399999999776</c:v>
                </c:pt>
                <c:pt idx="572">
                  <c:v>0.68364000000001401</c:v>
                </c:pt>
                <c:pt idx="573">
                  <c:v>0.68364000000001401</c:v>
                </c:pt>
                <c:pt idx="574">
                  <c:v>0.6836399999999776</c:v>
                </c:pt>
                <c:pt idx="575">
                  <c:v>0.68364000000001401</c:v>
                </c:pt>
                <c:pt idx="576">
                  <c:v>0.6836399999999776</c:v>
                </c:pt>
                <c:pt idx="577">
                  <c:v>0.68364000000001401</c:v>
                </c:pt>
                <c:pt idx="578">
                  <c:v>0.68364000000001401</c:v>
                </c:pt>
                <c:pt idx="579">
                  <c:v>0.6836399999999776</c:v>
                </c:pt>
                <c:pt idx="580">
                  <c:v>0.68364000000001401</c:v>
                </c:pt>
                <c:pt idx="581">
                  <c:v>0.6836399999999776</c:v>
                </c:pt>
                <c:pt idx="582">
                  <c:v>0.68364000000001401</c:v>
                </c:pt>
                <c:pt idx="583">
                  <c:v>0.68364000000001401</c:v>
                </c:pt>
                <c:pt idx="584">
                  <c:v>0.6836399999999776</c:v>
                </c:pt>
                <c:pt idx="585">
                  <c:v>0.68364000000001401</c:v>
                </c:pt>
                <c:pt idx="586">
                  <c:v>0.68364000000001401</c:v>
                </c:pt>
                <c:pt idx="587">
                  <c:v>0.6836399999999776</c:v>
                </c:pt>
                <c:pt idx="588">
                  <c:v>0.68364000000001401</c:v>
                </c:pt>
                <c:pt idx="589">
                  <c:v>0.68364000000001401</c:v>
                </c:pt>
                <c:pt idx="590">
                  <c:v>0.6836399999999776</c:v>
                </c:pt>
                <c:pt idx="591">
                  <c:v>0.68364000000001401</c:v>
                </c:pt>
                <c:pt idx="592">
                  <c:v>0.6836399999999776</c:v>
                </c:pt>
                <c:pt idx="593">
                  <c:v>0.68364000000001401</c:v>
                </c:pt>
                <c:pt idx="594">
                  <c:v>0.68364000000001401</c:v>
                </c:pt>
                <c:pt idx="595">
                  <c:v>0.6836399999999776</c:v>
                </c:pt>
                <c:pt idx="596">
                  <c:v>0.68364000000001401</c:v>
                </c:pt>
                <c:pt idx="597">
                  <c:v>0.6836399999999776</c:v>
                </c:pt>
                <c:pt idx="598">
                  <c:v>0.68364000000001401</c:v>
                </c:pt>
                <c:pt idx="599">
                  <c:v>0.68364000000001401</c:v>
                </c:pt>
                <c:pt idx="600">
                  <c:v>0.42</c:v>
                </c:pt>
                <c:pt idx="601">
                  <c:v>0.42</c:v>
                </c:pt>
                <c:pt idx="602">
                  <c:v>0.42</c:v>
                </c:pt>
                <c:pt idx="603">
                  <c:v>0.42</c:v>
                </c:pt>
                <c:pt idx="604">
                  <c:v>0.42</c:v>
                </c:pt>
                <c:pt idx="605">
                  <c:v>0.42</c:v>
                </c:pt>
                <c:pt idx="606">
                  <c:v>0.42</c:v>
                </c:pt>
                <c:pt idx="607">
                  <c:v>0.42</c:v>
                </c:pt>
                <c:pt idx="608">
                  <c:v>0.42</c:v>
                </c:pt>
                <c:pt idx="609">
                  <c:v>0.42</c:v>
                </c:pt>
                <c:pt idx="610">
                  <c:v>0.42</c:v>
                </c:pt>
                <c:pt idx="611">
                  <c:v>0.42</c:v>
                </c:pt>
                <c:pt idx="612">
                  <c:v>0.42</c:v>
                </c:pt>
                <c:pt idx="613">
                  <c:v>0.42</c:v>
                </c:pt>
                <c:pt idx="614">
                  <c:v>0.42</c:v>
                </c:pt>
                <c:pt idx="615">
                  <c:v>0.42</c:v>
                </c:pt>
                <c:pt idx="616">
                  <c:v>0.42</c:v>
                </c:pt>
                <c:pt idx="617">
                  <c:v>0.42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0.42</c:v>
                </c:pt>
                <c:pt idx="624">
                  <c:v>0.42</c:v>
                </c:pt>
                <c:pt idx="625">
                  <c:v>0.42</c:v>
                </c:pt>
                <c:pt idx="626">
                  <c:v>0.42</c:v>
                </c:pt>
                <c:pt idx="627">
                  <c:v>0.42</c:v>
                </c:pt>
                <c:pt idx="628">
                  <c:v>0.42</c:v>
                </c:pt>
                <c:pt idx="629">
                  <c:v>0.42</c:v>
                </c:pt>
                <c:pt idx="630">
                  <c:v>0.42</c:v>
                </c:pt>
                <c:pt idx="631">
                  <c:v>0.42</c:v>
                </c:pt>
                <c:pt idx="632">
                  <c:v>0.42</c:v>
                </c:pt>
                <c:pt idx="633">
                  <c:v>0.42</c:v>
                </c:pt>
                <c:pt idx="634">
                  <c:v>0.42</c:v>
                </c:pt>
                <c:pt idx="635">
                  <c:v>0.42</c:v>
                </c:pt>
                <c:pt idx="636">
                  <c:v>0.42</c:v>
                </c:pt>
                <c:pt idx="637">
                  <c:v>0.42</c:v>
                </c:pt>
                <c:pt idx="638">
                  <c:v>0.42</c:v>
                </c:pt>
                <c:pt idx="639">
                  <c:v>0.42</c:v>
                </c:pt>
                <c:pt idx="640">
                  <c:v>0.42</c:v>
                </c:pt>
                <c:pt idx="641">
                  <c:v>0.42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0.42</c:v>
                </c:pt>
                <c:pt idx="646">
                  <c:v>0.42</c:v>
                </c:pt>
                <c:pt idx="647">
                  <c:v>0.42</c:v>
                </c:pt>
                <c:pt idx="648">
                  <c:v>0.42</c:v>
                </c:pt>
                <c:pt idx="649">
                  <c:v>0.42</c:v>
                </c:pt>
                <c:pt idx="650">
                  <c:v>0.42</c:v>
                </c:pt>
                <c:pt idx="651">
                  <c:v>0.42</c:v>
                </c:pt>
                <c:pt idx="652">
                  <c:v>0.42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0.42</c:v>
                </c:pt>
                <c:pt idx="657">
                  <c:v>0.42</c:v>
                </c:pt>
                <c:pt idx="658">
                  <c:v>0.42</c:v>
                </c:pt>
                <c:pt idx="659">
                  <c:v>0.42</c:v>
                </c:pt>
                <c:pt idx="660">
                  <c:v>0.42</c:v>
                </c:pt>
                <c:pt idx="661">
                  <c:v>0.42</c:v>
                </c:pt>
                <c:pt idx="662">
                  <c:v>0.42</c:v>
                </c:pt>
                <c:pt idx="663">
                  <c:v>0.42</c:v>
                </c:pt>
                <c:pt idx="664">
                  <c:v>0.42</c:v>
                </c:pt>
                <c:pt idx="665">
                  <c:v>0.42</c:v>
                </c:pt>
                <c:pt idx="666">
                  <c:v>0.42</c:v>
                </c:pt>
                <c:pt idx="667">
                  <c:v>0.42</c:v>
                </c:pt>
                <c:pt idx="668">
                  <c:v>0.42</c:v>
                </c:pt>
                <c:pt idx="669">
                  <c:v>0.42</c:v>
                </c:pt>
                <c:pt idx="670">
                  <c:v>0.42</c:v>
                </c:pt>
                <c:pt idx="671">
                  <c:v>0.42</c:v>
                </c:pt>
                <c:pt idx="672">
                  <c:v>0.42</c:v>
                </c:pt>
                <c:pt idx="673">
                  <c:v>0.42</c:v>
                </c:pt>
                <c:pt idx="674">
                  <c:v>0.42</c:v>
                </c:pt>
                <c:pt idx="675">
                  <c:v>0.42</c:v>
                </c:pt>
                <c:pt idx="676">
                  <c:v>0.42</c:v>
                </c:pt>
                <c:pt idx="677">
                  <c:v>0.42</c:v>
                </c:pt>
                <c:pt idx="678">
                  <c:v>0.42</c:v>
                </c:pt>
                <c:pt idx="679">
                  <c:v>0.42</c:v>
                </c:pt>
                <c:pt idx="680">
                  <c:v>0.42</c:v>
                </c:pt>
                <c:pt idx="681">
                  <c:v>0.42</c:v>
                </c:pt>
                <c:pt idx="682">
                  <c:v>0.42</c:v>
                </c:pt>
                <c:pt idx="683">
                  <c:v>0.42</c:v>
                </c:pt>
                <c:pt idx="684">
                  <c:v>0.42</c:v>
                </c:pt>
                <c:pt idx="685">
                  <c:v>0.42</c:v>
                </c:pt>
                <c:pt idx="686">
                  <c:v>0.42</c:v>
                </c:pt>
                <c:pt idx="687">
                  <c:v>0.42</c:v>
                </c:pt>
                <c:pt idx="688">
                  <c:v>0.42</c:v>
                </c:pt>
                <c:pt idx="689">
                  <c:v>0.42</c:v>
                </c:pt>
                <c:pt idx="690">
                  <c:v>0.42</c:v>
                </c:pt>
                <c:pt idx="691">
                  <c:v>0.42</c:v>
                </c:pt>
                <c:pt idx="692">
                  <c:v>0.42</c:v>
                </c:pt>
                <c:pt idx="693">
                  <c:v>0.42</c:v>
                </c:pt>
                <c:pt idx="694">
                  <c:v>0.42</c:v>
                </c:pt>
                <c:pt idx="695">
                  <c:v>0.42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0.42</c:v>
                </c:pt>
                <c:pt idx="701">
                  <c:v>0.42</c:v>
                </c:pt>
                <c:pt idx="702">
                  <c:v>0.42</c:v>
                </c:pt>
                <c:pt idx="703">
                  <c:v>0.42</c:v>
                </c:pt>
                <c:pt idx="704">
                  <c:v>0.42</c:v>
                </c:pt>
                <c:pt idx="705">
                  <c:v>0.42</c:v>
                </c:pt>
                <c:pt idx="706">
                  <c:v>0.42</c:v>
                </c:pt>
                <c:pt idx="707">
                  <c:v>0.42</c:v>
                </c:pt>
                <c:pt idx="708">
                  <c:v>0.42</c:v>
                </c:pt>
                <c:pt idx="709">
                  <c:v>0.42</c:v>
                </c:pt>
                <c:pt idx="710">
                  <c:v>0.42</c:v>
                </c:pt>
                <c:pt idx="711">
                  <c:v>0.42</c:v>
                </c:pt>
                <c:pt idx="712">
                  <c:v>0.42</c:v>
                </c:pt>
                <c:pt idx="713">
                  <c:v>0.42</c:v>
                </c:pt>
                <c:pt idx="714">
                  <c:v>0.42</c:v>
                </c:pt>
                <c:pt idx="715">
                  <c:v>0.42</c:v>
                </c:pt>
                <c:pt idx="716">
                  <c:v>0.42</c:v>
                </c:pt>
                <c:pt idx="717">
                  <c:v>0.42</c:v>
                </c:pt>
                <c:pt idx="718">
                  <c:v>0.42</c:v>
                </c:pt>
                <c:pt idx="719">
                  <c:v>0.42</c:v>
                </c:pt>
                <c:pt idx="720">
                  <c:v>0.42</c:v>
                </c:pt>
                <c:pt idx="721">
                  <c:v>0.42</c:v>
                </c:pt>
                <c:pt idx="722">
                  <c:v>0.42</c:v>
                </c:pt>
                <c:pt idx="723">
                  <c:v>0.42</c:v>
                </c:pt>
                <c:pt idx="724">
                  <c:v>0.42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0.42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0.42</c:v>
                </c:pt>
                <c:pt idx="737">
                  <c:v>0.42</c:v>
                </c:pt>
                <c:pt idx="738">
                  <c:v>0.42</c:v>
                </c:pt>
                <c:pt idx="739">
                  <c:v>0.42</c:v>
                </c:pt>
                <c:pt idx="740">
                  <c:v>0.42</c:v>
                </c:pt>
                <c:pt idx="741">
                  <c:v>0.42</c:v>
                </c:pt>
                <c:pt idx="742">
                  <c:v>0.42</c:v>
                </c:pt>
                <c:pt idx="743">
                  <c:v>0.42</c:v>
                </c:pt>
                <c:pt idx="744">
                  <c:v>0.42</c:v>
                </c:pt>
                <c:pt idx="745">
                  <c:v>0.42</c:v>
                </c:pt>
                <c:pt idx="746">
                  <c:v>0.42</c:v>
                </c:pt>
                <c:pt idx="747">
                  <c:v>0.42</c:v>
                </c:pt>
                <c:pt idx="748">
                  <c:v>0.42</c:v>
                </c:pt>
                <c:pt idx="749">
                  <c:v>0.42</c:v>
                </c:pt>
                <c:pt idx="750">
                  <c:v>0.42</c:v>
                </c:pt>
                <c:pt idx="751">
                  <c:v>0.42</c:v>
                </c:pt>
                <c:pt idx="752">
                  <c:v>0.42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0.42</c:v>
                </c:pt>
                <c:pt idx="757">
                  <c:v>0.42</c:v>
                </c:pt>
                <c:pt idx="758">
                  <c:v>0.42</c:v>
                </c:pt>
                <c:pt idx="759">
                  <c:v>0.42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0.42</c:v>
                </c:pt>
                <c:pt idx="764">
                  <c:v>0.42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0.42</c:v>
                </c:pt>
                <c:pt idx="769">
                  <c:v>0.42</c:v>
                </c:pt>
                <c:pt idx="770">
                  <c:v>0.42</c:v>
                </c:pt>
                <c:pt idx="771">
                  <c:v>0.42</c:v>
                </c:pt>
                <c:pt idx="772">
                  <c:v>0.42</c:v>
                </c:pt>
                <c:pt idx="773">
                  <c:v>0.42</c:v>
                </c:pt>
                <c:pt idx="774">
                  <c:v>0.42</c:v>
                </c:pt>
                <c:pt idx="775">
                  <c:v>0.42</c:v>
                </c:pt>
                <c:pt idx="776">
                  <c:v>0.42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0.42</c:v>
                </c:pt>
                <c:pt idx="781">
                  <c:v>0.42</c:v>
                </c:pt>
                <c:pt idx="782">
                  <c:v>0.42</c:v>
                </c:pt>
                <c:pt idx="783">
                  <c:v>0.42</c:v>
                </c:pt>
                <c:pt idx="784">
                  <c:v>0.42</c:v>
                </c:pt>
                <c:pt idx="785">
                  <c:v>0.42</c:v>
                </c:pt>
                <c:pt idx="786">
                  <c:v>0.42</c:v>
                </c:pt>
                <c:pt idx="787">
                  <c:v>0.42</c:v>
                </c:pt>
                <c:pt idx="788">
                  <c:v>0.42</c:v>
                </c:pt>
                <c:pt idx="789">
                  <c:v>0.42</c:v>
                </c:pt>
                <c:pt idx="790">
                  <c:v>0.42</c:v>
                </c:pt>
                <c:pt idx="791">
                  <c:v>0.42</c:v>
                </c:pt>
                <c:pt idx="792">
                  <c:v>0.42</c:v>
                </c:pt>
                <c:pt idx="793">
                  <c:v>0.42</c:v>
                </c:pt>
                <c:pt idx="794">
                  <c:v>0.42</c:v>
                </c:pt>
                <c:pt idx="795">
                  <c:v>0.42</c:v>
                </c:pt>
                <c:pt idx="796">
                  <c:v>0.42</c:v>
                </c:pt>
                <c:pt idx="797">
                  <c:v>0.42</c:v>
                </c:pt>
                <c:pt idx="798">
                  <c:v>0.42</c:v>
                </c:pt>
                <c:pt idx="799">
                  <c:v>0.42</c:v>
                </c:pt>
                <c:pt idx="800">
                  <c:v>0.42</c:v>
                </c:pt>
                <c:pt idx="801">
                  <c:v>0.42</c:v>
                </c:pt>
                <c:pt idx="802">
                  <c:v>0.42</c:v>
                </c:pt>
                <c:pt idx="803">
                  <c:v>0.42</c:v>
                </c:pt>
                <c:pt idx="804">
                  <c:v>0.42</c:v>
                </c:pt>
                <c:pt idx="805">
                  <c:v>0.42</c:v>
                </c:pt>
                <c:pt idx="806">
                  <c:v>0.42</c:v>
                </c:pt>
                <c:pt idx="807">
                  <c:v>0.42</c:v>
                </c:pt>
                <c:pt idx="808">
                  <c:v>0.42</c:v>
                </c:pt>
                <c:pt idx="809">
                  <c:v>0.42</c:v>
                </c:pt>
                <c:pt idx="810">
                  <c:v>0.42</c:v>
                </c:pt>
                <c:pt idx="811">
                  <c:v>0.42</c:v>
                </c:pt>
                <c:pt idx="812">
                  <c:v>0.42</c:v>
                </c:pt>
                <c:pt idx="813">
                  <c:v>0.42</c:v>
                </c:pt>
                <c:pt idx="814">
                  <c:v>0.42</c:v>
                </c:pt>
                <c:pt idx="815">
                  <c:v>0.42</c:v>
                </c:pt>
                <c:pt idx="816">
                  <c:v>0.42</c:v>
                </c:pt>
                <c:pt idx="817">
                  <c:v>0.42</c:v>
                </c:pt>
                <c:pt idx="818">
                  <c:v>0.42</c:v>
                </c:pt>
                <c:pt idx="819">
                  <c:v>0.42</c:v>
                </c:pt>
                <c:pt idx="820">
                  <c:v>0.42</c:v>
                </c:pt>
                <c:pt idx="821">
                  <c:v>0.42</c:v>
                </c:pt>
                <c:pt idx="822">
                  <c:v>0.42</c:v>
                </c:pt>
                <c:pt idx="823">
                  <c:v>0.42</c:v>
                </c:pt>
                <c:pt idx="824">
                  <c:v>0.42</c:v>
                </c:pt>
                <c:pt idx="825">
                  <c:v>0.42</c:v>
                </c:pt>
                <c:pt idx="826">
                  <c:v>0.42</c:v>
                </c:pt>
                <c:pt idx="827">
                  <c:v>0.42</c:v>
                </c:pt>
                <c:pt idx="828">
                  <c:v>0.42</c:v>
                </c:pt>
                <c:pt idx="829">
                  <c:v>0.42</c:v>
                </c:pt>
                <c:pt idx="830">
                  <c:v>0.42</c:v>
                </c:pt>
                <c:pt idx="831">
                  <c:v>0.42</c:v>
                </c:pt>
                <c:pt idx="832">
                  <c:v>0.42</c:v>
                </c:pt>
                <c:pt idx="833">
                  <c:v>0.42</c:v>
                </c:pt>
                <c:pt idx="834">
                  <c:v>0.42</c:v>
                </c:pt>
                <c:pt idx="835">
                  <c:v>0.42</c:v>
                </c:pt>
                <c:pt idx="836">
                  <c:v>0.42</c:v>
                </c:pt>
                <c:pt idx="837">
                  <c:v>0.42</c:v>
                </c:pt>
                <c:pt idx="838">
                  <c:v>0.42</c:v>
                </c:pt>
                <c:pt idx="839">
                  <c:v>0.42</c:v>
                </c:pt>
                <c:pt idx="840">
                  <c:v>0.42</c:v>
                </c:pt>
                <c:pt idx="841">
                  <c:v>0.42</c:v>
                </c:pt>
                <c:pt idx="842">
                  <c:v>0.42</c:v>
                </c:pt>
                <c:pt idx="843">
                  <c:v>0.42</c:v>
                </c:pt>
                <c:pt idx="844">
                  <c:v>0.42</c:v>
                </c:pt>
                <c:pt idx="845">
                  <c:v>0.42</c:v>
                </c:pt>
                <c:pt idx="846">
                  <c:v>0.42</c:v>
                </c:pt>
                <c:pt idx="847">
                  <c:v>0.42</c:v>
                </c:pt>
                <c:pt idx="848">
                  <c:v>0.42</c:v>
                </c:pt>
                <c:pt idx="849">
                  <c:v>0.42</c:v>
                </c:pt>
                <c:pt idx="850">
                  <c:v>0.42</c:v>
                </c:pt>
                <c:pt idx="851">
                  <c:v>0.42</c:v>
                </c:pt>
                <c:pt idx="852">
                  <c:v>0.42</c:v>
                </c:pt>
                <c:pt idx="853">
                  <c:v>0.42</c:v>
                </c:pt>
                <c:pt idx="854">
                  <c:v>0.42</c:v>
                </c:pt>
                <c:pt idx="855">
                  <c:v>0.42</c:v>
                </c:pt>
                <c:pt idx="856">
                  <c:v>0.42</c:v>
                </c:pt>
                <c:pt idx="857">
                  <c:v>0.42</c:v>
                </c:pt>
                <c:pt idx="858">
                  <c:v>0.42</c:v>
                </c:pt>
                <c:pt idx="859">
                  <c:v>0.42</c:v>
                </c:pt>
                <c:pt idx="860">
                  <c:v>0.42</c:v>
                </c:pt>
                <c:pt idx="861">
                  <c:v>0.42</c:v>
                </c:pt>
                <c:pt idx="862">
                  <c:v>0.42</c:v>
                </c:pt>
                <c:pt idx="863">
                  <c:v>0.42</c:v>
                </c:pt>
                <c:pt idx="864">
                  <c:v>0.42</c:v>
                </c:pt>
                <c:pt idx="865">
                  <c:v>0.42</c:v>
                </c:pt>
                <c:pt idx="866">
                  <c:v>0.42</c:v>
                </c:pt>
                <c:pt idx="867">
                  <c:v>0.42</c:v>
                </c:pt>
                <c:pt idx="868">
                  <c:v>0.42</c:v>
                </c:pt>
                <c:pt idx="869">
                  <c:v>0.42</c:v>
                </c:pt>
                <c:pt idx="870">
                  <c:v>0.42</c:v>
                </c:pt>
                <c:pt idx="871">
                  <c:v>0.42</c:v>
                </c:pt>
                <c:pt idx="872">
                  <c:v>0.42</c:v>
                </c:pt>
                <c:pt idx="873">
                  <c:v>0.42</c:v>
                </c:pt>
                <c:pt idx="874">
                  <c:v>0.42</c:v>
                </c:pt>
                <c:pt idx="875">
                  <c:v>0.42</c:v>
                </c:pt>
                <c:pt idx="876">
                  <c:v>0.42</c:v>
                </c:pt>
                <c:pt idx="877">
                  <c:v>0.42</c:v>
                </c:pt>
                <c:pt idx="878">
                  <c:v>0.42</c:v>
                </c:pt>
                <c:pt idx="879">
                  <c:v>0.42</c:v>
                </c:pt>
                <c:pt idx="880">
                  <c:v>0.42</c:v>
                </c:pt>
                <c:pt idx="881">
                  <c:v>0.42</c:v>
                </c:pt>
                <c:pt idx="882">
                  <c:v>0.42</c:v>
                </c:pt>
                <c:pt idx="883">
                  <c:v>0.42</c:v>
                </c:pt>
                <c:pt idx="884">
                  <c:v>0.42</c:v>
                </c:pt>
                <c:pt idx="885">
                  <c:v>0.42</c:v>
                </c:pt>
                <c:pt idx="886">
                  <c:v>0.42</c:v>
                </c:pt>
                <c:pt idx="887">
                  <c:v>0.42</c:v>
                </c:pt>
                <c:pt idx="888">
                  <c:v>0.42</c:v>
                </c:pt>
                <c:pt idx="889">
                  <c:v>0.42</c:v>
                </c:pt>
                <c:pt idx="890">
                  <c:v>0.42</c:v>
                </c:pt>
                <c:pt idx="891">
                  <c:v>0.42</c:v>
                </c:pt>
                <c:pt idx="892">
                  <c:v>0.42</c:v>
                </c:pt>
                <c:pt idx="893">
                  <c:v>0.42</c:v>
                </c:pt>
                <c:pt idx="894">
                  <c:v>0.42</c:v>
                </c:pt>
                <c:pt idx="895">
                  <c:v>0.42</c:v>
                </c:pt>
                <c:pt idx="896">
                  <c:v>0.42</c:v>
                </c:pt>
                <c:pt idx="897">
                  <c:v>0.42</c:v>
                </c:pt>
                <c:pt idx="898">
                  <c:v>0.42</c:v>
                </c:pt>
                <c:pt idx="899">
                  <c:v>0.42</c:v>
                </c:pt>
                <c:pt idx="900">
                  <c:v>0.42</c:v>
                </c:pt>
                <c:pt idx="901">
                  <c:v>0.42</c:v>
                </c:pt>
                <c:pt idx="902">
                  <c:v>0.42</c:v>
                </c:pt>
                <c:pt idx="903">
                  <c:v>0.42</c:v>
                </c:pt>
                <c:pt idx="904">
                  <c:v>0.42</c:v>
                </c:pt>
                <c:pt idx="905">
                  <c:v>0.42</c:v>
                </c:pt>
                <c:pt idx="906">
                  <c:v>0.42</c:v>
                </c:pt>
                <c:pt idx="907">
                  <c:v>0.42</c:v>
                </c:pt>
                <c:pt idx="908">
                  <c:v>0.42</c:v>
                </c:pt>
                <c:pt idx="909">
                  <c:v>0.42</c:v>
                </c:pt>
                <c:pt idx="910">
                  <c:v>0.42</c:v>
                </c:pt>
                <c:pt idx="911">
                  <c:v>0.42</c:v>
                </c:pt>
                <c:pt idx="912">
                  <c:v>0.42</c:v>
                </c:pt>
                <c:pt idx="913">
                  <c:v>0.42</c:v>
                </c:pt>
                <c:pt idx="914">
                  <c:v>0.42</c:v>
                </c:pt>
                <c:pt idx="915">
                  <c:v>0.42</c:v>
                </c:pt>
                <c:pt idx="916">
                  <c:v>0.42</c:v>
                </c:pt>
                <c:pt idx="917">
                  <c:v>0.42</c:v>
                </c:pt>
                <c:pt idx="918">
                  <c:v>0.42</c:v>
                </c:pt>
                <c:pt idx="919">
                  <c:v>0.42</c:v>
                </c:pt>
                <c:pt idx="920">
                  <c:v>0.42</c:v>
                </c:pt>
                <c:pt idx="921">
                  <c:v>0.42</c:v>
                </c:pt>
                <c:pt idx="922">
                  <c:v>0.42</c:v>
                </c:pt>
                <c:pt idx="923">
                  <c:v>0.42</c:v>
                </c:pt>
                <c:pt idx="924">
                  <c:v>0.42</c:v>
                </c:pt>
                <c:pt idx="925">
                  <c:v>0.42</c:v>
                </c:pt>
                <c:pt idx="926">
                  <c:v>0.42</c:v>
                </c:pt>
                <c:pt idx="927">
                  <c:v>0.42</c:v>
                </c:pt>
                <c:pt idx="928">
                  <c:v>0.42</c:v>
                </c:pt>
                <c:pt idx="929">
                  <c:v>0.42</c:v>
                </c:pt>
                <c:pt idx="930">
                  <c:v>0.42</c:v>
                </c:pt>
                <c:pt idx="931">
                  <c:v>0.42</c:v>
                </c:pt>
                <c:pt idx="932">
                  <c:v>0.42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0.42</c:v>
                </c:pt>
                <c:pt idx="939">
                  <c:v>0.42</c:v>
                </c:pt>
                <c:pt idx="940">
                  <c:v>0.42</c:v>
                </c:pt>
                <c:pt idx="941">
                  <c:v>0.42</c:v>
                </c:pt>
                <c:pt idx="942">
                  <c:v>0.42</c:v>
                </c:pt>
                <c:pt idx="943">
                  <c:v>0.42</c:v>
                </c:pt>
                <c:pt idx="944">
                  <c:v>0.42</c:v>
                </c:pt>
                <c:pt idx="945">
                  <c:v>0.42</c:v>
                </c:pt>
                <c:pt idx="946">
                  <c:v>0.42</c:v>
                </c:pt>
                <c:pt idx="947">
                  <c:v>0.42</c:v>
                </c:pt>
                <c:pt idx="948">
                  <c:v>0.42</c:v>
                </c:pt>
                <c:pt idx="949">
                  <c:v>0.42</c:v>
                </c:pt>
                <c:pt idx="950">
                  <c:v>0.42</c:v>
                </c:pt>
                <c:pt idx="951">
                  <c:v>0.42</c:v>
                </c:pt>
                <c:pt idx="952">
                  <c:v>0.42</c:v>
                </c:pt>
                <c:pt idx="953">
                  <c:v>0.42</c:v>
                </c:pt>
                <c:pt idx="954">
                  <c:v>0.42</c:v>
                </c:pt>
                <c:pt idx="955">
                  <c:v>0.42</c:v>
                </c:pt>
                <c:pt idx="956">
                  <c:v>0.42</c:v>
                </c:pt>
                <c:pt idx="957">
                  <c:v>0.42</c:v>
                </c:pt>
                <c:pt idx="958">
                  <c:v>0.42</c:v>
                </c:pt>
                <c:pt idx="959">
                  <c:v>0.42</c:v>
                </c:pt>
                <c:pt idx="960">
                  <c:v>0.42</c:v>
                </c:pt>
                <c:pt idx="961">
                  <c:v>0.42</c:v>
                </c:pt>
                <c:pt idx="962">
                  <c:v>0.42</c:v>
                </c:pt>
                <c:pt idx="963">
                  <c:v>0.42</c:v>
                </c:pt>
                <c:pt idx="964">
                  <c:v>0.42</c:v>
                </c:pt>
                <c:pt idx="965">
                  <c:v>0.42</c:v>
                </c:pt>
                <c:pt idx="966">
                  <c:v>0.42</c:v>
                </c:pt>
                <c:pt idx="967">
                  <c:v>0.42</c:v>
                </c:pt>
                <c:pt idx="968">
                  <c:v>0.42</c:v>
                </c:pt>
                <c:pt idx="969">
                  <c:v>0.42</c:v>
                </c:pt>
                <c:pt idx="970">
                  <c:v>0.42</c:v>
                </c:pt>
                <c:pt idx="971">
                  <c:v>0.42</c:v>
                </c:pt>
                <c:pt idx="972">
                  <c:v>0.42</c:v>
                </c:pt>
                <c:pt idx="973">
                  <c:v>0.42</c:v>
                </c:pt>
                <c:pt idx="974">
                  <c:v>0.42</c:v>
                </c:pt>
                <c:pt idx="975">
                  <c:v>0.42</c:v>
                </c:pt>
                <c:pt idx="976">
                  <c:v>0.42</c:v>
                </c:pt>
                <c:pt idx="977">
                  <c:v>0.42</c:v>
                </c:pt>
                <c:pt idx="978">
                  <c:v>0.42</c:v>
                </c:pt>
                <c:pt idx="979">
                  <c:v>0.42</c:v>
                </c:pt>
                <c:pt idx="980">
                  <c:v>0.42</c:v>
                </c:pt>
                <c:pt idx="981">
                  <c:v>0.42</c:v>
                </c:pt>
                <c:pt idx="982">
                  <c:v>0.42</c:v>
                </c:pt>
                <c:pt idx="983">
                  <c:v>0.42</c:v>
                </c:pt>
                <c:pt idx="984">
                  <c:v>0.42</c:v>
                </c:pt>
                <c:pt idx="985">
                  <c:v>0.42</c:v>
                </c:pt>
                <c:pt idx="986">
                  <c:v>0.42</c:v>
                </c:pt>
                <c:pt idx="987">
                  <c:v>0.42</c:v>
                </c:pt>
                <c:pt idx="988">
                  <c:v>0.42</c:v>
                </c:pt>
                <c:pt idx="989">
                  <c:v>0.42</c:v>
                </c:pt>
                <c:pt idx="990">
                  <c:v>0.42</c:v>
                </c:pt>
                <c:pt idx="991">
                  <c:v>0.42</c:v>
                </c:pt>
                <c:pt idx="992">
                  <c:v>0.42</c:v>
                </c:pt>
                <c:pt idx="993">
                  <c:v>0.42</c:v>
                </c:pt>
                <c:pt idx="994">
                  <c:v>0.42</c:v>
                </c:pt>
                <c:pt idx="995">
                  <c:v>0.42</c:v>
                </c:pt>
                <c:pt idx="996">
                  <c:v>0.42</c:v>
                </c:pt>
                <c:pt idx="997">
                  <c:v>0.42</c:v>
                </c:pt>
                <c:pt idx="998">
                  <c:v>0.42</c:v>
                </c:pt>
                <c:pt idx="999">
                  <c:v>0.42</c:v>
                </c:pt>
                <c:pt idx="1000">
                  <c:v>0.62</c:v>
                </c:pt>
                <c:pt idx="1001">
                  <c:v>0.62</c:v>
                </c:pt>
                <c:pt idx="1002">
                  <c:v>0.62</c:v>
                </c:pt>
                <c:pt idx="1003">
                  <c:v>0.62</c:v>
                </c:pt>
                <c:pt idx="1004">
                  <c:v>0.62</c:v>
                </c:pt>
                <c:pt idx="1005">
                  <c:v>0.62</c:v>
                </c:pt>
                <c:pt idx="1006">
                  <c:v>0.62</c:v>
                </c:pt>
                <c:pt idx="1007">
                  <c:v>0.62</c:v>
                </c:pt>
                <c:pt idx="1008">
                  <c:v>0.62</c:v>
                </c:pt>
                <c:pt idx="1009">
                  <c:v>0.62</c:v>
                </c:pt>
                <c:pt idx="1010">
                  <c:v>0.62</c:v>
                </c:pt>
                <c:pt idx="1011">
                  <c:v>0.62</c:v>
                </c:pt>
                <c:pt idx="1012">
                  <c:v>0.62</c:v>
                </c:pt>
                <c:pt idx="1013">
                  <c:v>0.62</c:v>
                </c:pt>
                <c:pt idx="1014">
                  <c:v>0.62</c:v>
                </c:pt>
                <c:pt idx="1015">
                  <c:v>0.62</c:v>
                </c:pt>
                <c:pt idx="1016">
                  <c:v>0.62</c:v>
                </c:pt>
                <c:pt idx="1017">
                  <c:v>0.62</c:v>
                </c:pt>
                <c:pt idx="1018">
                  <c:v>0.62</c:v>
                </c:pt>
                <c:pt idx="1019">
                  <c:v>0.62</c:v>
                </c:pt>
                <c:pt idx="1020">
                  <c:v>0.62</c:v>
                </c:pt>
                <c:pt idx="1021">
                  <c:v>0.62</c:v>
                </c:pt>
                <c:pt idx="1022">
                  <c:v>0.62</c:v>
                </c:pt>
                <c:pt idx="1023">
                  <c:v>0.62</c:v>
                </c:pt>
                <c:pt idx="1024">
                  <c:v>0.62</c:v>
                </c:pt>
                <c:pt idx="1025">
                  <c:v>0.62</c:v>
                </c:pt>
                <c:pt idx="1026">
                  <c:v>0.62</c:v>
                </c:pt>
                <c:pt idx="1027">
                  <c:v>0.62</c:v>
                </c:pt>
                <c:pt idx="1028">
                  <c:v>0.62</c:v>
                </c:pt>
                <c:pt idx="1029">
                  <c:v>0.62</c:v>
                </c:pt>
                <c:pt idx="1030">
                  <c:v>0.62</c:v>
                </c:pt>
                <c:pt idx="1031">
                  <c:v>0.62</c:v>
                </c:pt>
                <c:pt idx="1032">
                  <c:v>0.62</c:v>
                </c:pt>
                <c:pt idx="1033">
                  <c:v>0.62</c:v>
                </c:pt>
                <c:pt idx="1034">
                  <c:v>0.62</c:v>
                </c:pt>
                <c:pt idx="1035">
                  <c:v>0.62</c:v>
                </c:pt>
                <c:pt idx="1036">
                  <c:v>0.62</c:v>
                </c:pt>
                <c:pt idx="1037">
                  <c:v>0.62</c:v>
                </c:pt>
                <c:pt idx="1038">
                  <c:v>0.62</c:v>
                </c:pt>
                <c:pt idx="1039">
                  <c:v>0.62</c:v>
                </c:pt>
                <c:pt idx="1040">
                  <c:v>0.62</c:v>
                </c:pt>
                <c:pt idx="1041">
                  <c:v>0.62</c:v>
                </c:pt>
                <c:pt idx="1042">
                  <c:v>0.62</c:v>
                </c:pt>
                <c:pt idx="1043">
                  <c:v>0.62</c:v>
                </c:pt>
                <c:pt idx="1044">
                  <c:v>0.62</c:v>
                </c:pt>
                <c:pt idx="1045">
                  <c:v>0.62</c:v>
                </c:pt>
                <c:pt idx="1046">
                  <c:v>0.62</c:v>
                </c:pt>
                <c:pt idx="1047">
                  <c:v>0.62</c:v>
                </c:pt>
                <c:pt idx="1048">
                  <c:v>0.62</c:v>
                </c:pt>
                <c:pt idx="1049">
                  <c:v>0.62</c:v>
                </c:pt>
                <c:pt idx="1050">
                  <c:v>0.62</c:v>
                </c:pt>
                <c:pt idx="1051">
                  <c:v>0.62</c:v>
                </c:pt>
                <c:pt idx="1052">
                  <c:v>0.62</c:v>
                </c:pt>
                <c:pt idx="1053">
                  <c:v>0.62</c:v>
                </c:pt>
                <c:pt idx="1054">
                  <c:v>0.62</c:v>
                </c:pt>
                <c:pt idx="1055">
                  <c:v>0.62</c:v>
                </c:pt>
                <c:pt idx="1056">
                  <c:v>0.62</c:v>
                </c:pt>
                <c:pt idx="1057">
                  <c:v>0.62</c:v>
                </c:pt>
                <c:pt idx="1058">
                  <c:v>0.62</c:v>
                </c:pt>
                <c:pt idx="1059">
                  <c:v>0.62</c:v>
                </c:pt>
                <c:pt idx="1060">
                  <c:v>0.62</c:v>
                </c:pt>
                <c:pt idx="1061">
                  <c:v>0.62</c:v>
                </c:pt>
                <c:pt idx="1062">
                  <c:v>0.62</c:v>
                </c:pt>
                <c:pt idx="1063">
                  <c:v>0.62</c:v>
                </c:pt>
                <c:pt idx="1064">
                  <c:v>0.62</c:v>
                </c:pt>
                <c:pt idx="1065">
                  <c:v>0.62</c:v>
                </c:pt>
                <c:pt idx="1066">
                  <c:v>0.62</c:v>
                </c:pt>
                <c:pt idx="1067">
                  <c:v>0.62</c:v>
                </c:pt>
                <c:pt idx="1068">
                  <c:v>0.62</c:v>
                </c:pt>
                <c:pt idx="1069">
                  <c:v>0.62</c:v>
                </c:pt>
                <c:pt idx="1070">
                  <c:v>0.62</c:v>
                </c:pt>
                <c:pt idx="1071">
                  <c:v>0.62</c:v>
                </c:pt>
                <c:pt idx="1072">
                  <c:v>0.62</c:v>
                </c:pt>
                <c:pt idx="1073">
                  <c:v>0.62</c:v>
                </c:pt>
                <c:pt idx="1074">
                  <c:v>0.62</c:v>
                </c:pt>
                <c:pt idx="1075">
                  <c:v>0.62</c:v>
                </c:pt>
                <c:pt idx="1076">
                  <c:v>0.62</c:v>
                </c:pt>
                <c:pt idx="1077">
                  <c:v>0.62</c:v>
                </c:pt>
                <c:pt idx="1078">
                  <c:v>0.62</c:v>
                </c:pt>
                <c:pt idx="1079">
                  <c:v>0.62</c:v>
                </c:pt>
                <c:pt idx="1080">
                  <c:v>0.62</c:v>
                </c:pt>
                <c:pt idx="1081">
                  <c:v>0.62</c:v>
                </c:pt>
                <c:pt idx="1082">
                  <c:v>0.62</c:v>
                </c:pt>
                <c:pt idx="1083">
                  <c:v>0.62</c:v>
                </c:pt>
                <c:pt idx="1084">
                  <c:v>0.62</c:v>
                </c:pt>
                <c:pt idx="1085">
                  <c:v>0.62</c:v>
                </c:pt>
                <c:pt idx="1086">
                  <c:v>0.62</c:v>
                </c:pt>
                <c:pt idx="1087">
                  <c:v>0.62</c:v>
                </c:pt>
                <c:pt idx="1088">
                  <c:v>0.62</c:v>
                </c:pt>
                <c:pt idx="1089">
                  <c:v>0.62</c:v>
                </c:pt>
                <c:pt idx="1090">
                  <c:v>0.62</c:v>
                </c:pt>
                <c:pt idx="1091">
                  <c:v>0.62</c:v>
                </c:pt>
                <c:pt idx="1092">
                  <c:v>0.62</c:v>
                </c:pt>
                <c:pt idx="1093">
                  <c:v>0.62</c:v>
                </c:pt>
                <c:pt idx="1094">
                  <c:v>0.62</c:v>
                </c:pt>
                <c:pt idx="1095">
                  <c:v>0.62</c:v>
                </c:pt>
                <c:pt idx="1096">
                  <c:v>0.62</c:v>
                </c:pt>
                <c:pt idx="1097">
                  <c:v>0.62</c:v>
                </c:pt>
                <c:pt idx="1098">
                  <c:v>0.62</c:v>
                </c:pt>
                <c:pt idx="1099">
                  <c:v>0.62</c:v>
                </c:pt>
                <c:pt idx="1100">
                  <c:v>0.62</c:v>
                </c:pt>
                <c:pt idx="1101">
                  <c:v>0.62</c:v>
                </c:pt>
                <c:pt idx="1102">
                  <c:v>0.62</c:v>
                </c:pt>
                <c:pt idx="1103">
                  <c:v>0.62</c:v>
                </c:pt>
                <c:pt idx="1104">
                  <c:v>0.62</c:v>
                </c:pt>
                <c:pt idx="1105">
                  <c:v>0.62</c:v>
                </c:pt>
                <c:pt idx="1106">
                  <c:v>0.62</c:v>
                </c:pt>
                <c:pt idx="1107">
                  <c:v>0.62</c:v>
                </c:pt>
                <c:pt idx="1108">
                  <c:v>0.62</c:v>
                </c:pt>
                <c:pt idx="1109">
                  <c:v>0.62</c:v>
                </c:pt>
                <c:pt idx="1110">
                  <c:v>0.62</c:v>
                </c:pt>
                <c:pt idx="1111">
                  <c:v>0.62</c:v>
                </c:pt>
                <c:pt idx="1112">
                  <c:v>0.62</c:v>
                </c:pt>
                <c:pt idx="1113">
                  <c:v>0.62</c:v>
                </c:pt>
                <c:pt idx="1114">
                  <c:v>0.62</c:v>
                </c:pt>
                <c:pt idx="1115">
                  <c:v>0.62</c:v>
                </c:pt>
                <c:pt idx="1116">
                  <c:v>0.62</c:v>
                </c:pt>
                <c:pt idx="1117">
                  <c:v>0.62</c:v>
                </c:pt>
                <c:pt idx="1118">
                  <c:v>0.62</c:v>
                </c:pt>
                <c:pt idx="1119">
                  <c:v>0.62</c:v>
                </c:pt>
                <c:pt idx="1120">
                  <c:v>0.62</c:v>
                </c:pt>
                <c:pt idx="1121">
                  <c:v>0.62</c:v>
                </c:pt>
                <c:pt idx="1122">
                  <c:v>0.62</c:v>
                </c:pt>
                <c:pt idx="1123">
                  <c:v>0.62</c:v>
                </c:pt>
                <c:pt idx="1124">
                  <c:v>0.62</c:v>
                </c:pt>
                <c:pt idx="1125">
                  <c:v>0.62</c:v>
                </c:pt>
                <c:pt idx="1126">
                  <c:v>0.62</c:v>
                </c:pt>
                <c:pt idx="1127">
                  <c:v>0.62</c:v>
                </c:pt>
                <c:pt idx="1128">
                  <c:v>0.62</c:v>
                </c:pt>
                <c:pt idx="1129">
                  <c:v>0.62</c:v>
                </c:pt>
                <c:pt idx="1130">
                  <c:v>0.62</c:v>
                </c:pt>
                <c:pt idx="1131">
                  <c:v>0.62</c:v>
                </c:pt>
                <c:pt idx="1132">
                  <c:v>0.62</c:v>
                </c:pt>
                <c:pt idx="1133">
                  <c:v>0.62</c:v>
                </c:pt>
                <c:pt idx="1134">
                  <c:v>0.62</c:v>
                </c:pt>
                <c:pt idx="1135">
                  <c:v>0.62</c:v>
                </c:pt>
                <c:pt idx="1136">
                  <c:v>0.62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0.62</c:v>
                </c:pt>
                <c:pt idx="1141">
                  <c:v>0.62</c:v>
                </c:pt>
                <c:pt idx="1142">
                  <c:v>0.62</c:v>
                </c:pt>
                <c:pt idx="1143">
                  <c:v>0.62</c:v>
                </c:pt>
                <c:pt idx="1144">
                  <c:v>0.62</c:v>
                </c:pt>
                <c:pt idx="1145">
                  <c:v>0.62</c:v>
                </c:pt>
                <c:pt idx="1146">
                  <c:v>0.62</c:v>
                </c:pt>
                <c:pt idx="1147">
                  <c:v>0.62</c:v>
                </c:pt>
                <c:pt idx="1148">
                  <c:v>0.62</c:v>
                </c:pt>
                <c:pt idx="1149">
                  <c:v>0.62</c:v>
                </c:pt>
                <c:pt idx="1150">
                  <c:v>0.62</c:v>
                </c:pt>
                <c:pt idx="1151">
                  <c:v>0.62</c:v>
                </c:pt>
                <c:pt idx="1152">
                  <c:v>0.62</c:v>
                </c:pt>
                <c:pt idx="1153">
                  <c:v>0.62</c:v>
                </c:pt>
                <c:pt idx="1154">
                  <c:v>0.62</c:v>
                </c:pt>
                <c:pt idx="1155">
                  <c:v>0.62</c:v>
                </c:pt>
                <c:pt idx="1156">
                  <c:v>0.62</c:v>
                </c:pt>
                <c:pt idx="1157">
                  <c:v>0.62</c:v>
                </c:pt>
                <c:pt idx="1158">
                  <c:v>0.62</c:v>
                </c:pt>
                <c:pt idx="1159">
                  <c:v>0.62</c:v>
                </c:pt>
                <c:pt idx="1160">
                  <c:v>0.62</c:v>
                </c:pt>
                <c:pt idx="1161">
                  <c:v>0.62</c:v>
                </c:pt>
                <c:pt idx="1162">
                  <c:v>0.62</c:v>
                </c:pt>
                <c:pt idx="1163">
                  <c:v>0.62</c:v>
                </c:pt>
                <c:pt idx="1164">
                  <c:v>0.62</c:v>
                </c:pt>
                <c:pt idx="1165">
                  <c:v>0.62</c:v>
                </c:pt>
                <c:pt idx="1166">
                  <c:v>0.62</c:v>
                </c:pt>
                <c:pt idx="1167">
                  <c:v>0.62</c:v>
                </c:pt>
                <c:pt idx="1168">
                  <c:v>0.62</c:v>
                </c:pt>
                <c:pt idx="1169">
                  <c:v>0.62</c:v>
                </c:pt>
                <c:pt idx="1170">
                  <c:v>0.62</c:v>
                </c:pt>
                <c:pt idx="1171">
                  <c:v>0.62</c:v>
                </c:pt>
                <c:pt idx="1172">
                  <c:v>0.62</c:v>
                </c:pt>
                <c:pt idx="1173">
                  <c:v>0.62</c:v>
                </c:pt>
                <c:pt idx="1174">
                  <c:v>0.62</c:v>
                </c:pt>
                <c:pt idx="1175">
                  <c:v>0.62</c:v>
                </c:pt>
                <c:pt idx="1176">
                  <c:v>0.62</c:v>
                </c:pt>
                <c:pt idx="1177">
                  <c:v>0.62</c:v>
                </c:pt>
                <c:pt idx="1178">
                  <c:v>0.62</c:v>
                </c:pt>
                <c:pt idx="1179">
                  <c:v>0.62</c:v>
                </c:pt>
                <c:pt idx="1180">
                  <c:v>0.62</c:v>
                </c:pt>
                <c:pt idx="1181">
                  <c:v>0.62</c:v>
                </c:pt>
                <c:pt idx="1182">
                  <c:v>0.62</c:v>
                </c:pt>
                <c:pt idx="1183">
                  <c:v>0.62</c:v>
                </c:pt>
                <c:pt idx="1184">
                  <c:v>0.62</c:v>
                </c:pt>
                <c:pt idx="1185">
                  <c:v>0.62</c:v>
                </c:pt>
                <c:pt idx="1186">
                  <c:v>0.62</c:v>
                </c:pt>
                <c:pt idx="1187">
                  <c:v>0.62</c:v>
                </c:pt>
                <c:pt idx="1188">
                  <c:v>0.62</c:v>
                </c:pt>
                <c:pt idx="1189">
                  <c:v>0.62</c:v>
                </c:pt>
                <c:pt idx="1190">
                  <c:v>0.62</c:v>
                </c:pt>
                <c:pt idx="1191">
                  <c:v>0.62</c:v>
                </c:pt>
                <c:pt idx="1192">
                  <c:v>0.62</c:v>
                </c:pt>
                <c:pt idx="1193">
                  <c:v>0.62</c:v>
                </c:pt>
                <c:pt idx="1194">
                  <c:v>0.62</c:v>
                </c:pt>
                <c:pt idx="1195">
                  <c:v>0.62</c:v>
                </c:pt>
                <c:pt idx="1196">
                  <c:v>0.62</c:v>
                </c:pt>
                <c:pt idx="1197">
                  <c:v>0.62</c:v>
                </c:pt>
                <c:pt idx="1198">
                  <c:v>0.62</c:v>
                </c:pt>
                <c:pt idx="1199">
                  <c:v>0.62</c:v>
                </c:pt>
                <c:pt idx="1200">
                  <c:v>0.62</c:v>
                </c:pt>
                <c:pt idx="1201">
                  <c:v>0.62</c:v>
                </c:pt>
                <c:pt idx="1202">
                  <c:v>0.62</c:v>
                </c:pt>
                <c:pt idx="1203">
                  <c:v>0.62</c:v>
                </c:pt>
                <c:pt idx="1204">
                  <c:v>0.62</c:v>
                </c:pt>
                <c:pt idx="1205">
                  <c:v>0.62</c:v>
                </c:pt>
                <c:pt idx="1206">
                  <c:v>0.62</c:v>
                </c:pt>
                <c:pt idx="1207">
                  <c:v>0.62</c:v>
                </c:pt>
                <c:pt idx="1208">
                  <c:v>0.62</c:v>
                </c:pt>
                <c:pt idx="1209">
                  <c:v>0.62</c:v>
                </c:pt>
                <c:pt idx="1210">
                  <c:v>0.62</c:v>
                </c:pt>
                <c:pt idx="1211">
                  <c:v>0.62</c:v>
                </c:pt>
                <c:pt idx="1212">
                  <c:v>0.62</c:v>
                </c:pt>
                <c:pt idx="1213">
                  <c:v>0.62</c:v>
                </c:pt>
                <c:pt idx="1214">
                  <c:v>0.62</c:v>
                </c:pt>
                <c:pt idx="1215">
                  <c:v>0.62</c:v>
                </c:pt>
                <c:pt idx="1216">
                  <c:v>0.62</c:v>
                </c:pt>
                <c:pt idx="1217">
                  <c:v>0.62</c:v>
                </c:pt>
                <c:pt idx="1218">
                  <c:v>0.62</c:v>
                </c:pt>
                <c:pt idx="1219">
                  <c:v>0.62</c:v>
                </c:pt>
                <c:pt idx="1220">
                  <c:v>0.62</c:v>
                </c:pt>
                <c:pt idx="1221">
                  <c:v>0.62</c:v>
                </c:pt>
                <c:pt idx="1222">
                  <c:v>0.62</c:v>
                </c:pt>
                <c:pt idx="1223">
                  <c:v>0.62</c:v>
                </c:pt>
                <c:pt idx="1224">
                  <c:v>0.62</c:v>
                </c:pt>
                <c:pt idx="1225">
                  <c:v>0.62</c:v>
                </c:pt>
                <c:pt idx="1226">
                  <c:v>0.62</c:v>
                </c:pt>
                <c:pt idx="1227">
                  <c:v>0.62</c:v>
                </c:pt>
                <c:pt idx="1228">
                  <c:v>0.62</c:v>
                </c:pt>
                <c:pt idx="1229">
                  <c:v>0.62</c:v>
                </c:pt>
                <c:pt idx="1230">
                  <c:v>0.62</c:v>
                </c:pt>
                <c:pt idx="1231">
                  <c:v>0.62</c:v>
                </c:pt>
                <c:pt idx="1232">
                  <c:v>0.62</c:v>
                </c:pt>
                <c:pt idx="1233">
                  <c:v>0.62</c:v>
                </c:pt>
                <c:pt idx="1234">
                  <c:v>0.62</c:v>
                </c:pt>
                <c:pt idx="1235">
                  <c:v>0.62</c:v>
                </c:pt>
                <c:pt idx="1236">
                  <c:v>0.62</c:v>
                </c:pt>
                <c:pt idx="1237">
                  <c:v>0.62</c:v>
                </c:pt>
                <c:pt idx="1238">
                  <c:v>0.62</c:v>
                </c:pt>
                <c:pt idx="1239">
                  <c:v>0.62</c:v>
                </c:pt>
                <c:pt idx="1240">
                  <c:v>0.62</c:v>
                </c:pt>
                <c:pt idx="1241">
                  <c:v>0.62</c:v>
                </c:pt>
                <c:pt idx="1242">
                  <c:v>0.62</c:v>
                </c:pt>
                <c:pt idx="1243">
                  <c:v>0.62</c:v>
                </c:pt>
                <c:pt idx="1244">
                  <c:v>0.62</c:v>
                </c:pt>
                <c:pt idx="1245">
                  <c:v>0.62</c:v>
                </c:pt>
                <c:pt idx="1246">
                  <c:v>0.62</c:v>
                </c:pt>
                <c:pt idx="1247">
                  <c:v>0.62</c:v>
                </c:pt>
                <c:pt idx="1248">
                  <c:v>0.62</c:v>
                </c:pt>
                <c:pt idx="1249">
                  <c:v>0.62</c:v>
                </c:pt>
                <c:pt idx="1250">
                  <c:v>0.62</c:v>
                </c:pt>
                <c:pt idx="1251">
                  <c:v>0.53</c:v>
                </c:pt>
                <c:pt idx="1252">
                  <c:v>0.47</c:v>
                </c:pt>
                <c:pt idx="1253">
                  <c:v>0.47</c:v>
                </c:pt>
                <c:pt idx="1254">
                  <c:v>0.47</c:v>
                </c:pt>
                <c:pt idx="1255">
                  <c:v>0.47</c:v>
                </c:pt>
                <c:pt idx="1256">
                  <c:v>0.47</c:v>
                </c:pt>
                <c:pt idx="1257">
                  <c:v>0.47</c:v>
                </c:pt>
                <c:pt idx="1258">
                  <c:v>0.47</c:v>
                </c:pt>
                <c:pt idx="1259">
                  <c:v>0.47</c:v>
                </c:pt>
                <c:pt idx="1260">
                  <c:v>0.47</c:v>
                </c:pt>
                <c:pt idx="1261">
                  <c:v>0.47</c:v>
                </c:pt>
                <c:pt idx="1262">
                  <c:v>0.47</c:v>
                </c:pt>
                <c:pt idx="1263">
                  <c:v>0.47</c:v>
                </c:pt>
                <c:pt idx="1264">
                  <c:v>0.47</c:v>
                </c:pt>
                <c:pt idx="1265">
                  <c:v>0.47</c:v>
                </c:pt>
                <c:pt idx="1266">
                  <c:v>0.47</c:v>
                </c:pt>
                <c:pt idx="1267">
                  <c:v>0.47</c:v>
                </c:pt>
                <c:pt idx="1268">
                  <c:v>0.47</c:v>
                </c:pt>
                <c:pt idx="1269">
                  <c:v>0.47</c:v>
                </c:pt>
                <c:pt idx="1270">
                  <c:v>0.47</c:v>
                </c:pt>
                <c:pt idx="1271">
                  <c:v>0.47</c:v>
                </c:pt>
                <c:pt idx="1272">
                  <c:v>0.47</c:v>
                </c:pt>
                <c:pt idx="1273">
                  <c:v>0.47</c:v>
                </c:pt>
                <c:pt idx="1274">
                  <c:v>0.47</c:v>
                </c:pt>
                <c:pt idx="1275">
                  <c:v>0.47</c:v>
                </c:pt>
                <c:pt idx="1276">
                  <c:v>0.47</c:v>
                </c:pt>
                <c:pt idx="1277">
                  <c:v>0.47</c:v>
                </c:pt>
                <c:pt idx="1278">
                  <c:v>0.47</c:v>
                </c:pt>
                <c:pt idx="1279">
                  <c:v>0.47</c:v>
                </c:pt>
                <c:pt idx="1280">
                  <c:v>0.47</c:v>
                </c:pt>
                <c:pt idx="1281">
                  <c:v>0.47</c:v>
                </c:pt>
                <c:pt idx="1282">
                  <c:v>0.47</c:v>
                </c:pt>
                <c:pt idx="1283">
                  <c:v>0.47</c:v>
                </c:pt>
                <c:pt idx="1284">
                  <c:v>0.47</c:v>
                </c:pt>
                <c:pt idx="1285">
                  <c:v>0.47</c:v>
                </c:pt>
                <c:pt idx="1286">
                  <c:v>0.47</c:v>
                </c:pt>
                <c:pt idx="1287">
                  <c:v>0.47</c:v>
                </c:pt>
                <c:pt idx="1288">
                  <c:v>0.47</c:v>
                </c:pt>
                <c:pt idx="1289">
                  <c:v>0.47</c:v>
                </c:pt>
                <c:pt idx="1290">
                  <c:v>0.47</c:v>
                </c:pt>
                <c:pt idx="1291">
                  <c:v>0.47</c:v>
                </c:pt>
                <c:pt idx="1292">
                  <c:v>0.47</c:v>
                </c:pt>
                <c:pt idx="1293">
                  <c:v>0.47</c:v>
                </c:pt>
                <c:pt idx="1294">
                  <c:v>0.47</c:v>
                </c:pt>
                <c:pt idx="1295">
                  <c:v>0.47</c:v>
                </c:pt>
                <c:pt idx="1296">
                  <c:v>0.47</c:v>
                </c:pt>
                <c:pt idx="1297">
                  <c:v>0.47</c:v>
                </c:pt>
                <c:pt idx="1298">
                  <c:v>0.47</c:v>
                </c:pt>
                <c:pt idx="1299">
                  <c:v>0.47</c:v>
                </c:pt>
                <c:pt idx="1300">
                  <c:v>0.47</c:v>
                </c:pt>
                <c:pt idx="1301">
                  <c:v>0.47</c:v>
                </c:pt>
                <c:pt idx="1302">
                  <c:v>0.47</c:v>
                </c:pt>
                <c:pt idx="1303">
                  <c:v>0.47</c:v>
                </c:pt>
                <c:pt idx="1304">
                  <c:v>0.47</c:v>
                </c:pt>
                <c:pt idx="1305">
                  <c:v>0.47</c:v>
                </c:pt>
                <c:pt idx="1306">
                  <c:v>0.47</c:v>
                </c:pt>
                <c:pt idx="1307">
                  <c:v>0.47</c:v>
                </c:pt>
                <c:pt idx="1308">
                  <c:v>0.47</c:v>
                </c:pt>
                <c:pt idx="1309">
                  <c:v>0.47</c:v>
                </c:pt>
                <c:pt idx="1310">
                  <c:v>0.47</c:v>
                </c:pt>
                <c:pt idx="1311">
                  <c:v>0.47</c:v>
                </c:pt>
                <c:pt idx="1312">
                  <c:v>0.47</c:v>
                </c:pt>
                <c:pt idx="1313">
                  <c:v>0.47</c:v>
                </c:pt>
                <c:pt idx="1314">
                  <c:v>0.47</c:v>
                </c:pt>
                <c:pt idx="1315">
                  <c:v>0.47</c:v>
                </c:pt>
                <c:pt idx="1316">
                  <c:v>0.47</c:v>
                </c:pt>
                <c:pt idx="1317">
                  <c:v>0.47</c:v>
                </c:pt>
                <c:pt idx="1318">
                  <c:v>0.47</c:v>
                </c:pt>
                <c:pt idx="1319">
                  <c:v>0.47</c:v>
                </c:pt>
                <c:pt idx="1320">
                  <c:v>0.47</c:v>
                </c:pt>
                <c:pt idx="1321">
                  <c:v>0.47</c:v>
                </c:pt>
                <c:pt idx="1322">
                  <c:v>0.47</c:v>
                </c:pt>
                <c:pt idx="1323">
                  <c:v>0.47</c:v>
                </c:pt>
                <c:pt idx="1324">
                  <c:v>0.47</c:v>
                </c:pt>
                <c:pt idx="1325">
                  <c:v>0.47</c:v>
                </c:pt>
                <c:pt idx="1326">
                  <c:v>0.47</c:v>
                </c:pt>
                <c:pt idx="1327">
                  <c:v>0.47</c:v>
                </c:pt>
                <c:pt idx="1328">
                  <c:v>0.47</c:v>
                </c:pt>
                <c:pt idx="1329">
                  <c:v>0.47</c:v>
                </c:pt>
                <c:pt idx="1330">
                  <c:v>0.47</c:v>
                </c:pt>
                <c:pt idx="1331">
                  <c:v>0.47</c:v>
                </c:pt>
                <c:pt idx="1332">
                  <c:v>0.47</c:v>
                </c:pt>
                <c:pt idx="1333">
                  <c:v>0.47</c:v>
                </c:pt>
                <c:pt idx="1334">
                  <c:v>0.47</c:v>
                </c:pt>
                <c:pt idx="1335">
                  <c:v>0.47</c:v>
                </c:pt>
                <c:pt idx="1336">
                  <c:v>0.47</c:v>
                </c:pt>
                <c:pt idx="1337">
                  <c:v>0.47</c:v>
                </c:pt>
                <c:pt idx="1338">
                  <c:v>0.47</c:v>
                </c:pt>
                <c:pt idx="1339">
                  <c:v>0.47</c:v>
                </c:pt>
                <c:pt idx="1340">
                  <c:v>0.47</c:v>
                </c:pt>
                <c:pt idx="1341">
                  <c:v>0.47</c:v>
                </c:pt>
                <c:pt idx="1342">
                  <c:v>0.47</c:v>
                </c:pt>
                <c:pt idx="1343">
                  <c:v>0.47</c:v>
                </c:pt>
                <c:pt idx="1344">
                  <c:v>0.47</c:v>
                </c:pt>
                <c:pt idx="1345">
                  <c:v>0.47</c:v>
                </c:pt>
                <c:pt idx="1346">
                  <c:v>0.47</c:v>
                </c:pt>
                <c:pt idx="1347">
                  <c:v>0.47</c:v>
                </c:pt>
                <c:pt idx="1348">
                  <c:v>0.47</c:v>
                </c:pt>
                <c:pt idx="1349">
                  <c:v>0.47</c:v>
                </c:pt>
                <c:pt idx="1350">
                  <c:v>0.47</c:v>
                </c:pt>
                <c:pt idx="1351">
                  <c:v>0.47</c:v>
                </c:pt>
                <c:pt idx="1352">
                  <c:v>0.47</c:v>
                </c:pt>
                <c:pt idx="1353">
                  <c:v>0.47</c:v>
                </c:pt>
                <c:pt idx="1354">
                  <c:v>0.47</c:v>
                </c:pt>
                <c:pt idx="1355">
                  <c:v>0.47</c:v>
                </c:pt>
                <c:pt idx="1356">
                  <c:v>0.47</c:v>
                </c:pt>
                <c:pt idx="1357">
                  <c:v>0.47</c:v>
                </c:pt>
                <c:pt idx="1358">
                  <c:v>0.47</c:v>
                </c:pt>
                <c:pt idx="1359">
                  <c:v>0.47</c:v>
                </c:pt>
                <c:pt idx="1360">
                  <c:v>0.47</c:v>
                </c:pt>
                <c:pt idx="1361">
                  <c:v>0.47</c:v>
                </c:pt>
                <c:pt idx="1362">
                  <c:v>0.47</c:v>
                </c:pt>
                <c:pt idx="1363">
                  <c:v>0.47</c:v>
                </c:pt>
                <c:pt idx="1364">
                  <c:v>0.47</c:v>
                </c:pt>
                <c:pt idx="1365">
                  <c:v>0.47</c:v>
                </c:pt>
                <c:pt idx="1366">
                  <c:v>0.47</c:v>
                </c:pt>
                <c:pt idx="1367">
                  <c:v>0.47</c:v>
                </c:pt>
                <c:pt idx="1368">
                  <c:v>0.47</c:v>
                </c:pt>
                <c:pt idx="1369">
                  <c:v>0.47</c:v>
                </c:pt>
                <c:pt idx="1370">
                  <c:v>0.47</c:v>
                </c:pt>
                <c:pt idx="1371">
                  <c:v>0.47</c:v>
                </c:pt>
                <c:pt idx="1372">
                  <c:v>0.47</c:v>
                </c:pt>
                <c:pt idx="1373">
                  <c:v>0.47</c:v>
                </c:pt>
                <c:pt idx="1374">
                  <c:v>0.47</c:v>
                </c:pt>
                <c:pt idx="1375">
                  <c:v>0.47</c:v>
                </c:pt>
                <c:pt idx="1376">
                  <c:v>0.47</c:v>
                </c:pt>
                <c:pt idx="1377">
                  <c:v>0.47</c:v>
                </c:pt>
                <c:pt idx="1378">
                  <c:v>0.47</c:v>
                </c:pt>
                <c:pt idx="1379">
                  <c:v>0.47</c:v>
                </c:pt>
                <c:pt idx="1380">
                  <c:v>0.47</c:v>
                </c:pt>
                <c:pt idx="1381">
                  <c:v>0.47</c:v>
                </c:pt>
                <c:pt idx="1382">
                  <c:v>0.47</c:v>
                </c:pt>
                <c:pt idx="1383">
                  <c:v>0.47</c:v>
                </c:pt>
                <c:pt idx="1384">
                  <c:v>0.47</c:v>
                </c:pt>
                <c:pt idx="1385">
                  <c:v>0.47</c:v>
                </c:pt>
                <c:pt idx="1386">
                  <c:v>0.47</c:v>
                </c:pt>
                <c:pt idx="1387">
                  <c:v>0.47</c:v>
                </c:pt>
                <c:pt idx="1388">
                  <c:v>0.47</c:v>
                </c:pt>
                <c:pt idx="1389">
                  <c:v>0.47</c:v>
                </c:pt>
                <c:pt idx="1390">
                  <c:v>0.47</c:v>
                </c:pt>
                <c:pt idx="1391">
                  <c:v>0.47</c:v>
                </c:pt>
                <c:pt idx="1392">
                  <c:v>0.47</c:v>
                </c:pt>
                <c:pt idx="1393">
                  <c:v>0.47</c:v>
                </c:pt>
                <c:pt idx="1394">
                  <c:v>0.47</c:v>
                </c:pt>
                <c:pt idx="1395">
                  <c:v>0.47</c:v>
                </c:pt>
                <c:pt idx="1396">
                  <c:v>0.47</c:v>
                </c:pt>
                <c:pt idx="1397">
                  <c:v>0.47</c:v>
                </c:pt>
                <c:pt idx="1398">
                  <c:v>0.47</c:v>
                </c:pt>
                <c:pt idx="1399">
                  <c:v>0.47</c:v>
                </c:pt>
                <c:pt idx="1400">
                  <c:v>0.47</c:v>
                </c:pt>
                <c:pt idx="1401">
                  <c:v>0.47</c:v>
                </c:pt>
                <c:pt idx="1402">
                  <c:v>0.47</c:v>
                </c:pt>
                <c:pt idx="1403">
                  <c:v>0.47</c:v>
                </c:pt>
                <c:pt idx="1404">
                  <c:v>0.47</c:v>
                </c:pt>
                <c:pt idx="1405">
                  <c:v>0.47</c:v>
                </c:pt>
                <c:pt idx="1406">
                  <c:v>0.47</c:v>
                </c:pt>
                <c:pt idx="1407">
                  <c:v>0.47</c:v>
                </c:pt>
                <c:pt idx="1408">
                  <c:v>0.47</c:v>
                </c:pt>
                <c:pt idx="1409">
                  <c:v>0.47</c:v>
                </c:pt>
                <c:pt idx="1410">
                  <c:v>0.47</c:v>
                </c:pt>
                <c:pt idx="1411">
                  <c:v>0.47</c:v>
                </c:pt>
                <c:pt idx="1412">
                  <c:v>0.47</c:v>
                </c:pt>
                <c:pt idx="1413">
                  <c:v>0.47</c:v>
                </c:pt>
                <c:pt idx="1414">
                  <c:v>0.47</c:v>
                </c:pt>
                <c:pt idx="1415">
                  <c:v>0.47</c:v>
                </c:pt>
                <c:pt idx="1416">
                  <c:v>0.47</c:v>
                </c:pt>
                <c:pt idx="1417">
                  <c:v>0.47</c:v>
                </c:pt>
                <c:pt idx="1418">
                  <c:v>0.47</c:v>
                </c:pt>
                <c:pt idx="1419">
                  <c:v>0.47</c:v>
                </c:pt>
                <c:pt idx="1420">
                  <c:v>0.47</c:v>
                </c:pt>
                <c:pt idx="1421">
                  <c:v>0.47</c:v>
                </c:pt>
                <c:pt idx="1422">
                  <c:v>0.47</c:v>
                </c:pt>
                <c:pt idx="1423">
                  <c:v>0.47</c:v>
                </c:pt>
                <c:pt idx="1424">
                  <c:v>0.47</c:v>
                </c:pt>
                <c:pt idx="1425">
                  <c:v>0.47</c:v>
                </c:pt>
                <c:pt idx="1426">
                  <c:v>0.47</c:v>
                </c:pt>
                <c:pt idx="1427">
                  <c:v>0.47</c:v>
                </c:pt>
                <c:pt idx="1428">
                  <c:v>0.47</c:v>
                </c:pt>
                <c:pt idx="1429">
                  <c:v>0.47</c:v>
                </c:pt>
                <c:pt idx="1430">
                  <c:v>0.47</c:v>
                </c:pt>
                <c:pt idx="1431">
                  <c:v>0.47</c:v>
                </c:pt>
                <c:pt idx="1432">
                  <c:v>0.47</c:v>
                </c:pt>
                <c:pt idx="1433">
                  <c:v>0.47</c:v>
                </c:pt>
                <c:pt idx="1434">
                  <c:v>0.47</c:v>
                </c:pt>
                <c:pt idx="1435">
                  <c:v>0.47</c:v>
                </c:pt>
                <c:pt idx="1436">
                  <c:v>0.47</c:v>
                </c:pt>
                <c:pt idx="1437">
                  <c:v>0.47</c:v>
                </c:pt>
                <c:pt idx="1438">
                  <c:v>0.47</c:v>
                </c:pt>
                <c:pt idx="1439">
                  <c:v>0.47</c:v>
                </c:pt>
                <c:pt idx="1440">
                  <c:v>0.47</c:v>
                </c:pt>
                <c:pt idx="1441">
                  <c:v>0.47</c:v>
                </c:pt>
                <c:pt idx="1442">
                  <c:v>0.47</c:v>
                </c:pt>
                <c:pt idx="1443">
                  <c:v>0.47</c:v>
                </c:pt>
                <c:pt idx="1444">
                  <c:v>0.47</c:v>
                </c:pt>
                <c:pt idx="1445">
                  <c:v>0.47</c:v>
                </c:pt>
                <c:pt idx="1446">
                  <c:v>0.47</c:v>
                </c:pt>
                <c:pt idx="1447">
                  <c:v>0.47</c:v>
                </c:pt>
                <c:pt idx="1448">
                  <c:v>0.47</c:v>
                </c:pt>
                <c:pt idx="1449">
                  <c:v>0.47</c:v>
                </c:pt>
                <c:pt idx="1450">
                  <c:v>0.47</c:v>
                </c:pt>
                <c:pt idx="1451">
                  <c:v>0.47</c:v>
                </c:pt>
                <c:pt idx="1452">
                  <c:v>0.47</c:v>
                </c:pt>
                <c:pt idx="1453">
                  <c:v>0.47</c:v>
                </c:pt>
                <c:pt idx="1454">
                  <c:v>0.47</c:v>
                </c:pt>
                <c:pt idx="1455">
                  <c:v>0.47</c:v>
                </c:pt>
                <c:pt idx="1456">
                  <c:v>0.47</c:v>
                </c:pt>
                <c:pt idx="1457">
                  <c:v>0.47</c:v>
                </c:pt>
                <c:pt idx="1458">
                  <c:v>0.47</c:v>
                </c:pt>
                <c:pt idx="1459">
                  <c:v>0.47</c:v>
                </c:pt>
                <c:pt idx="1460">
                  <c:v>0.47</c:v>
                </c:pt>
                <c:pt idx="1461">
                  <c:v>0.47</c:v>
                </c:pt>
                <c:pt idx="1462">
                  <c:v>0.47</c:v>
                </c:pt>
                <c:pt idx="1463">
                  <c:v>0.47</c:v>
                </c:pt>
                <c:pt idx="1464">
                  <c:v>0.47</c:v>
                </c:pt>
                <c:pt idx="1465">
                  <c:v>0.47</c:v>
                </c:pt>
                <c:pt idx="1466">
                  <c:v>0.47</c:v>
                </c:pt>
                <c:pt idx="1467">
                  <c:v>0.47</c:v>
                </c:pt>
                <c:pt idx="1468">
                  <c:v>0.47</c:v>
                </c:pt>
                <c:pt idx="1469">
                  <c:v>0.47</c:v>
                </c:pt>
                <c:pt idx="1470">
                  <c:v>0.47</c:v>
                </c:pt>
                <c:pt idx="1471">
                  <c:v>0.47</c:v>
                </c:pt>
                <c:pt idx="1472">
                  <c:v>0.47</c:v>
                </c:pt>
                <c:pt idx="1473">
                  <c:v>0.47</c:v>
                </c:pt>
                <c:pt idx="1474">
                  <c:v>0.47</c:v>
                </c:pt>
                <c:pt idx="1475">
                  <c:v>0.47</c:v>
                </c:pt>
                <c:pt idx="1476">
                  <c:v>0.47</c:v>
                </c:pt>
                <c:pt idx="1477">
                  <c:v>0.47</c:v>
                </c:pt>
                <c:pt idx="1478">
                  <c:v>0.47</c:v>
                </c:pt>
                <c:pt idx="1479">
                  <c:v>0.47</c:v>
                </c:pt>
                <c:pt idx="1480">
                  <c:v>0.47</c:v>
                </c:pt>
                <c:pt idx="1481">
                  <c:v>0.47</c:v>
                </c:pt>
                <c:pt idx="1482">
                  <c:v>0.47</c:v>
                </c:pt>
                <c:pt idx="1483">
                  <c:v>0.47</c:v>
                </c:pt>
                <c:pt idx="1484">
                  <c:v>0.47</c:v>
                </c:pt>
                <c:pt idx="1485">
                  <c:v>0.47</c:v>
                </c:pt>
                <c:pt idx="1486">
                  <c:v>0.47</c:v>
                </c:pt>
                <c:pt idx="1487">
                  <c:v>0.47</c:v>
                </c:pt>
                <c:pt idx="1488">
                  <c:v>0.47</c:v>
                </c:pt>
                <c:pt idx="1489">
                  <c:v>0.47</c:v>
                </c:pt>
                <c:pt idx="1490">
                  <c:v>0.47</c:v>
                </c:pt>
                <c:pt idx="1491">
                  <c:v>0.47</c:v>
                </c:pt>
                <c:pt idx="1492">
                  <c:v>0.47</c:v>
                </c:pt>
                <c:pt idx="1493">
                  <c:v>0.47</c:v>
                </c:pt>
                <c:pt idx="1494">
                  <c:v>0.47</c:v>
                </c:pt>
                <c:pt idx="1495">
                  <c:v>0.47</c:v>
                </c:pt>
                <c:pt idx="1496">
                  <c:v>0.47</c:v>
                </c:pt>
                <c:pt idx="1497">
                  <c:v>0.47</c:v>
                </c:pt>
                <c:pt idx="1498">
                  <c:v>0.47</c:v>
                </c:pt>
                <c:pt idx="1499">
                  <c:v>0.47</c:v>
                </c:pt>
                <c:pt idx="1500">
                  <c:v>0.47</c:v>
                </c:pt>
                <c:pt idx="1501">
                  <c:v>0.47</c:v>
                </c:pt>
                <c:pt idx="1502">
                  <c:v>0.47</c:v>
                </c:pt>
                <c:pt idx="1503">
                  <c:v>0.47</c:v>
                </c:pt>
                <c:pt idx="1504">
                  <c:v>0.47</c:v>
                </c:pt>
                <c:pt idx="1505">
                  <c:v>0.47</c:v>
                </c:pt>
                <c:pt idx="1506">
                  <c:v>0.47</c:v>
                </c:pt>
                <c:pt idx="1507">
                  <c:v>0.47</c:v>
                </c:pt>
                <c:pt idx="1508">
                  <c:v>0.47</c:v>
                </c:pt>
                <c:pt idx="1509">
                  <c:v>0.47</c:v>
                </c:pt>
                <c:pt idx="1510">
                  <c:v>0.47</c:v>
                </c:pt>
                <c:pt idx="1511">
                  <c:v>0.47</c:v>
                </c:pt>
                <c:pt idx="1512">
                  <c:v>0.47</c:v>
                </c:pt>
                <c:pt idx="1513">
                  <c:v>0.47</c:v>
                </c:pt>
                <c:pt idx="1514">
                  <c:v>0.47</c:v>
                </c:pt>
                <c:pt idx="1515">
                  <c:v>0.47</c:v>
                </c:pt>
                <c:pt idx="1516">
                  <c:v>0.47</c:v>
                </c:pt>
                <c:pt idx="1517">
                  <c:v>0.47</c:v>
                </c:pt>
                <c:pt idx="1518">
                  <c:v>0.47</c:v>
                </c:pt>
                <c:pt idx="1519">
                  <c:v>0.47</c:v>
                </c:pt>
                <c:pt idx="1520">
                  <c:v>0.47</c:v>
                </c:pt>
                <c:pt idx="1521">
                  <c:v>0.47</c:v>
                </c:pt>
                <c:pt idx="1522">
                  <c:v>0.47</c:v>
                </c:pt>
                <c:pt idx="1523">
                  <c:v>0.47</c:v>
                </c:pt>
                <c:pt idx="1524">
                  <c:v>0.47</c:v>
                </c:pt>
                <c:pt idx="1525">
                  <c:v>0.47</c:v>
                </c:pt>
                <c:pt idx="1526">
                  <c:v>0.47</c:v>
                </c:pt>
                <c:pt idx="1527">
                  <c:v>0.47</c:v>
                </c:pt>
                <c:pt idx="1528">
                  <c:v>0.47</c:v>
                </c:pt>
                <c:pt idx="1529">
                  <c:v>0.47</c:v>
                </c:pt>
                <c:pt idx="1530">
                  <c:v>0.47</c:v>
                </c:pt>
                <c:pt idx="1531">
                  <c:v>0.47</c:v>
                </c:pt>
                <c:pt idx="1532">
                  <c:v>0.47</c:v>
                </c:pt>
                <c:pt idx="1533">
                  <c:v>0.47</c:v>
                </c:pt>
                <c:pt idx="1534">
                  <c:v>0.47</c:v>
                </c:pt>
                <c:pt idx="1535">
                  <c:v>0.47</c:v>
                </c:pt>
                <c:pt idx="1536">
                  <c:v>0.47</c:v>
                </c:pt>
                <c:pt idx="1537">
                  <c:v>0.47</c:v>
                </c:pt>
                <c:pt idx="1538">
                  <c:v>0.47</c:v>
                </c:pt>
                <c:pt idx="1539">
                  <c:v>0.47</c:v>
                </c:pt>
                <c:pt idx="1540">
                  <c:v>0.47</c:v>
                </c:pt>
                <c:pt idx="1541">
                  <c:v>0.47</c:v>
                </c:pt>
                <c:pt idx="1542">
                  <c:v>0.47</c:v>
                </c:pt>
                <c:pt idx="1543">
                  <c:v>0.47</c:v>
                </c:pt>
                <c:pt idx="1544">
                  <c:v>0.47</c:v>
                </c:pt>
                <c:pt idx="1545">
                  <c:v>0.47</c:v>
                </c:pt>
                <c:pt idx="1546">
                  <c:v>0.47</c:v>
                </c:pt>
                <c:pt idx="1547">
                  <c:v>0.47</c:v>
                </c:pt>
                <c:pt idx="1548">
                  <c:v>0.47</c:v>
                </c:pt>
                <c:pt idx="1549">
                  <c:v>0.47</c:v>
                </c:pt>
                <c:pt idx="1550">
                  <c:v>0.47</c:v>
                </c:pt>
                <c:pt idx="1551">
                  <c:v>0.47</c:v>
                </c:pt>
                <c:pt idx="1552">
                  <c:v>0.47</c:v>
                </c:pt>
                <c:pt idx="1553">
                  <c:v>0.47</c:v>
                </c:pt>
                <c:pt idx="1554">
                  <c:v>0.47</c:v>
                </c:pt>
                <c:pt idx="1555">
                  <c:v>0.47</c:v>
                </c:pt>
                <c:pt idx="1556">
                  <c:v>0.47</c:v>
                </c:pt>
                <c:pt idx="1557">
                  <c:v>0.47</c:v>
                </c:pt>
                <c:pt idx="1558">
                  <c:v>0.47</c:v>
                </c:pt>
                <c:pt idx="1559">
                  <c:v>0.47</c:v>
                </c:pt>
                <c:pt idx="1560">
                  <c:v>0.47</c:v>
                </c:pt>
                <c:pt idx="1561">
                  <c:v>0.47</c:v>
                </c:pt>
                <c:pt idx="1562">
                  <c:v>0.47</c:v>
                </c:pt>
                <c:pt idx="1563">
                  <c:v>0.47</c:v>
                </c:pt>
                <c:pt idx="1564">
                  <c:v>0.47</c:v>
                </c:pt>
                <c:pt idx="1565">
                  <c:v>0.47</c:v>
                </c:pt>
                <c:pt idx="1566">
                  <c:v>0.47</c:v>
                </c:pt>
                <c:pt idx="1567">
                  <c:v>0.47</c:v>
                </c:pt>
                <c:pt idx="1568">
                  <c:v>0.47</c:v>
                </c:pt>
                <c:pt idx="1569">
                  <c:v>0.47</c:v>
                </c:pt>
                <c:pt idx="1570">
                  <c:v>0.47</c:v>
                </c:pt>
                <c:pt idx="1571">
                  <c:v>0.47</c:v>
                </c:pt>
                <c:pt idx="1572">
                  <c:v>0.47</c:v>
                </c:pt>
                <c:pt idx="1573">
                  <c:v>0.47</c:v>
                </c:pt>
                <c:pt idx="1574">
                  <c:v>0.47</c:v>
                </c:pt>
                <c:pt idx="1575">
                  <c:v>0.47</c:v>
                </c:pt>
                <c:pt idx="1576">
                  <c:v>0.47</c:v>
                </c:pt>
                <c:pt idx="1577">
                  <c:v>0.47</c:v>
                </c:pt>
                <c:pt idx="1578">
                  <c:v>0.47</c:v>
                </c:pt>
                <c:pt idx="1579">
                  <c:v>0.47</c:v>
                </c:pt>
                <c:pt idx="1580">
                  <c:v>0.47</c:v>
                </c:pt>
                <c:pt idx="1581">
                  <c:v>0.47</c:v>
                </c:pt>
                <c:pt idx="1582">
                  <c:v>0.47</c:v>
                </c:pt>
                <c:pt idx="1583">
                  <c:v>0.47</c:v>
                </c:pt>
                <c:pt idx="1584">
                  <c:v>0.47</c:v>
                </c:pt>
                <c:pt idx="1585">
                  <c:v>0.47</c:v>
                </c:pt>
                <c:pt idx="1586">
                  <c:v>0.47</c:v>
                </c:pt>
                <c:pt idx="1587">
                  <c:v>0.47</c:v>
                </c:pt>
                <c:pt idx="1588">
                  <c:v>0.47</c:v>
                </c:pt>
                <c:pt idx="1589">
                  <c:v>0.47</c:v>
                </c:pt>
                <c:pt idx="1590">
                  <c:v>0.47</c:v>
                </c:pt>
                <c:pt idx="1591">
                  <c:v>0.47</c:v>
                </c:pt>
                <c:pt idx="1592">
                  <c:v>0.47</c:v>
                </c:pt>
                <c:pt idx="1593">
                  <c:v>0.47</c:v>
                </c:pt>
                <c:pt idx="1594">
                  <c:v>0.47</c:v>
                </c:pt>
                <c:pt idx="1595">
                  <c:v>0.47</c:v>
                </c:pt>
                <c:pt idx="1596">
                  <c:v>0.47</c:v>
                </c:pt>
                <c:pt idx="1597">
                  <c:v>0.47</c:v>
                </c:pt>
                <c:pt idx="1598">
                  <c:v>0.47</c:v>
                </c:pt>
                <c:pt idx="1599">
                  <c:v>0.47</c:v>
                </c:pt>
                <c:pt idx="1600">
                  <c:v>0.47</c:v>
                </c:pt>
                <c:pt idx="1601">
                  <c:v>0.47</c:v>
                </c:pt>
                <c:pt idx="1602">
                  <c:v>0.47</c:v>
                </c:pt>
                <c:pt idx="1603">
                  <c:v>0.47</c:v>
                </c:pt>
                <c:pt idx="1604">
                  <c:v>0.47</c:v>
                </c:pt>
                <c:pt idx="1605">
                  <c:v>0.47</c:v>
                </c:pt>
                <c:pt idx="1606">
                  <c:v>0.47</c:v>
                </c:pt>
                <c:pt idx="1607">
                  <c:v>0.47</c:v>
                </c:pt>
                <c:pt idx="1608">
                  <c:v>0.47</c:v>
                </c:pt>
                <c:pt idx="1609">
                  <c:v>0.47</c:v>
                </c:pt>
                <c:pt idx="1610">
                  <c:v>0.47</c:v>
                </c:pt>
                <c:pt idx="1611">
                  <c:v>0.47</c:v>
                </c:pt>
                <c:pt idx="1612">
                  <c:v>0.47</c:v>
                </c:pt>
                <c:pt idx="1613">
                  <c:v>0.47</c:v>
                </c:pt>
                <c:pt idx="1614">
                  <c:v>0.47</c:v>
                </c:pt>
                <c:pt idx="1615">
                  <c:v>0.47</c:v>
                </c:pt>
                <c:pt idx="1616">
                  <c:v>0.47</c:v>
                </c:pt>
                <c:pt idx="1617">
                  <c:v>0.47</c:v>
                </c:pt>
                <c:pt idx="1618">
                  <c:v>0.47</c:v>
                </c:pt>
                <c:pt idx="1619">
                  <c:v>0.47</c:v>
                </c:pt>
                <c:pt idx="1620">
                  <c:v>0.47</c:v>
                </c:pt>
                <c:pt idx="1621">
                  <c:v>0.47</c:v>
                </c:pt>
                <c:pt idx="1622">
                  <c:v>0.47</c:v>
                </c:pt>
                <c:pt idx="1623">
                  <c:v>0.47</c:v>
                </c:pt>
                <c:pt idx="1624">
                  <c:v>0.47</c:v>
                </c:pt>
                <c:pt idx="1625">
                  <c:v>0.47</c:v>
                </c:pt>
                <c:pt idx="1626">
                  <c:v>0.47</c:v>
                </c:pt>
                <c:pt idx="1627">
                  <c:v>0.47</c:v>
                </c:pt>
                <c:pt idx="1628">
                  <c:v>0.47</c:v>
                </c:pt>
                <c:pt idx="1629">
                  <c:v>0.47</c:v>
                </c:pt>
                <c:pt idx="1630">
                  <c:v>0.47</c:v>
                </c:pt>
                <c:pt idx="1631">
                  <c:v>0.47</c:v>
                </c:pt>
                <c:pt idx="1632">
                  <c:v>0.47</c:v>
                </c:pt>
                <c:pt idx="1633">
                  <c:v>0.47</c:v>
                </c:pt>
                <c:pt idx="1634">
                  <c:v>0.47</c:v>
                </c:pt>
                <c:pt idx="1635">
                  <c:v>0.47</c:v>
                </c:pt>
                <c:pt idx="1636">
                  <c:v>0.47</c:v>
                </c:pt>
                <c:pt idx="1637">
                  <c:v>0.47</c:v>
                </c:pt>
                <c:pt idx="1638">
                  <c:v>0.47</c:v>
                </c:pt>
                <c:pt idx="1639">
                  <c:v>0.47</c:v>
                </c:pt>
                <c:pt idx="1640">
                  <c:v>0.47</c:v>
                </c:pt>
                <c:pt idx="1641">
                  <c:v>0.47</c:v>
                </c:pt>
                <c:pt idx="1642">
                  <c:v>0.47</c:v>
                </c:pt>
                <c:pt idx="1643">
                  <c:v>0.47</c:v>
                </c:pt>
                <c:pt idx="1644">
                  <c:v>0.47</c:v>
                </c:pt>
                <c:pt idx="1645">
                  <c:v>0.47</c:v>
                </c:pt>
                <c:pt idx="1646">
                  <c:v>0.47</c:v>
                </c:pt>
                <c:pt idx="1647">
                  <c:v>0.47</c:v>
                </c:pt>
                <c:pt idx="1648">
                  <c:v>0.47</c:v>
                </c:pt>
                <c:pt idx="1649">
                  <c:v>0.47</c:v>
                </c:pt>
                <c:pt idx="1650">
                  <c:v>0.47</c:v>
                </c:pt>
                <c:pt idx="1651">
                  <c:v>0.47</c:v>
                </c:pt>
                <c:pt idx="1652">
                  <c:v>0.47</c:v>
                </c:pt>
                <c:pt idx="1653">
                  <c:v>0.47</c:v>
                </c:pt>
                <c:pt idx="1654">
                  <c:v>0.47</c:v>
                </c:pt>
                <c:pt idx="1655">
                  <c:v>0.47</c:v>
                </c:pt>
                <c:pt idx="1656">
                  <c:v>0.47</c:v>
                </c:pt>
                <c:pt idx="1657">
                  <c:v>0.47</c:v>
                </c:pt>
                <c:pt idx="1658">
                  <c:v>0.47</c:v>
                </c:pt>
                <c:pt idx="1659">
                  <c:v>0.47</c:v>
                </c:pt>
                <c:pt idx="1660">
                  <c:v>0.47</c:v>
                </c:pt>
                <c:pt idx="1661">
                  <c:v>0.47</c:v>
                </c:pt>
                <c:pt idx="1662">
                  <c:v>0.47</c:v>
                </c:pt>
                <c:pt idx="1663">
                  <c:v>0.47</c:v>
                </c:pt>
                <c:pt idx="1664">
                  <c:v>0.47</c:v>
                </c:pt>
                <c:pt idx="1665">
                  <c:v>0.47</c:v>
                </c:pt>
                <c:pt idx="1666">
                  <c:v>0.47</c:v>
                </c:pt>
                <c:pt idx="1667">
                  <c:v>0.47</c:v>
                </c:pt>
                <c:pt idx="1668">
                  <c:v>0.47</c:v>
                </c:pt>
                <c:pt idx="1669">
                  <c:v>0.47</c:v>
                </c:pt>
                <c:pt idx="1670">
                  <c:v>0.47</c:v>
                </c:pt>
                <c:pt idx="1671">
                  <c:v>0.47</c:v>
                </c:pt>
                <c:pt idx="1672">
                  <c:v>0.47</c:v>
                </c:pt>
                <c:pt idx="1673">
                  <c:v>0.47</c:v>
                </c:pt>
                <c:pt idx="1674">
                  <c:v>0.47</c:v>
                </c:pt>
                <c:pt idx="1675">
                  <c:v>0.47</c:v>
                </c:pt>
                <c:pt idx="1676">
                  <c:v>0.47</c:v>
                </c:pt>
                <c:pt idx="1677">
                  <c:v>0.47</c:v>
                </c:pt>
                <c:pt idx="1678">
                  <c:v>0.47</c:v>
                </c:pt>
                <c:pt idx="1679">
                  <c:v>0.47</c:v>
                </c:pt>
                <c:pt idx="1680">
                  <c:v>0.47</c:v>
                </c:pt>
                <c:pt idx="1681">
                  <c:v>0.47</c:v>
                </c:pt>
                <c:pt idx="1682">
                  <c:v>0.47</c:v>
                </c:pt>
                <c:pt idx="1683">
                  <c:v>0.47</c:v>
                </c:pt>
                <c:pt idx="1684">
                  <c:v>0.47</c:v>
                </c:pt>
                <c:pt idx="1685">
                  <c:v>0.47</c:v>
                </c:pt>
                <c:pt idx="1686">
                  <c:v>0.47</c:v>
                </c:pt>
                <c:pt idx="1687">
                  <c:v>0.47</c:v>
                </c:pt>
                <c:pt idx="1688">
                  <c:v>0.47</c:v>
                </c:pt>
                <c:pt idx="1689">
                  <c:v>0.47</c:v>
                </c:pt>
                <c:pt idx="1690">
                  <c:v>0.47</c:v>
                </c:pt>
                <c:pt idx="1691">
                  <c:v>0.47</c:v>
                </c:pt>
                <c:pt idx="1692">
                  <c:v>0.47</c:v>
                </c:pt>
                <c:pt idx="1693">
                  <c:v>0.47</c:v>
                </c:pt>
                <c:pt idx="1694">
                  <c:v>0.47</c:v>
                </c:pt>
                <c:pt idx="1695">
                  <c:v>0.47</c:v>
                </c:pt>
                <c:pt idx="1696">
                  <c:v>0.47</c:v>
                </c:pt>
                <c:pt idx="1697">
                  <c:v>0.47</c:v>
                </c:pt>
                <c:pt idx="1698">
                  <c:v>0.47</c:v>
                </c:pt>
                <c:pt idx="1699">
                  <c:v>0.47</c:v>
                </c:pt>
                <c:pt idx="1700">
                  <c:v>0.47</c:v>
                </c:pt>
                <c:pt idx="1701">
                  <c:v>0.47</c:v>
                </c:pt>
                <c:pt idx="1702">
                  <c:v>0.47</c:v>
                </c:pt>
                <c:pt idx="1703">
                  <c:v>0.47</c:v>
                </c:pt>
                <c:pt idx="1704">
                  <c:v>0.47</c:v>
                </c:pt>
                <c:pt idx="1705">
                  <c:v>0.47</c:v>
                </c:pt>
                <c:pt idx="1706">
                  <c:v>0.47</c:v>
                </c:pt>
                <c:pt idx="1707">
                  <c:v>0.47</c:v>
                </c:pt>
                <c:pt idx="1708">
                  <c:v>0.47</c:v>
                </c:pt>
                <c:pt idx="1709">
                  <c:v>0.47</c:v>
                </c:pt>
                <c:pt idx="1710">
                  <c:v>0.47</c:v>
                </c:pt>
                <c:pt idx="1711">
                  <c:v>0.47</c:v>
                </c:pt>
                <c:pt idx="1712">
                  <c:v>0.47</c:v>
                </c:pt>
                <c:pt idx="1713">
                  <c:v>0.47</c:v>
                </c:pt>
                <c:pt idx="1714">
                  <c:v>0.47</c:v>
                </c:pt>
                <c:pt idx="1715">
                  <c:v>0.47</c:v>
                </c:pt>
                <c:pt idx="1716">
                  <c:v>0.47</c:v>
                </c:pt>
                <c:pt idx="1717">
                  <c:v>0.47</c:v>
                </c:pt>
                <c:pt idx="1718">
                  <c:v>0.47</c:v>
                </c:pt>
                <c:pt idx="1719">
                  <c:v>0.47</c:v>
                </c:pt>
                <c:pt idx="1720">
                  <c:v>0.47</c:v>
                </c:pt>
                <c:pt idx="1721">
                  <c:v>0.47</c:v>
                </c:pt>
                <c:pt idx="1722">
                  <c:v>0.47</c:v>
                </c:pt>
                <c:pt idx="1723">
                  <c:v>0.47</c:v>
                </c:pt>
                <c:pt idx="1724">
                  <c:v>0.47</c:v>
                </c:pt>
                <c:pt idx="1725">
                  <c:v>0.47</c:v>
                </c:pt>
                <c:pt idx="1726">
                  <c:v>0.47</c:v>
                </c:pt>
                <c:pt idx="1727">
                  <c:v>0.47</c:v>
                </c:pt>
                <c:pt idx="1728">
                  <c:v>0.47</c:v>
                </c:pt>
                <c:pt idx="1729">
                  <c:v>0.47</c:v>
                </c:pt>
                <c:pt idx="1730">
                  <c:v>0.47</c:v>
                </c:pt>
                <c:pt idx="1731">
                  <c:v>0.47</c:v>
                </c:pt>
                <c:pt idx="1732">
                  <c:v>0.47</c:v>
                </c:pt>
                <c:pt idx="1733">
                  <c:v>0.47</c:v>
                </c:pt>
                <c:pt idx="1734">
                  <c:v>0.47</c:v>
                </c:pt>
                <c:pt idx="1735">
                  <c:v>0.47</c:v>
                </c:pt>
                <c:pt idx="1736">
                  <c:v>0.47</c:v>
                </c:pt>
                <c:pt idx="1737">
                  <c:v>0.47</c:v>
                </c:pt>
                <c:pt idx="1738">
                  <c:v>0.47</c:v>
                </c:pt>
                <c:pt idx="1739">
                  <c:v>0.47</c:v>
                </c:pt>
                <c:pt idx="1740">
                  <c:v>0.47</c:v>
                </c:pt>
                <c:pt idx="1741">
                  <c:v>0.47</c:v>
                </c:pt>
                <c:pt idx="1742">
                  <c:v>0.47</c:v>
                </c:pt>
                <c:pt idx="1743">
                  <c:v>0.47</c:v>
                </c:pt>
                <c:pt idx="1744">
                  <c:v>0.47</c:v>
                </c:pt>
                <c:pt idx="1745">
                  <c:v>0.47</c:v>
                </c:pt>
                <c:pt idx="1746">
                  <c:v>0.47</c:v>
                </c:pt>
                <c:pt idx="1747">
                  <c:v>0.47</c:v>
                </c:pt>
                <c:pt idx="1748">
                  <c:v>0.47</c:v>
                </c:pt>
                <c:pt idx="1749">
                  <c:v>0.47</c:v>
                </c:pt>
                <c:pt idx="1750">
                  <c:v>0.47</c:v>
                </c:pt>
                <c:pt idx="1751">
                  <c:v>0.47</c:v>
                </c:pt>
                <c:pt idx="1752">
                  <c:v>0.47</c:v>
                </c:pt>
                <c:pt idx="1753">
                  <c:v>0.47</c:v>
                </c:pt>
                <c:pt idx="1754">
                  <c:v>0.47</c:v>
                </c:pt>
                <c:pt idx="1755">
                  <c:v>0.47</c:v>
                </c:pt>
                <c:pt idx="1756">
                  <c:v>0.47</c:v>
                </c:pt>
                <c:pt idx="1757">
                  <c:v>0.47</c:v>
                </c:pt>
                <c:pt idx="1758">
                  <c:v>0.47</c:v>
                </c:pt>
                <c:pt idx="1759">
                  <c:v>0.47</c:v>
                </c:pt>
                <c:pt idx="1760">
                  <c:v>0.47</c:v>
                </c:pt>
                <c:pt idx="1761">
                  <c:v>0.47</c:v>
                </c:pt>
                <c:pt idx="1762">
                  <c:v>0.47</c:v>
                </c:pt>
                <c:pt idx="1763">
                  <c:v>0.47</c:v>
                </c:pt>
                <c:pt idx="1764">
                  <c:v>0.47</c:v>
                </c:pt>
                <c:pt idx="1765">
                  <c:v>0.47</c:v>
                </c:pt>
                <c:pt idx="1766">
                  <c:v>0.47</c:v>
                </c:pt>
                <c:pt idx="1767">
                  <c:v>0.47</c:v>
                </c:pt>
                <c:pt idx="1768">
                  <c:v>0.47</c:v>
                </c:pt>
                <c:pt idx="1769">
                  <c:v>0.47</c:v>
                </c:pt>
                <c:pt idx="1770">
                  <c:v>0.47</c:v>
                </c:pt>
                <c:pt idx="1771">
                  <c:v>0.47</c:v>
                </c:pt>
                <c:pt idx="1772">
                  <c:v>0.47</c:v>
                </c:pt>
                <c:pt idx="1773">
                  <c:v>0.47</c:v>
                </c:pt>
                <c:pt idx="1774">
                  <c:v>0.47</c:v>
                </c:pt>
                <c:pt idx="1775">
                  <c:v>0.47</c:v>
                </c:pt>
                <c:pt idx="1776">
                  <c:v>0.47</c:v>
                </c:pt>
                <c:pt idx="1777">
                  <c:v>0.47</c:v>
                </c:pt>
                <c:pt idx="1778">
                  <c:v>0.47</c:v>
                </c:pt>
                <c:pt idx="1779">
                  <c:v>0.47</c:v>
                </c:pt>
                <c:pt idx="1780">
                  <c:v>0.47</c:v>
                </c:pt>
                <c:pt idx="1781">
                  <c:v>0.47</c:v>
                </c:pt>
                <c:pt idx="1782">
                  <c:v>0.47</c:v>
                </c:pt>
                <c:pt idx="1783">
                  <c:v>0.47</c:v>
                </c:pt>
                <c:pt idx="1784">
                  <c:v>0.47</c:v>
                </c:pt>
                <c:pt idx="1785">
                  <c:v>0.47</c:v>
                </c:pt>
                <c:pt idx="1786">
                  <c:v>0.47</c:v>
                </c:pt>
                <c:pt idx="1787">
                  <c:v>0.47</c:v>
                </c:pt>
                <c:pt idx="1788">
                  <c:v>0.47</c:v>
                </c:pt>
                <c:pt idx="1789">
                  <c:v>0.47</c:v>
                </c:pt>
                <c:pt idx="1790">
                  <c:v>0.47</c:v>
                </c:pt>
                <c:pt idx="1791">
                  <c:v>0.47</c:v>
                </c:pt>
                <c:pt idx="1792">
                  <c:v>0.47</c:v>
                </c:pt>
                <c:pt idx="1793">
                  <c:v>0.47</c:v>
                </c:pt>
                <c:pt idx="1794">
                  <c:v>0.47</c:v>
                </c:pt>
                <c:pt idx="1795">
                  <c:v>0.47</c:v>
                </c:pt>
                <c:pt idx="1796">
                  <c:v>0.47</c:v>
                </c:pt>
                <c:pt idx="1797">
                  <c:v>0.47</c:v>
                </c:pt>
                <c:pt idx="1798">
                  <c:v>0.47</c:v>
                </c:pt>
                <c:pt idx="1799">
                  <c:v>0.47</c:v>
                </c:pt>
                <c:pt idx="1800">
                  <c:v>0.47</c:v>
                </c:pt>
                <c:pt idx="1801">
                  <c:v>0.47</c:v>
                </c:pt>
                <c:pt idx="1802">
                  <c:v>0.47</c:v>
                </c:pt>
                <c:pt idx="1803">
                  <c:v>0.47</c:v>
                </c:pt>
                <c:pt idx="1804">
                  <c:v>0.47</c:v>
                </c:pt>
                <c:pt idx="1805">
                  <c:v>0.47</c:v>
                </c:pt>
                <c:pt idx="1806">
                  <c:v>0.47</c:v>
                </c:pt>
                <c:pt idx="1807">
                  <c:v>0.47</c:v>
                </c:pt>
                <c:pt idx="1808">
                  <c:v>0.47</c:v>
                </c:pt>
                <c:pt idx="1809">
                  <c:v>0.47</c:v>
                </c:pt>
                <c:pt idx="1810">
                  <c:v>0.47</c:v>
                </c:pt>
                <c:pt idx="1811">
                  <c:v>0.47</c:v>
                </c:pt>
                <c:pt idx="1812">
                  <c:v>0.47</c:v>
                </c:pt>
                <c:pt idx="1813">
                  <c:v>0.47</c:v>
                </c:pt>
                <c:pt idx="1814">
                  <c:v>0.47</c:v>
                </c:pt>
                <c:pt idx="1815">
                  <c:v>0.47</c:v>
                </c:pt>
                <c:pt idx="1816">
                  <c:v>0.47</c:v>
                </c:pt>
                <c:pt idx="1817">
                  <c:v>0.47</c:v>
                </c:pt>
                <c:pt idx="1818">
                  <c:v>0.47</c:v>
                </c:pt>
                <c:pt idx="1819">
                  <c:v>0.47</c:v>
                </c:pt>
                <c:pt idx="1820">
                  <c:v>0.47</c:v>
                </c:pt>
                <c:pt idx="1821">
                  <c:v>0.47</c:v>
                </c:pt>
                <c:pt idx="1822">
                  <c:v>0.47</c:v>
                </c:pt>
                <c:pt idx="1823">
                  <c:v>0.47</c:v>
                </c:pt>
                <c:pt idx="1824">
                  <c:v>0.47</c:v>
                </c:pt>
                <c:pt idx="1825">
                  <c:v>0.47</c:v>
                </c:pt>
                <c:pt idx="1826">
                  <c:v>0.47</c:v>
                </c:pt>
                <c:pt idx="1827">
                  <c:v>0.47</c:v>
                </c:pt>
                <c:pt idx="1828">
                  <c:v>0.47</c:v>
                </c:pt>
                <c:pt idx="1829">
                  <c:v>0.47</c:v>
                </c:pt>
                <c:pt idx="1830">
                  <c:v>0.47</c:v>
                </c:pt>
                <c:pt idx="1831">
                  <c:v>0.47</c:v>
                </c:pt>
                <c:pt idx="1832">
                  <c:v>0.47</c:v>
                </c:pt>
                <c:pt idx="1833">
                  <c:v>0.47</c:v>
                </c:pt>
                <c:pt idx="1834">
                  <c:v>0.47</c:v>
                </c:pt>
                <c:pt idx="1835">
                  <c:v>0.47</c:v>
                </c:pt>
                <c:pt idx="1836">
                  <c:v>0.47</c:v>
                </c:pt>
                <c:pt idx="1837">
                  <c:v>0.47</c:v>
                </c:pt>
                <c:pt idx="1838">
                  <c:v>0.47</c:v>
                </c:pt>
                <c:pt idx="1839">
                  <c:v>0.47</c:v>
                </c:pt>
                <c:pt idx="1840">
                  <c:v>0.47</c:v>
                </c:pt>
                <c:pt idx="1841">
                  <c:v>0.47</c:v>
                </c:pt>
                <c:pt idx="1842">
                  <c:v>0.47</c:v>
                </c:pt>
                <c:pt idx="1843">
                  <c:v>0.47</c:v>
                </c:pt>
                <c:pt idx="1844">
                  <c:v>0.47</c:v>
                </c:pt>
                <c:pt idx="1845">
                  <c:v>0.47</c:v>
                </c:pt>
                <c:pt idx="1846">
                  <c:v>0.47</c:v>
                </c:pt>
                <c:pt idx="1847">
                  <c:v>0.47</c:v>
                </c:pt>
                <c:pt idx="1848">
                  <c:v>0.47</c:v>
                </c:pt>
                <c:pt idx="1849">
                  <c:v>0.47</c:v>
                </c:pt>
                <c:pt idx="1850">
                  <c:v>0.47</c:v>
                </c:pt>
                <c:pt idx="1851">
                  <c:v>0.47</c:v>
                </c:pt>
                <c:pt idx="1852">
                  <c:v>0.47</c:v>
                </c:pt>
                <c:pt idx="1853">
                  <c:v>0.47</c:v>
                </c:pt>
                <c:pt idx="1854">
                  <c:v>0.47</c:v>
                </c:pt>
                <c:pt idx="1855">
                  <c:v>0.47</c:v>
                </c:pt>
                <c:pt idx="1856">
                  <c:v>0.47</c:v>
                </c:pt>
                <c:pt idx="1857">
                  <c:v>0.47</c:v>
                </c:pt>
                <c:pt idx="1858">
                  <c:v>0.47</c:v>
                </c:pt>
                <c:pt idx="1859">
                  <c:v>0.47</c:v>
                </c:pt>
                <c:pt idx="1860">
                  <c:v>0.47</c:v>
                </c:pt>
                <c:pt idx="1861">
                  <c:v>0.47</c:v>
                </c:pt>
                <c:pt idx="1862">
                  <c:v>0.47</c:v>
                </c:pt>
                <c:pt idx="1863">
                  <c:v>0.47</c:v>
                </c:pt>
                <c:pt idx="1864">
                  <c:v>0.47</c:v>
                </c:pt>
                <c:pt idx="1865">
                  <c:v>0.47</c:v>
                </c:pt>
                <c:pt idx="1866">
                  <c:v>0.47</c:v>
                </c:pt>
                <c:pt idx="1867">
                  <c:v>0.47</c:v>
                </c:pt>
                <c:pt idx="1868">
                  <c:v>0.47</c:v>
                </c:pt>
                <c:pt idx="1869">
                  <c:v>0.47</c:v>
                </c:pt>
                <c:pt idx="1870">
                  <c:v>0.47</c:v>
                </c:pt>
                <c:pt idx="1871">
                  <c:v>0.47</c:v>
                </c:pt>
                <c:pt idx="1872">
                  <c:v>0.47</c:v>
                </c:pt>
                <c:pt idx="1873">
                  <c:v>0.47</c:v>
                </c:pt>
                <c:pt idx="1874">
                  <c:v>0.47</c:v>
                </c:pt>
                <c:pt idx="1875">
                  <c:v>0.47</c:v>
                </c:pt>
                <c:pt idx="1876">
                  <c:v>0.47</c:v>
                </c:pt>
                <c:pt idx="1877">
                  <c:v>0.47</c:v>
                </c:pt>
                <c:pt idx="1878">
                  <c:v>0.47</c:v>
                </c:pt>
                <c:pt idx="187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0-2A44-9635-48E6A377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Marginal tax rate on next £ (IT, employee NICs and child benefit charge)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inputs!$B$42</c:f>
              <c:strCache>
                <c:ptCount val="1"/>
                <c:pt idx="0">
                  <c:v>UK gross wages vs take-home pay for single earner, family of 3 kids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calculations!$AG$2:$AG$1882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12590.025</c:v>
                </c:pt>
                <c:pt idx="127">
                  <c:v>12656.775</c:v>
                </c:pt>
                <c:pt idx="128">
                  <c:v>12723.525</c:v>
                </c:pt>
                <c:pt idx="129">
                  <c:v>12790.275</c:v>
                </c:pt>
                <c:pt idx="130">
                  <c:v>12857.025</c:v>
                </c:pt>
                <c:pt idx="131">
                  <c:v>12923.775</c:v>
                </c:pt>
                <c:pt idx="132">
                  <c:v>12990.525</c:v>
                </c:pt>
                <c:pt idx="133">
                  <c:v>13057.275</c:v>
                </c:pt>
                <c:pt idx="134">
                  <c:v>13124.025</c:v>
                </c:pt>
                <c:pt idx="135">
                  <c:v>13190.775</c:v>
                </c:pt>
                <c:pt idx="136">
                  <c:v>13257.525</c:v>
                </c:pt>
                <c:pt idx="137">
                  <c:v>13324.275</c:v>
                </c:pt>
                <c:pt idx="138">
                  <c:v>13391.025</c:v>
                </c:pt>
                <c:pt idx="139">
                  <c:v>13457.775</c:v>
                </c:pt>
                <c:pt idx="140">
                  <c:v>13524.525</c:v>
                </c:pt>
                <c:pt idx="141">
                  <c:v>13591.275</c:v>
                </c:pt>
                <c:pt idx="142">
                  <c:v>13658.025</c:v>
                </c:pt>
                <c:pt idx="143">
                  <c:v>13724.775</c:v>
                </c:pt>
                <c:pt idx="144">
                  <c:v>13791.525</c:v>
                </c:pt>
                <c:pt idx="145">
                  <c:v>13858.275</c:v>
                </c:pt>
                <c:pt idx="146">
                  <c:v>13925.025</c:v>
                </c:pt>
                <c:pt idx="147">
                  <c:v>13991.775</c:v>
                </c:pt>
                <c:pt idx="148">
                  <c:v>14058.525</c:v>
                </c:pt>
                <c:pt idx="149">
                  <c:v>14125.275</c:v>
                </c:pt>
                <c:pt idx="150">
                  <c:v>14192.025</c:v>
                </c:pt>
                <c:pt idx="151">
                  <c:v>14258.775</c:v>
                </c:pt>
                <c:pt idx="152">
                  <c:v>14325.525</c:v>
                </c:pt>
                <c:pt idx="153">
                  <c:v>14392.275</c:v>
                </c:pt>
                <c:pt idx="154">
                  <c:v>14459.025</c:v>
                </c:pt>
                <c:pt idx="155">
                  <c:v>14525.775</c:v>
                </c:pt>
                <c:pt idx="156">
                  <c:v>14592.525</c:v>
                </c:pt>
                <c:pt idx="157">
                  <c:v>14659.275</c:v>
                </c:pt>
                <c:pt idx="158">
                  <c:v>14726.025</c:v>
                </c:pt>
                <c:pt idx="159">
                  <c:v>14792.775</c:v>
                </c:pt>
                <c:pt idx="160">
                  <c:v>14859.525</c:v>
                </c:pt>
                <c:pt idx="161">
                  <c:v>14926.275</c:v>
                </c:pt>
                <c:pt idx="162">
                  <c:v>14993.025</c:v>
                </c:pt>
                <c:pt idx="163">
                  <c:v>15059.775</c:v>
                </c:pt>
                <c:pt idx="164">
                  <c:v>15126.525</c:v>
                </c:pt>
                <c:pt idx="165">
                  <c:v>15193.275</c:v>
                </c:pt>
                <c:pt idx="166">
                  <c:v>15260.025</c:v>
                </c:pt>
                <c:pt idx="167">
                  <c:v>15326.775</c:v>
                </c:pt>
                <c:pt idx="168">
                  <c:v>15393.525</c:v>
                </c:pt>
                <c:pt idx="169">
                  <c:v>15460.275</c:v>
                </c:pt>
                <c:pt idx="170">
                  <c:v>15527.025</c:v>
                </c:pt>
                <c:pt idx="171">
                  <c:v>15593.775</c:v>
                </c:pt>
                <c:pt idx="172">
                  <c:v>15660.525</c:v>
                </c:pt>
                <c:pt idx="173">
                  <c:v>15727.275</c:v>
                </c:pt>
                <c:pt idx="174">
                  <c:v>15794.025</c:v>
                </c:pt>
                <c:pt idx="175">
                  <c:v>15860.775</c:v>
                </c:pt>
                <c:pt idx="176">
                  <c:v>15927.525</c:v>
                </c:pt>
                <c:pt idx="177">
                  <c:v>15994.275</c:v>
                </c:pt>
                <c:pt idx="178">
                  <c:v>16061.025</c:v>
                </c:pt>
                <c:pt idx="179">
                  <c:v>16127.775</c:v>
                </c:pt>
                <c:pt idx="180">
                  <c:v>16194.525</c:v>
                </c:pt>
                <c:pt idx="181">
                  <c:v>16261.275</c:v>
                </c:pt>
                <c:pt idx="182">
                  <c:v>16328.025</c:v>
                </c:pt>
                <c:pt idx="183">
                  <c:v>16394.775000000001</c:v>
                </c:pt>
                <c:pt idx="184">
                  <c:v>16461.525000000001</c:v>
                </c:pt>
                <c:pt idx="185">
                  <c:v>16528.275000000001</c:v>
                </c:pt>
                <c:pt idx="186">
                  <c:v>16595.025000000001</c:v>
                </c:pt>
                <c:pt idx="187">
                  <c:v>16661.775000000001</c:v>
                </c:pt>
                <c:pt idx="188">
                  <c:v>16728.525000000001</c:v>
                </c:pt>
                <c:pt idx="189">
                  <c:v>16795.275000000001</c:v>
                </c:pt>
                <c:pt idx="190">
                  <c:v>16862.025000000001</c:v>
                </c:pt>
                <c:pt idx="191">
                  <c:v>16928.775000000001</c:v>
                </c:pt>
                <c:pt idx="192">
                  <c:v>16995.525000000001</c:v>
                </c:pt>
                <c:pt idx="193">
                  <c:v>17062.275000000001</c:v>
                </c:pt>
                <c:pt idx="194">
                  <c:v>17129.025000000001</c:v>
                </c:pt>
                <c:pt idx="195">
                  <c:v>17195.775000000001</c:v>
                </c:pt>
                <c:pt idx="196">
                  <c:v>17262.525000000001</c:v>
                </c:pt>
                <c:pt idx="197">
                  <c:v>17329.275000000001</c:v>
                </c:pt>
                <c:pt idx="198">
                  <c:v>17396.025000000001</c:v>
                </c:pt>
                <c:pt idx="199">
                  <c:v>17462.775000000001</c:v>
                </c:pt>
                <c:pt idx="200">
                  <c:v>17529.525000000001</c:v>
                </c:pt>
                <c:pt idx="201">
                  <c:v>17596.275000000001</c:v>
                </c:pt>
                <c:pt idx="202">
                  <c:v>17663.025000000001</c:v>
                </c:pt>
                <c:pt idx="203">
                  <c:v>17729.775000000001</c:v>
                </c:pt>
                <c:pt idx="204">
                  <c:v>17796.525000000001</c:v>
                </c:pt>
                <c:pt idx="205">
                  <c:v>17863.275000000001</c:v>
                </c:pt>
                <c:pt idx="206">
                  <c:v>17930.025000000001</c:v>
                </c:pt>
                <c:pt idx="207">
                  <c:v>17996.775000000001</c:v>
                </c:pt>
                <c:pt idx="208">
                  <c:v>18063.525000000001</c:v>
                </c:pt>
                <c:pt idx="209">
                  <c:v>18130.275000000001</c:v>
                </c:pt>
                <c:pt idx="210">
                  <c:v>18197.025000000001</c:v>
                </c:pt>
                <c:pt idx="211">
                  <c:v>18263.775000000001</c:v>
                </c:pt>
                <c:pt idx="212">
                  <c:v>18330.525000000001</c:v>
                </c:pt>
                <c:pt idx="213">
                  <c:v>18397.275000000001</c:v>
                </c:pt>
                <c:pt idx="214">
                  <c:v>18464.025000000001</c:v>
                </c:pt>
                <c:pt idx="215">
                  <c:v>18530.775000000001</c:v>
                </c:pt>
                <c:pt idx="216">
                  <c:v>18597.525000000001</c:v>
                </c:pt>
                <c:pt idx="217">
                  <c:v>18664.275000000001</c:v>
                </c:pt>
                <c:pt idx="218">
                  <c:v>18731.025000000001</c:v>
                </c:pt>
                <c:pt idx="219">
                  <c:v>18797.775000000001</c:v>
                </c:pt>
                <c:pt idx="220">
                  <c:v>18864.525000000001</c:v>
                </c:pt>
                <c:pt idx="221">
                  <c:v>18931.275000000001</c:v>
                </c:pt>
                <c:pt idx="222">
                  <c:v>18998.025000000001</c:v>
                </c:pt>
                <c:pt idx="223">
                  <c:v>19064.775000000001</c:v>
                </c:pt>
                <c:pt idx="224">
                  <c:v>19131.525000000001</c:v>
                </c:pt>
                <c:pt idx="225">
                  <c:v>19198.275000000001</c:v>
                </c:pt>
                <c:pt idx="226">
                  <c:v>19265.025000000001</c:v>
                </c:pt>
                <c:pt idx="227">
                  <c:v>19331.775000000001</c:v>
                </c:pt>
                <c:pt idx="228">
                  <c:v>19398.525000000001</c:v>
                </c:pt>
                <c:pt idx="229">
                  <c:v>19465.275000000001</c:v>
                </c:pt>
                <c:pt idx="230">
                  <c:v>19532.025000000001</c:v>
                </c:pt>
                <c:pt idx="231">
                  <c:v>19598.775000000001</c:v>
                </c:pt>
                <c:pt idx="232">
                  <c:v>19665.525000000001</c:v>
                </c:pt>
                <c:pt idx="233">
                  <c:v>19732.275000000001</c:v>
                </c:pt>
                <c:pt idx="234">
                  <c:v>19799.025000000001</c:v>
                </c:pt>
                <c:pt idx="235">
                  <c:v>19865.775000000001</c:v>
                </c:pt>
                <c:pt idx="236">
                  <c:v>19932.525000000001</c:v>
                </c:pt>
                <c:pt idx="237">
                  <c:v>19999.275000000001</c:v>
                </c:pt>
                <c:pt idx="238">
                  <c:v>20066.025000000001</c:v>
                </c:pt>
                <c:pt idx="239">
                  <c:v>20132.775000000001</c:v>
                </c:pt>
                <c:pt idx="240">
                  <c:v>20199.525000000001</c:v>
                </c:pt>
                <c:pt idx="241">
                  <c:v>20266.275000000001</c:v>
                </c:pt>
                <c:pt idx="242">
                  <c:v>20333.025000000001</c:v>
                </c:pt>
                <c:pt idx="243">
                  <c:v>20399.775000000001</c:v>
                </c:pt>
                <c:pt idx="244">
                  <c:v>20466.525000000001</c:v>
                </c:pt>
                <c:pt idx="245">
                  <c:v>20533.275000000001</c:v>
                </c:pt>
                <c:pt idx="246">
                  <c:v>20600.025000000001</c:v>
                </c:pt>
                <c:pt idx="247">
                  <c:v>20666.775000000001</c:v>
                </c:pt>
                <c:pt idx="248">
                  <c:v>20733.525000000001</c:v>
                </c:pt>
                <c:pt idx="249">
                  <c:v>20800.275000000001</c:v>
                </c:pt>
                <c:pt idx="250">
                  <c:v>20867.025000000001</c:v>
                </c:pt>
                <c:pt idx="251">
                  <c:v>20933.775000000001</c:v>
                </c:pt>
                <c:pt idx="252">
                  <c:v>21000.525000000001</c:v>
                </c:pt>
                <c:pt idx="253">
                  <c:v>21067.275000000001</c:v>
                </c:pt>
                <c:pt idx="254">
                  <c:v>21134.025000000001</c:v>
                </c:pt>
                <c:pt idx="255">
                  <c:v>21200.775000000001</c:v>
                </c:pt>
                <c:pt idx="256">
                  <c:v>21267.525000000001</c:v>
                </c:pt>
                <c:pt idx="257">
                  <c:v>21334.275000000001</c:v>
                </c:pt>
                <c:pt idx="258">
                  <c:v>21401.025000000001</c:v>
                </c:pt>
                <c:pt idx="259">
                  <c:v>21467.775000000001</c:v>
                </c:pt>
                <c:pt idx="260">
                  <c:v>21534.525000000001</c:v>
                </c:pt>
                <c:pt idx="261">
                  <c:v>21601.275000000001</c:v>
                </c:pt>
                <c:pt idx="262">
                  <c:v>21668.025000000001</c:v>
                </c:pt>
                <c:pt idx="263">
                  <c:v>21734.775000000001</c:v>
                </c:pt>
                <c:pt idx="264">
                  <c:v>21801.525000000001</c:v>
                </c:pt>
                <c:pt idx="265">
                  <c:v>21868.275000000001</c:v>
                </c:pt>
                <c:pt idx="266">
                  <c:v>21935.025000000001</c:v>
                </c:pt>
                <c:pt idx="267">
                  <c:v>22001.775000000001</c:v>
                </c:pt>
                <c:pt idx="268">
                  <c:v>22068.525000000001</c:v>
                </c:pt>
                <c:pt idx="269">
                  <c:v>22135.275000000001</c:v>
                </c:pt>
                <c:pt idx="270">
                  <c:v>22202.025000000001</c:v>
                </c:pt>
                <c:pt idx="271">
                  <c:v>22268.775000000001</c:v>
                </c:pt>
                <c:pt idx="272">
                  <c:v>22335.525000000001</c:v>
                </c:pt>
                <c:pt idx="273">
                  <c:v>22402.275000000001</c:v>
                </c:pt>
                <c:pt idx="274">
                  <c:v>22469.025000000001</c:v>
                </c:pt>
                <c:pt idx="275">
                  <c:v>22535.775000000001</c:v>
                </c:pt>
                <c:pt idx="276">
                  <c:v>22602.525000000001</c:v>
                </c:pt>
                <c:pt idx="277">
                  <c:v>22669.275000000001</c:v>
                </c:pt>
                <c:pt idx="278">
                  <c:v>22736.025000000001</c:v>
                </c:pt>
                <c:pt idx="279">
                  <c:v>22802.775000000001</c:v>
                </c:pt>
                <c:pt idx="280">
                  <c:v>22869.525000000001</c:v>
                </c:pt>
                <c:pt idx="281">
                  <c:v>22936.275000000001</c:v>
                </c:pt>
                <c:pt idx="282">
                  <c:v>23003.025000000001</c:v>
                </c:pt>
                <c:pt idx="283">
                  <c:v>23069.775000000001</c:v>
                </c:pt>
                <c:pt idx="284">
                  <c:v>23136.525000000001</c:v>
                </c:pt>
                <c:pt idx="285">
                  <c:v>23203.275000000001</c:v>
                </c:pt>
                <c:pt idx="286">
                  <c:v>23270.025000000001</c:v>
                </c:pt>
                <c:pt idx="287">
                  <c:v>23336.775000000001</c:v>
                </c:pt>
                <c:pt idx="288">
                  <c:v>23403.525000000001</c:v>
                </c:pt>
                <c:pt idx="289">
                  <c:v>23470.275000000001</c:v>
                </c:pt>
                <c:pt idx="290">
                  <c:v>23537.025000000001</c:v>
                </c:pt>
                <c:pt idx="291">
                  <c:v>23603.775000000001</c:v>
                </c:pt>
                <c:pt idx="292">
                  <c:v>23670.525000000001</c:v>
                </c:pt>
                <c:pt idx="293">
                  <c:v>23737.275000000001</c:v>
                </c:pt>
                <c:pt idx="294">
                  <c:v>23804.025000000001</c:v>
                </c:pt>
                <c:pt idx="295">
                  <c:v>23870.775000000001</c:v>
                </c:pt>
                <c:pt idx="296">
                  <c:v>23937.525000000001</c:v>
                </c:pt>
                <c:pt idx="297">
                  <c:v>24004.275000000001</c:v>
                </c:pt>
                <c:pt idx="298">
                  <c:v>24071.025000000001</c:v>
                </c:pt>
                <c:pt idx="299">
                  <c:v>24137.775000000001</c:v>
                </c:pt>
                <c:pt idx="300">
                  <c:v>24204.525000000001</c:v>
                </c:pt>
                <c:pt idx="301">
                  <c:v>24271.275000000001</c:v>
                </c:pt>
                <c:pt idx="302">
                  <c:v>24338.025000000001</c:v>
                </c:pt>
                <c:pt idx="303">
                  <c:v>24404.775000000001</c:v>
                </c:pt>
                <c:pt idx="304">
                  <c:v>24471.525000000001</c:v>
                </c:pt>
                <c:pt idx="305">
                  <c:v>24538.275000000001</c:v>
                </c:pt>
                <c:pt idx="306">
                  <c:v>24605.025000000001</c:v>
                </c:pt>
                <c:pt idx="307">
                  <c:v>24671.775000000001</c:v>
                </c:pt>
                <c:pt idx="308">
                  <c:v>24738.525000000001</c:v>
                </c:pt>
                <c:pt idx="309">
                  <c:v>24805.275000000001</c:v>
                </c:pt>
                <c:pt idx="310">
                  <c:v>24872.025000000001</c:v>
                </c:pt>
                <c:pt idx="311">
                  <c:v>24938.775000000001</c:v>
                </c:pt>
                <c:pt idx="312">
                  <c:v>25005.525000000001</c:v>
                </c:pt>
                <c:pt idx="313">
                  <c:v>25072.275000000001</c:v>
                </c:pt>
                <c:pt idx="314">
                  <c:v>25139.025000000001</c:v>
                </c:pt>
                <c:pt idx="315">
                  <c:v>25205.775000000001</c:v>
                </c:pt>
                <c:pt idx="316">
                  <c:v>25272.525000000001</c:v>
                </c:pt>
                <c:pt idx="317">
                  <c:v>25339.275000000001</c:v>
                </c:pt>
                <c:pt idx="318">
                  <c:v>25406.025000000001</c:v>
                </c:pt>
                <c:pt idx="319">
                  <c:v>25472.775000000001</c:v>
                </c:pt>
                <c:pt idx="320">
                  <c:v>25539.525000000001</c:v>
                </c:pt>
                <c:pt idx="321">
                  <c:v>25606.275000000001</c:v>
                </c:pt>
                <c:pt idx="322">
                  <c:v>25673.025000000001</c:v>
                </c:pt>
                <c:pt idx="323">
                  <c:v>25739.775000000001</c:v>
                </c:pt>
                <c:pt idx="324">
                  <c:v>25806.525000000001</c:v>
                </c:pt>
                <c:pt idx="325">
                  <c:v>25873.275000000001</c:v>
                </c:pt>
                <c:pt idx="326">
                  <c:v>25940.025000000001</c:v>
                </c:pt>
                <c:pt idx="327">
                  <c:v>26006.775000000001</c:v>
                </c:pt>
                <c:pt idx="328">
                  <c:v>26073.525000000001</c:v>
                </c:pt>
                <c:pt idx="329">
                  <c:v>26140.275000000001</c:v>
                </c:pt>
                <c:pt idx="330">
                  <c:v>26207.025000000001</c:v>
                </c:pt>
                <c:pt idx="331">
                  <c:v>26273.775000000001</c:v>
                </c:pt>
                <c:pt idx="332">
                  <c:v>26340.525000000001</c:v>
                </c:pt>
                <c:pt idx="333">
                  <c:v>26407.275000000001</c:v>
                </c:pt>
                <c:pt idx="334">
                  <c:v>26474.025000000001</c:v>
                </c:pt>
                <c:pt idx="335">
                  <c:v>26540.775000000001</c:v>
                </c:pt>
                <c:pt idx="336">
                  <c:v>26607.525000000001</c:v>
                </c:pt>
                <c:pt idx="337">
                  <c:v>26674.275000000001</c:v>
                </c:pt>
                <c:pt idx="338">
                  <c:v>26741.025000000001</c:v>
                </c:pt>
                <c:pt idx="339">
                  <c:v>26807.775000000001</c:v>
                </c:pt>
                <c:pt idx="340">
                  <c:v>26874.525000000001</c:v>
                </c:pt>
                <c:pt idx="341">
                  <c:v>26941.275000000001</c:v>
                </c:pt>
                <c:pt idx="342">
                  <c:v>27008.025000000001</c:v>
                </c:pt>
                <c:pt idx="343">
                  <c:v>27074.775000000001</c:v>
                </c:pt>
                <c:pt idx="344">
                  <c:v>27141.525000000001</c:v>
                </c:pt>
                <c:pt idx="345">
                  <c:v>27208.275000000001</c:v>
                </c:pt>
                <c:pt idx="346">
                  <c:v>27275.025000000001</c:v>
                </c:pt>
                <c:pt idx="347">
                  <c:v>27341.775000000001</c:v>
                </c:pt>
                <c:pt idx="348">
                  <c:v>27408.525000000001</c:v>
                </c:pt>
                <c:pt idx="349">
                  <c:v>27475.275000000001</c:v>
                </c:pt>
                <c:pt idx="350">
                  <c:v>27542.025000000001</c:v>
                </c:pt>
                <c:pt idx="351">
                  <c:v>27608.775000000001</c:v>
                </c:pt>
                <c:pt idx="352">
                  <c:v>27675.525000000001</c:v>
                </c:pt>
                <c:pt idx="353">
                  <c:v>27742.275000000001</c:v>
                </c:pt>
                <c:pt idx="354">
                  <c:v>27809.025000000001</c:v>
                </c:pt>
                <c:pt idx="355">
                  <c:v>27875.775000000001</c:v>
                </c:pt>
                <c:pt idx="356">
                  <c:v>27942.525000000001</c:v>
                </c:pt>
                <c:pt idx="357">
                  <c:v>28009.275000000001</c:v>
                </c:pt>
                <c:pt idx="358">
                  <c:v>28076.025000000001</c:v>
                </c:pt>
                <c:pt idx="359">
                  <c:v>28142.775000000001</c:v>
                </c:pt>
                <c:pt idx="360">
                  <c:v>28209.525000000001</c:v>
                </c:pt>
                <c:pt idx="361">
                  <c:v>28276.275000000001</c:v>
                </c:pt>
                <c:pt idx="362">
                  <c:v>28343.025000000001</c:v>
                </c:pt>
                <c:pt idx="363">
                  <c:v>28409.775000000001</c:v>
                </c:pt>
                <c:pt idx="364">
                  <c:v>28476.525000000001</c:v>
                </c:pt>
                <c:pt idx="365">
                  <c:v>28543.275000000001</c:v>
                </c:pt>
                <c:pt idx="366">
                  <c:v>28610.025000000001</c:v>
                </c:pt>
                <c:pt idx="367">
                  <c:v>28676.775000000001</c:v>
                </c:pt>
                <c:pt idx="368">
                  <c:v>28743.525000000001</c:v>
                </c:pt>
                <c:pt idx="369">
                  <c:v>28810.275000000001</c:v>
                </c:pt>
                <c:pt idx="370">
                  <c:v>28877.025000000001</c:v>
                </c:pt>
                <c:pt idx="371">
                  <c:v>28943.775000000001</c:v>
                </c:pt>
                <c:pt idx="372">
                  <c:v>29010.525000000001</c:v>
                </c:pt>
                <c:pt idx="373">
                  <c:v>29077.275000000001</c:v>
                </c:pt>
                <c:pt idx="374">
                  <c:v>29144.025000000001</c:v>
                </c:pt>
                <c:pt idx="375">
                  <c:v>29210.775000000001</c:v>
                </c:pt>
                <c:pt idx="376">
                  <c:v>29277.525000000001</c:v>
                </c:pt>
                <c:pt idx="377">
                  <c:v>29344.275000000001</c:v>
                </c:pt>
                <c:pt idx="378">
                  <c:v>29411.025000000001</c:v>
                </c:pt>
                <c:pt idx="379">
                  <c:v>29477.775000000001</c:v>
                </c:pt>
                <c:pt idx="380">
                  <c:v>29544.525000000001</c:v>
                </c:pt>
                <c:pt idx="381">
                  <c:v>29611.275000000001</c:v>
                </c:pt>
                <c:pt idx="382">
                  <c:v>29678.025000000001</c:v>
                </c:pt>
                <c:pt idx="383">
                  <c:v>29744.775000000001</c:v>
                </c:pt>
                <c:pt idx="384">
                  <c:v>29811.525000000001</c:v>
                </c:pt>
                <c:pt idx="385">
                  <c:v>29878.275000000001</c:v>
                </c:pt>
                <c:pt idx="386">
                  <c:v>29945.025000000001</c:v>
                </c:pt>
                <c:pt idx="387">
                  <c:v>30011.775000000001</c:v>
                </c:pt>
                <c:pt idx="388">
                  <c:v>30078.525000000001</c:v>
                </c:pt>
                <c:pt idx="389">
                  <c:v>30145.275000000001</c:v>
                </c:pt>
                <c:pt idx="390">
                  <c:v>30212.025000000001</c:v>
                </c:pt>
                <c:pt idx="391">
                  <c:v>30278.775000000001</c:v>
                </c:pt>
                <c:pt idx="392">
                  <c:v>30345.525000000001</c:v>
                </c:pt>
                <c:pt idx="393">
                  <c:v>30412.275000000001</c:v>
                </c:pt>
                <c:pt idx="394">
                  <c:v>30479.025000000001</c:v>
                </c:pt>
                <c:pt idx="395">
                  <c:v>30545.775000000001</c:v>
                </c:pt>
                <c:pt idx="396">
                  <c:v>30612.525000000001</c:v>
                </c:pt>
                <c:pt idx="397">
                  <c:v>30679.275000000001</c:v>
                </c:pt>
                <c:pt idx="398">
                  <c:v>30746.025000000001</c:v>
                </c:pt>
                <c:pt idx="399">
                  <c:v>30812.775000000001</c:v>
                </c:pt>
                <c:pt idx="400">
                  <c:v>30879.525000000001</c:v>
                </c:pt>
                <c:pt idx="401">
                  <c:v>30946.275000000001</c:v>
                </c:pt>
                <c:pt idx="402">
                  <c:v>31013.025000000001</c:v>
                </c:pt>
                <c:pt idx="403">
                  <c:v>31079.775000000001</c:v>
                </c:pt>
                <c:pt idx="404">
                  <c:v>31146.525000000001</c:v>
                </c:pt>
                <c:pt idx="405">
                  <c:v>31213.275000000001</c:v>
                </c:pt>
                <c:pt idx="406">
                  <c:v>31280.025000000001</c:v>
                </c:pt>
                <c:pt idx="407">
                  <c:v>31346.775000000001</c:v>
                </c:pt>
                <c:pt idx="408">
                  <c:v>31413.525000000001</c:v>
                </c:pt>
                <c:pt idx="409">
                  <c:v>31480.275000000001</c:v>
                </c:pt>
                <c:pt idx="410">
                  <c:v>31547.025000000001</c:v>
                </c:pt>
                <c:pt idx="411">
                  <c:v>31613.775000000001</c:v>
                </c:pt>
                <c:pt idx="412">
                  <c:v>31680.525000000001</c:v>
                </c:pt>
                <c:pt idx="413">
                  <c:v>31747.275000000001</c:v>
                </c:pt>
                <c:pt idx="414">
                  <c:v>31814.025000000001</c:v>
                </c:pt>
                <c:pt idx="415">
                  <c:v>31880.775000000001</c:v>
                </c:pt>
                <c:pt idx="416">
                  <c:v>31947.525000000001</c:v>
                </c:pt>
                <c:pt idx="417">
                  <c:v>32014.275000000001</c:v>
                </c:pt>
                <c:pt idx="418">
                  <c:v>32081.025000000001</c:v>
                </c:pt>
                <c:pt idx="419">
                  <c:v>32147.775000000001</c:v>
                </c:pt>
                <c:pt idx="420">
                  <c:v>32214.525000000001</c:v>
                </c:pt>
                <c:pt idx="421">
                  <c:v>32281.275000000001</c:v>
                </c:pt>
                <c:pt idx="422">
                  <c:v>32348.025000000001</c:v>
                </c:pt>
                <c:pt idx="423">
                  <c:v>32414.775000000001</c:v>
                </c:pt>
                <c:pt idx="424">
                  <c:v>32481.525000000001</c:v>
                </c:pt>
                <c:pt idx="425">
                  <c:v>32548.275000000001</c:v>
                </c:pt>
                <c:pt idx="426">
                  <c:v>32615.025000000001</c:v>
                </c:pt>
                <c:pt idx="427">
                  <c:v>32681.775000000001</c:v>
                </c:pt>
                <c:pt idx="428">
                  <c:v>32748.525000000001</c:v>
                </c:pt>
                <c:pt idx="429">
                  <c:v>32815.275000000001</c:v>
                </c:pt>
                <c:pt idx="430">
                  <c:v>32882.025000000001</c:v>
                </c:pt>
                <c:pt idx="431">
                  <c:v>32948.775000000001</c:v>
                </c:pt>
                <c:pt idx="432">
                  <c:v>33015.525000000001</c:v>
                </c:pt>
                <c:pt idx="433">
                  <c:v>33082.275000000001</c:v>
                </c:pt>
                <c:pt idx="434">
                  <c:v>33149.025000000001</c:v>
                </c:pt>
                <c:pt idx="435">
                  <c:v>33215.775000000001</c:v>
                </c:pt>
                <c:pt idx="436">
                  <c:v>33282.525000000001</c:v>
                </c:pt>
                <c:pt idx="437">
                  <c:v>33349.275000000001</c:v>
                </c:pt>
                <c:pt idx="438">
                  <c:v>33416.025000000001</c:v>
                </c:pt>
                <c:pt idx="439">
                  <c:v>33482.775000000001</c:v>
                </c:pt>
                <c:pt idx="440">
                  <c:v>33549.525000000001</c:v>
                </c:pt>
                <c:pt idx="441">
                  <c:v>33616.275000000001</c:v>
                </c:pt>
                <c:pt idx="442">
                  <c:v>33683.025000000001</c:v>
                </c:pt>
                <c:pt idx="443">
                  <c:v>33749.775000000001</c:v>
                </c:pt>
                <c:pt idx="444">
                  <c:v>33816.525000000001</c:v>
                </c:pt>
                <c:pt idx="445">
                  <c:v>33883.275000000001</c:v>
                </c:pt>
                <c:pt idx="446">
                  <c:v>33950.025000000001</c:v>
                </c:pt>
                <c:pt idx="447">
                  <c:v>34016.775000000001</c:v>
                </c:pt>
                <c:pt idx="448">
                  <c:v>34083.525000000001</c:v>
                </c:pt>
                <c:pt idx="449">
                  <c:v>34150.275000000001</c:v>
                </c:pt>
                <c:pt idx="450">
                  <c:v>34217.025000000001</c:v>
                </c:pt>
                <c:pt idx="451">
                  <c:v>34283.775000000001</c:v>
                </c:pt>
                <c:pt idx="452">
                  <c:v>34350.525000000001</c:v>
                </c:pt>
                <c:pt idx="453">
                  <c:v>34417.275000000001</c:v>
                </c:pt>
                <c:pt idx="454">
                  <c:v>34484.025000000001</c:v>
                </c:pt>
                <c:pt idx="455">
                  <c:v>34550.775000000001</c:v>
                </c:pt>
                <c:pt idx="456">
                  <c:v>34617.525000000001</c:v>
                </c:pt>
                <c:pt idx="457">
                  <c:v>34684.275000000001</c:v>
                </c:pt>
                <c:pt idx="458">
                  <c:v>34751.025000000001</c:v>
                </c:pt>
                <c:pt idx="459">
                  <c:v>34817.775000000001</c:v>
                </c:pt>
                <c:pt idx="460">
                  <c:v>34884.525000000001</c:v>
                </c:pt>
                <c:pt idx="461">
                  <c:v>34951.275000000001</c:v>
                </c:pt>
                <c:pt idx="462">
                  <c:v>35018.025000000001</c:v>
                </c:pt>
                <c:pt idx="463">
                  <c:v>35084.775000000001</c:v>
                </c:pt>
                <c:pt idx="464">
                  <c:v>35151.525000000001</c:v>
                </c:pt>
                <c:pt idx="465">
                  <c:v>35218.275000000001</c:v>
                </c:pt>
                <c:pt idx="466">
                  <c:v>35285.025000000001</c:v>
                </c:pt>
                <c:pt idx="467">
                  <c:v>35351.775000000001</c:v>
                </c:pt>
                <c:pt idx="468">
                  <c:v>35418.525000000001</c:v>
                </c:pt>
                <c:pt idx="469">
                  <c:v>35485.275000000001</c:v>
                </c:pt>
                <c:pt idx="470">
                  <c:v>35552.025000000001</c:v>
                </c:pt>
                <c:pt idx="471">
                  <c:v>35618.775000000001</c:v>
                </c:pt>
                <c:pt idx="472">
                  <c:v>35685.525000000001</c:v>
                </c:pt>
                <c:pt idx="473">
                  <c:v>35752.275000000001</c:v>
                </c:pt>
                <c:pt idx="474">
                  <c:v>35819.025000000001</c:v>
                </c:pt>
                <c:pt idx="475">
                  <c:v>35885.775000000001</c:v>
                </c:pt>
                <c:pt idx="476">
                  <c:v>35952.525000000001</c:v>
                </c:pt>
                <c:pt idx="477">
                  <c:v>36019.275000000001</c:v>
                </c:pt>
                <c:pt idx="478">
                  <c:v>36086.025000000001</c:v>
                </c:pt>
                <c:pt idx="479">
                  <c:v>36152.775000000001</c:v>
                </c:pt>
                <c:pt idx="480">
                  <c:v>36219.525000000001</c:v>
                </c:pt>
                <c:pt idx="481">
                  <c:v>36286.275000000001</c:v>
                </c:pt>
                <c:pt idx="482">
                  <c:v>36353.025000000001</c:v>
                </c:pt>
                <c:pt idx="483">
                  <c:v>36419.775000000001</c:v>
                </c:pt>
                <c:pt idx="484">
                  <c:v>36486.525000000001</c:v>
                </c:pt>
                <c:pt idx="485">
                  <c:v>36553.275000000001</c:v>
                </c:pt>
                <c:pt idx="486">
                  <c:v>36620.025000000001</c:v>
                </c:pt>
                <c:pt idx="487">
                  <c:v>36686.775000000001</c:v>
                </c:pt>
                <c:pt idx="488">
                  <c:v>36753.525000000001</c:v>
                </c:pt>
                <c:pt idx="489">
                  <c:v>36820.275000000001</c:v>
                </c:pt>
                <c:pt idx="490">
                  <c:v>36887.025000000001</c:v>
                </c:pt>
                <c:pt idx="491">
                  <c:v>36953.775000000001</c:v>
                </c:pt>
                <c:pt idx="492">
                  <c:v>37020.525000000001</c:v>
                </c:pt>
                <c:pt idx="493">
                  <c:v>37087.275000000001</c:v>
                </c:pt>
                <c:pt idx="494">
                  <c:v>37154.025000000001</c:v>
                </c:pt>
                <c:pt idx="495">
                  <c:v>37220.775000000001</c:v>
                </c:pt>
                <c:pt idx="496">
                  <c:v>37287.525000000001</c:v>
                </c:pt>
                <c:pt idx="497">
                  <c:v>37354.275000000001</c:v>
                </c:pt>
                <c:pt idx="498">
                  <c:v>37421.025000000001</c:v>
                </c:pt>
                <c:pt idx="499">
                  <c:v>37487.775000000001</c:v>
                </c:pt>
                <c:pt idx="500">
                  <c:v>37554.525000000001</c:v>
                </c:pt>
                <c:pt idx="501">
                  <c:v>37594.911</c:v>
                </c:pt>
                <c:pt idx="502">
                  <c:v>37635.296999999999</c:v>
                </c:pt>
                <c:pt idx="503">
                  <c:v>37673.258000000002</c:v>
                </c:pt>
                <c:pt idx="504">
                  <c:v>37704.894</c:v>
                </c:pt>
                <c:pt idx="505">
                  <c:v>37736.53</c:v>
                </c:pt>
                <c:pt idx="506">
                  <c:v>37768.165999999997</c:v>
                </c:pt>
                <c:pt idx="507">
                  <c:v>37799.801999999996</c:v>
                </c:pt>
                <c:pt idx="508">
                  <c:v>37831.437999999995</c:v>
                </c:pt>
                <c:pt idx="509">
                  <c:v>37863.074000000001</c:v>
                </c:pt>
                <c:pt idx="510">
                  <c:v>37894.71</c:v>
                </c:pt>
                <c:pt idx="511">
                  <c:v>37926.345999999998</c:v>
                </c:pt>
                <c:pt idx="512">
                  <c:v>37957.981999999996</c:v>
                </c:pt>
                <c:pt idx="513">
                  <c:v>37989.618000000002</c:v>
                </c:pt>
                <c:pt idx="514">
                  <c:v>38021.254000000001</c:v>
                </c:pt>
                <c:pt idx="515">
                  <c:v>38052.89</c:v>
                </c:pt>
                <c:pt idx="516">
                  <c:v>38084.525999999998</c:v>
                </c:pt>
                <c:pt idx="517">
                  <c:v>38116.161999999997</c:v>
                </c:pt>
                <c:pt idx="518">
                  <c:v>38147.797999999995</c:v>
                </c:pt>
                <c:pt idx="519">
                  <c:v>38179.434000000001</c:v>
                </c:pt>
                <c:pt idx="520">
                  <c:v>38211.07</c:v>
                </c:pt>
                <c:pt idx="521">
                  <c:v>38242.705999999998</c:v>
                </c:pt>
                <c:pt idx="522">
                  <c:v>38274.341999999997</c:v>
                </c:pt>
                <c:pt idx="523">
                  <c:v>38305.978000000003</c:v>
                </c:pt>
                <c:pt idx="524">
                  <c:v>38337.614000000001</c:v>
                </c:pt>
                <c:pt idx="525">
                  <c:v>38369.25</c:v>
                </c:pt>
                <c:pt idx="526">
                  <c:v>38400.885999999999</c:v>
                </c:pt>
                <c:pt idx="527">
                  <c:v>38432.521999999997</c:v>
                </c:pt>
                <c:pt idx="528">
                  <c:v>38464.157999999996</c:v>
                </c:pt>
                <c:pt idx="529">
                  <c:v>38495.793999999994</c:v>
                </c:pt>
                <c:pt idx="530">
                  <c:v>38527.43</c:v>
                </c:pt>
                <c:pt idx="531">
                  <c:v>38559.065999999999</c:v>
                </c:pt>
                <c:pt idx="532">
                  <c:v>38590.701999999997</c:v>
                </c:pt>
                <c:pt idx="533">
                  <c:v>38622.337999999996</c:v>
                </c:pt>
                <c:pt idx="534">
                  <c:v>38653.974000000002</c:v>
                </c:pt>
                <c:pt idx="535">
                  <c:v>38685.61</c:v>
                </c:pt>
                <c:pt idx="536">
                  <c:v>38717.245999999999</c:v>
                </c:pt>
                <c:pt idx="537">
                  <c:v>38748.881999999998</c:v>
                </c:pt>
                <c:pt idx="538">
                  <c:v>38780.517999999996</c:v>
                </c:pt>
                <c:pt idx="539">
                  <c:v>38812.153999999995</c:v>
                </c:pt>
                <c:pt idx="540">
                  <c:v>38843.79</c:v>
                </c:pt>
                <c:pt idx="541">
                  <c:v>38875.425999999999</c:v>
                </c:pt>
                <c:pt idx="542">
                  <c:v>38907.061999999998</c:v>
                </c:pt>
                <c:pt idx="543">
                  <c:v>38938.697999999997</c:v>
                </c:pt>
                <c:pt idx="544">
                  <c:v>38970.334000000003</c:v>
                </c:pt>
                <c:pt idx="545">
                  <c:v>39001.97</c:v>
                </c:pt>
                <c:pt idx="546">
                  <c:v>39033.606</c:v>
                </c:pt>
                <c:pt idx="547">
                  <c:v>39065.241999999998</c:v>
                </c:pt>
                <c:pt idx="548">
                  <c:v>39096.877999999997</c:v>
                </c:pt>
                <c:pt idx="549">
                  <c:v>39128.513999999996</c:v>
                </c:pt>
                <c:pt idx="550">
                  <c:v>39160.149999999994</c:v>
                </c:pt>
                <c:pt idx="551">
                  <c:v>39191.786</c:v>
                </c:pt>
                <c:pt idx="552">
                  <c:v>39223.421999999999</c:v>
                </c:pt>
                <c:pt idx="553">
                  <c:v>39255.057999999997</c:v>
                </c:pt>
                <c:pt idx="554">
                  <c:v>39286.693999999996</c:v>
                </c:pt>
                <c:pt idx="555">
                  <c:v>39318.33</c:v>
                </c:pt>
                <c:pt idx="556">
                  <c:v>39349.966</c:v>
                </c:pt>
                <c:pt idx="557">
                  <c:v>39381.601999999999</c:v>
                </c:pt>
                <c:pt idx="558">
                  <c:v>39413.237999999998</c:v>
                </c:pt>
                <c:pt idx="559">
                  <c:v>39444.873999999996</c:v>
                </c:pt>
                <c:pt idx="560">
                  <c:v>39476.509999999995</c:v>
                </c:pt>
                <c:pt idx="561">
                  <c:v>39508.145999999993</c:v>
                </c:pt>
                <c:pt idx="562">
                  <c:v>39539.781999999999</c:v>
                </c:pt>
                <c:pt idx="563">
                  <c:v>39571.417999999998</c:v>
                </c:pt>
                <c:pt idx="564">
                  <c:v>39603.054000000004</c:v>
                </c:pt>
                <c:pt idx="565">
                  <c:v>39634.69</c:v>
                </c:pt>
                <c:pt idx="566">
                  <c:v>39666.326000000001</c:v>
                </c:pt>
                <c:pt idx="567">
                  <c:v>39697.962</c:v>
                </c:pt>
                <c:pt idx="568">
                  <c:v>39729.597999999998</c:v>
                </c:pt>
                <c:pt idx="569">
                  <c:v>39761.233999999997</c:v>
                </c:pt>
                <c:pt idx="570">
                  <c:v>39792.869999999995</c:v>
                </c:pt>
                <c:pt idx="571">
                  <c:v>39824.505999999994</c:v>
                </c:pt>
                <c:pt idx="572">
                  <c:v>39856.142</c:v>
                </c:pt>
                <c:pt idx="573">
                  <c:v>39887.777999999998</c:v>
                </c:pt>
                <c:pt idx="574">
                  <c:v>39919.413999999997</c:v>
                </c:pt>
                <c:pt idx="575">
                  <c:v>39951.050000000003</c:v>
                </c:pt>
                <c:pt idx="576">
                  <c:v>39982.686000000002</c:v>
                </c:pt>
                <c:pt idx="577">
                  <c:v>40014.322</c:v>
                </c:pt>
                <c:pt idx="578">
                  <c:v>40045.957999999999</c:v>
                </c:pt>
                <c:pt idx="579">
                  <c:v>40077.593999999997</c:v>
                </c:pt>
                <c:pt idx="580">
                  <c:v>40109.229999999996</c:v>
                </c:pt>
                <c:pt idx="581">
                  <c:v>40140.865999999995</c:v>
                </c:pt>
                <c:pt idx="582">
                  <c:v>40172.502</c:v>
                </c:pt>
                <c:pt idx="583">
                  <c:v>40204.137999999999</c:v>
                </c:pt>
                <c:pt idx="584">
                  <c:v>40235.773999999998</c:v>
                </c:pt>
                <c:pt idx="585">
                  <c:v>40267.410000000003</c:v>
                </c:pt>
                <c:pt idx="586">
                  <c:v>40299.046000000002</c:v>
                </c:pt>
                <c:pt idx="587">
                  <c:v>40330.682000000001</c:v>
                </c:pt>
                <c:pt idx="588">
                  <c:v>40362.317999999999</c:v>
                </c:pt>
                <c:pt idx="589">
                  <c:v>40393.953999999998</c:v>
                </c:pt>
                <c:pt idx="590">
                  <c:v>40425.589999999997</c:v>
                </c:pt>
                <c:pt idx="591">
                  <c:v>40457.225999999995</c:v>
                </c:pt>
                <c:pt idx="592">
                  <c:v>40488.861999999994</c:v>
                </c:pt>
                <c:pt idx="593">
                  <c:v>40520.498</c:v>
                </c:pt>
                <c:pt idx="594">
                  <c:v>40552.133999999998</c:v>
                </c:pt>
                <c:pt idx="595">
                  <c:v>40583.769999999997</c:v>
                </c:pt>
                <c:pt idx="596">
                  <c:v>40615.406000000003</c:v>
                </c:pt>
                <c:pt idx="597">
                  <c:v>40647.042000000001</c:v>
                </c:pt>
                <c:pt idx="598">
                  <c:v>40678.678</c:v>
                </c:pt>
                <c:pt idx="599">
                  <c:v>40710.313999999998</c:v>
                </c:pt>
                <c:pt idx="600">
                  <c:v>40741.949999999997</c:v>
                </c:pt>
                <c:pt idx="601">
                  <c:v>40799.949999999997</c:v>
                </c:pt>
                <c:pt idx="602">
                  <c:v>40857.949999999997</c:v>
                </c:pt>
                <c:pt idx="603">
                  <c:v>40915.949999999997</c:v>
                </c:pt>
                <c:pt idx="604">
                  <c:v>40973.949999999997</c:v>
                </c:pt>
                <c:pt idx="605">
                  <c:v>41031.949999999997</c:v>
                </c:pt>
                <c:pt idx="606">
                  <c:v>41089.949999999997</c:v>
                </c:pt>
                <c:pt idx="607">
                  <c:v>41147.949999999997</c:v>
                </c:pt>
                <c:pt idx="608">
                  <c:v>41205.949999999997</c:v>
                </c:pt>
                <c:pt idx="609">
                  <c:v>41263.949999999997</c:v>
                </c:pt>
                <c:pt idx="610">
                  <c:v>41321.949999999997</c:v>
                </c:pt>
                <c:pt idx="611">
                  <c:v>41379.949999999997</c:v>
                </c:pt>
                <c:pt idx="612">
                  <c:v>41437.949999999997</c:v>
                </c:pt>
                <c:pt idx="613">
                  <c:v>41495.949999999997</c:v>
                </c:pt>
                <c:pt idx="614">
                  <c:v>41553.949999999997</c:v>
                </c:pt>
                <c:pt idx="615">
                  <c:v>41611.949999999997</c:v>
                </c:pt>
                <c:pt idx="616">
                  <c:v>41669.949999999997</c:v>
                </c:pt>
                <c:pt idx="617">
                  <c:v>41727.949999999997</c:v>
                </c:pt>
                <c:pt idx="618">
                  <c:v>41785.949999999997</c:v>
                </c:pt>
                <c:pt idx="619">
                  <c:v>41843.949999999997</c:v>
                </c:pt>
                <c:pt idx="620">
                  <c:v>41901.949999999997</c:v>
                </c:pt>
                <c:pt idx="621">
                  <c:v>41959.95</c:v>
                </c:pt>
                <c:pt idx="622">
                  <c:v>42017.95</c:v>
                </c:pt>
                <c:pt idx="623">
                  <c:v>42075.95</c:v>
                </c:pt>
                <c:pt idx="624">
                  <c:v>42133.95</c:v>
                </c:pt>
                <c:pt idx="625">
                  <c:v>42191.95</c:v>
                </c:pt>
                <c:pt idx="626">
                  <c:v>42249.95</c:v>
                </c:pt>
                <c:pt idx="627">
                  <c:v>42307.95</c:v>
                </c:pt>
                <c:pt idx="628">
                  <c:v>42365.95</c:v>
                </c:pt>
                <c:pt idx="629">
                  <c:v>42423.95</c:v>
                </c:pt>
                <c:pt idx="630">
                  <c:v>42481.95</c:v>
                </c:pt>
                <c:pt idx="631">
                  <c:v>42539.95</c:v>
                </c:pt>
                <c:pt idx="632">
                  <c:v>42597.95</c:v>
                </c:pt>
                <c:pt idx="633">
                  <c:v>42655.95</c:v>
                </c:pt>
                <c:pt idx="634">
                  <c:v>42713.95</c:v>
                </c:pt>
                <c:pt idx="635">
                  <c:v>42771.95</c:v>
                </c:pt>
                <c:pt idx="636">
                  <c:v>42829.95</c:v>
                </c:pt>
                <c:pt idx="637">
                  <c:v>42887.95</c:v>
                </c:pt>
                <c:pt idx="638">
                  <c:v>42945.95</c:v>
                </c:pt>
                <c:pt idx="639">
                  <c:v>43003.95</c:v>
                </c:pt>
                <c:pt idx="640">
                  <c:v>43061.95</c:v>
                </c:pt>
                <c:pt idx="641">
                  <c:v>43119.95</c:v>
                </c:pt>
                <c:pt idx="642">
                  <c:v>43177.95</c:v>
                </c:pt>
                <c:pt idx="643">
                  <c:v>43235.95</c:v>
                </c:pt>
                <c:pt idx="644">
                  <c:v>43293.95</c:v>
                </c:pt>
                <c:pt idx="645">
                  <c:v>43351.95</c:v>
                </c:pt>
                <c:pt idx="646">
                  <c:v>43409.95</c:v>
                </c:pt>
                <c:pt idx="647">
                  <c:v>43467.95</c:v>
                </c:pt>
                <c:pt idx="648">
                  <c:v>43525.95</c:v>
                </c:pt>
                <c:pt idx="649">
                  <c:v>43583.95</c:v>
                </c:pt>
                <c:pt idx="650">
                  <c:v>43641.95</c:v>
                </c:pt>
                <c:pt idx="651">
                  <c:v>43699.95</c:v>
                </c:pt>
                <c:pt idx="652">
                  <c:v>43757.95</c:v>
                </c:pt>
                <c:pt idx="653">
                  <c:v>43815.95</c:v>
                </c:pt>
                <c:pt idx="654">
                  <c:v>43873.95</c:v>
                </c:pt>
                <c:pt idx="655">
                  <c:v>43931.95</c:v>
                </c:pt>
                <c:pt idx="656">
                  <c:v>43989.95</c:v>
                </c:pt>
                <c:pt idx="657">
                  <c:v>44047.95</c:v>
                </c:pt>
                <c:pt idx="658">
                  <c:v>44105.95</c:v>
                </c:pt>
                <c:pt idx="659">
                  <c:v>44163.95</c:v>
                </c:pt>
                <c:pt idx="660">
                  <c:v>44221.95</c:v>
                </c:pt>
                <c:pt idx="661">
                  <c:v>44279.95</c:v>
                </c:pt>
                <c:pt idx="662">
                  <c:v>44337.95</c:v>
                </c:pt>
                <c:pt idx="663">
                  <c:v>44395.95</c:v>
                </c:pt>
                <c:pt idx="664">
                  <c:v>44453.95</c:v>
                </c:pt>
                <c:pt idx="665">
                  <c:v>44511.95</c:v>
                </c:pt>
                <c:pt idx="666">
                  <c:v>44569.95</c:v>
                </c:pt>
                <c:pt idx="667">
                  <c:v>44627.95</c:v>
                </c:pt>
                <c:pt idx="668">
                  <c:v>44685.95</c:v>
                </c:pt>
                <c:pt idx="669">
                  <c:v>44743.95</c:v>
                </c:pt>
                <c:pt idx="670">
                  <c:v>44801.95</c:v>
                </c:pt>
                <c:pt idx="671">
                  <c:v>44859.95</c:v>
                </c:pt>
                <c:pt idx="672">
                  <c:v>44917.95</c:v>
                </c:pt>
                <c:pt idx="673">
                  <c:v>44975.95</c:v>
                </c:pt>
                <c:pt idx="674">
                  <c:v>45033.95</c:v>
                </c:pt>
                <c:pt idx="675">
                  <c:v>45091.95</c:v>
                </c:pt>
                <c:pt idx="676">
                  <c:v>45149.95</c:v>
                </c:pt>
                <c:pt idx="677">
                  <c:v>45207.95</c:v>
                </c:pt>
                <c:pt idx="678">
                  <c:v>45265.95</c:v>
                </c:pt>
                <c:pt idx="679">
                  <c:v>45323.95</c:v>
                </c:pt>
                <c:pt idx="680">
                  <c:v>45381.95</c:v>
                </c:pt>
                <c:pt idx="681">
                  <c:v>45439.95</c:v>
                </c:pt>
                <c:pt idx="682">
                  <c:v>45497.95</c:v>
                </c:pt>
                <c:pt idx="683">
                  <c:v>45555.95</c:v>
                </c:pt>
                <c:pt idx="684">
                  <c:v>45613.95</c:v>
                </c:pt>
                <c:pt idx="685">
                  <c:v>45671.95</c:v>
                </c:pt>
                <c:pt idx="686">
                  <c:v>45729.95</c:v>
                </c:pt>
                <c:pt idx="687">
                  <c:v>45787.95</c:v>
                </c:pt>
                <c:pt idx="688">
                  <c:v>45845.95</c:v>
                </c:pt>
                <c:pt idx="689">
                  <c:v>45903.95</c:v>
                </c:pt>
                <c:pt idx="690">
                  <c:v>45961.95</c:v>
                </c:pt>
                <c:pt idx="691">
                  <c:v>46019.95</c:v>
                </c:pt>
                <c:pt idx="692">
                  <c:v>46077.95</c:v>
                </c:pt>
                <c:pt idx="693">
                  <c:v>46135.95</c:v>
                </c:pt>
                <c:pt idx="694">
                  <c:v>46193.95</c:v>
                </c:pt>
                <c:pt idx="695">
                  <c:v>46251.95</c:v>
                </c:pt>
                <c:pt idx="696">
                  <c:v>46309.95</c:v>
                </c:pt>
                <c:pt idx="697">
                  <c:v>46367.95</c:v>
                </c:pt>
                <c:pt idx="698">
                  <c:v>46425.95</c:v>
                </c:pt>
                <c:pt idx="699">
                  <c:v>46483.95</c:v>
                </c:pt>
                <c:pt idx="700">
                  <c:v>46541.95</c:v>
                </c:pt>
                <c:pt idx="701">
                  <c:v>46599.95</c:v>
                </c:pt>
                <c:pt idx="702">
                  <c:v>46657.95</c:v>
                </c:pt>
                <c:pt idx="703">
                  <c:v>46715.95</c:v>
                </c:pt>
                <c:pt idx="704">
                  <c:v>46773.95</c:v>
                </c:pt>
                <c:pt idx="705">
                  <c:v>46831.95</c:v>
                </c:pt>
                <c:pt idx="706">
                  <c:v>46889.95</c:v>
                </c:pt>
                <c:pt idx="707">
                  <c:v>46947.95</c:v>
                </c:pt>
                <c:pt idx="708">
                  <c:v>47005.95</c:v>
                </c:pt>
                <c:pt idx="709">
                  <c:v>47063.95</c:v>
                </c:pt>
                <c:pt idx="710">
                  <c:v>47121.95</c:v>
                </c:pt>
                <c:pt idx="711">
                  <c:v>47179.95</c:v>
                </c:pt>
                <c:pt idx="712">
                  <c:v>47237.95</c:v>
                </c:pt>
                <c:pt idx="713">
                  <c:v>47295.95</c:v>
                </c:pt>
                <c:pt idx="714">
                  <c:v>47353.95</c:v>
                </c:pt>
                <c:pt idx="715">
                  <c:v>47411.95</c:v>
                </c:pt>
                <c:pt idx="716">
                  <c:v>47469.95</c:v>
                </c:pt>
                <c:pt idx="717">
                  <c:v>47527.95</c:v>
                </c:pt>
                <c:pt idx="718">
                  <c:v>47585.95</c:v>
                </c:pt>
                <c:pt idx="719">
                  <c:v>47643.95</c:v>
                </c:pt>
                <c:pt idx="720">
                  <c:v>47701.95</c:v>
                </c:pt>
                <c:pt idx="721">
                  <c:v>47759.95</c:v>
                </c:pt>
                <c:pt idx="722">
                  <c:v>47817.95</c:v>
                </c:pt>
                <c:pt idx="723">
                  <c:v>47875.95</c:v>
                </c:pt>
                <c:pt idx="724">
                  <c:v>47933.95</c:v>
                </c:pt>
                <c:pt idx="725">
                  <c:v>47991.95</c:v>
                </c:pt>
                <c:pt idx="726">
                  <c:v>48049.95</c:v>
                </c:pt>
                <c:pt idx="727">
                  <c:v>48107.95</c:v>
                </c:pt>
                <c:pt idx="728">
                  <c:v>48165.95</c:v>
                </c:pt>
                <c:pt idx="729">
                  <c:v>48223.95</c:v>
                </c:pt>
                <c:pt idx="730">
                  <c:v>48281.95</c:v>
                </c:pt>
                <c:pt idx="731">
                  <c:v>48339.95</c:v>
                </c:pt>
                <c:pt idx="732">
                  <c:v>48397.95</c:v>
                </c:pt>
                <c:pt idx="733">
                  <c:v>48455.95</c:v>
                </c:pt>
                <c:pt idx="734">
                  <c:v>48513.95</c:v>
                </c:pt>
                <c:pt idx="735">
                  <c:v>48571.95</c:v>
                </c:pt>
                <c:pt idx="736">
                  <c:v>48629.95</c:v>
                </c:pt>
                <c:pt idx="737">
                  <c:v>48687.95</c:v>
                </c:pt>
                <c:pt idx="738">
                  <c:v>48745.95</c:v>
                </c:pt>
                <c:pt idx="739">
                  <c:v>48803.95</c:v>
                </c:pt>
                <c:pt idx="740">
                  <c:v>48861.95</c:v>
                </c:pt>
                <c:pt idx="741">
                  <c:v>48919.95</c:v>
                </c:pt>
                <c:pt idx="742">
                  <c:v>48977.95</c:v>
                </c:pt>
                <c:pt idx="743">
                  <c:v>49035.95</c:v>
                </c:pt>
                <c:pt idx="744">
                  <c:v>49093.95</c:v>
                </c:pt>
                <c:pt idx="745">
                  <c:v>49151.95</c:v>
                </c:pt>
                <c:pt idx="746">
                  <c:v>49209.95</c:v>
                </c:pt>
                <c:pt idx="747">
                  <c:v>49267.95</c:v>
                </c:pt>
                <c:pt idx="748">
                  <c:v>49325.95</c:v>
                </c:pt>
                <c:pt idx="749">
                  <c:v>49383.95</c:v>
                </c:pt>
                <c:pt idx="750">
                  <c:v>49441.95</c:v>
                </c:pt>
                <c:pt idx="751">
                  <c:v>49499.95</c:v>
                </c:pt>
                <c:pt idx="752">
                  <c:v>49557.95</c:v>
                </c:pt>
                <c:pt idx="753">
                  <c:v>49615.95</c:v>
                </c:pt>
                <c:pt idx="754">
                  <c:v>49673.95</c:v>
                </c:pt>
                <c:pt idx="755">
                  <c:v>49731.95</c:v>
                </c:pt>
                <c:pt idx="756">
                  <c:v>49789.95</c:v>
                </c:pt>
                <c:pt idx="757">
                  <c:v>49847.95</c:v>
                </c:pt>
                <c:pt idx="758">
                  <c:v>49905.95</c:v>
                </c:pt>
                <c:pt idx="759">
                  <c:v>49963.95</c:v>
                </c:pt>
                <c:pt idx="760">
                  <c:v>50021.95</c:v>
                </c:pt>
                <c:pt idx="761">
                  <c:v>50079.95</c:v>
                </c:pt>
                <c:pt idx="762">
                  <c:v>50137.95</c:v>
                </c:pt>
                <c:pt idx="763">
                  <c:v>50195.95</c:v>
                </c:pt>
                <c:pt idx="764">
                  <c:v>50253.95</c:v>
                </c:pt>
                <c:pt idx="765">
                  <c:v>50311.95</c:v>
                </c:pt>
                <c:pt idx="766">
                  <c:v>50369.95</c:v>
                </c:pt>
                <c:pt idx="767">
                  <c:v>50427.95</c:v>
                </c:pt>
                <c:pt idx="768">
                  <c:v>50485.95</c:v>
                </c:pt>
                <c:pt idx="769">
                  <c:v>50543.95</c:v>
                </c:pt>
                <c:pt idx="770">
                  <c:v>50601.95</c:v>
                </c:pt>
                <c:pt idx="771">
                  <c:v>50659.95</c:v>
                </c:pt>
                <c:pt idx="772">
                  <c:v>50717.95</c:v>
                </c:pt>
                <c:pt idx="773">
                  <c:v>50775.95</c:v>
                </c:pt>
                <c:pt idx="774">
                  <c:v>50833.95</c:v>
                </c:pt>
                <c:pt idx="775">
                  <c:v>50891.95</c:v>
                </c:pt>
                <c:pt idx="776">
                  <c:v>50949.95</c:v>
                </c:pt>
                <c:pt idx="777">
                  <c:v>51007.95</c:v>
                </c:pt>
                <c:pt idx="778">
                  <c:v>51065.95</c:v>
                </c:pt>
                <c:pt idx="779">
                  <c:v>51123.95</c:v>
                </c:pt>
                <c:pt idx="780">
                  <c:v>51181.95</c:v>
                </c:pt>
                <c:pt idx="781">
                  <c:v>51239.95</c:v>
                </c:pt>
                <c:pt idx="782">
                  <c:v>51297.95</c:v>
                </c:pt>
                <c:pt idx="783">
                  <c:v>51355.95</c:v>
                </c:pt>
                <c:pt idx="784">
                  <c:v>51413.95</c:v>
                </c:pt>
                <c:pt idx="785">
                  <c:v>51471.95</c:v>
                </c:pt>
                <c:pt idx="786">
                  <c:v>51529.95</c:v>
                </c:pt>
                <c:pt idx="787">
                  <c:v>51587.95</c:v>
                </c:pt>
                <c:pt idx="788">
                  <c:v>51645.95</c:v>
                </c:pt>
                <c:pt idx="789">
                  <c:v>51703.95</c:v>
                </c:pt>
                <c:pt idx="790">
                  <c:v>51761.95</c:v>
                </c:pt>
                <c:pt idx="791">
                  <c:v>51819.95</c:v>
                </c:pt>
                <c:pt idx="792">
                  <c:v>51877.95</c:v>
                </c:pt>
                <c:pt idx="793">
                  <c:v>51935.95</c:v>
                </c:pt>
                <c:pt idx="794">
                  <c:v>51993.95</c:v>
                </c:pt>
                <c:pt idx="795">
                  <c:v>52051.95</c:v>
                </c:pt>
                <c:pt idx="796">
                  <c:v>52109.95</c:v>
                </c:pt>
                <c:pt idx="797">
                  <c:v>52167.95</c:v>
                </c:pt>
                <c:pt idx="798">
                  <c:v>52225.95</c:v>
                </c:pt>
                <c:pt idx="799">
                  <c:v>52283.95</c:v>
                </c:pt>
                <c:pt idx="800">
                  <c:v>52341.95</c:v>
                </c:pt>
                <c:pt idx="801">
                  <c:v>52399.95</c:v>
                </c:pt>
                <c:pt idx="802">
                  <c:v>52457.95</c:v>
                </c:pt>
                <c:pt idx="803">
                  <c:v>52515.95</c:v>
                </c:pt>
                <c:pt idx="804">
                  <c:v>52573.95</c:v>
                </c:pt>
                <c:pt idx="805">
                  <c:v>52631.95</c:v>
                </c:pt>
                <c:pt idx="806">
                  <c:v>52689.95</c:v>
                </c:pt>
                <c:pt idx="807">
                  <c:v>52747.95</c:v>
                </c:pt>
                <c:pt idx="808">
                  <c:v>52805.95</c:v>
                </c:pt>
                <c:pt idx="809">
                  <c:v>52863.95</c:v>
                </c:pt>
                <c:pt idx="810">
                  <c:v>52921.95</c:v>
                </c:pt>
                <c:pt idx="811">
                  <c:v>52979.95</c:v>
                </c:pt>
                <c:pt idx="812">
                  <c:v>53037.95</c:v>
                </c:pt>
                <c:pt idx="813">
                  <c:v>53095.95</c:v>
                </c:pt>
                <c:pt idx="814">
                  <c:v>53153.95</c:v>
                </c:pt>
                <c:pt idx="815">
                  <c:v>53211.95</c:v>
                </c:pt>
                <c:pt idx="816">
                  <c:v>53269.95</c:v>
                </c:pt>
                <c:pt idx="817">
                  <c:v>53327.95</c:v>
                </c:pt>
                <c:pt idx="818">
                  <c:v>53385.95</c:v>
                </c:pt>
                <c:pt idx="819">
                  <c:v>53443.95</c:v>
                </c:pt>
                <c:pt idx="820">
                  <c:v>53501.95</c:v>
                </c:pt>
                <c:pt idx="821">
                  <c:v>53559.95</c:v>
                </c:pt>
                <c:pt idx="822">
                  <c:v>53617.95</c:v>
                </c:pt>
                <c:pt idx="823">
                  <c:v>53675.95</c:v>
                </c:pt>
                <c:pt idx="824">
                  <c:v>53733.95</c:v>
                </c:pt>
                <c:pt idx="825">
                  <c:v>53791.95</c:v>
                </c:pt>
                <c:pt idx="826">
                  <c:v>53849.95</c:v>
                </c:pt>
                <c:pt idx="827">
                  <c:v>53907.95</c:v>
                </c:pt>
                <c:pt idx="828">
                  <c:v>53965.95</c:v>
                </c:pt>
                <c:pt idx="829">
                  <c:v>54023.95</c:v>
                </c:pt>
                <c:pt idx="830">
                  <c:v>54081.95</c:v>
                </c:pt>
                <c:pt idx="831">
                  <c:v>54139.95</c:v>
                </c:pt>
                <c:pt idx="832">
                  <c:v>54197.95</c:v>
                </c:pt>
                <c:pt idx="833">
                  <c:v>54255.95</c:v>
                </c:pt>
                <c:pt idx="834">
                  <c:v>54313.95</c:v>
                </c:pt>
                <c:pt idx="835">
                  <c:v>54371.95</c:v>
                </c:pt>
                <c:pt idx="836">
                  <c:v>54429.95</c:v>
                </c:pt>
                <c:pt idx="837">
                  <c:v>54487.95</c:v>
                </c:pt>
                <c:pt idx="838">
                  <c:v>54545.95</c:v>
                </c:pt>
                <c:pt idx="839">
                  <c:v>54603.95</c:v>
                </c:pt>
                <c:pt idx="840">
                  <c:v>54661.95</c:v>
                </c:pt>
                <c:pt idx="841">
                  <c:v>54719.95</c:v>
                </c:pt>
                <c:pt idx="842">
                  <c:v>54777.95</c:v>
                </c:pt>
                <c:pt idx="843">
                  <c:v>54835.95</c:v>
                </c:pt>
                <c:pt idx="844">
                  <c:v>54893.95</c:v>
                </c:pt>
                <c:pt idx="845">
                  <c:v>54951.95</c:v>
                </c:pt>
                <c:pt idx="846">
                  <c:v>55009.95</c:v>
                </c:pt>
                <c:pt idx="847">
                  <c:v>55067.95</c:v>
                </c:pt>
                <c:pt idx="848">
                  <c:v>55125.95</c:v>
                </c:pt>
                <c:pt idx="849">
                  <c:v>55183.95</c:v>
                </c:pt>
                <c:pt idx="850">
                  <c:v>55241.95</c:v>
                </c:pt>
                <c:pt idx="851">
                  <c:v>55299.95</c:v>
                </c:pt>
                <c:pt idx="852">
                  <c:v>55357.95</c:v>
                </c:pt>
                <c:pt idx="853">
                  <c:v>55415.95</c:v>
                </c:pt>
                <c:pt idx="854">
                  <c:v>55473.95</c:v>
                </c:pt>
                <c:pt idx="855">
                  <c:v>55531.95</c:v>
                </c:pt>
                <c:pt idx="856">
                  <c:v>55589.95</c:v>
                </c:pt>
                <c:pt idx="857">
                  <c:v>55647.95</c:v>
                </c:pt>
                <c:pt idx="858">
                  <c:v>55705.95</c:v>
                </c:pt>
                <c:pt idx="859">
                  <c:v>55763.95</c:v>
                </c:pt>
                <c:pt idx="860">
                  <c:v>55821.95</c:v>
                </c:pt>
                <c:pt idx="861">
                  <c:v>55879.95</c:v>
                </c:pt>
                <c:pt idx="862">
                  <c:v>55937.95</c:v>
                </c:pt>
                <c:pt idx="863">
                  <c:v>55995.95</c:v>
                </c:pt>
                <c:pt idx="864">
                  <c:v>56053.95</c:v>
                </c:pt>
                <c:pt idx="865">
                  <c:v>56111.95</c:v>
                </c:pt>
                <c:pt idx="866">
                  <c:v>56169.95</c:v>
                </c:pt>
                <c:pt idx="867">
                  <c:v>56227.95</c:v>
                </c:pt>
                <c:pt idx="868">
                  <c:v>56285.95</c:v>
                </c:pt>
                <c:pt idx="869">
                  <c:v>56343.95</c:v>
                </c:pt>
                <c:pt idx="870">
                  <c:v>56401.95</c:v>
                </c:pt>
                <c:pt idx="871">
                  <c:v>56459.95</c:v>
                </c:pt>
                <c:pt idx="872">
                  <c:v>56517.95</c:v>
                </c:pt>
                <c:pt idx="873">
                  <c:v>56575.95</c:v>
                </c:pt>
                <c:pt idx="874">
                  <c:v>56633.95</c:v>
                </c:pt>
                <c:pt idx="875">
                  <c:v>56691.95</c:v>
                </c:pt>
                <c:pt idx="876">
                  <c:v>56749.95</c:v>
                </c:pt>
                <c:pt idx="877">
                  <c:v>56807.95</c:v>
                </c:pt>
                <c:pt idx="878">
                  <c:v>56865.95</c:v>
                </c:pt>
                <c:pt idx="879">
                  <c:v>56923.95</c:v>
                </c:pt>
                <c:pt idx="880">
                  <c:v>56981.95</c:v>
                </c:pt>
                <c:pt idx="881">
                  <c:v>57039.95</c:v>
                </c:pt>
                <c:pt idx="882">
                  <c:v>57097.95</c:v>
                </c:pt>
                <c:pt idx="883">
                  <c:v>57155.95</c:v>
                </c:pt>
                <c:pt idx="884">
                  <c:v>57213.95</c:v>
                </c:pt>
                <c:pt idx="885">
                  <c:v>57271.95</c:v>
                </c:pt>
                <c:pt idx="886">
                  <c:v>57329.95</c:v>
                </c:pt>
                <c:pt idx="887">
                  <c:v>57387.95</c:v>
                </c:pt>
                <c:pt idx="888">
                  <c:v>57445.95</c:v>
                </c:pt>
                <c:pt idx="889">
                  <c:v>57503.95</c:v>
                </c:pt>
                <c:pt idx="890">
                  <c:v>57561.95</c:v>
                </c:pt>
                <c:pt idx="891">
                  <c:v>57619.95</c:v>
                </c:pt>
                <c:pt idx="892">
                  <c:v>57677.95</c:v>
                </c:pt>
                <c:pt idx="893">
                  <c:v>57735.95</c:v>
                </c:pt>
                <c:pt idx="894">
                  <c:v>57793.95</c:v>
                </c:pt>
                <c:pt idx="895">
                  <c:v>57851.95</c:v>
                </c:pt>
                <c:pt idx="896">
                  <c:v>57909.95</c:v>
                </c:pt>
                <c:pt idx="897">
                  <c:v>57967.95</c:v>
                </c:pt>
                <c:pt idx="898">
                  <c:v>58025.95</c:v>
                </c:pt>
                <c:pt idx="899">
                  <c:v>58083.95</c:v>
                </c:pt>
                <c:pt idx="900">
                  <c:v>58141.95</c:v>
                </c:pt>
                <c:pt idx="901">
                  <c:v>58199.95</c:v>
                </c:pt>
                <c:pt idx="902">
                  <c:v>58257.95</c:v>
                </c:pt>
                <c:pt idx="903">
                  <c:v>58315.95</c:v>
                </c:pt>
                <c:pt idx="904">
                  <c:v>58373.95</c:v>
                </c:pt>
                <c:pt idx="905">
                  <c:v>58431.95</c:v>
                </c:pt>
                <c:pt idx="906">
                  <c:v>58489.95</c:v>
                </c:pt>
                <c:pt idx="907">
                  <c:v>58547.95</c:v>
                </c:pt>
                <c:pt idx="908">
                  <c:v>58605.95</c:v>
                </c:pt>
                <c:pt idx="909">
                  <c:v>58663.95</c:v>
                </c:pt>
                <c:pt idx="910">
                  <c:v>58721.95</c:v>
                </c:pt>
                <c:pt idx="911">
                  <c:v>58779.95</c:v>
                </c:pt>
                <c:pt idx="912">
                  <c:v>58837.95</c:v>
                </c:pt>
                <c:pt idx="913">
                  <c:v>58895.95</c:v>
                </c:pt>
                <c:pt idx="914">
                  <c:v>58953.95</c:v>
                </c:pt>
                <c:pt idx="915">
                  <c:v>59011.95</c:v>
                </c:pt>
                <c:pt idx="916">
                  <c:v>59069.95</c:v>
                </c:pt>
                <c:pt idx="917">
                  <c:v>59127.95</c:v>
                </c:pt>
                <c:pt idx="918">
                  <c:v>59185.95</c:v>
                </c:pt>
                <c:pt idx="919">
                  <c:v>59243.95</c:v>
                </c:pt>
                <c:pt idx="920">
                  <c:v>59301.95</c:v>
                </c:pt>
                <c:pt idx="921">
                  <c:v>59359.95</c:v>
                </c:pt>
                <c:pt idx="922">
                  <c:v>59417.95</c:v>
                </c:pt>
                <c:pt idx="923">
                  <c:v>59475.95</c:v>
                </c:pt>
                <c:pt idx="924">
                  <c:v>59533.95</c:v>
                </c:pt>
                <c:pt idx="925">
                  <c:v>59591.95</c:v>
                </c:pt>
                <c:pt idx="926">
                  <c:v>59649.95</c:v>
                </c:pt>
                <c:pt idx="927">
                  <c:v>59707.95</c:v>
                </c:pt>
                <c:pt idx="928">
                  <c:v>59765.95</c:v>
                </c:pt>
                <c:pt idx="929">
                  <c:v>59823.95</c:v>
                </c:pt>
                <c:pt idx="930">
                  <c:v>59881.95</c:v>
                </c:pt>
                <c:pt idx="931">
                  <c:v>59939.95</c:v>
                </c:pt>
                <c:pt idx="932">
                  <c:v>59997.95</c:v>
                </c:pt>
                <c:pt idx="933">
                  <c:v>60055.95</c:v>
                </c:pt>
                <c:pt idx="934">
                  <c:v>60113.95</c:v>
                </c:pt>
                <c:pt idx="935">
                  <c:v>60171.95</c:v>
                </c:pt>
                <c:pt idx="936">
                  <c:v>60229.95</c:v>
                </c:pt>
                <c:pt idx="937">
                  <c:v>60287.95</c:v>
                </c:pt>
                <c:pt idx="938">
                  <c:v>60345.95</c:v>
                </c:pt>
                <c:pt idx="939">
                  <c:v>60403.95</c:v>
                </c:pt>
                <c:pt idx="940">
                  <c:v>60461.95</c:v>
                </c:pt>
                <c:pt idx="941">
                  <c:v>60519.95</c:v>
                </c:pt>
                <c:pt idx="942">
                  <c:v>60577.95</c:v>
                </c:pt>
                <c:pt idx="943">
                  <c:v>60635.95</c:v>
                </c:pt>
                <c:pt idx="944">
                  <c:v>60693.95</c:v>
                </c:pt>
                <c:pt idx="945">
                  <c:v>60751.95</c:v>
                </c:pt>
                <c:pt idx="946">
                  <c:v>60809.95</c:v>
                </c:pt>
                <c:pt idx="947">
                  <c:v>60867.95</c:v>
                </c:pt>
                <c:pt idx="948">
                  <c:v>60925.95</c:v>
                </c:pt>
                <c:pt idx="949">
                  <c:v>60983.95</c:v>
                </c:pt>
                <c:pt idx="950">
                  <c:v>61041.95</c:v>
                </c:pt>
                <c:pt idx="951">
                  <c:v>61099.95</c:v>
                </c:pt>
                <c:pt idx="952">
                  <c:v>61157.95</c:v>
                </c:pt>
                <c:pt idx="953">
                  <c:v>61215.95</c:v>
                </c:pt>
                <c:pt idx="954">
                  <c:v>61273.95</c:v>
                </c:pt>
                <c:pt idx="955">
                  <c:v>61331.95</c:v>
                </c:pt>
                <c:pt idx="956">
                  <c:v>61389.95</c:v>
                </c:pt>
                <c:pt idx="957">
                  <c:v>61447.95</c:v>
                </c:pt>
                <c:pt idx="958">
                  <c:v>61505.95</c:v>
                </c:pt>
                <c:pt idx="959">
                  <c:v>61563.95</c:v>
                </c:pt>
                <c:pt idx="960">
                  <c:v>61621.95</c:v>
                </c:pt>
                <c:pt idx="961">
                  <c:v>61679.95</c:v>
                </c:pt>
                <c:pt idx="962">
                  <c:v>61737.95</c:v>
                </c:pt>
                <c:pt idx="963">
                  <c:v>61795.95</c:v>
                </c:pt>
                <c:pt idx="964">
                  <c:v>61853.95</c:v>
                </c:pt>
                <c:pt idx="965">
                  <c:v>61911.95</c:v>
                </c:pt>
                <c:pt idx="966">
                  <c:v>61969.95</c:v>
                </c:pt>
                <c:pt idx="967">
                  <c:v>62027.95</c:v>
                </c:pt>
                <c:pt idx="968">
                  <c:v>62085.95</c:v>
                </c:pt>
                <c:pt idx="969">
                  <c:v>62143.95</c:v>
                </c:pt>
                <c:pt idx="970">
                  <c:v>62201.95</c:v>
                </c:pt>
                <c:pt idx="971">
                  <c:v>62259.95</c:v>
                </c:pt>
                <c:pt idx="972">
                  <c:v>62317.95</c:v>
                </c:pt>
                <c:pt idx="973">
                  <c:v>62375.95</c:v>
                </c:pt>
                <c:pt idx="974">
                  <c:v>62433.95</c:v>
                </c:pt>
                <c:pt idx="975">
                  <c:v>62491.95</c:v>
                </c:pt>
                <c:pt idx="976">
                  <c:v>62549.95</c:v>
                </c:pt>
                <c:pt idx="977">
                  <c:v>62607.95</c:v>
                </c:pt>
                <c:pt idx="978">
                  <c:v>62665.95</c:v>
                </c:pt>
                <c:pt idx="979">
                  <c:v>62723.95</c:v>
                </c:pt>
                <c:pt idx="980">
                  <c:v>62781.95</c:v>
                </c:pt>
                <c:pt idx="981">
                  <c:v>62839.95</c:v>
                </c:pt>
                <c:pt idx="982">
                  <c:v>62897.95</c:v>
                </c:pt>
                <c:pt idx="983">
                  <c:v>62955.95</c:v>
                </c:pt>
                <c:pt idx="984">
                  <c:v>63013.95</c:v>
                </c:pt>
                <c:pt idx="985">
                  <c:v>63071.95</c:v>
                </c:pt>
                <c:pt idx="986">
                  <c:v>63129.95</c:v>
                </c:pt>
                <c:pt idx="987">
                  <c:v>63187.95</c:v>
                </c:pt>
                <c:pt idx="988">
                  <c:v>63245.95</c:v>
                </c:pt>
                <c:pt idx="989">
                  <c:v>63303.95</c:v>
                </c:pt>
                <c:pt idx="990">
                  <c:v>63361.95</c:v>
                </c:pt>
                <c:pt idx="991">
                  <c:v>63419.95</c:v>
                </c:pt>
                <c:pt idx="992">
                  <c:v>63477.95</c:v>
                </c:pt>
                <c:pt idx="993">
                  <c:v>63535.95</c:v>
                </c:pt>
                <c:pt idx="994">
                  <c:v>63593.95</c:v>
                </c:pt>
                <c:pt idx="995">
                  <c:v>63651.95</c:v>
                </c:pt>
                <c:pt idx="996">
                  <c:v>63709.95</c:v>
                </c:pt>
                <c:pt idx="997">
                  <c:v>63767.95</c:v>
                </c:pt>
                <c:pt idx="998">
                  <c:v>63825.95</c:v>
                </c:pt>
                <c:pt idx="999">
                  <c:v>63883.95</c:v>
                </c:pt>
                <c:pt idx="1000">
                  <c:v>63941.95</c:v>
                </c:pt>
                <c:pt idx="1001">
                  <c:v>63979.95</c:v>
                </c:pt>
                <c:pt idx="1002">
                  <c:v>64017.95</c:v>
                </c:pt>
                <c:pt idx="1003">
                  <c:v>64055.95</c:v>
                </c:pt>
                <c:pt idx="1004">
                  <c:v>64093.95</c:v>
                </c:pt>
                <c:pt idx="1005">
                  <c:v>64131.95</c:v>
                </c:pt>
                <c:pt idx="1006">
                  <c:v>64169.95</c:v>
                </c:pt>
                <c:pt idx="1007">
                  <c:v>64207.95</c:v>
                </c:pt>
                <c:pt idx="1008">
                  <c:v>64245.95</c:v>
                </c:pt>
                <c:pt idx="1009">
                  <c:v>64283.95</c:v>
                </c:pt>
                <c:pt idx="1010">
                  <c:v>64321.95</c:v>
                </c:pt>
                <c:pt idx="1011">
                  <c:v>64359.95</c:v>
                </c:pt>
                <c:pt idx="1012">
                  <c:v>64397.95</c:v>
                </c:pt>
                <c:pt idx="1013">
                  <c:v>64435.95</c:v>
                </c:pt>
                <c:pt idx="1014">
                  <c:v>64473.95</c:v>
                </c:pt>
                <c:pt idx="1015">
                  <c:v>64511.95</c:v>
                </c:pt>
                <c:pt idx="1016">
                  <c:v>64549.95</c:v>
                </c:pt>
                <c:pt idx="1017">
                  <c:v>64587.95</c:v>
                </c:pt>
                <c:pt idx="1018">
                  <c:v>64625.95</c:v>
                </c:pt>
                <c:pt idx="1019">
                  <c:v>64663.95</c:v>
                </c:pt>
                <c:pt idx="1020">
                  <c:v>64701.95</c:v>
                </c:pt>
                <c:pt idx="1021">
                  <c:v>64739.95</c:v>
                </c:pt>
                <c:pt idx="1022">
                  <c:v>64777.95</c:v>
                </c:pt>
                <c:pt idx="1023">
                  <c:v>64815.95</c:v>
                </c:pt>
                <c:pt idx="1024">
                  <c:v>64853.95</c:v>
                </c:pt>
                <c:pt idx="1025">
                  <c:v>64891.95</c:v>
                </c:pt>
                <c:pt idx="1026">
                  <c:v>64929.95</c:v>
                </c:pt>
                <c:pt idx="1027">
                  <c:v>64967.95</c:v>
                </c:pt>
                <c:pt idx="1028">
                  <c:v>65005.95</c:v>
                </c:pt>
                <c:pt idx="1029">
                  <c:v>65043.95</c:v>
                </c:pt>
                <c:pt idx="1030">
                  <c:v>65081.95</c:v>
                </c:pt>
                <c:pt idx="1031">
                  <c:v>65119.95</c:v>
                </c:pt>
                <c:pt idx="1032">
                  <c:v>65157.95</c:v>
                </c:pt>
                <c:pt idx="1033">
                  <c:v>65195.95</c:v>
                </c:pt>
                <c:pt idx="1034">
                  <c:v>65233.95</c:v>
                </c:pt>
                <c:pt idx="1035">
                  <c:v>65271.95</c:v>
                </c:pt>
                <c:pt idx="1036">
                  <c:v>65309.95</c:v>
                </c:pt>
                <c:pt idx="1037">
                  <c:v>65347.95</c:v>
                </c:pt>
                <c:pt idx="1038">
                  <c:v>65385.95</c:v>
                </c:pt>
                <c:pt idx="1039">
                  <c:v>65423.95</c:v>
                </c:pt>
                <c:pt idx="1040">
                  <c:v>65461.95</c:v>
                </c:pt>
                <c:pt idx="1041">
                  <c:v>65499.95</c:v>
                </c:pt>
                <c:pt idx="1042">
                  <c:v>65537.95</c:v>
                </c:pt>
                <c:pt idx="1043">
                  <c:v>65575.95</c:v>
                </c:pt>
                <c:pt idx="1044">
                  <c:v>65613.95</c:v>
                </c:pt>
                <c:pt idx="1045">
                  <c:v>65651.95</c:v>
                </c:pt>
                <c:pt idx="1046">
                  <c:v>65689.95</c:v>
                </c:pt>
                <c:pt idx="1047">
                  <c:v>65727.95</c:v>
                </c:pt>
                <c:pt idx="1048">
                  <c:v>65765.95</c:v>
                </c:pt>
                <c:pt idx="1049">
                  <c:v>65803.95</c:v>
                </c:pt>
                <c:pt idx="1050">
                  <c:v>65841.95</c:v>
                </c:pt>
                <c:pt idx="1051">
                  <c:v>65879.95</c:v>
                </c:pt>
                <c:pt idx="1052">
                  <c:v>65917.95</c:v>
                </c:pt>
                <c:pt idx="1053">
                  <c:v>65955.95</c:v>
                </c:pt>
                <c:pt idx="1054">
                  <c:v>65993.95</c:v>
                </c:pt>
                <c:pt idx="1055">
                  <c:v>66031.95</c:v>
                </c:pt>
                <c:pt idx="1056">
                  <c:v>66069.95</c:v>
                </c:pt>
                <c:pt idx="1057">
                  <c:v>66107.95</c:v>
                </c:pt>
                <c:pt idx="1058">
                  <c:v>66145.95</c:v>
                </c:pt>
                <c:pt idx="1059">
                  <c:v>66183.95</c:v>
                </c:pt>
                <c:pt idx="1060">
                  <c:v>66221.95</c:v>
                </c:pt>
                <c:pt idx="1061">
                  <c:v>66259.95</c:v>
                </c:pt>
                <c:pt idx="1062">
                  <c:v>66297.95</c:v>
                </c:pt>
                <c:pt idx="1063">
                  <c:v>66335.95</c:v>
                </c:pt>
                <c:pt idx="1064">
                  <c:v>66373.95</c:v>
                </c:pt>
                <c:pt idx="1065">
                  <c:v>66411.95</c:v>
                </c:pt>
                <c:pt idx="1066">
                  <c:v>66449.95</c:v>
                </c:pt>
                <c:pt idx="1067">
                  <c:v>66487.95</c:v>
                </c:pt>
                <c:pt idx="1068">
                  <c:v>66525.95</c:v>
                </c:pt>
                <c:pt idx="1069">
                  <c:v>66563.95</c:v>
                </c:pt>
                <c:pt idx="1070">
                  <c:v>66601.95</c:v>
                </c:pt>
                <c:pt idx="1071">
                  <c:v>66639.95</c:v>
                </c:pt>
                <c:pt idx="1072">
                  <c:v>66677.95</c:v>
                </c:pt>
                <c:pt idx="1073">
                  <c:v>66715.95</c:v>
                </c:pt>
                <c:pt idx="1074">
                  <c:v>66753.95</c:v>
                </c:pt>
                <c:pt idx="1075">
                  <c:v>66791.95</c:v>
                </c:pt>
                <c:pt idx="1076">
                  <c:v>66829.95</c:v>
                </c:pt>
                <c:pt idx="1077">
                  <c:v>66867.95</c:v>
                </c:pt>
                <c:pt idx="1078">
                  <c:v>66905.95</c:v>
                </c:pt>
                <c:pt idx="1079">
                  <c:v>66943.95</c:v>
                </c:pt>
                <c:pt idx="1080">
                  <c:v>66981.95</c:v>
                </c:pt>
                <c:pt idx="1081">
                  <c:v>67019.95</c:v>
                </c:pt>
                <c:pt idx="1082">
                  <c:v>67057.95</c:v>
                </c:pt>
                <c:pt idx="1083">
                  <c:v>67095.95</c:v>
                </c:pt>
                <c:pt idx="1084">
                  <c:v>67133.95</c:v>
                </c:pt>
                <c:pt idx="1085">
                  <c:v>67171.95</c:v>
                </c:pt>
                <c:pt idx="1086">
                  <c:v>67209.95</c:v>
                </c:pt>
                <c:pt idx="1087">
                  <c:v>67247.95</c:v>
                </c:pt>
                <c:pt idx="1088">
                  <c:v>67285.95</c:v>
                </c:pt>
                <c:pt idx="1089">
                  <c:v>67323.95</c:v>
                </c:pt>
                <c:pt idx="1090">
                  <c:v>67361.95</c:v>
                </c:pt>
                <c:pt idx="1091">
                  <c:v>67399.95</c:v>
                </c:pt>
                <c:pt idx="1092">
                  <c:v>67437.95</c:v>
                </c:pt>
                <c:pt idx="1093">
                  <c:v>67475.95</c:v>
                </c:pt>
                <c:pt idx="1094">
                  <c:v>67513.95</c:v>
                </c:pt>
                <c:pt idx="1095">
                  <c:v>67551.95</c:v>
                </c:pt>
                <c:pt idx="1096">
                  <c:v>67589.95</c:v>
                </c:pt>
                <c:pt idx="1097">
                  <c:v>67627.95</c:v>
                </c:pt>
                <c:pt idx="1098">
                  <c:v>67665.95</c:v>
                </c:pt>
                <c:pt idx="1099">
                  <c:v>67703.95</c:v>
                </c:pt>
                <c:pt idx="1100">
                  <c:v>67741.95</c:v>
                </c:pt>
                <c:pt idx="1101">
                  <c:v>67779.95</c:v>
                </c:pt>
                <c:pt idx="1102">
                  <c:v>67817.95</c:v>
                </c:pt>
                <c:pt idx="1103">
                  <c:v>67855.95</c:v>
                </c:pt>
                <c:pt idx="1104">
                  <c:v>67893.95</c:v>
                </c:pt>
                <c:pt idx="1105">
                  <c:v>67931.95</c:v>
                </c:pt>
                <c:pt idx="1106">
                  <c:v>67969.95</c:v>
                </c:pt>
                <c:pt idx="1107">
                  <c:v>68007.95</c:v>
                </c:pt>
                <c:pt idx="1108">
                  <c:v>68045.95</c:v>
                </c:pt>
                <c:pt idx="1109">
                  <c:v>68083.95</c:v>
                </c:pt>
                <c:pt idx="1110">
                  <c:v>68121.95</c:v>
                </c:pt>
                <c:pt idx="1111">
                  <c:v>68159.95</c:v>
                </c:pt>
                <c:pt idx="1112">
                  <c:v>68197.95</c:v>
                </c:pt>
                <c:pt idx="1113">
                  <c:v>68235.95</c:v>
                </c:pt>
                <c:pt idx="1114">
                  <c:v>68273.95</c:v>
                </c:pt>
                <c:pt idx="1115">
                  <c:v>68311.95</c:v>
                </c:pt>
                <c:pt idx="1116">
                  <c:v>68349.95</c:v>
                </c:pt>
                <c:pt idx="1117">
                  <c:v>68387.95</c:v>
                </c:pt>
                <c:pt idx="1118">
                  <c:v>68425.95</c:v>
                </c:pt>
                <c:pt idx="1119">
                  <c:v>68463.95</c:v>
                </c:pt>
                <c:pt idx="1120">
                  <c:v>68501.95</c:v>
                </c:pt>
                <c:pt idx="1121">
                  <c:v>68539.95</c:v>
                </c:pt>
                <c:pt idx="1122">
                  <c:v>68577.95</c:v>
                </c:pt>
                <c:pt idx="1123">
                  <c:v>68615.95</c:v>
                </c:pt>
                <c:pt idx="1124">
                  <c:v>68653.95</c:v>
                </c:pt>
                <c:pt idx="1125">
                  <c:v>68691.95</c:v>
                </c:pt>
                <c:pt idx="1126">
                  <c:v>68729.95</c:v>
                </c:pt>
                <c:pt idx="1127">
                  <c:v>68767.95</c:v>
                </c:pt>
                <c:pt idx="1128">
                  <c:v>68805.95</c:v>
                </c:pt>
                <c:pt idx="1129">
                  <c:v>68843.95</c:v>
                </c:pt>
                <c:pt idx="1130">
                  <c:v>68881.95</c:v>
                </c:pt>
                <c:pt idx="1131">
                  <c:v>68919.95</c:v>
                </c:pt>
                <c:pt idx="1132">
                  <c:v>68957.95</c:v>
                </c:pt>
                <c:pt idx="1133">
                  <c:v>68995.95</c:v>
                </c:pt>
                <c:pt idx="1134">
                  <c:v>69033.95</c:v>
                </c:pt>
                <c:pt idx="1135">
                  <c:v>69071.95</c:v>
                </c:pt>
                <c:pt idx="1136">
                  <c:v>69109.95</c:v>
                </c:pt>
                <c:pt idx="1137">
                  <c:v>69147.95</c:v>
                </c:pt>
                <c:pt idx="1138">
                  <c:v>69185.95</c:v>
                </c:pt>
                <c:pt idx="1139">
                  <c:v>69223.95</c:v>
                </c:pt>
                <c:pt idx="1140">
                  <c:v>69261.95</c:v>
                </c:pt>
                <c:pt idx="1141">
                  <c:v>69299.95</c:v>
                </c:pt>
                <c:pt idx="1142">
                  <c:v>69337.95</c:v>
                </c:pt>
                <c:pt idx="1143">
                  <c:v>69375.95</c:v>
                </c:pt>
                <c:pt idx="1144">
                  <c:v>69413.95</c:v>
                </c:pt>
                <c:pt idx="1145">
                  <c:v>69451.95</c:v>
                </c:pt>
                <c:pt idx="1146">
                  <c:v>69489.95</c:v>
                </c:pt>
                <c:pt idx="1147">
                  <c:v>69527.95</c:v>
                </c:pt>
                <c:pt idx="1148">
                  <c:v>69565.95</c:v>
                </c:pt>
                <c:pt idx="1149">
                  <c:v>69603.95</c:v>
                </c:pt>
                <c:pt idx="1150">
                  <c:v>69641.95</c:v>
                </c:pt>
                <c:pt idx="1151">
                  <c:v>69679.95</c:v>
                </c:pt>
                <c:pt idx="1152">
                  <c:v>69717.95</c:v>
                </c:pt>
                <c:pt idx="1153">
                  <c:v>69755.95</c:v>
                </c:pt>
                <c:pt idx="1154">
                  <c:v>69793.95</c:v>
                </c:pt>
                <c:pt idx="1155">
                  <c:v>69831.95</c:v>
                </c:pt>
                <c:pt idx="1156">
                  <c:v>69869.95</c:v>
                </c:pt>
                <c:pt idx="1157">
                  <c:v>69907.95</c:v>
                </c:pt>
                <c:pt idx="1158">
                  <c:v>69945.95</c:v>
                </c:pt>
                <c:pt idx="1159">
                  <c:v>69983.95</c:v>
                </c:pt>
                <c:pt idx="1160">
                  <c:v>70021.95</c:v>
                </c:pt>
                <c:pt idx="1161">
                  <c:v>70059.95</c:v>
                </c:pt>
                <c:pt idx="1162">
                  <c:v>70097.95</c:v>
                </c:pt>
                <c:pt idx="1163">
                  <c:v>70135.95</c:v>
                </c:pt>
                <c:pt idx="1164">
                  <c:v>70173.95</c:v>
                </c:pt>
                <c:pt idx="1165">
                  <c:v>70211.95</c:v>
                </c:pt>
                <c:pt idx="1166">
                  <c:v>70249.95</c:v>
                </c:pt>
                <c:pt idx="1167">
                  <c:v>70287.95</c:v>
                </c:pt>
                <c:pt idx="1168">
                  <c:v>70325.95</c:v>
                </c:pt>
                <c:pt idx="1169">
                  <c:v>70363.95</c:v>
                </c:pt>
                <c:pt idx="1170">
                  <c:v>70401.95</c:v>
                </c:pt>
                <c:pt idx="1171">
                  <c:v>70439.95</c:v>
                </c:pt>
                <c:pt idx="1172">
                  <c:v>70477.95</c:v>
                </c:pt>
                <c:pt idx="1173">
                  <c:v>70515.95</c:v>
                </c:pt>
                <c:pt idx="1174">
                  <c:v>70553.95</c:v>
                </c:pt>
                <c:pt idx="1175">
                  <c:v>70591.95</c:v>
                </c:pt>
                <c:pt idx="1176">
                  <c:v>70629.95</c:v>
                </c:pt>
                <c:pt idx="1177">
                  <c:v>70667.95</c:v>
                </c:pt>
                <c:pt idx="1178">
                  <c:v>70705.95</c:v>
                </c:pt>
                <c:pt idx="1179">
                  <c:v>70743.95</c:v>
                </c:pt>
                <c:pt idx="1180">
                  <c:v>70781.95</c:v>
                </c:pt>
                <c:pt idx="1181">
                  <c:v>70819.95</c:v>
                </c:pt>
                <c:pt idx="1182">
                  <c:v>70857.95</c:v>
                </c:pt>
                <c:pt idx="1183">
                  <c:v>70895.95</c:v>
                </c:pt>
                <c:pt idx="1184">
                  <c:v>70933.95</c:v>
                </c:pt>
                <c:pt idx="1185">
                  <c:v>70971.95</c:v>
                </c:pt>
                <c:pt idx="1186">
                  <c:v>71009.95</c:v>
                </c:pt>
                <c:pt idx="1187">
                  <c:v>71047.95</c:v>
                </c:pt>
                <c:pt idx="1188">
                  <c:v>71085.95</c:v>
                </c:pt>
                <c:pt idx="1189">
                  <c:v>71123.95</c:v>
                </c:pt>
                <c:pt idx="1190">
                  <c:v>71161.95</c:v>
                </c:pt>
                <c:pt idx="1191">
                  <c:v>71199.95</c:v>
                </c:pt>
                <c:pt idx="1192">
                  <c:v>71237.95</c:v>
                </c:pt>
                <c:pt idx="1193">
                  <c:v>71275.95</c:v>
                </c:pt>
                <c:pt idx="1194">
                  <c:v>71313.95</c:v>
                </c:pt>
                <c:pt idx="1195">
                  <c:v>71351.95</c:v>
                </c:pt>
                <c:pt idx="1196">
                  <c:v>71389.95</c:v>
                </c:pt>
                <c:pt idx="1197">
                  <c:v>71427.95</c:v>
                </c:pt>
                <c:pt idx="1198">
                  <c:v>71465.95</c:v>
                </c:pt>
                <c:pt idx="1199">
                  <c:v>71503.95</c:v>
                </c:pt>
                <c:pt idx="1200">
                  <c:v>71541.95</c:v>
                </c:pt>
                <c:pt idx="1201">
                  <c:v>71579.95</c:v>
                </c:pt>
                <c:pt idx="1202">
                  <c:v>71617.95</c:v>
                </c:pt>
                <c:pt idx="1203">
                  <c:v>71655.95</c:v>
                </c:pt>
                <c:pt idx="1204">
                  <c:v>71693.95</c:v>
                </c:pt>
                <c:pt idx="1205">
                  <c:v>71731.95</c:v>
                </c:pt>
                <c:pt idx="1206">
                  <c:v>71769.95</c:v>
                </c:pt>
                <c:pt idx="1207">
                  <c:v>71807.95</c:v>
                </c:pt>
                <c:pt idx="1208">
                  <c:v>71845.95</c:v>
                </c:pt>
                <c:pt idx="1209">
                  <c:v>71883.95</c:v>
                </c:pt>
                <c:pt idx="1210">
                  <c:v>71921.95</c:v>
                </c:pt>
                <c:pt idx="1211">
                  <c:v>71959.95</c:v>
                </c:pt>
                <c:pt idx="1212">
                  <c:v>71997.95</c:v>
                </c:pt>
                <c:pt idx="1213">
                  <c:v>72035.95</c:v>
                </c:pt>
                <c:pt idx="1214">
                  <c:v>72073.95</c:v>
                </c:pt>
                <c:pt idx="1215">
                  <c:v>72111.95</c:v>
                </c:pt>
                <c:pt idx="1216">
                  <c:v>72149.95</c:v>
                </c:pt>
                <c:pt idx="1217">
                  <c:v>72187.95</c:v>
                </c:pt>
                <c:pt idx="1218">
                  <c:v>72225.95</c:v>
                </c:pt>
                <c:pt idx="1219">
                  <c:v>72263.95</c:v>
                </c:pt>
                <c:pt idx="1220">
                  <c:v>72301.95</c:v>
                </c:pt>
                <c:pt idx="1221">
                  <c:v>72339.95</c:v>
                </c:pt>
                <c:pt idx="1222">
                  <c:v>72377.95</c:v>
                </c:pt>
                <c:pt idx="1223">
                  <c:v>72415.95</c:v>
                </c:pt>
                <c:pt idx="1224">
                  <c:v>72453.95</c:v>
                </c:pt>
                <c:pt idx="1225">
                  <c:v>72491.95</c:v>
                </c:pt>
                <c:pt idx="1226">
                  <c:v>72529.95</c:v>
                </c:pt>
                <c:pt idx="1227">
                  <c:v>72567.95</c:v>
                </c:pt>
                <c:pt idx="1228">
                  <c:v>72605.95</c:v>
                </c:pt>
                <c:pt idx="1229">
                  <c:v>72643.95</c:v>
                </c:pt>
                <c:pt idx="1230">
                  <c:v>72681.95</c:v>
                </c:pt>
                <c:pt idx="1231">
                  <c:v>72719.95</c:v>
                </c:pt>
                <c:pt idx="1232">
                  <c:v>72757.95</c:v>
                </c:pt>
                <c:pt idx="1233">
                  <c:v>72795.95</c:v>
                </c:pt>
                <c:pt idx="1234">
                  <c:v>72833.95</c:v>
                </c:pt>
                <c:pt idx="1235">
                  <c:v>72871.95</c:v>
                </c:pt>
                <c:pt idx="1236">
                  <c:v>72909.95</c:v>
                </c:pt>
                <c:pt idx="1237">
                  <c:v>72947.95</c:v>
                </c:pt>
                <c:pt idx="1238">
                  <c:v>72985.95</c:v>
                </c:pt>
                <c:pt idx="1239">
                  <c:v>73023.95</c:v>
                </c:pt>
                <c:pt idx="1240">
                  <c:v>73061.95</c:v>
                </c:pt>
                <c:pt idx="1241">
                  <c:v>73099.95</c:v>
                </c:pt>
                <c:pt idx="1242">
                  <c:v>73137.95</c:v>
                </c:pt>
                <c:pt idx="1243">
                  <c:v>73175.95</c:v>
                </c:pt>
                <c:pt idx="1244">
                  <c:v>73213.95</c:v>
                </c:pt>
                <c:pt idx="1245">
                  <c:v>73251.95</c:v>
                </c:pt>
                <c:pt idx="1246">
                  <c:v>73289.95</c:v>
                </c:pt>
                <c:pt idx="1247">
                  <c:v>73327.95</c:v>
                </c:pt>
                <c:pt idx="1248">
                  <c:v>73365.95</c:v>
                </c:pt>
                <c:pt idx="1249">
                  <c:v>73403.95</c:v>
                </c:pt>
                <c:pt idx="1250">
                  <c:v>73441.95</c:v>
                </c:pt>
                <c:pt idx="1251">
                  <c:v>73479.95</c:v>
                </c:pt>
                <c:pt idx="1252">
                  <c:v>73526.95</c:v>
                </c:pt>
                <c:pt idx="1253">
                  <c:v>73579.95</c:v>
                </c:pt>
                <c:pt idx="1254">
                  <c:v>73632.95</c:v>
                </c:pt>
                <c:pt idx="1255">
                  <c:v>73685.95</c:v>
                </c:pt>
                <c:pt idx="1256">
                  <c:v>73738.95</c:v>
                </c:pt>
                <c:pt idx="1257">
                  <c:v>73791.95</c:v>
                </c:pt>
                <c:pt idx="1258">
                  <c:v>73844.95</c:v>
                </c:pt>
                <c:pt idx="1259">
                  <c:v>73897.95</c:v>
                </c:pt>
                <c:pt idx="1260">
                  <c:v>73950.95</c:v>
                </c:pt>
                <c:pt idx="1261">
                  <c:v>74003.95</c:v>
                </c:pt>
                <c:pt idx="1262">
                  <c:v>74056.95</c:v>
                </c:pt>
                <c:pt idx="1263">
                  <c:v>74109.95</c:v>
                </c:pt>
                <c:pt idx="1264">
                  <c:v>74162.95</c:v>
                </c:pt>
                <c:pt idx="1265">
                  <c:v>74215.95</c:v>
                </c:pt>
                <c:pt idx="1266">
                  <c:v>74268.95</c:v>
                </c:pt>
                <c:pt idx="1267">
                  <c:v>74321.95</c:v>
                </c:pt>
                <c:pt idx="1268">
                  <c:v>74374.95</c:v>
                </c:pt>
                <c:pt idx="1269">
                  <c:v>74427.95</c:v>
                </c:pt>
                <c:pt idx="1270">
                  <c:v>74480.95</c:v>
                </c:pt>
                <c:pt idx="1271">
                  <c:v>74533.95</c:v>
                </c:pt>
                <c:pt idx="1272">
                  <c:v>74586.95</c:v>
                </c:pt>
                <c:pt idx="1273">
                  <c:v>74639.95</c:v>
                </c:pt>
                <c:pt idx="1274">
                  <c:v>74692.95</c:v>
                </c:pt>
                <c:pt idx="1275">
                  <c:v>74745.95</c:v>
                </c:pt>
                <c:pt idx="1276">
                  <c:v>74798.95</c:v>
                </c:pt>
                <c:pt idx="1277">
                  <c:v>74851.95</c:v>
                </c:pt>
                <c:pt idx="1278">
                  <c:v>74904.95</c:v>
                </c:pt>
                <c:pt idx="1279">
                  <c:v>74957.95</c:v>
                </c:pt>
                <c:pt idx="1280">
                  <c:v>75010.95</c:v>
                </c:pt>
                <c:pt idx="1281">
                  <c:v>75063.95</c:v>
                </c:pt>
                <c:pt idx="1282">
                  <c:v>75116.95</c:v>
                </c:pt>
                <c:pt idx="1283">
                  <c:v>75169.95</c:v>
                </c:pt>
                <c:pt idx="1284">
                  <c:v>75222.95</c:v>
                </c:pt>
                <c:pt idx="1285">
                  <c:v>75275.95</c:v>
                </c:pt>
                <c:pt idx="1286">
                  <c:v>75328.95</c:v>
                </c:pt>
                <c:pt idx="1287">
                  <c:v>75381.95</c:v>
                </c:pt>
                <c:pt idx="1288">
                  <c:v>75434.95</c:v>
                </c:pt>
                <c:pt idx="1289">
                  <c:v>75487.95</c:v>
                </c:pt>
                <c:pt idx="1290">
                  <c:v>75540.95</c:v>
                </c:pt>
                <c:pt idx="1291">
                  <c:v>75593.95</c:v>
                </c:pt>
                <c:pt idx="1292">
                  <c:v>75646.95</c:v>
                </c:pt>
                <c:pt idx="1293">
                  <c:v>75699.95</c:v>
                </c:pt>
                <c:pt idx="1294">
                  <c:v>75752.95</c:v>
                </c:pt>
                <c:pt idx="1295">
                  <c:v>75805.95</c:v>
                </c:pt>
                <c:pt idx="1296">
                  <c:v>75858.95</c:v>
                </c:pt>
                <c:pt idx="1297">
                  <c:v>75911.95</c:v>
                </c:pt>
                <c:pt idx="1298">
                  <c:v>75964.95</c:v>
                </c:pt>
                <c:pt idx="1299">
                  <c:v>76017.95</c:v>
                </c:pt>
                <c:pt idx="1300">
                  <c:v>76070.95</c:v>
                </c:pt>
                <c:pt idx="1301">
                  <c:v>76123.95</c:v>
                </c:pt>
                <c:pt idx="1302">
                  <c:v>76176.95</c:v>
                </c:pt>
                <c:pt idx="1303">
                  <c:v>76229.95</c:v>
                </c:pt>
                <c:pt idx="1304">
                  <c:v>76282.95</c:v>
                </c:pt>
                <c:pt idx="1305">
                  <c:v>76335.95</c:v>
                </c:pt>
                <c:pt idx="1306">
                  <c:v>76388.95</c:v>
                </c:pt>
                <c:pt idx="1307">
                  <c:v>76441.95</c:v>
                </c:pt>
                <c:pt idx="1308">
                  <c:v>76494.95</c:v>
                </c:pt>
                <c:pt idx="1309">
                  <c:v>76547.95</c:v>
                </c:pt>
                <c:pt idx="1310">
                  <c:v>76600.95</c:v>
                </c:pt>
                <c:pt idx="1311">
                  <c:v>76653.95</c:v>
                </c:pt>
                <c:pt idx="1312">
                  <c:v>76706.95</c:v>
                </c:pt>
                <c:pt idx="1313">
                  <c:v>76759.95</c:v>
                </c:pt>
                <c:pt idx="1314">
                  <c:v>76812.95</c:v>
                </c:pt>
                <c:pt idx="1315">
                  <c:v>76865.95</c:v>
                </c:pt>
                <c:pt idx="1316">
                  <c:v>76918.95</c:v>
                </c:pt>
                <c:pt idx="1317">
                  <c:v>76971.95</c:v>
                </c:pt>
                <c:pt idx="1318">
                  <c:v>77024.95</c:v>
                </c:pt>
                <c:pt idx="1319">
                  <c:v>77077.95</c:v>
                </c:pt>
                <c:pt idx="1320">
                  <c:v>77130.95</c:v>
                </c:pt>
                <c:pt idx="1321">
                  <c:v>77183.95</c:v>
                </c:pt>
                <c:pt idx="1322">
                  <c:v>77236.95</c:v>
                </c:pt>
                <c:pt idx="1323">
                  <c:v>77289.95</c:v>
                </c:pt>
                <c:pt idx="1324">
                  <c:v>77342.95</c:v>
                </c:pt>
                <c:pt idx="1325">
                  <c:v>77395.95</c:v>
                </c:pt>
                <c:pt idx="1326">
                  <c:v>77448.95</c:v>
                </c:pt>
                <c:pt idx="1327">
                  <c:v>77501.95</c:v>
                </c:pt>
                <c:pt idx="1328">
                  <c:v>77554.95</c:v>
                </c:pt>
                <c:pt idx="1329">
                  <c:v>77607.95</c:v>
                </c:pt>
                <c:pt idx="1330">
                  <c:v>77660.95</c:v>
                </c:pt>
                <c:pt idx="1331">
                  <c:v>77713.95</c:v>
                </c:pt>
                <c:pt idx="1332">
                  <c:v>77766.95</c:v>
                </c:pt>
                <c:pt idx="1333">
                  <c:v>77819.95</c:v>
                </c:pt>
                <c:pt idx="1334">
                  <c:v>77872.95</c:v>
                </c:pt>
                <c:pt idx="1335">
                  <c:v>77925.95</c:v>
                </c:pt>
                <c:pt idx="1336">
                  <c:v>77978.95</c:v>
                </c:pt>
                <c:pt idx="1337">
                  <c:v>78031.95</c:v>
                </c:pt>
                <c:pt idx="1338">
                  <c:v>78084.95</c:v>
                </c:pt>
                <c:pt idx="1339">
                  <c:v>78137.95</c:v>
                </c:pt>
                <c:pt idx="1340">
                  <c:v>78190.95</c:v>
                </c:pt>
                <c:pt idx="1341">
                  <c:v>78243.95</c:v>
                </c:pt>
                <c:pt idx="1342">
                  <c:v>78296.95</c:v>
                </c:pt>
                <c:pt idx="1343">
                  <c:v>78349.95</c:v>
                </c:pt>
                <c:pt idx="1344">
                  <c:v>78402.95</c:v>
                </c:pt>
                <c:pt idx="1345">
                  <c:v>78455.95</c:v>
                </c:pt>
                <c:pt idx="1346">
                  <c:v>78508.95</c:v>
                </c:pt>
                <c:pt idx="1347">
                  <c:v>78561.95</c:v>
                </c:pt>
                <c:pt idx="1348">
                  <c:v>78614.95</c:v>
                </c:pt>
                <c:pt idx="1349">
                  <c:v>78667.95</c:v>
                </c:pt>
                <c:pt idx="1350">
                  <c:v>78720.95</c:v>
                </c:pt>
                <c:pt idx="1351">
                  <c:v>78773.95</c:v>
                </c:pt>
                <c:pt idx="1352">
                  <c:v>78826.95</c:v>
                </c:pt>
                <c:pt idx="1353">
                  <c:v>78879.95</c:v>
                </c:pt>
                <c:pt idx="1354">
                  <c:v>78932.95</c:v>
                </c:pt>
                <c:pt idx="1355">
                  <c:v>78985.95</c:v>
                </c:pt>
                <c:pt idx="1356">
                  <c:v>79038.95</c:v>
                </c:pt>
                <c:pt idx="1357">
                  <c:v>79091.95</c:v>
                </c:pt>
                <c:pt idx="1358">
                  <c:v>79144.95</c:v>
                </c:pt>
                <c:pt idx="1359">
                  <c:v>79197.95</c:v>
                </c:pt>
                <c:pt idx="1360">
                  <c:v>79250.95</c:v>
                </c:pt>
                <c:pt idx="1361">
                  <c:v>79303.95</c:v>
                </c:pt>
                <c:pt idx="1362">
                  <c:v>79356.95</c:v>
                </c:pt>
                <c:pt idx="1363">
                  <c:v>79409.95</c:v>
                </c:pt>
                <c:pt idx="1364">
                  <c:v>79462.95</c:v>
                </c:pt>
                <c:pt idx="1365">
                  <c:v>79515.95</c:v>
                </c:pt>
                <c:pt idx="1366">
                  <c:v>79568.95</c:v>
                </c:pt>
                <c:pt idx="1367">
                  <c:v>79621.95</c:v>
                </c:pt>
                <c:pt idx="1368">
                  <c:v>79674.95</c:v>
                </c:pt>
                <c:pt idx="1369">
                  <c:v>79727.95</c:v>
                </c:pt>
                <c:pt idx="1370">
                  <c:v>79780.95</c:v>
                </c:pt>
                <c:pt idx="1371">
                  <c:v>79833.95</c:v>
                </c:pt>
                <c:pt idx="1372">
                  <c:v>79886.95</c:v>
                </c:pt>
                <c:pt idx="1373">
                  <c:v>79939.95</c:v>
                </c:pt>
                <c:pt idx="1374">
                  <c:v>79992.95</c:v>
                </c:pt>
                <c:pt idx="1375">
                  <c:v>80045.95</c:v>
                </c:pt>
                <c:pt idx="1376">
                  <c:v>80098.95</c:v>
                </c:pt>
                <c:pt idx="1377">
                  <c:v>80151.95</c:v>
                </c:pt>
                <c:pt idx="1378">
                  <c:v>80204.95</c:v>
                </c:pt>
                <c:pt idx="1379">
                  <c:v>80257.95</c:v>
                </c:pt>
                <c:pt idx="1380">
                  <c:v>80310.95</c:v>
                </c:pt>
                <c:pt idx="1381">
                  <c:v>80363.95</c:v>
                </c:pt>
                <c:pt idx="1382">
                  <c:v>80416.95</c:v>
                </c:pt>
                <c:pt idx="1383">
                  <c:v>80469.95</c:v>
                </c:pt>
                <c:pt idx="1384">
                  <c:v>80522.95</c:v>
                </c:pt>
                <c:pt idx="1385">
                  <c:v>80575.95</c:v>
                </c:pt>
                <c:pt idx="1386">
                  <c:v>80628.95</c:v>
                </c:pt>
                <c:pt idx="1387">
                  <c:v>80681.95</c:v>
                </c:pt>
                <c:pt idx="1388">
                  <c:v>80734.95</c:v>
                </c:pt>
                <c:pt idx="1389">
                  <c:v>80787.95</c:v>
                </c:pt>
                <c:pt idx="1390">
                  <c:v>80840.95</c:v>
                </c:pt>
                <c:pt idx="1391">
                  <c:v>80893.95</c:v>
                </c:pt>
                <c:pt idx="1392">
                  <c:v>80946.95</c:v>
                </c:pt>
                <c:pt idx="1393">
                  <c:v>80999.95</c:v>
                </c:pt>
                <c:pt idx="1394">
                  <c:v>81052.95</c:v>
                </c:pt>
                <c:pt idx="1395">
                  <c:v>81105.95</c:v>
                </c:pt>
                <c:pt idx="1396">
                  <c:v>81158.95</c:v>
                </c:pt>
                <c:pt idx="1397">
                  <c:v>81211.95</c:v>
                </c:pt>
                <c:pt idx="1398">
                  <c:v>81264.95</c:v>
                </c:pt>
                <c:pt idx="1399">
                  <c:v>81317.95</c:v>
                </c:pt>
                <c:pt idx="1400">
                  <c:v>81370.95</c:v>
                </c:pt>
                <c:pt idx="1401">
                  <c:v>81423.95</c:v>
                </c:pt>
                <c:pt idx="1402">
                  <c:v>81476.95</c:v>
                </c:pt>
                <c:pt idx="1403">
                  <c:v>81529.95</c:v>
                </c:pt>
                <c:pt idx="1404">
                  <c:v>81582.95</c:v>
                </c:pt>
                <c:pt idx="1405">
                  <c:v>81635.95</c:v>
                </c:pt>
                <c:pt idx="1406">
                  <c:v>81688.95</c:v>
                </c:pt>
                <c:pt idx="1407">
                  <c:v>81741.95</c:v>
                </c:pt>
                <c:pt idx="1408">
                  <c:v>81794.95</c:v>
                </c:pt>
                <c:pt idx="1409">
                  <c:v>81847.95</c:v>
                </c:pt>
                <c:pt idx="1410">
                  <c:v>81900.95</c:v>
                </c:pt>
                <c:pt idx="1411">
                  <c:v>81953.95</c:v>
                </c:pt>
                <c:pt idx="1412">
                  <c:v>82006.95</c:v>
                </c:pt>
                <c:pt idx="1413">
                  <c:v>82059.95</c:v>
                </c:pt>
                <c:pt idx="1414">
                  <c:v>82112.95</c:v>
                </c:pt>
                <c:pt idx="1415">
                  <c:v>82165.95</c:v>
                </c:pt>
                <c:pt idx="1416">
                  <c:v>82218.95</c:v>
                </c:pt>
                <c:pt idx="1417">
                  <c:v>82271.95</c:v>
                </c:pt>
                <c:pt idx="1418">
                  <c:v>82324.95</c:v>
                </c:pt>
                <c:pt idx="1419">
                  <c:v>82377.95</c:v>
                </c:pt>
                <c:pt idx="1420">
                  <c:v>82430.95</c:v>
                </c:pt>
                <c:pt idx="1421">
                  <c:v>82483.95</c:v>
                </c:pt>
                <c:pt idx="1422">
                  <c:v>82536.95</c:v>
                </c:pt>
                <c:pt idx="1423">
                  <c:v>82589.95</c:v>
                </c:pt>
                <c:pt idx="1424">
                  <c:v>82642.95</c:v>
                </c:pt>
                <c:pt idx="1425">
                  <c:v>82695.95</c:v>
                </c:pt>
                <c:pt idx="1426">
                  <c:v>82748.95</c:v>
                </c:pt>
                <c:pt idx="1427">
                  <c:v>82801.95</c:v>
                </c:pt>
                <c:pt idx="1428">
                  <c:v>82854.95</c:v>
                </c:pt>
                <c:pt idx="1429">
                  <c:v>82907.95</c:v>
                </c:pt>
                <c:pt idx="1430">
                  <c:v>82960.95</c:v>
                </c:pt>
                <c:pt idx="1431">
                  <c:v>83013.95</c:v>
                </c:pt>
                <c:pt idx="1432">
                  <c:v>83066.95</c:v>
                </c:pt>
                <c:pt idx="1433">
                  <c:v>83119.95</c:v>
                </c:pt>
                <c:pt idx="1434">
                  <c:v>83172.95</c:v>
                </c:pt>
                <c:pt idx="1435">
                  <c:v>83225.95</c:v>
                </c:pt>
                <c:pt idx="1436">
                  <c:v>83278.95</c:v>
                </c:pt>
                <c:pt idx="1437">
                  <c:v>83331.95</c:v>
                </c:pt>
                <c:pt idx="1438">
                  <c:v>83384.95</c:v>
                </c:pt>
                <c:pt idx="1439">
                  <c:v>83437.95</c:v>
                </c:pt>
                <c:pt idx="1440">
                  <c:v>83490.95</c:v>
                </c:pt>
                <c:pt idx="1441">
                  <c:v>83543.95</c:v>
                </c:pt>
                <c:pt idx="1442">
                  <c:v>83596.95</c:v>
                </c:pt>
                <c:pt idx="1443">
                  <c:v>83649.95</c:v>
                </c:pt>
                <c:pt idx="1444">
                  <c:v>83702.95</c:v>
                </c:pt>
                <c:pt idx="1445">
                  <c:v>83755.95</c:v>
                </c:pt>
                <c:pt idx="1446">
                  <c:v>83808.95</c:v>
                </c:pt>
                <c:pt idx="1447">
                  <c:v>83861.95</c:v>
                </c:pt>
                <c:pt idx="1448">
                  <c:v>83914.95</c:v>
                </c:pt>
                <c:pt idx="1449">
                  <c:v>83967.95</c:v>
                </c:pt>
                <c:pt idx="1450">
                  <c:v>84020.95</c:v>
                </c:pt>
                <c:pt idx="1451">
                  <c:v>84073.95</c:v>
                </c:pt>
                <c:pt idx="1452">
                  <c:v>84126.95</c:v>
                </c:pt>
                <c:pt idx="1453">
                  <c:v>84179.95</c:v>
                </c:pt>
                <c:pt idx="1454">
                  <c:v>84232.95</c:v>
                </c:pt>
                <c:pt idx="1455">
                  <c:v>84285.95</c:v>
                </c:pt>
                <c:pt idx="1456">
                  <c:v>84338.95</c:v>
                </c:pt>
                <c:pt idx="1457">
                  <c:v>84391.95</c:v>
                </c:pt>
                <c:pt idx="1458">
                  <c:v>84444.95</c:v>
                </c:pt>
                <c:pt idx="1459">
                  <c:v>84497.95</c:v>
                </c:pt>
                <c:pt idx="1460">
                  <c:v>84550.95</c:v>
                </c:pt>
                <c:pt idx="1461">
                  <c:v>84603.95</c:v>
                </c:pt>
                <c:pt idx="1462">
                  <c:v>84656.95</c:v>
                </c:pt>
                <c:pt idx="1463">
                  <c:v>84709.95</c:v>
                </c:pt>
                <c:pt idx="1464">
                  <c:v>84762.95</c:v>
                </c:pt>
                <c:pt idx="1465">
                  <c:v>84815.95</c:v>
                </c:pt>
                <c:pt idx="1466">
                  <c:v>84868.95</c:v>
                </c:pt>
                <c:pt idx="1467">
                  <c:v>84921.95</c:v>
                </c:pt>
                <c:pt idx="1468">
                  <c:v>84974.95</c:v>
                </c:pt>
                <c:pt idx="1469">
                  <c:v>85027.95</c:v>
                </c:pt>
                <c:pt idx="1470">
                  <c:v>85080.95</c:v>
                </c:pt>
                <c:pt idx="1471">
                  <c:v>85133.95</c:v>
                </c:pt>
                <c:pt idx="1472">
                  <c:v>85186.95</c:v>
                </c:pt>
                <c:pt idx="1473">
                  <c:v>85239.95</c:v>
                </c:pt>
                <c:pt idx="1474">
                  <c:v>85292.95</c:v>
                </c:pt>
                <c:pt idx="1475">
                  <c:v>85345.95</c:v>
                </c:pt>
                <c:pt idx="1476">
                  <c:v>85398.95</c:v>
                </c:pt>
                <c:pt idx="1477">
                  <c:v>85451.95</c:v>
                </c:pt>
                <c:pt idx="1478">
                  <c:v>85504.95</c:v>
                </c:pt>
                <c:pt idx="1479">
                  <c:v>85557.95</c:v>
                </c:pt>
                <c:pt idx="1480">
                  <c:v>85610.95</c:v>
                </c:pt>
                <c:pt idx="1481">
                  <c:v>85663.95</c:v>
                </c:pt>
                <c:pt idx="1482">
                  <c:v>85716.95</c:v>
                </c:pt>
                <c:pt idx="1483">
                  <c:v>85769.95</c:v>
                </c:pt>
                <c:pt idx="1484">
                  <c:v>85822.95</c:v>
                </c:pt>
                <c:pt idx="1485">
                  <c:v>85875.95</c:v>
                </c:pt>
                <c:pt idx="1486">
                  <c:v>85928.95</c:v>
                </c:pt>
                <c:pt idx="1487">
                  <c:v>85981.95</c:v>
                </c:pt>
                <c:pt idx="1488">
                  <c:v>86034.95</c:v>
                </c:pt>
                <c:pt idx="1489">
                  <c:v>86087.95</c:v>
                </c:pt>
                <c:pt idx="1490">
                  <c:v>86140.95</c:v>
                </c:pt>
                <c:pt idx="1491">
                  <c:v>86193.95</c:v>
                </c:pt>
                <c:pt idx="1492">
                  <c:v>86246.95</c:v>
                </c:pt>
                <c:pt idx="1493">
                  <c:v>86299.95</c:v>
                </c:pt>
                <c:pt idx="1494">
                  <c:v>86352.95</c:v>
                </c:pt>
                <c:pt idx="1495">
                  <c:v>86405.95</c:v>
                </c:pt>
                <c:pt idx="1496">
                  <c:v>86458.95</c:v>
                </c:pt>
                <c:pt idx="1497">
                  <c:v>86511.95</c:v>
                </c:pt>
                <c:pt idx="1498">
                  <c:v>86564.95</c:v>
                </c:pt>
                <c:pt idx="1499">
                  <c:v>86617.95</c:v>
                </c:pt>
                <c:pt idx="1500">
                  <c:v>86670.95</c:v>
                </c:pt>
                <c:pt idx="1501">
                  <c:v>86723.95</c:v>
                </c:pt>
                <c:pt idx="1502">
                  <c:v>86776.95</c:v>
                </c:pt>
                <c:pt idx="1503">
                  <c:v>86829.95</c:v>
                </c:pt>
                <c:pt idx="1504">
                  <c:v>86882.95</c:v>
                </c:pt>
                <c:pt idx="1505">
                  <c:v>86935.95</c:v>
                </c:pt>
                <c:pt idx="1506">
                  <c:v>86988.95</c:v>
                </c:pt>
                <c:pt idx="1507">
                  <c:v>87041.95</c:v>
                </c:pt>
                <c:pt idx="1508">
                  <c:v>87094.95</c:v>
                </c:pt>
                <c:pt idx="1509">
                  <c:v>87147.95</c:v>
                </c:pt>
                <c:pt idx="1510">
                  <c:v>87200.95</c:v>
                </c:pt>
                <c:pt idx="1511">
                  <c:v>87253.95</c:v>
                </c:pt>
                <c:pt idx="1512">
                  <c:v>87306.95</c:v>
                </c:pt>
                <c:pt idx="1513">
                  <c:v>87359.95</c:v>
                </c:pt>
                <c:pt idx="1514">
                  <c:v>87412.95</c:v>
                </c:pt>
                <c:pt idx="1515">
                  <c:v>87465.95</c:v>
                </c:pt>
                <c:pt idx="1516">
                  <c:v>87518.95</c:v>
                </c:pt>
                <c:pt idx="1517">
                  <c:v>87571.95</c:v>
                </c:pt>
                <c:pt idx="1518">
                  <c:v>87624.95</c:v>
                </c:pt>
                <c:pt idx="1519">
                  <c:v>87677.95</c:v>
                </c:pt>
                <c:pt idx="1520">
                  <c:v>87730.95</c:v>
                </c:pt>
                <c:pt idx="1521">
                  <c:v>87783.95</c:v>
                </c:pt>
                <c:pt idx="1522">
                  <c:v>87836.95</c:v>
                </c:pt>
                <c:pt idx="1523">
                  <c:v>87889.95</c:v>
                </c:pt>
                <c:pt idx="1524">
                  <c:v>87942.95</c:v>
                </c:pt>
                <c:pt idx="1525">
                  <c:v>87995.95</c:v>
                </c:pt>
                <c:pt idx="1526">
                  <c:v>88048.95</c:v>
                </c:pt>
                <c:pt idx="1527">
                  <c:v>88101.95</c:v>
                </c:pt>
                <c:pt idx="1528">
                  <c:v>88154.95</c:v>
                </c:pt>
                <c:pt idx="1529">
                  <c:v>88207.95</c:v>
                </c:pt>
                <c:pt idx="1530">
                  <c:v>88260.95</c:v>
                </c:pt>
                <c:pt idx="1531">
                  <c:v>88313.95</c:v>
                </c:pt>
                <c:pt idx="1532">
                  <c:v>88366.95</c:v>
                </c:pt>
                <c:pt idx="1533">
                  <c:v>88419.95</c:v>
                </c:pt>
                <c:pt idx="1534">
                  <c:v>88472.95</c:v>
                </c:pt>
                <c:pt idx="1535">
                  <c:v>88525.95</c:v>
                </c:pt>
                <c:pt idx="1536">
                  <c:v>88578.95</c:v>
                </c:pt>
                <c:pt idx="1537">
                  <c:v>88631.95</c:v>
                </c:pt>
                <c:pt idx="1538">
                  <c:v>88684.95</c:v>
                </c:pt>
                <c:pt idx="1539">
                  <c:v>88737.95</c:v>
                </c:pt>
                <c:pt idx="1540">
                  <c:v>88790.95</c:v>
                </c:pt>
                <c:pt idx="1541">
                  <c:v>88843.95</c:v>
                </c:pt>
                <c:pt idx="1542">
                  <c:v>88896.95</c:v>
                </c:pt>
                <c:pt idx="1543">
                  <c:v>88949.95</c:v>
                </c:pt>
                <c:pt idx="1544">
                  <c:v>89002.95</c:v>
                </c:pt>
                <c:pt idx="1545">
                  <c:v>89055.95</c:v>
                </c:pt>
                <c:pt idx="1546">
                  <c:v>89108.95</c:v>
                </c:pt>
                <c:pt idx="1547">
                  <c:v>89161.95</c:v>
                </c:pt>
                <c:pt idx="1548">
                  <c:v>89214.95</c:v>
                </c:pt>
                <c:pt idx="1549">
                  <c:v>89267.95</c:v>
                </c:pt>
                <c:pt idx="1550">
                  <c:v>89320.95</c:v>
                </c:pt>
                <c:pt idx="1551">
                  <c:v>89373.95</c:v>
                </c:pt>
                <c:pt idx="1552">
                  <c:v>89426.95</c:v>
                </c:pt>
                <c:pt idx="1553">
                  <c:v>89479.95</c:v>
                </c:pt>
                <c:pt idx="1554">
                  <c:v>89532.95</c:v>
                </c:pt>
                <c:pt idx="1555">
                  <c:v>89585.95</c:v>
                </c:pt>
                <c:pt idx="1556">
                  <c:v>89638.95</c:v>
                </c:pt>
                <c:pt idx="1557">
                  <c:v>89691.95</c:v>
                </c:pt>
                <c:pt idx="1558">
                  <c:v>89744.95</c:v>
                </c:pt>
                <c:pt idx="1559">
                  <c:v>89797.95</c:v>
                </c:pt>
                <c:pt idx="1560">
                  <c:v>89850.95</c:v>
                </c:pt>
                <c:pt idx="1561">
                  <c:v>89903.95</c:v>
                </c:pt>
                <c:pt idx="1562">
                  <c:v>89956.95</c:v>
                </c:pt>
                <c:pt idx="1563">
                  <c:v>90009.95</c:v>
                </c:pt>
                <c:pt idx="1564">
                  <c:v>90062.95</c:v>
                </c:pt>
                <c:pt idx="1565">
                  <c:v>90115.95</c:v>
                </c:pt>
                <c:pt idx="1566">
                  <c:v>90168.95</c:v>
                </c:pt>
                <c:pt idx="1567">
                  <c:v>90221.95</c:v>
                </c:pt>
                <c:pt idx="1568">
                  <c:v>90274.95</c:v>
                </c:pt>
                <c:pt idx="1569">
                  <c:v>90327.95</c:v>
                </c:pt>
                <c:pt idx="1570">
                  <c:v>90380.95</c:v>
                </c:pt>
                <c:pt idx="1571">
                  <c:v>90433.95</c:v>
                </c:pt>
                <c:pt idx="1572">
                  <c:v>90486.95</c:v>
                </c:pt>
                <c:pt idx="1573">
                  <c:v>90539.95</c:v>
                </c:pt>
                <c:pt idx="1574">
                  <c:v>90592.95</c:v>
                </c:pt>
                <c:pt idx="1575">
                  <c:v>90645.95</c:v>
                </c:pt>
                <c:pt idx="1576">
                  <c:v>90698.95</c:v>
                </c:pt>
                <c:pt idx="1577">
                  <c:v>90751.95</c:v>
                </c:pt>
                <c:pt idx="1578">
                  <c:v>90804.95</c:v>
                </c:pt>
                <c:pt idx="1579">
                  <c:v>90857.95</c:v>
                </c:pt>
                <c:pt idx="1580">
                  <c:v>90910.95</c:v>
                </c:pt>
                <c:pt idx="1581">
                  <c:v>90963.95</c:v>
                </c:pt>
                <c:pt idx="1582">
                  <c:v>91016.95</c:v>
                </c:pt>
                <c:pt idx="1583">
                  <c:v>91069.95</c:v>
                </c:pt>
                <c:pt idx="1584">
                  <c:v>91122.95</c:v>
                </c:pt>
                <c:pt idx="1585">
                  <c:v>91175.95</c:v>
                </c:pt>
                <c:pt idx="1586">
                  <c:v>91228.95</c:v>
                </c:pt>
                <c:pt idx="1587">
                  <c:v>91281.95</c:v>
                </c:pt>
                <c:pt idx="1588">
                  <c:v>91334.95</c:v>
                </c:pt>
                <c:pt idx="1589">
                  <c:v>91387.95</c:v>
                </c:pt>
                <c:pt idx="1590">
                  <c:v>91440.95</c:v>
                </c:pt>
                <c:pt idx="1591">
                  <c:v>91493.95</c:v>
                </c:pt>
                <c:pt idx="1592">
                  <c:v>91546.95</c:v>
                </c:pt>
                <c:pt idx="1593">
                  <c:v>91599.95</c:v>
                </c:pt>
                <c:pt idx="1594">
                  <c:v>91652.95</c:v>
                </c:pt>
                <c:pt idx="1595">
                  <c:v>91705.95</c:v>
                </c:pt>
                <c:pt idx="1596">
                  <c:v>91758.95</c:v>
                </c:pt>
                <c:pt idx="1597">
                  <c:v>91811.95</c:v>
                </c:pt>
                <c:pt idx="1598">
                  <c:v>91864.95</c:v>
                </c:pt>
                <c:pt idx="1599">
                  <c:v>91917.95</c:v>
                </c:pt>
                <c:pt idx="1600">
                  <c:v>91970.95</c:v>
                </c:pt>
                <c:pt idx="1601">
                  <c:v>92023.95</c:v>
                </c:pt>
                <c:pt idx="1602">
                  <c:v>92076.95</c:v>
                </c:pt>
                <c:pt idx="1603">
                  <c:v>92129.95</c:v>
                </c:pt>
                <c:pt idx="1604">
                  <c:v>92182.95</c:v>
                </c:pt>
                <c:pt idx="1605">
                  <c:v>92235.95</c:v>
                </c:pt>
                <c:pt idx="1606">
                  <c:v>92288.95</c:v>
                </c:pt>
                <c:pt idx="1607">
                  <c:v>92341.95</c:v>
                </c:pt>
                <c:pt idx="1608">
                  <c:v>92394.95</c:v>
                </c:pt>
                <c:pt idx="1609">
                  <c:v>92447.95</c:v>
                </c:pt>
                <c:pt idx="1610">
                  <c:v>92500.95</c:v>
                </c:pt>
                <c:pt idx="1611">
                  <c:v>92553.95</c:v>
                </c:pt>
                <c:pt idx="1612">
                  <c:v>92606.95</c:v>
                </c:pt>
                <c:pt idx="1613">
                  <c:v>92659.95</c:v>
                </c:pt>
                <c:pt idx="1614">
                  <c:v>92712.95</c:v>
                </c:pt>
                <c:pt idx="1615">
                  <c:v>92765.95</c:v>
                </c:pt>
                <c:pt idx="1616">
                  <c:v>92818.95</c:v>
                </c:pt>
                <c:pt idx="1617">
                  <c:v>92871.95</c:v>
                </c:pt>
                <c:pt idx="1618">
                  <c:v>92924.95</c:v>
                </c:pt>
                <c:pt idx="1619">
                  <c:v>92977.95</c:v>
                </c:pt>
                <c:pt idx="1620">
                  <c:v>93030.95</c:v>
                </c:pt>
                <c:pt idx="1621">
                  <c:v>93083.95</c:v>
                </c:pt>
                <c:pt idx="1622">
                  <c:v>93136.95</c:v>
                </c:pt>
                <c:pt idx="1623">
                  <c:v>93189.95</c:v>
                </c:pt>
                <c:pt idx="1624">
                  <c:v>93242.95</c:v>
                </c:pt>
                <c:pt idx="1625">
                  <c:v>93295.95</c:v>
                </c:pt>
                <c:pt idx="1626">
                  <c:v>93348.95</c:v>
                </c:pt>
                <c:pt idx="1627">
                  <c:v>93401.95</c:v>
                </c:pt>
                <c:pt idx="1628">
                  <c:v>93454.95</c:v>
                </c:pt>
                <c:pt idx="1629">
                  <c:v>93507.95</c:v>
                </c:pt>
                <c:pt idx="1630">
                  <c:v>93560.95</c:v>
                </c:pt>
                <c:pt idx="1631">
                  <c:v>93613.95</c:v>
                </c:pt>
                <c:pt idx="1632">
                  <c:v>93666.95</c:v>
                </c:pt>
                <c:pt idx="1633">
                  <c:v>93719.95</c:v>
                </c:pt>
                <c:pt idx="1634">
                  <c:v>93772.95</c:v>
                </c:pt>
                <c:pt idx="1635">
                  <c:v>93825.95</c:v>
                </c:pt>
                <c:pt idx="1636">
                  <c:v>93878.95</c:v>
                </c:pt>
                <c:pt idx="1637">
                  <c:v>93931.95</c:v>
                </c:pt>
                <c:pt idx="1638">
                  <c:v>93984.95</c:v>
                </c:pt>
                <c:pt idx="1639">
                  <c:v>94037.95</c:v>
                </c:pt>
                <c:pt idx="1640">
                  <c:v>94090.95</c:v>
                </c:pt>
                <c:pt idx="1641">
                  <c:v>94143.95</c:v>
                </c:pt>
                <c:pt idx="1642">
                  <c:v>94196.95</c:v>
                </c:pt>
                <c:pt idx="1643">
                  <c:v>94249.95</c:v>
                </c:pt>
                <c:pt idx="1644">
                  <c:v>94302.95</c:v>
                </c:pt>
                <c:pt idx="1645">
                  <c:v>94355.95</c:v>
                </c:pt>
                <c:pt idx="1646">
                  <c:v>94408.95</c:v>
                </c:pt>
                <c:pt idx="1647">
                  <c:v>94461.95</c:v>
                </c:pt>
                <c:pt idx="1648">
                  <c:v>94514.95</c:v>
                </c:pt>
                <c:pt idx="1649">
                  <c:v>94567.95</c:v>
                </c:pt>
                <c:pt idx="1650">
                  <c:v>94620.95</c:v>
                </c:pt>
                <c:pt idx="1651">
                  <c:v>94673.95</c:v>
                </c:pt>
                <c:pt idx="1652">
                  <c:v>94726.95</c:v>
                </c:pt>
                <c:pt idx="1653">
                  <c:v>94779.95</c:v>
                </c:pt>
                <c:pt idx="1654">
                  <c:v>94832.95</c:v>
                </c:pt>
                <c:pt idx="1655">
                  <c:v>94885.95</c:v>
                </c:pt>
                <c:pt idx="1656">
                  <c:v>94938.95</c:v>
                </c:pt>
                <c:pt idx="1657">
                  <c:v>94991.95</c:v>
                </c:pt>
                <c:pt idx="1658">
                  <c:v>95044.95</c:v>
                </c:pt>
                <c:pt idx="1659">
                  <c:v>95097.95</c:v>
                </c:pt>
                <c:pt idx="1660">
                  <c:v>95150.95</c:v>
                </c:pt>
                <c:pt idx="1661">
                  <c:v>95203.95</c:v>
                </c:pt>
                <c:pt idx="1662">
                  <c:v>95256.95</c:v>
                </c:pt>
                <c:pt idx="1663">
                  <c:v>95309.95</c:v>
                </c:pt>
                <c:pt idx="1664">
                  <c:v>95362.95</c:v>
                </c:pt>
                <c:pt idx="1665">
                  <c:v>95415.95</c:v>
                </c:pt>
                <c:pt idx="1666">
                  <c:v>95468.95</c:v>
                </c:pt>
                <c:pt idx="1667">
                  <c:v>95521.95</c:v>
                </c:pt>
                <c:pt idx="1668">
                  <c:v>95574.95</c:v>
                </c:pt>
                <c:pt idx="1669">
                  <c:v>95627.95</c:v>
                </c:pt>
                <c:pt idx="1670">
                  <c:v>95680.95</c:v>
                </c:pt>
                <c:pt idx="1671">
                  <c:v>95733.95</c:v>
                </c:pt>
                <c:pt idx="1672">
                  <c:v>95786.95</c:v>
                </c:pt>
                <c:pt idx="1673">
                  <c:v>95839.95</c:v>
                </c:pt>
                <c:pt idx="1674">
                  <c:v>95892.95</c:v>
                </c:pt>
                <c:pt idx="1675">
                  <c:v>95945.95</c:v>
                </c:pt>
                <c:pt idx="1676">
                  <c:v>95998.95</c:v>
                </c:pt>
                <c:pt idx="1677">
                  <c:v>96051.95</c:v>
                </c:pt>
                <c:pt idx="1678">
                  <c:v>96104.95</c:v>
                </c:pt>
                <c:pt idx="1679">
                  <c:v>96157.95</c:v>
                </c:pt>
                <c:pt idx="1680">
                  <c:v>96210.95</c:v>
                </c:pt>
                <c:pt idx="1681">
                  <c:v>96263.95</c:v>
                </c:pt>
                <c:pt idx="1682">
                  <c:v>96316.95</c:v>
                </c:pt>
                <c:pt idx="1683">
                  <c:v>96369.95</c:v>
                </c:pt>
                <c:pt idx="1684">
                  <c:v>96422.95</c:v>
                </c:pt>
                <c:pt idx="1685">
                  <c:v>96475.95</c:v>
                </c:pt>
                <c:pt idx="1686">
                  <c:v>96528.95</c:v>
                </c:pt>
                <c:pt idx="1687">
                  <c:v>96581.95</c:v>
                </c:pt>
                <c:pt idx="1688">
                  <c:v>96634.95</c:v>
                </c:pt>
                <c:pt idx="1689">
                  <c:v>96687.95</c:v>
                </c:pt>
                <c:pt idx="1690">
                  <c:v>96740.95</c:v>
                </c:pt>
                <c:pt idx="1691">
                  <c:v>96793.95</c:v>
                </c:pt>
                <c:pt idx="1692">
                  <c:v>96846.95</c:v>
                </c:pt>
                <c:pt idx="1693">
                  <c:v>96899.95</c:v>
                </c:pt>
                <c:pt idx="1694">
                  <c:v>96952.95</c:v>
                </c:pt>
                <c:pt idx="1695">
                  <c:v>97005.95</c:v>
                </c:pt>
                <c:pt idx="1696">
                  <c:v>97058.95</c:v>
                </c:pt>
                <c:pt idx="1697">
                  <c:v>97111.95</c:v>
                </c:pt>
                <c:pt idx="1698">
                  <c:v>97164.95</c:v>
                </c:pt>
                <c:pt idx="1699">
                  <c:v>97217.95</c:v>
                </c:pt>
                <c:pt idx="1700">
                  <c:v>97270.95</c:v>
                </c:pt>
                <c:pt idx="1701">
                  <c:v>97323.95</c:v>
                </c:pt>
                <c:pt idx="1702">
                  <c:v>97376.95</c:v>
                </c:pt>
                <c:pt idx="1703">
                  <c:v>97429.95</c:v>
                </c:pt>
                <c:pt idx="1704">
                  <c:v>97482.95</c:v>
                </c:pt>
                <c:pt idx="1705">
                  <c:v>97535.95</c:v>
                </c:pt>
                <c:pt idx="1706">
                  <c:v>97588.95</c:v>
                </c:pt>
                <c:pt idx="1707">
                  <c:v>97641.95</c:v>
                </c:pt>
                <c:pt idx="1708">
                  <c:v>97694.95</c:v>
                </c:pt>
                <c:pt idx="1709">
                  <c:v>97747.95</c:v>
                </c:pt>
                <c:pt idx="1710">
                  <c:v>97800.95</c:v>
                </c:pt>
                <c:pt idx="1711">
                  <c:v>97853.95</c:v>
                </c:pt>
                <c:pt idx="1712">
                  <c:v>97906.95</c:v>
                </c:pt>
                <c:pt idx="1713">
                  <c:v>97959.95</c:v>
                </c:pt>
                <c:pt idx="1714">
                  <c:v>98012.95</c:v>
                </c:pt>
                <c:pt idx="1715">
                  <c:v>98065.95</c:v>
                </c:pt>
                <c:pt idx="1716">
                  <c:v>98118.95</c:v>
                </c:pt>
                <c:pt idx="1717">
                  <c:v>98171.95</c:v>
                </c:pt>
                <c:pt idx="1718">
                  <c:v>98224.95</c:v>
                </c:pt>
                <c:pt idx="1719">
                  <c:v>98277.95</c:v>
                </c:pt>
                <c:pt idx="1720">
                  <c:v>98330.95</c:v>
                </c:pt>
                <c:pt idx="1721">
                  <c:v>98383.95</c:v>
                </c:pt>
                <c:pt idx="1722">
                  <c:v>98436.95</c:v>
                </c:pt>
                <c:pt idx="1723">
                  <c:v>98489.95</c:v>
                </c:pt>
                <c:pt idx="1724">
                  <c:v>98542.95</c:v>
                </c:pt>
                <c:pt idx="1725">
                  <c:v>98595.95</c:v>
                </c:pt>
                <c:pt idx="1726">
                  <c:v>98648.95</c:v>
                </c:pt>
                <c:pt idx="1727">
                  <c:v>98701.95</c:v>
                </c:pt>
                <c:pt idx="1728">
                  <c:v>98754.95</c:v>
                </c:pt>
                <c:pt idx="1729">
                  <c:v>98807.95</c:v>
                </c:pt>
                <c:pt idx="1730">
                  <c:v>98860.95</c:v>
                </c:pt>
                <c:pt idx="1731">
                  <c:v>98913.95</c:v>
                </c:pt>
                <c:pt idx="1732">
                  <c:v>98966.95</c:v>
                </c:pt>
                <c:pt idx="1733">
                  <c:v>99019.95</c:v>
                </c:pt>
                <c:pt idx="1734">
                  <c:v>99072.95</c:v>
                </c:pt>
                <c:pt idx="1735">
                  <c:v>99125.95</c:v>
                </c:pt>
                <c:pt idx="1736">
                  <c:v>99178.95</c:v>
                </c:pt>
                <c:pt idx="1737">
                  <c:v>99231.95</c:v>
                </c:pt>
                <c:pt idx="1738">
                  <c:v>99284.95</c:v>
                </c:pt>
                <c:pt idx="1739">
                  <c:v>99337.95</c:v>
                </c:pt>
                <c:pt idx="1740">
                  <c:v>99390.95</c:v>
                </c:pt>
                <c:pt idx="1741">
                  <c:v>99443.95</c:v>
                </c:pt>
                <c:pt idx="1742">
                  <c:v>99496.95</c:v>
                </c:pt>
                <c:pt idx="1743">
                  <c:v>99549.95</c:v>
                </c:pt>
                <c:pt idx="1744">
                  <c:v>99602.95</c:v>
                </c:pt>
                <c:pt idx="1745">
                  <c:v>99655.95</c:v>
                </c:pt>
                <c:pt idx="1746">
                  <c:v>99708.95</c:v>
                </c:pt>
                <c:pt idx="1747">
                  <c:v>99761.95</c:v>
                </c:pt>
                <c:pt idx="1748">
                  <c:v>99814.95</c:v>
                </c:pt>
                <c:pt idx="1749">
                  <c:v>99867.95</c:v>
                </c:pt>
                <c:pt idx="1750">
                  <c:v>99920.95</c:v>
                </c:pt>
                <c:pt idx="1751">
                  <c:v>99973.95</c:v>
                </c:pt>
                <c:pt idx="1752">
                  <c:v>100026.95</c:v>
                </c:pt>
                <c:pt idx="1753">
                  <c:v>100079.95</c:v>
                </c:pt>
                <c:pt idx="1754">
                  <c:v>100132.95</c:v>
                </c:pt>
                <c:pt idx="1755">
                  <c:v>100185.95</c:v>
                </c:pt>
                <c:pt idx="1756">
                  <c:v>100238.95</c:v>
                </c:pt>
                <c:pt idx="1757">
                  <c:v>100291.95</c:v>
                </c:pt>
                <c:pt idx="1758">
                  <c:v>100344.95</c:v>
                </c:pt>
                <c:pt idx="1759">
                  <c:v>100397.95</c:v>
                </c:pt>
                <c:pt idx="1760">
                  <c:v>100450.95</c:v>
                </c:pt>
                <c:pt idx="1761">
                  <c:v>100503.95</c:v>
                </c:pt>
                <c:pt idx="1762">
                  <c:v>100556.95</c:v>
                </c:pt>
                <c:pt idx="1763">
                  <c:v>100609.95</c:v>
                </c:pt>
                <c:pt idx="1764">
                  <c:v>100662.95</c:v>
                </c:pt>
                <c:pt idx="1765">
                  <c:v>100715.95</c:v>
                </c:pt>
                <c:pt idx="1766">
                  <c:v>100768.95</c:v>
                </c:pt>
                <c:pt idx="1767">
                  <c:v>100821.95</c:v>
                </c:pt>
                <c:pt idx="1768">
                  <c:v>100874.95</c:v>
                </c:pt>
                <c:pt idx="1769">
                  <c:v>100927.95</c:v>
                </c:pt>
                <c:pt idx="1770">
                  <c:v>100980.95</c:v>
                </c:pt>
                <c:pt idx="1771">
                  <c:v>101033.95</c:v>
                </c:pt>
                <c:pt idx="1772">
                  <c:v>101086.95</c:v>
                </c:pt>
                <c:pt idx="1773">
                  <c:v>101139.95</c:v>
                </c:pt>
                <c:pt idx="1774">
                  <c:v>101192.95</c:v>
                </c:pt>
                <c:pt idx="1775">
                  <c:v>101245.95</c:v>
                </c:pt>
                <c:pt idx="1776">
                  <c:v>101298.95</c:v>
                </c:pt>
                <c:pt idx="1777">
                  <c:v>101351.95</c:v>
                </c:pt>
                <c:pt idx="1778">
                  <c:v>101404.95</c:v>
                </c:pt>
                <c:pt idx="1779">
                  <c:v>101457.95</c:v>
                </c:pt>
                <c:pt idx="1780">
                  <c:v>101510.95</c:v>
                </c:pt>
                <c:pt idx="1781">
                  <c:v>101563.95</c:v>
                </c:pt>
                <c:pt idx="1782">
                  <c:v>101616.95</c:v>
                </c:pt>
                <c:pt idx="1783">
                  <c:v>101669.95</c:v>
                </c:pt>
                <c:pt idx="1784">
                  <c:v>101722.95</c:v>
                </c:pt>
                <c:pt idx="1785">
                  <c:v>101775.95</c:v>
                </c:pt>
                <c:pt idx="1786">
                  <c:v>101828.95</c:v>
                </c:pt>
                <c:pt idx="1787">
                  <c:v>101881.95</c:v>
                </c:pt>
                <c:pt idx="1788">
                  <c:v>101934.95</c:v>
                </c:pt>
                <c:pt idx="1789">
                  <c:v>101987.95</c:v>
                </c:pt>
                <c:pt idx="1790">
                  <c:v>102040.95</c:v>
                </c:pt>
                <c:pt idx="1791">
                  <c:v>102093.95</c:v>
                </c:pt>
                <c:pt idx="1792">
                  <c:v>102146.95</c:v>
                </c:pt>
                <c:pt idx="1793">
                  <c:v>102199.95</c:v>
                </c:pt>
                <c:pt idx="1794">
                  <c:v>102252.95</c:v>
                </c:pt>
                <c:pt idx="1795">
                  <c:v>102305.95</c:v>
                </c:pt>
                <c:pt idx="1796">
                  <c:v>102358.95</c:v>
                </c:pt>
                <c:pt idx="1797">
                  <c:v>102411.95</c:v>
                </c:pt>
                <c:pt idx="1798">
                  <c:v>102464.95</c:v>
                </c:pt>
                <c:pt idx="1799">
                  <c:v>102517.95</c:v>
                </c:pt>
                <c:pt idx="1800">
                  <c:v>102570.95</c:v>
                </c:pt>
                <c:pt idx="1801">
                  <c:v>102623.95</c:v>
                </c:pt>
                <c:pt idx="1802">
                  <c:v>102676.95</c:v>
                </c:pt>
                <c:pt idx="1803">
                  <c:v>102729.95</c:v>
                </c:pt>
                <c:pt idx="1804">
                  <c:v>102782.95</c:v>
                </c:pt>
                <c:pt idx="1805">
                  <c:v>102835.95</c:v>
                </c:pt>
                <c:pt idx="1806">
                  <c:v>102888.95</c:v>
                </c:pt>
                <c:pt idx="1807">
                  <c:v>102941.95</c:v>
                </c:pt>
                <c:pt idx="1808">
                  <c:v>102994.95</c:v>
                </c:pt>
                <c:pt idx="1809">
                  <c:v>103047.95</c:v>
                </c:pt>
                <c:pt idx="1810">
                  <c:v>103100.95</c:v>
                </c:pt>
                <c:pt idx="1811">
                  <c:v>103153.95</c:v>
                </c:pt>
                <c:pt idx="1812">
                  <c:v>103206.95</c:v>
                </c:pt>
                <c:pt idx="1813">
                  <c:v>103259.95</c:v>
                </c:pt>
                <c:pt idx="1814">
                  <c:v>103312.95</c:v>
                </c:pt>
                <c:pt idx="1815">
                  <c:v>103365.95</c:v>
                </c:pt>
                <c:pt idx="1816">
                  <c:v>103418.95</c:v>
                </c:pt>
                <c:pt idx="1817">
                  <c:v>103471.95</c:v>
                </c:pt>
                <c:pt idx="1818">
                  <c:v>103524.95</c:v>
                </c:pt>
                <c:pt idx="1819">
                  <c:v>103577.95</c:v>
                </c:pt>
                <c:pt idx="1820">
                  <c:v>103630.95</c:v>
                </c:pt>
                <c:pt idx="1821">
                  <c:v>103683.95</c:v>
                </c:pt>
                <c:pt idx="1822">
                  <c:v>103736.95</c:v>
                </c:pt>
                <c:pt idx="1823">
                  <c:v>103789.95</c:v>
                </c:pt>
                <c:pt idx="1824">
                  <c:v>103842.95</c:v>
                </c:pt>
                <c:pt idx="1825">
                  <c:v>103895.95</c:v>
                </c:pt>
                <c:pt idx="1826">
                  <c:v>103948.95</c:v>
                </c:pt>
                <c:pt idx="1827">
                  <c:v>104001.95</c:v>
                </c:pt>
                <c:pt idx="1828">
                  <c:v>104054.95</c:v>
                </c:pt>
                <c:pt idx="1829">
                  <c:v>104107.95</c:v>
                </c:pt>
                <c:pt idx="1830">
                  <c:v>104160.95</c:v>
                </c:pt>
                <c:pt idx="1831">
                  <c:v>104213.95</c:v>
                </c:pt>
                <c:pt idx="1832">
                  <c:v>104266.95</c:v>
                </c:pt>
                <c:pt idx="1833">
                  <c:v>104319.95</c:v>
                </c:pt>
                <c:pt idx="1834">
                  <c:v>104372.95</c:v>
                </c:pt>
                <c:pt idx="1835">
                  <c:v>104425.95</c:v>
                </c:pt>
                <c:pt idx="1836">
                  <c:v>104478.95</c:v>
                </c:pt>
                <c:pt idx="1837">
                  <c:v>104531.95</c:v>
                </c:pt>
                <c:pt idx="1838">
                  <c:v>104584.95</c:v>
                </c:pt>
                <c:pt idx="1839">
                  <c:v>104637.95</c:v>
                </c:pt>
                <c:pt idx="1840">
                  <c:v>104690.95</c:v>
                </c:pt>
                <c:pt idx="1841">
                  <c:v>104743.95</c:v>
                </c:pt>
                <c:pt idx="1842">
                  <c:v>104796.95</c:v>
                </c:pt>
                <c:pt idx="1843">
                  <c:v>104849.95</c:v>
                </c:pt>
                <c:pt idx="1844">
                  <c:v>104902.95</c:v>
                </c:pt>
                <c:pt idx="1845">
                  <c:v>104955.95</c:v>
                </c:pt>
                <c:pt idx="1846">
                  <c:v>105008.95</c:v>
                </c:pt>
                <c:pt idx="1847">
                  <c:v>105061.95</c:v>
                </c:pt>
                <c:pt idx="1848">
                  <c:v>105114.95</c:v>
                </c:pt>
                <c:pt idx="1849">
                  <c:v>105167.95</c:v>
                </c:pt>
                <c:pt idx="1850">
                  <c:v>105220.95</c:v>
                </c:pt>
                <c:pt idx="1851">
                  <c:v>105273.95</c:v>
                </c:pt>
                <c:pt idx="1852">
                  <c:v>105326.95</c:v>
                </c:pt>
                <c:pt idx="1853">
                  <c:v>105379.95</c:v>
                </c:pt>
                <c:pt idx="1854">
                  <c:v>105432.95</c:v>
                </c:pt>
                <c:pt idx="1855">
                  <c:v>105485.95</c:v>
                </c:pt>
                <c:pt idx="1856">
                  <c:v>105538.95</c:v>
                </c:pt>
                <c:pt idx="1857">
                  <c:v>105591.95</c:v>
                </c:pt>
                <c:pt idx="1858">
                  <c:v>105644.95</c:v>
                </c:pt>
                <c:pt idx="1859">
                  <c:v>105697.95</c:v>
                </c:pt>
                <c:pt idx="1860">
                  <c:v>105750.95</c:v>
                </c:pt>
                <c:pt idx="1861">
                  <c:v>105803.95</c:v>
                </c:pt>
                <c:pt idx="1862">
                  <c:v>105856.95</c:v>
                </c:pt>
                <c:pt idx="1863">
                  <c:v>105909.95</c:v>
                </c:pt>
                <c:pt idx="1864">
                  <c:v>105962.95</c:v>
                </c:pt>
                <c:pt idx="1865">
                  <c:v>106015.95</c:v>
                </c:pt>
                <c:pt idx="1866">
                  <c:v>106068.95</c:v>
                </c:pt>
                <c:pt idx="1867">
                  <c:v>106121.95</c:v>
                </c:pt>
                <c:pt idx="1868">
                  <c:v>106174.95</c:v>
                </c:pt>
                <c:pt idx="1869">
                  <c:v>106227.95</c:v>
                </c:pt>
                <c:pt idx="1870">
                  <c:v>106280.95</c:v>
                </c:pt>
                <c:pt idx="1871">
                  <c:v>106333.95</c:v>
                </c:pt>
                <c:pt idx="1872">
                  <c:v>106386.95</c:v>
                </c:pt>
                <c:pt idx="1873">
                  <c:v>106439.95</c:v>
                </c:pt>
                <c:pt idx="1874">
                  <c:v>106492.95</c:v>
                </c:pt>
                <c:pt idx="1875">
                  <c:v>106545.95</c:v>
                </c:pt>
                <c:pt idx="1876">
                  <c:v>106598.95</c:v>
                </c:pt>
                <c:pt idx="1877">
                  <c:v>106651.95</c:v>
                </c:pt>
                <c:pt idx="1878">
                  <c:v>106704.95</c:v>
                </c:pt>
                <c:pt idx="1879">
                  <c:v>106757.95</c:v>
                </c:pt>
                <c:pt idx="1880">
                  <c:v>106810.95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D-E44A-9A5F-DE0794BB6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Gross salary (highest earner in working household with children under age 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Take-home</a:t>
                </a:r>
                <a:r>
                  <a:rPr lang="en-GB" sz="1200" baseline="0"/>
                  <a:t> pay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67DD00-211D-624E-89F4-31DB0FE72706}">
  <sheetPr/>
  <sheetViews>
    <sheetView zoomScale="15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7BB64B-C287-C84A-8932-867FE46B3E50}">
  <sheetPr/>
  <sheetViews>
    <sheetView zoomScale="15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065" cy="6071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A96A3-A099-654E-D44D-7C1D63BBA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31D0A-6297-7FE7-7C4C-C257546631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87B5-0A94-854C-BD47-01AFAE892DF0}">
  <dimension ref="A1:J108"/>
  <sheetViews>
    <sheetView tabSelected="1" workbookViewId="0">
      <selection activeCell="B18" sqref="B18"/>
    </sheetView>
  </sheetViews>
  <sheetFormatPr baseColWidth="10" defaultRowHeight="16" x14ac:dyDescent="0.2"/>
  <cols>
    <col min="1" max="1" width="29.5" customWidth="1"/>
    <col min="2" max="2" width="13" customWidth="1"/>
    <col min="3" max="3" width="23.83203125" customWidth="1"/>
    <col min="4" max="4" width="16.83203125" customWidth="1"/>
    <col min="6" max="6" width="17.5" customWidth="1"/>
  </cols>
  <sheetData>
    <row r="1" spans="1:8" ht="15" customHeight="1" x14ac:dyDescent="0.2">
      <c r="A1" s="2" t="s">
        <v>2</v>
      </c>
    </row>
    <row r="2" spans="1:8" x14ac:dyDescent="0.2">
      <c r="B2" s="2" t="s">
        <v>5</v>
      </c>
      <c r="C2" s="2" t="s">
        <v>4</v>
      </c>
      <c r="F2" s="2" t="s">
        <v>57</v>
      </c>
      <c r="G2" s="9">
        <v>0</v>
      </c>
      <c r="H2" t="s">
        <v>58</v>
      </c>
    </row>
    <row r="3" spans="1:8" x14ac:dyDescent="0.2">
      <c r="A3" t="s">
        <v>0</v>
      </c>
      <c r="B3" s="1">
        <v>0.2</v>
      </c>
      <c r="C3" s="3">
        <f>12570*(1-G2)</f>
        <v>12570</v>
      </c>
      <c r="D3" t="s">
        <v>23</v>
      </c>
      <c r="E3" s="3">
        <f>B3*C4</f>
        <v>7540.2000000000007</v>
      </c>
    </row>
    <row r="4" spans="1:8" x14ac:dyDescent="0.2">
      <c r="A4" t="s">
        <v>1</v>
      </c>
      <c r="B4" s="1">
        <v>0.4</v>
      </c>
      <c r="C4" s="3">
        <f>37701*(1-G2)</f>
        <v>37701</v>
      </c>
      <c r="D4" s="3" t="s">
        <v>27</v>
      </c>
      <c r="E4" s="8">
        <f>B4*(C5-C4)</f>
        <v>34975.599999999999</v>
      </c>
    </row>
    <row r="5" spans="1:8" x14ac:dyDescent="0.2">
      <c r="A5" t="s">
        <v>3</v>
      </c>
      <c r="B5" s="1">
        <v>0.45</v>
      </c>
      <c r="C5" s="8">
        <f>(100000+2*C3)*(1-G2)</f>
        <v>125140</v>
      </c>
      <c r="E5" s="8">
        <f>B5*(E8-C5)</f>
        <v>22437</v>
      </c>
    </row>
    <row r="6" spans="1:8" x14ac:dyDescent="0.2">
      <c r="B6" s="1"/>
      <c r="C6" s="8"/>
      <c r="E6" s="29">
        <f>SUM(E3:E5)</f>
        <v>64952.800000000003</v>
      </c>
    </row>
    <row r="7" spans="1:8" x14ac:dyDescent="0.2">
      <c r="A7" s="2" t="s">
        <v>17</v>
      </c>
      <c r="B7" s="1"/>
      <c r="C7" s="8"/>
      <c r="E7" s="8"/>
    </row>
    <row r="8" spans="1:8" x14ac:dyDescent="0.2">
      <c r="A8" t="s">
        <v>4</v>
      </c>
      <c r="B8" s="3">
        <f>100000*(1-G2)</f>
        <v>100000</v>
      </c>
      <c r="C8" s="8"/>
      <c r="D8" s="28" t="s">
        <v>59</v>
      </c>
      <c r="E8">
        <v>175000</v>
      </c>
    </row>
    <row r="9" spans="1:8" x14ac:dyDescent="0.2">
      <c r="A9" t="s">
        <v>5</v>
      </c>
      <c r="B9" s="1">
        <v>0.5</v>
      </c>
      <c r="C9" s="4"/>
    </row>
    <row r="10" spans="1:8" x14ac:dyDescent="0.2">
      <c r="B10" s="1"/>
      <c r="C10" s="4"/>
    </row>
    <row r="11" spans="1:8" x14ac:dyDescent="0.2">
      <c r="A11" s="2" t="s">
        <v>10</v>
      </c>
      <c r="B11" s="1"/>
      <c r="C11" s="4"/>
    </row>
    <row r="12" spans="1:8" x14ac:dyDescent="0.2">
      <c r="B12" s="9" t="s">
        <v>5</v>
      </c>
      <c r="C12" s="10" t="s">
        <v>4</v>
      </c>
    </row>
    <row r="13" spans="1:8" x14ac:dyDescent="0.2">
      <c r="B13" s="5">
        <v>0.13250000000000001</v>
      </c>
      <c r="C13" s="8">
        <f>12570*(1-G2)</f>
        <v>12570</v>
      </c>
      <c r="D13" s="3"/>
    </row>
    <row r="14" spans="1:8" x14ac:dyDescent="0.2">
      <c r="A14" s="2"/>
      <c r="B14" s="5">
        <v>0.02</v>
      </c>
      <c r="C14" s="8">
        <f>50270*(1-G2)</f>
        <v>50270</v>
      </c>
    </row>
    <row r="16" spans="1:8" x14ac:dyDescent="0.2">
      <c r="A16" s="2" t="s">
        <v>9</v>
      </c>
      <c r="B16" s="3"/>
    </row>
    <row r="17" spans="1:3" x14ac:dyDescent="0.2">
      <c r="A17" t="s">
        <v>11</v>
      </c>
      <c r="B17" s="12">
        <v>3</v>
      </c>
      <c r="C17" s="2" t="s">
        <v>24</v>
      </c>
    </row>
    <row r="18" spans="1:3" x14ac:dyDescent="0.2">
      <c r="A18" t="s">
        <v>9</v>
      </c>
      <c r="B18">
        <f xml:space="preserve"> IF(B17&gt;0,(21.8 + 14.45*(B17-1))*52,0)*(1-G2)</f>
        <v>2636.4</v>
      </c>
    </row>
    <row r="19" spans="1:3" x14ac:dyDescent="0.2">
      <c r="A19" t="s">
        <v>12</v>
      </c>
      <c r="B19" s="1">
        <v>0.01</v>
      </c>
      <c r="C19" t="s">
        <v>13</v>
      </c>
    </row>
    <row r="20" spans="1:3" x14ac:dyDescent="0.2">
      <c r="A20" t="s">
        <v>14</v>
      </c>
      <c r="B20" s="3">
        <v>100</v>
      </c>
    </row>
    <row r="21" spans="1:3" x14ac:dyDescent="0.2">
      <c r="A21" t="s">
        <v>15</v>
      </c>
      <c r="B21" s="3">
        <f>50000*(1-G2)</f>
        <v>50000</v>
      </c>
      <c r="C21" s="3">
        <f>60000*(1-G2)</f>
        <v>60000</v>
      </c>
    </row>
    <row r="22" spans="1:3" x14ac:dyDescent="0.2">
      <c r="B22" s="3"/>
      <c r="C22" s="3"/>
    </row>
    <row r="23" spans="1:3" x14ac:dyDescent="0.2">
      <c r="A23" s="2" t="s">
        <v>28</v>
      </c>
      <c r="B23" s="12" t="s">
        <v>56</v>
      </c>
      <c r="C23" s="2" t="s">
        <v>63</v>
      </c>
    </row>
    <row r="24" spans="1:3" x14ac:dyDescent="0.2">
      <c r="A24" t="s">
        <v>29</v>
      </c>
      <c r="B24" s="3">
        <f>1260*(1-G2)</f>
        <v>1260</v>
      </c>
      <c r="C24" s="3"/>
    </row>
    <row r="25" spans="1:3" x14ac:dyDescent="0.2">
      <c r="A25" t="s">
        <v>30</v>
      </c>
      <c r="B25" s="3">
        <f>(C4+C3)*(1-G2)</f>
        <v>50271</v>
      </c>
      <c r="C25" s="3"/>
    </row>
    <row r="26" spans="1:3" x14ac:dyDescent="0.2">
      <c r="B26" s="3"/>
      <c r="C26" s="3"/>
    </row>
    <row r="27" spans="1:3" x14ac:dyDescent="0.2">
      <c r="A27" s="2" t="s">
        <v>38</v>
      </c>
      <c r="B27" s="12" t="s">
        <v>56</v>
      </c>
      <c r="C27" s="2" t="s">
        <v>24</v>
      </c>
    </row>
    <row r="28" spans="1:3" x14ac:dyDescent="0.2">
      <c r="A28" t="s">
        <v>40</v>
      </c>
      <c r="B28" s="13">
        <v>9</v>
      </c>
      <c r="C28" s="3" t="s">
        <v>48</v>
      </c>
    </row>
    <row r="29" spans="1:3" x14ac:dyDescent="0.2">
      <c r="A29" t="s">
        <v>44</v>
      </c>
      <c r="B29" s="3">
        <f>45800*(1-G2)</f>
        <v>45800</v>
      </c>
      <c r="C29" s="3" t="s">
        <v>45</v>
      </c>
    </row>
    <row r="30" spans="1:3" x14ac:dyDescent="0.2">
      <c r="A30" t="s">
        <v>41</v>
      </c>
      <c r="B30" s="3">
        <f>12*1682</f>
        <v>20184</v>
      </c>
    </row>
    <row r="31" spans="1:3" x14ac:dyDescent="0.2">
      <c r="A31" t="s">
        <v>46</v>
      </c>
      <c r="B31" s="1">
        <v>0.09</v>
      </c>
    </row>
    <row r="32" spans="1:3" x14ac:dyDescent="0.2">
      <c r="A32" t="s">
        <v>39</v>
      </c>
      <c r="B32" s="3">
        <v>20000</v>
      </c>
      <c r="C32" s="3"/>
    </row>
    <row r="33" spans="1:3" x14ac:dyDescent="0.2">
      <c r="A33" t="s">
        <v>42</v>
      </c>
      <c r="B33" s="5">
        <v>1.4999999999999999E-2</v>
      </c>
      <c r="C33" s="3" t="s">
        <v>43</v>
      </c>
    </row>
    <row r="34" spans="1:3" x14ac:dyDescent="0.2">
      <c r="B34" s="5"/>
      <c r="C34" s="3"/>
    </row>
    <row r="35" spans="1:3" x14ac:dyDescent="0.2">
      <c r="A35" t="s">
        <v>64</v>
      </c>
      <c r="B35" s="12" t="s">
        <v>56</v>
      </c>
      <c r="C35" s="2" t="s">
        <v>63</v>
      </c>
    </row>
    <row r="36" spans="1:3" x14ac:dyDescent="0.2">
      <c r="A36" t="s">
        <v>51</v>
      </c>
      <c r="B36" s="8">
        <f>1976*4*(1-G2)</f>
        <v>7904</v>
      </c>
      <c r="C36" s="3" t="s">
        <v>50</v>
      </c>
    </row>
    <row r="37" spans="1:3" x14ac:dyDescent="0.2">
      <c r="A37" t="s">
        <v>52</v>
      </c>
      <c r="B37" s="3">
        <f>100000*(1-G2)</f>
        <v>100000</v>
      </c>
      <c r="C37" s="3"/>
    </row>
    <row r="38" spans="1:3" x14ac:dyDescent="0.2">
      <c r="A38" t="s">
        <v>53</v>
      </c>
      <c r="B38" s="3">
        <v>10000</v>
      </c>
      <c r="C38" t="s">
        <v>61</v>
      </c>
    </row>
    <row r="39" spans="1:3" x14ac:dyDescent="0.2">
      <c r="C39" s="3" t="s">
        <v>65</v>
      </c>
    </row>
    <row r="41" spans="1:3" x14ac:dyDescent="0.2">
      <c r="A41" s="2" t="s">
        <v>55</v>
      </c>
      <c r="B41" s="2" t="str">
        <f>"UK marginal tax rate for single earner, family of "&amp;B17&amp;" kids" &amp; IF(B23="YES",", inc marriage allowance","")&amp; IF(B27="YES",", inc simple student loan modelling","")&amp; IF(B35="YES",", inc new childcare scheme","")</f>
        <v>UK marginal tax rate for single earner, family of 3 kids</v>
      </c>
    </row>
    <row r="42" spans="1:3" x14ac:dyDescent="0.2">
      <c r="A42" s="2" t="s">
        <v>62</v>
      </c>
      <c r="B42" s="2" t="str">
        <f>"UK gross wages vs take-home pay for single earner, family of "&amp;B17&amp;" kids" &amp; IF(B23="YES",", inc marriage allowance","")&amp; IF(B27="YES",", inc simple student loan modelling","")&amp; IF(B35="YES",", inc new childcare scheme","")</f>
        <v>UK gross wages vs take-home pay for single earner, family of 3 kids</v>
      </c>
    </row>
    <row r="43" spans="1:3" x14ac:dyDescent="0.2">
      <c r="A43" s="2"/>
    </row>
    <row r="44" spans="1:3" x14ac:dyDescent="0.2">
      <c r="A44" s="2" t="s">
        <v>6</v>
      </c>
    </row>
    <row r="45" spans="1:3" x14ac:dyDescent="0.2">
      <c r="A45" t="s">
        <v>33</v>
      </c>
    </row>
    <row r="46" spans="1:3" x14ac:dyDescent="0.2">
      <c r="A46" t="s">
        <v>34</v>
      </c>
    </row>
    <row r="47" spans="1:3" x14ac:dyDescent="0.2">
      <c r="A47" t="s">
        <v>35</v>
      </c>
    </row>
    <row r="48" spans="1:3" x14ac:dyDescent="0.2">
      <c r="A48" t="s">
        <v>54</v>
      </c>
    </row>
    <row r="49" spans="1:3" x14ac:dyDescent="0.2">
      <c r="A49" t="s">
        <v>36</v>
      </c>
    </row>
    <row r="50" spans="1:3" x14ac:dyDescent="0.2">
      <c r="A50" t="s">
        <v>37</v>
      </c>
    </row>
    <row r="52" spans="1:3" x14ac:dyDescent="0.2">
      <c r="A52" s="2" t="s">
        <v>25</v>
      </c>
    </row>
    <row r="53" spans="1:3" x14ac:dyDescent="0.2">
      <c r="A53" s="2" t="s">
        <v>26</v>
      </c>
    </row>
    <row r="60" spans="1:3" x14ac:dyDescent="0.2">
      <c r="A60" t="s">
        <v>60</v>
      </c>
    </row>
    <row r="61" spans="1:3" x14ac:dyDescent="0.2">
      <c r="A61" s="30" t="str">
        <f>IF(G2=0,"Marginal tax rate on gross salary in real terms (ignoring inflation)","Marginal tax rate on gross salary in real terms (taking account of fiscal drag with "&amp;(G2*100)&amp;"% inflation)")</f>
        <v>Marginal tax rate on gross salary in real terms (ignoring inflation)</v>
      </c>
    </row>
    <row r="62" spans="1:3" x14ac:dyDescent="0.2">
      <c r="A62" t="str">
        <f>IF(G2=0,"Gross salary vs take-home pay (after income tax and employee NI, but ignoring inflation)","Gross salary vs take-home pay (after income tax and employee NI, and taking account of fiscal drag with "&amp;(G2*100)&amp;"% inflation)")</f>
        <v>Gross salary vs take-home pay (after income tax and employee NI, but ignoring inflation)</v>
      </c>
      <c r="C62" s="7"/>
    </row>
    <row r="65" spans="1:1" x14ac:dyDescent="0.2">
      <c r="A65" s="30"/>
    </row>
    <row r="108" spans="9:10" x14ac:dyDescent="0.2">
      <c r="I108" s="8"/>
      <c r="J108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8783-070C-D84B-9AC5-C43C45EC6E14}">
  <dimension ref="A1:AH1883"/>
  <sheetViews>
    <sheetView workbookViewId="0">
      <pane xSplit="1" ySplit="1" topLeftCell="B990" activePane="bottomRight" state="frozenSplit"/>
      <selection pane="topRight" activeCell="B1" sqref="B1"/>
      <selection pane="bottomLeft" activeCell="A2" sqref="A2"/>
      <selection pane="bottomRight" activeCell="H1002" sqref="H1002"/>
    </sheetView>
  </sheetViews>
  <sheetFormatPr baseColWidth="10" defaultRowHeight="16" x14ac:dyDescent="0.2"/>
  <cols>
    <col min="1" max="1" width="10.83203125" style="2"/>
    <col min="2" max="5" width="10.83203125" style="17"/>
    <col min="6" max="6" width="10.83203125" style="20"/>
    <col min="7" max="8" width="10.83203125" style="23"/>
    <col min="9" max="30" width="10.83203125" style="27"/>
    <col min="33" max="33" width="13.83203125" customWidth="1"/>
  </cols>
  <sheetData>
    <row r="1" spans="1:33" s="2" customFormat="1" x14ac:dyDescent="0.2">
      <c r="A1" s="2" t="s">
        <v>7</v>
      </c>
      <c r="B1" s="14" t="s">
        <v>18</v>
      </c>
      <c r="C1" s="14" t="s">
        <v>19</v>
      </c>
      <c r="D1" s="14" t="s">
        <v>20</v>
      </c>
      <c r="E1" s="14" t="s">
        <v>21</v>
      </c>
      <c r="F1" s="18" t="s">
        <v>8</v>
      </c>
      <c r="G1" s="21" t="s">
        <v>16</v>
      </c>
      <c r="H1" s="21" t="s">
        <v>49</v>
      </c>
      <c r="I1" s="24" t="str">
        <f>"Salary  Y" &amp; (INT(COLUMN(I1)/2)-5)</f>
        <v>Salary  Y-1</v>
      </c>
      <c r="J1" s="24" t="str">
        <f>"Loan  Y" &amp; (INT(COLUMN(J1)/2)-5)</f>
        <v>Loan  Y0</v>
      </c>
      <c r="K1" s="24" t="str">
        <f>"Salary  Y" &amp; (INT(COLUMN(K1)/2)-5)</f>
        <v>Salary  Y0</v>
      </c>
      <c r="L1" s="24" t="str">
        <f>"Loan  Y" &amp; (INT(COLUMN(L1)/2)-5)</f>
        <v>Loan  Y1</v>
      </c>
      <c r="M1" s="24" t="str">
        <f>"Salary  Y" &amp; (INT(COLUMN(M1)/2)-5)</f>
        <v>Salary  Y1</v>
      </c>
      <c r="N1" s="24" t="str">
        <f>"Loan  Y" &amp; (INT(COLUMN(N1)/2)-5)</f>
        <v>Loan  Y2</v>
      </c>
      <c r="O1" s="24" t="str">
        <f>"Salary  Y" &amp; (INT(COLUMN(O1)/2)-5)</f>
        <v>Salary  Y2</v>
      </c>
      <c r="P1" s="24" t="str">
        <f>"Loan  Y" &amp; (INT(COLUMN(P1)/2)-5)</f>
        <v>Loan  Y3</v>
      </c>
      <c r="Q1" s="24" t="str">
        <f>"Salary  Y" &amp; (INT(COLUMN(Q1)/2)-5)</f>
        <v>Salary  Y3</v>
      </c>
      <c r="R1" s="24" t="str">
        <f>"Loan  Y" &amp; (INT(COLUMN(R1)/2)-5)</f>
        <v>Loan  Y4</v>
      </c>
      <c r="S1" s="24" t="str">
        <f>"Salary  Y" &amp; (INT(COLUMN(S1)/2)-5)</f>
        <v>Salary  Y4</v>
      </c>
      <c r="T1" s="24" t="str">
        <f>"Loan  Y" &amp; (INT(COLUMN(T1)/2)-5)</f>
        <v>Loan  Y5</v>
      </c>
      <c r="U1" s="24" t="str">
        <f>"Salary  Y" &amp; (INT(COLUMN(U1)/2)-5)</f>
        <v>Salary  Y5</v>
      </c>
      <c r="V1" s="24" t="str">
        <f>"Loan  Y" &amp; (INT(COLUMN(V1)/2)-5)</f>
        <v>Loan  Y6</v>
      </c>
      <c r="W1" s="24" t="str">
        <f>"Salary  Y" &amp; (INT(COLUMN(W1)/2)-5)</f>
        <v>Salary  Y6</v>
      </c>
      <c r="X1" s="24" t="str">
        <f>"Loan  Y" &amp; (INT(COLUMN(X1)/2)-5)</f>
        <v>Loan  Y7</v>
      </c>
      <c r="Y1" s="24" t="str">
        <f>"Salary  Y" &amp; (INT(COLUMN(Y1)/2)-5)</f>
        <v>Salary  Y7</v>
      </c>
      <c r="Z1" s="24" t="str">
        <f>"Loan  Y" &amp; (INT(COLUMN(Z1)/2)-5)</f>
        <v>Loan  Y8</v>
      </c>
      <c r="AA1" s="24" t="str">
        <f>"Loan  Y" &amp; (INT(COLUMN(AA1)/2)-5)</f>
        <v>Loan  Y8</v>
      </c>
      <c r="AB1" s="24" t="str">
        <f>"Salary  Y" &amp; (INT(COLUMN(AB1)/2)-5)</f>
        <v>Salary  Y9</v>
      </c>
      <c r="AC1" s="24" t="str">
        <f>"Loan  Y" &amp; (INT(COLUMN(AC1)/2)-5)</f>
        <v>Loan  Y9</v>
      </c>
      <c r="AD1" s="24" t="s">
        <v>47</v>
      </c>
      <c r="AE1" s="2" t="s">
        <v>22</v>
      </c>
      <c r="AF1" s="2" t="s">
        <v>31</v>
      </c>
      <c r="AG1" s="2" t="s">
        <v>32</v>
      </c>
    </row>
    <row r="2" spans="1:33" x14ac:dyDescent="0.2">
      <c r="A2" s="11">
        <f>(ROW(A2)-2)*100</f>
        <v>0</v>
      </c>
      <c r="B2" s="15">
        <f>inputs!$C$3-MAX(0,MIN((calculations!A2-inputs!$B$8)*0.5,inputs!$C$3))+IF(AND(inputs!$B$23="YES",A2&lt;=inputs!$B$25),inputs!$B$24,0)</f>
        <v>12570</v>
      </c>
      <c r="C2" s="15">
        <f>MIN(MAX(0, (calculations!A2-B2)*inputs!$B$3),inputs!$B$3*(inputs!$C$4-B2))</f>
        <v>0</v>
      </c>
      <c r="D2" s="16">
        <f>MIN(MAX(0, (calculations!A2-inputs!$C$4)*inputs!$B$4),inputs!$B$4*(inputs!$C$5-inputs!$C$4))</f>
        <v>0</v>
      </c>
      <c r="E2" s="16">
        <f>MAX(0, (calculations!A2-inputs!$C$5)*inputs!$B$5)</f>
        <v>0</v>
      </c>
      <c r="F2" s="19">
        <f>MAX(0,inputs!$B$13*(MIN(calculations!A2,inputs!$C$14)-inputs!$C$13))+MAX(0,inputs!$B$14*(calculations!A2-inputs!$C$14))</f>
        <v>0</v>
      </c>
      <c r="G2" s="22">
        <f>MAX(MIN((calculations!A2-inputs!$B$21)/10000,100%),0) * inputs!$B$18</f>
        <v>0</v>
      </c>
      <c r="H2" s="22">
        <f>IF(AND(inputs!$B$35="YES", calculations!A2&gt;=inputs!$B$36,calculations!A2&lt;inputs!$B$37),inputs!$B$38*MIN(2,inputs!$B$17),0)</f>
        <v>0</v>
      </c>
      <c r="I2" s="25">
        <f>MIN(inputs!$B$32,A2)</f>
        <v>0</v>
      </c>
      <c r="J2" s="25">
        <f>inputs!$B$29*(1+inputs!$B$33)-MAX(0,inputs!$B$31*(I2-inputs!$B$30))</f>
        <v>46486.999999999993</v>
      </c>
      <c r="K2" s="26">
        <f t="shared" ref="K2:K65" si="0">$I2+(INT(COLUMN(K$1)/2) - 5) * ($A2-$I2)/9</f>
        <v>0</v>
      </c>
      <c r="L2" s="25">
        <f>MAX(0,J2*(1+inputs!$B$33)-MAX(0,inputs!$B$31*(K2-inputs!$B$30)))</f>
        <v>47184.304999999986</v>
      </c>
      <c r="M2" s="26">
        <f t="shared" ref="M2:M65" si="1">$I2+(INT(COLUMN(M$1)/2) - 5) * ($A2-$I2)/9</f>
        <v>0</v>
      </c>
      <c r="N2" s="25">
        <f>MAX(0,L2*(1+inputs!$B$33)-MAX(0,inputs!$B$31*(M2-inputs!$B$30)))</f>
        <v>47892.06957499998</v>
      </c>
      <c r="O2" s="26">
        <f t="shared" ref="O2:O65" si="2">$I2+(INT(COLUMN(O$1)/2) - 5) * ($A2-$I2)/9</f>
        <v>0</v>
      </c>
      <c r="P2" s="25">
        <f>MAX(0,N2*(1+inputs!$B$33)-MAX(0,inputs!$B$31*(O2-inputs!$B$30)))</f>
        <v>48610.450618624971</v>
      </c>
      <c r="Q2" s="26">
        <f t="shared" ref="Q2:Q65" si="3">$I2+(INT(COLUMN(Q$1)/2) - 5) * ($A2-$I2)/9</f>
        <v>0</v>
      </c>
      <c r="R2" s="25">
        <f>MAX(0,P2*(1+inputs!$B$33)-MAX(0,inputs!$B$31*(Q2-inputs!$B$30)))</f>
        <v>49339.607377904344</v>
      </c>
      <c r="S2" s="26">
        <f t="shared" ref="S2:S65" si="4">$I2+(INT(COLUMN(S$1)/2) - 5) * ($A2-$I2)/9</f>
        <v>0</v>
      </c>
      <c r="T2" s="25">
        <f>MAX(0,R2*(1+inputs!$B$33)-MAX(0,inputs!$B$31*(S2-inputs!$B$30)))</f>
        <v>50079.7014885729</v>
      </c>
      <c r="U2" s="26">
        <f t="shared" ref="U2:U65" si="5">$I2+(INT(COLUMN(U$1)/2) - 5) * ($A2-$I2)/9</f>
        <v>0</v>
      </c>
      <c r="V2" s="25">
        <f>MAX(0,T2*(1+inputs!$B$33)-MAX(0,inputs!$B$31*(U2-inputs!$B$30)))</f>
        <v>50830.897010901492</v>
      </c>
      <c r="W2" s="26">
        <f t="shared" ref="W2:W65" si="6">$I2+(INT(COLUMN(W$1)/2) - 5) * ($A2-$I2)/9</f>
        <v>0</v>
      </c>
      <c r="X2" s="25">
        <f>MAX(0,V2*(1+inputs!$B$33)-MAX(0,inputs!$B$31*(W2-inputs!$B$30)))</f>
        <v>51593.360466065009</v>
      </c>
      <c r="Y2" s="26">
        <f t="shared" ref="Y2:Y65" si="7">$I2+(INT(COLUMN(Y$1)/2) - 5) * ($A2-$I2)/9</f>
        <v>0</v>
      </c>
      <c r="Z2" s="25">
        <f>MAX(0,X2*(1+inputs!$B$33)-MAX(0,inputs!$B$31*(Y2-inputs!$B$30)))</f>
        <v>52367.26087305598</v>
      </c>
      <c r="AA2" s="25">
        <f>MAX(0,Y2*(1+inputs!$B$33)-MAX(0,inputs!$B$31*(Z2-inputs!$B$30)))</f>
        <v>0</v>
      </c>
      <c r="AB2" s="26">
        <f t="shared" ref="AB2:AB65" si="8">$I2+(INT(COLUMN(AB$1)/2) - 5) * ($A2-$I2)/9</f>
        <v>0</v>
      </c>
      <c r="AC2" s="25">
        <f>MAX(0,AA2*(1+inputs!$B$33)-MAX(0,inputs!$B$31*(AB2-inputs!$B$30)))</f>
        <v>0</v>
      </c>
      <c r="AD2" s="26">
        <f>IF(inputs!$B$27="YES",MAX(0,inputs!$B$31*(AB2-inputs!$B$30)),0)</f>
        <v>0</v>
      </c>
      <c r="AE2" s="3">
        <f t="shared" ref="AE2:AE65" si="9">SUM(C2:G2)+AD2-H2</f>
        <v>0</v>
      </c>
      <c r="AF2" s="1">
        <f>(AE3-AE2)/100</f>
        <v>0</v>
      </c>
      <c r="AG2" s="8">
        <f t="shared" ref="AG2:AG65" si="10">A2-AE2</f>
        <v>0</v>
      </c>
    </row>
    <row r="3" spans="1:33" x14ac:dyDescent="0.2">
      <c r="A3" s="11">
        <f t="shared" ref="A3:A66" si="11">(ROW(A3)-2)*100</f>
        <v>100</v>
      </c>
      <c r="B3" s="15">
        <f>inputs!$C$3-MAX(0,MIN((calculations!A3-inputs!$B$8)*0.5,inputs!$C$3))+IF(AND(inputs!$B$23="YES",A3&lt;=inputs!$B$25),inputs!$B$24,0)</f>
        <v>12570</v>
      </c>
      <c r="C3" s="15">
        <f>MAX(0,MIN(A3-B3,inputs!$C$4)*inputs!$B$3)</f>
        <v>0</v>
      </c>
      <c r="D3" s="16">
        <f>MAX(0,(MIN(A3,inputs!$C$5)-(inputs!$C$4+B3))*inputs!$B$4)</f>
        <v>0</v>
      </c>
      <c r="E3" s="16">
        <f>MAX(0, (calculations!A3-inputs!$C$5)*inputs!$B$5)</f>
        <v>0</v>
      </c>
      <c r="F3" s="19">
        <f>MAX(0,inputs!$B$13*(MIN(calculations!A3,inputs!$C$14)-inputs!$C$13))+MAX(0,inputs!$B$14*(calculations!A3-inputs!$C$14))</f>
        <v>0</v>
      </c>
      <c r="G3" s="22">
        <f>MAX(MIN((calculations!A3-inputs!$B$21)/10000,100%),0) * inputs!$B$18</f>
        <v>0</v>
      </c>
      <c r="H3" s="22">
        <f>IF(AND(inputs!$B$35="YES", calculations!A3&gt;=inputs!$B$36,calculations!A3&lt;inputs!$B$37),inputs!$B$38*MIN(2,inputs!$B$17),0)</f>
        <v>0</v>
      </c>
      <c r="I3" s="25">
        <f>MIN(inputs!$B$32,A3)</f>
        <v>100</v>
      </c>
      <c r="J3" s="25">
        <f>inputs!$B$29*(1+inputs!$B$33)-MAX(0,inputs!$B$31*(I3-inputs!$B$30))</f>
        <v>46486.999999999993</v>
      </c>
      <c r="K3" s="26">
        <f t="shared" si="0"/>
        <v>100</v>
      </c>
      <c r="L3" s="25">
        <f>MAX(0,J3*(1+inputs!$B$33)-MAX(0,inputs!$B$31*(K3-inputs!$B$30)))</f>
        <v>47184.304999999986</v>
      </c>
      <c r="M3" s="26">
        <f t="shared" si="1"/>
        <v>100</v>
      </c>
      <c r="N3" s="25">
        <f>MAX(0,L3*(1+inputs!$B$33)-MAX(0,inputs!$B$31*(M3-inputs!$B$30)))</f>
        <v>47892.06957499998</v>
      </c>
      <c r="O3" s="26">
        <f t="shared" si="2"/>
        <v>100</v>
      </c>
      <c r="P3" s="25">
        <f>MAX(0,N3*(1+inputs!$B$33)-MAX(0,inputs!$B$31*(O3-inputs!$B$30)))</f>
        <v>48610.450618624971</v>
      </c>
      <c r="Q3" s="26">
        <f t="shared" si="3"/>
        <v>100</v>
      </c>
      <c r="R3" s="25">
        <f>MAX(0,P3*(1+inputs!$B$33)-MAX(0,inputs!$B$31*(Q3-inputs!$B$30)))</f>
        <v>49339.607377904344</v>
      </c>
      <c r="S3" s="26">
        <f t="shared" si="4"/>
        <v>100</v>
      </c>
      <c r="T3" s="25">
        <f>MAX(0,R3*(1+inputs!$B$33)-MAX(0,inputs!$B$31*(S3-inputs!$B$30)))</f>
        <v>50079.7014885729</v>
      </c>
      <c r="U3" s="26">
        <f t="shared" si="5"/>
        <v>100</v>
      </c>
      <c r="V3" s="25">
        <f>MAX(0,T3*(1+inputs!$B$33)-MAX(0,inputs!$B$31*(U3-inputs!$B$30)))</f>
        <v>50830.897010901492</v>
      </c>
      <c r="W3" s="26">
        <f t="shared" si="6"/>
        <v>100</v>
      </c>
      <c r="X3" s="25">
        <f>MAX(0,V3*(1+inputs!$B$33)-MAX(0,inputs!$B$31*(W3-inputs!$B$30)))</f>
        <v>51593.360466065009</v>
      </c>
      <c r="Y3" s="26">
        <f t="shared" si="7"/>
        <v>100</v>
      </c>
      <c r="Z3" s="25">
        <f>MAX(0,X3*(1+inputs!$B$33)-MAX(0,inputs!$B$31*(Y3-inputs!$B$30)))</f>
        <v>52367.26087305598</v>
      </c>
      <c r="AA3" s="25">
        <f>MAX(0,Y3*(1+inputs!$B$33)-MAX(0,inputs!$B$31*(Z3-inputs!$B$30)))</f>
        <v>0</v>
      </c>
      <c r="AB3" s="26">
        <f t="shared" si="8"/>
        <v>100</v>
      </c>
      <c r="AC3" s="25">
        <f>MAX(0,AA3*(1+inputs!$B$33)-MAX(0,inputs!$B$31*(AB3-inputs!$B$30)))</f>
        <v>0</v>
      </c>
      <c r="AD3" s="26">
        <f>IF(inputs!$B$27="YES",MAX(0,inputs!$B$31*(AB3-inputs!$B$30)),0)</f>
        <v>0</v>
      </c>
      <c r="AE3" s="3">
        <f t="shared" si="9"/>
        <v>0</v>
      </c>
      <c r="AF3" s="1">
        <f t="shared" ref="AF3:AF66" si="12">(AE4-AE3)/100</f>
        <v>0</v>
      </c>
      <c r="AG3" s="8">
        <f t="shared" si="10"/>
        <v>100</v>
      </c>
    </row>
    <row r="4" spans="1:33" x14ac:dyDescent="0.2">
      <c r="A4" s="11">
        <f t="shared" si="11"/>
        <v>200</v>
      </c>
      <c r="B4" s="15">
        <f>inputs!$C$3-MAX(0,MIN((calculations!A4-inputs!$B$8)*0.5,inputs!$C$3))+IF(AND(inputs!$B$23="YES",A4&lt;=inputs!$B$25),inputs!$B$24,0)</f>
        <v>12570</v>
      </c>
      <c r="C4" s="15">
        <f>MAX(0,MIN(A4-B4,inputs!$C$4)*inputs!$B$3)</f>
        <v>0</v>
      </c>
      <c r="D4" s="16">
        <f>MAX(0,(MIN(A4,inputs!$C$5)-(inputs!$C$4+B4))*inputs!$B$4)</f>
        <v>0</v>
      </c>
      <c r="E4" s="16">
        <f>MAX(0, (calculations!A4-inputs!$C$5)*inputs!$B$5)</f>
        <v>0</v>
      </c>
      <c r="F4" s="19">
        <f>MAX(0,inputs!$B$13*(MIN(calculations!A4,inputs!$C$14)-inputs!$C$13))+MAX(0,inputs!$B$14*(calculations!A4-inputs!$C$14))</f>
        <v>0</v>
      </c>
      <c r="G4" s="22">
        <f>MAX(MIN((calculations!A4-inputs!$B$21)/10000,100%),0) * inputs!$B$18</f>
        <v>0</v>
      </c>
      <c r="H4" s="22">
        <f>IF(AND(inputs!$B$35="YES", calculations!A4&gt;=inputs!$B$36,calculations!A4&lt;inputs!$B$37),inputs!$B$38*MIN(2,inputs!$B$17),0)</f>
        <v>0</v>
      </c>
      <c r="I4" s="25">
        <f>MIN(inputs!$B$32,A4)</f>
        <v>200</v>
      </c>
      <c r="J4" s="25">
        <f>inputs!$B$29*(1+inputs!$B$33)-MAX(0,inputs!$B$31*(I4-inputs!$B$30))</f>
        <v>46486.999999999993</v>
      </c>
      <c r="K4" s="26">
        <f t="shared" si="0"/>
        <v>200</v>
      </c>
      <c r="L4" s="25">
        <f>MAX(0,J4*(1+inputs!$B$33)-MAX(0,inputs!$B$31*(K4-inputs!$B$30)))</f>
        <v>47184.304999999986</v>
      </c>
      <c r="M4" s="26">
        <f t="shared" si="1"/>
        <v>200</v>
      </c>
      <c r="N4" s="25">
        <f>MAX(0,L4*(1+inputs!$B$33)-MAX(0,inputs!$B$31*(M4-inputs!$B$30)))</f>
        <v>47892.06957499998</v>
      </c>
      <c r="O4" s="26">
        <f t="shared" si="2"/>
        <v>200</v>
      </c>
      <c r="P4" s="25">
        <f>MAX(0,N4*(1+inputs!$B$33)-MAX(0,inputs!$B$31*(O4-inputs!$B$30)))</f>
        <v>48610.450618624971</v>
      </c>
      <c r="Q4" s="26">
        <f t="shared" si="3"/>
        <v>200</v>
      </c>
      <c r="R4" s="25">
        <f>MAX(0,P4*(1+inputs!$B$33)-MAX(0,inputs!$B$31*(Q4-inputs!$B$30)))</f>
        <v>49339.607377904344</v>
      </c>
      <c r="S4" s="26">
        <f t="shared" si="4"/>
        <v>200</v>
      </c>
      <c r="T4" s="25">
        <f>MAX(0,R4*(1+inputs!$B$33)-MAX(0,inputs!$B$31*(S4-inputs!$B$30)))</f>
        <v>50079.7014885729</v>
      </c>
      <c r="U4" s="26">
        <f t="shared" si="5"/>
        <v>200</v>
      </c>
      <c r="V4" s="25">
        <f>MAX(0,T4*(1+inputs!$B$33)-MAX(0,inputs!$B$31*(U4-inputs!$B$30)))</f>
        <v>50830.897010901492</v>
      </c>
      <c r="W4" s="26">
        <f t="shared" si="6"/>
        <v>200</v>
      </c>
      <c r="X4" s="25">
        <f>MAX(0,V4*(1+inputs!$B$33)-MAX(0,inputs!$B$31*(W4-inputs!$B$30)))</f>
        <v>51593.360466065009</v>
      </c>
      <c r="Y4" s="26">
        <f t="shared" si="7"/>
        <v>200</v>
      </c>
      <c r="Z4" s="25">
        <f>MAX(0,X4*(1+inputs!$B$33)-MAX(0,inputs!$B$31*(Y4-inputs!$B$30)))</f>
        <v>52367.26087305598</v>
      </c>
      <c r="AA4" s="25">
        <f>MAX(0,Y4*(1+inputs!$B$33)-MAX(0,inputs!$B$31*(Z4-inputs!$B$30)))</f>
        <v>0</v>
      </c>
      <c r="AB4" s="26">
        <f t="shared" si="8"/>
        <v>200</v>
      </c>
      <c r="AC4" s="25">
        <f>MAX(0,AA4*(1+inputs!$B$33)-MAX(0,inputs!$B$31*(AB4-inputs!$B$30)))</f>
        <v>0</v>
      </c>
      <c r="AD4" s="26">
        <f>IF(inputs!$B$27="YES",MAX(0,inputs!$B$31*(AB4-inputs!$B$30)),0)</f>
        <v>0</v>
      </c>
      <c r="AE4" s="3">
        <f t="shared" si="9"/>
        <v>0</v>
      </c>
      <c r="AF4" s="1">
        <f t="shared" si="12"/>
        <v>0</v>
      </c>
      <c r="AG4" s="8">
        <f t="shared" si="10"/>
        <v>200</v>
      </c>
    </row>
    <row r="5" spans="1:33" x14ac:dyDescent="0.2">
      <c r="A5" s="11">
        <f t="shared" si="11"/>
        <v>300</v>
      </c>
      <c r="B5" s="15">
        <f>inputs!$C$3-MAX(0,MIN((calculations!A5-inputs!$B$8)*0.5,inputs!$C$3))+IF(AND(inputs!$B$23="YES",A5&lt;=inputs!$B$25),inputs!$B$24,0)</f>
        <v>12570</v>
      </c>
      <c r="C5" s="15">
        <f>MAX(0,MIN(A5-B5,inputs!$C$4)*inputs!$B$3)</f>
        <v>0</v>
      </c>
      <c r="D5" s="16">
        <f>MAX(0,(MIN(A5,inputs!$C$5)-(inputs!$C$4+B5))*inputs!$B$4)</f>
        <v>0</v>
      </c>
      <c r="E5" s="16">
        <f>MAX(0, (calculations!A5-inputs!$C$5)*inputs!$B$5)</f>
        <v>0</v>
      </c>
      <c r="F5" s="19">
        <f>MAX(0,inputs!$B$13*(MIN(calculations!A5,inputs!$C$14)-inputs!$C$13))+MAX(0,inputs!$B$14*(calculations!A5-inputs!$C$14))</f>
        <v>0</v>
      </c>
      <c r="G5" s="22">
        <f>MAX(MIN((calculations!A5-inputs!$B$21)/10000,100%),0) * inputs!$B$18</f>
        <v>0</v>
      </c>
      <c r="H5" s="22">
        <f>IF(AND(inputs!$B$35="YES", calculations!A5&gt;=inputs!$B$36,calculations!A5&lt;inputs!$B$37),inputs!$B$38*MIN(2,inputs!$B$17),0)</f>
        <v>0</v>
      </c>
      <c r="I5" s="25">
        <f>MIN(inputs!$B$32,A5)</f>
        <v>300</v>
      </c>
      <c r="J5" s="25">
        <f>inputs!$B$29*(1+inputs!$B$33)-MAX(0,inputs!$B$31*(I5-inputs!$B$30))</f>
        <v>46486.999999999993</v>
      </c>
      <c r="K5" s="26">
        <f t="shared" si="0"/>
        <v>300</v>
      </c>
      <c r="L5" s="25">
        <f>MAX(0,J5*(1+inputs!$B$33)-MAX(0,inputs!$B$31*(K5-inputs!$B$30)))</f>
        <v>47184.304999999986</v>
      </c>
      <c r="M5" s="26">
        <f t="shared" si="1"/>
        <v>300</v>
      </c>
      <c r="N5" s="25">
        <f>MAX(0,L5*(1+inputs!$B$33)-MAX(0,inputs!$B$31*(M5-inputs!$B$30)))</f>
        <v>47892.06957499998</v>
      </c>
      <c r="O5" s="26">
        <f t="shared" si="2"/>
        <v>300</v>
      </c>
      <c r="P5" s="25">
        <f>MAX(0,N5*(1+inputs!$B$33)-MAX(0,inputs!$B$31*(O5-inputs!$B$30)))</f>
        <v>48610.450618624971</v>
      </c>
      <c r="Q5" s="26">
        <f t="shared" si="3"/>
        <v>300</v>
      </c>
      <c r="R5" s="25">
        <f>MAX(0,P5*(1+inputs!$B$33)-MAX(0,inputs!$B$31*(Q5-inputs!$B$30)))</f>
        <v>49339.607377904344</v>
      </c>
      <c r="S5" s="26">
        <f t="shared" si="4"/>
        <v>300</v>
      </c>
      <c r="T5" s="25">
        <f>MAX(0,R5*(1+inputs!$B$33)-MAX(0,inputs!$B$31*(S5-inputs!$B$30)))</f>
        <v>50079.7014885729</v>
      </c>
      <c r="U5" s="26">
        <f t="shared" si="5"/>
        <v>300</v>
      </c>
      <c r="V5" s="25">
        <f>MAX(0,T5*(1+inputs!$B$33)-MAX(0,inputs!$B$31*(U5-inputs!$B$30)))</f>
        <v>50830.897010901492</v>
      </c>
      <c r="W5" s="26">
        <f t="shared" si="6"/>
        <v>300</v>
      </c>
      <c r="X5" s="25">
        <f>MAX(0,V5*(1+inputs!$B$33)-MAX(0,inputs!$B$31*(W5-inputs!$B$30)))</f>
        <v>51593.360466065009</v>
      </c>
      <c r="Y5" s="26">
        <f t="shared" si="7"/>
        <v>300</v>
      </c>
      <c r="Z5" s="25">
        <f>MAX(0,X5*(1+inputs!$B$33)-MAX(0,inputs!$B$31*(Y5-inputs!$B$30)))</f>
        <v>52367.26087305598</v>
      </c>
      <c r="AA5" s="25">
        <f>MAX(0,Y5*(1+inputs!$B$33)-MAX(0,inputs!$B$31*(Z5-inputs!$B$30)))</f>
        <v>0</v>
      </c>
      <c r="AB5" s="26">
        <f t="shared" si="8"/>
        <v>300</v>
      </c>
      <c r="AC5" s="25">
        <f>MAX(0,AA5*(1+inputs!$B$33)-MAX(0,inputs!$B$31*(AB5-inputs!$B$30)))</f>
        <v>0</v>
      </c>
      <c r="AD5" s="26">
        <f>IF(inputs!$B$27="YES",MAX(0,inputs!$B$31*(AB5-inputs!$B$30)),0)</f>
        <v>0</v>
      </c>
      <c r="AE5" s="3">
        <f t="shared" si="9"/>
        <v>0</v>
      </c>
      <c r="AF5" s="1">
        <f t="shared" si="12"/>
        <v>0</v>
      </c>
      <c r="AG5" s="8">
        <f t="shared" si="10"/>
        <v>300</v>
      </c>
    </row>
    <row r="6" spans="1:33" x14ac:dyDescent="0.2">
      <c r="A6" s="11">
        <f t="shared" si="11"/>
        <v>400</v>
      </c>
      <c r="B6" s="15">
        <f>inputs!$C$3-MAX(0,MIN((calculations!A6-inputs!$B$8)*0.5,inputs!$C$3))+IF(AND(inputs!$B$23="YES",A6&lt;=inputs!$B$25),inputs!$B$24,0)</f>
        <v>12570</v>
      </c>
      <c r="C6" s="15">
        <f>MAX(0,MIN(A6-B6,inputs!$C$4)*inputs!$B$3)</f>
        <v>0</v>
      </c>
      <c r="D6" s="16">
        <f>MAX(0,(MIN(A6,inputs!$C$5)-(inputs!$C$4+B6))*inputs!$B$4)</f>
        <v>0</v>
      </c>
      <c r="E6" s="16">
        <f>MAX(0, (calculations!A6-inputs!$C$5)*inputs!$B$5)</f>
        <v>0</v>
      </c>
      <c r="F6" s="19">
        <f>MAX(0,inputs!$B$13*(MIN(calculations!A6,inputs!$C$14)-inputs!$C$13))+MAX(0,inputs!$B$14*(calculations!A6-inputs!$C$14))</f>
        <v>0</v>
      </c>
      <c r="G6" s="22">
        <f>MAX(MIN((calculations!A6-inputs!$B$21)/10000,100%),0) * inputs!$B$18</f>
        <v>0</v>
      </c>
      <c r="H6" s="22">
        <f>IF(AND(inputs!$B$35="YES", calculations!A6&gt;=inputs!$B$36,calculations!A6&lt;inputs!$B$37),inputs!$B$38*MIN(2,inputs!$B$17),0)</f>
        <v>0</v>
      </c>
      <c r="I6" s="25">
        <f>MIN(inputs!$B$32,A6)</f>
        <v>400</v>
      </c>
      <c r="J6" s="25">
        <f>inputs!$B$29*(1+inputs!$B$33)-MAX(0,inputs!$B$31*(I6-inputs!$B$30))</f>
        <v>46486.999999999993</v>
      </c>
      <c r="K6" s="26">
        <f t="shared" si="0"/>
        <v>400</v>
      </c>
      <c r="L6" s="25">
        <f>MAX(0,J6*(1+inputs!$B$33)-MAX(0,inputs!$B$31*(K6-inputs!$B$30)))</f>
        <v>47184.304999999986</v>
      </c>
      <c r="M6" s="26">
        <f t="shared" si="1"/>
        <v>400</v>
      </c>
      <c r="N6" s="25">
        <f>MAX(0,L6*(1+inputs!$B$33)-MAX(0,inputs!$B$31*(M6-inputs!$B$30)))</f>
        <v>47892.06957499998</v>
      </c>
      <c r="O6" s="26">
        <f t="shared" si="2"/>
        <v>400</v>
      </c>
      <c r="P6" s="25">
        <f>MAX(0,N6*(1+inputs!$B$33)-MAX(0,inputs!$B$31*(O6-inputs!$B$30)))</f>
        <v>48610.450618624971</v>
      </c>
      <c r="Q6" s="26">
        <f t="shared" si="3"/>
        <v>400</v>
      </c>
      <c r="R6" s="25">
        <f>MAX(0,P6*(1+inputs!$B$33)-MAX(0,inputs!$B$31*(Q6-inputs!$B$30)))</f>
        <v>49339.607377904344</v>
      </c>
      <c r="S6" s="26">
        <f t="shared" si="4"/>
        <v>400</v>
      </c>
      <c r="T6" s="25">
        <f>MAX(0,R6*(1+inputs!$B$33)-MAX(0,inputs!$B$31*(S6-inputs!$B$30)))</f>
        <v>50079.7014885729</v>
      </c>
      <c r="U6" s="26">
        <f t="shared" si="5"/>
        <v>400</v>
      </c>
      <c r="V6" s="25">
        <f>MAX(0,T6*(1+inputs!$B$33)-MAX(0,inputs!$B$31*(U6-inputs!$B$30)))</f>
        <v>50830.897010901492</v>
      </c>
      <c r="W6" s="26">
        <f t="shared" si="6"/>
        <v>400</v>
      </c>
      <c r="X6" s="25">
        <f>MAX(0,V6*(1+inputs!$B$33)-MAX(0,inputs!$B$31*(W6-inputs!$B$30)))</f>
        <v>51593.360466065009</v>
      </c>
      <c r="Y6" s="26">
        <f t="shared" si="7"/>
        <v>400</v>
      </c>
      <c r="Z6" s="25">
        <f>MAX(0,X6*(1+inputs!$B$33)-MAX(0,inputs!$B$31*(Y6-inputs!$B$30)))</f>
        <v>52367.26087305598</v>
      </c>
      <c r="AA6" s="25">
        <f>MAX(0,Y6*(1+inputs!$B$33)-MAX(0,inputs!$B$31*(Z6-inputs!$B$30)))</f>
        <v>0</v>
      </c>
      <c r="AB6" s="26">
        <f t="shared" si="8"/>
        <v>400</v>
      </c>
      <c r="AC6" s="25">
        <f>MAX(0,AA6*(1+inputs!$B$33)-MAX(0,inputs!$B$31*(AB6-inputs!$B$30)))</f>
        <v>0</v>
      </c>
      <c r="AD6" s="26">
        <f>IF(inputs!$B$27="YES",MAX(0,inputs!$B$31*(AB6-inputs!$B$30)),0)</f>
        <v>0</v>
      </c>
      <c r="AE6" s="3">
        <f t="shared" si="9"/>
        <v>0</v>
      </c>
      <c r="AF6" s="1">
        <f t="shared" si="12"/>
        <v>0</v>
      </c>
      <c r="AG6" s="8">
        <f t="shared" si="10"/>
        <v>400</v>
      </c>
    </row>
    <row r="7" spans="1:33" x14ac:dyDescent="0.2">
      <c r="A7" s="11">
        <f t="shared" si="11"/>
        <v>500</v>
      </c>
      <c r="B7" s="15">
        <f>inputs!$C$3-MAX(0,MIN((calculations!A7-inputs!$B$8)*0.5,inputs!$C$3))+IF(AND(inputs!$B$23="YES",A7&lt;=inputs!$B$25),inputs!$B$24,0)</f>
        <v>12570</v>
      </c>
      <c r="C7" s="15">
        <f>MAX(0,MIN(A7-B7,inputs!$C$4)*inputs!$B$3)</f>
        <v>0</v>
      </c>
      <c r="D7" s="16">
        <f>MAX(0,(MIN(A7,inputs!$C$5)-(inputs!$C$4+B7))*inputs!$B$4)</f>
        <v>0</v>
      </c>
      <c r="E7" s="16">
        <f>MAX(0, (calculations!A7-inputs!$C$5)*inputs!$B$5)</f>
        <v>0</v>
      </c>
      <c r="F7" s="19">
        <f>MAX(0,inputs!$B$13*(MIN(calculations!A7,inputs!$C$14)-inputs!$C$13))+MAX(0,inputs!$B$14*(calculations!A7-inputs!$C$14))</f>
        <v>0</v>
      </c>
      <c r="G7" s="22">
        <f>MAX(MIN((calculations!A7-inputs!$B$21)/10000,100%),0) * inputs!$B$18</f>
        <v>0</v>
      </c>
      <c r="H7" s="22">
        <f>IF(AND(inputs!$B$35="YES", calculations!A7&gt;=inputs!$B$36,calculations!A7&lt;inputs!$B$37),inputs!$B$38*MIN(2,inputs!$B$17),0)</f>
        <v>0</v>
      </c>
      <c r="I7" s="25">
        <f>MIN(inputs!$B$32,A7)</f>
        <v>500</v>
      </c>
      <c r="J7" s="25">
        <f>inputs!$B$29*(1+inputs!$B$33)-MAX(0,inputs!$B$31*(I7-inputs!$B$30))</f>
        <v>46486.999999999993</v>
      </c>
      <c r="K7" s="26">
        <f t="shared" si="0"/>
        <v>500</v>
      </c>
      <c r="L7" s="25">
        <f>MAX(0,J7*(1+inputs!$B$33)-MAX(0,inputs!$B$31*(K7-inputs!$B$30)))</f>
        <v>47184.304999999986</v>
      </c>
      <c r="M7" s="26">
        <f t="shared" si="1"/>
        <v>500</v>
      </c>
      <c r="N7" s="25">
        <f>MAX(0,L7*(1+inputs!$B$33)-MAX(0,inputs!$B$31*(M7-inputs!$B$30)))</f>
        <v>47892.06957499998</v>
      </c>
      <c r="O7" s="26">
        <f t="shared" si="2"/>
        <v>500</v>
      </c>
      <c r="P7" s="25">
        <f>MAX(0,N7*(1+inputs!$B$33)-MAX(0,inputs!$B$31*(O7-inputs!$B$30)))</f>
        <v>48610.450618624971</v>
      </c>
      <c r="Q7" s="26">
        <f t="shared" si="3"/>
        <v>500</v>
      </c>
      <c r="R7" s="25">
        <f>MAX(0,P7*(1+inputs!$B$33)-MAX(0,inputs!$B$31*(Q7-inputs!$B$30)))</f>
        <v>49339.607377904344</v>
      </c>
      <c r="S7" s="26">
        <f t="shared" si="4"/>
        <v>500</v>
      </c>
      <c r="T7" s="25">
        <f>MAX(0,R7*(1+inputs!$B$33)-MAX(0,inputs!$B$31*(S7-inputs!$B$30)))</f>
        <v>50079.7014885729</v>
      </c>
      <c r="U7" s="26">
        <f t="shared" si="5"/>
        <v>500</v>
      </c>
      <c r="V7" s="25">
        <f>MAX(0,T7*(1+inputs!$B$33)-MAX(0,inputs!$B$31*(U7-inputs!$B$30)))</f>
        <v>50830.897010901492</v>
      </c>
      <c r="W7" s="26">
        <f t="shared" si="6"/>
        <v>500</v>
      </c>
      <c r="X7" s="25">
        <f>MAX(0,V7*(1+inputs!$B$33)-MAX(0,inputs!$B$31*(W7-inputs!$B$30)))</f>
        <v>51593.360466065009</v>
      </c>
      <c r="Y7" s="26">
        <f t="shared" si="7"/>
        <v>500</v>
      </c>
      <c r="Z7" s="25">
        <f>MAX(0,X7*(1+inputs!$B$33)-MAX(0,inputs!$B$31*(Y7-inputs!$B$30)))</f>
        <v>52367.26087305598</v>
      </c>
      <c r="AA7" s="25">
        <f>MAX(0,Y7*(1+inputs!$B$33)-MAX(0,inputs!$B$31*(Z7-inputs!$B$30)))</f>
        <v>0</v>
      </c>
      <c r="AB7" s="26">
        <f t="shared" si="8"/>
        <v>500</v>
      </c>
      <c r="AC7" s="25">
        <f>MAX(0,AA7*(1+inputs!$B$33)-MAX(0,inputs!$B$31*(AB7-inputs!$B$30)))</f>
        <v>0</v>
      </c>
      <c r="AD7" s="26">
        <f>IF(inputs!$B$27="YES",MAX(0,inputs!$B$31*(AB7-inputs!$B$30)),0)</f>
        <v>0</v>
      </c>
      <c r="AE7" s="3">
        <f t="shared" si="9"/>
        <v>0</v>
      </c>
      <c r="AF7" s="1">
        <f t="shared" si="12"/>
        <v>0</v>
      </c>
      <c r="AG7" s="8">
        <f t="shared" si="10"/>
        <v>500</v>
      </c>
    </row>
    <row r="8" spans="1:33" x14ac:dyDescent="0.2">
      <c r="A8" s="11">
        <f t="shared" si="11"/>
        <v>600</v>
      </c>
      <c r="B8" s="15">
        <f>inputs!$C$3-MAX(0,MIN((calculations!A8-inputs!$B$8)*0.5,inputs!$C$3))+IF(AND(inputs!$B$23="YES",A8&lt;=inputs!$B$25),inputs!$B$24,0)</f>
        <v>12570</v>
      </c>
      <c r="C8" s="15">
        <f>MAX(0,MIN(A8-B8,inputs!$C$4)*inputs!$B$3)</f>
        <v>0</v>
      </c>
      <c r="D8" s="16">
        <f>MAX(0,(MIN(A8,inputs!$C$5)-(inputs!$C$4+B8))*inputs!$B$4)</f>
        <v>0</v>
      </c>
      <c r="E8" s="16">
        <f>MAX(0, (calculations!A8-inputs!$C$5)*inputs!$B$5)</f>
        <v>0</v>
      </c>
      <c r="F8" s="19">
        <f>MAX(0,inputs!$B$13*(MIN(calculations!A8,inputs!$C$14)-inputs!$C$13))+MAX(0,inputs!$B$14*(calculations!A8-inputs!$C$14))</f>
        <v>0</v>
      </c>
      <c r="G8" s="22">
        <f>MAX(MIN((calculations!A8-inputs!$B$21)/10000,100%),0) * inputs!$B$18</f>
        <v>0</v>
      </c>
      <c r="H8" s="22">
        <f>IF(AND(inputs!$B$35="YES", calculations!A8&gt;=inputs!$B$36,calculations!A8&lt;inputs!$B$37),inputs!$B$38*MIN(2,inputs!$B$17),0)</f>
        <v>0</v>
      </c>
      <c r="I8" s="25">
        <f>MIN(inputs!$B$32,A8)</f>
        <v>600</v>
      </c>
      <c r="J8" s="25">
        <f>inputs!$B$29*(1+inputs!$B$33)-MAX(0,inputs!$B$31*(I8-inputs!$B$30))</f>
        <v>46486.999999999993</v>
      </c>
      <c r="K8" s="26">
        <f t="shared" si="0"/>
        <v>600</v>
      </c>
      <c r="L8" s="25">
        <f>MAX(0,J8*(1+inputs!$B$33)-MAX(0,inputs!$B$31*(K8-inputs!$B$30)))</f>
        <v>47184.304999999986</v>
      </c>
      <c r="M8" s="26">
        <f t="shared" si="1"/>
        <v>600</v>
      </c>
      <c r="N8" s="25">
        <f>MAX(0,L8*(1+inputs!$B$33)-MAX(0,inputs!$B$31*(M8-inputs!$B$30)))</f>
        <v>47892.06957499998</v>
      </c>
      <c r="O8" s="26">
        <f t="shared" si="2"/>
        <v>600</v>
      </c>
      <c r="P8" s="25">
        <f>MAX(0,N8*(1+inputs!$B$33)-MAX(0,inputs!$B$31*(O8-inputs!$B$30)))</f>
        <v>48610.450618624971</v>
      </c>
      <c r="Q8" s="26">
        <f t="shared" si="3"/>
        <v>600</v>
      </c>
      <c r="R8" s="25">
        <f>MAX(0,P8*(1+inputs!$B$33)-MAX(0,inputs!$B$31*(Q8-inputs!$B$30)))</f>
        <v>49339.607377904344</v>
      </c>
      <c r="S8" s="26">
        <f t="shared" si="4"/>
        <v>600</v>
      </c>
      <c r="T8" s="25">
        <f>MAX(0,R8*(1+inputs!$B$33)-MAX(0,inputs!$B$31*(S8-inputs!$B$30)))</f>
        <v>50079.7014885729</v>
      </c>
      <c r="U8" s="26">
        <f t="shared" si="5"/>
        <v>600</v>
      </c>
      <c r="V8" s="25">
        <f>MAX(0,T8*(1+inputs!$B$33)-MAX(0,inputs!$B$31*(U8-inputs!$B$30)))</f>
        <v>50830.897010901492</v>
      </c>
      <c r="W8" s="26">
        <f t="shared" si="6"/>
        <v>600</v>
      </c>
      <c r="X8" s="25">
        <f>MAX(0,V8*(1+inputs!$B$33)-MAX(0,inputs!$B$31*(W8-inputs!$B$30)))</f>
        <v>51593.360466065009</v>
      </c>
      <c r="Y8" s="26">
        <f t="shared" si="7"/>
        <v>600</v>
      </c>
      <c r="Z8" s="25">
        <f>MAX(0,X8*(1+inputs!$B$33)-MAX(0,inputs!$B$31*(Y8-inputs!$B$30)))</f>
        <v>52367.26087305598</v>
      </c>
      <c r="AA8" s="25">
        <f>MAX(0,Y8*(1+inputs!$B$33)-MAX(0,inputs!$B$31*(Z8-inputs!$B$30)))</f>
        <v>0</v>
      </c>
      <c r="AB8" s="26">
        <f t="shared" si="8"/>
        <v>600</v>
      </c>
      <c r="AC8" s="25">
        <f>MAX(0,AA8*(1+inputs!$B$33)-MAX(0,inputs!$B$31*(AB8-inputs!$B$30)))</f>
        <v>0</v>
      </c>
      <c r="AD8" s="26">
        <f>IF(inputs!$B$27="YES",MAX(0,inputs!$B$31*(AB8-inputs!$B$30)),0)</f>
        <v>0</v>
      </c>
      <c r="AE8" s="3">
        <f t="shared" si="9"/>
        <v>0</v>
      </c>
      <c r="AF8" s="1">
        <f t="shared" si="12"/>
        <v>0</v>
      </c>
      <c r="AG8" s="8">
        <f t="shared" si="10"/>
        <v>600</v>
      </c>
    </row>
    <row r="9" spans="1:33" x14ac:dyDescent="0.2">
      <c r="A9" s="11">
        <f t="shared" si="11"/>
        <v>700</v>
      </c>
      <c r="B9" s="15">
        <f>inputs!$C$3-MAX(0,MIN((calculations!A9-inputs!$B$8)*0.5,inputs!$C$3))+IF(AND(inputs!$B$23="YES",A9&lt;=inputs!$B$25),inputs!$B$24,0)</f>
        <v>12570</v>
      </c>
      <c r="C9" s="15">
        <f>MAX(0,MIN(A9-B9,inputs!$C$4)*inputs!$B$3)</f>
        <v>0</v>
      </c>
      <c r="D9" s="16">
        <f>MAX(0,(MIN(A9,inputs!$C$5)-(inputs!$C$4+B9))*inputs!$B$4)</f>
        <v>0</v>
      </c>
      <c r="E9" s="16">
        <f>MAX(0, (calculations!A9-inputs!$C$5)*inputs!$B$5)</f>
        <v>0</v>
      </c>
      <c r="F9" s="19">
        <f>MAX(0,inputs!$B$13*(MIN(calculations!A9,inputs!$C$14)-inputs!$C$13))+MAX(0,inputs!$B$14*(calculations!A9-inputs!$C$14))</f>
        <v>0</v>
      </c>
      <c r="G9" s="22">
        <f>MAX(MIN((calculations!A9-inputs!$B$21)/10000,100%),0) * inputs!$B$18</f>
        <v>0</v>
      </c>
      <c r="H9" s="22">
        <f>IF(AND(inputs!$B$35="YES", calculations!A9&gt;=inputs!$B$36,calculations!A9&lt;inputs!$B$37),inputs!$B$38*MIN(2,inputs!$B$17),0)</f>
        <v>0</v>
      </c>
      <c r="I9" s="25">
        <f>MIN(inputs!$B$32,A9)</f>
        <v>700</v>
      </c>
      <c r="J9" s="25">
        <f>inputs!$B$29*(1+inputs!$B$33)-MAX(0,inputs!$B$31*(I9-inputs!$B$30))</f>
        <v>46486.999999999993</v>
      </c>
      <c r="K9" s="26">
        <f t="shared" si="0"/>
        <v>700</v>
      </c>
      <c r="L9" s="25">
        <f>MAX(0,J9*(1+inputs!$B$33)-MAX(0,inputs!$B$31*(K9-inputs!$B$30)))</f>
        <v>47184.304999999986</v>
      </c>
      <c r="M9" s="26">
        <f t="shared" si="1"/>
        <v>700</v>
      </c>
      <c r="N9" s="25">
        <f>MAX(0,L9*(1+inputs!$B$33)-MAX(0,inputs!$B$31*(M9-inputs!$B$30)))</f>
        <v>47892.06957499998</v>
      </c>
      <c r="O9" s="26">
        <f t="shared" si="2"/>
        <v>700</v>
      </c>
      <c r="P9" s="25">
        <f>MAX(0,N9*(1+inputs!$B$33)-MAX(0,inputs!$B$31*(O9-inputs!$B$30)))</f>
        <v>48610.450618624971</v>
      </c>
      <c r="Q9" s="26">
        <f t="shared" si="3"/>
        <v>700</v>
      </c>
      <c r="R9" s="25">
        <f>MAX(0,P9*(1+inputs!$B$33)-MAX(0,inputs!$B$31*(Q9-inputs!$B$30)))</f>
        <v>49339.607377904344</v>
      </c>
      <c r="S9" s="26">
        <f t="shared" si="4"/>
        <v>700</v>
      </c>
      <c r="T9" s="25">
        <f>MAX(0,R9*(1+inputs!$B$33)-MAX(0,inputs!$B$31*(S9-inputs!$B$30)))</f>
        <v>50079.7014885729</v>
      </c>
      <c r="U9" s="26">
        <f t="shared" si="5"/>
        <v>700</v>
      </c>
      <c r="V9" s="25">
        <f>MAX(0,T9*(1+inputs!$B$33)-MAX(0,inputs!$B$31*(U9-inputs!$B$30)))</f>
        <v>50830.897010901492</v>
      </c>
      <c r="W9" s="26">
        <f t="shared" si="6"/>
        <v>700</v>
      </c>
      <c r="X9" s="25">
        <f>MAX(0,V9*(1+inputs!$B$33)-MAX(0,inputs!$B$31*(W9-inputs!$B$30)))</f>
        <v>51593.360466065009</v>
      </c>
      <c r="Y9" s="26">
        <f t="shared" si="7"/>
        <v>700</v>
      </c>
      <c r="Z9" s="25">
        <f>MAX(0,X9*(1+inputs!$B$33)-MAX(0,inputs!$B$31*(Y9-inputs!$B$30)))</f>
        <v>52367.26087305598</v>
      </c>
      <c r="AA9" s="25">
        <f>MAX(0,Y9*(1+inputs!$B$33)-MAX(0,inputs!$B$31*(Z9-inputs!$B$30)))</f>
        <v>0</v>
      </c>
      <c r="AB9" s="26">
        <f t="shared" si="8"/>
        <v>700</v>
      </c>
      <c r="AC9" s="25">
        <f>MAX(0,AA9*(1+inputs!$B$33)-MAX(0,inputs!$B$31*(AB9-inputs!$B$30)))</f>
        <v>0</v>
      </c>
      <c r="AD9" s="26">
        <f>IF(inputs!$B$27="YES",MAX(0,inputs!$B$31*(AB9-inputs!$B$30)),0)</f>
        <v>0</v>
      </c>
      <c r="AE9" s="3">
        <f t="shared" si="9"/>
        <v>0</v>
      </c>
      <c r="AF9" s="1">
        <f t="shared" si="12"/>
        <v>0</v>
      </c>
      <c r="AG9" s="8">
        <f t="shared" si="10"/>
        <v>700</v>
      </c>
    </row>
    <row r="10" spans="1:33" x14ac:dyDescent="0.2">
      <c r="A10" s="11">
        <f t="shared" si="11"/>
        <v>800</v>
      </c>
      <c r="B10" s="15">
        <f>inputs!$C$3-MAX(0,MIN((calculations!A10-inputs!$B$8)*0.5,inputs!$C$3))+IF(AND(inputs!$B$23="YES",A10&lt;=inputs!$B$25),inputs!$B$24,0)</f>
        <v>12570</v>
      </c>
      <c r="C10" s="15">
        <f>MAX(0,MIN(A10-B10,inputs!$C$4)*inputs!$B$3)</f>
        <v>0</v>
      </c>
      <c r="D10" s="16">
        <f>MAX(0,(MIN(A10,inputs!$C$5)-(inputs!$C$4+B10))*inputs!$B$4)</f>
        <v>0</v>
      </c>
      <c r="E10" s="16">
        <f>MAX(0, (calculations!A10-inputs!$C$5)*inputs!$B$5)</f>
        <v>0</v>
      </c>
      <c r="F10" s="19">
        <f>MAX(0,inputs!$B$13*(MIN(calculations!A10,inputs!$C$14)-inputs!$C$13))+MAX(0,inputs!$B$14*(calculations!A10-inputs!$C$14))</f>
        <v>0</v>
      </c>
      <c r="G10" s="22">
        <f>MAX(MIN((calculations!A10-inputs!$B$21)/10000,100%),0) * inputs!$B$18</f>
        <v>0</v>
      </c>
      <c r="H10" s="22">
        <f>IF(AND(inputs!$B$35="YES", calculations!A10&gt;=inputs!$B$36,calculations!A10&lt;inputs!$B$37),inputs!$B$38*MIN(2,inputs!$B$17),0)</f>
        <v>0</v>
      </c>
      <c r="I10" s="25">
        <f>MIN(inputs!$B$32,A10)</f>
        <v>800</v>
      </c>
      <c r="J10" s="25">
        <f>inputs!$B$29*(1+inputs!$B$33)-MAX(0,inputs!$B$31*(I10-inputs!$B$30))</f>
        <v>46486.999999999993</v>
      </c>
      <c r="K10" s="26">
        <f t="shared" si="0"/>
        <v>800</v>
      </c>
      <c r="L10" s="25">
        <f>MAX(0,J10*(1+inputs!$B$33)-MAX(0,inputs!$B$31*(K10-inputs!$B$30)))</f>
        <v>47184.304999999986</v>
      </c>
      <c r="M10" s="26">
        <f t="shared" si="1"/>
        <v>800</v>
      </c>
      <c r="N10" s="25">
        <f>MAX(0,L10*(1+inputs!$B$33)-MAX(0,inputs!$B$31*(M10-inputs!$B$30)))</f>
        <v>47892.06957499998</v>
      </c>
      <c r="O10" s="26">
        <f t="shared" si="2"/>
        <v>800</v>
      </c>
      <c r="P10" s="25">
        <f>MAX(0,N10*(1+inputs!$B$33)-MAX(0,inputs!$B$31*(O10-inputs!$B$30)))</f>
        <v>48610.450618624971</v>
      </c>
      <c r="Q10" s="26">
        <f t="shared" si="3"/>
        <v>800</v>
      </c>
      <c r="R10" s="25">
        <f>MAX(0,P10*(1+inputs!$B$33)-MAX(0,inputs!$B$31*(Q10-inputs!$B$30)))</f>
        <v>49339.607377904344</v>
      </c>
      <c r="S10" s="26">
        <f t="shared" si="4"/>
        <v>800</v>
      </c>
      <c r="T10" s="25">
        <f>MAX(0,R10*(1+inputs!$B$33)-MAX(0,inputs!$B$31*(S10-inputs!$B$30)))</f>
        <v>50079.7014885729</v>
      </c>
      <c r="U10" s="26">
        <f t="shared" si="5"/>
        <v>800</v>
      </c>
      <c r="V10" s="25">
        <f>MAX(0,T10*(1+inputs!$B$33)-MAX(0,inputs!$B$31*(U10-inputs!$B$30)))</f>
        <v>50830.897010901492</v>
      </c>
      <c r="W10" s="26">
        <f t="shared" si="6"/>
        <v>800</v>
      </c>
      <c r="X10" s="25">
        <f>MAX(0,V10*(1+inputs!$B$33)-MAX(0,inputs!$B$31*(W10-inputs!$B$30)))</f>
        <v>51593.360466065009</v>
      </c>
      <c r="Y10" s="26">
        <f t="shared" si="7"/>
        <v>800</v>
      </c>
      <c r="Z10" s="25">
        <f>MAX(0,X10*(1+inputs!$B$33)-MAX(0,inputs!$B$31*(Y10-inputs!$B$30)))</f>
        <v>52367.26087305598</v>
      </c>
      <c r="AA10" s="25">
        <f>MAX(0,Y10*(1+inputs!$B$33)-MAX(0,inputs!$B$31*(Z10-inputs!$B$30)))</f>
        <v>0</v>
      </c>
      <c r="AB10" s="26">
        <f t="shared" si="8"/>
        <v>800</v>
      </c>
      <c r="AC10" s="25">
        <f>MAX(0,AA10*(1+inputs!$B$33)-MAX(0,inputs!$B$31*(AB10-inputs!$B$30)))</f>
        <v>0</v>
      </c>
      <c r="AD10" s="26">
        <f>IF(inputs!$B$27="YES",MAX(0,inputs!$B$31*(AB10-inputs!$B$30)),0)</f>
        <v>0</v>
      </c>
      <c r="AE10" s="3">
        <f t="shared" si="9"/>
        <v>0</v>
      </c>
      <c r="AF10" s="1">
        <f t="shared" si="12"/>
        <v>0</v>
      </c>
      <c r="AG10" s="8">
        <f t="shared" si="10"/>
        <v>800</v>
      </c>
    </row>
    <row r="11" spans="1:33" x14ac:dyDescent="0.2">
      <c r="A11" s="11">
        <f t="shared" si="11"/>
        <v>900</v>
      </c>
      <c r="B11" s="15">
        <f>inputs!$C$3-MAX(0,MIN((calculations!A11-inputs!$B$8)*0.5,inputs!$C$3))+IF(AND(inputs!$B$23="YES",A11&lt;=inputs!$B$25),inputs!$B$24,0)</f>
        <v>12570</v>
      </c>
      <c r="C11" s="15">
        <f>MAX(0,MIN(A11-B11,inputs!$C$4)*inputs!$B$3)</f>
        <v>0</v>
      </c>
      <c r="D11" s="16">
        <f>MAX(0,(MIN(A11,inputs!$C$5)-(inputs!$C$4+B11))*inputs!$B$4)</f>
        <v>0</v>
      </c>
      <c r="E11" s="16">
        <f>MAX(0, (calculations!A11-inputs!$C$5)*inputs!$B$5)</f>
        <v>0</v>
      </c>
      <c r="F11" s="19">
        <f>MAX(0,inputs!$B$13*(MIN(calculations!A11,inputs!$C$14)-inputs!$C$13))+MAX(0,inputs!$B$14*(calculations!A11-inputs!$C$14))</f>
        <v>0</v>
      </c>
      <c r="G11" s="22">
        <f>MAX(MIN((calculations!A11-inputs!$B$21)/10000,100%),0) * inputs!$B$18</f>
        <v>0</v>
      </c>
      <c r="H11" s="22">
        <f>IF(AND(inputs!$B$35="YES", calculations!A11&gt;=inputs!$B$36,calculations!A11&lt;inputs!$B$37),inputs!$B$38*MIN(2,inputs!$B$17),0)</f>
        <v>0</v>
      </c>
      <c r="I11" s="25">
        <f>MIN(inputs!$B$32,A11)</f>
        <v>900</v>
      </c>
      <c r="J11" s="25">
        <f>inputs!$B$29*(1+inputs!$B$33)-MAX(0,inputs!$B$31*(I11-inputs!$B$30))</f>
        <v>46486.999999999993</v>
      </c>
      <c r="K11" s="26">
        <f t="shared" si="0"/>
        <v>900</v>
      </c>
      <c r="L11" s="25">
        <f>MAX(0,J11*(1+inputs!$B$33)-MAX(0,inputs!$B$31*(K11-inputs!$B$30)))</f>
        <v>47184.304999999986</v>
      </c>
      <c r="M11" s="26">
        <f t="shared" si="1"/>
        <v>900</v>
      </c>
      <c r="N11" s="25">
        <f>MAX(0,L11*(1+inputs!$B$33)-MAX(0,inputs!$B$31*(M11-inputs!$B$30)))</f>
        <v>47892.06957499998</v>
      </c>
      <c r="O11" s="26">
        <f t="shared" si="2"/>
        <v>900</v>
      </c>
      <c r="P11" s="25">
        <f>MAX(0,N11*(1+inputs!$B$33)-MAX(0,inputs!$B$31*(O11-inputs!$B$30)))</f>
        <v>48610.450618624971</v>
      </c>
      <c r="Q11" s="26">
        <f t="shared" si="3"/>
        <v>900</v>
      </c>
      <c r="R11" s="25">
        <f>MAX(0,P11*(1+inputs!$B$33)-MAX(0,inputs!$B$31*(Q11-inputs!$B$30)))</f>
        <v>49339.607377904344</v>
      </c>
      <c r="S11" s="26">
        <f t="shared" si="4"/>
        <v>900</v>
      </c>
      <c r="T11" s="25">
        <f>MAX(0,R11*(1+inputs!$B$33)-MAX(0,inputs!$B$31*(S11-inputs!$B$30)))</f>
        <v>50079.7014885729</v>
      </c>
      <c r="U11" s="26">
        <f t="shared" si="5"/>
        <v>900</v>
      </c>
      <c r="V11" s="25">
        <f>MAX(0,T11*(1+inputs!$B$33)-MAX(0,inputs!$B$31*(U11-inputs!$B$30)))</f>
        <v>50830.897010901492</v>
      </c>
      <c r="W11" s="26">
        <f t="shared" si="6"/>
        <v>900</v>
      </c>
      <c r="X11" s="25">
        <f>MAX(0,V11*(1+inputs!$B$33)-MAX(0,inputs!$B$31*(W11-inputs!$B$30)))</f>
        <v>51593.360466065009</v>
      </c>
      <c r="Y11" s="26">
        <f t="shared" si="7"/>
        <v>900</v>
      </c>
      <c r="Z11" s="25">
        <f>MAX(0,X11*(1+inputs!$B$33)-MAX(0,inputs!$B$31*(Y11-inputs!$B$30)))</f>
        <v>52367.26087305598</v>
      </c>
      <c r="AA11" s="25">
        <f>MAX(0,Y11*(1+inputs!$B$33)-MAX(0,inputs!$B$31*(Z11-inputs!$B$30)))</f>
        <v>0</v>
      </c>
      <c r="AB11" s="26">
        <f t="shared" si="8"/>
        <v>900</v>
      </c>
      <c r="AC11" s="25">
        <f>MAX(0,AA11*(1+inputs!$B$33)-MAX(0,inputs!$B$31*(AB11-inputs!$B$30)))</f>
        <v>0</v>
      </c>
      <c r="AD11" s="26">
        <f>IF(inputs!$B$27="YES",MAX(0,inputs!$B$31*(AB11-inputs!$B$30)),0)</f>
        <v>0</v>
      </c>
      <c r="AE11" s="3">
        <f t="shared" si="9"/>
        <v>0</v>
      </c>
      <c r="AF11" s="1">
        <f t="shared" si="12"/>
        <v>0</v>
      </c>
      <c r="AG11" s="8">
        <f t="shared" si="10"/>
        <v>900</v>
      </c>
    </row>
    <row r="12" spans="1:33" x14ac:dyDescent="0.2">
      <c r="A12" s="11">
        <f t="shared" si="11"/>
        <v>1000</v>
      </c>
      <c r="B12" s="15">
        <f>inputs!$C$3-MAX(0,MIN((calculations!A12-inputs!$B$8)*0.5,inputs!$C$3))+IF(AND(inputs!$B$23="YES",A12&lt;=inputs!$B$25),inputs!$B$24,0)</f>
        <v>12570</v>
      </c>
      <c r="C12" s="15">
        <f>MAX(0,MIN(A12-B12,inputs!$C$4)*inputs!$B$3)</f>
        <v>0</v>
      </c>
      <c r="D12" s="16">
        <f>MAX(0,(MIN(A12,inputs!$C$5)-(inputs!$C$4+B12))*inputs!$B$4)</f>
        <v>0</v>
      </c>
      <c r="E12" s="16">
        <f>MAX(0, (calculations!A12-inputs!$C$5)*inputs!$B$5)</f>
        <v>0</v>
      </c>
      <c r="F12" s="19">
        <f>MAX(0,inputs!$B$13*(MIN(calculations!A12,inputs!$C$14)-inputs!$C$13))+MAX(0,inputs!$B$14*(calculations!A12-inputs!$C$14))</f>
        <v>0</v>
      </c>
      <c r="G12" s="22">
        <f>MAX(MIN((calculations!A12-inputs!$B$21)/10000,100%),0) * inputs!$B$18</f>
        <v>0</v>
      </c>
      <c r="H12" s="22">
        <f>IF(AND(inputs!$B$35="YES", calculations!A12&gt;=inputs!$B$36,calculations!A12&lt;inputs!$B$37),inputs!$B$38*MIN(2,inputs!$B$17),0)</f>
        <v>0</v>
      </c>
      <c r="I12" s="25">
        <f>MIN(inputs!$B$32,A12)</f>
        <v>1000</v>
      </c>
      <c r="J12" s="25">
        <f>inputs!$B$29*(1+inputs!$B$33)-MAX(0,inputs!$B$31*(I12-inputs!$B$30))</f>
        <v>46486.999999999993</v>
      </c>
      <c r="K12" s="26">
        <f t="shared" si="0"/>
        <v>1000</v>
      </c>
      <c r="L12" s="25">
        <f>MAX(0,J12*(1+inputs!$B$33)-MAX(0,inputs!$B$31*(K12-inputs!$B$30)))</f>
        <v>47184.304999999986</v>
      </c>
      <c r="M12" s="26">
        <f t="shared" si="1"/>
        <v>1000</v>
      </c>
      <c r="N12" s="25">
        <f>MAX(0,L12*(1+inputs!$B$33)-MAX(0,inputs!$B$31*(M12-inputs!$B$30)))</f>
        <v>47892.06957499998</v>
      </c>
      <c r="O12" s="26">
        <f t="shared" si="2"/>
        <v>1000</v>
      </c>
      <c r="P12" s="25">
        <f>MAX(0,N12*(1+inputs!$B$33)-MAX(0,inputs!$B$31*(O12-inputs!$B$30)))</f>
        <v>48610.450618624971</v>
      </c>
      <c r="Q12" s="26">
        <f t="shared" si="3"/>
        <v>1000</v>
      </c>
      <c r="R12" s="25">
        <f>MAX(0,P12*(1+inputs!$B$33)-MAX(0,inputs!$B$31*(Q12-inputs!$B$30)))</f>
        <v>49339.607377904344</v>
      </c>
      <c r="S12" s="26">
        <f t="shared" si="4"/>
        <v>1000</v>
      </c>
      <c r="T12" s="25">
        <f>MAX(0,R12*(1+inputs!$B$33)-MAX(0,inputs!$B$31*(S12-inputs!$B$30)))</f>
        <v>50079.7014885729</v>
      </c>
      <c r="U12" s="26">
        <f t="shared" si="5"/>
        <v>1000</v>
      </c>
      <c r="V12" s="25">
        <f>MAX(0,T12*(1+inputs!$B$33)-MAX(0,inputs!$B$31*(U12-inputs!$B$30)))</f>
        <v>50830.897010901492</v>
      </c>
      <c r="W12" s="26">
        <f t="shared" si="6"/>
        <v>1000</v>
      </c>
      <c r="X12" s="25">
        <f>MAX(0,V12*(1+inputs!$B$33)-MAX(0,inputs!$B$31*(W12-inputs!$B$30)))</f>
        <v>51593.360466065009</v>
      </c>
      <c r="Y12" s="26">
        <f t="shared" si="7"/>
        <v>1000</v>
      </c>
      <c r="Z12" s="25">
        <f>MAX(0,X12*(1+inputs!$B$33)-MAX(0,inputs!$B$31*(Y12-inputs!$B$30)))</f>
        <v>52367.26087305598</v>
      </c>
      <c r="AA12" s="25">
        <f>MAX(0,Y12*(1+inputs!$B$33)-MAX(0,inputs!$B$31*(Z12-inputs!$B$30)))</f>
        <v>0</v>
      </c>
      <c r="AB12" s="26">
        <f t="shared" si="8"/>
        <v>1000</v>
      </c>
      <c r="AC12" s="25">
        <f>MAX(0,AA12*(1+inputs!$B$33)-MAX(0,inputs!$B$31*(AB12-inputs!$B$30)))</f>
        <v>0</v>
      </c>
      <c r="AD12" s="26">
        <f>IF(inputs!$B$27="YES",MAX(0,inputs!$B$31*(AB12-inputs!$B$30)),0)</f>
        <v>0</v>
      </c>
      <c r="AE12" s="3">
        <f t="shared" si="9"/>
        <v>0</v>
      </c>
      <c r="AF12" s="1">
        <f t="shared" si="12"/>
        <v>0</v>
      </c>
      <c r="AG12" s="8">
        <f t="shared" si="10"/>
        <v>1000</v>
      </c>
    </row>
    <row r="13" spans="1:33" x14ac:dyDescent="0.2">
      <c r="A13" s="11">
        <f t="shared" si="11"/>
        <v>1100</v>
      </c>
      <c r="B13" s="15">
        <f>inputs!$C$3-MAX(0,MIN((calculations!A13-inputs!$B$8)*0.5,inputs!$C$3))+IF(AND(inputs!$B$23="YES",A13&lt;=inputs!$B$25),inputs!$B$24,0)</f>
        <v>12570</v>
      </c>
      <c r="C13" s="15">
        <f>MAX(0,MIN(A13-B13,inputs!$C$4)*inputs!$B$3)</f>
        <v>0</v>
      </c>
      <c r="D13" s="16">
        <f>MAX(0,(MIN(A13,inputs!$C$5)-(inputs!$C$4+B13))*inputs!$B$4)</f>
        <v>0</v>
      </c>
      <c r="E13" s="16">
        <f>MAX(0, (calculations!A13-inputs!$C$5)*inputs!$B$5)</f>
        <v>0</v>
      </c>
      <c r="F13" s="19">
        <f>MAX(0,inputs!$B$13*(MIN(calculations!A13,inputs!$C$14)-inputs!$C$13))+MAX(0,inputs!$B$14*(calculations!A13-inputs!$C$14))</f>
        <v>0</v>
      </c>
      <c r="G13" s="22">
        <f>MAX(MIN((calculations!A13-inputs!$B$21)/10000,100%),0) * inputs!$B$18</f>
        <v>0</v>
      </c>
      <c r="H13" s="22">
        <f>IF(AND(inputs!$B$35="YES", calculations!A13&gt;=inputs!$B$36,calculations!A13&lt;inputs!$B$37),inputs!$B$38*MIN(2,inputs!$B$17),0)</f>
        <v>0</v>
      </c>
      <c r="I13" s="25">
        <f>MIN(inputs!$B$32,A13)</f>
        <v>1100</v>
      </c>
      <c r="J13" s="25">
        <f>inputs!$B$29*(1+inputs!$B$33)-MAX(0,inputs!$B$31*(I13-inputs!$B$30))</f>
        <v>46486.999999999993</v>
      </c>
      <c r="K13" s="26">
        <f t="shared" si="0"/>
        <v>1100</v>
      </c>
      <c r="L13" s="25">
        <f>MAX(0,J13*(1+inputs!$B$33)-MAX(0,inputs!$B$31*(K13-inputs!$B$30)))</f>
        <v>47184.304999999986</v>
      </c>
      <c r="M13" s="26">
        <f t="shared" si="1"/>
        <v>1100</v>
      </c>
      <c r="N13" s="25">
        <f>MAX(0,L13*(1+inputs!$B$33)-MAX(0,inputs!$B$31*(M13-inputs!$B$30)))</f>
        <v>47892.06957499998</v>
      </c>
      <c r="O13" s="26">
        <f t="shared" si="2"/>
        <v>1100</v>
      </c>
      <c r="P13" s="25">
        <f>MAX(0,N13*(1+inputs!$B$33)-MAX(0,inputs!$B$31*(O13-inputs!$B$30)))</f>
        <v>48610.450618624971</v>
      </c>
      <c r="Q13" s="26">
        <f t="shared" si="3"/>
        <v>1100</v>
      </c>
      <c r="R13" s="25">
        <f>MAX(0,P13*(1+inputs!$B$33)-MAX(0,inputs!$B$31*(Q13-inputs!$B$30)))</f>
        <v>49339.607377904344</v>
      </c>
      <c r="S13" s="26">
        <f t="shared" si="4"/>
        <v>1100</v>
      </c>
      <c r="T13" s="25">
        <f>MAX(0,R13*(1+inputs!$B$33)-MAX(0,inputs!$B$31*(S13-inputs!$B$30)))</f>
        <v>50079.7014885729</v>
      </c>
      <c r="U13" s="26">
        <f t="shared" si="5"/>
        <v>1100</v>
      </c>
      <c r="V13" s="25">
        <f>MAX(0,T13*(1+inputs!$B$33)-MAX(0,inputs!$B$31*(U13-inputs!$B$30)))</f>
        <v>50830.897010901492</v>
      </c>
      <c r="W13" s="26">
        <f t="shared" si="6"/>
        <v>1100</v>
      </c>
      <c r="X13" s="25">
        <f>MAX(0,V13*(1+inputs!$B$33)-MAX(0,inputs!$B$31*(W13-inputs!$B$30)))</f>
        <v>51593.360466065009</v>
      </c>
      <c r="Y13" s="26">
        <f t="shared" si="7"/>
        <v>1100</v>
      </c>
      <c r="Z13" s="25">
        <f>MAX(0,X13*(1+inputs!$B$33)-MAX(0,inputs!$B$31*(Y13-inputs!$B$30)))</f>
        <v>52367.26087305598</v>
      </c>
      <c r="AA13" s="25">
        <f>MAX(0,Y13*(1+inputs!$B$33)-MAX(0,inputs!$B$31*(Z13-inputs!$B$30)))</f>
        <v>0</v>
      </c>
      <c r="AB13" s="26">
        <f t="shared" si="8"/>
        <v>1100</v>
      </c>
      <c r="AC13" s="25">
        <f>MAX(0,AA13*(1+inputs!$B$33)-MAX(0,inputs!$B$31*(AB13-inputs!$B$30)))</f>
        <v>0</v>
      </c>
      <c r="AD13" s="26">
        <f>IF(inputs!$B$27="YES",MAX(0,inputs!$B$31*(AB13-inputs!$B$30)),0)</f>
        <v>0</v>
      </c>
      <c r="AE13" s="3">
        <f t="shared" si="9"/>
        <v>0</v>
      </c>
      <c r="AF13" s="1">
        <f t="shared" si="12"/>
        <v>0</v>
      </c>
      <c r="AG13" s="8">
        <f t="shared" si="10"/>
        <v>1100</v>
      </c>
    </row>
    <row r="14" spans="1:33" x14ac:dyDescent="0.2">
      <c r="A14" s="11">
        <f t="shared" si="11"/>
        <v>1200</v>
      </c>
      <c r="B14" s="15">
        <f>inputs!$C$3-MAX(0,MIN((calculations!A14-inputs!$B$8)*0.5,inputs!$C$3))+IF(AND(inputs!$B$23="YES",A14&lt;=inputs!$B$25),inputs!$B$24,0)</f>
        <v>12570</v>
      </c>
      <c r="C14" s="15">
        <f>MAX(0,MIN(A14-B14,inputs!$C$4)*inputs!$B$3)</f>
        <v>0</v>
      </c>
      <c r="D14" s="16">
        <f>MAX(0,(MIN(A14,inputs!$C$5)-(inputs!$C$4+B14))*inputs!$B$4)</f>
        <v>0</v>
      </c>
      <c r="E14" s="16">
        <f>MAX(0, (calculations!A14-inputs!$C$5)*inputs!$B$5)</f>
        <v>0</v>
      </c>
      <c r="F14" s="19">
        <f>MAX(0,inputs!$B$13*(MIN(calculations!A14,inputs!$C$14)-inputs!$C$13))+MAX(0,inputs!$B$14*(calculations!A14-inputs!$C$14))</f>
        <v>0</v>
      </c>
      <c r="G14" s="22">
        <f>MAX(MIN((calculations!A14-inputs!$B$21)/10000,100%),0) * inputs!$B$18</f>
        <v>0</v>
      </c>
      <c r="H14" s="22">
        <f>IF(AND(inputs!$B$35="YES", calculations!A14&gt;=inputs!$B$36,calculations!A14&lt;inputs!$B$37),inputs!$B$38*MIN(2,inputs!$B$17),0)</f>
        <v>0</v>
      </c>
      <c r="I14" s="25">
        <f>MIN(inputs!$B$32,A14)</f>
        <v>1200</v>
      </c>
      <c r="J14" s="25">
        <f>inputs!$B$29*(1+inputs!$B$33)-MAX(0,inputs!$B$31*(I14-inputs!$B$30))</f>
        <v>46486.999999999993</v>
      </c>
      <c r="K14" s="26">
        <f t="shared" si="0"/>
        <v>1200</v>
      </c>
      <c r="L14" s="25">
        <f>MAX(0,J14*(1+inputs!$B$33)-MAX(0,inputs!$B$31*(K14-inputs!$B$30)))</f>
        <v>47184.304999999986</v>
      </c>
      <c r="M14" s="26">
        <f t="shared" si="1"/>
        <v>1200</v>
      </c>
      <c r="N14" s="25">
        <f>MAX(0,L14*(1+inputs!$B$33)-MAX(0,inputs!$B$31*(M14-inputs!$B$30)))</f>
        <v>47892.06957499998</v>
      </c>
      <c r="O14" s="26">
        <f t="shared" si="2"/>
        <v>1200</v>
      </c>
      <c r="P14" s="25">
        <f>MAX(0,N14*(1+inputs!$B$33)-MAX(0,inputs!$B$31*(O14-inputs!$B$30)))</f>
        <v>48610.450618624971</v>
      </c>
      <c r="Q14" s="26">
        <f t="shared" si="3"/>
        <v>1200</v>
      </c>
      <c r="R14" s="25">
        <f>MAX(0,P14*(1+inputs!$B$33)-MAX(0,inputs!$B$31*(Q14-inputs!$B$30)))</f>
        <v>49339.607377904344</v>
      </c>
      <c r="S14" s="26">
        <f t="shared" si="4"/>
        <v>1200</v>
      </c>
      <c r="T14" s="25">
        <f>MAX(0,R14*(1+inputs!$B$33)-MAX(0,inputs!$B$31*(S14-inputs!$B$30)))</f>
        <v>50079.7014885729</v>
      </c>
      <c r="U14" s="26">
        <f t="shared" si="5"/>
        <v>1200</v>
      </c>
      <c r="V14" s="25">
        <f>MAX(0,T14*(1+inputs!$B$33)-MAX(0,inputs!$B$31*(U14-inputs!$B$30)))</f>
        <v>50830.897010901492</v>
      </c>
      <c r="W14" s="26">
        <f t="shared" si="6"/>
        <v>1200</v>
      </c>
      <c r="X14" s="25">
        <f>MAX(0,V14*(1+inputs!$B$33)-MAX(0,inputs!$B$31*(W14-inputs!$B$30)))</f>
        <v>51593.360466065009</v>
      </c>
      <c r="Y14" s="26">
        <f t="shared" si="7"/>
        <v>1200</v>
      </c>
      <c r="Z14" s="25">
        <f>MAX(0,X14*(1+inputs!$B$33)-MAX(0,inputs!$B$31*(Y14-inputs!$B$30)))</f>
        <v>52367.26087305598</v>
      </c>
      <c r="AA14" s="25">
        <f>MAX(0,Y14*(1+inputs!$B$33)-MAX(0,inputs!$B$31*(Z14-inputs!$B$30)))</f>
        <v>0</v>
      </c>
      <c r="AB14" s="26">
        <f t="shared" si="8"/>
        <v>1200</v>
      </c>
      <c r="AC14" s="25">
        <f>MAX(0,AA14*(1+inputs!$B$33)-MAX(0,inputs!$B$31*(AB14-inputs!$B$30)))</f>
        <v>0</v>
      </c>
      <c r="AD14" s="26">
        <f>IF(inputs!$B$27="YES",MAX(0,inputs!$B$31*(AB14-inputs!$B$30)),0)</f>
        <v>0</v>
      </c>
      <c r="AE14" s="3">
        <f t="shared" si="9"/>
        <v>0</v>
      </c>
      <c r="AF14" s="1">
        <f t="shared" si="12"/>
        <v>0</v>
      </c>
      <c r="AG14" s="8">
        <f t="shared" si="10"/>
        <v>1200</v>
      </c>
    </row>
    <row r="15" spans="1:33" x14ac:dyDescent="0.2">
      <c r="A15" s="11">
        <f t="shared" si="11"/>
        <v>1300</v>
      </c>
      <c r="B15" s="15">
        <f>inputs!$C$3-MAX(0,MIN((calculations!A15-inputs!$B$8)*0.5,inputs!$C$3))+IF(AND(inputs!$B$23="YES",A15&lt;=inputs!$B$25),inputs!$B$24,0)</f>
        <v>12570</v>
      </c>
      <c r="C15" s="15">
        <f>MAX(0,MIN(A15-B15,inputs!$C$4)*inputs!$B$3)</f>
        <v>0</v>
      </c>
      <c r="D15" s="16">
        <f>MAX(0,(MIN(A15,inputs!$C$5)-(inputs!$C$4+B15))*inputs!$B$4)</f>
        <v>0</v>
      </c>
      <c r="E15" s="16">
        <f>MAX(0, (calculations!A15-inputs!$C$5)*inputs!$B$5)</f>
        <v>0</v>
      </c>
      <c r="F15" s="19">
        <f>MAX(0,inputs!$B$13*(MIN(calculations!A15,inputs!$C$14)-inputs!$C$13))+MAX(0,inputs!$B$14*(calculations!A15-inputs!$C$14))</f>
        <v>0</v>
      </c>
      <c r="G15" s="22">
        <f>MAX(MIN((calculations!A15-inputs!$B$21)/10000,100%),0) * inputs!$B$18</f>
        <v>0</v>
      </c>
      <c r="H15" s="22">
        <f>IF(AND(inputs!$B$35="YES", calculations!A15&gt;=inputs!$B$36,calculations!A15&lt;inputs!$B$37),inputs!$B$38*MIN(2,inputs!$B$17),0)</f>
        <v>0</v>
      </c>
      <c r="I15" s="25">
        <f>MIN(inputs!$B$32,A15)</f>
        <v>1300</v>
      </c>
      <c r="J15" s="25">
        <f>inputs!$B$29*(1+inputs!$B$33)-MAX(0,inputs!$B$31*(I15-inputs!$B$30))</f>
        <v>46486.999999999993</v>
      </c>
      <c r="K15" s="26">
        <f t="shared" si="0"/>
        <v>1300</v>
      </c>
      <c r="L15" s="25">
        <f>MAX(0,J15*(1+inputs!$B$33)-MAX(0,inputs!$B$31*(K15-inputs!$B$30)))</f>
        <v>47184.304999999986</v>
      </c>
      <c r="M15" s="26">
        <f t="shared" si="1"/>
        <v>1300</v>
      </c>
      <c r="N15" s="25">
        <f>MAX(0,L15*(1+inputs!$B$33)-MAX(0,inputs!$B$31*(M15-inputs!$B$30)))</f>
        <v>47892.06957499998</v>
      </c>
      <c r="O15" s="26">
        <f t="shared" si="2"/>
        <v>1300</v>
      </c>
      <c r="P15" s="25">
        <f>MAX(0,N15*(1+inputs!$B$33)-MAX(0,inputs!$B$31*(O15-inputs!$B$30)))</f>
        <v>48610.450618624971</v>
      </c>
      <c r="Q15" s="26">
        <f t="shared" si="3"/>
        <v>1300</v>
      </c>
      <c r="R15" s="25">
        <f>MAX(0,P15*(1+inputs!$B$33)-MAX(0,inputs!$B$31*(Q15-inputs!$B$30)))</f>
        <v>49339.607377904344</v>
      </c>
      <c r="S15" s="26">
        <f t="shared" si="4"/>
        <v>1300</v>
      </c>
      <c r="T15" s="25">
        <f>MAX(0,R15*(1+inputs!$B$33)-MAX(0,inputs!$B$31*(S15-inputs!$B$30)))</f>
        <v>50079.7014885729</v>
      </c>
      <c r="U15" s="26">
        <f t="shared" si="5"/>
        <v>1300</v>
      </c>
      <c r="V15" s="25">
        <f>MAX(0,T15*(1+inputs!$B$33)-MAX(0,inputs!$B$31*(U15-inputs!$B$30)))</f>
        <v>50830.897010901492</v>
      </c>
      <c r="W15" s="26">
        <f t="shared" si="6"/>
        <v>1300</v>
      </c>
      <c r="X15" s="25">
        <f>MAX(0,V15*(1+inputs!$B$33)-MAX(0,inputs!$B$31*(W15-inputs!$B$30)))</f>
        <v>51593.360466065009</v>
      </c>
      <c r="Y15" s="26">
        <f t="shared" si="7"/>
        <v>1300</v>
      </c>
      <c r="Z15" s="25">
        <f>MAX(0,X15*(1+inputs!$B$33)-MAX(0,inputs!$B$31*(Y15-inputs!$B$30)))</f>
        <v>52367.26087305598</v>
      </c>
      <c r="AA15" s="25">
        <f>MAX(0,Y15*(1+inputs!$B$33)-MAX(0,inputs!$B$31*(Z15-inputs!$B$30)))</f>
        <v>0</v>
      </c>
      <c r="AB15" s="26">
        <f t="shared" si="8"/>
        <v>1300</v>
      </c>
      <c r="AC15" s="25">
        <f>MAX(0,AA15*(1+inputs!$B$33)-MAX(0,inputs!$B$31*(AB15-inputs!$B$30)))</f>
        <v>0</v>
      </c>
      <c r="AD15" s="26">
        <f>IF(inputs!$B$27="YES",MAX(0,inputs!$B$31*(AB15-inputs!$B$30)),0)</f>
        <v>0</v>
      </c>
      <c r="AE15" s="3">
        <f t="shared" si="9"/>
        <v>0</v>
      </c>
      <c r="AF15" s="1">
        <f t="shared" si="12"/>
        <v>0</v>
      </c>
      <c r="AG15" s="8">
        <f t="shared" si="10"/>
        <v>1300</v>
      </c>
    </row>
    <row r="16" spans="1:33" x14ac:dyDescent="0.2">
      <c r="A16" s="11">
        <f t="shared" si="11"/>
        <v>1400</v>
      </c>
      <c r="B16" s="15">
        <f>inputs!$C$3-MAX(0,MIN((calculations!A16-inputs!$B$8)*0.5,inputs!$C$3))+IF(AND(inputs!$B$23="YES",A16&lt;=inputs!$B$25),inputs!$B$24,0)</f>
        <v>12570</v>
      </c>
      <c r="C16" s="15">
        <f>MAX(0,MIN(A16-B16,inputs!$C$4)*inputs!$B$3)</f>
        <v>0</v>
      </c>
      <c r="D16" s="16">
        <f>MAX(0,(MIN(A16,inputs!$C$5)-(inputs!$C$4+B16))*inputs!$B$4)</f>
        <v>0</v>
      </c>
      <c r="E16" s="16">
        <f>MAX(0, (calculations!A16-inputs!$C$5)*inputs!$B$5)</f>
        <v>0</v>
      </c>
      <c r="F16" s="19">
        <f>MAX(0,inputs!$B$13*(MIN(calculations!A16,inputs!$C$14)-inputs!$C$13))+MAX(0,inputs!$B$14*(calculations!A16-inputs!$C$14))</f>
        <v>0</v>
      </c>
      <c r="G16" s="22">
        <f>MAX(MIN((calculations!A16-inputs!$B$21)/10000,100%),0) * inputs!$B$18</f>
        <v>0</v>
      </c>
      <c r="H16" s="22">
        <f>IF(AND(inputs!$B$35="YES", calculations!A16&gt;=inputs!$B$36,calculations!A16&lt;inputs!$B$37),inputs!$B$38*MIN(2,inputs!$B$17),0)</f>
        <v>0</v>
      </c>
      <c r="I16" s="25">
        <f>MIN(inputs!$B$32,A16)</f>
        <v>1400</v>
      </c>
      <c r="J16" s="25">
        <f>inputs!$B$29*(1+inputs!$B$33)-MAX(0,inputs!$B$31*(I16-inputs!$B$30))</f>
        <v>46486.999999999993</v>
      </c>
      <c r="K16" s="26">
        <f t="shared" si="0"/>
        <v>1400</v>
      </c>
      <c r="L16" s="25">
        <f>MAX(0,J16*(1+inputs!$B$33)-MAX(0,inputs!$B$31*(K16-inputs!$B$30)))</f>
        <v>47184.304999999986</v>
      </c>
      <c r="M16" s="26">
        <f t="shared" si="1"/>
        <v>1400</v>
      </c>
      <c r="N16" s="25">
        <f>MAX(0,L16*(1+inputs!$B$33)-MAX(0,inputs!$B$31*(M16-inputs!$B$30)))</f>
        <v>47892.06957499998</v>
      </c>
      <c r="O16" s="26">
        <f t="shared" si="2"/>
        <v>1400</v>
      </c>
      <c r="P16" s="25">
        <f>MAX(0,N16*(1+inputs!$B$33)-MAX(0,inputs!$B$31*(O16-inputs!$B$30)))</f>
        <v>48610.450618624971</v>
      </c>
      <c r="Q16" s="26">
        <f t="shared" si="3"/>
        <v>1400</v>
      </c>
      <c r="R16" s="25">
        <f>MAX(0,P16*(1+inputs!$B$33)-MAX(0,inputs!$B$31*(Q16-inputs!$B$30)))</f>
        <v>49339.607377904344</v>
      </c>
      <c r="S16" s="26">
        <f t="shared" si="4"/>
        <v>1400</v>
      </c>
      <c r="T16" s="25">
        <f>MAX(0,R16*(1+inputs!$B$33)-MAX(0,inputs!$B$31*(S16-inputs!$B$30)))</f>
        <v>50079.7014885729</v>
      </c>
      <c r="U16" s="26">
        <f t="shared" si="5"/>
        <v>1400</v>
      </c>
      <c r="V16" s="25">
        <f>MAX(0,T16*(1+inputs!$B$33)-MAX(0,inputs!$B$31*(U16-inputs!$B$30)))</f>
        <v>50830.897010901492</v>
      </c>
      <c r="W16" s="26">
        <f t="shared" si="6"/>
        <v>1400</v>
      </c>
      <c r="X16" s="25">
        <f>MAX(0,V16*(1+inputs!$B$33)-MAX(0,inputs!$B$31*(W16-inputs!$B$30)))</f>
        <v>51593.360466065009</v>
      </c>
      <c r="Y16" s="26">
        <f t="shared" si="7"/>
        <v>1400</v>
      </c>
      <c r="Z16" s="25">
        <f>MAX(0,X16*(1+inputs!$B$33)-MAX(0,inputs!$B$31*(Y16-inputs!$B$30)))</f>
        <v>52367.26087305598</v>
      </c>
      <c r="AA16" s="25">
        <f>MAX(0,Y16*(1+inputs!$B$33)-MAX(0,inputs!$B$31*(Z16-inputs!$B$30)))</f>
        <v>0</v>
      </c>
      <c r="AB16" s="26">
        <f t="shared" si="8"/>
        <v>1400</v>
      </c>
      <c r="AC16" s="25">
        <f>MAX(0,AA16*(1+inputs!$B$33)-MAX(0,inputs!$B$31*(AB16-inputs!$B$30)))</f>
        <v>0</v>
      </c>
      <c r="AD16" s="26">
        <f>IF(inputs!$B$27="YES",MAX(0,inputs!$B$31*(AB16-inputs!$B$30)),0)</f>
        <v>0</v>
      </c>
      <c r="AE16" s="3">
        <f t="shared" si="9"/>
        <v>0</v>
      </c>
      <c r="AF16" s="1">
        <f t="shared" si="12"/>
        <v>0</v>
      </c>
      <c r="AG16" s="8">
        <f t="shared" si="10"/>
        <v>1400</v>
      </c>
    </row>
    <row r="17" spans="1:33" x14ac:dyDescent="0.2">
      <c r="A17" s="11">
        <f t="shared" si="11"/>
        <v>1500</v>
      </c>
      <c r="B17" s="15">
        <f>inputs!$C$3-MAX(0,MIN((calculations!A17-inputs!$B$8)*0.5,inputs!$C$3))+IF(AND(inputs!$B$23="YES",A17&lt;=inputs!$B$25),inputs!$B$24,0)</f>
        <v>12570</v>
      </c>
      <c r="C17" s="15">
        <f>MAX(0,MIN(A17-B17,inputs!$C$4)*inputs!$B$3)</f>
        <v>0</v>
      </c>
      <c r="D17" s="16">
        <f>MAX(0,(MIN(A17,inputs!$C$5)-(inputs!$C$4+B17))*inputs!$B$4)</f>
        <v>0</v>
      </c>
      <c r="E17" s="16">
        <f>MAX(0, (calculations!A17-inputs!$C$5)*inputs!$B$5)</f>
        <v>0</v>
      </c>
      <c r="F17" s="19">
        <f>MAX(0,inputs!$B$13*(MIN(calculations!A17,inputs!$C$14)-inputs!$C$13))+MAX(0,inputs!$B$14*(calculations!A17-inputs!$C$14))</f>
        <v>0</v>
      </c>
      <c r="G17" s="22">
        <f>MAX(MIN((calculations!A17-inputs!$B$21)/10000,100%),0) * inputs!$B$18</f>
        <v>0</v>
      </c>
      <c r="H17" s="22">
        <f>IF(AND(inputs!$B$35="YES", calculations!A17&gt;=inputs!$B$36,calculations!A17&lt;inputs!$B$37),inputs!$B$38*MIN(2,inputs!$B$17),0)</f>
        <v>0</v>
      </c>
      <c r="I17" s="25">
        <f>MIN(inputs!$B$32,A17)</f>
        <v>1500</v>
      </c>
      <c r="J17" s="25">
        <f>inputs!$B$29*(1+inputs!$B$33)-MAX(0,inputs!$B$31*(I17-inputs!$B$30))</f>
        <v>46486.999999999993</v>
      </c>
      <c r="K17" s="26">
        <f t="shared" si="0"/>
        <v>1500</v>
      </c>
      <c r="L17" s="25">
        <f>MAX(0,J17*(1+inputs!$B$33)-MAX(0,inputs!$B$31*(K17-inputs!$B$30)))</f>
        <v>47184.304999999986</v>
      </c>
      <c r="M17" s="26">
        <f t="shared" si="1"/>
        <v>1500</v>
      </c>
      <c r="N17" s="25">
        <f>MAX(0,L17*(1+inputs!$B$33)-MAX(0,inputs!$B$31*(M17-inputs!$B$30)))</f>
        <v>47892.06957499998</v>
      </c>
      <c r="O17" s="26">
        <f t="shared" si="2"/>
        <v>1500</v>
      </c>
      <c r="P17" s="25">
        <f>MAX(0,N17*(1+inputs!$B$33)-MAX(0,inputs!$B$31*(O17-inputs!$B$30)))</f>
        <v>48610.450618624971</v>
      </c>
      <c r="Q17" s="26">
        <f t="shared" si="3"/>
        <v>1500</v>
      </c>
      <c r="R17" s="25">
        <f>MAX(0,P17*(1+inputs!$B$33)-MAX(0,inputs!$B$31*(Q17-inputs!$B$30)))</f>
        <v>49339.607377904344</v>
      </c>
      <c r="S17" s="26">
        <f t="shared" si="4"/>
        <v>1500</v>
      </c>
      <c r="T17" s="25">
        <f>MAX(0,R17*(1+inputs!$B$33)-MAX(0,inputs!$B$31*(S17-inputs!$B$30)))</f>
        <v>50079.7014885729</v>
      </c>
      <c r="U17" s="26">
        <f t="shared" si="5"/>
        <v>1500</v>
      </c>
      <c r="V17" s="25">
        <f>MAX(0,T17*(1+inputs!$B$33)-MAX(0,inputs!$B$31*(U17-inputs!$B$30)))</f>
        <v>50830.897010901492</v>
      </c>
      <c r="W17" s="26">
        <f t="shared" si="6"/>
        <v>1500</v>
      </c>
      <c r="X17" s="25">
        <f>MAX(0,V17*(1+inputs!$B$33)-MAX(0,inputs!$B$31*(W17-inputs!$B$30)))</f>
        <v>51593.360466065009</v>
      </c>
      <c r="Y17" s="26">
        <f t="shared" si="7"/>
        <v>1500</v>
      </c>
      <c r="Z17" s="25">
        <f>MAX(0,X17*(1+inputs!$B$33)-MAX(0,inputs!$B$31*(Y17-inputs!$B$30)))</f>
        <v>52367.26087305598</v>
      </c>
      <c r="AA17" s="25">
        <f>MAX(0,Y17*(1+inputs!$B$33)-MAX(0,inputs!$B$31*(Z17-inputs!$B$30)))</f>
        <v>0</v>
      </c>
      <c r="AB17" s="26">
        <f t="shared" si="8"/>
        <v>1500</v>
      </c>
      <c r="AC17" s="25">
        <f>MAX(0,AA17*(1+inputs!$B$33)-MAX(0,inputs!$B$31*(AB17-inputs!$B$30)))</f>
        <v>0</v>
      </c>
      <c r="AD17" s="26">
        <f>IF(inputs!$B$27="YES",MAX(0,inputs!$B$31*(AB17-inputs!$B$30)),0)</f>
        <v>0</v>
      </c>
      <c r="AE17" s="3">
        <f t="shared" si="9"/>
        <v>0</v>
      </c>
      <c r="AF17" s="1">
        <f t="shared" si="12"/>
        <v>0</v>
      </c>
      <c r="AG17" s="8">
        <f t="shared" si="10"/>
        <v>1500</v>
      </c>
    </row>
    <row r="18" spans="1:33" x14ac:dyDescent="0.2">
      <c r="A18" s="11">
        <f t="shared" si="11"/>
        <v>1600</v>
      </c>
      <c r="B18" s="15">
        <f>inputs!$C$3-MAX(0,MIN((calculations!A18-inputs!$B$8)*0.5,inputs!$C$3))+IF(AND(inputs!$B$23="YES",A18&lt;=inputs!$B$25),inputs!$B$24,0)</f>
        <v>12570</v>
      </c>
      <c r="C18" s="15">
        <f>MAX(0,MIN(A18-B18,inputs!$C$4)*inputs!$B$3)</f>
        <v>0</v>
      </c>
      <c r="D18" s="16">
        <f>MAX(0,(MIN(A18,inputs!$C$5)-(inputs!$C$4+B18))*inputs!$B$4)</f>
        <v>0</v>
      </c>
      <c r="E18" s="16">
        <f>MAX(0, (calculations!A18-inputs!$C$5)*inputs!$B$5)</f>
        <v>0</v>
      </c>
      <c r="F18" s="19">
        <f>MAX(0,inputs!$B$13*(MIN(calculations!A18,inputs!$C$14)-inputs!$C$13))+MAX(0,inputs!$B$14*(calculations!A18-inputs!$C$14))</f>
        <v>0</v>
      </c>
      <c r="G18" s="22">
        <f>MAX(MIN((calculations!A18-inputs!$B$21)/10000,100%),0) * inputs!$B$18</f>
        <v>0</v>
      </c>
      <c r="H18" s="22">
        <f>IF(AND(inputs!$B$35="YES", calculations!A18&gt;=inputs!$B$36,calculations!A18&lt;inputs!$B$37),inputs!$B$38*MIN(2,inputs!$B$17),0)</f>
        <v>0</v>
      </c>
      <c r="I18" s="25">
        <f>MIN(inputs!$B$32,A18)</f>
        <v>1600</v>
      </c>
      <c r="J18" s="25">
        <f>inputs!$B$29*(1+inputs!$B$33)-MAX(0,inputs!$B$31*(I18-inputs!$B$30))</f>
        <v>46486.999999999993</v>
      </c>
      <c r="K18" s="26">
        <f t="shared" si="0"/>
        <v>1600</v>
      </c>
      <c r="L18" s="25">
        <f>MAX(0,J18*(1+inputs!$B$33)-MAX(0,inputs!$B$31*(K18-inputs!$B$30)))</f>
        <v>47184.304999999986</v>
      </c>
      <c r="M18" s="26">
        <f t="shared" si="1"/>
        <v>1600</v>
      </c>
      <c r="N18" s="25">
        <f>MAX(0,L18*(1+inputs!$B$33)-MAX(0,inputs!$B$31*(M18-inputs!$B$30)))</f>
        <v>47892.06957499998</v>
      </c>
      <c r="O18" s="26">
        <f t="shared" si="2"/>
        <v>1600</v>
      </c>
      <c r="P18" s="25">
        <f>MAX(0,N18*(1+inputs!$B$33)-MAX(0,inputs!$B$31*(O18-inputs!$B$30)))</f>
        <v>48610.450618624971</v>
      </c>
      <c r="Q18" s="26">
        <f t="shared" si="3"/>
        <v>1600</v>
      </c>
      <c r="R18" s="25">
        <f>MAX(0,P18*(1+inputs!$B$33)-MAX(0,inputs!$B$31*(Q18-inputs!$B$30)))</f>
        <v>49339.607377904344</v>
      </c>
      <c r="S18" s="26">
        <f t="shared" si="4"/>
        <v>1600</v>
      </c>
      <c r="T18" s="25">
        <f>MAX(0,R18*(1+inputs!$B$33)-MAX(0,inputs!$B$31*(S18-inputs!$B$30)))</f>
        <v>50079.7014885729</v>
      </c>
      <c r="U18" s="26">
        <f t="shared" si="5"/>
        <v>1600</v>
      </c>
      <c r="V18" s="25">
        <f>MAX(0,T18*(1+inputs!$B$33)-MAX(0,inputs!$B$31*(U18-inputs!$B$30)))</f>
        <v>50830.897010901492</v>
      </c>
      <c r="W18" s="26">
        <f t="shared" si="6"/>
        <v>1600</v>
      </c>
      <c r="X18" s="25">
        <f>MAX(0,V18*(1+inputs!$B$33)-MAX(0,inputs!$B$31*(W18-inputs!$B$30)))</f>
        <v>51593.360466065009</v>
      </c>
      <c r="Y18" s="26">
        <f t="shared" si="7"/>
        <v>1600</v>
      </c>
      <c r="Z18" s="25">
        <f>MAX(0,X18*(1+inputs!$B$33)-MAX(0,inputs!$B$31*(Y18-inputs!$B$30)))</f>
        <v>52367.26087305598</v>
      </c>
      <c r="AA18" s="25">
        <f>MAX(0,Y18*(1+inputs!$B$33)-MAX(0,inputs!$B$31*(Z18-inputs!$B$30)))</f>
        <v>0</v>
      </c>
      <c r="AB18" s="26">
        <f t="shared" si="8"/>
        <v>1600</v>
      </c>
      <c r="AC18" s="25">
        <f>MAX(0,AA18*(1+inputs!$B$33)-MAX(0,inputs!$B$31*(AB18-inputs!$B$30)))</f>
        <v>0</v>
      </c>
      <c r="AD18" s="26">
        <f>IF(inputs!$B$27="YES",MAX(0,inputs!$B$31*(AB18-inputs!$B$30)),0)</f>
        <v>0</v>
      </c>
      <c r="AE18" s="3">
        <f t="shared" si="9"/>
        <v>0</v>
      </c>
      <c r="AF18" s="1">
        <f t="shared" si="12"/>
        <v>0</v>
      </c>
      <c r="AG18" s="8">
        <f t="shared" si="10"/>
        <v>1600</v>
      </c>
    </row>
    <row r="19" spans="1:33" x14ac:dyDescent="0.2">
      <c r="A19" s="11">
        <f t="shared" si="11"/>
        <v>1700</v>
      </c>
      <c r="B19" s="15">
        <f>inputs!$C$3-MAX(0,MIN((calculations!A19-inputs!$B$8)*0.5,inputs!$C$3))+IF(AND(inputs!$B$23="YES",A19&lt;=inputs!$B$25),inputs!$B$24,0)</f>
        <v>12570</v>
      </c>
      <c r="C19" s="15">
        <f>MAX(0,MIN(A19-B19,inputs!$C$4)*inputs!$B$3)</f>
        <v>0</v>
      </c>
      <c r="D19" s="16">
        <f>MAX(0,(MIN(A19,inputs!$C$5)-(inputs!$C$4+B19))*inputs!$B$4)</f>
        <v>0</v>
      </c>
      <c r="E19" s="16">
        <f>MAX(0, (calculations!A19-inputs!$C$5)*inputs!$B$5)</f>
        <v>0</v>
      </c>
      <c r="F19" s="19">
        <f>MAX(0,inputs!$B$13*(MIN(calculations!A19,inputs!$C$14)-inputs!$C$13))+MAX(0,inputs!$B$14*(calculations!A19-inputs!$C$14))</f>
        <v>0</v>
      </c>
      <c r="G19" s="22">
        <f>MAX(MIN((calculations!A19-inputs!$B$21)/10000,100%),0) * inputs!$B$18</f>
        <v>0</v>
      </c>
      <c r="H19" s="22">
        <f>IF(AND(inputs!$B$35="YES", calculations!A19&gt;=inputs!$B$36,calculations!A19&lt;inputs!$B$37),inputs!$B$38*MIN(2,inputs!$B$17),0)</f>
        <v>0</v>
      </c>
      <c r="I19" s="25">
        <f>MIN(inputs!$B$32,A19)</f>
        <v>1700</v>
      </c>
      <c r="J19" s="25">
        <f>inputs!$B$29*(1+inputs!$B$33)-MAX(0,inputs!$B$31*(I19-inputs!$B$30))</f>
        <v>46486.999999999993</v>
      </c>
      <c r="K19" s="26">
        <f t="shared" si="0"/>
        <v>1700</v>
      </c>
      <c r="L19" s="25">
        <f>MAX(0,J19*(1+inputs!$B$33)-MAX(0,inputs!$B$31*(K19-inputs!$B$30)))</f>
        <v>47184.304999999986</v>
      </c>
      <c r="M19" s="26">
        <f t="shared" si="1"/>
        <v>1700</v>
      </c>
      <c r="N19" s="25">
        <f>MAX(0,L19*(1+inputs!$B$33)-MAX(0,inputs!$B$31*(M19-inputs!$B$30)))</f>
        <v>47892.06957499998</v>
      </c>
      <c r="O19" s="26">
        <f t="shared" si="2"/>
        <v>1700</v>
      </c>
      <c r="P19" s="25">
        <f>MAX(0,N19*(1+inputs!$B$33)-MAX(0,inputs!$B$31*(O19-inputs!$B$30)))</f>
        <v>48610.450618624971</v>
      </c>
      <c r="Q19" s="26">
        <f t="shared" si="3"/>
        <v>1700</v>
      </c>
      <c r="R19" s="25">
        <f>MAX(0,P19*(1+inputs!$B$33)-MAX(0,inputs!$B$31*(Q19-inputs!$B$30)))</f>
        <v>49339.607377904344</v>
      </c>
      <c r="S19" s="26">
        <f t="shared" si="4"/>
        <v>1700</v>
      </c>
      <c r="T19" s="25">
        <f>MAX(0,R19*(1+inputs!$B$33)-MAX(0,inputs!$B$31*(S19-inputs!$B$30)))</f>
        <v>50079.7014885729</v>
      </c>
      <c r="U19" s="26">
        <f t="shared" si="5"/>
        <v>1700</v>
      </c>
      <c r="V19" s="25">
        <f>MAX(0,T19*(1+inputs!$B$33)-MAX(0,inputs!$B$31*(U19-inputs!$B$30)))</f>
        <v>50830.897010901492</v>
      </c>
      <c r="W19" s="26">
        <f t="shared" si="6"/>
        <v>1700</v>
      </c>
      <c r="X19" s="25">
        <f>MAX(0,V19*(1+inputs!$B$33)-MAX(0,inputs!$B$31*(W19-inputs!$B$30)))</f>
        <v>51593.360466065009</v>
      </c>
      <c r="Y19" s="26">
        <f t="shared" si="7"/>
        <v>1700</v>
      </c>
      <c r="Z19" s="25">
        <f>MAX(0,X19*(1+inputs!$B$33)-MAX(0,inputs!$B$31*(Y19-inputs!$B$30)))</f>
        <v>52367.26087305598</v>
      </c>
      <c r="AA19" s="25">
        <f>MAX(0,Y19*(1+inputs!$B$33)-MAX(0,inputs!$B$31*(Z19-inputs!$B$30)))</f>
        <v>0</v>
      </c>
      <c r="AB19" s="26">
        <f t="shared" si="8"/>
        <v>1700</v>
      </c>
      <c r="AC19" s="25">
        <f>MAX(0,AA19*(1+inputs!$B$33)-MAX(0,inputs!$B$31*(AB19-inputs!$B$30)))</f>
        <v>0</v>
      </c>
      <c r="AD19" s="26">
        <f>IF(inputs!$B$27="YES",MAX(0,inputs!$B$31*(AB19-inputs!$B$30)),0)</f>
        <v>0</v>
      </c>
      <c r="AE19" s="3">
        <f t="shared" si="9"/>
        <v>0</v>
      </c>
      <c r="AF19" s="1">
        <f t="shared" si="12"/>
        <v>0</v>
      </c>
      <c r="AG19" s="8">
        <f t="shared" si="10"/>
        <v>1700</v>
      </c>
    </row>
    <row r="20" spans="1:33" x14ac:dyDescent="0.2">
      <c r="A20" s="11">
        <f t="shared" si="11"/>
        <v>1800</v>
      </c>
      <c r="B20" s="15">
        <f>inputs!$C$3-MAX(0,MIN((calculations!A20-inputs!$B$8)*0.5,inputs!$C$3))+IF(AND(inputs!$B$23="YES",A20&lt;=inputs!$B$25),inputs!$B$24,0)</f>
        <v>12570</v>
      </c>
      <c r="C20" s="15">
        <f>MAX(0,MIN(A20-B20,inputs!$C$4)*inputs!$B$3)</f>
        <v>0</v>
      </c>
      <c r="D20" s="16">
        <f>MAX(0,(MIN(A20,inputs!$C$5)-(inputs!$C$4+B20))*inputs!$B$4)</f>
        <v>0</v>
      </c>
      <c r="E20" s="16">
        <f>MAX(0, (calculations!A20-inputs!$C$5)*inputs!$B$5)</f>
        <v>0</v>
      </c>
      <c r="F20" s="19">
        <f>MAX(0,inputs!$B$13*(MIN(calculations!A20,inputs!$C$14)-inputs!$C$13))+MAX(0,inputs!$B$14*(calculations!A20-inputs!$C$14))</f>
        <v>0</v>
      </c>
      <c r="G20" s="22">
        <f>MAX(MIN((calculations!A20-inputs!$B$21)/10000,100%),0) * inputs!$B$18</f>
        <v>0</v>
      </c>
      <c r="H20" s="22">
        <f>IF(AND(inputs!$B$35="YES", calculations!A20&gt;=inputs!$B$36,calculations!A20&lt;inputs!$B$37),inputs!$B$38*MIN(2,inputs!$B$17),0)</f>
        <v>0</v>
      </c>
      <c r="I20" s="25">
        <f>MIN(inputs!$B$32,A20)</f>
        <v>1800</v>
      </c>
      <c r="J20" s="25">
        <f>inputs!$B$29*(1+inputs!$B$33)-MAX(0,inputs!$B$31*(I20-inputs!$B$30))</f>
        <v>46486.999999999993</v>
      </c>
      <c r="K20" s="26">
        <f t="shared" si="0"/>
        <v>1800</v>
      </c>
      <c r="L20" s="25">
        <f>MAX(0,J20*(1+inputs!$B$33)-MAX(0,inputs!$B$31*(K20-inputs!$B$30)))</f>
        <v>47184.304999999986</v>
      </c>
      <c r="M20" s="26">
        <f t="shared" si="1"/>
        <v>1800</v>
      </c>
      <c r="N20" s="25">
        <f>MAX(0,L20*(1+inputs!$B$33)-MAX(0,inputs!$B$31*(M20-inputs!$B$30)))</f>
        <v>47892.06957499998</v>
      </c>
      <c r="O20" s="26">
        <f t="shared" si="2"/>
        <v>1800</v>
      </c>
      <c r="P20" s="25">
        <f>MAX(0,N20*(1+inputs!$B$33)-MAX(0,inputs!$B$31*(O20-inputs!$B$30)))</f>
        <v>48610.450618624971</v>
      </c>
      <c r="Q20" s="26">
        <f t="shared" si="3"/>
        <v>1800</v>
      </c>
      <c r="R20" s="25">
        <f>MAX(0,P20*(1+inputs!$B$33)-MAX(0,inputs!$B$31*(Q20-inputs!$B$30)))</f>
        <v>49339.607377904344</v>
      </c>
      <c r="S20" s="26">
        <f t="shared" si="4"/>
        <v>1800</v>
      </c>
      <c r="T20" s="25">
        <f>MAX(0,R20*(1+inputs!$B$33)-MAX(0,inputs!$B$31*(S20-inputs!$B$30)))</f>
        <v>50079.7014885729</v>
      </c>
      <c r="U20" s="26">
        <f t="shared" si="5"/>
        <v>1800</v>
      </c>
      <c r="V20" s="25">
        <f>MAX(0,T20*(1+inputs!$B$33)-MAX(0,inputs!$B$31*(U20-inputs!$B$30)))</f>
        <v>50830.897010901492</v>
      </c>
      <c r="W20" s="26">
        <f t="shared" si="6"/>
        <v>1800</v>
      </c>
      <c r="X20" s="25">
        <f>MAX(0,V20*(1+inputs!$B$33)-MAX(0,inputs!$B$31*(W20-inputs!$B$30)))</f>
        <v>51593.360466065009</v>
      </c>
      <c r="Y20" s="26">
        <f t="shared" si="7"/>
        <v>1800</v>
      </c>
      <c r="Z20" s="25">
        <f>MAX(0,X20*(1+inputs!$B$33)-MAX(0,inputs!$B$31*(Y20-inputs!$B$30)))</f>
        <v>52367.26087305598</v>
      </c>
      <c r="AA20" s="25">
        <f>MAX(0,Y20*(1+inputs!$B$33)-MAX(0,inputs!$B$31*(Z20-inputs!$B$30)))</f>
        <v>0</v>
      </c>
      <c r="AB20" s="26">
        <f t="shared" si="8"/>
        <v>1800</v>
      </c>
      <c r="AC20" s="25">
        <f>MAX(0,AA20*(1+inputs!$B$33)-MAX(0,inputs!$B$31*(AB20-inputs!$B$30)))</f>
        <v>0</v>
      </c>
      <c r="AD20" s="26">
        <f>IF(inputs!$B$27="YES",MAX(0,inputs!$B$31*(AB20-inputs!$B$30)),0)</f>
        <v>0</v>
      </c>
      <c r="AE20" s="3">
        <f t="shared" si="9"/>
        <v>0</v>
      </c>
      <c r="AF20" s="1">
        <f t="shared" si="12"/>
        <v>0</v>
      </c>
      <c r="AG20" s="8">
        <f t="shared" si="10"/>
        <v>1800</v>
      </c>
    </row>
    <row r="21" spans="1:33" x14ac:dyDescent="0.2">
      <c r="A21" s="11">
        <f t="shared" si="11"/>
        <v>1900</v>
      </c>
      <c r="B21" s="15">
        <f>inputs!$C$3-MAX(0,MIN((calculations!A21-inputs!$B$8)*0.5,inputs!$C$3))+IF(AND(inputs!$B$23="YES",A21&lt;=inputs!$B$25),inputs!$B$24,0)</f>
        <v>12570</v>
      </c>
      <c r="C21" s="15">
        <f>MAX(0,MIN(A21-B21,inputs!$C$4)*inputs!$B$3)</f>
        <v>0</v>
      </c>
      <c r="D21" s="16">
        <f>MAX(0,(MIN(A21,inputs!$C$5)-(inputs!$C$4+B21))*inputs!$B$4)</f>
        <v>0</v>
      </c>
      <c r="E21" s="16">
        <f>MAX(0, (calculations!A21-inputs!$C$5)*inputs!$B$5)</f>
        <v>0</v>
      </c>
      <c r="F21" s="19">
        <f>MAX(0,inputs!$B$13*(MIN(calculations!A21,inputs!$C$14)-inputs!$C$13))+MAX(0,inputs!$B$14*(calculations!A21-inputs!$C$14))</f>
        <v>0</v>
      </c>
      <c r="G21" s="22">
        <f>MAX(MIN((calculations!A21-inputs!$B$21)/10000,100%),0) * inputs!$B$18</f>
        <v>0</v>
      </c>
      <c r="H21" s="22">
        <f>IF(AND(inputs!$B$35="YES", calculations!A21&gt;=inputs!$B$36,calculations!A21&lt;inputs!$B$37),inputs!$B$38*MIN(2,inputs!$B$17),0)</f>
        <v>0</v>
      </c>
      <c r="I21" s="25">
        <f>MIN(inputs!$B$32,A21)</f>
        <v>1900</v>
      </c>
      <c r="J21" s="25">
        <f>inputs!$B$29*(1+inputs!$B$33)-MAX(0,inputs!$B$31*(I21-inputs!$B$30))</f>
        <v>46486.999999999993</v>
      </c>
      <c r="K21" s="26">
        <f t="shared" si="0"/>
        <v>1900</v>
      </c>
      <c r="L21" s="25">
        <f>MAX(0,J21*(1+inputs!$B$33)-MAX(0,inputs!$B$31*(K21-inputs!$B$30)))</f>
        <v>47184.304999999986</v>
      </c>
      <c r="M21" s="26">
        <f t="shared" si="1"/>
        <v>1900</v>
      </c>
      <c r="N21" s="25">
        <f>MAX(0,L21*(1+inputs!$B$33)-MAX(0,inputs!$B$31*(M21-inputs!$B$30)))</f>
        <v>47892.06957499998</v>
      </c>
      <c r="O21" s="26">
        <f t="shared" si="2"/>
        <v>1900</v>
      </c>
      <c r="P21" s="25">
        <f>MAX(0,N21*(1+inputs!$B$33)-MAX(0,inputs!$B$31*(O21-inputs!$B$30)))</f>
        <v>48610.450618624971</v>
      </c>
      <c r="Q21" s="26">
        <f t="shared" si="3"/>
        <v>1900</v>
      </c>
      <c r="R21" s="25">
        <f>MAX(0,P21*(1+inputs!$B$33)-MAX(0,inputs!$B$31*(Q21-inputs!$B$30)))</f>
        <v>49339.607377904344</v>
      </c>
      <c r="S21" s="26">
        <f t="shared" si="4"/>
        <v>1900</v>
      </c>
      <c r="T21" s="25">
        <f>MAX(0,R21*(1+inputs!$B$33)-MAX(0,inputs!$B$31*(S21-inputs!$B$30)))</f>
        <v>50079.7014885729</v>
      </c>
      <c r="U21" s="26">
        <f t="shared" si="5"/>
        <v>1900</v>
      </c>
      <c r="V21" s="25">
        <f>MAX(0,T21*(1+inputs!$B$33)-MAX(0,inputs!$B$31*(U21-inputs!$B$30)))</f>
        <v>50830.897010901492</v>
      </c>
      <c r="W21" s="26">
        <f t="shared" si="6"/>
        <v>1900</v>
      </c>
      <c r="X21" s="25">
        <f>MAX(0,V21*(1+inputs!$B$33)-MAX(0,inputs!$B$31*(W21-inputs!$B$30)))</f>
        <v>51593.360466065009</v>
      </c>
      <c r="Y21" s="26">
        <f t="shared" si="7"/>
        <v>1900</v>
      </c>
      <c r="Z21" s="25">
        <f>MAX(0,X21*(1+inputs!$B$33)-MAX(0,inputs!$B$31*(Y21-inputs!$B$30)))</f>
        <v>52367.26087305598</v>
      </c>
      <c r="AA21" s="25">
        <f>MAX(0,Y21*(1+inputs!$B$33)-MAX(0,inputs!$B$31*(Z21-inputs!$B$30)))</f>
        <v>0</v>
      </c>
      <c r="AB21" s="26">
        <f t="shared" si="8"/>
        <v>1900</v>
      </c>
      <c r="AC21" s="25">
        <f>MAX(0,AA21*(1+inputs!$B$33)-MAX(0,inputs!$B$31*(AB21-inputs!$B$30)))</f>
        <v>0</v>
      </c>
      <c r="AD21" s="26">
        <f>IF(inputs!$B$27="YES",MAX(0,inputs!$B$31*(AB21-inputs!$B$30)),0)</f>
        <v>0</v>
      </c>
      <c r="AE21" s="3">
        <f t="shared" si="9"/>
        <v>0</v>
      </c>
      <c r="AF21" s="1">
        <f t="shared" si="12"/>
        <v>0</v>
      </c>
      <c r="AG21" s="8">
        <f t="shared" si="10"/>
        <v>1900</v>
      </c>
    </row>
    <row r="22" spans="1:33" x14ac:dyDescent="0.2">
      <c r="A22" s="11">
        <f t="shared" si="11"/>
        <v>2000</v>
      </c>
      <c r="B22" s="15">
        <f>inputs!$C$3-MAX(0,MIN((calculations!A22-inputs!$B$8)*0.5,inputs!$C$3))+IF(AND(inputs!$B$23="YES",A22&lt;=inputs!$B$25),inputs!$B$24,0)</f>
        <v>12570</v>
      </c>
      <c r="C22" s="15">
        <f>MAX(0,MIN(A22-B22,inputs!$C$4)*inputs!$B$3)</f>
        <v>0</v>
      </c>
      <c r="D22" s="16">
        <f>MAX(0,(MIN(A22,inputs!$C$5)-(inputs!$C$4+B22))*inputs!$B$4)</f>
        <v>0</v>
      </c>
      <c r="E22" s="16">
        <f>MAX(0, (calculations!A22-inputs!$C$5)*inputs!$B$5)</f>
        <v>0</v>
      </c>
      <c r="F22" s="19">
        <f>MAX(0,inputs!$B$13*(MIN(calculations!A22,inputs!$C$14)-inputs!$C$13))+MAX(0,inputs!$B$14*(calculations!A22-inputs!$C$14))</f>
        <v>0</v>
      </c>
      <c r="G22" s="22">
        <f>MAX(MIN((calculations!A22-inputs!$B$21)/10000,100%),0) * inputs!$B$18</f>
        <v>0</v>
      </c>
      <c r="H22" s="22">
        <f>IF(AND(inputs!$B$35="YES", calculations!A22&gt;=inputs!$B$36,calculations!A22&lt;inputs!$B$37),inputs!$B$38*MIN(2,inputs!$B$17),0)</f>
        <v>0</v>
      </c>
      <c r="I22" s="25">
        <f>MIN(inputs!$B$32,A22)</f>
        <v>2000</v>
      </c>
      <c r="J22" s="25">
        <f>inputs!$B$29*(1+inputs!$B$33)-MAX(0,inputs!$B$31*(I22-inputs!$B$30))</f>
        <v>46486.999999999993</v>
      </c>
      <c r="K22" s="26">
        <f t="shared" si="0"/>
        <v>2000</v>
      </c>
      <c r="L22" s="25">
        <f>MAX(0,J22*(1+inputs!$B$33)-MAX(0,inputs!$B$31*(K22-inputs!$B$30)))</f>
        <v>47184.304999999986</v>
      </c>
      <c r="M22" s="26">
        <f t="shared" si="1"/>
        <v>2000</v>
      </c>
      <c r="N22" s="25">
        <f>MAX(0,L22*(1+inputs!$B$33)-MAX(0,inputs!$B$31*(M22-inputs!$B$30)))</f>
        <v>47892.06957499998</v>
      </c>
      <c r="O22" s="26">
        <f t="shared" si="2"/>
        <v>2000</v>
      </c>
      <c r="P22" s="25">
        <f>MAX(0,N22*(1+inputs!$B$33)-MAX(0,inputs!$B$31*(O22-inputs!$B$30)))</f>
        <v>48610.450618624971</v>
      </c>
      <c r="Q22" s="26">
        <f t="shared" si="3"/>
        <v>2000</v>
      </c>
      <c r="R22" s="25">
        <f>MAX(0,P22*(1+inputs!$B$33)-MAX(0,inputs!$B$31*(Q22-inputs!$B$30)))</f>
        <v>49339.607377904344</v>
      </c>
      <c r="S22" s="26">
        <f t="shared" si="4"/>
        <v>2000</v>
      </c>
      <c r="T22" s="25">
        <f>MAX(0,R22*(1+inputs!$B$33)-MAX(0,inputs!$B$31*(S22-inputs!$B$30)))</f>
        <v>50079.7014885729</v>
      </c>
      <c r="U22" s="26">
        <f t="shared" si="5"/>
        <v>2000</v>
      </c>
      <c r="V22" s="25">
        <f>MAX(0,T22*(1+inputs!$B$33)-MAX(0,inputs!$B$31*(U22-inputs!$B$30)))</f>
        <v>50830.897010901492</v>
      </c>
      <c r="W22" s="26">
        <f t="shared" si="6"/>
        <v>2000</v>
      </c>
      <c r="X22" s="25">
        <f>MAX(0,V22*(1+inputs!$B$33)-MAX(0,inputs!$B$31*(W22-inputs!$B$30)))</f>
        <v>51593.360466065009</v>
      </c>
      <c r="Y22" s="26">
        <f t="shared" si="7"/>
        <v>2000</v>
      </c>
      <c r="Z22" s="25">
        <f>MAX(0,X22*(1+inputs!$B$33)-MAX(0,inputs!$B$31*(Y22-inputs!$B$30)))</f>
        <v>52367.26087305598</v>
      </c>
      <c r="AA22" s="25">
        <f>MAX(0,Y22*(1+inputs!$B$33)-MAX(0,inputs!$B$31*(Z22-inputs!$B$30)))</f>
        <v>0</v>
      </c>
      <c r="AB22" s="26">
        <f t="shared" si="8"/>
        <v>2000</v>
      </c>
      <c r="AC22" s="25">
        <f>MAX(0,AA22*(1+inputs!$B$33)-MAX(0,inputs!$B$31*(AB22-inputs!$B$30)))</f>
        <v>0</v>
      </c>
      <c r="AD22" s="26">
        <f>IF(inputs!$B$27="YES",MAX(0,inputs!$B$31*(AB22-inputs!$B$30)),0)</f>
        <v>0</v>
      </c>
      <c r="AE22" s="3">
        <f t="shared" si="9"/>
        <v>0</v>
      </c>
      <c r="AF22" s="1">
        <f t="shared" si="12"/>
        <v>0</v>
      </c>
      <c r="AG22" s="8">
        <f t="shared" si="10"/>
        <v>2000</v>
      </c>
    </row>
    <row r="23" spans="1:33" x14ac:dyDescent="0.2">
      <c r="A23" s="11">
        <f t="shared" si="11"/>
        <v>2100</v>
      </c>
      <c r="B23" s="15">
        <f>inputs!$C$3-MAX(0,MIN((calculations!A23-inputs!$B$8)*0.5,inputs!$C$3))+IF(AND(inputs!$B$23="YES",A23&lt;=inputs!$B$25),inputs!$B$24,0)</f>
        <v>12570</v>
      </c>
      <c r="C23" s="15">
        <f>MAX(0,MIN(A23-B23,inputs!$C$4)*inputs!$B$3)</f>
        <v>0</v>
      </c>
      <c r="D23" s="16">
        <f>MAX(0,(MIN(A23,inputs!$C$5)-(inputs!$C$4+B23))*inputs!$B$4)</f>
        <v>0</v>
      </c>
      <c r="E23" s="16">
        <f>MAX(0, (calculations!A23-inputs!$C$5)*inputs!$B$5)</f>
        <v>0</v>
      </c>
      <c r="F23" s="19">
        <f>MAX(0,inputs!$B$13*(MIN(calculations!A23,inputs!$C$14)-inputs!$C$13))+MAX(0,inputs!$B$14*(calculations!A23-inputs!$C$14))</f>
        <v>0</v>
      </c>
      <c r="G23" s="22">
        <f>MAX(MIN((calculations!A23-inputs!$B$21)/10000,100%),0) * inputs!$B$18</f>
        <v>0</v>
      </c>
      <c r="H23" s="22">
        <f>IF(AND(inputs!$B$35="YES", calculations!A23&gt;=inputs!$B$36,calculations!A23&lt;inputs!$B$37),inputs!$B$38*MIN(2,inputs!$B$17),0)</f>
        <v>0</v>
      </c>
      <c r="I23" s="25">
        <f>MIN(inputs!$B$32,A23)</f>
        <v>2100</v>
      </c>
      <c r="J23" s="25">
        <f>inputs!$B$29*(1+inputs!$B$33)-MAX(0,inputs!$B$31*(I23-inputs!$B$30))</f>
        <v>46486.999999999993</v>
      </c>
      <c r="K23" s="26">
        <f t="shared" si="0"/>
        <v>2100</v>
      </c>
      <c r="L23" s="25">
        <f>MAX(0,J23*(1+inputs!$B$33)-MAX(0,inputs!$B$31*(K23-inputs!$B$30)))</f>
        <v>47184.304999999986</v>
      </c>
      <c r="M23" s="26">
        <f t="shared" si="1"/>
        <v>2100</v>
      </c>
      <c r="N23" s="25">
        <f>MAX(0,L23*(1+inputs!$B$33)-MAX(0,inputs!$B$31*(M23-inputs!$B$30)))</f>
        <v>47892.06957499998</v>
      </c>
      <c r="O23" s="26">
        <f t="shared" si="2"/>
        <v>2100</v>
      </c>
      <c r="P23" s="25">
        <f>MAX(0,N23*(1+inputs!$B$33)-MAX(0,inputs!$B$31*(O23-inputs!$B$30)))</f>
        <v>48610.450618624971</v>
      </c>
      <c r="Q23" s="26">
        <f t="shared" si="3"/>
        <v>2100</v>
      </c>
      <c r="R23" s="25">
        <f>MAX(0,P23*(1+inputs!$B$33)-MAX(0,inputs!$B$31*(Q23-inputs!$B$30)))</f>
        <v>49339.607377904344</v>
      </c>
      <c r="S23" s="26">
        <f t="shared" si="4"/>
        <v>2100</v>
      </c>
      <c r="T23" s="25">
        <f>MAX(0,R23*(1+inputs!$B$33)-MAX(0,inputs!$B$31*(S23-inputs!$B$30)))</f>
        <v>50079.7014885729</v>
      </c>
      <c r="U23" s="26">
        <f t="shared" si="5"/>
        <v>2100</v>
      </c>
      <c r="V23" s="25">
        <f>MAX(0,T23*(1+inputs!$B$33)-MAX(0,inputs!$B$31*(U23-inputs!$B$30)))</f>
        <v>50830.897010901492</v>
      </c>
      <c r="W23" s="26">
        <f t="shared" si="6"/>
        <v>2100</v>
      </c>
      <c r="X23" s="25">
        <f>MAX(0,V23*(1+inputs!$B$33)-MAX(0,inputs!$B$31*(W23-inputs!$B$30)))</f>
        <v>51593.360466065009</v>
      </c>
      <c r="Y23" s="26">
        <f t="shared" si="7"/>
        <v>2100</v>
      </c>
      <c r="Z23" s="25">
        <f>MAX(0,X23*(1+inputs!$B$33)-MAX(0,inputs!$B$31*(Y23-inputs!$B$30)))</f>
        <v>52367.26087305598</v>
      </c>
      <c r="AA23" s="25">
        <f>MAX(0,Y23*(1+inputs!$B$33)-MAX(0,inputs!$B$31*(Z23-inputs!$B$30)))</f>
        <v>0</v>
      </c>
      <c r="AB23" s="26">
        <f t="shared" si="8"/>
        <v>2100</v>
      </c>
      <c r="AC23" s="25">
        <f>MAX(0,AA23*(1+inputs!$B$33)-MAX(0,inputs!$B$31*(AB23-inputs!$B$30)))</f>
        <v>0</v>
      </c>
      <c r="AD23" s="26">
        <f>IF(inputs!$B$27="YES",MAX(0,inputs!$B$31*(AB23-inputs!$B$30)),0)</f>
        <v>0</v>
      </c>
      <c r="AE23" s="3">
        <f t="shared" si="9"/>
        <v>0</v>
      </c>
      <c r="AF23" s="1">
        <f t="shared" si="12"/>
        <v>0</v>
      </c>
      <c r="AG23" s="8">
        <f t="shared" si="10"/>
        <v>2100</v>
      </c>
    </row>
    <row r="24" spans="1:33" x14ac:dyDescent="0.2">
      <c r="A24" s="11">
        <f t="shared" si="11"/>
        <v>2200</v>
      </c>
      <c r="B24" s="15">
        <f>inputs!$C$3-MAX(0,MIN((calculations!A24-inputs!$B$8)*0.5,inputs!$C$3))+IF(AND(inputs!$B$23="YES",A24&lt;=inputs!$B$25),inputs!$B$24,0)</f>
        <v>12570</v>
      </c>
      <c r="C24" s="15">
        <f>MAX(0,MIN(A24-B24,inputs!$C$4)*inputs!$B$3)</f>
        <v>0</v>
      </c>
      <c r="D24" s="16">
        <f>MAX(0,(MIN(A24,inputs!$C$5)-(inputs!$C$4+B24))*inputs!$B$4)</f>
        <v>0</v>
      </c>
      <c r="E24" s="16">
        <f>MAX(0, (calculations!A24-inputs!$C$5)*inputs!$B$5)</f>
        <v>0</v>
      </c>
      <c r="F24" s="19">
        <f>MAX(0,inputs!$B$13*(MIN(calculations!A24,inputs!$C$14)-inputs!$C$13))+MAX(0,inputs!$B$14*(calculations!A24-inputs!$C$14))</f>
        <v>0</v>
      </c>
      <c r="G24" s="22">
        <f>MAX(MIN((calculations!A24-inputs!$B$21)/10000,100%),0) * inputs!$B$18</f>
        <v>0</v>
      </c>
      <c r="H24" s="22">
        <f>IF(AND(inputs!$B$35="YES", calculations!A24&gt;=inputs!$B$36,calculations!A24&lt;inputs!$B$37),inputs!$B$38*MIN(2,inputs!$B$17),0)</f>
        <v>0</v>
      </c>
      <c r="I24" s="25">
        <f>MIN(inputs!$B$32,A24)</f>
        <v>2200</v>
      </c>
      <c r="J24" s="25">
        <f>inputs!$B$29*(1+inputs!$B$33)-MAX(0,inputs!$B$31*(I24-inputs!$B$30))</f>
        <v>46486.999999999993</v>
      </c>
      <c r="K24" s="26">
        <f t="shared" si="0"/>
        <v>2200</v>
      </c>
      <c r="L24" s="25">
        <f>MAX(0,J24*(1+inputs!$B$33)-MAX(0,inputs!$B$31*(K24-inputs!$B$30)))</f>
        <v>47184.304999999986</v>
      </c>
      <c r="M24" s="26">
        <f t="shared" si="1"/>
        <v>2200</v>
      </c>
      <c r="N24" s="25">
        <f>MAX(0,L24*(1+inputs!$B$33)-MAX(0,inputs!$B$31*(M24-inputs!$B$30)))</f>
        <v>47892.06957499998</v>
      </c>
      <c r="O24" s="26">
        <f t="shared" si="2"/>
        <v>2200</v>
      </c>
      <c r="P24" s="25">
        <f>MAX(0,N24*(1+inputs!$B$33)-MAX(0,inputs!$B$31*(O24-inputs!$B$30)))</f>
        <v>48610.450618624971</v>
      </c>
      <c r="Q24" s="26">
        <f t="shared" si="3"/>
        <v>2200</v>
      </c>
      <c r="R24" s="25">
        <f>MAX(0,P24*(1+inputs!$B$33)-MAX(0,inputs!$B$31*(Q24-inputs!$B$30)))</f>
        <v>49339.607377904344</v>
      </c>
      <c r="S24" s="26">
        <f t="shared" si="4"/>
        <v>2200</v>
      </c>
      <c r="T24" s="25">
        <f>MAX(0,R24*(1+inputs!$B$33)-MAX(0,inputs!$B$31*(S24-inputs!$B$30)))</f>
        <v>50079.7014885729</v>
      </c>
      <c r="U24" s="26">
        <f t="shared" si="5"/>
        <v>2200</v>
      </c>
      <c r="V24" s="25">
        <f>MAX(0,T24*(1+inputs!$B$33)-MAX(0,inputs!$B$31*(U24-inputs!$B$30)))</f>
        <v>50830.897010901492</v>
      </c>
      <c r="W24" s="26">
        <f t="shared" si="6"/>
        <v>2200</v>
      </c>
      <c r="X24" s="25">
        <f>MAX(0,V24*(1+inputs!$B$33)-MAX(0,inputs!$B$31*(W24-inputs!$B$30)))</f>
        <v>51593.360466065009</v>
      </c>
      <c r="Y24" s="26">
        <f t="shared" si="7"/>
        <v>2200</v>
      </c>
      <c r="Z24" s="25">
        <f>MAX(0,X24*(1+inputs!$B$33)-MAX(0,inputs!$B$31*(Y24-inputs!$B$30)))</f>
        <v>52367.26087305598</v>
      </c>
      <c r="AA24" s="25">
        <f>MAX(0,Y24*(1+inputs!$B$33)-MAX(0,inputs!$B$31*(Z24-inputs!$B$30)))</f>
        <v>0</v>
      </c>
      <c r="AB24" s="26">
        <f t="shared" si="8"/>
        <v>2200</v>
      </c>
      <c r="AC24" s="25">
        <f>MAX(0,AA24*(1+inputs!$B$33)-MAX(0,inputs!$B$31*(AB24-inputs!$B$30)))</f>
        <v>0</v>
      </c>
      <c r="AD24" s="26">
        <f>IF(inputs!$B$27="YES",MAX(0,inputs!$B$31*(AB24-inputs!$B$30)),0)</f>
        <v>0</v>
      </c>
      <c r="AE24" s="3">
        <f t="shared" si="9"/>
        <v>0</v>
      </c>
      <c r="AF24" s="1">
        <f t="shared" si="12"/>
        <v>0</v>
      </c>
      <c r="AG24" s="8">
        <f t="shared" si="10"/>
        <v>2200</v>
      </c>
    </row>
    <row r="25" spans="1:33" x14ac:dyDescent="0.2">
      <c r="A25" s="11">
        <f t="shared" si="11"/>
        <v>2300</v>
      </c>
      <c r="B25" s="15">
        <f>inputs!$C$3-MAX(0,MIN((calculations!A25-inputs!$B$8)*0.5,inputs!$C$3))+IF(AND(inputs!$B$23="YES",A25&lt;=inputs!$B$25),inputs!$B$24,0)</f>
        <v>12570</v>
      </c>
      <c r="C25" s="15">
        <f>MAX(0,MIN(A25-B25,inputs!$C$4)*inputs!$B$3)</f>
        <v>0</v>
      </c>
      <c r="D25" s="16">
        <f>MAX(0,(MIN(A25,inputs!$C$5)-(inputs!$C$4+B25))*inputs!$B$4)</f>
        <v>0</v>
      </c>
      <c r="E25" s="16">
        <f>MAX(0, (calculations!A25-inputs!$C$5)*inputs!$B$5)</f>
        <v>0</v>
      </c>
      <c r="F25" s="19">
        <f>MAX(0,inputs!$B$13*(MIN(calculations!A25,inputs!$C$14)-inputs!$C$13))+MAX(0,inputs!$B$14*(calculations!A25-inputs!$C$14))</f>
        <v>0</v>
      </c>
      <c r="G25" s="22">
        <f>MAX(MIN((calculations!A25-inputs!$B$21)/10000,100%),0) * inputs!$B$18</f>
        <v>0</v>
      </c>
      <c r="H25" s="22">
        <f>IF(AND(inputs!$B$35="YES", calculations!A25&gt;=inputs!$B$36,calculations!A25&lt;inputs!$B$37),inputs!$B$38*MIN(2,inputs!$B$17),0)</f>
        <v>0</v>
      </c>
      <c r="I25" s="25">
        <f>MIN(inputs!$B$32,A25)</f>
        <v>2300</v>
      </c>
      <c r="J25" s="25">
        <f>inputs!$B$29*(1+inputs!$B$33)-MAX(0,inputs!$B$31*(I25-inputs!$B$30))</f>
        <v>46486.999999999993</v>
      </c>
      <c r="K25" s="26">
        <f t="shared" si="0"/>
        <v>2300</v>
      </c>
      <c r="L25" s="25">
        <f>MAX(0,J25*(1+inputs!$B$33)-MAX(0,inputs!$B$31*(K25-inputs!$B$30)))</f>
        <v>47184.304999999986</v>
      </c>
      <c r="M25" s="26">
        <f t="shared" si="1"/>
        <v>2300</v>
      </c>
      <c r="N25" s="25">
        <f>MAX(0,L25*(1+inputs!$B$33)-MAX(0,inputs!$B$31*(M25-inputs!$B$30)))</f>
        <v>47892.06957499998</v>
      </c>
      <c r="O25" s="26">
        <f t="shared" si="2"/>
        <v>2300</v>
      </c>
      <c r="P25" s="25">
        <f>MAX(0,N25*(1+inputs!$B$33)-MAX(0,inputs!$B$31*(O25-inputs!$B$30)))</f>
        <v>48610.450618624971</v>
      </c>
      <c r="Q25" s="26">
        <f t="shared" si="3"/>
        <v>2300</v>
      </c>
      <c r="R25" s="25">
        <f>MAX(0,P25*(1+inputs!$B$33)-MAX(0,inputs!$B$31*(Q25-inputs!$B$30)))</f>
        <v>49339.607377904344</v>
      </c>
      <c r="S25" s="26">
        <f t="shared" si="4"/>
        <v>2300</v>
      </c>
      <c r="T25" s="25">
        <f>MAX(0,R25*(1+inputs!$B$33)-MAX(0,inputs!$B$31*(S25-inputs!$B$30)))</f>
        <v>50079.7014885729</v>
      </c>
      <c r="U25" s="26">
        <f t="shared" si="5"/>
        <v>2300</v>
      </c>
      <c r="V25" s="25">
        <f>MAX(0,T25*(1+inputs!$B$33)-MAX(0,inputs!$B$31*(U25-inputs!$B$30)))</f>
        <v>50830.897010901492</v>
      </c>
      <c r="W25" s="26">
        <f t="shared" si="6"/>
        <v>2300</v>
      </c>
      <c r="X25" s="25">
        <f>MAX(0,V25*(1+inputs!$B$33)-MAX(0,inputs!$B$31*(W25-inputs!$B$30)))</f>
        <v>51593.360466065009</v>
      </c>
      <c r="Y25" s="26">
        <f t="shared" si="7"/>
        <v>2300</v>
      </c>
      <c r="Z25" s="25">
        <f>MAX(0,X25*(1+inputs!$B$33)-MAX(0,inputs!$B$31*(Y25-inputs!$B$30)))</f>
        <v>52367.26087305598</v>
      </c>
      <c r="AA25" s="25">
        <f>MAX(0,Y25*(1+inputs!$B$33)-MAX(0,inputs!$B$31*(Z25-inputs!$B$30)))</f>
        <v>0</v>
      </c>
      <c r="AB25" s="26">
        <f t="shared" si="8"/>
        <v>2300</v>
      </c>
      <c r="AC25" s="25">
        <f>MAX(0,AA25*(1+inputs!$B$33)-MAX(0,inputs!$B$31*(AB25-inputs!$B$30)))</f>
        <v>0</v>
      </c>
      <c r="AD25" s="26">
        <f>IF(inputs!$B$27="YES",MAX(0,inputs!$B$31*(AB25-inputs!$B$30)),0)</f>
        <v>0</v>
      </c>
      <c r="AE25" s="3">
        <f t="shared" si="9"/>
        <v>0</v>
      </c>
      <c r="AF25" s="1">
        <f t="shared" si="12"/>
        <v>0</v>
      </c>
      <c r="AG25" s="8">
        <f t="shared" si="10"/>
        <v>2300</v>
      </c>
    </row>
    <row r="26" spans="1:33" x14ac:dyDescent="0.2">
      <c r="A26" s="11">
        <f t="shared" si="11"/>
        <v>2400</v>
      </c>
      <c r="B26" s="15">
        <f>inputs!$C$3-MAX(0,MIN((calculations!A26-inputs!$B$8)*0.5,inputs!$C$3))+IF(AND(inputs!$B$23="YES",A26&lt;=inputs!$B$25),inputs!$B$24,0)</f>
        <v>12570</v>
      </c>
      <c r="C26" s="15">
        <f>MAX(0,MIN(A26-B26,inputs!$C$4)*inputs!$B$3)</f>
        <v>0</v>
      </c>
      <c r="D26" s="16">
        <f>MAX(0,(MIN(A26,inputs!$C$5)-(inputs!$C$4+B26))*inputs!$B$4)</f>
        <v>0</v>
      </c>
      <c r="E26" s="16">
        <f>MAX(0, (calculations!A26-inputs!$C$5)*inputs!$B$5)</f>
        <v>0</v>
      </c>
      <c r="F26" s="19">
        <f>MAX(0,inputs!$B$13*(MIN(calculations!A26,inputs!$C$14)-inputs!$C$13))+MAX(0,inputs!$B$14*(calculations!A26-inputs!$C$14))</f>
        <v>0</v>
      </c>
      <c r="G26" s="22">
        <f>MAX(MIN((calculations!A26-inputs!$B$21)/10000,100%),0) * inputs!$B$18</f>
        <v>0</v>
      </c>
      <c r="H26" s="22">
        <f>IF(AND(inputs!$B$35="YES", calculations!A26&gt;=inputs!$B$36,calculations!A26&lt;inputs!$B$37),inputs!$B$38*MIN(2,inputs!$B$17),0)</f>
        <v>0</v>
      </c>
      <c r="I26" s="25">
        <f>MIN(inputs!$B$32,A26)</f>
        <v>2400</v>
      </c>
      <c r="J26" s="25">
        <f>inputs!$B$29*(1+inputs!$B$33)-MAX(0,inputs!$B$31*(I26-inputs!$B$30))</f>
        <v>46486.999999999993</v>
      </c>
      <c r="K26" s="26">
        <f t="shared" si="0"/>
        <v>2400</v>
      </c>
      <c r="L26" s="25">
        <f>MAX(0,J26*(1+inputs!$B$33)-MAX(0,inputs!$B$31*(K26-inputs!$B$30)))</f>
        <v>47184.304999999986</v>
      </c>
      <c r="M26" s="26">
        <f t="shared" si="1"/>
        <v>2400</v>
      </c>
      <c r="N26" s="25">
        <f>MAX(0,L26*(1+inputs!$B$33)-MAX(0,inputs!$B$31*(M26-inputs!$B$30)))</f>
        <v>47892.06957499998</v>
      </c>
      <c r="O26" s="26">
        <f t="shared" si="2"/>
        <v>2400</v>
      </c>
      <c r="P26" s="25">
        <f>MAX(0,N26*(1+inputs!$B$33)-MAX(0,inputs!$B$31*(O26-inputs!$B$30)))</f>
        <v>48610.450618624971</v>
      </c>
      <c r="Q26" s="26">
        <f t="shared" si="3"/>
        <v>2400</v>
      </c>
      <c r="R26" s="25">
        <f>MAX(0,P26*(1+inputs!$B$33)-MAX(0,inputs!$B$31*(Q26-inputs!$B$30)))</f>
        <v>49339.607377904344</v>
      </c>
      <c r="S26" s="26">
        <f t="shared" si="4"/>
        <v>2400</v>
      </c>
      <c r="T26" s="25">
        <f>MAX(0,R26*(1+inputs!$B$33)-MAX(0,inputs!$B$31*(S26-inputs!$B$30)))</f>
        <v>50079.7014885729</v>
      </c>
      <c r="U26" s="26">
        <f t="shared" si="5"/>
        <v>2400</v>
      </c>
      <c r="V26" s="25">
        <f>MAX(0,T26*(1+inputs!$B$33)-MAX(0,inputs!$B$31*(U26-inputs!$B$30)))</f>
        <v>50830.897010901492</v>
      </c>
      <c r="W26" s="26">
        <f t="shared" si="6"/>
        <v>2400</v>
      </c>
      <c r="X26" s="25">
        <f>MAX(0,V26*(1+inputs!$B$33)-MAX(0,inputs!$B$31*(W26-inputs!$B$30)))</f>
        <v>51593.360466065009</v>
      </c>
      <c r="Y26" s="26">
        <f t="shared" si="7"/>
        <v>2400</v>
      </c>
      <c r="Z26" s="25">
        <f>MAX(0,X26*(1+inputs!$B$33)-MAX(0,inputs!$B$31*(Y26-inputs!$B$30)))</f>
        <v>52367.26087305598</v>
      </c>
      <c r="AA26" s="25">
        <f>MAX(0,Y26*(1+inputs!$B$33)-MAX(0,inputs!$B$31*(Z26-inputs!$B$30)))</f>
        <v>0</v>
      </c>
      <c r="AB26" s="26">
        <f t="shared" si="8"/>
        <v>2400</v>
      </c>
      <c r="AC26" s="25">
        <f>MAX(0,AA26*(1+inputs!$B$33)-MAX(0,inputs!$B$31*(AB26-inputs!$B$30)))</f>
        <v>0</v>
      </c>
      <c r="AD26" s="26">
        <f>IF(inputs!$B$27="YES",MAX(0,inputs!$B$31*(AB26-inputs!$B$30)),0)</f>
        <v>0</v>
      </c>
      <c r="AE26" s="3">
        <f t="shared" si="9"/>
        <v>0</v>
      </c>
      <c r="AF26" s="1">
        <f t="shared" si="12"/>
        <v>0</v>
      </c>
      <c r="AG26" s="8">
        <f t="shared" si="10"/>
        <v>2400</v>
      </c>
    </row>
    <row r="27" spans="1:33" x14ac:dyDescent="0.2">
      <c r="A27" s="11">
        <f t="shared" si="11"/>
        <v>2500</v>
      </c>
      <c r="B27" s="15">
        <f>inputs!$C$3-MAX(0,MIN((calculations!A27-inputs!$B$8)*0.5,inputs!$C$3))+IF(AND(inputs!$B$23="YES",A27&lt;=inputs!$B$25),inputs!$B$24,0)</f>
        <v>12570</v>
      </c>
      <c r="C27" s="15">
        <f>MAX(0,MIN(A27-B27,inputs!$C$4)*inputs!$B$3)</f>
        <v>0</v>
      </c>
      <c r="D27" s="16">
        <f>MAX(0,(MIN(A27,inputs!$C$5)-(inputs!$C$4+B27))*inputs!$B$4)</f>
        <v>0</v>
      </c>
      <c r="E27" s="16">
        <f>MAX(0, (calculations!A27-inputs!$C$5)*inputs!$B$5)</f>
        <v>0</v>
      </c>
      <c r="F27" s="19">
        <f>MAX(0,inputs!$B$13*(MIN(calculations!A27,inputs!$C$14)-inputs!$C$13))+MAX(0,inputs!$B$14*(calculations!A27-inputs!$C$14))</f>
        <v>0</v>
      </c>
      <c r="G27" s="22">
        <f>MAX(MIN((calculations!A27-inputs!$B$21)/10000,100%),0) * inputs!$B$18</f>
        <v>0</v>
      </c>
      <c r="H27" s="22">
        <f>IF(AND(inputs!$B$35="YES", calculations!A27&gt;=inputs!$B$36,calculations!A27&lt;inputs!$B$37),inputs!$B$38*MIN(2,inputs!$B$17),0)</f>
        <v>0</v>
      </c>
      <c r="I27" s="25">
        <f>MIN(inputs!$B$32,A27)</f>
        <v>2500</v>
      </c>
      <c r="J27" s="25">
        <f>inputs!$B$29*(1+inputs!$B$33)-MAX(0,inputs!$B$31*(I27-inputs!$B$30))</f>
        <v>46486.999999999993</v>
      </c>
      <c r="K27" s="26">
        <f t="shared" si="0"/>
        <v>2500</v>
      </c>
      <c r="L27" s="25">
        <f>MAX(0,J27*(1+inputs!$B$33)-MAX(0,inputs!$B$31*(K27-inputs!$B$30)))</f>
        <v>47184.304999999986</v>
      </c>
      <c r="M27" s="26">
        <f t="shared" si="1"/>
        <v>2500</v>
      </c>
      <c r="N27" s="25">
        <f>MAX(0,L27*(1+inputs!$B$33)-MAX(0,inputs!$B$31*(M27-inputs!$B$30)))</f>
        <v>47892.06957499998</v>
      </c>
      <c r="O27" s="26">
        <f t="shared" si="2"/>
        <v>2500</v>
      </c>
      <c r="P27" s="25">
        <f>MAX(0,N27*(1+inputs!$B$33)-MAX(0,inputs!$B$31*(O27-inputs!$B$30)))</f>
        <v>48610.450618624971</v>
      </c>
      <c r="Q27" s="26">
        <f t="shared" si="3"/>
        <v>2500</v>
      </c>
      <c r="R27" s="25">
        <f>MAX(0,P27*(1+inputs!$B$33)-MAX(0,inputs!$B$31*(Q27-inputs!$B$30)))</f>
        <v>49339.607377904344</v>
      </c>
      <c r="S27" s="26">
        <f t="shared" si="4"/>
        <v>2500</v>
      </c>
      <c r="T27" s="25">
        <f>MAX(0,R27*(1+inputs!$B$33)-MAX(0,inputs!$B$31*(S27-inputs!$B$30)))</f>
        <v>50079.7014885729</v>
      </c>
      <c r="U27" s="26">
        <f t="shared" si="5"/>
        <v>2500</v>
      </c>
      <c r="V27" s="25">
        <f>MAX(0,T27*(1+inputs!$B$33)-MAX(0,inputs!$B$31*(U27-inputs!$B$30)))</f>
        <v>50830.897010901492</v>
      </c>
      <c r="W27" s="26">
        <f t="shared" si="6"/>
        <v>2500</v>
      </c>
      <c r="X27" s="25">
        <f>MAX(0,V27*(1+inputs!$B$33)-MAX(0,inputs!$B$31*(W27-inputs!$B$30)))</f>
        <v>51593.360466065009</v>
      </c>
      <c r="Y27" s="26">
        <f t="shared" si="7"/>
        <v>2500</v>
      </c>
      <c r="Z27" s="25">
        <f>MAX(0,X27*(1+inputs!$B$33)-MAX(0,inputs!$B$31*(Y27-inputs!$B$30)))</f>
        <v>52367.26087305598</v>
      </c>
      <c r="AA27" s="25">
        <f>MAX(0,Y27*(1+inputs!$B$33)-MAX(0,inputs!$B$31*(Z27-inputs!$B$30)))</f>
        <v>0</v>
      </c>
      <c r="AB27" s="26">
        <f t="shared" si="8"/>
        <v>2500</v>
      </c>
      <c r="AC27" s="25">
        <f>MAX(0,AA27*(1+inputs!$B$33)-MAX(0,inputs!$B$31*(AB27-inputs!$B$30)))</f>
        <v>0</v>
      </c>
      <c r="AD27" s="26">
        <f>IF(inputs!$B$27="YES",MAX(0,inputs!$B$31*(AB27-inputs!$B$30)),0)</f>
        <v>0</v>
      </c>
      <c r="AE27" s="3">
        <f t="shared" si="9"/>
        <v>0</v>
      </c>
      <c r="AF27" s="1">
        <f t="shared" si="12"/>
        <v>0</v>
      </c>
      <c r="AG27" s="8">
        <f t="shared" si="10"/>
        <v>2500</v>
      </c>
    </row>
    <row r="28" spans="1:33" x14ac:dyDescent="0.2">
      <c r="A28" s="11">
        <f t="shared" si="11"/>
        <v>2600</v>
      </c>
      <c r="B28" s="15">
        <f>inputs!$C$3-MAX(0,MIN((calculations!A28-inputs!$B$8)*0.5,inputs!$C$3))+IF(AND(inputs!$B$23="YES",A28&lt;=inputs!$B$25),inputs!$B$24,0)</f>
        <v>12570</v>
      </c>
      <c r="C28" s="15">
        <f>MAX(0,MIN(A28-B28,inputs!$C$4)*inputs!$B$3)</f>
        <v>0</v>
      </c>
      <c r="D28" s="16">
        <f>MAX(0,(MIN(A28,inputs!$C$5)-(inputs!$C$4+B28))*inputs!$B$4)</f>
        <v>0</v>
      </c>
      <c r="E28" s="16">
        <f>MAX(0, (calculations!A28-inputs!$C$5)*inputs!$B$5)</f>
        <v>0</v>
      </c>
      <c r="F28" s="19">
        <f>MAX(0,inputs!$B$13*(MIN(calculations!A28,inputs!$C$14)-inputs!$C$13))+MAX(0,inputs!$B$14*(calculations!A28-inputs!$C$14))</f>
        <v>0</v>
      </c>
      <c r="G28" s="22">
        <f>MAX(MIN((calculations!A28-inputs!$B$21)/10000,100%),0) * inputs!$B$18</f>
        <v>0</v>
      </c>
      <c r="H28" s="22">
        <f>IF(AND(inputs!$B$35="YES", calculations!A28&gt;=inputs!$B$36,calculations!A28&lt;inputs!$B$37),inputs!$B$38*MIN(2,inputs!$B$17),0)</f>
        <v>0</v>
      </c>
      <c r="I28" s="25">
        <f>MIN(inputs!$B$32,A28)</f>
        <v>2600</v>
      </c>
      <c r="J28" s="25">
        <f>inputs!$B$29*(1+inputs!$B$33)-MAX(0,inputs!$B$31*(I28-inputs!$B$30))</f>
        <v>46486.999999999993</v>
      </c>
      <c r="K28" s="26">
        <f t="shared" si="0"/>
        <v>2600</v>
      </c>
      <c r="L28" s="25">
        <f>MAX(0,J28*(1+inputs!$B$33)-MAX(0,inputs!$B$31*(K28-inputs!$B$30)))</f>
        <v>47184.304999999986</v>
      </c>
      <c r="M28" s="26">
        <f t="shared" si="1"/>
        <v>2600</v>
      </c>
      <c r="N28" s="25">
        <f>MAX(0,L28*(1+inputs!$B$33)-MAX(0,inputs!$B$31*(M28-inputs!$B$30)))</f>
        <v>47892.06957499998</v>
      </c>
      <c r="O28" s="26">
        <f t="shared" si="2"/>
        <v>2600</v>
      </c>
      <c r="P28" s="25">
        <f>MAX(0,N28*(1+inputs!$B$33)-MAX(0,inputs!$B$31*(O28-inputs!$B$30)))</f>
        <v>48610.450618624971</v>
      </c>
      <c r="Q28" s="26">
        <f t="shared" si="3"/>
        <v>2600</v>
      </c>
      <c r="R28" s="25">
        <f>MAX(0,P28*(1+inputs!$B$33)-MAX(0,inputs!$B$31*(Q28-inputs!$B$30)))</f>
        <v>49339.607377904344</v>
      </c>
      <c r="S28" s="26">
        <f t="shared" si="4"/>
        <v>2600</v>
      </c>
      <c r="T28" s="25">
        <f>MAX(0,R28*(1+inputs!$B$33)-MAX(0,inputs!$B$31*(S28-inputs!$B$30)))</f>
        <v>50079.7014885729</v>
      </c>
      <c r="U28" s="26">
        <f t="shared" si="5"/>
        <v>2600</v>
      </c>
      <c r="V28" s="25">
        <f>MAX(0,T28*(1+inputs!$B$33)-MAX(0,inputs!$B$31*(U28-inputs!$B$30)))</f>
        <v>50830.897010901492</v>
      </c>
      <c r="W28" s="26">
        <f t="shared" si="6"/>
        <v>2600</v>
      </c>
      <c r="X28" s="25">
        <f>MAX(0,V28*(1+inputs!$B$33)-MAX(0,inputs!$B$31*(W28-inputs!$B$30)))</f>
        <v>51593.360466065009</v>
      </c>
      <c r="Y28" s="26">
        <f t="shared" si="7"/>
        <v>2600</v>
      </c>
      <c r="Z28" s="25">
        <f>MAX(0,X28*(1+inputs!$B$33)-MAX(0,inputs!$B$31*(Y28-inputs!$B$30)))</f>
        <v>52367.26087305598</v>
      </c>
      <c r="AA28" s="25">
        <f>MAX(0,Y28*(1+inputs!$B$33)-MAX(0,inputs!$B$31*(Z28-inputs!$B$30)))</f>
        <v>0</v>
      </c>
      <c r="AB28" s="26">
        <f t="shared" si="8"/>
        <v>2600</v>
      </c>
      <c r="AC28" s="25">
        <f>MAX(0,AA28*(1+inputs!$B$33)-MAX(0,inputs!$B$31*(AB28-inputs!$B$30)))</f>
        <v>0</v>
      </c>
      <c r="AD28" s="26">
        <f>IF(inputs!$B$27="YES",MAX(0,inputs!$B$31*(AB28-inputs!$B$30)),0)</f>
        <v>0</v>
      </c>
      <c r="AE28" s="3">
        <f t="shared" si="9"/>
        <v>0</v>
      </c>
      <c r="AF28" s="1">
        <f t="shared" si="12"/>
        <v>0</v>
      </c>
      <c r="AG28" s="8">
        <f t="shared" si="10"/>
        <v>2600</v>
      </c>
    </row>
    <row r="29" spans="1:33" x14ac:dyDescent="0.2">
      <c r="A29" s="11">
        <f t="shared" si="11"/>
        <v>2700</v>
      </c>
      <c r="B29" s="15">
        <f>inputs!$C$3-MAX(0,MIN((calculations!A29-inputs!$B$8)*0.5,inputs!$C$3))+IF(AND(inputs!$B$23="YES",A29&lt;=inputs!$B$25),inputs!$B$24,0)</f>
        <v>12570</v>
      </c>
      <c r="C29" s="15">
        <f>MAX(0,MIN(A29-B29,inputs!$C$4)*inputs!$B$3)</f>
        <v>0</v>
      </c>
      <c r="D29" s="16">
        <f>MAX(0,(MIN(A29,inputs!$C$5)-(inputs!$C$4+B29))*inputs!$B$4)</f>
        <v>0</v>
      </c>
      <c r="E29" s="16">
        <f>MAX(0, (calculations!A29-inputs!$C$5)*inputs!$B$5)</f>
        <v>0</v>
      </c>
      <c r="F29" s="19">
        <f>MAX(0,inputs!$B$13*(MIN(calculations!A29,inputs!$C$14)-inputs!$C$13))+MAX(0,inputs!$B$14*(calculations!A29-inputs!$C$14))</f>
        <v>0</v>
      </c>
      <c r="G29" s="22">
        <f>MAX(MIN((calculations!A29-inputs!$B$21)/10000,100%),0) * inputs!$B$18</f>
        <v>0</v>
      </c>
      <c r="H29" s="22">
        <f>IF(AND(inputs!$B$35="YES", calculations!A29&gt;=inputs!$B$36,calculations!A29&lt;inputs!$B$37),inputs!$B$38*MIN(2,inputs!$B$17),0)</f>
        <v>0</v>
      </c>
      <c r="I29" s="25">
        <f>MIN(inputs!$B$32,A29)</f>
        <v>2700</v>
      </c>
      <c r="J29" s="25">
        <f>inputs!$B$29*(1+inputs!$B$33)-MAX(0,inputs!$B$31*(I29-inputs!$B$30))</f>
        <v>46486.999999999993</v>
      </c>
      <c r="K29" s="26">
        <f t="shared" si="0"/>
        <v>2700</v>
      </c>
      <c r="L29" s="25">
        <f>MAX(0,J29*(1+inputs!$B$33)-MAX(0,inputs!$B$31*(K29-inputs!$B$30)))</f>
        <v>47184.304999999986</v>
      </c>
      <c r="M29" s="26">
        <f t="shared" si="1"/>
        <v>2700</v>
      </c>
      <c r="N29" s="25">
        <f>MAX(0,L29*(1+inputs!$B$33)-MAX(0,inputs!$B$31*(M29-inputs!$B$30)))</f>
        <v>47892.06957499998</v>
      </c>
      <c r="O29" s="26">
        <f t="shared" si="2"/>
        <v>2700</v>
      </c>
      <c r="P29" s="25">
        <f>MAX(0,N29*(1+inputs!$B$33)-MAX(0,inputs!$B$31*(O29-inputs!$B$30)))</f>
        <v>48610.450618624971</v>
      </c>
      <c r="Q29" s="26">
        <f t="shared" si="3"/>
        <v>2700</v>
      </c>
      <c r="R29" s="25">
        <f>MAX(0,P29*(1+inputs!$B$33)-MAX(0,inputs!$B$31*(Q29-inputs!$B$30)))</f>
        <v>49339.607377904344</v>
      </c>
      <c r="S29" s="26">
        <f t="shared" si="4"/>
        <v>2700</v>
      </c>
      <c r="T29" s="25">
        <f>MAX(0,R29*(1+inputs!$B$33)-MAX(0,inputs!$B$31*(S29-inputs!$B$30)))</f>
        <v>50079.7014885729</v>
      </c>
      <c r="U29" s="26">
        <f t="shared" si="5"/>
        <v>2700</v>
      </c>
      <c r="V29" s="25">
        <f>MAX(0,T29*(1+inputs!$B$33)-MAX(0,inputs!$B$31*(U29-inputs!$B$30)))</f>
        <v>50830.897010901492</v>
      </c>
      <c r="W29" s="26">
        <f t="shared" si="6"/>
        <v>2700</v>
      </c>
      <c r="X29" s="25">
        <f>MAX(0,V29*(1+inputs!$B$33)-MAX(0,inputs!$B$31*(W29-inputs!$B$30)))</f>
        <v>51593.360466065009</v>
      </c>
      <c r="Y29" s="26">
        <f t="shared" si="7"/>
        <v>2700</v>
      </c>
      <c r="Z29" s="25">
        <f>MAX(0,X29*(1+inputs!$B$33)-MAX(0,inputs!$B$31*(Y29-inputs!$B$30)))</f>
        <v>52367.26087305598</v>
      </c>
      <c r="AA29" s="25">
        <f>MAX(0,Y29*(1+inputs!$B$33)-MAX(0,inputs!$B$31*(Z29-inputs!$B$30)))</f>
        <v>0</v>
      </c>
      <c r="AB29" s="26">
        <f t="shared" si="8"/>
        <v>2700</v>
      </c>
      <c r="AC29" s="25">
        <f>MAX(0,AA29*(1+inputs!$B$33)-MAX(0,inputs!$B$31*(AB29-inputs!$B$30)))</f>
        <v>0</v>
      </c>
      <c r="AD29" s="26">
        <f>IF(inputs!$B$27="YES",MAX(0,inputs!$B$31*(AB29-inputs!$B$30)),0)</f>
        <v>0</v>
      </c>
      <c r="AE29" s="3">
        <f t="shared" si="9"/>
        <v>0</v>
      </c>
      <c r="AF29" s="1">
        <f t="shared" si="12"/>
        <v>0</v>
      </c>
      <c r="AG29" s="8">
        <f t="shared" si="10"/>
        <v>2700</v>
      </c>
    </row>
    <row r="30" spans="1:33" x14ac:dyDescent="0.2">
      <c r="A30" s="11">
        <f t="shared" si="11"/>
        <v>2800</v>
      </c>
      <c r="B30" s="15">
        <f>inputs!$C$3-MAX(0,MIN((calculations!A30-inputs!$B$8)*0.5,inputs!$C$3))+IF(AND(inputs!$B$23="YES",A30&lt;=inputs!$B$25),inputs!$B$24,0)</f>
        <v>12570</v>
      </c>
      <c r="C30" s="15">
        <f>MAX(0,MIN(A30-B30,inputs!$C$4)*inputs!$B$3)</f>
        <v>0</v>
      </c>
      <c r="D30" s="16">
        <f>MAX(0,(MIN(A30,inputs!$C$5)-(inputs!$C$4+B30))*inputs!$B$4)</f>
        <v>0</v>
      </c>
      <c r="E30" s="16">
        <f>MAX(0, (calculations!A30-inputs!$C$5)*inputs!$B$5)</f>
        <v>0</v>
      </c>
      <c r="F30" s="19">
        <f>MAX(0,inputs!$B$13*(MIN(calculations!A30,inputs!$C$14)-inputs!$C$13))+MAX(0,inputs!$B$14*(calculations!A30-inputs!$C$14))</f>
        <v>0</v>
      </c>
      <c r="G30" s="22">
        <f>MAX(MIN((calculations!A30-inputs!$B$21)/10000,100%),0) * inputs!$B$18</f>
        <v>0</v>
      </c>
      <c r="H30" s="22">
        <f>IF(AND(inputs!$B$35="YES", calculations!A30&gt;=inputs!$B$36,calculations!A30&lt;inputs!$B$37),inputs!$B$38*MIN(2,inputs!$B$17),0)</f>
        <v>0</v>
      </c>
      <c r="I30" s="25">
        <f>MIN(inputs!$B$32,A30)</f>
        <v>2800</v>
      </c>
      <c r="J30" s="25">
        <f>inputs!$B$29*(1+inputs!$B$33)-MAX(0,inputs!$B$31*(I30-inputs!$B$30))</f>
        <v>46486.999999999993</v>
      </c>
      <c r="K30" s="26">
        <f t="shared" si="0"/>
        <v>2800</v>
      </c>
      <c r="L30" s="25">
        <f>MAX(0,J30*(1+inputs!$B$33)-MAX(0,inputs!$B$31*(K30-inputs!$B$30)))</f>
        <v>47184.304999999986</v>
      </c>
      <c r="M30" s="26">
        <f t="shared" si="1"/>
        <v>2800</v>
      </c>
      <c r="N30" s="25">
        <f>MAX(0,L30*(1+inputs!$B$33)-MAX(0,inputs!$B$31*(M30-inputs!$B$30)))</f>
        <v>47892.06957499998</v>
      </c>
      <c r="O30" s="26">
        <f t="shared" si="2"/>
        <v>2800</v>
      </c>
      <c r="P30" s="25">
        <f>MAX(0,N30*(1+inputs!$B$33)-MAX(0,inputs!$B$31*(O30-inputs!$B$30)))</f>
        <v>48610.450618624971</v>
      </c>
      <c r="Q30" s="26">
        <f t="shared" si="3"/>
        <v>2800</v>
      </c>
      <c r="R30" s="25">
        <f>MAX(0,P30*(1+inputs!$B$33)-MAX(0,inputs!$B$31*(Q30-inputs!$B$30)))</f>
        <v>49339.607377904344</v>
      </c>
      <c r="S30" s="26">
        <f t="shared" si="4"/>
        <v>2800</v>
      </c>
      <c r="T30" s="25">
        <f>MAX(0,R30*(1+inputs!$B$33)-MAX(0,inputs!$B$31*(S30-inputs!$B$30)))</f>
        <v>50079.7014885729</v>
      </c>
      <c r="U30" s="26">
        <f t="shared" si="5"/>
        <v>2800</v>
      </c>
      <c r="V30" s="25">
        <f>MAX(0,T30*(1+inputs!$B$33)-MAX(0,inputs!$B$31*(U30-inputs!$B$30)))</f>
        <v>50830.897010901492</v>
      </c>
      <c r="W30" s="26">
        <f t="shared" si="6"/>
        <v>2800</v>
      </c>
      <c r="X30" s="25">
        <f>MAX(0,V30*(1+inputs!$B$33)-MAX(0,inputs!$B$31*(W30-inputs!$B$30)))</f>
        <v>51593.360466065009</v>
      </c>
      <c r="Y30" s="26">
        <f t="shared" si="7"/>
        <v>2800</v>
      </c>
      <c r="Z30" s="25">
        <f>MAX(0,X30*(1+inputs!$B$33)-MAX(0,inputs!$B$31*(Y30-inputs!$B$30)))</f>
        <v>52367.26087305598</v>
      </c>
      <c r="AA30" s="25">
        <f>MAX(0,Y30*(1+inputs!$B$33)-MAX(0,inputs!$B$31*(Z30-inputs!$B$30)))</f>
        <v>0</v>
      </c>
      <c r="AB30" s="26">
        <f t="shared" si="8"/>
        <v>2800</v>
      </c>
      <c r="AC30" s="25">
        <f>MAX(0,AA30*(1+inputs!$B$33)-MAX(0,inputs!$B$31*(AB30-inputs!$B$30)))</f>
        <v>0</v>
      </c>
      <c r="AD30" s="26">
        <f>IF(inputs!$B$27="YES",MAX(0,inputs!$B$31*(AB30-inputs!$B$30)),0)</f>
        <v>0</v>
      </c>
      <c r="AE30" s="3">
        <f t="shared" si="9"/>
        <v>0</v>
      </c>
      <c r="AF30" s="1">
        <f t="shared" si="12"/>
        <v>0</v>
      </c>
      <c r="AG30" s="8">
        <f t="shared" si="10"/>
        <v>2800</v>
      </c>
    </row>
    <row r="31" spans="1:33" x14ac:dyDescent="0.2">
      <c r="A31" s="11">
        <f t="shared" si="11"/>
        <v>2900</v>
      </c>
      <c r="B31" s="15">
        <f>inputs!$C$3-MAX(0,MIN((calculations!A31-inputs!$B$8)*0.5,inputs!$C$3))+IF(AND(inputs!$B$23="YES",A31&lt;=inputs!$B$25),inputs!$B$24,0)</f>
        <v>12570</v>
      </c>
      <c r="C31" s="15">
        <f>MAX(0,MIN(A31-B31,inputs!$C$4)*inputs!$B$3)</f>
        <v>0</v>
      </c>
      <c r="D31" s="16">
        <f>MAX(0,(MIN(A31,inputs!$C$5)-(inputs!$C$4+B31))*inputs!$B$4)</f>
        <v>0</v>
      </c>
      <c r="E31" s="16">
        <f>MAX(0, (calculations!A31-inputs!$C$5)*inputs!$B$5)</f>
        <v>0</v>
      </c>
      <c r="F31" s="19">
        <f>MAX(0,inputs!$B$13*(MIN(calculations!A31,inputs!$C$14)-inputs!$C$13))+MAX(0,inputs!$B$14*(calculations!A31-inputs!$C$14))</f>
        <v>0</v>
      </c>
      <c r="G31" s="22">
        <f>MAX(MIN((calculations!A31-inputs!$B$21)/10000,100%),0) * inputs!$B$18</f>
        <v>0</v>
      </c>
      <c r="H31" s="22">
        <f>IF(AND(inputs!$B$35="YES", calculations!A31&gt;=inputs!$B$36,calculations!A31&lt;inputs!$B$37),inputs!$B$38*MIN(2,inputs!$B$17),0)</f>
        <v>0</v>
      </c>
      <c r="I31" s="25">
        <f>MIN(inputs!$B$32,A31)</f>
        <v>2900</v>
      </c>
      <c r="J31" s="25">
        <f>inputs!$B$29*(1+inputs!$B$33)-MAX(0,inputs!$B$31*(I31-inputs!$B$30))</f>
        <v>46486.999999999993</v>
      </c>
      <c r="K31" s="26">
        <f t="shared" si="0"/>
        <v>2900</v>
      </c>
      <c r="L31" s="25">
        <f>MAX(0,J31*(1+inputs!$B$33)-MAX(0,inputs!$B$31*(K31-inputs!$B$30)))</f>
        <v>47184.304999999986</v>
      </c>
      <c r="M31" s="26">
        <f t="shared" si="1"/>
        <v>2900</v>
      </c>
      <c r="N31" s="25">
        <f>MAX(0,L31*(1+inputs!$B$33)-MAX(0,inputs!$B$31*(M31-inputs!$B$30)))</f>
        <v>47892.06957499998</v>
      </c>
      <c r="O31" s="26">
        <f t="shared" si="2"/>
        <v>2900</v>
      </c>
      <c r="P31" s="25">
        <f>MAX(0,N31*(1+inputs!$B$33)-MAX(0,inputs!$B$31*(O31-inputs!$B$30)))</f>
        <v>48610.450618624971</v>
      </c>
      <c r="Q31" s="26">
        <f t="shared" si="3"/>
        <v>2900</v>
      </c>
      <c r="R31" s="25">
        <f>MAX(0,P31*(1+inputs!$B$33)-MAX(0,inputs!$B$31*(Q31-inputs!$B$30)))</f>
        <v>49339.607377904344</v>
      </c>
      <c r="S31" s="26">
        <f t="shared" si="4"/>
        <v>2900</v>
      </c>
      <c r="T31" s="25">
        <f>MAX(0,R31*(1+inputs!$B$33)-MAX(0,inputs!$B$31*(S31-inputs!$B$30)))</f>
        <v>50079.7014885729</v>
      </c>
      <c r="U31" s="26">
        <f t="shared" si="5"/>
        <v>2900</v>
      </c>
      <c r="V31" s="25">
        <f>MAX(0,T31*(1+inputs!$B$33)-MAX(0,inputs!$B$31*(U31-inputs!$B$30)))</f>
        <v>50830.897010901492</v>
      </c>
      <c r="W31" s="26">
        <f t="shared" si="6"/>
        <v>2900</v>
      </c>
      <c r="X31" s="25">
        <f>MAX(0,V31*(1+inputs!$B$33)-MAX(0,inputs!$B$31*(W31-inputs!$B$30)))</f>
        <v>51593.360466065009</v>
      </c>
      <c r="Y31" s="26">
        <f t="shared" si="7"/>
        <v>2900</v>
      </c>
      <c r="Z31" s="25">
        <f>MAX(0,X31*(1+inputs!$B$33)-MAX(0,inputs!$B$31*(Y31-inputs!$B$30)))</f>
        <v>52367.26087305598</v>
      </c>
      <c r="AA31" s="25">
        <f>MAX(0,Y31*(1+inputs!$B$33)-MAX(0,inputs!$B$31*(Z31-inputs!$B$30)))</f>
        <v>47.006521424961193</v>
      </c>
      <c r="AB31" s="26">
        <f t="shared" si="8"/>
        <v>2900</v>
      </c>
      <c r="AC31" s="25">
        <f>MAX(0,AA31*(1+inputs!$B$33)-MAX(0,inputs!$B$31*(AB31-inputs!$B$30)))</f>
        <v>47.711619246335609</v>
      </c>
      <c r="AD31" s="26">
        <f>IF(inputs!$B$27="YES",MAX(0,inputs!$B$31*(AB31-inputs!$B$30)),0)</f>
        <v>0</v>
      </c>
      <c r="AE31" s="3">
        <f t="shared" si="9"/>
        <v>0</v>
      </c>
      <c r="AF31" s="1">
        <f t="shared" si="12"/>
        <v>0</v>
      </c>
      <c r="AG31" s="8">
        <f t="shared" si="10"/>
        <v>2900</v>
      </c>
    </row>
    <row r="32" spans="1:33" x14ac:dyDescent="0.2">
      <c r="A32" s="11">
        <f t="shared" si="11"/>
        <v>3000</v>
      </c>
      <c r="B32" s="15">
        <f>inputs!$C$3-MAX(0,MIN((calculations!A32-inputs!$B$8)*0.5,inputs!$C$3))+IF(AND(inputs!$B$23="YES",A32&lt;=inputs!$B$25),inputs!$B$24,0)</f>
        <v>12570</v>
      </c>
      <c r="C32" s="15">
        <f>MAX(0,MIN(A32-B32,inputs!$C$4)*inputs!$B$3)</f>
        <v>0</v>
      </c>
      <c r="D32" s="16">
        <f>MAX(0,(MIN(A32,inputs!$C$5)-(inputs!$C$4+B32))*inputs!$B$4)</f>
        <v>0</v>
      </c>
      <c r="E32" s="16">
        <f>MAX(0, (calculations!A32-inputs!$C$5)*inputs!$B$5)</f>
        <v>0</v>
      </c>
      <c r="F32" s="19">
        <f>MAX(0,inputs!$B$13*(MIN(calculations!A32,inputs!$C$14)-inputs!$C$13))+MAX(0,inputs!$B$14*(calculations!A32-inputs!$C$14))</f>
        <v>0</v>
      </c>
      <c r="G32" s="22">
        <f>MAX(MIN((calculations!A32-inputs!$B$21)/10000,100%),0) * inputs!$B$18</f>
        <v>0</v>
      </c>
      <c r="H32" s="22">
        <f>IF(AND(inputs!$B$35="YES", calculations!A32&gt;=inputs!$B$36,calculations!A32&lt;inputs!$B$37),inputs!$B$38*MIN(2,inputs!$B$17),0)</f>
        <v>0</v>
      </c>
      <c r="I32" s="25">
        <f>MIN(inputs!$B$32,A32)</f>
        <v>3000</v>
      </c>
      <c r="J32" s="25">
        <f>inputs!$B$29*(1+inputs!$B$33)-MAX(0,inputs!$B$31*(I32-inputs!$B$30))</f>
        <v>46486.999999999993</v>
      </c>
      <c r="K32" s="26">
        <f t="shared" si="0"/>
        <v>3000</v>
      </c>
      <c r="L32" s="25">
        <f>MAX(0,J32*(1+inputs!$B$33)-MAX(0,inputs!$B$31*(K32-inputs!$B$30)))</f>
        <v>47184.304999999986</v>
      </c>
      <c r="M32" s="26">
        <f t="shared" si="1"/>
        <v>3000</v>
      </c>
      <c r="N32" s="25">
        <f>MAX(0,L32*(1+inputs!$B$33)-MAX(0,inputs!$B$31*(M32-inputs!$B$30)))</f>
        <v>47892.06957499998</v>
      </c>
      <c r="O32" s="26">
        <f t="shared" si="2"/>
        <v>3000</v>
      </c>
      <c r="P32" s="25">
        <f>MAX(0,N32*(1+inputs!$B$33)-MAX(0,inputs!$B$31*(O32-inputs!$B$30)))</f>
        <v>48610.450618624971</v>
      </c>
      <c r="Q32" s="26">
        <f t="shared" si="3"/>
        <v>3000</v>
      </c>
      <c r="R32" s="25">
        <f>MAX(0,P32*(1+inputs!$B$33)-MAX(0,inputs!$B$31*(Q32-inputs!$B$30)))</f>
        <v>49339.607377904344</v>
      </c>
      <c r="S32" s="26">
        <f t="shared" si="4"/>
        <v>3000</v>
      </c>
      <c r="T32" s="25">
        <f>MAX(0,R32*(1+inputs!$B$33)-MAX(0,inputs!$B$31*(S32-inputs!$B$30)))</f>
        <v>50079.7014885729</v>
      </c>
      <c r="U32" s="26">
        <f t="shared" si="5"/>
        <v>3000</v>
      </c>
      <c r="V32" s="25">
        <f>MAX(0,T32*(1+inputs!$B$33)-MAX(0,inputs!$B$31*(U32-inputs!$B$30)))</f>
        <v>50830.897010901492</v>
      </c>
      <c r="W32" s="26">
        <f t="shared" si="6"/>
        <v>3000</v>
      </c>
      <c r="X32" s="25">
        <f>MAX(0,V32*(1+inputs!$B$33)-MAX(0,inputs!$B$31*(W32-inputs!$B$30)))</f>
        <v>51593.360466065009</v>
      </c>
      <c r="Y32" s="26">
        <f t="shared" si="7"/>
        <v>3000</v>
      </c>
      <c r="Z32" s="25">
        <f>MAX(0,X32*(1+inputs!$B$33)-MAX(0,inputs!$B$31*(Y32-inputs!$B$30)))</f>
        <v>52367.26087305598</v>
      </c>
      <c r="AA32" s="25">
        <f>MAX(0,Y32*(1+inputs!$B$33)-MAX(0,inputs!$B$31*(Z32-inputs!$B$30)))</f>
        <v>148.50652142496119</v>
      </c>
      <c r="AB32" s="26">
        <f t="shared" si="8"/>
        <v>3000</v>
      </c>
      <c r="AC32" s="25">
        <f>MAX(0,AA32*(1+inputs!$B$33)-MAX(0,inputs!$B$31*(AB32-inputs!$B$30)))</f>
        <v>150.73411924633561</v>
      </c>
      <c r="AD32" s="26">
        <f>IF(inputs!$B$27="YES",MAX(0,inputs!$B$31*(AB32-inputs!$B$30)),0)</f>
        <v>0</v>
      </c>
      <c r="AE32" s="3">
        <f t="shared" si="9"/>
        <v>0</v>
      </c>
      <c r="AF32" s="1">
        <f t="shared" si="12"/>
        <v>0</v>
      </c>
      <c r="AG32" s="8">
        <f t="shared" si="10"/>
        <v>3000</v>
      </c>
    </row>
    <row r="33" spans="1:33" x14ac:dyDescent="0.2">
      <c r="A33" s="11">
        <f t="shared" si="11"/>
        <v>3100</v>
      </c>
      <c r="B33" s="15">
        <f>inputs!$C$3-MAX(0,MIN((calculations!A33-inputs!$B$8)*0.5,inputs!$C$3))+IF(AND(inputs!$B$23="YES",A33&lt;=inputs!$B$25),inputs!$B$24,0)</f>
        <v>12570</v>
      </c>
      <c r="C33" s="15">
        <f>MAX(0,MIN(A33-B33,inputs!$C$4)*inputs!$B$3)</f>
        <v>0</v>
      </c>
      <c r="D33" s="16">
        <f>MAX(0,(MIN(A33,inputs!$C$5)-(inputs!$C$4+B33))*inputs!$B$4)</f>
        <v>0</v>
      </c>
      <c r="E33" s="16">
        <f>MAX(0, (calculations!A33-inputs!$C$5)*inputs!$B$5)</f>
        <v>0</v>
      </c>
      <c r="F33" s="19">
        <f>MAX(0,inputs!$B$13*(MIN(calculations!A33,inputs!$C$14)-inputs!$C$13))+MAX(0,inputs!$B$14*(calculations!A33-inputs!$C$14))</f>
        <v>0</v>
      </c>
      <c r="G33" s="22">
        <f>MAX(MIN((calculations!A33-inputs!$B$21)/10000,100%),0) * inputs!$B$18</f>
        <v>0</v>
      </c>
      <c r="H33" s="22">
        <f>IF(AND(inputs!$B$35="YES", calculations!A33&gt;=inputs!$B$36,calculations!A33&lt;inputs!$B$37),inputs!$B$38*MIN(2,inputs!$B$17),0)</f>
        <v>0</v>
      </c>
      <c r="I33" s="25">
        <f>MIN(inputs!$B$32,A33)</f>
        <v>3100</v>
      </c>
      <c r="J33" s="25">
        <f>inputs!$B$29*(1+inputs!$B$33)-MAX(0,inputs!$B$31*(I33-inputs!$B$30))</f>
        <v>46486.999999999993</v>
      </c>
      <c r="K33" s="26">
        <f t="shared" si="0"/>
        <v>3100</v>
      </c>
      <c r="L33" s="25">
        <f>MAX(0,J33*(1+inputs!$B$33)-MAX(0,inputs!$B$31*(K33-inputs!$B$30)))</f>
        <v>47184.304999999986</v>
      </c>
      <c r="M33" s="26">
        <f t="shared" si="1"/>
        <v>3100</v>
      </c>
      <c r="N33" s="25">
        <f>MAX(0,L33*(1+inputs!$B$33)-MAX(0,inputs!$B$31*(M33-inputs!$B$30)))</f>
        <v>47892.06957499998</v>
      </c>
      <c r="O33" s="26">
        <f t="shared" si="2"/>
        <v>3100</v>
      </c>
      <c r="P33" s="25">
        <f>MAX(0,N33*(1+inputs!$B$33)-MAX(0,inputs!$B$31*(O33-inputs!$B$30)))</f>
        <v>48610.450618624971</v>
      </c>
      <c r="Q33" s="26">
        <f t="shared" si="3"/>
        <v>3100</v>
      </c>
      <c r="R33" s="25">
        <f>MAX(0,P33*(1+inputs!$B$33)-MAX(0,inputs!$B$31*(Q33-inputs!$B$30)))</f>
        <v>49339.607377904344</v>
      </c>
      <c r="S33" s="26">
        <f t="shared" si="4"/>
        <v>3100</v>
      </c>
      <c r="T33" s="25">
        <f>MAX(0,R33*(1+inputs!$B$33)-MAX(0,inputs!$B$31*(S33-inputs!$B$30)))</f>
        <v>50079.7014885729</v>
      </c>
      <c r="U33" s="26">
        <f t="shared" si="5"/>
        <v>3100</v>
      </c>
      <c r="V33" s="25">
        <f>MAX(0,T33*(1+inputs!$B$33)-MAX(0,inputs!$B$31*(U33-inputs!$B$30)))</f>
        <v>50830.897010901492</v>
      </c>
      <c r="W33" s="26">
        <f t="shared" si="6"/>
        <v>3100</v>
      </c>
      <c r="X33" s="25">
        <f>MAX(0,V33*(1+inputs!$B$33)-MAX(0,inputs!$B$31*(W33-inputs!$B$30)))</f>
        <v>51593.360466065009</v>
      </c>
      <c r="Y33" s="26">
        <f t="shared" si="7"/>
        <v>3100</v>
      </c>
      <c r="Z33" s="25">
        <f>MAX(0,X33*(1+inputs!$B$33)-MAX(0,inputs!$B$31*(Y33-inputs!$B$30)))</f>
        <v>52367.26087305598</v>
      </c>
      <c r="AA33" s="25">
        <f>MAX(0,Y33*(1+inputs!$B$33)-MAX(0,inputs!$B$31*(Z33-inputs!$B$30)))</f>
        <v>250.00652142496119</v>
      </c>
      <c r="AB33" s="26">
        <f t="shared" si="8"/>
        <v>3100</v>
      </c>
      <c r="AC33" s="25">
        <f>MAX(0,AA33*(1+inputs!$B$33)-MAX(0,inputs!$B$31*(AB33-inputs!$B$30)))</f>
        <v>253.75661924633559</v>
      </c>
      <c r="AD33" s="26">
        <f>IF(inputs!$B$27="YES",MAX(0,inputs!$B$31*(AB33-inputs!$B$30)),0)</f>
        <v>0</v>
      </c>
      <c r="AE33" s="3">
        <f t="shared" si="9"/>
        <v>0</v>
      </c>
      <c r="AF33" s="1">
        <f t="shared" si="12"/>
        <v>0</v>
      </c>
      <c r="AG33" s="8">
        <f t="shared" si="10"/>
        <v>3100</v>
      </c>
    </row>
    <row r="34" spans="1:33" x14ac:dyDescent="0.2">
      <c r="A34" s="11">
        <f t="shared" si="11"/>
        <v>3200</v>
      </c>
      <c r="B34" s="15">
        <f>inputs!$C$3-MAX(0,MIN((calculations!A34-inputs!$B$8)*0.5,inputs!$C$3))+IF(AND(inputs!$B$23="YES",A34&lt;=inputs!$B$25),inputs!$B$24,0)</f>
        <v>12570</v>
      </c>
      <c r="C34" s="15">
        <f>MAX(0,MIN(A34-B34,inputs!$C$4)*inputs!$B$3)</f>
        <v>0</v>
      </c>
      <c r="D34" s="16">
        <f>MAX(0,(MIN(A34,inputs!$C$5)-(inputs!$C$4+B34))*inputs!$B$4)</f>
        <v>0</v>
      </c>
      <c r="E34" s="16">
        <f>MAX(0, (calculations!A34-inputs!$C$5)*inputs!$B$5)</f>
        <v>0</v>
      </c>
      <c r="F34" s="19">
        <f>MAX(0,inputs!$B$13*(MIN(calculations!A34,inputs!$C$14)-inputs!$C$13))+MAX(0,inputs!$B$14*(calculations!A34-inputs!$C$14))</f>
        <v>0</v>
      </c>
      <c r="G34" s="22">
        <f>MAX(MIN((calculations!A34-inputs!$B$21)/10000,100%),0) * inputs!$B$18</f>
        <v>0</v>
      </c>
      <c r="H34" s="22">
        <f>IF(AND(inputs!$B$35="YES", calculations!A34&gt;=inputs!$B$36,calculations!A34&lt;inputs!$B$37),inputs!$B$38*MIN(2,inputs!$B$17),0)</f>
        <v>0</v>
      </c>
      <c r="I34" s="25">
        <f>MIN(inputs!$B$32,A34)</f>
        <v>3200</v>
      </c>
      <c r="J34" s="25">
        <f>inputs!$B$29*(1+inputs!$B$33)-MAX(0,inputs!$B$31*(I34-inputs!$B$30))</f>
        <v>46486.999999999993</v>
      </c>
      <c r="K34" s="26">
        <f t="shared" si="0"/>
        <v>3200</v>
      </c>
      <c r="L34" s="25">
        <f>MAX(0,J34*(1+inputs!$B$33)-MAX(0,inputs!$B$31*(K34-inputs!$B$30)))</f>
        <v>47184.304999999986</v>
      </c>
      <c r="M34" s="26">
        <f t="shared" si="1"/>
        <v>3200</v>
      </c>
      <c r="N34" s="25">
        <f>MAX(0,L34*(1+inputs!$B$33)-MAX(0,inputs!$B$31*(M34-inputs!$B$30)))</f>
        <v>47892.06957499998</v>
      </c>
      <c r="O34" s="26">
        <f t="shared" si="2"/>
        <v>3200</v>
      </c>
      <c r="P34" s="25">
        <f>MAX(0,N34*(1+inputs!$B$33)-MAX(0,inputs!$B$31*(O34-inputs!$B$30)))</f>
        <v>48610.450618624971</v>
      </c>
      <c r="Q34" s="26">
        <f t="shared" si="3"/>
        <v>3200</v>
      </c>
      <c r="R34" s="25">
        <f>MAX(0,P34*(1+inputs!$B$33)-MAX(0,inputs!$B$31*(Q34-inputs!$B$30)))</f>
        <v>49339.607377904344</v>
      </c>
      <c r="S34" s="26">
        <f t="shared" si="4"/>
        <v>3200</v>
      </c>
      <c r="T34" s="25">
        <f>MAX(0,R34*(1+inputs!$B$33)-MAX(0,inputs!$B$31*(S34-inputs!$B$30)))</f>
        <v>50079.7014885729</v>
      </c>
      <c r="U34" s="26">
        <f t="shared" si="5"/>
        <v>3200</v>
      </c>
      <c r="V34" s="25">
        <f>MAX(0,T34*(1+inputs!$B$33)-MAX(0,inputs!$B$31*(U34-inputs!$B$30)))</f>
        <v>50830.897010901492</v>
      </c>
      <c r="W34" s="26">
        <f t="shared" si="6"/>
        <v>3200</v>
      </c>
      <c r="X34" s="25">
        <f>MAX(0,V34*(1+inputs!$B$33)-MAX(0,inputs!$B$31*(W34-inputs!$B$30)))</f>
        <v>51593.360466065009</v>
      </c>
      <c r="Y34" s="26">
        <f t="shared" si="7"/>
        <v>3200</v>
      </c>
      <c r="Z34" s="25">
        <f>MAX(0,X34*(1+inputs!$B$33)-MAX(0,inputs!$B$31*(Y34-inputs!$B$30)))</f>
        <v>52367.26087305598</v>
      </c>
      <c r="AA34" s="25">
        <f>MAX(0,Y34*(1+inputs!$B$33)-MAX(0,inputs!$B$31*(Z34-inputs!$B$30)))</f>
        <v>351.50652142496119</v>
      </c>
      <c r="AB34" s="26">
        <f t="shared" si="8"/>
        <v>3200</v>
      </c>
      <c r="AC34" s="25">
        <f>MAX(0,AA34*(1+inputs!$B$33)-MAX(0,inputs!$B$31*(AB34-inputs!$B$30)))</f>
        <v>356.7791192463356</v>
      </c>
      <c r="AD34" s="26">
        <f>IF(inputs!$B$27="YES",MAX(0,inputs!$B$31*(AB34-inputs!$B$30)),0)</f>
        <v>0</v>
      </c>
      <c r="AE34" s="3">
        <f t="shared" si="9"/>
        <v>0</v>
      </c>
      <c r="AF34" s="1">
        <f t="shared" si="12"/>
        <v>0</v>
      </c>
      <c r="AG34" s="8">
        <f t="shared" si="10"/>
        <v>3200</v>
      </c>
    </row>
    <row r="35" spans="1:33" x14ac:dyDescent="0.2">
      <c r="A35" s="11">
        <f t="shared" si="11"/>
        <v>3300</v>
      </c>
      <c r="B35" s="15">
        <f>inputs!$C$3-MAX(0,MIN((calculations!A35-inputs!$B$8)*0.5,inputs!$C$3))+IF(AND(inputs!$B$23="YES",A35&lt;=inputs!$B$25),inputs!$B$24,0)</f>
        <v>12570</v>
      </c>
      <c r="C35" s="15">
        <f>MAX(0,MIN(A35-B35,inputs!$C$4)*inputs!$B$3)</f>
        <v>0</v>
      </c>
      <c r="D35" s="16">
        <f>MAX(0,(MIN(A35,inputs!$C$5)-(inputs!$C$4+B35))*inputs!$B$4)</f>
        <v>0</v>
      </c>
      <c r="E35" s="16">
        <f>MAX(0, (calculations!A35-inputs!$C$5)*inputs!$B$5)</f>
        <v>0</v>
      </c>
      <c r="F35" s="19">
        <f>MAX(0,inputs!$B$13*(MIN(calculations!A35,inputs!$C$14)-inputs!$C$13))+MAX(0,inputs!$B$14*(calculations!A35-inputs!$C$14))</f>
        <v>0</v>
      </c>
      <c r="G35" s="22">
        <f>MAX(MIN((calculations!A35-inputs!$B$21)/10000,100%),0) * inputs!$B$18</f>
        <v>0</v>
      </c>
      <c r="H35" s="22">
        <f>IF(AND(inputs!$B$35="YES", calculations!A35&gt;=inputs!$B$36,calculations!A35&lt;inputs!$B$37),inputs!$B$38*MIN(2,inputs!$B$17),0)</f>
        <v>0</v>
      </c>
      <c r="I35" s="25">
        <f>MIN(inputs!$B$32,A35)</f>
        <v>3300</v>
      </c>
      <c r="J35" s="25">
        <f>inputs!$B$29*(1+inputs!$B$33)-MAX(0,inputs!$B$31*(I35-inputs!$B$30))</f>
        <v>46486.999999999993</v>
      </c>
      <c r="K35" s="26">
        <f t="shared" si="0"/>
        <v>3300</v>
      </c>
      <c r="L35" s="25">
        <f>MAX(0,J35*(1+inputs!$B$33)-MAX(0,inputs!$B$31*(K35-inputs!$B$30)))</f>
        <v>47184.304999999986</v>
      </c>
      <c r="M35" s="26">
        <f t="shared" si="1"/>
        <v>3300</v>
      </c>
      <c r="N35" s="25">
        <f>MAX(0,L35*(1+inputs!$B$33)-MAX(0,inputs!$B$31*(M35-inputs!$B$30)))</f>
        <v>47892.06957499998</v>
      </c>
      <c r="O35" s="26">
        <f t="shared" si="2"/>
        <v>3300</v>
      </c>
      <c r="P35" s="25">
        <f>MAX(0,N35*(1+inputs!$B$33)-MAX(0,inputs!$B$31*(O35-inputs!$B$30)))</f>
        <v>48610.450618624971</v>
      </c>
      <c r="Q35" s="26">
        <f t="shared" si="3"/>
        <v>3300</v>
      </c>
      <c r="R35" s="25">
        <f>MAX(0,P35*(1+inputs!$B$33)-MAX(0,inputs!$B$31*(Q35-inputs!$B$30)))</f>
        <v>49339.607377904344</v>
      </c>
      <c r="S35" s="26">
        <f t="shared" si="4"/>
        <v>3300</v>
      </c>
      <c r="T35" s="25">
        <f>MAX(0,R35*(1+inputs!$B$33)-MAX(0,inputs!$B$31*(S35-inputs!$B$30)))</f>
        <v>50079.7014885729</v>
      </c>
      <c r="U35" s="26">
        <f t="shared" si="5"/>
        <v>3300</v>
      </c>
      <c r="V35" s="25">
        <f>MAX(0,T35*(1+inputs!$B$33)-MAX(0,inputs!$B$31*(U35-inputs!$B$30)))</f>
        <v>50830.897010901492</v>
      </c>
      <c r="W35" s="26">
        <f t="shared" si="6"/>
        <v>3300</v>
      </c>
      <c r="X35" s="25">
        <f>MAX(0,V35*(1+inputs!$B$33)-MAX(0,inputs!$B$31*(W35-inputs!$B$30)))</f>
        <v>51593.360466065009</v>
      </c>
      <c r="Y35" s="26">
        <f t="shared" si="7"/>
        <v>3300</v>
      </c>
      <c r="Z35" s="25">
        <f>MAX(0,X35*(1+inputs!$B$33)-MAX(0,inputs!$B$31*(Y35-inputs!$B$30)))</f>
        <v>52367.26087305598</v>
      </c>
      <c r="AA35" s="25">
        <f>MAX(0,Y35*(1+inputs!$B$33)-MAX(0,inputs!$B$31*(Z35-inputs!$B$30)))</f>
        <v>453.00652142496119</v>
      </c>
      <c r="AB35" s="26">
        <f t="shared" si="8"/>
        <v>3300</v>
      </c>
      <c r="AC35" s="25">
        <f>MAX(0,AA35*(1+inputs!$B$33)-MAX(0,inputs!$B$31*(AB35-inputs!$B$30)))</f>
        <v>459.80161924633558</v>
      </c>
      <c r="AD35" s="26">
        <f>IF(inputs!$B$27="YES",MAX(0,inputs!$B$31*(AB35-inputs!$B$30)),0)</f>
        <v>0</v>
      </c>
      <c r="AE35" s="3">
        <f t="shared" si="9"/>
        <v>0</v>
      </c>
      <c r="AF35" s="1">
        <f t="shared" si="12"/>
        <v>0</v>
      </c>
      <c r="AG35" s="8">
        <f t="shared" si="10"/>
        <v>3300</v>
      </c>
    </row>
    <row r="36" spans="1:33" x14ac:dyDescent="0.2">
      <c r="A36" s="11">
        <f t="shared" si="11"/>
        <v>3400</v>
      </c>
      <c r="B36" s="15">
        <f>inputs!$C$3-MAX(0,MIN((calculations!A36-inputs!$B$8)*0.5,inputs!$C$3))+IF(AND(inputs!$B$23="YES",A36&lt;=inputs!$B$25),inputs!$B$24,0)</f>
        <v>12570</v>
      </c>
      <c r="C36" s="15">
        <f>MAX(0,MIN(A36-B36,inputs!$C$4)*inputs!$B$3)</f>
        <v>0</v>
      </c>
      <c r="D36" s="16">
        <f>MAX(0,(MIN(A36,inputs!$C$5)-(inputs!$C$4+B36))*inputs!$B$4)</f>
        <v>0</v>
      </c>
      <c r="E36" s="16">
        <f>MAX(0, (calculations!A36-inputs!$C$5)*inputs!$B$5)</f>
        <v>0</v>
      </c>
      <c r="F36" s="19">
        <f>MAX(0,inputs!$B$13*(MIN(calculations!A36,inputs!$C$14)-inputs!$C$13))+MAX(0,inputs!$B$14*(calculations!A36-inputs!$C$14))</f>
        <v>0</v>
      </c>
      <c r="G36" s="22">
        <f>MAX(MIN((calculations!A36-inputs!$B$21)/10000,100%),0) * inputs!$B$18</f>
        <v>0</v>
      </c>
      <c r="H36" s="22">
        <f>IF(AND(inputs!$B$35="YES", calculations!A36&gt;=inputs!$B$36,calculations!A36&lt;inputs!$B$37),inputs!$B$38*MIN(2,inputs!$B$17),0)</f>
        <v>0</v>
      </c>
      <c r="I36" s="25">
        <f>MIN(inputs!$B$32,A36)</f>
        <v>3400</v>
      </c>
      <c r="J36" s="25">
        <f>inputs!$B$29*(1+inputs!$B$33)-MAX(0,inputs!$B$31*(I36-inputs!$B$30))</f>
        <v>46486.999999999993</v>
      </c>
      <c r="K36" s="26">
        <f t="shared" si="0"/>
        <v>3400</v>
      </c>
      <c r="L36" s="25">
        <f>MAX(0,J36*(1+inputs!$B$33)-MAX(0,inputs!$B$31*(K36-inputs!$B$30)))</f>
        <v>47184.304999999986</v>
      </c>
      <c r="M36" s="26">
        <f t="shared" si="1"/>
        <v>3400</v>
      </c>
      <c r="N36" s="25">
        <f>MAX(0,L36*(1+inputs!$B$33)-MAX(0,inputs!$B$31*(M36-inputs!$B$30)))</f>
        <v>47892.06957499998</v>
      </c>
      <c r="O36" s="26">
        <f t="shared" si="2"/>
        <v>3400</v>
      </c>
      <c r="P36" s="25">
        <f>MAX(0,N36*(1+inputs!$B$33)-MAX(0,inputs!$B$31*(O36-inputs!$B$30)))</f>
        <v>48610.450618624971</v>
      </c>
      <c r="Q36" s="26">
        <f t="shared" si="3"/>
        <v>3400</v>
      </c>
      <c r="R36" s="25">
        <f>MAX(0,P36*(1+inputs!$B$33)-MAX(0,inputs!$B$31*(Q36-inputs!$B$30)))</f>
        <v>49339.607377904344</v>
      </c>
      <c r="S36" s="26">
        <f t="shared" si="4"/>
        <v>3400</v>
      </c>
      <c r="T36" s="25">
        <f>MAX(0,R36*(1+inputs!$B$33)-MAX(0,inputs!$B$31*(S36-inputs!$B$30)))</f>
        <v>50079.7014885729</v>
      </c>
      <c r="U36" s="26">
        <f t="shared" si="5"/>
        <v>3400</v>
      </c>
      <c r="V36" s="25">
        <f>MAX(0,T36*(1+inputs!$B$33)-MAX(0,inputs!$B$31*(U36-inputs!$B$30)))</f>
        <v>50830.897010901492</v>
      </c>
      <c r="W36" s="26">
        <f t="shared" si="6"/>
        <v>3400</v>
      </c>
      <c r="X36" s="25">
        <f>MAX(0,V36*(1+inputs!$B$33)-MAX(0,inputs!$B$31*(W36-inputs!$B$30)))</f>
        <v>51593.360466065009</v>
      </c>
      <c r="Y36" s="26">
        <f t="shared" si="7"/>
        <v>3400</v>
      </c>
      <c r="Z36" s="25">
        <f>MAX(0,X36*(1+inputs!$B$33)-MAX(0,inputs!$B$31*(Y36-inputs!$B$30)))</f>
        <v>52367.26087305598</v>
      </c>
      <c r="AA36" s="25">
        <f>MAX(0,Y36*(1+inputs!$B$33)-MAX(0,inputs!$B$31*(Z36-inputs!$B$30)))</f>
        <v>554.50652142496119</v>
      </c>
      <c r="AB36" s="26">
        <f t="shared" si="8"/>
        <v>3400</v>
      </c>
      <c r="AC36" s="25">
        <f>MAX(0,AA36*(1+inputs!$B$33)-MAX(0,inputs!$B$31*(AB36-inputs!$B$30)))</f>
        <v>562.82411924633561</v>
      </c>
      <c r="AD36" s="26">
        <f>IF(inputs!$B$27="YES",MAX(0,inputs!$B$31*(AB36-inputs!$B$30)),0)</f>
        <v>0</v>
      </c>
      <c r="AE36" s="3">
        <f t="shared" si="9"/>
        <v>0</v>
      </c>
      <c r="AF36" s="1">
        <f t="shared" si="12"/>
        <v>0</v>
      </c>
      <c r="AG36" s="8">
        <f t="shared" si="10"/>
        <v>3400</v>
      </c>
    </row>
    <row r="37" spans="1:33" x14ac:dyDescent="0.2">
      <c r="A37" s="11">
        <f t="shared" si="11"/>
        <v>3500</v>
      </c>
      <c r="B37" s="15">
        <f>inputs!$C$3-MAX(0,MIN((calculations!A37-inputs!$B$8)*0.5,inputs!$C$3))+IF(AND(inputs!$B$23="YES",A37&lt;=inputs!$B$25),inputs!$B$24,0)</f>
        <v>12570</v>
      </c>
      <c r="C37" s="15">
        <f>MAX(0,MIN(A37-B37,inputs!$C$4)*inputs!$B$3)</f>
        <v>0</v>
      </c>
      <c r="D37" s="16">
        <f>MAX(0,(MIN(A37,inputs!$C$5)-(inputs!$C$4+B37))*inputs!$B$4)</f>
        <v>0</v>
      </c>
      <c r="E37" s="16">
        <f>MAX(0, (calculations!A37-inputs!$C$5)*inputs!$B$5)</f>
        <v>0</v>
      </c>
      <c r="F37" s="19">
        <f>MAX(0,inputs!$B$13*(MIN(calculations!A37,inputs!$C$14)-inputs!$C$13))+MAX(0,inputs!$B$14*(calculations!A37-inputs!$C$14))</f>
        <v>0</v>
      </c>
      <c r="G37" s="22">
        <f>MAX(MIN((calculations!A37-inputs!$B$21)/10000,100%),0) * inputs!$B$18</f>
        <v>0</v>
      </c>
      <c r="H37" s="22">
        <f>IF(AND(inputs!$B$35="YES", calculations!A37&gt;=inputs!$B$36,calculations!A37&lt;inputs!$B$37),inputs!$B$38*MIN(2,inputs!$B$17),0)</f>
        <v>0</v>
      </c>
      <c r="I37" s="25">
        <f>MIN(inputs!$B$32,A37)</f>
        <v>3500</v>
      </c>
      <c r="J37" s="25">
        <f>inputs!$B$29*(1+inputs!$B$33)-MAX(0,inputs!$B$31*(I37-inputs!$B$30))</f>
        <v>46486.999999999993</v>
      </c>
      <c r="K37" s="26">
        <f t="shared" si="0"/>
        <v>3500</v>
      </c>
      <c r="L37" s="25">
        <f>MAX(0,J37*(1+inputs!$B$33)-MAX(0,inputs!$B$31*(K37-inputs!$B$30)))</f>
        <v>47184.304999999986</v>
      </c>
      <c r="M37" s="26">
        <f t="shared" si="1"/>
        <v>3500</v>
      </c>
      <c r="N37" s="25">
        <f>MAX(0,L37*(1+inputs!$B$33)-MAX(0,inputs!$B$31*(M37-inputs!$B$30)))</f>
        <v>47892.06957499998</v>
      </c>
      <c r="O37" s="26">
        <f t="shared" si="2"/>
        <v>3500</v>
      </c>
      <c r="P37" s="25">
        <f>MAX(0,N37*(1+inputs!$B$33)-MAX(0,inputs!$B$31*(O37-inputs!$B$30)))</f>
        <v>48610.450618624971</v>
      </c>
      <c r="Q37" s="26">
        <f t="shared" si="3"/>
        <v>3500</v>
      </c>
      <c r="R37" s="25">
        <f>MAX(0,P37*(1+inputs!$B$33)-MAX(0,inputs!$B$31*(Q37-inputs!$B$30)))</f>
        <v>49339.607377904344</v>
      </c>
      <c r="S37" s="26">
        <f t="shared" si="4"/>
        <v>3500</v>
      </c>
      <c r="T37" s="25">
        <f>MAX(0,R37*(1+inputs!$B$33)-MAX(0,inputs!$B$31*(S37-inputs!$B$30)))</f>
        <v>50079.7014885729</v>
      </c>
      <c r="U37" s="26">
        <f t="shared" si="5"/>
        <v>3500</v>
      </c>
      <c r="V37" s="25">
        <f>MAX(0,T37*(1+inputs!$B$33)-MAX(0,inputs!$B$31*(U37-inputs!$B$30)))</f>
        <v>50830.897010901492</v>
      </c>
      <c r="W37" s="26">
        <f t="shared" si="6"/>
        <v>3500</v>
      </c>
      <c r="X37" s="25">
        <f>MAX(0,V37*(1+inputs!$B$33)-MAX(0,inputs!$B$31*(W37-inputs!$B$30)))</f>
        <v>51593.360466065009</v>
      </c>
      <c r="Y37" s="26">
        <f t="shared" si="7"/>
        <v>3500</v>
      </c>
      <c r="Z37" s="25">
        <f>MAX(0,X37*(1+inputs!$B$33)-MAX(0,inputs!$B$31*(Y37-inputs!$B$30)))</f>
        <v>52367.26087305598</v>
      </c>
      <c r="AA37" s="25">
        <f>MAX(0,Y37*(1+inputs!$B$33)-MAX(0,inputs!$B$31*(Z37-inputs!$B$30)))</f>
        <v>656.00652142496119</v>
      </c>
      <c r="AB37" s="26">
        <f t="shared" si="8"/>
        <v>3500</v>
      </c>
      <c r="AC37" s="25">
        <f>MAX(0,AA37*(1+inputs!$B$33)-MAX(0,inputs!$B$31*(AB37-inputs!$B$30)))</f>
        <v>665.84661924633554</v>
      </c>
      <c r="AD37" s="26">
        <f>IF(inputs!$B$27="YES",MAX(0,inputs!$B$31*(AB37-inputs!$B$30)),0)</f>
        <v>0</v>
      </c>
      <c r="AE37" s="3">
        <f t="shared" si="9"/>
        <v>0</v>
      </c>
      <c r="AF37" s="1">
        <f t="shared" si="12"/>
        <v>0</v>
      </c>
      <c r="AG37" s="8">
        <f t="shared" si="10"/>
        <v>3500</v>
      </c>
    </row>
    <row r="38" spans="1:33" x14ac:dyDescent="0.2">
      <c r="A38" s="11">
        <f t="shared" si="11"/>
        <v>3600</v>
      </c>
      <c r="B38" s="15">
        <f>inputs!$C$3-MAX(0,MIN((calculations!A38-inputs!$B$8)*0.5,inputs!$C$3))+IF(AND(inputs!$B$23="YES",A38&lt;=inputs!$B$25),inputs!$B$24,0)</f>
        <v>12570</v>
      </c>
      <c r="C38" s="15">
        <f>MAX(0,MIN(A38-B38,inputs!$C$4)*inputs!$B$3)</f>
        <v>0</v>
      </c>
      <c r="D38" s="16">
        <f>MAX(0,(MIN(A38,inputs!$C$5)-(inputs!$C$4+B38))*inputs!$B$4)</f>
        <v>0</v>
      </c>
      <c r="E38" s="16">
        <f>MAX(0, (calculations!A38-inputs!$C$5)*inputs!$B$5)</f>
        <v>0</v>
      </c>
      <c r="F38" s="19">
        <f>MAX(0,inputs!$B$13*(MIN(calculations!A38,inputs!$C$14)-inputs!$C$13))+MAX(0,inputs!$B$14*(calculations!A38-inputs!$C$14))</f>
        <v>0</v>
      </c>
      <c r="G38" s="22">
        <f>MAX(MIN((calculations!A38-inputs!$B$21)/10000,100%),0) * inputs!$B$18</f>
        <v>0</v>
      </c>
      <c r="H38" s="22">
        <f>IF(AND(inputs!$B$35="YES", calculations!A38&gt;=inputs!$B$36,calculations!A38&lt;inputs!$B$37),inputs!$B$38*MIN(2,inputs!$B$17),0)</f>
        <v>0</v>
      </c>
      <c r="I38" s="25">
        <f>MIN(inputs!$B$32,A38)</f>
        <v>3600</v>
      </c>
      <c r="J38" s="25">
        <f>inputs!$B$29*(1+inputs!$B$33)-MAX(0,inputs!$B$31*(I38-inputs!$B$30))</f>
        <v>46486.999999999993</v>
      </c>
      <c r="K38" s="26">
        <f t="shared" si="0"/>
        <v>3600</v>
      </c>
      <c r="L38" s="25">
        <f>MAX(0,J38*(1+inputs!$B$33)-MAX(0,inputs!$B$31*(K38-inputs!$B$30)))</f>
        <v>47184.304999999986</v>
      </c>
      <c r="M38" s="26">
        <f t="shared" si="1"/>
        <v>3600</v>
      </c>
      <c r="N38" s="25">
        <f>MAX(0,L38*(1+inputs!$B$33)-MAX(0,inputs!$B$31*(M38-inputs!$B$30)))</f>
        <v>47892.06957499998</v>
      </c>
      <c r="O38" s="26">
        <f t="shared" si="2"/>
        <v>3600</v>
      </c>
      <c r="P38" s="25">
        <f>MAX(0,N38*(1+inputs!$B$33)-MAX(0,inputs!$B$31*(O38-inputs!$B$30)))</f>
        <v>48610.450618624971</v>
      </c>
      <c r="Q38" s="26">
        <f t="shared" si="3"/>
        <v>3600</v>
      </c>
      <c r="R38" s="25">
        <f>MAX(0,P38*(1+inputs!$B$33)-MAX(0,inputs!$B$31*(Q38-inputs!$B$30)))</f>
        <v>49339.607377904344</v>
      </c>
      <c r="S38" s="26">
        <f t="shared" si="4"/>
        <v>3600</v>
      </c>
      <c r="T38" s="25">
        <f>MAX(0,R38*(1+inputs!$B$33)-MAX(0,inputs!$B$31*(S38-inputs!$B$30)))</f>
        <v>50079.7014885729</v>
      </c>
      <c r="U38" s="26">
        <f t="shared" si="5"/>
        <v>3600</v>
      </c>
      <c r="V38" s="25">
        <f>MAX(0,T38*(1+inputs!$B$33)-MAX(0,inputs!$B$31*(U38-inputs!$B$30)))</f>
        <v>50830.897010901492</v>
      </c>
      <c r="W38" s="26">
        <f t="shared" si="6"/>
        <v>3600</v>
      </c>
      <c r="X38" s="25">
        <f>MAX(0,V38*(1+inputs!$B$33)-MAX(0,inputs!$B$31*(W38-inputs!$B$30)))</f>
        <v>51593.360466065009</v>
      </c>
      <c r="Y38" s="26">
        <f t="shared" si="7"/>
        <v>3600</v>
      </c>
      <c r="Z38" s="25">
        <f>MAX(0,X38*(1+inputs!$B$33)-MAX(0,inputs!$B$31*(Y38-inputs!$B$30)))</f>
        <v>52367.26087305598</v>
      </c>
      <c r="AA38" s="25">
        <f>MAX(0,Y38*(1+inputs!$B$33)-MAX(0,inputs!$B$31*(Z38-inputs!$B$30)))</f>
        <v>757.50652142496119</v>
      </c>
      <c r="AB38" s="26">
        <f t="shared" si="8"/>
        <v>3600</v>
      </c>
      <c r="AC38" s="25">
        <f>MAX(0,AA38*(1+inputs!$B$33)-MAX(0,inputs!$B$31*(AB38-inputs!$B$30)))</f>
        <v>768.86911924633557</v>
      </c>
      <c r="AD38" s="26">
        <f>IF(inputs!$B$27="YES",MAX(0,inputs!$B$31*(AB38-inputs!$B$30)),0)</f>
        <v>0</v>
      </c>
      <c r="AE38" s="3">
        <f t="shared" si="9"/>
        <v>0</v>
      </c>
      <c r="AF38" s="1">
        <f t="shared" si="12"/>
        <v>0</v>
      </c>
      <c r="AG38" s="8">
        <f t="shared" si="10"/>
        <v>3600</v>
      </c>
    </row>
    <row r="39" spans="1:33" x14ac:dyDescent="0.2">
      <c r="A39" s="11">
        <f t="shared" si="11"/>
        <v>3700</v>
      </c>
      <c r="B39" s="15">
        <f>inputs!$C$3-MAX(0,MIN((calculations!A39-inputs!$B$8)*0.5,inputs!$C$3))+IF(AND(inputs!$B$23="YES",A39&lt;=inputs!$B$25),inputs!$B$24,0)</f>
        <v>12570</v>
      </c>
      <c r="C39" s="15">
        <f>MAX(0,MIN(A39-B39,inputs!$C$4)*inputs!$B$3)</f>
        <v>0</v>
      </c>
      <c r="D39" s="16">
        <f>MAX(0,(MIN(A39,inputs!$C$5)-(inputs!$C$4+B39))*inputs!$B$4)</f>
        <v>0</v>
      </c>
      <c r="E39" s="16">
        <f>MAX(0, (calculations!A39-inputs!$C$5)*inputs!$B$5)</f>
        <v>0</v>
      </c>
      <c r="F39" s="19">
        <f>MAX(0,inputs!$B$13*(MIN(calculations!A39,inputs!$C$14)-inputs!$C$13))+MAX(0,inputs!$B$14*(calculations!A39-inputs!$C$14))</f>
        <v>0</v>
      </c>
      <c r="G39" s="22">
        <f>MAX(MIN((calculations!A39-inputs!$B$21)/10000,100%),0) * inputs!$B$18</f>
        <v>0</v>
      </c>
      <c r="H39" s="22">
        <f>IF(AND(inputs!$B$35="YES", calculations!A39&gt;=inputs!$B$36,calculations!A39&lt;inputs!$B$37),inputs!$B$38*MIN(2,inputs!$B$17),0)</f>
        <v>0</v>
      </c>
      <c r="I39" s="25">
        <f>MIN(inputs!$B$32,A39)</f>
        <v>3700</v>
      </c>
      <c r="J39" s="25">
        <f>inputs!$B$29*(1+inputs!$B$33)-MAX(0,inputs!$B$31*(I39-inputs!$B$30))</f>
        <v>46486.999999999993</v>
      </c>
      <c r="K39" s="26">
        <f t="shared" si="0"/>
        <v>3700</v>
      </c>
      <c r="L39" s="25">
        <f>MAX(0,J39*(1+inputs!$B$33)-MAX(0,inputs!$B$31*(K39-inputs!$B$30)))</f>
        <v>47184.304999999986</v>
      </c>
      <c r="M39" s="26">
        <f t="shared" si="1"/>
        <v>3700</v>
      </c>
      <c r="N39" s="25">
        <f>MAX(0,L39*(1+inputs!$B$33)-MAX(0,inputs!$B$31*(M39-inputs!$B$30)))</f>
        <v>47892.06957499998</v>
      </c>
      <c r="O39" s="26">
        <f t="shared" si="2"/>
        <v>3700</v>
      </c>
      <c r="P39" s="25">
        <f>MAX(0,N39*(1+inputs!$B$33)-MAX(0,inputs!$B$31*(O39-inputs!$B$30)))</f>
        <v>48610.450618624971</v>
      </c>
      <c r="Q39" s="26">
        <f t="shared" si="3"/>
        <v>3700</v>
      </c>
      <c r="R39" s="25">
        <f>MAX(0,P39*(1+inputs!$B$33)-MAX(0,inputs!$B$31*(Q39-inputs!$B$30)))</f>
        <v>49339.607377904344</v>
      </c>
      <c r="S39" s="26">
        <f t="shared" si="4"/>
        <v>3700</v>
      </c>
      <c r="T39" s="25">
        <f>MAX(0,R39*(1+inputs!$B$33)-MAX(0,inputs!$B$31*(S39-inputs!$B$30)))</f>
        <v>50079.7014885729</v>
      </c>
      <c r="U39" s="26">
        <f t="shared" si="5"/>
        <v>3700</v>
      </c>
      <c r="V39" s="25">
        <f>MAX(0,T39*(1+inputs!$B$33)-MAX(0,inputs!$B$31*(U39-inputs!$B$30)))</f>
        <v>50830.897010901492</v>
      </c>
      <c r="W39" s="26">
        <f t="shared" si="6"/>
        <v>3700</v>
      </c>
      <c r="X39" s="25">
        <f>MAX(0,V39*(1+inputs!$B$33)-MAX(0,inputs!$B$31*(W39-inputs!$B$30)))</f>
        <v>51593.360466065009</v>
      </c>
      <c r="Y39" s="26">
        <f t="shared" si="7"/>
        <v>3700</v>
      </c>
      <c r="Z39" s="25">
        <f>MAX(0,X39*(1+inputs!$B$33)-MAX(0,inputs!$B$31*(Y39-inputs!$B$30)))</f>
        <v>52367.26087305598</v>
      </c>
      <c r="AA39" s="25">
        <f>MAX(0,Y39*(1+inputs!$B$33)-MAX(0,inputs!$B$31*(Z39-inputs!$B$30)))</f>
        <v>859.00652142496119</v>
      </c>
      <c r="AB39" s="26">
        <f t="shared" si="8"/>
        <v>3700</v>
      </c>
      <c r="AC39" s="25">
        <f>MAX(0,AA39*(1+inputs!$B$33)-MAX(0,inputs!$B$31*(AB39-inputs!$B$30)))</f>
        <v>871.89161924633549</v>
      </c>
      <c r="AD39" s="26">
        <f>IF(inputs!$B$27="YES",MAX(0,inputs!$B$31*(AB39-inputs!$B$30)),0)</f>
        <v>0</v>
      </c>
      <c r="AE39" s="3">
        <f t="shared" si="9"/>
        <v>0</v>
      </c>
      <c r="AF39" s="1">
        <f t="shared" si="12"/>
        <v>0</v>
      </c>
      <c r="AG39" s="8">
        <f t="shared" si="10"/>
        <v>3700</v>
      </c>
    </row>
    <row r="40" spans="1:33" x14ac:dyDescent="0.2">
      <c r="A40" s="11">
        <f t="shared" si="11"/>
        <v>3800</v>
      </c>
      <c r="B40" s="15">
        <f>inputs!$C$3-MAX(0,MIN((calculations!A40-inputs!$B$8)*0.5,inputs!$C$3))+IF(AND(inputs!$B$23="YES",A40&lt;=inputs!$B$25),inputs!$B$24,0)</f>
        <v>12570</v>
      </c>
      <c r="C40" s="15">
        <f>MAX(0,MIN(A40-B40,inputs!$C$4)*inputs!$B$3)</f>
        <v>0</v>
      </c>
      <c r="D40" s="16">
        <f>MAX(0,(MIN(A40,inputs!$C$5)-(inputs!$C$4+B40))*inputs!$B$4)</f>
        <v>0</v>
      </c>
      <c r="E40" s="16">
        <f>MAX(0, (calculations!A40-inputs!$C$5)*inputs!$B$5)</f>
        <v>0</v>
      </c>
      <c r="F40" s="19">
        <f>MAX(0,inputs!$B$13*(MIN(calculations!A40,inputs!$C$14)-inputs!$C$13))+MAX(0,inputs!$B$14*(calculations!A40-inputs!$C$14))</f>
        <v>0</v>
      </c>
      <c r="G40" s="22">
        <f>MAX(MIN((calculations!A40-inputs!$B$21)/10000,100%),0) * inputs!$B$18</f>
        <v>0</v>
      </c>
      <c r="H40" s="22">
        <f>IF(AND(inputs!$B$35="YES", calculations!A40&gt;=inputs!$B$36,calculations!A40&lt;inputs!$B$37),inputs!$B$38*MIN(2,inputs!$B$17),0)</f>
        <v>0</v>
      </c>
      <c r="I40" s="25">
        <f>MIN(inputs!$B$32,A40)</f>
        <v>3800</v>
      </c>
      <c r="J40" s="25">
        <f>inputs!$B$29*(1+inputs!$B$33)-MAX(0,inputs!$B$31*(I40-inputs!$B$30))</f>
        <v>46486.999999999993</v>
      </c>
      <c r="K40" s="26">
        <f t="shared" si="0"/>
        <v>3800</v>
      </c>
      <c r="L40" s="25">
        <f>MAX(0,J40*(1+inputs!$B$33)-MAX(0,inputs!$B$31*(K40-inputs!$B$30)))</f>
        <v>47184.304999999986</v>
      </c>
      <c r="M40" s="26">
        <f t="shared" si="1"/>
        <v>3800</v>
      </c>
      <c r="N40" s="25">
        <f>MAX(0,L40*(1+inputs!$B$33)-MAX(0,inputs!$B$31*(M40-inputs!$B$30)))</f>
        <v>47892.06957499998</v>
      </c>
      <c r="O40" s="26">
        <f t="shared" si="2"/>
        <v>3800</v>
      </c>
      <c r="P40" s="25">
        <f>MAX(0,N40*(1+inputs!$B$33)-MAX(0,inputs!$B$31*(O40-inputs!$B$30)))</f>
        <v>48610.450618624971</v>
      </c>
      <c r="Q40" s="26">
        <f t="shared" si="3"/>
        <v>3800</v>
      </c>
      <c r="R40" s="25">
        <f>MAX(0,P40*(1+inputs!$B$33)-MAX(0,inputs!$B$31*(Q40-inputs!$B$30)))</f>
        <v>49339.607377904344</v>
      </c>
      <c r="S40" s="26">
        <f t="shared" si="4"/>
        <v>3800</v>
      </c>
      <c r="T40" s="25">
        <f>MAX(0,R40*(1+inputs!$B$33)-MAX(0,inputs!$B$31*(S40-inputs!$B$30)))</f>
        <v>50079.7014885729</v>
      </c>
      <c r="U40" s="26">
        <f t="shared" si="5"/>
        <v>3800</v>
      </c>
      <c r="V40" s="25">
        <f>MAX(0,T40*(1+inputs!$B$33)-MAX(0,inputs!$B$31*(U40-inputs!$B$30)))</f>
        <v>50830.897010901492</v>
      </c>
      <c r="W40" s="26">
        <f t="shared" si="6"/>
        <v>3800</v>
      </c>
      <c r="X40" s="25">
        <f>MAX(0,V40*(1+inputs!$B$33)-MAX(0,inputs!$B$31*(W40-inputs!$B$30)))</f>
        <v>51593.360466065009</v>
      </c>
      <c r="Y40" s="26">
        <f t="shared" si="7"/>
        <v>3800</v>
      </c>
      <c r="Z40" s="25">
        <f>MAX(0,X40*(1+inputs!$B$33)-MAX(0,inputs!$B$31*(Y40-inputs!$B$30)))</f>
        <v>52367.26087305598</v>
      </c>
      <c r="AA40" s="25">
        <f>MAX(0,Y40*(1+inputs!$B$33)-MAX(0,inputs!$B$31*(Z40-inputs!$B$30)))</f>
        <v>960.50652142496119</v>
      </c>
      <c r="AB40" s="26">
        <f t="shared" si="8"/>
        <v>3800</v>
      </c>
      <c r="AC40" s="25">
        <f>MAX(0,AA40*(1+inputs!$B$33)-MAX(0,inputs!$B$31*(AB40-inputs!$B$30)))</f>
        <v>974.91411924633553</v>
      </c>
      <c r="AD40" s="26">
        <f>IF(inputs!$B$27="YES",MAX(0,inputs!$B$31*(AB40-inputs!$B$30)),0)</f>
        <v>0</v>
      </c>
      <c r="AE40" s="3">
        <f t="shared" si="9"/>
        <v>0</v>
      </c>
      <c r="AF40" s="1">
        <f t="shared" si="12"/>
        <v>0</v>
      </c>
      <c r="AG40" s="8">
        <f t="shared" si="10"/>
        <v>3800</v>
      </c>
    </row>
    <row r="41" spans="1:33" x14ac:dyDescent="0.2">
      <c r="A41" s="11">
        <f t="shared" si="11"/>
        <v>3900</v>
      </c>
      <c r="B41" s="15">
        <f>inputs!$C$3-MAX(0,MIN((calculations!A41-inputs!$B$8)*0.5,inputs!$C$3))+IF(AND(inputs!$B$23="YES",A41&lt;=inputs!$B$25),inputs!$B$24,0)</f>
        <v>12570</v>
      </c>
      <c r="C41" s="15">
        <f>MAX(0,MIN(A41-B41,inputs!$C$4)*inputs!$B$3)</f>
        <v>0</v>
      </c>
      <c r="D41" s="16">
        <f>MAX(0,(MIN(A41,inputs!$C$5)-(inputs!$C$4+B41))*inputs!$B$4)</f>
        <v>0</v>
      </c>
      <c r="E41" s="16">
        <f>MAX(0, (calculations!A41-inputs!$C$5)*inputs!$B$5)</f>
        <v>0</v>
      </c>
      <c r="F41" s="19">
        <f>MAX(0,inputs!$B$13*(MIN(calculations!A41,inputs!$C$14)-inputs!$C$13))+MAX(0,inputs!$B$14*(calculations!A41-inputs!$C$14))</f>
        <v>0</v>
      </c>
      <c r="G41" s="22">
        <f>MAX(MIN((calculations!A41-inputs!$B$21)/10000,100%),0) * inputs!$B$18</f>
        <v>0</v>
      </c>
      <c r="H41" s="22">
        <f>IF(AND(inputs!$B$35="YES", calculations!A41&gt;=inputs!$B$36,calculations!A41&lt;inputs!$B$37),inputs!$B$38*MIN(2,inputs!$B$17),0)</f>
        <v>0</v>
      </c>
      <c r="I41" s="25">
        <f>MIN(inputs!$B$32,A41)</f>
        <v>3900</v>
      </c>
      <c r="J41" s="25">
        <f>inputs!$B$29*(1+inputs!$B$33)-MAX(0,inputs!$B$31*(I41-inputs!$B$30))</f>
        <v>46486.999999999993</v>
      </c>
      <c r="K41" s="26">
        <f t="shared" si="0"/>
        <v>3900</v>
      </c>
      <c r="L41" s="25">
        <f>MAX(0,J41*(1+inputs!$B$33)-MAX(0,inputs!$B$31*(K41-inputs!$B$30)))</f>
        <v>47184.304999999986</v>
      </c>
      <c r="M41" s="26">
        <f t="shared" si="1"/>
        <v>3900</v>
      </c>
      <c r="N41" s="25">
        <f>MAX(0,L41*(1+inputs!$B$33)-MAX(0,inputs!$B$31*(M41-inputs!$B$30)))</f>
        <v>47892.06957499998</v>
      </c>
      <c r="O41" s="26">
        <f t="shared" si="2"/>
        <v>3900</v>
      </c>
      <c r="P41" s="25">
        <f>MAX(0,N41*(1+inputs!$B$33)-MAX(0,inputs!$B$31*(O41-inputs!$B$30)))</f>
        <v>48610.450618624971</v>
      </c>
      <c r="Q41" s="26">
        <f t="shared" si="3"/>
        <v>3900</v>
      </c>
      <c r="R41" s="25">
        <f>MAX(0,P41*(1+inputs!$B$33)-MAX(0,inputs!$B$31*(Q41-inputs!$B$30)))</f>
        <v>49339.607377904344</v>
      </c>
      <c r="S41" s="26">
        <f t="shared" si="4"/>
        <v>3900</v>
      </c>
      <c r="T41" s="25">
        <f>MAX(0,R41*(1+inputs!$B$33)-MAX(0,inputs!$B$31*(S41-inputs!$B$30)))</f>
        <v>50079.7014885729</v>
      </c>
      <c r="U41" s="26">
        <f t="shared" si="5"/>
        <v>3900</v>
      </c>
      <c r="V41" s="25">
        <f>MAX(0,T41*(1+inputs!$B$33)-MAX(0,inputs!$B$31*(U41-inputs!$B$30)))</f>
        <v>50830.897010901492</v>
      </c>
      <c r="W41" s="26">
        <f t="shared" si="6"/>
        <v>3900</v>
      </c>
      <c r="X41" s="25">
        <f>MAX(0,V41*(1+inputs!$B$33)-MAX(0,inputs!$B$31*(W41-inputs!$B$30)))</f>
        <v>51593.360466065009</v>
      </c>
      <c r="Y41" s="26">
        <f t="shared" si="7"/>
        <v>3900</v>
      </c>
      <c r="Z41" s="25">
        <f>MAX(0,X41*(1+inputs!$B$33)-MAX(0,inputs!$B$31*(Y41-inputs!$B$30)))</f>
        <v>52367.26087305598</v>
      </c>
      <c r="AA41" s="25">
        <f>MAX(0,Y41*(1+inputs!$B$33)-MAX(0,inputs!$B$31*(Z41-inputs!$B$30)))</f>
        <v>1062.0065214249612</v>
      </c>
      <c r="AB41" s="26">
        <f t="shared" si="8"/>
        <v>3900</v>
      </c>
      <c r="AC41" s="25">
        <f>MAX(0,AA41*(1+inputs!$B$33)-MAX(0,inputs!$B$31*(AB41-inputs!$B$30)))</f>
        <v>1077.9366192463356</v>
      </c>
      <c r="AD41" s="26">
        <f>IF(inputs!$B$27="YES",MAX(0,inputs!$B$31*(AB41-inputs!$B$30)),0)</f>
        <v>0</v>
      </c>
      <c r="AE41" s="3">
        <f t="shared" si="9"/>
        <v>0</v>
      </c>
      <c r="AF41" s="1">
        <f t="shared" si="12"/>
        <v>0</v>
      </c>
      <c r="AG41" s="8">
        <f t="shared" si="10"/>
        <v>3900</v>
      </c>
    </row>
    <row r="42" spans="1:33" x14ac:dyDescent="0.2">
      <c r="A42" s="11">
        <f t="shared" si="11"/>
        <v>4000</v>
      </c>
      <c r="B42" s="15">
        <f>inputs!$C$3-MAX(0,MIN((calculations!A42-inputs!$B$8)*0.5,inputs!$C$3))+IF(AND(inputs!$B$23="YES",A42&lt;=inputs!$B$25),inputs!$B$24,0)</f>
        <v>12570</v>
      </c>
      <c r="C42" s="15">
        <f>MAX(0,MIN(A42-B42,inputs!$C$4)*inputs!$B$3)</f>
        <v>0</v>
      </c>
      <c r="D42" s="16">
        <f>MAX(0,(MIN(A42,inputs!$C$5)-(inputs!$C$4+B42))*inputs!$B$4)</f>
        <v>0</v>
      </c>
      <c r="E42" s="16">
        <f>MAX(0, (calculations!A42-inputs!$C$5)*inputs!$B$5)</f>
        <v>0</v>
      </c>
      <c r="F42" s="19">
        <f>MAX(0,inputs!$B$13*(MIN(calculations!A42,inputs!$C$14)-inputs!$C$13))+MAX(0,inputs!$B$14*(calculations!A42-inputs!$C$14))</f>
        <v>0</v>
      </c>
      <c r="G42" s="22">
        <f>MAX(MIN((calculations!A42-inputs!$B$21)/10000,100%),0) * inputs!$B$18</f>
        <v>0</v>
      </c>
      <c r="H42" s="22">
        <f>IF(AND(inputs!$B$35="YES", calculations!A42&gt;=inputs!$B$36,calculations!A42&lt;inputs!$B$37),inputs!$B$38*MIN(2,inputs!$B$17),0)</f>
        <v>0</v>
      </c>
      <c r="I42" s="25">
        <f>MIN(inputs!$B$32,A42)</f>
        <v>4000</v>
      </c>
      <c r="J42" s="25">
        <f>inputs!$B$29*(1+inputs!$B$33)-MAX(0,inputs!$B$31*(I42-inputs!$B$30))</f>
        <v>46486.999999999993</v>
      </c>
      <c r="K42" s="26">
        <f t="shared" si="0"/>
        <v>4000</v>
      </c>
      <c r="L42" s="25">
        <f>MAX(0,J42*(1+inputs!$B$33)-MAX(0,inputs!$B$31*(K42-inputs!$B$30)))</f>
        <v>47184.304999999986</v>
      </c>
      <c r="M42" s="26">
        <f t="shared" si="1"/>
        <v>4000</v>
      </c>
      <c r="N42" s="25">
        <f>MAX(0,L42*(1+inputs!$B$33)-MAX(0,inputs!$B$31*(M42-inputs!$B$30)))</f>
        <v>47892.06957499998</v>
      </c>
      <c r="O42" s="26">
        <f t="shared" si="2"/>
        <v>4000</v>
      </c>
      <c r="P42" s="25">
        <f>MAX(0,N42*(1+inputs!$B$33)-MAX(0,inputs!$B$31*(O42-inputs!$B$30)))</f>
        <v>48610.450618624971</v>
      </c>
      <c r="Q42" s="26">
        <f t="shared" si="3"/>
        <v>4000</v>
      </c>
      <c r="R42" s="25">
        <f>MAX(0,P42*(1+inputs!$B$33)-MAX(0,inputs!$B$31*(Q42-inputs!$B$30)))</f>
        <v>49339.607377904344</v>
      </c>
      <c r="S42" s="26">
        <f t="shared" si="4"/>
        <v>4000</v>
      </c>
      <c r="T42" s="25">
        <f>MAX(0,R42*(1+inputs!$B$33)-MAX(0,inputs!$B$31*(S42-inputs!$B$30)))</f>
        <v>50079.7014885729</v>
      </c>
      <c r="U42" s="26">
        <f t="shared" si="5"/>
        <v>4000</v>
      </c>
      <c r="V42" s="25">
        <f>MAX(0,T42*(1+inputs!$B$33)-MAX(0,inputs!$B$31*(U42-inputs!$B$30)))</f>
        <v>50830.897010901492</v>
      </c>
      <c r="W42" s="26">
        <f t="shared" si="6"/>
        <v>4000</v>
      </c>
      <c r="X42" s="25">
        <f>MAX(0,V42*(1+inputs!$B$33)-MAX(0,inputs!$B$31*(W42-inputs!$B$30)))</f>
        <v>51593.360466065009</v>
      </c>
      <c r="Y42" s="26">
        <f t="shared" si="7"/>
        <v>4000</v>
      </c>
      <c r="Z42" s="25">
        <f>MAX(0,X42*(1+inputs!$B$33)-MAX(0,inputs!$B$31*(Y42-inputs!$B$30)))</f>
        <v>52367.26087305598</v>
      </c>
      <c r="AA42" s="25">
        <f>MAX(0,Y42*(1+inputs!$B$33)-MAX(0,inputs!$B$31*(Z42-inputs!$B$30)))</f>
        <v>1163.5065214249612</v>
      </c>
      <c r="AB42" s="26">
        <f t="shared" si="8"/>
        <v>4000</v>
      </c>
      <c r="AC42" s="25">
        <f>MAX(0,AA42*(1+inputs!$B$33)-MAX(0,inputs!$B$31*(AB42-inputs!$B$30)))</f>
        <v>1180.9591192463356</v>
      </c>
      <c r="AD42" s="26">
        <f>IF(inputs!$B$27="YES",MAX(0,inputs!$B$31*(AB42-inputs!$B$30)),0)</f>
        <v>0</v>
      </c>
      <c r="AE42" s="3">
        <f t="shared" si="9"/>
        <v>0</v>
      </c>
      <c r="AF42" s="1">
        <f t="shared" si="12"/>
        <v>0</v>
      </c>
      <c r="AG42" s="8">
        <f t="shared" si="10"/>
        <v>4000</v>
      </c>
    </row>
    <row r="43" spans="1:33" x14ac:dyDescent="0.2">
      <c r="A43" s="11">
        <f t="shared" si="11"/>
        <v>4100</v>
      </c>
      <c r="B43" s="15">
        <f>inputs!$C$3-MAX(0,MIN((calculations!A43-inputs!$B$8)*0.5,inputs!$C$3))+IF(AND(inputs!$B$23="YES",A43&lt;=inputs!$B$25),inputs!$B$24,0)</f>
        <v>12570</v>
      </c>
      <c r="C43" s="15">
        <f>MAX(0,MIN(A43-B43,inputs!$C$4)*inputs!$B$3)</f>
        <v>0</v>
      </c>
      <c r="D43" s="16">
        <f>MAX(0,(MIN(A43,inputs!$C$5)-(inputs!$C$4+B43))*inputs!$B$4)</f>
        <v>0</v>
      </c>
      <c r="E43" s="16">
        <f>MAX(0, (calculations!A43-inputs!$C$5)*inputs!$B$5)</f>
        <v>0</v>
      </c>
      <c r="F43" s="19">
        <f>MAX(0,inputs!$B$13*(MIN(calculations!A43,inputs!$C$14)-inputs!$C$13))+MAX(0,inputs!$B$14*(calculations!A43-inputs!$C$14))</f>
        <v>0</v>
      </c>
      <c r="G43" s="22">
        <f>MAX(MIN((calculations!A43-inputs!$B$21)/10000,100%),0) * inputs!$B$18</f>
        <v>0</v>
      </c>
      <c r="H43" s="22">
        <f>IF(AND(inputs!$B$35="YES", calculations!A43&gt;=inputs!$B$36,calculations!A43&lt;inputs!$B$37),inputs!$B$38*MIN(2,inputs!$B$17),0)</f>
        <v>0</v>
      </c>
      <c r="I43" s="25">
        <f>MIN(inputs!$B$32,A43)</f>
        <v>4100</v>
      </c>
      <c r="J43" s="25">
        <f>inputs!$B$29*(1+inputs!$B$33)-MAX(0,inputs!$B$31*(I43-inputs!$B$30))</f>
        <v>46486.999999999993</v>
      </c>
      <c r="K43" s="26">
        <f t="shared" si="0"/>
        <v>4100</v>
      </c>
      <c r="L43" s="25">
        <f>MAX(0,J43*(1+inputs!$B$33)-MAX(0,inputs!$B$31*(K43-inputs!$B$30)))</f>
        <v>47184.304999999986</v>
      </c>
      <c r="M43" s="26">
        <f t="shared" si="1"/>
        <v>4100</v>
      </c>
      <c r="N43" s="25">
        <f>MAX(0,L43*(1+inputs!$B$33)-MAX(0,inputs!$B$31*(M43-inputs!$B$30)))</f>
        <v>47892.06957499998</v>
      </c>
      <c r="O43" s="26">
        <f t="shared" si="2"/>
        <v>4100</v>
      </c>
      <c r="P43" s="25">
        <f>MAX(0,N43*(1+inputs!$B$33)-MAX(0,inputs!$B$31*(O43-inputs!$B$30)))</f>
        <v>48610.450618624971</v>
      </c>
      <c r="Q43" s="26">
        <f t="shared" si="3"/>
        <v>4100</v>
      </c>
      <c r="R43" s="25">
        <f>MAX(0,P43*(1+inputs!$B$33)-MAX(0,inputs!$B$31*(Q43-inputs!$B$30)))</f>
        <v>49339.607377904344</v>
      </c>
      <c r="S43" s="26">
        <f t="shared" si="4"/>
        <v>4100</v>
      </c>
      <c r="T43" s="25">
        <f>MAX(0,R43*(1+inputs!$B$33)-MAX(0,inputs!$B$31*(S43-inputs!$B$30)))</f>
        <v>50079.7014885729</v>
      </c>
      <c r="U43" s="26">
        <f t="shared" si="5"/>
        <v>4100</v>
      </c>
      <c r="V43" s="25">
        <f>MAX(0,T43*(1+inputs!$B$33)-MAX(0,inputs!$B$31*(U43-inputs!$B$30)))</f>
        <v>50830.897010901492</v>
      </c>
      <c r="W43" s="26">
        <f t="shared" si="6"/>
        <v>4100</v>
      </c>
      <c r="X43" s="25">
        <f>MAX(0,V43*(1+inputs!$B$33)-MAX(0,inputs!$B$31*(W43-inputs!$B$30)))</f>
        <v>51593.360466065009</v>
      </c>
      <c r="Y43" s="26">
        <f t="shared" si="7"/>
        <v>4100</v>
      </c>
      <c r="Z43" s="25">
        <f>MAX(0,X43*(1+inputs!$B$33)-MAX(0,inputs!$B$31*(Y43-inputs!$B$30)))</f>
        <v>52367.26087305598</v>
      </c>
      <c r="AA43" s="25">
        <f>MAX(0,Y43*(1+inputs!$B$33)-MAX(0,inputs!$B$31*(Z43-inputs!$B$30)))</f>
        <v>1265.0065214249616</v>
      </c>
      <c r="AB43" s="26">
        <f t="shared" si="8"/>
        <v>4100</v>
      </c>
      <c r="AC43" s="25">
        <f>MAX(0,AA43*(1+inputs!$B$33)-MAX(0,inputs!$B$31*(AB43-inputs!$B$30)))</f>
        <v>1283.9816192463359</v>
      </c>
      <c r="AD43" s="26">
        <f>IF(inputs!$B$27="YES",MAX(0,inputs!$B$31*(AB43-inputs!$B$30)),0)</f>
        <v>0</v>
      </c>
      <c r="AE43" s="3">
        <f t="shared" si="9"/>
        <v>0</v>
      </c>
      <c r="AF43" s="1">
        <f t="shared" si="12"/>
        <v>0</v>
      </c>
      <c r="AG43" s="8">
        <f t="shared" si="10"/>
        <v>4100</v>
      </c>
    </row>
    <row r="44" spans="1:33" x14ac:dyDescent="0.2">
      <c r="A44" s="11">
        <f t="shared" si="11"/>
        <v>4200</v>
      </c>
      <c r="B44" s="15">
        <f>inputs!$C$3-MAX(0,MIN((calculations!A44-inputs!$B$8)*0.5,inputs!$C$3))+IF(AND(inputs!$B$23="YES",A44&lt;=inputs!$B$25),inputs!$B$24,0)</f>
        <v>12570</v>
      </c>
      <c r="C44" s="15">
        <f>MAX(0,MIN(A44-B44,inputs!$C$4)*inputs!$B$3)</f>
        <v>0</v>
      </c>
      <c r="D44" s="16">
        <f>MAX(0,(MIN(A44,inputs!$C$5)-(inputs!$C$4+B44))*inputs!$B$4)</f>
        <v>0</v>
      </c>
      <c r="E44" s="16">
        <f>MAX(0, (calculations!A44-inputs!$C$5)*inputs!$B$5)</f>
        <v>0</v>
      </c>
      <c r="F44" s="19">
        <f>MAX(0,inputs!$B$13*(MIN(calculations!A44,inputs!$C$14)-inputs!$C$13))+MAX(0,inputs!$B$14*(calculations!A44-inputs!$C$14))</f>
        <v>0</v>
      </c>
      <c r="G44" s="22">
        <f>MAX(MIN((calculations!A44-inputs!$B$21)/10000,100%),0) * inputs!$B$18</f>
        <v>0</v>
      </c>
      <c r="H44" s="22">
        <f>IF(AND(inputs!$B$35="YES", calculations!A44&gt;=inputs!$B$36,calculations!A44&lt;inputs!$B$37),inputs!$B$38*MIN(2,inputs!$B$17),0)</f>
        <v>0</v>
      </c>
      <c r="I44" s="25">
        <f>MIN(inputs!$B$32,A44)</f>
        <v>4200</v>
      </c>
      <c r="J44" s="25">
        <f>inputs!$B$29*(1+inputs!$B$33)-MAX(0,inputs!$B$31*(I44-inputs!$B$30))</f>
        <v>46486.999999999993</v>
      </c>
      <c r="K44" s="26">
        <f t="shared" si="0"/>
        <v>4200</v>
      </c>
      <c r="L44" s="25">
        <f>MAX(0,J44*(1+inputs!$B$33)-MAX(0,inputs!$B$31*(K44-inputs!$B$30)))</f>
        <v>47184.304999999986</v>
      </c>
      <c r="M44" s="26">
        <f t="shared" si="1"/>
        <v>4200</v>
      </c>
      <c r="N44" s="25">
        <f>MAX(0,L44*(1+inputs!$B$33)-MAX(0,inputs!$B$31*(M44-inputs!$B$30)))</f>
        <v>47892.06957499998</v>
      </c>
      <c r="O44" s="26">
        <f t="shared" si="2"/>
        <v>4200</v>
      </c>
      <c r="P44" s="25">
        <f>MAX(0,N44*(1+inputs!$B$33)-MAX(0,inputs!$B$31*(O44-inputs!$B$30)))</f>
        <v>48610.450618624971</v>
      </c>
      <c r="Q44" s="26">
        <f t="shared" si="3"/>
        <v>4200</v>
      </c>
      <c r="R44" s="25">
        <f>MAX(0,P44*(1+inputs!$B$33)-MAX(0,inputs!$B$31*(Q44-inputs!$B$30)))</f>
        <v>49339.607377904344</v>
      </c>
      <c r="S44" s="26">
        <f t="shared" si="4"/>
        <v>4200</v>
      </c>
      <c r="T44" s="25">
        <f>MAX(0,R44*(1+inputs!$B$33)-MAX(0,inputs!$B$31*(S44-inputs!$B$30)))</f>
        <v>50079.7014885729</v>
      </c>
      <c r="U44" s="26">
        <f t="shared" si="5"/>
        <v>4200</v>
      </c>
      <c r="V44" s="25">
        <f>MAX(0,T44*(1+inputs!$B$33)-MAX(0,inputs!$B$31*(U44-inputs!$B$30)))</f>
        <v>50830.897010901492</v>
      </c>
      <c r="W44" s="26">
        <f t="shared" si="6"/>
        <v>4200</v>
      </c>
      <c r="X44" s="25">
        <f>MAX(0,V44*(1+inputs!$B$33)-MAX(0,inputs!$B$31*(W44-inputs!$B$30)))</f>
        <v>51593.360466065009</v>
      </c>
      <c r="Y44" s="26">
        <f t="shared" si="7"/>
        <v>4200</v>
      </c>
      <c r="Z44" s="25">
        <f>MAX(0,X44*(1+inputs!$B$33)-MAX(0,inputs!$B$31*(Y44-inputs!$B$30)))</f>
        <v>52367.26087305598</v>
      </c>
      <c r="AA44" s="25">
        <f>MAX(0,Y44*(1+inputs!$B$33)-MAX(0,inputs!$B$31*(Z44-inputs!$B$30)))</f>
        <v>1366.5065214249616</v>
      </c>
      <c r="AB44" s="26">
        <f t="shared" si="8"/>
        <v>4200</v>
      </c>
      <c r="AC44" s="25">
        <f>MAX(0,AA44*(1+inputs!$B$33)-MAX(0,inputs!$B$31*(AB44-inputs!$B$30)))</f>
        <v>1387.0041192463359</v>
      </c>
      <c r="AD44" s="26">
        <f>IF(inputs!$B$27="YES",MAX(0,inputs!$B$31*(AB44-inputs!$B$30)),0)</f>
        <v>0</v>
      </c>
      <c r="AE44" s="3">
        <f t="shared" si="9"/>
        <v>0</v>
      </c>
      <c r="AF44" s="1">
        <f t="shared" si="12"/>
        <v>0</v>
      </c>
      <c r="AG44" s="8">
        <f t="shared" si="10"/>
        <v>4200</v>
      </c>
    </row>
    <row r="45" spans="1:33" x14ac:dyDescent="0.2">
      <c r="A45" s="11">
        <f t="shared" si="11"/>
        <v>4300</v>
      </c>
      <c r="B45" s="15">
        <f>inputs!$C$3-MAX(0,MIN((calculations!A45-inputs!$B$8)*0.5,inputs!$C$3))+IF(AND(inputs!$B$23="YES",A45&lt;=inputs!$B$25),inputs!$B$24,0)</f>
        <v>12570</v>
      </c>
      <c r="C45" s="15">
        <f>MAX(0,MIN(A45-B45,inputs!$C$4)*inputs!$B$3)</f>
        <v>0</v>
      </c>
      <c r="D45" s="16">
        <f>MAX(0,(MIN(A45,inputs!$C$5)-(inputs!$C$4+B45))*inputs!$B$4)</f>
        <v>0</v>
      </c>
      <c r="E45" s="16">
        <f>MAX(0, (calculations!A45-inputs!$C$5)*inputs!$B$5)</f>
        <v>0</v>
      </c>
      <c r="F45" s="19">
        <f>MAX(0,inputs!$B$13*(MIN(calculations!A45,inputs!$C$14)-inputs!$C$13))+MAX(0,inputs!$B$14*(calculations!A45-inputs!$C$14))</f>
        <v>0</v>
      </c>
      <c r="G45" s="22">
        <f>MAX(MIN((calculations!A45-inputs!$B$21)/10000,100%),0) * inputs!$B$18</f>
        <v>0</v>
      </c>
      <c r="H45" s="22">
        <f>IF(AND(inputs!$B$35="YES", calculations!A45&gt;=inputs!$B$36,calculations!A45&lt;inputs!$B$37),inputs!$B$38*MIN(2,inputs!$B$17),0)</f>
        <v>0</v>
      </c>
      <c r="I45" s="25">
        <f>MIN(inputs!$B$32,A45)</f>
        <v>4300</v>
      </c>
      <c r="J45" s="25">
        <f>inputs!$B$29*(1+inputs!$B$33)-MAX(0,inputs!$B$31*(I45-inputs!$B$30))</f>
        <v>46486.999999999993</v>
      </c>
      <c r="K45" s="26">
        <f t="shared" si="0"/>
        <v>4300</v>
      </c>
      <c r="L45" s="25">
        <f>MAX(0,J45*(1+inputs!$B$33)-MAX(0,inputs!$B$31*(K45-inputs!$B$30)))</f>
        <v>47184.304999999986</v>
      </c>
      <c r="M45" s="26">
        <f t="shared" si="1"/>
        <v>4300</v>
      </c>
      <c r="N45" s="25">
        <f>MAX(0,L45*(1+inputs!$B$33)-MAX(0,inputs!$B$31*(M45-inputs!$B$30)))</f>
        <v>47892.06957499998</v>
      </c>
      <c r="O45" s="26">
        <f t="shared" si="2"/>
        <v>4300</v>
      </c>
      <c r="P45" s="25">
        <f>MAX(0,N45*(1+inputs!$B$33)-MAX(0,inputs!$B$31*(O45-inputs!$B$30)))</f>
        <v>48610.450618624971</v>
      </c>
      <c r="Q45" s="26">
        <f t="shared" si="3"/>
        <v>4300</v>
      </c>
      <c r="R45" s="25">
        <f>MAX(0,P45*(1+inputs!$B$33)-MAX(0,inputs!$B$31*(Q45-inputs!$B$30)))</f>
        <v>49339.607377904344</v>
      </c>
      <c r="S45" s="26">
        <f t="shared" si="4"/>
        <v>4300</v>
      </c>
      <c r="T45" s="25">
        <f>MAX(0,R45*(1+inputs!$B$33)-MAX(0,inputs!$B$31*(S45-inputs!$B$30)))</f>
        <v>50079.7014885729</v>
      </c>
      <c r="U45" s="26">
        <f t="shared" si="5"/>
        <v>4300</v>
      </c>
      <c r="V45" s="25">
        <f>MAX(0,T45*(1+inputs!$B$33)-MAX(0,inputs!$B$31*(U45-inputs!$B$30)))</f>
        <v>50830.897010901492</v>
      </c>
      <c r="W45" s="26">
        <f t="shared" si="6"/>
        <v>4300</v>
      </c>
      <c r="X45" s="25">
        <f>MAX(0,V45*(1+inputs!$B$33)-MAX(0,inputs!$B$31*(W45-inputs!$B$30)))</f>
        <v>51593.360466065009</v>
      </c>
      <c r="Y45" s="26">
        <f t="shared" si="7"/>
        <v>4300</v>
      </c>
      <c r="Z45" s="25">
        <f>MAX(0,X45*(1+inputs!$B$33)-MAX(0,inputs!$B$31*(Y45-inputs!$B$30)))</f>
        <v>52367.26087305598</v>
      </c>
      <c r="AA45" s="25">
        <f>MAX(0,Y45*(1+inputs!$B$33)-MAX(0,inputs!$B$31*(Z45-inputs!$B$30)))</f>
        <v>1468.0065214249616</v>
      </c>
      <c r="AB45" s="26">
        <f t="shared" si="8"/>
        <v>4300</v>
      </c>
      <c r="AC45" s="25">
        <f>MAX(0,AA45*(1+inputs!$B$33)-MAX(0,inputs!$B$31*(AB45-inputs!$B$30)))</f>
        <v>1490.0266192463359</v>
      </c>
      <c r="AD45" s="26">
        <f>IF(inputs!$B$27="YES",MAX(0,inputs!$B$31*(AB45-inputs!$B$30)),0)</f>
        <v>0</v>
      </c>
      <c r="AE45" s="3">
        <f t="shared" si="9"/>
        <v>0</v>
      </c>
      <c r="AF45" s="1">
        <f t="shared" si="12"/>
        <v>0</v>
      </c>
      <c r="AG45" s="8">
        <f t="shared" si="10"/>
        <v>4300</v>
      </c>
    </row>
    <row r="46" spans="1:33" x14ac:dyDescent="0.2">
      <c r="A46" s="11">
        <f t="shared" si="11"/>
        <v>4400</v>
      </c>
      <c r="B46" s="15">
        <f>inputs!$C$3-MAX(0,MIN((calculations!A46-inputs!$B$8)*0.5,inputs!$C$3))+IF(AND(inputs!$B$23="YES",A46&lt;=inputs!$B$25),inputs!$B$24,0)</f>
        <v>12570</v>
      </c>
      <c r="C46" s="15">
        <f>MAX(0,MIN(A46-B46,inputs!$C$4)*inputs!$B$3)</f>
        <v>0</v>
      </c>
      <c r="D46" s="16">
        <f>MAX(0,(MIN(A46,inputs!$C$5)-(inputs!$C$4+B46))*inputs!$B$4)</f>
        <v>0</v>
      </c>
      <c r="E46" s="16">
        <f>MAX(0, (calculations!A46-inputs!$C$5)*inputs!$B$5)</f>
        <v>0</v>
      </c>
      <c r="F46" s="19">
        <f>MAX(0,inputs!$B$13*(MIN(calculations!A46,inputs!$C$14)-inputs!$C$13))+MAX(0,inputs!$B$14*(calculations!A46-inputs!$C$14))</f>
        <v>0</v>
      </c>
      <c r="G46" s="22">
        <f>MAX(MIN((calculations!A46-inputs!$B$21)/10000,100%),0) * inputs!$B$18</f>
        <v>0</v>
      </c>
      <c r="H46" s="22">
        <f>IF(AND(inputs!$B$35="YES", calculations!A46&gt;=inputs!$B$36,calculations!A46&lt;inputs!$B$37),inputs!$B$38*MIN(2,inputs!$B$17),0)</f>
        <v>0</v>
      </c>
      <c r="I46" s="25">
        <f>MIN(inputs!$B$32,A46)</f>
        <v>4400</v>
      </c>
      <c r="J46" s="25">
        <f>inputs!$B$29*(1+inputs!$B$33)-MAX(0,inputs!$B$31*(I46-inputs!$B$30))</f>
        <v>46486.999999999993</v>
      </c>
      <c r="K46" s="26">
        <f t="shared" si="0"/>
        <v>4400</v>
      </c>
      <c r="L46" s="25">
        <f>MAX(0,J46*(1+inputs!$B$33)-MAX(0,inputs!$B$31*(K46-inputs!$B$30)))</f>
        <v>47184.304999999986</v>
      </c>
      <c r="M46" s="26">
        <f t="shared" si="1"/>
        <v>4400</v>
      </c>
      <c r="N46" s="25">
        <f>MAX(0,L46*(1+inputs!$B$33)-MAX(0,inputs!$B$31*(M46-inputs!$B$30)))</f>
        <v>47892.06957499998</v>
      </c>
      <c r="O46" s="26">
        <f t="shared" si="2"/>
        <v>4400</v>
      </c>
      <c r="P46" s="25">
        <f>MAX(0,N46*(1+inputs!$B$33)-MAX(0,inputs!$B$31*(O46-inputs!$B$30)))</f>
        <v>48610.450618624971</v>
      </c>
      <c r="Q46" s="26">
        <f t="shared" si="3"/>
        <v>4400</v>
      </c>
      <c r="R46" s="25">
        <f>MAX(0,P46*(1+inputs!$B$33)-MAX(0,inputs!$B$31*(Q46-inputs!$B$30)))</f>
        <v>49339.607377904344</v>
      </c>
      <c r="S46" s="26">
        <f t="shared" si="4"/>
        <v>4400</v>
      </c>
      <c r="T46" s="25">
        <f>MAX(0,R46*(1+inputs!$B$33)-MAX(0,inputs!$B$31*(S46-inputs!$B$30)))</f>
        <v>50079.7014885729</v>
      </c>
      <c r="U46" s="26">
        <f t="shared" si="5"/>
        <v>4400</v>
      </c>
      <c r="V46" s="25">
        <f>MAX(0,T46*(1+inputs!$B$33)-MAX(0,inputs!$B$31*(U46-inputs!$B$30)))</f>
        <v>50830.897010901492</v>
      </c>
      <c r="W46" s="26">
        <f t="shared" si="6"/>
        <v>4400</v>
      </c>
      <c r="X46" s="25">
        <f>MAX(0,V46*(1+inputs!$B$33)-MAX(0,inputs!$B$31*(W46-inputs!$B$30)))</f>
        <v>51593.360466065009</v>
      </c>
      <c r="Y46" s="26">
        <f t="shared" si="7"/>
        <v>4400</v>
      </c>
      <c r="Z46" s="25">
        <f>MAX(0,X46*(1+inputs!$B$33)-MAX(0,inputs!$B$31*(Y46-inputs!$B$30)))</f>
        <v>52367.26087305598</v>
      </c>
      <c r="AA46" s="25">
        <f>MAX(0,Y46*(1+inputs!$B$33)-MAX(0,inputs!$B$31*(Z46-inputs!$B$30)))</f>
        <v>1569.5065214249616</v>
      </c>
      <c r="AB46" s="26">
        <f t="shared" si="8"/>
        <v>4400</v>
      </c>
      <c r="AC46" s="25">
        <f>MAX(0,AA46*(1+inputs!$B$33)-MAX(0,inputs!$B$31*(AB46-inputs!$B$30)))</f>
        <v>1593.049119246336</v>
      </c>
      <c r="AD46" s="26">
        <f>IF(inputs!$B$27="YES",MAX(0,inputs!$B$31*(AB46-inputs!$B$30)),0)</f>
        <v>0</v>
      </c>
      <c r="AE46" s="3">
        <f t="shared" si="9"/>
        <v>0</v>
      </c>
      <c r="AF46" s="1">
        <f t="shared" si="12"/>
        <v>0</v>
      </c>
      <c r="AG46" s="8">
        <f t="shared" si="10"/>
        <v>4400</v>
      </c>
    </row>
    <row r="47" spans="1:33" x14ac:dyDescent="0.2">
      <c r="A47" s="11">
        <f t="shared" si="11"/>
        <v>4500</v>
      </c>
      <c r="B47" s="15">
        <f>inputs!$C$3-MAX(0,MIN((calculations!A47-inputs!$B$8)*0.5,inputs!$C$3))+IF(AND(inputs!$B$23="YES",A47&lt;=inputs!$B$25),inputs!$B$24,0)</f>
        <v>12570</v>
      </c>
      <c r="C47" s="15">
        <f>MAX(0,MIN(A47-B47,inputs!$C$4)*inputs!$B$3)</f>
        <v>0</v>
      </c>
      <c r="D47" s="16">
        <f>MAX(0,(MIN(A47,inputs!$C$5)-(inputs!$C$4+B47))*inputs!$B$4)</f>
        <v>0</v>
      </c>
      <c r="E47" s="16">
        <f>MAX(0, (calculations!A47-inputs!$C$5)*inputs!$B$5)</f>
        <v>0</v>
      </c>
      <c r="F47" s="19">
        <f>MAX(0,inputs!$B$13*(MIN(calculations!A47,inputs!$C$14)-inputs!$C$13))+MAX(0,inputs!$B$14*(calculations!A47-inputs!$C$14))</f>
        <v>0</v>
      </c>
      <c r="G47" s="22">
        <f>MAX(MIN((calculations!A47-inputs!$B$21)/10000,100%),0) * inputs!$B$18</f>
        <v>0</v>
      </c>
      <c r="H47" s="22">
        <f>IF(AND(inputs!$B$35="YES", calculations!A47&gt;=inputs!$B$36,calculations!A47&lt;inputs!$B$37),inputs!$B$38*MIN(2,inputs!$B$17),0)</f>
        <v>0</v>
      </c>
      <c r="I47" s="25">
        <f>MIN(inputs!$B$32,A47)</f>
        <v>4500</v>
      </c>
      <c r="J47" s="25">
        <f>inputs!$B$29*(1+inputs!$B$33)-MAX(0,inputs!$B$31*(I47-inputs!$B$30))</f>
        <v>46486.999999999993</v>
      </c>
      <c r="K47" s="26">
        <f t="shared" si="0"/>
        <v>4500</v>
      </c>
      <c r="L47" s="25">
        <f>MAX(0,J47*(1+inputs!$B$33)-MAX(0,inputs!$B$31*(K47-inputs!$B$30)))</f>
        <v>47184.304999999986</v>
      </c>
      <c r="M47" s="26">
        <f t="shared" si="1"/>
        <v>4500</v>
      </c>
      <c r="N47" s="25">
        <f>MAX(0,L47*(1+inputs!$B$33)-MAX(0,inputs!$B$31*(M47-inputs!$B$30)))</f>
        <v>47892.06957499998</v>
      </c>
      <c r="O47" s="26">
        <f t="shared" si="2"/>
        <v>4500</v>
      </c>
      <c r="P47" s="25">
        <f>MAX(0,N47*(1+inputs!$B$33)-MAX(0,inputs!$B$31*(O47-inputs!$B$30)))</f>
        <v>48610.450618624971</v>
      </c>
      <c r="Q47" s="26">
        <f t="shared" si="3"/>
        <v>4500</v>
      </c>
      <c r="R47" s="25">
        <f>MAX(0,P47*(1+inputs!$B$33)-MAX(0,inputs!$B$31*(Q47-inputs!$B$30)))</f>
        <v>49339.607377904344</v>
      </c>
      <c r="S47" s="26">
        <f t="shared" si="4"/>
        <v>4500</v>
      </c>
      <c r="T47" s="25">
        <f>MAX(0,R47*(1+inputs!$B$33)-MAX(0,inputs!$B$31*(S47-inputs!$B$30)))</f>
        <v>50079.7014885729</v>
      </c>
      <c r="U47" s="26">
        <f t="shared" si="5"/>
        <v>4500</v>
      </c>
      <c r="V47" s="25">
        <f>MAX(0,T47*(1+inputs!$B$33)-MAX(0,inputs!$B$31*(U47-inputs!$B$30)))</f>
        <v>50830.897010901492</v>
      </c>
      <c r="W47" s="26">
        <f t="shared" si="6"/>
        <v>4500</v>
      </c>
      <c r="X47" s="25">
        <f>MAX(0,V47*(1+inputs!$B$33)-MAX(0,inputs!$B$31*(W47-inputs!$B$30)))</f>
        <v>51593.360466065009</v>
      </c>
      <c r="Y47" s="26">
        <f t="shared" si="7"/>
        <v>4500</v>
      </c>
      <c r="Z47" s="25">
        <f>MAX(0,X47*(1+inputs!$B$33)-MAX(0,inputs!$B$31*(Y47-inputs!$B$30)))</f>
        <v>52367.26087305598</v>
      </c>
      <c r="AA47" s="25">
        <f>MAX(0,Y47*(1+inputs!$B$33)-MAX(0,inputs!$B$31*(Z47-inputs!$B$30)))</f>
        <v>1671.0065214249616</v>
      </c>
      <c r="AB47" s="26">
        <f t="shared" si="8"/>
        <v>4500</v>
      </c>
      <c r="AC47" s="25">
        <f>MAX(0,AA47*(1+inputs!$B$33)-MAX(0,inputs!$B$31*(AB47-inputs!$B$30)))</f>
        <v>1696.071619246336</v>
      </c>
      <c r="AD47" s="26">
        <f>IF(inputs!$B$27="YES",MAX(0,inputs!$B$31*(AB47-inputs!$B$30)),0)</f>
        <v>0</v>
      </c>
      <c r="AE47" s="3">
        <f t="shared" si="9"/>
        <v>0</v>
      </c>
      <c r="AF47" s="1">
        <f t="shared" si="12"/>
        <v>0</v>
      </c>
      <c r="AG47" s="8">
        <f t="shared" si="10"/>
        <v>4500</v>
      </c>
    </row>
    <row r="48" spans="1:33" x14ac:dyDescent="0.2">
      <c r="A48" s="11">
        <f t="shared" si="11"/>
        <v>4600</v>
      </c>
      <c r="B48" s="15">
        <f>inputs!$C$3-MAX(0,MIN((calculations!A48-inputs!$B$8)*0.5,inputs!$C$3))+IF(AND(inputs!$B$23="YES",A48&lt;=inputs!$B$25),inputs!$B$24,0)</f>
        <v>12570</v>
      </c>
      <c r="C48" s="15">
        <f>MAX(0,MIN(A48-B48,inputs!$C$4)*inputs!$B$3)</f>
        <v>0</v>
      </c>
      <c r="D48" s="16">
        <f>MAX(0,(MIN(A48,inputs!$C$5)-(inputs!$C$4+B48))*inputs!$B$4)</f>
        <v>0</v>
      </c>
      <c r="E48" s="16">
        <f>MAX(0, (calculations!A48-inputs!$C$5)*inputs!$B$5)</f>
        <v>0</v>
      </c>
      <c r="F48" s="19">
        <f>MAX(0,inputs!$B$13*(MIN(calculations!A48,inputs!$C$14)-inputs!$C$13))+MAX(0,inputs!$B$14*(calculations!A48-inputs!$C$14))</f>
        <v>0</v>
      </c>
      <c r="G48" s="22">
        <f>MAX(MIN((calculations!A48-inputs!$B$21)/10000,100%),0) * inputs!$B$18</f>
        <v>0</v>
      </c>
      <c r="H48" s="22">
        <f>IF(AND(inputs!$B$35="YES", calculations!A48&gt;=inputs!$B$36,calculations!A48&lt;inputs!$B$37),inputs!$B$38*MIN(2,inputs!$B$17),0)</f>
        <v>0</v>
      </c>
      <c r="I48" s="25">
        <f>MIN(inputs!$B$32,A48)</f>
        <v>4600</v>
      </c>
      <c r="J48" s="25">
        <f>inputs!$B$29*(1+inputs!$B$33)-MAX(0,inputs!$B$31*(I48-inputs!$B$30))</f>
        <v>46486.999999999993</v>
      </c>
      <c r="K48" s="26">
        <f t="shared" si="0"/>
        <v>4600</v>
      </c>
      <c r="L48" s="25">
        <f>MAX(0,J48*(1+inputs!$B$33)-MAX(0,inputs!$B$31*(K48-inputs!$B$30)))</f>
        <v>47184.304999999986</v>
      </c>
      <c r="M48" s="26">
        <f t="shared" si="1"/>
        <v>4600</v>
      </c>
      <c r="N48" s="25">
        <f>MAX(0,L48*(1+inputs!$B$33)-MAX(0,inputs!$B$31*(M48-inputs!$B$30)))</f>
        <v>47892.06957499998</v>
      </c>
      <c r="O48" s="26">
        <f t="shared" si="2"/>
        <v>4600</v>
      </c>
      <c r="P48" s="25">
        <f>MAX(0,N48*(1+inputs!$B$33)-MAX(0,inputs!$B$31*(O48-inputs!$B$30)))</f>
        <v>48610.450618624971</v>
      </c>
      <c r="Q48" s="26">
        <f t="shared" si="3"/>
        <v>4600</v>
      </c>
      <c r="R48" s="25">
        <f>MAX(0,P48*(1+inputs!$B$33)-MAX(0,inputs!$B$31*(Q48-inputs!$B$30)))</f>
        <v>49339.607377904344</v>
      </c>
      <c r="S48" s="26">
        <f t="shared" si="4"/>
        <v>4600</v>
      </c>
      <c r="T48" s="25">
        <f>MAX(0,R48*(1+inputs!$B$33)-MAX(0,inputs!$B$31*(S48-inputs!$B$30)))</f>
        <v>50079.7014885729</v>
      </c>
      <c r="U48" s="26">
        <f t="shared" si="5"/>
        <v>4600</v>
      </c>
      <c r="V48" s="25">
        <f>MAX(0,T48*(1+inputs!$B$33)-MAX(0,inputs!$B$31*(U48-inputs!$B$30)))</f>
        <v>50830.897010901492</v>
      </c>
      <c r="W48" s="26">
        <f t="shared" si="6"/>
        <v>4600</v>
      </c>
      <c r="X48" s="25">
        <f>MAX(0,V48*(1+inputs!$B$33)-MAX(0,inputs!$B$31*(W48-inputs!$B$30)))</f>
        <v>51593.360466065009</v>
      </c>
      <c r="Y48" s="26">
        <f t="shared" si="7"/>
        <v>4600</v>
      </c>
      <c r="Z48" s="25">
        <f>MAX(0,X48*(1+inputs!$B$33)-MAX(0,inputs!$B$31*(Y48-inputs!$B$30)))</f>
        <v>52367.26087305598</v>
      </c>
      <c r="AA48" s="25">
        <f>MAX(0,Y48*(1+inputs!$B$33)-MAX(0,inputs!$B$31*(Z48-inputs!$B$30)))</f>
        <v>1772.5065214249616</v>
      </c>
      <c r="AB48" s="26">
        <f t="shared" si="8"/>
        <v>4600</v>
      </c>
      <c r="AC48" s="25">
        <f>MAX(0,AA48*(1+inputs!$B$33)-MAX(0,inputs!$B$31*(AB48-inputs!$B$30)))</f>
        <v>1799.0941192463358</v>
      </c>
      <c r="AD48" s="26">
        <f>IF(inputs!$B$27="YES",MAX(0,inputs!$B$31*(AB48-inputs!$B$30)),0)</f>
        <v>0</v>
      </c>
      <c r="AE48" s="3">
        <f t="shared" si="9"/>
        <v>0</v>
      </c>
      <c r="AF48" s="1">
        <f t="shared" si="12"/>
        <v>0</v>
      </c>
      <c r="AG48" s="8">
        <f t="shared" si="10"/>
        <v>4600</v>
      </c>
    </row>
    <row r="49" spans="1:33" x14ac:dyDescent="0.2">
      <c r="A49" s="11">
        <f t="shared" si="11"/>
        <v>4700</v>
      </c>
      <c r="B49" s="15">
        <f>inputs!$C$3-MAX(0,MIN((calculations!A49-inputs!$B$8)*0.5,inputs!$C$3))+IF(AND(inputs!$B$23="YES",A49&lt;=inputs!$B$25),inputs!$B$24,0)</f>
        <v>12570</v>
      </c>
      <c r="C49" s="15">
        <f>MAX(0,MIN(A49-B49,inputs!$C$4)*inputs!$B$3)</f>
        <v>0</v>
      </c>
      <c r="D49" s="16">
        <f>MAX(0,(MIN(A49,inputs!$C$5)-(inputs!$C$4+B49))*inputs!$B$4)</f>
        <v>0</v>
      </c>
      <c r="E49" s="16">
        <f>MAX(0, (calculations!A49-inputs!$C$5)*inputs!$B$5)</f>
        <v>0</v>
      </c>
      <c r="F49" s="19">
        <f>MAX(0,inputs!$B$13*(MIN(calculations!A49,inputs!$C$14)-inputs!$C$13))+MAX(0,inputs!$B$14*(calculations!A49-inputs!$C$14))</f>
        <v>0</v>
      </c>
      <c r="G49" s="22">
        <f>MAX(MIN((calculations!A49-inputs!$B$21)/10000,100%),0) * inputs!$B$18</f>
        <v>0</v>
      </c>
      <c r="H49" s="22">
        <f>IF(AND(inputs!$B$35="YES", calculations!A49&gt;=inputs!$B$36,calculations!A49&lt;inputs!$B$37),inputs!$B$38*MIN(2,inputs!$B$17),0)</f>
        <v>0</v>
      </c>
      <c r="I49" s="25">
        <f>MIN(inputs!$B$32,A49)</f>
        <v>4700</v>
      </c>
      <c r="J49" s="25">
        <f>inputs!$B$29*(1+inputs!$B$33)-MAX(0,inputs!$B$31*(I49-inputs!$B$30))</f>
        <v>46486.999999999993</v>
      </c>
      <c r="K49" s="26">
        <f t="shared" si="0"/>
        <v>4700</v>
      </c>
      <c r="L49" s="25">
        <f>MAX(0,J49*(1+inputs!$B$33)-MAX(0,inputs!$B$31*(K49-inputs!$B$30)))</f>
        <v>47184.304999999986</v>
      </c>
      <c r="M49" s="26">
        <f t="shared" si="1"/>
        <v>4700</v>
      </c>
      <c r="N49" s="25">
        <f>MAX(0,L49*(1+inputs!$B$33)-MAX(0,inputs!$B$31*(M49-inputs!$B$30)))</f>
        <v>47892.06957499998</v>
      </c>
      <c r="O49" s="26">
        <f t="shared" si="2"/>
        <v>4700</v>
      </c>
      <c r="P49" s="25">
        <f>MAX(0,N49*(1+inputs!$B$33)-MAX(0,inputs!$B$31*(O49-inputs!$B$30)))</f>
        <v>48610.450618624971</v>
      </c>
      <c r="Q49" s="26">
        <f t="shared" si="3"/>
        <v>4700</v>
      </c>
      <c r="R49" s="25">
        <f>MAX(0,P49*(1+inputs!$B$33)-MAX(0,inputs!$B$31*(Q49-inputs!$B$30)))</f>
        <v>49339.607377904344</v>
      </c>
      <c r="S49" s="26">
        <f t="shared" si="4"/>
        <v>4700</v>
      </c>
      <c r="T49" s="25">
        <f>MAX(0,R49*(1+inputs!$B$33)-MAX(0,inputs!$B$31*(S49-inputs!$B$30)))</f>
        <v>50079.7014885729</v>
      </c>
      <c r="U49" s="26">
        <f t="shared" si="5"/>
        <v>4700</v>
      </c>
      <c r="V49" s="25">
        <f>MAX(0,T49*(1+inputs!$B$33)-MAX(0,inputs!$B$31*(U49-inputs!$B$30)))</f>
        <v>50830.897010901492</v>
      </c>
      <c r="W49" s="26">
        <f t="shared" si="6"/>
        <v>4700</v>
      </c>
      <c r="X49" s="25">
        <f>MAX(0,V49*(1+inputs!$B$33)-MAX(0,inputs!$B$31*(W49-inputs!$B$30)))</f>
        <v>51593.360466065009</v>
      </c>
      <c r="Y49" s="26">
        <f t="shared" si="7"/>
        <v>4700</v>
      </c>
      <c r="Z49" s="25">
        <f>MAX(0,X49*(1+inputs!$B$33)-MAX(0,inputs!$B$31*(Y49-inputs!$B$30)))</f>
        <v>52367.26087305598</v>
      </c>
      <c r="AA49" s="25">
        <f>MAX(0,Y49*(1+inputs!$B$33)-MAX(0,inputs!$B$31*(Z49-inputs!$B$30)))</f>
        <v>1874.0065214249607</v>
      </c>
      <c r="AB49" s="26">
        <f t="shared" si="8"/>
        <v>4700</v>
      </c>
      <c r="AC49" s="25">
        <f>MAX(0,AA49*(1+inputs!$B$33)-MAX(0,inputs!$B$31*(AB49-inputs!$B$30)))</f>
        <v>1902.1166192463349</v>
      </c>
      <c r="AD49" s="26">
        <f>IF(inputs!$B$27="YES",MAX(0,inputs!$B$31*(AB49-inputs!$B$30)),0)</f>
        <v>0</v>
      </c>
      <c r="AE49" s="3">
        <f t="shared" si="9"/>
        <v>0</v>
      </c>
      <c r="AF49" s="1">
        <f t="shared" si="12"/>
        <v>0</v>
      </c>
      <c r="AG49" s="8">
        <f t="shared" si="10"/>
        <v>4700</v>
      </c>
    </row>
    <row r="50" spans="1:33" x14ac:dyDescent="0.2">
      <c r="A50" s="11">
        <f t="shared" si="11"/>
        <v>4800</v>
      </c>
      <c r="B50" s="15">
        <f>inputs!$C$3-MAX(0,MIN((calculations!A50-inputs!$B$8)*0.5,inputs!$C$3))+IF(AND(inputs!$B$23="YES",A50&lt;=inputs!$B$25),inputs!$B$24,0)</f>
        <v>12570</v>
      </c>
      <c r="C50" s="15">
        <f>MAX(0,MIN(A50-B50,inputs!$C$4)*inputs!$B$3)</f>
        <v>0</v>
      </c>
      <c r="D50" s="16">
        <f>MAX(0,(MIN(A50,inputs!$C$5)-(inputs!$C$4+B50))*inputs!$B$4)</f>
        <v>0</v>
      </c>
      <c r="E50" s="16">
        <f>MAX(0, (calculations!A50-inputs!$C$5)*inputs!$B$5)</f>
        <v>0</v>
      </c>
      <c r="F50" s="19">
        <f>MAX(0,inputs!$B$13*(MIN(calculations!A50,inputs!$C$14)-inputs!$C$13))+MAX(0,inputs!$B$14*(calculations!A50-inputs!$C$14))</f>
        <v>0</v>
      </c>
      <c r="G50" s="22">
        <f>MAX(MIN((calculations!A50-inputs!$B$21)/10000,100%),0) * inputs!$B$18</f>
        <v>0</v>
      </c>
      <c r="H50" s="22">
        <f>IF(AND(inputs!$B$35="YES", calculations!A50&gt;=inputs!$B$36,calculations!A50&lt;inputs!$B$37),inputs!$B$38*MIN(2,inputs!$B$17),0)</f>
        <v>0</v>
      </c>
      <c r="I50" s="25">
        <f>MIN(inputs!$B$32,A50)</f>
        <v>4800</v>
      </c>
      <c r="J50" s="25">
        <f>inputs!$B$29*(1+inputs!$B$33)-MAX(0,inputs!$B$31*(I50-inputs!$B$30))</f>
        <v>46486.999999999993</v>
      </c>
      <c r="K50" s="26">
        <f t="shared" si="0"/>
        <v>4800</v>
      </c>
      <c r="L50" s="25">
        <f>MAX(0,J50*(1+inputs!$B$33)-MAX(0,inputs!$B$31*(K50-inputs!$B$30)))</f>
        <v>47184.304999999986</v>
      </c>
      <c r="M50" s="26">
        <f t="shared" si="1"/>
        <v>4800</v>
      </c>
      <c r="N50" s="25">
        <f>MAX(0,L50*(1+inputs!$B$33)-MAX(0,inputs!$B$31*(M50-inputs!$B$30)))</f>
        <v>47892.06957499998</v>
      </c>
      <c r="O50" s="26">
        <f t="shared" si="2"/>
        <v>4800</v>
      </c>
      <c r="P50" s="25">
        <f>MAX(0,N50*(1+inputs!$B$33)-MAX(0,inputs!$B$31*(O50-inputs!$B$30)))</f>
        <v>48610.450618624971</v>
      </c>
      <c r="Q50" s="26">
        <f t="shared" si="3"/>
        <v>4800</v>
      </c>
      <c r="R50" s="25">
        <f>MAX(0,P50*(1+inputs!$B$33)-MAX(0,inputs!$B$31*(Q50-inputs!$B$30)))</f>
        <v>49339.607377904344</v>
      </c>
      <c r="S50" s="26">
        <f t="shared" si="4"/>
        <v>4800</v>
      </c>
      <c r="T50" s="25">
        <f>MAX(0,R50*(1+inputs!$B$33)-MAX(0,inputs!$B$31*(S50-inputs!$B$30)))</f>
        <v>50079.7014885729</v>
      </c>
      <c r="U50" s="26">
        <f t="shared" si="5"/>
        <v>4800</v>
      </c>
      <c r="V50" s="25">
        <f>MAX(0,T50*(1+inputs!$B$33)-MAX(0,inputs!$B$31*(U50-inputs!$B$30)))</f>
        <v>50830.897010901492</v>
      </c>
      <c r="W50" s="26">
        <f t="shared" si="6"/>
        <v>4800</v>
      </c>
      <c r="X50" s="25">
        <f>MAX(0,V50*(1+inputs!$B$33)-MAX(0,inputs!$B$31*(W50-inputs!$B$30)))</f>
        <v>51593.360466065009</v>
      </c>
      <c r="Y50" s="26">
        <f t="shared" si="7"/>
        <v>4800</v>
      </c>
      <c r="Z50" s="25">
        <f>MAX(0,X50*(1+inputs!$B$33)-MAX(0,inputs!$B$31*(Y50-inputs!$B$30)))</f>
        <v>52367.26087305598</v>
      </c>
      <c r="AA50" s="25">
        <f>MAX(0,Y50*(1+inputs!$B$33)-MAX(0,inputs!$B$31*(Z50-inputs!$B$30)))</f>
        <v>1975.5065214249607</v>
      </c>
      <c r="AB50" s="26">
        <f t="shared" si="8"/>
        <v>4800</v>
      </c>
      <c r="AC50" s="25">
        <f>MAX(0,AA50*(1+inputs!$B$33)-MAX(0,inputs!$B$31*(AB50-inputs!$B$30)))</f>
        <v>2005.139119246335</v>
      </c>
      <c r="AD50" s="26">
        <f>IF(inputs!$B$27="YES",MAX(0,inputs!$B$31*(AB50-inputs!$B$30)),0)</f>
        <v>0</v>
      </c>
      <c r="AE50" s="3">
        <f t="shared" si="9"/>
        <v>0</v>
      </c>
      <c r="AF50" s="1">
        <f t="shared" si="12"/>
        <v>0</v>
      </c>
      <c r="AG50" s="8">
        <f t="shared" si="10"/>
        <v>4800</v>
      </c>
    </row>
    <row r="51" spans="1:33" x14ac:dyDescent="0.2">
      <c r="A51" s="11">
        <f t="shared" si="11"/>
        <v>4900</v>
      </c>
      <c r="B51" s="15">
        <f>inputs!$C$3-MAX(0,MIN((calculations!A51-inputs!$B$8)*0.5,inputs!$C$3))+IF(AND(inputs!$B$23="YES",A51&lt;=inputs!$B$25),inputs!$B$24,0)</f>
        <v>12570</v>
      </c>
      <c r="C51" s="15">
        <f>MAX(0,MIN(A51-B51,inputs!$C$4)*inputs!$B$3)</f>
        <v>0</v>
      </c>
      <c r="D51" s="16">
        <f>MAX(0,(MIN(A51,inputs!$C$5)-(inputs!$C$4+B51))*inputs!$B$4)</f>
        <v>0</v>
      </c>
      <c r="E51" s="16">
        <f>MAX(0, (calculations!A51-inputs!$C$5)*inputs!$B$5)</f>
        <v>0</v>
      </c>
      <c r="F51" s="19">
        <f>MAX(0,inputs!$B$13*(MIN(calculations!A51,inputs!$C$14)-inputs!$C$13))+MAX(0,inputs!$B$14*(calculations!A51-inputs!$C$14))</f>
        <v>0</v>
      </c>
      <c r="G51" s="22">
        <f>MAX(MIN((calculations!A51-inputs!$B$21)/10000,100%),0) * inputs!$B$18</f>
        <v>0</v>
      </c>
      <c r="H51" s="22">
        <f>IF(AND(inputs!$B$35="YES", calculations!A51&gt;=inputs!$B$36,calculations!A51&lt;inputs!$B$37),inputs!$B$38*MIN(2,inputs!$B$17),0)</f>
        <v>0</v>
      </c>
      <c r="I51" s="25">
        <f>MIN(inputs!$B$32,A51)</f>
        <v>4900</v>
      </c>
      <c r="J51" s="25">
        <f>inputs!$B$29*(1+inputs!$B$33)-MAX(0,inputs!$B$31*(I51-inputs!$B$30))</f>
        <v>46486.999999999993</v>
      </c>
      <c r="K51" s="26">
        <f t="shared" si="0"/>
        <v>4900</v>
      </c>
      <c r="L51" s="25">
        <f>MAX(0,J51*(1+inputs!$B$33)-MAX(0,inputs!$B$31*(K51-inputs!$B$30)))</f>
        <v>47184.304999999986</v>
      </c>
      <c r="M51" s="26">
        <f t="shared" si="1"/>
        <v>4900</v>
      </c>
      <c r="N51" s="25">
        <f>MAX(0,L51*(1+inputs!$B$33)-MAX(0,inputs!$B$31*(M51-inputs!$B$30)))</f>
        <v>47892.06957499998</v>
      </c>
      <c r="O51" s="26">
        <f t="shared" si="2"/>
        <v>4900</v>
      </c>
      <c r="P51" s="25">
        <f>MAX(0,N51*(1+inputs!$B$33)-MAX(0,inputs!$B$31*(O51-inputs!$B$30)))</f>
        <v>48610.450618624971</v>
      </c>
      <c r="Q51" s="26">
        <f t="shared" si="3"/>
        <v>4900</v>
      </c>
      <c r="R51" s="25">
        <f>MAX(0,P51*(1+inputs!$B$33)-MAX(0,inputs!$B$31*(Q51-inputs!$B$30)))</f>
        <v>49339.607377904344</v>
      </c>
      <c r="S51" s="26">
        <f t="shared" si="4"/>
        <v>4900</v>
      </c>
      <c r="T51" s="25">
        <f>MAX(0,R51*(1+inputs!$B$33)-MAX(0,inputs!$B$31*(S51-inputs!$B$30)))</f>
        <v>50079.7014885729</v>
      </c>
      <c r="U51" s="26">
        <f t="shared" si="5"/>
        <v>4900</v>
      </c>
      <c r="V51" s="25">
        <f>MAX(0,T51*(1+inputs!$B$33)-MAX(0,inputs!$B$31*(U51-inputs!$B$30)))</f>
        <v>50830.897010901492</v>
      </c>
      <c r="W51" s="26">
        <f t="shared" si="6"/>
        <v>4900</v>
      </c>
      <c r="X51" s="25">
        <f>MAX(0,V51*(1+inputs!$B$33)-MAX(0,inputs!$B$31*(W51-inputs!$B$30)))</f>
        <v>51593.360466065009</v>
      </c>
      <c r="Y51" s="26">
        <f t="shared" si="7"/>
        <v>4900</v>
      </c>
      <c r="Z51" s="25">
        <f>MAX(0,X51*(1+inputs!$B$33)-MAX(0,inputs!$B$31*(Y51-inputs!$B$30)))</f>
        <v>52367.26087305598</v>
      </c>
      <c r="AA51" s="25">
        <f>MAX(0,Y51*(1+inputs!$B$33)-MAX(0,inputs!$B$31*(Z51-inputs!$B$30)))</f>
        <v>2077.0065214249607</v>
      </c>
      <c r="AB51" s="26">
        <f t="shared" si="8"/>
        <v>4900</v>
      </c>
      <c r="AC51" s="25">
        <f>MAX(0,AA51*(1+inputs!$B$33)-MAX(0,inputs!$B$31*(AB51-inputs!$B$30)))</f>
        <v>2108.1616192463348</v>
      </c>
      <c r="AD51" s="26">
        <f>IF(inputs!$B$27="YES",MAX(0,inputs!$B$31*(AB51-inputs!$B$30)),0)</f>
        <v>0</v>
      </c>
      <c r="AE51" s="3">
        <f t="shared" si="9"/>
        <v>0</v>
      </c>
      <c r="AF51" s="1">
        <f t="shared" si="12"/>
        <v>0</v>
      </c>
      <c r="AG51" s="8">
        <f t="shared" si="10"/>
        <v>4900</v>
      </c>
    </row>
    <row r="52" spans="1:33" x14ac:dyDescent="0.2">
      <c r="A52" s="11">
        <f t="shared" si="11"/>
        <v>5000</v>
      </c>
      <c r="B52" s="15">
        <f>inputs!$C$3-MAX(0,MIN((calculations!A52-inputs!$B$8)*0.5,inputs!$C$3))+IF(AND(inputs!$B$23="YES",A52&lt;=inputs!$B$25),inputs!$B$24,0)</f>
        <v>12570</v>
      </c>
      <c r="C52" s="15">
        <f>MAX(0,MIN(A52-B52,inputs!$C$4)*inputs!$B$3)</f>
        <v>0</v>
      </c>
      <c r="D52" s="16">
        <f>MAX(0,(MIN(A52,inputs!$C$5)-(inputs!$C$4+B52))*inputs!$B$4)</f>
        <v>0</v>
      </c>
      <c r="E52" s="16">
        <f>MAX(0, (calculations!A52-inputs!$C$5)*inputs!$B$5)</f>
        <v>0</v>
      </c>
      <c r="F52" s="19">
        <f>MAX(0,inputs!$B$13*(MIN(calculations!A52,inputs!$C$14)-inputs!$C$13))+MAX(0,inputs!$B$14*(calculations!A52-inputs!$C$14))</f>
        <v>0</v>
      </c>
      <c r="G52" s="22">
        <f>MAX(MIN((calculations!A52-inputs!$B$21)/10000,100%),0) * inputs!$B$18</f>
        <v>0</v>
      </c>
      <c r="H52" s="22">
        <f>IF(AND(inputs!$B$35="YES", calculations!A52&gt;=inputs!$B$36,calculations!A52&lt;inputs!$B$37),inputs!$B$38*MIN(2,inputs!$B$17),0)</f>
        <v>0</v>
      </c>
      <c r="I52" s="25">
        <f>MIN(inputs!$B$32,A52)</f>
        <v>5000</v>
      </c>
      <c r="J52" s="25">
        <f>inputs!$B$29*(1+inputs!$B$33)-MAX(0,inputs!$B$31*(I52-inputs!$B$30))</f>
        <v>46486.999999999993</v>
      </c>
      <c r="K52" s="26">
        <f t="shared" si="0"/>
        <v>5000</v>
      </c>
      <c r="L52" s="25">
        <f>MAX(0,J52*(1+inputs!$B$33)-MAX(0,inputs!$B$31*(K52-inputs!$B$30)))</f>
        <v>47184.304999999986</v>
      </c>
      <c r="M52" s="26">
        <f t="shared" si="1"/>
        <v>5000</v>
      </c>
      <c r="N52" s="25">
        <f>MAX(0,L52*(1+inputs!$B$33)-MAX(0,inputs!$B$31*(M52-inputs!$B$30)))</f>
        <v>47892.06957499998</v>
      </c>
      <c r="O52" s="26">
        <f t="shared" si="2"/>
        <v>5000</v>
      </c>
      <c r="P52" s="25">
        <f>MAX(0,N52*(1+inputs!$B$33)-MAX(0,inputs!$B$31*(O52-inputs!$B$30)))</f>
        <v>48610.450618624971</v>
      </c>
      <c r="Q52" s="26">
        <f t="shared" si="3"/>
        <v>5000</v>
      </c>
      <c r="R52" s="25">
        <f>MAX(0,P52*(1+inputs!$B$33)-MAX(0,inputs!$B$31*(Q52-inputs!$B$30)))</f>
        <v>49339.607377904344</v>
      </c>
      <c r="S52" s="26">
        <f t="shared" si="4"/>
        <v>5000</v>
      </c>
      <c r="T52" s="25">
        <f>MAX(0,R52*(1+inputs!$B$33)-MAX(0,inputs!$B$31*(S52-inputs!$B$30)))</f>
        <v>50079.7014885729</v>
      </c>
      <c r="U52" s="26">
        <f t="shared" si="5"/>
        <v>5000</v>
      </c>
      <c r="V52" s="25">
        <f>MAX(0,T52*(1+inputs!$B$33)-MAX(0,inputs!$B$31*(U52-inputs!$B$30)))</f>
        <v>50830.897010901492</v>
      </c>
      <c r="W52" s="26">
        <f t="shared" si="6"/>
        <v>5000</v>
      </c>
      <c r="X52" s="25">
        <f>MAX(0,V52*(1+inputs!$B$33)-MAX(0,inputs!$B$31*(W52-inputs!$B$30)))</f>
        <v>51593.360466065009</v>
      </c>
      <c r="Y52" s="26">
        <f t="shared" si="7"/>
        <v>5000</v>
      </c>
      <c r="Z52" s="25">
        <f>MAX(0,X52*(1+inputs!$B$33)-MAX(0,inputs!$B$31*(Y52-inputs!$B$30)))</f>
        <v>52367.26087305598</v>
      </c>
      <c r="AA52" s="25">
        <f>MAX(0,Y52*(1+inputs!$B$33)-MAX(0,inputs!$B$31*(Z52-inputs!$B$30)))</f>
        <v>2178.5065214249607</v>
      </c>
      <c r="AB52" s="26">
        <f t="shared" si="8"/>
        <v>5000</v>
      </c>
      <c r="AC52" s="25">
        <f>MAX(0,AA52*(1+inputs!$B$33)-MAX(0,inputs!$B$31*(AB52-inputs!$B$30)))</f>
        <v>2211.1841192463348</v>
      </c>
      <c r="AD52" s="26">
        <f>IF(inputs!$B$27="YES",MAX(0,inputs!$B$31*(AB52-inputs!$B$30)),0)</f>
        <v>0</v>
      </c>
      <c r="AE52" s="3">
        <f t="shared" si="9"/>
        <v>0</v>
      </c>
      <c r="AF52" s="1">
        <f t="shared" si="12"/>
        <v>0</v>
      </c>
      <c r="AG52" s="8">
        <f t="shared" si="10"/>
        <v>5000</v>
      </c>
    </row>
    <row r="53" spans="1:33" x14ac:dyDescent="0.2">
      <c r="A53" s="11">
        <f t="shared" si="11"/>
        <v>5100</v>
      </c>
      <c r="B53" s="15">
        <f>inputs!$C$3-MAX(0,MIN((calculations!A53-inputs!$B$8)*0.5,inputs!$C$3))+IF(AND(inputs!$B$23="YES",A53&lt;=inputs!$B$25),inputs!$B$24,0)</f>
        <v>12570</v>
      </c>
      <c r="C53" s="15">
        <f>MAX(0,MIN(A53-B53,inputs!$C$4)*inputs!$B$3)</f>
        <v>0</v>
      </c>
      <c r="D53" s="16">
        <f>MAX(0,(MIN(A53,inputs!$C$5)-(inputs!$C$4+B53))*inputs!$B$4)</f>
        <v>0</v>
      </c>
      <c r="E53" s="16">
        <f>MAX(0, (calculations!A53-inputs!$C$5)*inputs!$B$5)</f>
        <v>0</v>
      </c>
      <c r="F53" s="19">
        <f>MAX(0,inputs!$B$13*(MIN(calculations!A53,inputs!$C$14)-inputs!$C$13))+MAX(0,inputs!$B$14*(calculations!A53-inputs!$C$14))</f>
        <v>0</v>
      </c>
      <c r="G53" s="22">
        <f>MAX(MIN((calculations!A53-inputs!$B$21)/10000,100%),0) * inputs!$B$18</f>
        <v>0</v>
      </c>
      <c r="H53" s="22">
        <f>IF(AND(inputs!$B$35="YES", calculations!A53&gt;=inputs!$B$36,calculations!A53&lt;inputs!$B$37),inputs!$B$38*MIN(2,inputs!$B$17),0)</f>
        <v>0</v>
      </c>
      <c r="I53" s="25">
        <f>MIN(inputs!$B$32,A53)</f>
        <v>5100</v>
      </c>
      <c r="J53" s="25">
        <f>inputs!$B$29*(1+inputs!$B$33)-MAX(0,inputs!$B$31*(I53-inputs!$B$30))</f>
        <v>46486.999999999993</v>
      </c>
      <c r="K53" s="26">
        <f t="shared" si="0"/>
        <v>5100</v>
      </c>
      <c r="L53" s="25">
        <f>MAX(0,J53*(1+inputs!$B$33)-MAX(0,inputs!$B$31*(K53-inputs!$B$30)))</f>
        <v>47184.304999999986</v>
      </c>
      <c r="M53" s="26">
        <f t="shared" si="1"/>
        <v>5100</v>
      </c>
      <c r="N53" s="25">
        <f>MAX(0,L53*(1+inputs!$B$33)-MAX(0,inputs!$B$31*(M53-inputs!$B$30)))</f>
        <v>47892.06957499998</v>
      </c>
      <c r="O53" s="26">
        <f t="shared" si="2"/>
        <v>5100</v>
      </c>
      <c r="P53" s="25">
        <f>MAX(0,N53*(1+inputs!$B$33)-MAX(0,inputs!$B$31*(O53-inputs!$B$30)))</f>
        <v>48610.450618624971</v>
      </c>
      <c r="Q53" s="26">
        <f t="shared" si="3"/>
        <v>5100</v>
      </c>
      <c r="R53" s="25">
        <f>MAX(0,P53*(1+inputs!$B$33)-MAX(0,inputs!$B$31*(Q53-inputs!$B$30)))</f>
        <v>49339.607377904344</v>
      </c>
      <c r="S53" s="26">
        <f t="shared" si="4"/>
        <v>5100</v>
      </c>
      <c r="T53" s="25">
        <f>MAX(0,R53*(1+inputs!$B$33)-MAX(0,inputs!$B$31*(S53-inputs!$B$30)))</f>
        <v>50079.7014885729</v>
      </c>
      <c r="U53" s="26">
        <f t="shared" si="5"/>
        <v>5100</v>
      </c>
      <c r="V53" s="25">
        <f>MAX(0,T53*(1+inputs!$B$33)-MAX(0,inputs!$B$31*(U53-inputs!$B$30)))</f>
        <v>50830.897010901492</v>
      </c>
      <c r="W53" s="26">
        <f t="shared" si="6"/>
        <v>5100</v>
      </c>
      <c r="X53" s="25">
        <f>MAX(0,V53*(1+inputs!$B$33)-MAX(0,inputs!$B$31*(W53-inputs!$B$30)))</f>
        <v>51593.360466065009</v>
      </c>
      <c r="Y53" s="26">
        <f t="shared" si="7"/>
        <v>5100</v>
      </c>
      <c r="Z53" s="25">
        <f>MAX(0,X53*(1+inputs!$B$33)-MAX(0,inputs!$B$31*(Y53-inputs!$B$30)))</f>
        <v>52367.26087305598</v>
      </c>
      <c r="AA53" s="25">
        <f>MAX(0,Y53*(1+inputs!$B$33)-MAX(0,inputs!$B$31*(Z53-inputs!$B$30)))</f>
        <v>2280.0065214249607</v>
      </c>
      <c r="AB53" s="26">
        <f t="shared" si="8"/>
        <v>5100</v>
      </c>
      <c r="AC53" s="25">
        <f>MAX(0,AA53*(1+inputs!$B$33)-MAX(0,inputs!$B$31*(AB53-inputs!$B$30)))</f>
        <v>2314.2066192463349</v>
      </c>
      <c r="AD53" s="26">
        <f>IF(inputs!$B$27="YES",MAX(0,inputs!$B$31*(AB53-inputs!$B$30)),0)</f>
        <v>0</v>
      </c>
      <c r="AE53" s="3">
        <f t="shared" si="9"/>
        <v>0</v>
      </c>
      <c r="AF53" s="1">
        <f t="shared" si="12"/>
        <v>0</v>
      </c>
      <c r="AG53" s="8">
        <f t="shared" si="10"/>
        <v>5100</v>
      </c>
    </row>
    <row r="54" spans="1:33" x14ac:dyDescent="0.2">
      <c r="A54" s="11">
        <f t="shared" si="11"/>
        <v>5200</v>
      </c>
      <c r="B54" s="15">
        <f>inputs!$C$3-MAX(0,MIN((calculations!A54-inputs!$B$8)*0.5,inputs!$C$3))+IF(AND(inputs!$B$23="YES",A54&lt;=inputs!$B$25),inputs!$B$24,0)</f>
        <v>12570</v>
      </c>
      <c r="C54" s="15">
        <f>MAX(0,MIN(A54-B54,inputs!$C$4)*inputs!$B$3)</f>
        <v>0</v>
      </c>
      <c r="D54" s="16">
        <f>MAX(0,(MIN(A54,inputs!$C$5)-(inputs!$C$4+B54))*inputs!$B$4)</f>
        <v>0</v>
      </c>
      <c r="E54" s="16">
        <f>MAX(0, (calculations!A54-inputs!$C$5)*inputs!$B$5)</f>
        <v>0</v>
      </c>
      <c r="F54" s="19">
        <f>MAX(0,inputs!$B$13*(MIN(calculations!A54,inputs!$C$14)-inputs!$C$13))+MAX(0,inputs!$B$14*(calculations!A54-inputs!$C$14))</f>
        <v>0</v>
      </c>
      <c r="G54" s="22">
        <f>MAX(MIN((calculations!A54-inputs!$B$21)/10000,100%),0) * inputs!$B$18</f>
        <v>0</v>
      </c>
      <c r="H54" s="22">
        <f>IF(AND(inputs!$B$35="YES", calculations!A54&gt;=inputs!$B$36,calculations!A54&lt;inputs!$B$37),inputs!$B$38*MIN(2,inputs!$B$17),0)</f>
        <v>0</v>
      </c>
      <c r="I54" s="25">
        <f>MIN(inputs!$B$32,A54)</f>
        <v>5200</v>
      </c>
      <c r="J54" s="25">
        <f>inputs!$B$29*(1+inputs!$B$33)-MAX(0,inputs!$B$31*(I54-inputs!$B$30))</f>
        <v>46486.999999999993</v>
      </c>
      <c r="K54" s="26">
        <f t="shared" si="0"/>
        <v>5200</v>
      </c>
      <c r="L54" s="25">
        <f>MAX(0,J54*(1+inputs!$B$33)-MAX(0,inputs!$B$31*(K54-inputs!$B$30)))</f>
        <v>47184.304999999986</v>
      </c>
      <c r="M54" s="26">
        <f t="shared" si="1"/>
        <v>5200</v>
      </c>
      <c r="N54" s="25">
        <f>MAX(0,L54*(1+inputs!$B$33)-MAX(0,inputs!$B$31*(M54-inputs!$B$30)))</f>
        <v>47892.06957499998</v>
      </c>
      <c r="O54" s="26">
        <f t="shared" si="2"/>
        <v>5200</v>
      </c>
      <c r="P54" s="25">
        <f>MAX(0,N54*(1+inputs!$B$33)-MAX(0,inputs!$B$31*(O54-inputs!$B$30)))</f>
        <v>48610.450618624971</v>
      </c>
      <c r="Q54" s="26">
        <f t="shared" si="3"/>
        <v>5200</v>
      </c>
      <c r="R54" s="25">
        <f>MAX(0,P54*(1+inputs!$B$33)-MAX(0,inputs!$B$31*(Q54-inputs!$B$30)))</f>
        <v>49339.607377904344</v>
      </c>
      <c r="S54" s="26">
        <f t="shared" si="4"/>
        <v>5200</v>
      </c>
      <c r="T54" s="25">
        <f>MAX(0,R54*(1+inputs!$B$33)-MAX(0,inputs!$B$31*(S54-inputs!$B$30)))</f>
        <v>50079.7014885729</v>
      </c>
      <c r="U54" s="26">
        <f t="shared" si="5"/>
        <v>5200</v>
      </c>
      <c r="V54" s="25">
        <f>MAX(0,T54*(1+inputs!$B$33)-MAX(0,inputs!$B$31*(U54-inputs!$B$30)))</f>
        <v>50830.897010901492</v>
      </c>
      <c r="W54" s="26">
        <f t="shared" si="6"/>
        <v>5200</v>
      </c>
      <c r="X54" s="25">
        <f>MAX(0,V54*(1+inputs!$B$33)-MAX(0,inputs!$B$31*(W54-inputs!$B$30)))</f>
        <v>51593.360466065009</v>
      </c>
      <c r="Y54" s="26">
        <f t="shared" si="7"/>
        <v>5200</v>
      </c>
      <c r="Z54" s="25">
        <f>MAX(0,X54*(1+inputs!$B$33)-MAX(0,inputs!$B$31*(Y54-inputs!$B$30)))</f>
        <v>52367.26087305598</v>
      </c>
      <c r="AA54" s="25">
        <f>MAX(0,Y54*(1+inputs!$B$33)-MAX(0,inputs!$B$31*(Z54-inputs!$B$30)))</f>
        <v>2381.5065214249607</v>
      </c>
      <c r="AB54" s="26">
        <f t="shared" si="8"/>
        <v>5200</v>
      </c>
      <c r="AC54" s="25">
        <f>MAX(0,AA54*(1+inputs!$B$33)-MAX(0,inputs!$B$31*(AB54-inputs!$B$30)))</f>
        <v>2417.2291192463349</v>
      </c>
      <c r="AD54" s="26">
        <f>IF(inputs!$B$27="YES",MAX(0,inputs!$B$31*(AB54-inputs!$B$30)),0)</f>
        <v>0</v>
      </c>
      <c r="AE54" s="3">
        <f t="shared" si="9"/>
        <v>0</v>
      </c>
      <c r="AF54" s="1">
        <f t="shared" si="12"/>
        <v>0</v>
      </c>
      <c r="AG54" s="8">
        <f t="shared" si="10"/>
        <v>5200</v>
      </c>
    </row>
    <row r="55" spans="1:33" x14ac:dyDescent="0.2">
      <c r="A55" s="11">
        <f t="shared" si="11"/>
        <v>5300</v>
      </c>
      <c r="B55" s="15">
        <f>inputs!$C$3-MAX(0,MIN((calculations!A55-inputs!$B$8)*0.5,inputs!$C$3))+IF(AND(inputs!$B$23="YES",A55&lt;=inputs!$B$25),inputs!$B$24,0)</f>
        <v>12570</v>
      </c>
      <c r="C55" s="15">
        <f>MAX(0,MIN(A55-B55,inputs!$C$4)*inputs!$B$3)</f>
        <v>0</v>
      </c>
      <c r="D55" s="16">
        <f>MAX(0,(MIN(A55,inputs!$C$5)-(inputs!$C$4+B55))*inputs!$B$4)</f>
        <v>0</v>
      </c>
      <c r="E55" s="16">
        <f>MAX(0, (calculations!A55-inputs!$C$5)*inputs!$B$5)</f>
        <v>0</v>
      </c>
      <c r="F55" s="19">
        <f>MAX(0,inputs!$B$13*(MIN(calculations!A55,inputs!$C$14)-inputs!$C$13))+MAX(0,inputs!$B$14*(calculations!A55-inputs!$C$14))</f>
        <v>0</v>
      </c>
      <c r="G55" s="22">
        <f>MAX(MIN((calculations!A55-inputs!$B$21)/10000,100%),0) * inputs!$B$18</f>
        <v>0</v>
      </c>
      <c r="H55" s="22">
        <f>IF(AND(inputs!$B$35="YES", calculations!A55&gt;=inputs!$B$36,calculations!A55&lt;inputs!$B$37),inputs!$B$38*MIN(2,inputs!$B$17),0)</f>
        <v>0</v>
      </c>
      <c r="I55" s="25">
        <f>MIN(inputs!$B$32,A55)</f>
        <v>5300</v>
      </c>
      <c r="J55" s="25">
        <f>inputs!$B$29*(1+inputs!$B$33)-MAX(0,inputs!$B$31*(I55-inputs!$B$30))</f>
        <v>46486.999999999993</v>
      </c>
      <c r="K55" s="26">
        <f t="shared" si="0"/>
        <v>5300</v>
      </c>
      <c r="L55" s="25">
        <f>MAX(0,J55*(1+inputs!$B$33)-MAX(0,inputs!$B$31*(K55-inputs!$B$30)))</f>
        <v>47184.304999999986</v>
      </c>
      <c r="M55" s="26">
        <f t="shared" si="1"/>
        <v>5300</v>
      </c>
      <c r="N55" s="25">
        <f>MAX(0,L55*(1+inputs!$B$33)-MAX(0,inputs!$B$31*(M55-inputs!$B$30)))</f>
        <v>47892.06957499998</v>
      </c>
      <c r="O55" s="26">
        <f t="shared" si="2"/>
        <v>5300</v>
      </c>
      <c r="P55" s="25">
        <f>MAX(0,N55*(1+inputs!$B$33)-MAX(0,inputs!$B$31*(O55-inputs!$B$30)))</f>
        <v>48610.450618624971</v>
      </c>
      <c r="Q55" s="26">
        <f t="shared" si="3"/>
        <v>5300</v>
      </c>
      <c r="R55" s="25">
        <f>MAX(0,P55*(1+inputs!$B$33)-MAX(0,inputs!$B$31*(Q55-inputs!$B$30)))</f>
        <v>49339.607377904344</v>
      </c>
      <c r="S55" s="26">
        <f t="shared" si="4"/>
        <v>5300</v>
      </c>
      <c r="T55" s="25">
        <f>MAX(0,R55*(1+inputs!$B$33)-MAX(0,inputs!$B$31*(S55-inputs!$B$30)))</f>
        <v>50079.7014885729</v>
      </c>
      <c r="U55" s="26">
        <f t="shared" si="5"/>
        <v>5300</v>
      </c>
      <c r="V55" s="25">
        <f>MAX(0,T55*(1+inputs!$B$33)-MAX(0,inputs!$B$31*(U55-inputs!$B$30)))</f>
        <v>50830.897010901492</v>
      </c>
      <c r="W55" s="26">
        <f t="shared" si="6"/>
        <v>5300</v>
      </c>
      <c r="X55" s="25">
        <f>MAX(0,V55*(1+inputs!$B$33)-MAX(0,inputs!$B$31*(W55-inputs!$B$30)))</f>
        <v>51593.360466065009</v>
      </c>
      <c r="Y55" s="26">
        <f t="shared" si="7"/>
        <v>5300</v>
      </c>
      <c r="Z55" s="25">
        <f>MAX(0,X55*(1+inputs!$B$33)-MAX(0,inputs!$B$31*(Y55-inputs!$B$30)))</f>
        <v>52367.26087305598</v>
      </c>
      <c r="AA55" s="25">
        <f>MAX(0,Y55*(1+inputs!$B$33)-MAX(0,inputs!$B$31*(Z55-inputs!$B$30)))</f>
        <v>2483.0065214249607</v>
      </c>
      <c r="AB55" s="26">
        <f t="shared" si="8"/>
        <v>5300</v>
      </c>
      <c r="AC55" s="25">
        <f>MAX(0,AA55*(1+inputs!$B$33)-MAX(0,inputs!$B$31*(AB55-inputs!$B$30)))</f>
        <v>2520.2516192463349</v>
      </c>
      <c r="AD55" s="26">
        <f>IF(inputs!$B$27="YES",MAX(0,inputs!$B$31*(AB55-inputs!$B$30)),0)</f>
        <v>0</v>
      </c>
      <c r="AE55" s="3">
        <f t="shared" si="9"/>
        <v>0</v>
      </c>
      <c r="AF55" s="1">
        <f t="shared" si="12"/>
        <v>0</v>
      </c>
      <c r="AG55" s="8">
        <f t="shared" si="10"/>
        <v>5300</v>
      </c>
    </row>
    <row r="56" spans="1:33" x14ac:dyDescent="0.2">
      <c r="A56" s="11">
        <f t="shared" si="11"/>
        <v>5400</v>
      </c>
      <c r="B56" s="15">
        <f>inputs!$C$3-MAX(0,MIN((calculations!A56-inputs!$B$8)*0.5,inputs!$C$3))+IF(AND(inputs!$B$23="YES",A56&lt;=inputs!$B$25),inputs!$B$24,0)</f>
        <v>12570</v>
      </c>
      <c r="C56" s="15">
        <f>MAX(0,MIN(A56-B56,inputs!$C$4)*inputs!$B$3)</f>
        <v>0</v>
      </c>
      <c r="D56" s="16">
        <f>MAX(0,(MIN(A56,inputs!$C$5)-(inputs!$C$4+B56))*inputs!$B$4)</f>
        <v>0</v>
      </c>
      <c r="E56" s="16">
        <f>MAX(0, (calculations!A56-inputs!$C$5)*inputs!$B$5)</f>
        <v>0</v>
      </c>
      <c r="F56" s="19">
        <f>MAX(0,inputs!$B$13*(MIN(calculations!A56,inputs!$C$14)-inputs!$C$13))+MAX(0,inputs!$B$14*(calculations!A56-inputs!$C$14))</f>
        <v>0</v>
      </c>
      <c r="G56" s="22">
        <f>MAX(MIN((calculations!A56-inputs!$B$21)/10000,100%),0) * inputs!$B$18</f>
        <v>0</v>
      </c>
      <c r="H56" s="22">
        <f>IF(AND(inputs!$B$35="YES", calculations!A56&gt;=inputs!$B$36,calculations!A56&lt;inputs!$B$37),inputs!$B$38*MIN(2,inputs!$B$17),0)</f>
        <v>0</v>
      </c>
      <c r="I56" s="25">
        <f>MIN(inputs!$B$32,A56)</f>
        <v>5400</v>
      </c>
      <c r="J56" s="25">
        <f>inputs!$B$29*(1+inputs!$B$33)-MAX(0,inputs!$B$31*(I56-inputs!$B$30))</f>
        <v>46486.999999999993</v>
      </c>
      <c r="K56" s="26">
        <f t="shared" si="0"/>
        <v>5400</v>
      </c>
      <c r="L56" s="25">
        <f>MAX(0,J56*(1+inputs!$B$33)-MAX(0,inputs!$B$31*(K56-inputs!$B$30)))</f>
        <v>47184.304999999986</v>
      </c>
      <c r="M56" s="26">
        <f t="shared" si="1"/>
        <v>5400</v>
      </c>
      <c r="N56" s="25">
        <f>MAX(0,L56*(1+inputs!$B$33)-MAX(0,inputs!$B$31*(M56-inputs!$B$30)))</f>
        <v>47892.06957499998</v>
      </c>
      <c r="O56" s="26">
        <f t="shared" si="2"/>
        <v>5400</v>
      </c>
      <c r="P56" s="25">
        <f>MAX(0,N56*(1+inputs!$B$33)-MAX(0,inputs!$B$31*(O56-inputs!$B$30)))</f>
        <v>48610.450618624971</v>
      </c>
      <c r="Q56" s="26">
        <f t="shared" si="3"/>
        <v>5400</v>
      </c>
      <c r="R56" s="25">
        <f>MAX(0,P56*(1+inputs!$B$33)-MAX(0,inputs!$B$31*(Q56-inputs!$B$30)))</f>
        <v>49339.607377904344</v>
      </c>
      <c r="S56" s="26">
        <f t="shared" si="4"/>
        <v>5400</v>
      </c>
      <c r="T56" s="25">
        <f>MAX(0,R56*(1+inputs!$B$33)-MAX(0,inputs!$B$31*(S56-inputs!$B$30)))</f>
        <v>50079.7014885729</v>
      </c>
      <c r="U56" s="26">
        <f t="shared" si="5"/>
        <v>5400</v>
      </c>
      <c r="V56" s="25">
        <f>MAX(0,T56*(1+inputs!$B$33)-MAX(0,inputs!$B$31*(U56-inputs!$B$30)))</f>
        <v>50830.897010901492</v>
      </c>
      <c r="W56" s="26">
        <f t="shared" si="6"/>
        <v>5400</v>
      </c>
      <c r="X56" s="25">
        <f>MAX(0,V56*(1+inputs!$B$33)-MAX(0,inputs!$B$31*(W56-inputs!$B$30)))</f>
        <v>51593.360466065009</v>
      </c>
      <c r="Y56" s="26">
        <f t="shared" si="7"/>
        <v>5400</v>
      </c>
      <c r="Z56" s="25">
        <f>MAX(0,X56*(1+inputs!$B$33)-MAX(0,inputs!$B$31*(Y56-inputs!$B$30)))</f>
        <v>52367.26087305598</v>
      </c>
      <c r="AA56" s="25">
        <f>MAX(0,Y56*(1+inputs!$B$33)-MAX(0,inputs!$B$31*(Z56-inputs!$B$30)))</f>
        <v>2584.5065214249607</v>
      </c>
      <c r="AB56" s="26">
        <f t="shared" si="8"/>
        <v>5400</v>
      </c>
      <c r="AC56" s="25">
        <f>MAX(0,AA56*(1+inputs!$B$33)-MAX(0,inputs!$B$31*(AB56-inputs!$B$30)))</f>
        <v>2623.274119246335</v>
      </c>
      <c r="AD56" s="26">
        <f>IF(inputs!$B$27="YES",MAX(0,inputs!$B$31*(AB56-inputs!$B$30)),0)</f>
        <v>0</v>
      </c>
      <c r="AE56" s="3">
        <f t="shared" si="9"/>
        <v>0</v>
      </c>
      <c r="AF56" s="1">
        <f t="shared" si="12"/>
        <v>0</v>
      </c>
      <c r="AG56" s="8">
        <f t="shared" si="10"/>
        <v>5400</v>
      </c>
    </row>
    <row r="57" spans="1:33" x14ac:dyDescent="0.2">
      <c r="A57" s="11">
        <f t="shared" si="11"/>
        <v>5500</v>
      </c>
      <c r="B57" s="15">
        <f>inputs!$C$3-MAX(0,MIN((calculations!A57-inputs!$B$8)*0.5,inputs!$C$3))+IF(AND(inputs!$B$23="YES",A57&lt;=inputs!$B$25),inputs!$B$24,0)</f>
        <v>12570</v>
      </c>
      <c r="C57" s="15">
        <f>MAX(0,MIN(A57-B57,inputs!$C$4)*inputs!$B$3)</f>
        <v>0</v>
      </c>
      <c r="D57" s="16">
        <f>MAX(0,(MIN(A57,inputs!$C$5)-(inputs!$C$4+B57))*inputs!$B$4)</f>
        <v>0</v>
      </c>
      <c r="E57" s="16">
        <f>MAX(0, (calculations!A57-inputs!$C$5)*inputs!$B$5)</f>
        <v>0</v>
      </c>
      <c r="F57" s="19">
        <f>MAX(0,inputs!$B$13*(MIN(calculations!A57,inputs!$C$14)-inputs!$C$13))+MAX(0,inputs!$B$14*(calculations!A57-inputs!$C$14))</f>
        <v>0</v>
      </c>
      <c r="G57" s="22">
        <f>MAX(MIN((calculations!A57-inputs!$B$21)/10000,100%),0) * inputs!$B$18</f>
        <v>0</v>
      </c>
      <c r="H57" s="22">
        <f>IF(AND(inputs!$B$35="YES", calculations!A57&gt;=inputs!$B$36,calculations!A57&lt;inputs!$B$37),inputs!$B$38*MIN(2,inputs!$B$17),0)</f>
        <v>0</v>
      </c>
      <c r="I57" s="25">
        <f>MIN(inputs!$B$32,A57)</f>
        <v>5500</v>
      </c>
      <c r="J57" s="25">
        <f>inputs!$B$29*(1+inputs!$B$33)-MAX(0,inputs!$B$31*(I57-inputs!$B$30))</f>
        <v>46486.999999999993</v>
      </c>
      <c r="K57" s="26">
        <f t="shared" si="0"/>
        <v>5500</v>
      </c>
      <c r="L57" s="25">
        <f>MAX(0,J57*(1+inputs!$B$33)-MAX(0,inputs!$B$31*(K57-inputs!$B$30)))</f>
        <v>47184.304999999986</v>
      </c>
      <c r="M57" s="26">
        <f t="shared" si="1"/>
        <v>5500</v>
      </c>
      <c r="N57" s="25">
        <f>MAX(0,L57*(1+inputs!$B$33)-MAX(0,inputs!$B$31*(M57-inputs!$B$30)))</f>
        <v>47892.06957499998</v>
      </c>
      <c r="O57" s="26">
        <f t="shared" si="2"/>
        <v>5500</v>
      </c>
      <c r="P57" s="25">
        <f>MAX(0,N57*(1+inputs!$B$33)-MAX(0,inputs!$B$31*(O57-inputs!$B$30)))</f>
        <v>48610.450618624971</v>
      </c>
      <c r="Q57" s="26">
        <f t="shared" si="3"/>
        <v>5500</v>
      </c>
      <c r="R57" s="25">
        <f>MAX(0,P57*(1+inputs!$B$33)-MAX(0,inputs!$B$31*(Q57-inputs!$B$30)))</f>
        <v>49339.607377904344</v>
      </c>
      <c r="S57" s="26">
        <f t="shared" si="4"/>
        <v>5500</v>
      </c>
      <c r="T57" s="25">
        <f>MAX(0,R57*(1+inputs!$B$33)-MAX(0,inputs!$B$31*(S57-inputs!$B$30)))</f>
        <v>50079.7014885729</v>
      </c>
      <c r="U57" s="26">
        <f t="shared" si="5"/>
        <v>5500</v>
      </c>
      <c r="V57" s="25">
        <f>MAX(0,T57*(1+inputs!$B$33)-MAX(0,inputs!$B$31*(U57-inputs!$B$30)))</f>
        <v>50830.897010901492</v>
      </c>
      <c r="W57" s="26">
        <f t="shared" si="6"/>
        <v>5500</v>
      </c>
      <c r="X57" s="25">
        <f>MAX(0,V57*(1+inputs!$B$33)-MAX(0,inputs!$B$31*(W57-inputs!$B$30)))</f>
        <v>51593.360466065009</v>
      </c>
      <c r="Y57" s="26">
        <f t="shared" si="7"/>
        <v>5500</v>
      </c>
      <c r="Z57" s="25">
        <f>MAX(0,X57*(1+inputs!$B$33)-MAX(0,inputs!$B$31*(Y57-inputs!$B$30)))</f>
        <v>52367.26087305598</v>
      </c>
      <c r="AA57" s="25">
        <f>MAX(0,Y57*(1+inputs!$B$33)-MAX(0,inputs!$B$31*(Z57-inputs!$B$30)))</f>
        <v>2686.0065214249607</v>
      </c>
      <c r="AB57" s="26">
        <f t="shared" si="8"/>
        <v>5500</v>
      </c>
      <c r="AC57" s="25">
        <f>MAX(0,AA57*(1+inputs!$B$33)-MAX(0,inputs!$B$31*(AB57-inputs!$B$30)))</f>
        <v>2726.296619246335</v>
      </c>
      <c r="AD57" s="26">
        <f>IF(inputs!$B$27="YES",MAX(0,inputs!$B$31*(AB57-inputs!$B$30)),0)</f>
        <v>0</v>
      </c>
      <c r="AE57" s="3">
        <f t="shared" si="9"/>
        <v>0</v>
      </c>
      <c r="AF57" s="1">
        <f t="shared" si="12"/>
        <v>0</v>
      </c>
      <c r="AG57" s="8">
        <f t="shared" si="10"/>
        <v>5500</v>
      </c>
    </row>
    <row r="58" spans="1:33" x14ac:dyDescent="0.2">
      <c r="A58" s="11">
        <f t="shared" si="11"/>
        <v>5600</v>
      </c>
      <c r="B58" s="15">
        <f>inputs!$C$3-MAX(0,MIN((calculations!A58-inputs!$B$8)*0.5,inputs!$C$3))+IF(AND(inputs!$B$23="YES",A58&lt;=inputs!$B$25),inputs!$B$24,0)</f>
        <v>12570</v>
      </c>
      <c r="C58" s="15">
        <f>MAX(0,MIN(A58-B58,inputs!$C$4)*inputs!$B$3)</f>
        <v>0</v>
      </c>
      <c r="D58" s="16">
        <f>MAX(0,(MIN(A58,inputs!$C$5)-(inputs!$C$4+B58))*inputs!$B$4)</f>
        <v>0</v>
      </c>
      <c r="E58" s="16">
        <f>MAX(0, (calculations!A58-inputs!$C$5)*inputs!$B$5)</f>
        <v>0</v>
      </c>
      <c r="F58" s="19">
        <f>MAX(0,inputs!$B$13*(MIN(calculations!A58,inputs!$C$14)-inputs!$C$13))+MAX(0,inputs!$B$14*(calculations!A58-inputs!$C$14))</f>
        <v>0</v>
      </c>
      <c r="G58" s="22">
        <f>MAX(MIN((calculations!A58-inputs!$B$21)/10000,100%),0) * inputs!$B$18</f>
        <v>0</v>
      </c>
      <c r="H58" s="22">
        <f>IF(AND(inputs!$B$35="YES", calculations!A58&gt;=inputs!$B$36,calculations!A58&lt;inputs!$B$37),inputs!$B$38*MIN(2,inputs!$B$17),0)</f>
        <v>0</v>
      </c>
      <c r="I58" s="25">
        <f>MIN(inputs!$B$32,A58)</f>
        <v>5600</v>
      </c>
      <c r="J58" s="25">
        <f>inputs!$B$29*(1+inputs!$B$33)-MAX(0,inputs!$B$31*(I58-inputs!$B$30))</f>
        <v>46486.999999999993</v>
      </c>
      <c r="K58" s="26">
        <f t="shared" si="0"/>
        <v>5600</v>
      </c>
      <c r="L58" s="25">
        <f>MAX(0,J58*(1+inputs!$B$33)-MAX(0,inputs!$B$31*(K58-inputs!$B$30)))</f>
        <v>47184.304999999986</v>
      </c>
      <c r="M58" s="26">
        <f t="shared" si="1"/>
        <v>5600</v>
      </c>
      <c r="N58" s="25">
        <f>MAX(0,L58*(1+inputs!$B$33)-MAX(0,inputs!$B$31*(M58-inputs!$B$30)))</f>
        <v>47892.06957499998</v>
      </c>
      <c r="O58" s="26">
        <f t="shared" si="2"/>
        <v>5600</v>
      </c>
      <c r="P58" s="25">
        <f>MAX(0,N58*(1+inputs!$B$33)-MAX(0,inputs!$B$31*(O58-inputs!$B$30)))</f>
        <v>48610.450618624971</v>
      </c>
      <c r="Q58" s="26">
        <f t="shared" si="3"/>
        <v>5600</v>
      </c>
      <c r="R58" s="25">
        <f>MAX(0,P58*(1+inputs!$B$33)-MAX(0,inputs!$B$31*(Q58-inputs!$B$30)))</f>
        <v>49339.607377904344</v>
      </c>
      <c r="S58" s="26">
        <f t="shared" si="4"/>
        <v>5600</v>
      </c>
      <c r="T58" s="25">
        <f>MAX(0,R58*(1+inputs!$B$33)-MAX(0,inputs!$B$31*(S58-inputs!$B$30)))</f>
        <v>50079.7014885729</v>
      </c>
      <c r="U58" s="26">
        <f t="shared" si="5"/>
        <v>5600</v>
      </c>
      <c r="V58" s="25">
        <f>MAX(0,T58*(1+inputs!$B$33)-MAX(0,inputs!$B$31*(U58-inputs!$B$30)))</f>
        <v>50830.897010901492</v>
      </c>
      <c r="W58" s="26">
        <f t="shared" si="6"/>
        <v>5600</v>
      </c>
      <c r="X58" s="25">
        <f>MAX(0,V58*(1+inputs!$B$33)-MAX(0,inputs!$B$31*(W58-inputs!$B$30)))</f>
        <v>51593.360466065009</v>
      </c>
      <c r="Y58" s="26">
        <f t="shared" si="7"/>
        <v>5600</v>
      </c>
      <c r="Z58" s="25">
        <f>MAX(0,X58*(1+inputs!$B$33)-MAX(0,inputs!$B$31*(Y58-inputs!$B$30)))</f>
        <v>52367.26087305598</v>
      </c>
      <c r="AA58" s="25">
        <f>MAX(0,Y58*(1+inputs!$B$33)-MAX(0,inputs!$B$31*(Z58-inputs!$B$30)))</f>
        <v>2787.5065214249607</v>
      </c>
      <c r="AB58" s="26">
        <f t="shared" si="8"/>
        <v>5600</v>
      </c>
      <c r="AC58" s="25">
        <f>MAX(0,AA58*(1+inputs!$B$33)-MAX(0,inputs!$B$31*(AB58-inputs!$B$30)))</f>
        <v>2829.319119246335</v>
      </c>
      <c r="AD58" s="26">
        <f>IF(inputs!$B$27="YES",MAX(0,inputs!$B$31*(AB58-inputs!$B$30)),0)</f>
        <v>0</v>
      </c>
      <c r="AE58" s="3">
        <f t="shared" si="9"/>
        <v>0</v>
      </c>
      <c r="AF58" s="1">
        <f t="shared" si="12"/>
        <v>0</v>
      </c>
      <c r="AG58" s="8">
        <f t="shared" si="10"/>
        <v>5600</v>
      </c>
    </row>
    <row r="59" spans="1:33" x14ac:dyDescent="0.2">
      <c r="A59" s="11">
        <f t="shared" si="11"/>
        <v>5700</v>
      </c>
      <c r="B59" s="15">
        <f>inputs!$C$3-MAX(0,MIN((calculations!A59-inputs!$B$8)*0.5,inputs!$C$3))+IF(AND(inputs!$B$23="YES",A59&lt;=inputs!$B$25),inputs!$B$24,0)</f>
        <v>12570</v>
      </c>
      <c r="C59" s="15">
        <f>MAX(0,MIN(A59-B59,inputs!$C$4)*inputs!$B$3)</f>
        <v>0</v>
      </c>
      <c r="D59" s="16">
        <f>MAX(0,(MIN(A59,inputs!$C$5)-(inputs!$C$4+B59))*inputs!$B$4)</f>
        <v>0</v>
      </c>
      <c r="E59" s="16">
        <f>MAX(0, (calculations!A59-inputs!$C$5)*inputs!$B$5)</f>
        <v>0</v>
      </c>
      <c r="F59" s="19">
        <f>MAX(0,inputs!$B$13*(MIN(calculations!A59,inputs!$C$14)-inputs!$C$13))+MAX(0,inputs!$B$14*(calculations!A59-inputs!$C$14))</f>
        <v>0</v>
      </c>
      <c r="G59" s="22">
        <f>MAX(MIN((calculations!A59-inputs!$B$21)/10000,100%),0) * inputs!$B$18</f>
        <v>0</v>
      </c>
      <c r="H59" s="22">
        <f>IF(AND(inputs!$B$35="YES", calculations!A59&gt;=inputs!$B$36,calculations!A59&lt;inputs!$B$37),inputs!$B$38*MIN(2,inputs!$B$17),0)</f>
        <v>0</v>
      </c>
      <c r="I59" s="25">
        <f>MIN(inputs!$B$32,A59)</f>
        <v>5700</v>
      </c>
      <c r="J59" s="25">
        <f>inputs!$B$29*(1+inputs!$B$33)-MAX(0,inputs!$B$31*(I59-inputs!$B$30))</f>
        <v>46486.999999999993</v>
      </c>
      <c r="K59" s="26">
        <f t="shared" si="0"/>
        <v>5700</v>
      </c>
      <c r="L59" s="25">
        <f>MAX(0,J59*(1+inputs!$B$33)-MAX(0,inputs!$B$31*(K59-inputs!$B$30)))</f>
        <v>47184.304999999986</v>
      </c>
      <c r="M59" s="26">
        <f t="shared" si="1"/>
        <v>5700</v>
      </c>
      <c r="N59" s="25">
        <f>MAX(0,L59*(1+inputs!$B$33)-MAX(0,inputs!$B$31*(M59-inputs!$B$30)))</f>
        <v>47892.06957499998</v>
      </c>
      <c r="O59" s="26">
        <f t="shared" si="2"/>
        <v>5700</v>
      </c>
      <c r="P59" s="25">
        <f>MAX(0,N59*(1+inputs!$B$33)-MAX(0,inputs!$B$31*(O59-inputs!$B$30)))</f>
        <v>48610.450618624971</v>
      </c>
      <c r="Q59" s="26">
        <f t="shared" si="3"/>
        <v>5700</v>
      </c>
      <c r="R59" s="25">
        <f>MAX(0,P59*(1+inputs!$B$33)-MAX(0,inputs!$B$31*(Q59-inputs!$B$30)))</f>
        <v>49339.607377904344</v>
      </c>
      <c r="S59" s="26">
        <f t="shared" si="4"/>
        <v>5700</v>
      </c>
      <c r="T59" s="25">
        <f>MAX(0,R59*(1+inputs!$B$33)-MAX(0,inputs!$B$31*(S59-inputs!$B$30)))</f>
        <v>50079.7014885729</v>
      </c>
      <c r="U59" s="26">
        <f t="shared" si="5"/>
        <v>5700</v>
      </c>
      <c r="V59" s="25">
        <f>MAX(0,T59*(1+inputs!$B$33)-MAX(0,inputs!$B$31*(U59-inputs!$B$30)))</f>
        <v>50830.897010901492</v>
      </c>
      <c r="W59" s="26">
        <f t="shared" si="6"/>
        <v>5700</v>
      </c>
      <c r="X59" s="25">
        <f>MAX(0,V59*(1+inputs!$B$33)-MAX(0,inputs!$B$31*(W59-inputs!$B$30)))</f>
        <v>51593.360466065009</v>
      </c>
      <c r="Y59" s="26">
        <f t="shared" si="7"/>
        <v>5700</v>
      </c>
      <c r="Z59" s="25">
        <f>MAX(0,X59*(1+inputs!$B$33)-MAX(0,inputs!$B$31*(Y59-inputs!$B$30)))</f>
        <v>52367.26087305598</v>
      </c>
      <c r="AA59" s="25">
        <f>MAX(0,Y59*(1+inputs!$B$33)-MAX(0,inputs!$B$31*(Z59-inputs!$B$30)))</f>
        <v>2889.0065214249607</v>
      </c>
      <c r="AB59" s="26">
        <f t="shared" si="8"/>
        <v>5700</v>
      </c>
      <c r="AC59" s="25">
        <f>MAX(0,AA59*(1+inputs!$B$33)-MAX(0,inputs!$B$31*(AB59-inputs!$B$30)))</f>
        <v>2932.3416192463351</v>
      </c>
      <c r="AD59" s="26">
        <f>IF(inputs!$B$27="YES",MAX(0,inputs!$B$31*(AB59-inputs!$B$30)),0)</f>
        <v>0</v>
      </c>
      <c r="AE59" s="3">
        <f t="shared" si="9"/>
        <v>0</v>
      </c>
      <c r="AF59" s="1">
        <f t="shared" si="12"/>
        <v>0</v>
      </c>
      <c r="AG59" s="8">
        <f t="shared" si="10"/>
        <v>5700</v>
      </c>
    </row>
    <row r="60" spans="1:33" x14ac:dyDescent="0.2">
      <c r="A60" s="11">
        <f t="shared" si="11"/>
        <v>5800</v>
      </c>
      <c r="B60" s="15">
        <f>inputs!$C$3-MAX(0,MIN((calculations!A60-inputs!$B$8)*0.5,inputs!$C$3))+IF(AND(inputs!$B$23="YES",A60&lt;=inputs!$B$25),inputs!$B$24,0)</f>
        <v>12570</v>
      </c>
      <c r="C60" s="15">
        <f>MAX(0,MIN(A60-B60,inputs!$C$4)*inputs!$B$3)</f>
        <v>0</v>
      </c>
      <c r="D60" s="16">
        <f>MAX(0,(MIN(A60,inputs!$C$5)-(inputs!$C$4+B60))*inputs!$B$4)</f>
        <v>0</v>
      </c>
      <c r="E60" s="16">
        <f>MAX(0, (calculations!A60-inputs!$C$5)*inputs!$B$5)</f>
        <v>0</v>
      </c>
      <c r="F60" s="19">
        <f>MAX(0,inputs!$B$13*(MIN(calculations!A60,inputs!$C$14)-inputs!$C$13))+MAX(0,inputs!$B$14*(calculations!A60-inputs!$C$14))</f>
        <v>0</v>
      </c>
      <c r="G60" s="22">
        <f>MAX(MIN((calculations!A60-inputs!$B$21)/10000,100%),0) * inputs!$B$18</f>
        <v>0</v>
      </c>
      <c r="H60" s="22">
        <f>IF(AND(inputs!$B$35="YES", calculations!A60&gt;=inputs!$B$36,calculations!A60&lt;inputs!$B$37),inputs!$B$38*MIN(2,inputs!$B$17),0)</f>
        <v>0</v>
      </c>
      <c r="I60" s="25">
        <f>MIN(inputs!$B$32,A60)</f>
        <v>5800</v>
      </c>
      <c r="J60" s="25">
        <f>inputs!$B$29*(1+inputs!$B$33)-MAX(0,inputs!$B$31*(I60-inputs!$B$30))</f>
        <v>46486.999999999993</v>
      </c>
      <c r="K60" s="26">
        <f t="shared" si="0"/>
        <v>5800</v>
      </c>
      <c r="L60" s="25">
        <f>MAX(0,J60*(1+inputs!$B$33)-MAX(0,inputs!$B$31*(K60-inputs!$B$30)))</f>
        <v>47184.304999999986</v>
      </c>
      <c r="M60" s="26">
        <f t="shared" si="1"/>
        <v>5800</v>
      </c>
      <c r="N60" s="25">
        <f>MAX(0,L60*(1+inputs!$B$33)-MAX(0,inputs!$B$31*(M60-inputs!$B$30)))</f>
        <v>47892.06957499998</v>
      </c>
      <c r="O60" s="26">
        <f t="shared" si="2"/>
        <v>5800</v>
      </c>
      <c r="P60" s="25">
        <f>MAX(0,N60*(1+inputs!$B$33)-MAX(0,inputs!$B$31*(O60-inputs!$B$30)))</f>
        <v>48610.450618624971</v>
      </c>
      <c r="Q60" s="26">
        <f t="shared" si="3"/>
        <v>5800</v>
      </c>
      <c r="R60" s="25">
        <f>MAX(0,P60*(1+inputs!$B$33)-MAX(0,inputs!$B$31*(Q60-inputs!$B$30)))</f>
        <v>49339.607377904344</v>
      </c>
      <c r="S60" s="26">
        <f t="shared" si="4"/>
        <v>5800</v>
      </c>
      <c r="T60" s="25">
        <f>MAX(0,R60*(1+inputs!$B$33)-MAX(0,inputs!$B$31*(S60-inputs!$B$30)))</f>
        <v>50079.7014885729</v>
      </c>
      <c r="U60" s="26">
        <f t="shared" si="5"/>
        <v>5800</v>
      </c>
      <c r="V60" s="25">
        <f>MAX(0,T60*(1+inputs!$B$33)-MAX(0,inputs!$B$31*(U60-inputs!$B$30)))</f>
        <v>50830.897010901492</v>
      </c>
      <c r="W60" s="26">
        <f t="shared" si="6"/>
        <v>5800</v>
      </c>
      <c r="X60" s="25">
        <f>MAX(0,V60*(1+inputs!$B$33)-MAX(0,inputs!$B$31*(W60-inputs!$B$30)))</f>
        <v>51593.360466065009</v>
      </c>
      <c r="Y60" s="26">
        <f t="shared" si="7"/>
        <v>5800</v>
      </c>
      <c r="Z60" s="25">
        <f>MAX(0,X60*(1+inputs!$B$33)-MAX(0,inputs!$B$31*(Y60-inputs!$B$30)))</f>
        <v>52367.26087305598</v>
      </c>
      <c r="AA60" s="25">
        <f>MAX(0,Y60*(1+inputs!$B$33)-MAX(0,inputs!$B$31*(Z60-inputs!$B$30)))</f>
        <v>2990.5065214249607</v>
      </c>
      <c r="AB60" s="26">
        <f t="shared" si="8"/>
        <v>5800</v>
      </c>
      <c r="AC60" s="25">
        <f>MAX(0,AA60*(1+inputs!$B$33)-MAX(0,inputs!$B$31*(AB60-inputs!$B$30)))</f>
        <v>3035.3641192463347</v>
      </c>
      <c r="AD60" s="26">
        <f>IF(inputs!$B$27="YES",MAX(0,inputs!$B$31*(AB60-inputs!$B$30)),0)</f>
        <v>0</v>
      </c>
      <c r="AE60" s="3">
        <f t="shared" si="9"/>
        <v>0</v>
      </c>
      <c r="AF60" s="1">
        <f t="shared" si="12"/>
        <v>0</v>
      </c>
      <c r="AG60" s="8">
        <f t="shared" si="10"/>
        <v>5800</v>
      </c>
    </row>
    <row r="61" spans="1:33" x14ac:dyDescent="0.2">
      <c r="A61" s="11">
        <f t="shared" si="11"/>
        <v>5900</v>
      </c>
      <c r="B61" s="15">
        <f>inputs!$C$3-MAX(0,MIN((calculations!A61-inputs!$B$8)*0.5,inputs!$C$3))+IF(AND(inputs!$B$23="YES",A61&lt;=inputs!$B$25),inputs!$B$24,0)</f>
        <v>12570</v>
      </c>
      <c r="C61" s="15">
        <f>MAX(0,MIN(A61-B61,inputs!$C$4)*inputs!$B$3)</f>
        <v>0</v>
      </c>
      <c r="D61" s="16">
        <f>MAX(0,(MIN(A61,inputs!$C$5)-(inputs!$C$4+B61))*inputs!$B$4)</f>
        <v>0</v>
      </c>
      <c r="E61" s="16">
        <f>MAX(0, (calculations!A61-inputs!$C$5)*inputs!$B$5)</f>
        <v>0</v>
      </c>
      <c r="F61" s="19">
        <f>MAX(0,inputs!$B$13*(MIN(calculations!A61,inputs!$C$14)-inputs!$C$13))+MAX(0,inputs!$B$14*(calculations!A61-inputs!$C$14))</f>
        <v>0</v>
      </c>
      <c r="G61" s="22">
        <f>MAX(MIN((calculations!A61-inputs!$B$21)/10000,100%),0) * inputs!$B$18</f>
        <v>0</v>
      </c>
      <c r="H61" s="22">
        <f>IF(AND(inputs!$B$35="YES", calculations!A61&gt;=inputs!$B$36,calculations!A61&lt;inputs!$B$37),inputs!$B$38*MIN(2,inputs!$B$17),0)</f>
        <v>0</v>
      </c>
      <c r="I61" s="25">
        <f>MIN(inputs!$B$32,A61)</f>
        <v>5900</v>
      </c>
      <c r="J61" s="25">
        <f>inputs!$B$29*(1+inputs!$B$33)-MAX(0,inputs!$B$31*(I61-inputs!$B$30))</f>
        <v>46486.999999999993</v>
      </c>
      <c r="K61" s="26">
        <f t="shared" si="0"/>
        <v>5900</v>
      </c>
      <c r="L61" s="25">
        <f>MAX(0,J61*(1+inputs!$B$33)-MAX(0,inputs!$B$31*(K61-inputs!$B$30)))</f>
        <v>47184.304999999986</v>
      </c>
      <c r="M61" s="26">
        <f t="shared" si="1"/>
        <v>5900</v>
      </c>
      <c r="N61" s="25">
        <f>MAX(0,L61*(1+inputs!$B$33)-MAX(0,inputs!$B$31*(M61-inputs!$B$30)))</f>
        <v>47892.06957499998</v>
      </c>
      <c r="O61" s="26">
        <f t="shared" si="2"/>
        <v>5900</v>
      </c>
      <c r="P61" s="25">
        <f>MAX(0,N61*(1+inputs!$B$33)-MAX(0,inputs!$B$31*(O61-inputs!$B$30)))</f>
        <v>48610.450618624971</v>
      </c>
      <c r="Q61" s="26">
        <f t="shared" si="3"/>
        <v>5900</v>
      </c>
      <c r="R61" s="25">
        <f>MAX(0,P61*(1+inputs!$B$33)-MAX(0,inputs!$B$31*(Q61-inputs!$B$30)))</f>
        <v>49339.607377904344</v>
      </c>
      <c r="S61" s="26">
        <f t="shared" si="4"/>
        <v>5900</v>
      </c>
      <c r="T61" s="25">
        <f>MAX(0,R61*(1+inputs!$B$33)-MAX(0,inputs!$B$31*(S61-inputs!$B$30)))</f>
        <v>50079.7014885729</v>
      </c>
      <c r="U61" s="26">
        <f t="shared" si="5"/>
        <v>5900</v>
      </c>
      <c r="V61" s="25">
        <f>MAX(0,T61*(1+inputs!$B$33)-MAX(0,inputs!$B$31*(U61-inputs!$B$30)))</f>
        <v>50830.897010901492</v>
      </c>
      <c r="W61" s="26">
        <f t="shared" si="6"/>
        <v>5900</v>
      </c>
      <c r="X61" s="25">
        <f>MAX(0,V61*(1+inputs!$B$33)-MAX(0,inputs!$B$31*(W61-inputs!$B$30)))</f>
        <v>51593.360466065009</v>
      </c>
      <c r="Y61" s="26">
        <f t="shared" si="7"/>
        <v>5900</v>
      </c>
      <c r="Z61" s="25">
        <f>MAX(0,X61*(1+inputs!$B$33)-MAX(0,inputs!$B$31*(Y61-inputs!$B$30)))</f>
        <v>52367.26087305598</v>
      </c>
      <c r="AA61" s="25">
        <f>MAX(0,Y61*(1+inputs!$B$33)-MAX(0,inputs!$B$31*(Z61-inputs!$B$30)))</f>
        <v>3092.0065214249607</v>
      </c>
      <c r="AB61" s="26">
        <f t="shared" si="8"/>
        <v>5900</v>
      </c>
      <c r="AC61" s="25">
        <f>MAX(0,AA61*(1+inputs!$B$33)-MAX(0,inputs!$B$31*(AB61-inputs!$B$30)))</f>
        <v>3138.3866192463347</v>
      </c>
      <c r="AD61" s="26">
        <f>IF(inputs!$B$27="YES",MAX(0,inputs!$B$31*(AB61-inputs!$B$30)),0)</f>
        <v>0</v>
      </c>
      <c r="AE61" s="3">
        <f t="shared" si="9"/>
        <v>0</v>
      </c>
      <c r="AF61" s="1">
        <f t="shared" si="12"/>
        <v>0</v>
      </c>
      <c r="AG61" s="8">
        <f t="shared" si="10"/>
        <v>5900</v>
      </c>
    </row>
    <row r="62" spans="1:33" x14ac:dyDescent="0.2">
      <c r="A62" s="11">
        <f t="shared" si="11"/>
        <v>6000</v>
      </c>
      <c r="B62" s="15">
        <f>inputs!$C$3-MAX(0,MIN((calculations!A62-inputs!$B$8)*0.5,inputs!$C$3))+IF(AND(inputs!$B$23="YES",A62&lt;=inputs!$B$25),inputs!$B$24,0)</f>
        <v>12570</v>
      </c>
      <c r="C62" s="15">
        <f>MAX(0,MIN(A62-B62,inputs!$C$4)*inputs!$B$3)</f>
        <v>0</v>
      </c>
      <c r="D62" s="16">
        <f>MAX(0,(MIN(A62,inputs!$C$5)-(inputs!$C$4+B62))*inputs!$B$4)</f>
        <v>0</v>
      </c>
      <c r="E62" s="16">
        <f>MAX(0, (calculations!A62-inputs!$C$5)*inputs!$B$5)</f>
        <v>0</v>
      </c>
      <c r="F62" s="19">
        <f>MAX(0,inputs!$B$13*(MIN(calculations!A62,inputs!$C$14)-inputs!$C$13))+MAX(0,inputs!$B$14*(calculations!A62-inputs!$C$14))</f>
        <v>0</v>
      </c>
      <c r="G62" s="22">
        <f>MAX(MIN((calculations!A62-inputs!$B$21)/10000,100%),0) * inputs!$B$18</f>
        <v>0</v>
      </c>
      <c r="H62" s="22">
        <f>IF(AND(inputs!$B$35="YES", calculations!A62&gt;=inputs!$B$36,calculations!A62&lt;inputs!$B$37),inputs!$B$38*MIN(2,inputs!$B$17),0)</f>
        <v>0</v>
      </c>
      <c r="I62" s="25">
        <f>MIN(inputs!$B$32,A62)</f>
        <v>6000</v>
      </c>
      <c r="J62" s="25">
        <f>inputs!$B$29*(1+inputs!$B$33)-MAX(0,inputs!$B$31*(I62-inputs!$B$30))</f>
        <v>46486.999999999993</v>
      </c>
      <c r="K62" s="26">
        <f t="shared" si="0"/>
        <v>6000</v>
      </c>
      <c r="L62" s="25">
        <f>MAX(0,J62*(1+inputs!$B$33)-MAX(0,inputs!$B$31*(K62-inputs!$B$30)))</f>
        <v>47184.304999999986</v>
      </c>
      <c r="M62" s="26">
        <f t="shared" si="1"/>
        <v>6000</v>
      </c>
      <c r="N62" s="25">
        <f>MAX(0,L62*(1+inputs!$B$33)-MAX(0,inputs!$B$31*(M62-inputs!$B$30)))</f>
        <v>47892.06957499998</v>
      </c>
      <c r="O62" s="26">
        <f t="shared" si="2"/>
        <v>6000</v>
      </c>
      <c r="P62" s="25">
        <f>MAX(0,N62*(1+inputs!$B$33)-MAX(0,inputs!$B$31*(O62-inputs!$B$30)))</f>
        <v>48610.450618624971</v>
      </c>
      <c r="Q62" s="26">
        <f t="shared" si="3"/>
        <v>6000</v>
      </c>
      <c r="R62" s="25">
        <f>MAX(0,P62*(1+inputs!$B$33)-MAX(0,inputs!$B$31*(Q62-inputs!$B$30)))</f>
        <v>49339.607377904344</v>
      </c>
      <c r="S62" s="26">
        <f t="shared" si="4"/>
        <v>6000</v>
      </c>
      <c r="T62" s="25">
        <f>MAX(0,R62*(1+inputs!$B$33)-MAX(0,inputs!$B$31*(S62-inputs!$B$30)))</f>
        <v>50079.7014885729</v>
      </c>
      <c r="U62" s="26">
        <f t="shared" si="5"/>
        <v>6000</v>
      </c>
      <c r="V62" s="25">
        <f>MAX(0,T62*(1+inputs!$B$33)-MAX(0,inputs!$B$31*(U62-inputs!$B$30)))</f>
        <v>50830.897010901492</v>
      </c>
      <c r="W62" s="26">
        <f t="shared" si="6"/>
        <v>6000</v>
      </c>
      <c r="X62" s="25">
        <f>MAX(0,V62*(1+inputs!$B$33)-MAX(0,inputs!$B$31*(W62-inputs!$B$30)))</f>
        <v>51593.360466065009</v>
      </c>
      <c r="Y62" s="26">
        <f t="shared" si="7"/>
        <v>6000</v>
      </c>
      <c r="Z62" s="25">
        <f>MAX(0,X62*(1+inputs!$B$33)-MAX(0,inputs!$B$31*(Y62-inputs!$B$30)))</f>
        <v>52367.26087305598</v>
      </c>
      <c r="AA62" s="25">
        <f>MAX(0,Y62*(1+inputs!$B$33)-MAX(0,inputs!$B$31*(Z62-inputs!$B$30)))</f>
        <v>3193.5065214249607</v>
      </c>
      <c r="AB62" s="26">
        <f t="shared" si="8"/>
        <v>6000</v>
      </c>
      <c r="AC62" s="25">
        <f>MAX(0,AA62*(1+inputs!$B$33)-MAX(0,inputs!$B$31*(AB62-inputs!$B$30)))</f>
        <v>3241.4091192463347</v>
      </c>
      <c r="AD62" s="26">
        <f>IF(inputs!$B$27="YES",MAX(0,inputs!$B$31*(AB62-inputs!$B$30)),0)</f>
        <v>0</v>
      </c>
      <c r="AE62" s="3">
        <f t="shared" si="9"/>
        <v>0</v>
      </c>
      <c r="AF62" s="1">
        <f t="shared" si="12"/>
        <v>0</v>
      </c>
      <c r="AG62" s="8">
        <f t="shared" si="10"/>
        <v>6000</v>
      </c>
    </row>
    <row r="63" spans="1:33" x14ac:dyDescent="0.2">
      <c r="A63" s="11">
        <f t="shared" si="11"/>
        <v>6100</v>
      </c>
      <c r="B63" s="15">
        <f>inputs!$C$3-MAX(0,MIN((calculations!A63-inputs!$B$8)*0.5,inputs!$C$3))+IF(AND(inputs!$B$23="YES",A63&lt;=inputs!$B$25),inputs!$B$24,0)</f>
        <v>12570</v>
      </c>
      <c r="C63" s="15">
        <f>MAX(0,MIN(A63-B63,inputs!$C$4)*inputs!$B$3)</f>
        <v>0</v>
      </c>
      <c r="D63" s="16">
        <f>MAX(0,(MIN(A63,inputs!$C$5)-(inputs!$C$4+B63))*inputs!$B$4)</f>
        <v>0</v>
      </c>
      <c r="E63" s="16">
        <f>MAX(0, (calculations!A63-inputs!$C$5)*inputs!$B$5)</f>
        <v>0</v>
      </c>
      <c r="F63" s="19">
        <f>MAX(0,inputs!$B$13*(MIN(calculations!A63,inputs!$C$14)-inputs!$C$13))+MAX(0,inputs!$B$14*(calculations!A63-inputs!$C$14))</f>
        <v>0</v>
      </c>
      <c r="G63" s="22">
        <f>MAX(MIN((calculations!A63-inputs!$B$21)/10000,100%),0) * inputs!$B$18</f>
        <v>0</v>
      </c>
      <c r="H63" s="22">
        <f>IF(AND(inputs!$B$35="YES", calculations!A63&gt;=inputs!$B$36,calculations!A63&lt;inputs!$B$37),inputs!$B$38*MIN(2,inputs!$B$17),0)</f>
        <v>0</v>
      </c>
      <c r="I63" s="25">
        <f>MIN(inputs!$B$32,A63)</f>
        <v>6100</v>
      </c>
      <c r="J63" s="25">
        <f>inputs!$B$29*(1+inputs!$B$33)-MAX(0,inputs!$B$31*(I63-inputs!$B$30))</f>
        <v>46486.999999999993</v>
      </c>
      <c r="K63" s="26">
        <f t="shared" si="0"/>
        <v>6100</v>
      </c>
      <c r="L63" s="25">
        <f>MAX(0,J63*(1+inputs!$B$33)-MAX(0,inputs!$B$31*(K63-inputs!$B$30)))</f>
        <v>47184.304999999986</v>
      </c>
      <c r="M63" s="26">
        <f t="shared" si="1"/>
        <v>6100</v>
      </c>
      <c r="N63" s="25">
        <f>MAX(0,L63*(1+inputs!$B$33)-MAX(0,inputs!$B$31*(M63-inputs!$B$30)))</f>
        <v>47892.06957499998</v>
      </c>
      <c r="O63" s="26">
        <f t="shared" si="2"/>
        <v>6100</v>
      </c>
      <c r="P63" s="25">
        <f>MAX(0,N63*(1+inputs!$B$33)-MAX(0,inputs!$B$31*(O63-inputs!$B$30)))</f>
        <v>48610.450618624971</v>
      </c>
      <c r="Q63" s="26">
        <f t="shared" si="3"/>
        <v>6100</v>
      </c>
      <c r="R63" s="25">
        <f>MAX(0,P63*(1+inputs!$B$33)-MAX(0,inputs!$B$31*(Q63-inputs!$B$30)))</f>
        <v>49339.607377904344</v>
      </c>
      <c r="S63" s="26">
        <f t="shared" si="4"/>
        <v>6100</v>
      </c>
      <c r="T63" s="25">
        <f>MAX(0,R63*(1+inputs!$B$33)-MAX(0,inputs!$B$31*(S63-inputs!$B$30)))</f>
        <v>50079.7014885729</v>
      </c>
      <c r="U63" s="26">
        <f t="shared" si="5"/>
        <v>6100</v>
      </c>
      <c r="V63" s="25">
        <f>MAX(0,T63*(1+inputs!$B$33)-MAX(0,inputs!$B$31*(U63-inputs!$B$30)))</f>
        <v>50830.897010901492</v>
      </c>
      <c r="W63" s="26">
        <f t="shared" si="6"/>
        <v>6100</v>
      </c>
      <c r="X63" s="25">
        <f>MAX(0,V63*(1+inputs!$B$33)-MAX(0,inputs!$B$31*(W63-inputs!$B$30)))</f>
        <v>51593.360466065009</v>
      </c>
      <c r="Y63" s="26">
        <f t="shared" si="7"/>
        <v>6100</v>
      </c>
      <c r="Z63" s="25">
        <f>MAX(0,X63*(1+inputs!$B$33)-MAX(0,inputs!$B$31*(Y63-inputs!$B$30)))</f>
        <v>52367.26087305598</v>
      </c>
      <c r="AA63" s="25">
        <f>MAX(0,Y63*(1+inputs!$B$33)-MAX(0,inputs!$B$31*(Z63-inputs!$B$30)))</f>
        <v>3295.0065214249607</v>
      </c>
      <c r="AB63" s="26">
        <f t="shared" si="8"/>
        <v>6100</v>
      </c>
      <c r="AC63" s="25">
        <f>MAX(0,AA63*(1+inputs!$B$33)-MAX(0,inputs!$B$31*(AB63-inputs!$B$30)))</f>
        <v>3344.4316192463348</v>
      </c>
      <c r="AD63" s="26">
        <f>IF(inputs!$B$27="YES",MAX(0,inputs!$B$31*(AB63-inputs!$B$30)),0)</f>
        <v>0</v>
      </c>
      <c r="AE63" s="3">
        <f t="shared" si="9"/>
        <v>0</v>
      </c>
      <c r="AF63" s="1">
        <f t="shared" si="12"/>
        <v>0</v>
      </c>
      <c r="AG63" s="8">
        <f t="shared" si="10"/>
        <v>6100</v>
      </c>
    </row>
    <row r="64" spans="1:33" x14ac:dyDescent="0.2">
      <c r="A64" s="11">
        <f t="shared" si="11"/>
        <v>6200</v>
      </c>
      <c r="B64" s="15">
        <f>inputs!$C$3-MAX(0,MIN((calculations!A64-inputs!$B$8)*0.5,inputs!$C$3))+IF(AND(inputs!$B$23="YES",A64&lt;=inputs!$B$25),inputs!$B$24,0)</f>
        <v>12570</v>
      </c>
      <c r="C64" s="15">
        <f>MAX(0,MIN(A64-B64,inputs!$C$4)*inputs!$B$3)</f>
        <v>0</v>
      </c>
      <c r="D64" s="16">
        <f>MAX(0,(MIN(A64,inputs!$C$5)-(inputs!$C$4+B64))*inputs!$B$4)</f>
        <v>0</v>
      </c>
      <c r="E64" s="16">
        <f>MAX(0, (calculations!A64-inputs!$C$5)*inputs!$B$5)</f>
        <v>0</v>
      </c>
      <c r="F64" s="19">
        <f>MAX(0,inputs!$B$13*(MIN(calculations!A64,inputs!$C$14)-inputs!$C$13))+MAX(0,inputs!$B$14*(calculations!A64-inputs!$C$14))</f>
        <v>0</v>
      </c>
      <c r="G64" s="22">
        <f>MAX(MIN((calculations!A64-inputs!$B$21)/10000,100%),0) * inputs!$B$18</f>
        <v>0</v>
      </c>
      <c r="H64" s="22">
        <f>IF(AND(inputs!$B$35="YES", calculations!A64&gt;=inputs!$B$36,calculations!A64&lt;inputs!$B$37),inputs!$B$38*MIN(2,inputs!$B$17),0)</f>
        <v>0</v>
      </c>
      <c r="I64" s="25">
        <f>MIN(inputs!$B$32,A64)</f>
        <v>6200</v>
      </c>
      <c r="J64" s="25">
        <f>inputs!$B$29*(1+inputs!$B$33)-MAX(0,inputs!$B$31*(I64-inputs!$B$30))</f>
        <v>46486.999999999993</v>
      </c>
      <c r="K64" s="26">
        <f t="shared" si="0"/>
        <v>6200</v>
      </c>
      <c r="L64" s="25">
        <f>MAX(0,J64*(1+inputs!$B$33)-MAX(0,inputs!$B$31*(K64-inputs!$B$30)))</f>
        <v>47184.304999999986</v>
      </c>
      <c r="M64" s="26">
        <f t="shared" si="1"/>
        <v>6200</v>
      </c>
      <c r="N64" s="25">
        <f>MAX(0,L64*(1+inputs!$B$33)-MAX(0,inputs!$B$31*(M64-inputs!$B$30)))</f>
        <v>47892.06957499998</v>
      </c>
      <c r="O64" s="26">
        <f t="shared" si="2"/>
        <v>6200</v>
      </c>
      <c r="P64" s="25">
        <f>MAX(0,N64*(1+inputs!$B$33)-MAX(0,inputs!$B$31*(O64-inputs!$B$30)))</f>
        <v>48610.450618624971</v>
      </c>
      <c r="Q64" s="26">
        <f t="shared" si="3"/>
        <v>6200</v>
      </c>
      <c r="R64" s="25">
        <f>MAX(0,P64*(1+inputs!$B$33)-MAX(0,inputs!$B$31*(Q64-inputs!$B$30)))</f>
        <v>49339.607377904344</v>
      </c>
      <c r="S64" s="26">
        <f t="shared" si="4"/>
        <v>6200</v>
      </c>
      <c r="T64" s="25">
        <f>MAX(0,R64*(1+inputs!$B$33)-MAX(0,inputs!$B$31*(S64-inputs!$B$30)))</f>
        <v>50079.7014885729</v>
      </c>
      <c r="U64" s="26">
        <f t="shared" si="5"/>
        <v>6200</v>
      </c>
      <c r="V64" s="25">
        <f>MAX(0,T64*(1+inputs!$B$33)-MAX(0,inputs!$B$31*(U64-inputs!$B$30)))</f>
        <v>50830.897010901492</v>
      </c>
      <c r="W64" s="26">
        <f t="shared" si="6"/>
        <v>6200</v>
      </c>
      <c r="X64" s="25">
        <f>MAX(0,V64*(1+inputs!$B$33)-MAX(0,inputs!$B$31*(W64-inputs!$B$30)))</f>
        <v>51593.360466065009</v>
      </c>
      <c r="Y64" s="26">
        <f t="shared" si="7"/>
        <v>6200</v>
      </c>
      <c r="Z64" s="25">
        <f>MAX(0,X64*(1+inputs!$B$33)-MAX(0,inputs!$B$31*(Y64-inputs!$B$30)))</f>
        <v>52367.26087305598</v>
      </c>
      <c r="AA64" s="25">
        <f>MAX(0,Y64*(1+inputs!$B$33)-MAX(0,inputs!$B$31*(Z64-inputs!$B$30)))</f>
        <v>3396.5065214249607</v>
      </c>
      <c r="AB64" s="26">
        <f t="shared" si="8"/>
        <v>6200</v>
      </c>
      <c r="AC64" s="25">
        <f>MAX(0,AA64*(1+inputs!$B$33)-MAX(0,inputs!$B$31*(AB64-inputs!$B$30)))</f>
        <v>3447.4541192463348</v>
      </c>
      <c r="AD64" s="26">
        <f>IF(inputs!$B$27="YES",MAX(0,inputs!$B$31*(AB64-inputs!$B$30)),0)</f>
        <v>0</v>
      </c>
      <c r="AE64" s="3">
        <f t="shared" si="9"/>
        <v>0</v>
      </c>
      <c r="AF64" s="1">
        <f t="shared" si="12"/>
        <v>0</v>
      </c>
      <c r="AG64" s="8">
        <f t="shared" si="10"/>
        <v>6200</v>
      </c>
    </row>
    <row r="65" spans="1:33" x14ac:dyDescent="0.2">
      <c r="A65" s="11">
        <f t="shared" si="11"/>
        <v>6300</v>
      </c>
      <c r="B65" s="15">
        <f>inputs!$C$3-MAX(0,MIN((calculations!A65-inputs!$B$8)*0.5,inputs!$C$3))+IF(AND(inputs!$B$23="YES",A65&lt;=inputs!$B$25),inputs!$B$24,0)</f>
        <v>12570</v>
      </c>
      <c r="C65" s="15">
        <f>MAX(0,MIN(A65-B65,inputs!$C$4)*inputs!$B$3)</f>
        <v>0</v>
      </c>
      <c r="D65" s="16">
        <f>MAX(0,(MIN(A65,inputs!$C$5)-(inputs!$C$4+B65))*inputs!$B$4)</f>
        <v>0</v>
      </c>
      <c r="E65" s="16">
        <f>MAX(0, (calculations!A65-inputs!$C$5)*inputs!$B$5)</f>
        <v>0</v>
      </c>
      <c r="F65" s="19">
        <f>MAX(0,inputs!$B$13*(MIN(calculations!A65,inputs!$C$14)-inputs!$C$13))+MAX(0,inputs!$B$14*(calculations!A65-inputs!$C$14))</f>
        <v>0</v>
      </c>
      <c r="G65" s="22">
        <f>MAX(MIN((calculations!A65-inputs!$B$21)/10000,100%),0) * inputs!$B$18</f>
        <v>0</v>
      </c>
      <c r="H65" s="22">
        <f>IF(AND(inputs!$B$35="YES", calculations!A65&gt;=inputs!$B$36,calculations!A65&lt;inputs!$B$37),inputs!$B$38*MIN(2,inputs!$B$17),0)</f>
        <v>0</v>
      </c>
      <c r="I65" s="25">
        <f>MIN(inputs!$B$32,A65)</f>
        <v>6300</v>
      </c>
      <c r="J65" s="25">
        <f>inputs!$B$29*(1+inputs!$B$33)-MAX(0,inputs!$B$31*(I65-inputs!$B$30))</f>
        <v>46486.999999999993</v>
      </c>
      <c r="K65" s="26">
        <f t="shared" si="0"/>
        <v>6300</v>
      </c>
      <c r="L65" s="25">
        <f>MAX(0,J65*(1+inputs!$B$33)-MAX(0,inputs!$B$31*(K65-inputs!$B$30)))</f>
        <v>47184.304999999986</v>
      </c>
      <c r="M65" s="26">
        <f t="shared" si="1"/>
        <v>6300</v>
      </c>
      <c r="N65" s="25">
        <f>MAX(0,L65*(1+inputs!$B$33)-MAX(0,inputs!$B$31*(M65-inputs!$B$30)))</f>
        <v>47892.06957499998</v>
      </c>
      <c r="O65" s="26">
        <f t="shared" si="2"/>
        <v>6300</v>
      </c>
      <c r="P65" s="25">
        <f>MAX(0,N65*(1+inputs!$B$33)-MAX(0,inputs!$B$31*(O65-inputs!$B$30)))</f>
        <v>48610.450618624971</v>
      </c>
      <c r="Q65" s="26">
        <f t="shared" si="3"/>
        <v>6300</v>
      </c>
      <c r="R65" s="25">
        <f>MAX(0,P65*(1+inputs!$B$33)-MAX(0,inputs!$B$31*(Q65-inputs!$B$30)))</f>
        <v>49339.607377904344</v>
      </c>
      <c r="S65" s="26">
        <f t="shared" si="4"/>
        <v>6300</v>
      </c>
      <c r="T65" s="25">
        <f>MAX(0,R65*(1+inputs!$B$33)-MAX(0,inputs!$B$31*(S65-inputs!$B$30)))</f>
        <v>50079.7014885729</v>
      </c>
      <c r="U65" s="26">
        <f t="shared" si="5"/>
        <v>6300</v>
      </c>
      <c r="V65" s="25">
        <f>MAX(0,T65*(1+inputs!$B$33)-MAX(0,inputs!$B$31*(U65-inputs!$B$30)))</f>
        <v>50830.897010901492</v>
      </c>
      <c r="W65" s="26">
        <f t="shared" si="6"/>
        <v>6300</v>
      </c>
      <c r="X65" s="25">
        <f>MAX(0,V65*(1+inputs!$B$33)-MAX(0,inputs!$B$31*(W65-inputs!$B$30)))</f>
        <v>51593.360466065009</v>
      </c>
      <c r="Y65" s="26">
        <f t="shared" si="7"/>
        <v>6300</v>
      </c>
      <c r="Z65" s="25">
        <f>MAX(0,X65*(1+inputs!$B$33)-MAX(0,inputs!$B$31*(Y65-inputs!$B$30)))</f>
        <v>52367.26087305598</v>
      </c>
      <c r="AA65" s="25">
        <f>MAX(0,Y65*(1+inputs!$B$33)-MAX(0,inputs!$B$31*(Z65-inputs!$B$30)))</f>
        <v>3498.0065214249607</v>
      </c>
      <c r="AB65" s="26">
        <f t="shared" si="8"/>
        <v>6300</v>
      </c>
      <c r="AC65" s="25">
        <f>MAX(0,AA65*(1+inputs!$B$33)-MAX(0,inputs!$B$31*(AB65-inputs!$B$30)))</f>
        <v>3550.4766192463348</v>
      </c>
      <c r="AD65" s="26">
        <f>IF(inputs!$B$27="YES",MAX(0,inputs!$B$31*(AB65-inputs!$B$30)),0)</f>
        <v>0</v>
      </c>
      <c r="AE65" s="3">
        <f t="shared" si="9"/>
        <v>0</v>
      </c>
      <c r="AF65" s="1">
        <f t="shared" si="12"/>
        <v>0</v>
      </c>
      <c r="AG65" s="8">
        <f t="shared" si="10"/>
        <v>6300</v>
      </c>
    </row>
    <row r="66" spans="1:33" x14ac:dyDescent="0.2">
      <c r="A66" s="11">
        <f t="shared" si="11"/>
        <v>6400</v>
      </c>
      <c r="B66" s="15">
        <f>inputs!$C$3-MAX(0,MIN((calculations!A66-inputs!$B$8)*0.5,inputs!$C$3))+IF(AND(inputs!$B$23="YES",A66&lt;=inputs!$B$25),inputs!$B$24,0)</f>
        <v>12570</v>
      </c>
      <c r="C66" s="15">
        <f>MAX(0,MIN(A66-B66,inputs!$C$4)*inputs!$B$3)</f>
        <v>0</v>
      </c>
      <c r="D66" s="16">
        <f>MAX(0,(MIN(A66,inputs!$C$5)-(inputs!$C$4+B66))*inputs!$B$4)</f>
        <v>0</v>
      </c>
      <c r="E66" s="16">
        <f>MAX(0, (calculations!A66-inputs!$C$5)*inputs!$B$5)</f>
        <v>0</v>
      </c>
      <c r="F66" s="19">
        <f>MAX(0,inputs!$B$13*(MIN(calculations!A66,inputs!$C$14)-inputs!$C$13))+MAX(0,inputs!$B$14*(calculations!A66-inputs!$C$14))</f>
        <v>0</v>
      </c>
      <c r="G66" s="22">
        <f>MAX(MIN((calculations!A66-inputs!$B$21)/10000,100%),0) * inputs!$B$18</f>
        <v>0</v>
      </c>
      <c r="H66" s="22">
        <f>IF(AND(inputs!$B$35="YES", calculations!A66&gt;=inputs!$B$36,calculations!A66&lt;inputs!$B$37),inputs!$B$38*MIN(2,inputs!$B$17),0)</f>
        <v>0</v>
      </c>
      <c r="I66" s="25">
        <f>MIN(inputs!$B$32,A66)</f>
        <v>6400</v>
      </c>
      <c r="J66" s="25">
        <f>inputs!$B$29*(1+inputs!$B$33)-MAX(0,inputs!$B$31*(I66-inputs!$B$30))</f>
        <v>46486.999999999993</v>
      </c>
      <c r="K66" s="26">
        <f t="shared" ref="K66:K129" si="13">$I66+(INT(COLUMN(K$1)/2) - 5) * ($A66-$I66)/9</f>
        <v>6400</v>
      </c>
      <c r="L66" s="25">
        <f>MAX(0,J66*(1+inputs!$B$33)-MAX(0,inputs!$B$31*(K66-inputs!$B$30)))</f>
        <v>47184.304999999986</v>
      </c>
      <c r="M66" s="26">
        <f t="shared" ref="M66:M129" si="14">$I66+(INT(COLUMN(M$1)/2) - 5) * ($A66-$I66)/9</f>
        <v>6400</v>
      </c>
      <c r="N66" s="25">
        <f>MAX(0,L66*(1+inputs!$B$33)-MAX(0,inputs!$B$31*(M66-inputs!$B$30)))</f>
        <v>47892.06957499998</v>
      </c>
      <c r="O66" s="26">
        <f t="shared" ref="O66:O129" si="15">$I66+(INT(COLUMN(O$1)/2) - 5) * ($A66-$I66)/9</f>
        <v>6400</v>
      </c>
      <c r="P66" s="25">
        <f>MAX(0,N66*(1+inputs!$B$33)-MAX(0,inputs!$B$31*(O66-inputs!$B$30)))</f>
        <v>48610.450618624971</v>
      </c>
      <c r="Q66" s="26">
        <f t="shared" ref="Q66:Q129" si="16">$I66+(INT(COLUMN(Q$1)/2) - 5) * ($A66-$I66)/9</f>
        <v>6400</v>
      </c>
      <c r="R66" s="25">
        <f>MAX(0,P66*(1+inputs!$B$33)-MAX(0,inputs!$B$31*(Q66-inputs!$B$30)))</f>
        <v>49339.607377904344</v>
      </c>
      <c r="S66" s="26">
        <f t="shared" ref="S66:S129" si="17">$I66+(INT(COLUMN(S$1)/2) - 5) * ($A66-$I66)/9</f>
        <v>6400</v>
      </c>
      <c r="T66" s="25">
        <f>MAX(0,R66*(1+inputs!$B$33)-MAX(0,inputs!$B$31*(S66-inputs!$B$30)))</f>
        <v>50079.7014885729</v>
      </c>
      <c r="U66" s="26">
        <f t="shared" ref="U66:U129" si="18">$I66+(INT(COLUMN(U$1)/2) - 5) * ($A66-$I66)/9</f>
        <v>6400</v>
      </c>
      <c r="V66" s="25">
        <f>MAX(0,T66*(1+inputs!$B$33)-MAX(0,inputs!$B$31*(U66-inputs!$B$30)))</f>
        <v>50830.897010901492</v>
      </c>
      <c r="W66" s="26">
        <f t="shared" ref="W66:W129" si="19">$I66+(INT(COLUMN(W$1)/2) - 5) * ($A66-$I66)/9</f>
        <v>6400</v>
      </c>
      <c r="X66" s="25">
        <f>MAX(0,V66*(1+inputs!$B$33)-MAX(0,inputs!$B$31*(W66-inputs!$B$30)))</f>
        <v>51593.360466065009</v>
      </c>
      <c r="Y66" s="26">
        <f t="shared" ref="Y66:Y129" si="20">$I66+(INT(COLUMN(Y$1)/2) - 5) * ($A66-$I66)/9</f>
        <v>6400</v>
      </c>
      <c r="Z66" s="25">
        <f>MAX(0,X66*(1+inputs!$B$33)-MAX(0,inputs!$B$31*(Y66-inputs!$B$30)))</f>
        <v>52367.26087305598</v>
      </c>
      <c r="AA66" s="25">
        <f>MAX(0,Y66*(1+inputs!$B$33)-MAX(0,inputs!$B$31*(Z66-inputs!$B$30)))</f>
        <v>3599.5065214249607</v>
      </c>
      <c r="AB66" s="26">
        <f t="shared" ref="AB66:AB129" si="21">$I66+(INT(COLUMN(AB$1)/2) - 5) * ($A66-$I66)/9</f>
        <v>6400</v>
      </c>
      <c r="AC66" s="25">
        <f>MAX(0,AA66*(1+inputs!$B$33)-MAX(0,inputs!$B$31*(AB66-inputs!$B$30)))</f>
        <v>3653.4991192463349</v>
      </c>
      <c r="AD66" s="26">
        <f>IF(inputs!$B$27="YES",MAX(0,inputs!$B$31*(AB66-inputs!$B$30)),0)</f>
        <v>0</v>
      </c>
      <c r="AE66" s="3">
        <f t="shared" ref="AE66:AE129" si="22">SUM(C66:G66)+AD66-H66</f>
        <v>0</v>
      </c>
      <c r="AF66" s="1">
        <f t="shared" si="12"/>
        <v>0</v>
      </c>
      <c r="AG66" s="8">
        <f t="shared" ref="AG66:AG129" si="23">A66-AE66</f>
        <v>6400</v>
      </c>
    </row>
    <row r="67" spans="1:33" x14ac:dyDescent="0.2">
      <c r="A67" s="11">
        <f t="shared" ref="A67:A130" si="24">(ROW(A67)-2)*100</f>
        <v>6500</v>
      </c>
      <c r="B67" s="15">
        <f>inputs!$C$3-MAX(0,MIN((calculations!A67-inputs!$B$8)*0.5,inputs!$C$3))+IF(AND(inputs!$B$23="YES",A67&lt;=inputs!$B$25),inputs!$B$24,0)</f>
        <v>12570</v>
      </c>
      <c r="C67" s="15">
        <f>MAX(0,MIN(A67-B67,inputs!$C$4)*inputs!$B$3)</f>
        <v>0</v>
      </c>
      <c r="D67" s="16">
        <f>MAX(0,(MIN(A67,inputs!$C$5)-(inputs!$C$4+B67))*inputs!$B$4)</f>
        <v>0</v>
      </c>
      <c r="E67" s="16">
        <f>MAX(0, (calculations!A67-inputs!$C$5)*inputs!$B$5)</f>
        <v>0</v>
      </c>
      <c r="F67" s="19">
        <f>MAX(0,inputs!$B$13*(MIN(calculations!A67,inputs!$C$14)-inputs!$C$13))+MAX(0,inputs!$B$14*(calculations!A67-inputs!$C$14))</f>
        <v>0</v>
      </c>
      <c r="G67" s="22">
        <f>MAX(MIN((calculations!A67-inputs!$B$21)/10000,100%),0) * inputs!$B$18</f>
        <v>0</v>
      </c>
      <c r="H67" s="22">
        <f>IF(AND(inputs!$B$35="YES", calculations!A67&gt;=inputs!$B$36,calculations!A67&lt;inputs!$B$37),inputs!$B$38*MIN(2,inputs!$B$17),0)</f>
        <v>0</v>
      </c>
      <c r="I67" s="25">
        <f>MIN(inputs!$B$32,A67)</f>
        <v>6500</v>
      </c>
      <c r="J67" s="25">
        <f>inputs!$B$29*(1+inputs!$B$33)-MAX(0,inputs!$B$31*(I67-inputs!$B$30))</f>
        <v>46486.999999999993</v>
      </c>
      <c r="K67" s="26">
        <f t="shared" si="13"/>
        <v>6500</v>
      </c>
      <c r="L67" s="25">
        <f>MAX(0,J67*(1+inputs!$B$33)-MAX(0,inputs!$B$31*(K67-inputs!$B$30)))</f>
        <v>47184.304999999986</v>
      </c>
      <c r="M67" s="26">
        <f t="shared" si="14"/>
        <v>6500</v>
      </c>
      <c r="N67" s="25">
        <f>MAX(0,L67*(1+inputs!$B$33)-MAX(0,inputs!$B$31*(M67-inputs!$B$30)))</f>
        <v>47892.06957499998</v>
      </c>
      <c r="O67" s="26">
        <f t="shared" si="15"/>
        <v>6500</v>
      </c>
      <c r="P67" s="25">
        <f>MAX(0,N67*(1+inputs!$B$33)-MAX(0,inputs!$B$31*(O67-inputs!$B$30)))</f>
        <v>48610.450618624971</v>
      </c>
      <c r="Q67" s="26">
        <f t="shared" si="16"/>
        <v>6500</v>
      </c>
      <c r="R67" s="25">
        <f>MAX(0,P67*(1+inputs!$B$33)-MAX(0,inputs!$B$31*(Q67-inputs!$B$30)))</f>
        <v>49339.607377904344</v>
      </c>
      <c r="S67" s="26">
        <f t="shared" si="17"/>
        <v>6500</v>
      </c>
      <c r="T67" s="25">
        <f>MAX(0,R67*(1+inputs!$B$33)-MAX(0,inputs!$B$31*(S67-inputs!$B$30)))</f>
        <v>50079.7014885729</v>
      </c>
      <c r="U67" s="26">
        <f t="shared" si="18"/>
        <v>6500</v>
      </c>
      <c r="V67" s="25">
        <f>MAX(0,T67*(1+inputs!$B$33)-MAX(0,inputs!$B$31*(U67-inputs!$B$30)))</f>
        <v>50830.897010901492</v>
      </c>
      <c r="W67" s="26">
        <f t="shared" si="19"/>
        <v>6500</v>
      </c>
      <c r="X67" s="25">
        <f>MAX(0,V67*(1+inputs!$B$33)-MAX(0,inputs!$B$31*(W67-inputs!$B$30)))</f>
        <v>51593.360466065009</v>
      </c>
      <c r="Y67" s="26">
        <f t="shared" si="20"/>
        <v>6500</v>
      </c>
      <c r="Z67" s="25">
        <f>MAX(0,X67*(1+inputs!$B$33)-MAX(0,inputs!$B$31*(Y67-inputs!$B$30)))</f>
        <v>52367.26087305598</v>
      </c>
      <c r="AA67" s="25">
        <f>MAX(0,Y67*(1+inputs!$B$33)-MAX(0,inputs!$B$31*(Z67-inputs!$B$30)))</f>
        <v>3701.0065214249607</v>
      </c>
      <c r="AB67" s="26">
        <f t="shared" si="21"/>
        <v>6500</v>
      </c>
      <c r="AC67" s="25">
        <f>MAX(0,AA67*(1+inputs!$B$33)-MAX(0,inputs!$B$31*(AB67-inputs!$B$30)))</f>
        <v>3756.5216192463349</v>
      </c>
      <c r="AD67" s="26">
        <f>IF(inputs!$B$27="YES",MAX(0,inputs!$B$31*(AB67-inputs!$B$30)),0)</f>
        <v>0</v>
      </c>
      <c r="AE67" s="3">
        <f t="shared" si="22"/>
        <v>0</v>
      </c>
      <c r="AF67" s="1">
        <f t="shared" ref="AF67:AF130" si="25">(AE68-AE67)/100</f>
        <v>0</v>
      </c>
      <c r="AG67" s="8">
        <f t="shared" si="23"/>
        <v>6500</v>
      </c>
    </row>
    <row r="68" spans="1:33" x14ac:dyDescent="0.2">
      <c r="A68" s="11">
        <f t="shared" si="24"/>
        <v>6600</v>
      </c>
      <c r="B68" s="15">
        <f>inputs!$C$3-MAX(0,MIN((calculations!A68-inputs!$B$8)*0.5,inputs!$C$3))+IF(AND(inputs!$B$23="YES",A68&lt;=inputs!$B$25),inputs!$B$24,0)</f>
        <v>12570</v>
      </c>
      <c r="C68" s="15">
        <f>MAX(0,MIN(A68-B68,inputs!$C$4)*inputs!$B$3)</f>
        <v>0</v>
      </c>
      <c r="D68" s="16">
        <f>MAX(0,(MIN(A68,inputs!$C$5)-(inputs!$C$4+B68))*inputs!$B$4)</f>
        <v>0</v>
      </c>
      <c r="E68" s="16">
        <f>MAX(0, (calculations!A68-inputs!$C$5)*inputs!$B$5)</f>
        <v>0</v>
      </c>
      <c r="F68" s="19">
        <f>MAX(0,inputs!$B$13*(MIN(calculations!A68,inputs!$C$14)-inputs!$C$13))+MAX(0,inputs!$B$14*(calculations!A68-inputs!$C$14))</f>
        <v>0</v>
      </c>
      <c r="G68" s="22">
        <f>MAX(MIN((calculations!A68-inputs!$B$21)/10000,100%),0) * inputs!$B$18</f>
        <v>0</v>
      </c>
      <c r="H68" s="22">
        <f>IF(AND(inputs!$B$35="YES", calculations!A68&gt;=inputs!$B$36,calculations!A68&lt;inputs!$B$37),inputs!$B$38*MIN(2,inputs!$B$17),0)</f>
        <v>0</v>
      </c>
      <c r="I68" s="25">
        <f>MIN(inputs!$B$32,A68)</f>
        <v>6600</v>
      </c>
      <c r="J68" s="25">
        <f>inputs!$B$29*(1+inputs!$B$33)-MAX(0,inputs!$B$31*(I68-inputs!$B$30))</f>
        <v>46486.999999999993</v>
      </c>
      <c r="K68" s="26">
        <f t="shared" si="13"/>
        <v>6600</v>
      </c>
      <c r="L68" s="25">
        <f>MAX(0,J68*(1+inputs!$B$33)-MAX(0,inputs!$B$31*(K68-inputs!$B$30)))</f>
        <v>47184.304999999986</v>
      </c>
      <c r="M68" s="26">
        <f t="shared" si="14"/>
        <v>6600</v>
      </c>
      <c r="N68" s="25">
        <f>MAX(0,L68*(1+inputs!$B$33)-MAX(0,inputs!$B$31*(M68-inputs!$B$30)))</f>
        <v>47892.06957499998</v>
      </c>
      <c r="O68" s="26">
        <f t="shared" si="15"/>
        <v>6600</v>
      </c>
      <c r="P68" s="25">
        <f>MAX(0,N68*(1+inputs!$B$33)-MAX(0,inputs!$B$31*(O68-inputs!$B$30)))</f>
        <v>48610.450618624971</v>
      </c>
      <c r="Q68" s="26">
        <f t="shared" si="16"/>
        <v>6600</v>
      </c>
      <c r="R68" s="25">
        <f>MAX(0,P68*(1+inputs!$B$33)-MAX(0,inputs!$B$31*(Q68-inputs!$B$30)))</f>
        <v>49339.607377904344</v>
      </c>
      <c r="S68" s="26">
        <f t="shared" si="17"/>
        <v>6600</v>
      </c>
      <c r="T68" s="25">
        <f>MAX(0,R68*(1+inputs!$B$33)-MAX(0,inputs!$B$31*(S68-inputs!$B$30)))</f>
        <v>50079.7014885729</v>
      </c>
      <c r="U68" s="26">
        <f t="shared" si="18"/>
        <v>6600</v>
      </c>
      <c r="V68" s="25">
        <f>MAX(0,T68*(1+inputs!$B$33)-MAX(0,inputs!$B$31*(U68-inputs!$B$30)))</f>
        <v>50830.897010901492</v>
      </c>
      <c r="W68" s="26">
        <f t="shared" si="19"/>
        <v>6600</v>
      </c>
      <c r="X68" s="25">
        <f>MAX(0,V68*(1+inputs!$B$33)-MAX(0,inputs!$B$31*(W68-inputs!$B$30)))</f>
        <v>51593.360466065009</v>
      </c>
      <c r="Y68" s="26">
        <f t="shared" si="20"/>
        <v>6600</v>
      </c>
      <c r="Z68" s="25">
        <f>MAX(0,X68*(1+inputs!$B$33)-MAX(0,inputs!$B$31*(Y68-inputs!$B$30)))</f>
        <v>52367.26087305598</v>
      </c>
      <c r="AA68" s="25">
        <f>MAX(0,Y68*(1+inputs!$B$33)-MAX(0,inputs!$B$31*(Z68-inputs!$B$30)))</f>
        <v>3802.5065214249607</v>
      </c>
      <c r="AB68" s="26">
        <f t="shared" si="21"/>
        <v>6600</v>
      </c>
      <c r="AC68" s="25">
        <f>MAX(0,AA68*(1+inputs!$B$33)-MAX(0,inputs!$B$31*(AB68-inputs!$B$30)))</f>
        <v>3859.544119246335</v>
      </c>
      <c r="AD68" s="26">
        <f>IF(inputs!$B$27="YES",MAX(0,inputs!$B$31*(AB68-inputs!$B$30)),0)</f>
        <v>0</v>
      </c>
      <c r="AE68" s="3">
        <f t="shared" si="22"/>
        <v>0</v>
      </c>
      <c r="AF68" s="1">
        <f t="shared" si="25"/>
        <v>0</v>
      </c>
      <c r="AG68" s="8">
        <f t="shared" si="23"/>
        <v>6600</v>
      </c>
    </row>
    <row r="69" spans="1:33" x14ac:dyDescent="0.2">
      <c r="A69" s="11">
        <f t="shared" si="24"/>
        <v>6700</v>
      </c>
      <c r="B69" s="15">
        <f>inputs!$C$3-MAX(0,MIN((calculations!A69-inputs!$B$8)*0.5,inputs!$C$3))+IF(AND(inputs!$B$23="YES",A69&lt;=inputs!$B$25),inputs!$B$24,0)</f>
        <v>12570</v>
      </c>
      <c r="C69" s="15">
        <f>MAX(0,MIN(A69-B69,inputs!$C$4)*inputs!$B$3)</f>
        <v>0</v>
      </c>
      <c r="D69" s="16">
        <f>MAX(0,(MIN(A69,inputs!$C$5)-(inputs!$C$4+B69))*inputs!$B$4)</f>
        <v>0</v>
      </c>
      <c r="E69" s="16">
        <f>MAX(0, (calculations!A69-inputs!$C$5)*inputs!$B$5)</f>
        <v>0</v>
      </c>
      <c r="F69" s="19">
        <f>MAX(0,inputs!$B$13*(MIN(calculations!A69,inputs!$C$14)-inputs!$C$13))+MAX(0,inputs!$B$14*(calculations!A69-inputs!$C$14))</f>
        <v>0</v>
      </c>
      <c r="G69" s="22">
        <f>MAX(MIN((calculations!A69-inputs!$B$21)/10000,100%),0) * inputs!$B$18</f>
        <v>0</v>
      </c>
      <c r="H69" s="22">
        <f>IF(AND(inputs!$B$35="YES", calculations!A69&gt;=inputs!$B$36,calculations!A69&lt;inputs!$B$37),inputs!$B$38*MIN(2,inputs!$B$17),0)</f>
        <v>0</v>
      </c>
      <c r="I69" s="25">
        <f>MIN(inputs!$B$32,A69)</f>
        <v>6700</v>
      </c>
      <c r="J69" s="25">
        <f>inputs!$B$29*(1+inputs!$B$33)-MAX(0,inputs!$B$31*(I69-inputs!$B$30))</f>
        <v>46486.999999999993</v>
      </c>
      <c r="K69" s="26">
        <f t="shared" si="13"/>
        <v>6700</v>
      </c>
      <c r="L69" s="25">
        <f>MAX(0,J69*(1+inputs!$B$33)-MAX(0,inputs!$B$31*(K69-inputs!$B$30)))</f>
        <v>47184.304999999986</v>
      </c>
      <c r="M69" s="26">
        <f t="shared" si="14"/>
        <v>6700</v>
      </c>
      <c r="N69" s="25">
        <f>MAX(0,L69*(1+inputs!$B$33)-MAX(0,inputs!$B$31*(M69-inputs!$B$30)))</f>
        <v>47892.06957499998</v>
      </c>
      <c r="O69" s="26">
        <f t="shared" si="15"/>
        <v>6700</v>
      </c>
      <c r="P69" s="25">
        <f>MAX(0,N69*(1+inputs!$B$33)-MAX(0,inputs!$B$31*(O69-inputs!$B$30)))</f>
        <v>48610.450618624971</v>
      </c>
      <c r="Q69" s="26">
        <f t="shared" si="16"/>
        <v>6700</v>
      </c>
      <c r="R69" s="25">
        <f>MAX(0,P69*(1+inputs!$B$33)-MAX(0,inputs!$B$31*(Q69-inputs!$B$30)))</f>
        <v>49339.607377904344</v>
      </c>
      <c r="S69" s="26">
        <f t="shared" si="17"/>
        <v>6700</v>
      </c>
      <c r="T69" s="25">
        <f>MAX(0,R69*(1+inputs!$B$33)-MAX(0,inputs!$B$31*(S69-inputs!$B$30)))</f>
        <v>50079.7014885729</v>
      </c>
      <c r="U69" s="26">
        <f t="shared" si="18"/>
        <v>6700</v>
      </c>
      <c r="V69" s="25">
        <f>MAX(0,T69*(1+inputs!$B$33)-MAX(0,inputs!$B$31*(U69-inputs!$B$30)))</f>
        <v>50830.897010901492</v>
      </c>
      <c r="W69" s="26">
        <f t="shared" si="19"/>
        <v>6700</v>
      </c>
      <c r="X69" s="25">
        <f>MAX(0,V69*(1+inputs!$B$33)-MAX(0,inputs!$B$31*(W69-inputs!$B$30)))</f>
        <v>51593.360466065009</v>
      </c>
      <c r="Y69" s="26">
        <f t="shared" si="20"/>
        <v>6700</v>
      </c>
      <c r="Z69" s="25">
        <f>MAX(0,X69*(1+inputs!$B$33)-MAX(0,inputs!$B$31*(Y69-inputs!$B$30)))</f>
        <v>52367.26087305598</v>
      </c>
      <c r="AA69" s="25">
        <f>MAX(0,Y69*(1+inputs!$B$33)-MAX(0,inputs!$B$31*(Z69-inputs!$B$30)))</f>
        <v>3904.0065214249607</v>
      </c>
      <c r="AB69" s="26">
        <f t="shared" si="21"/>
        <v>6700</v>
      </c>
      <c r="AC69" s="25">
        <f>MAX(0,AA69*(1+inputs!$B$33)-MAX(0,inputs!$B$31*(AB69-inputs!$B$30)))</f>
        <v>3962.566619246335</v>
      </c>
      <c r="AD69" s="26">
        <f>IF(inputs!$B$27="YES",MAX(0,inputs!$B$31*(AB69-inputs!$B$30)),0)</f>
        <v>0</v>
      </c>
      <c r="AE69" s="3">
        <f t="shared" si="22"/>
        <v>0</v>
      </c>
      <c r="AF69" s="1">
        <f t="shared" si="25"/>
        <v>0</v>
      </c>
      <c r="AG69" s="8">
        <f t="shared" si="23"/>
        <v>6700</v>
      </c>
    </row>
    <row r="70" spans="1:33" x14ac:dyDescent="0.2">
      <c r="A70" s="11">
        <f t="shared" si="24"/>
        <v>6800</v>
      </c>
      <c r="B70" s="15">
        <f>inputs!$C$3-MAX(0,MIN((calculations!A70-inputs!$B$8)*0.5,inputs!$C$3))+IF(AND(inputs!$B$23="YES",A70&lt;=inputs!$B$25),inputs!$B$24,0)</f>
        <v>12570</v>
      </c>
      <c r="C70" s="15">
        <f>MAX(0,MIN(A70-B70,inputs!$C$4)*inputs!$B$3)</f>
        <v>0</v>
      </c>
      <c r="D70" s="16">
        <f>MAX(0,(MIN(A70,inputs!$C$5)-(inputs!$C$4+B70))*inputs!$B$4)</f>
        <v>0</v>
      </c>
      <c r="E70" s="16">
        <f>MAX(0, (calculations!A70-inputs!$C$5)*inputs!$B$5)</f>
        <v>0</v>
      </c>
      <c r="F70" s="19">
        <f>MAX(0,inputs!$B$13*(MIN(calculations!A70,inputs!$C$14)-inputs!$C$13))+MAX(0,inputs!$B$14*(calculations!A70-inputs!$C$14))</f>
        <v>0</v>
      </c>
      <c r="G70" s="22">
        <f>MAX(MIN((calculations!A70-inputs!$B$21)/10000,100%),0) * inputs!$B$18</f>
        <v>0</v>
      </c>
      <c r="H70" s="22">
        <f>IF(AND(inputs!$B$35="YES", calculations!A70&gt;=inputs!$B$36,calculations!A70&lt;inputs!$B$37),inputs!$B$38*MIN(2,inputs!$B$17),0)</f>
        <v>0</v>
      </c>
      <c r="I70" s="25">
        <f>MIN(inputs!$B$32,A70)</f>
        <v>6800</v>
      </c>
      <c r="J70" s="25">
        <f>inputs!$B$29*(1+inputs!$B$33)-MAX(0,inputs!$B$31*(I70-inputs!$B$30))</f>
        <v>46486.999999999993</v>
      </c>
      <c r="K70" s="26">
        <f t="shared" si="13"/>
        <v>6800</v>
      </c>
      <c r="L70" s="25">
        <f>MAX(0,J70*(1+inputs!$B$33)-MAX(0,inputs!$B$31*(K70-inputs!$B$30)))</f>
        <v>47184.304999999986</v>
      </c>
      <c r="M70" s="26">
        <f t="shared" si="14"/>
        <v>6800</v>
      </c>
      <c r="N70" s="25">
        <f>MAX(0,L70*(1+inputs!$B$33)-MAX(0,inputs!$B$31*(M70-inputs!$B$30)))</f>
        <v>47892.06957499998</v>
      </c>
      <c r="O70" s="26">
        <f t="shared" si="15"/>
        <v>6800</v>
      </c>
      <c r="P70" s="25">
        <f>MAX(0,N70*(1+inputs!$B$33)-MAX(0,inputs!$B$31*(O70-inputs!$B$30)))</f>
        <v>48610.450618624971</v>
      </c>
      <c r="Q70" s="26">
        <f t="shared" si="16"/>
        <v>6800</v>
      </c>
      <c r="R70" s="25">
        <f>MAX(0,P70*(1+inputs!$B$33)-MAX(0,inputs!$B$31*(Q70-inputs!$B$30)))</f>
        <v>49339.607377904344</v>
      </c>
      <c r="S70" s="26">
        <f t="shared" si="17"/>
        <v>6800</v>
      </c>
      <c r="T70" s="25">
        <f>MAX(0,R70*(1+inputs!$B$33)-MAX(0,inputs!$B$31*(S70-inputs!$B$30)))</f>
        <v>50079.7014885729</v>
      </c>
      <c r="U70" s="26">
        <f t="shared" si="18"/>
        <v>6800</v>
      </c>
      <c r="V70" s="25">
        <f>MAX(0,T70*(1+inputs!$B$33)-MAX(0,inputs!$B$31*(U70-inputs!$B$30)))</f>
        <v>50830.897010901492</v>
      </c>
      <c r="W70" s="26">
        <f t="shared" si="19"/>
        <v>6800</v>
      </c>
      <c r="X70" s="25">
        <f>MAX(0,V70*(1+inputs!$B$33)-MAX(0,inputs!$B$31*(W70-inputs!$B$30)))</f>
        <v>51593.360466065009</v>
      </c>
      <c r="Y70" s="26">
        <f t="shared" si="20"/>
        <v>6800</v>
      </c>
      <c r="Z70" s="25">
        <f>MAX(0,X70*(1+inputs!$B$33)-MAX(0,inputs!$B$31*(Y70-inputs!$B$30)))</f>
        <v>52367.26087305598</v>
      </c>
      <c r="AA70" s="25">
        <f>MAX(0,Y70*(1+inputs!$B$33)-MAX(0,inputs!$B$31*(Z70-inputs!$B$30)))</f>
        <v>4005.5065214249607</v>
      </c>
      <c r="AB70" s="26">
        <f t="shared" si="21"/>
        <v>6800</v>
      </c>
      <c r="AC70" s="25">
        <f>MAX(0,AA70*(1+inputs!$B$33)-MAX(0,inputs!$B$31*(AB70-inputs!$B$30)))</f>
        <v>4065.5891192463346</v>
      </c>
      <c r="AD70" s="26">
        <f>IF(inputs!$B$27="YES",MAX(0,inputs!$B$31*(AB70-inputs!$B$30)),0)</f>
        <v>0</v>
      </c>
      <c r="AE70" s="3">
        <f t="shared" si="22"/>
        <v>0</v>
      </c>
      <c r="AF70" s="1">
        <f t="shared" si="25"/>
        <v>0</v>
      </c>
      <c r="AG70" s="8">
        <f t="shared" si="23"/>
        <v>6800</v>
      </c>
    </row>
    <row r="71" spans="1:33" x14ac:dyDescent="0.2">
      <c r="A71" s="11">
        <f t="shared" si="24"/>
        <v>6900</v>
      </c>
      <c r="B71" s="15">
        <f>inputs!$C$3-MAX(0,MIN((calculations!A71-inputs!$B$8)*0.5,inputs!$C$3))+IF(AND(inputs!$B$23="YES",A71&lt;=inputs!$B$25),inputs!$B$24,0)</f>
        <v>12570</v>
      </c>
      <c r="C71" s="15">
        <f>MAX(0,MIN(A71-B71,inputs!$C$4)*inputs!$B$3)</f>
        <v>0</v>
      </c>
      <c r="D71" s="16">
        <f>MAX(0,(MIN(A71,inputs!$C$5)-(inputs!$C$4+B71))*inputs!$B$4)</f>
        <v>0</v>
      </c>
      <c r="E71" s="16">
        <f>MAX(0, (calculations!A71-inputs!$C$5)*inputs!$B$5)</f>
        <v>0</v>
      </c>
      <c r="F71" s="19">
        <f>MAX(0,inputs!$B$13*(MIN(calculations!A71,inputs!$C$14)-inputs!$C$13))+MAX(0,inputs!$B$14*(calculations!A71-inputs!$C$14))</f>
        <v>0</v>
      </c>
      <c r="G71" s="22">
        <f>MAX(MIN((calculations!A71-inputs!$B$21)/10000,100%),0) * inputs!$B$18</f>
        <v>0</v>
      </c>
      <c r="H71" s="22">
        <f>IF(AND(inputs!$B$35="YES", calculations!A71&gt;=inputs!$B$36,calculations!A71&lt;inputs!$B$37),inputs!$B$38*MIN(2,inputs!$B$17),0)</f>
        <v>0</v>
      </c>
      <c r="I71" s="25">
        <f>MIN(inputs!$B$32,A71)</f>
        <v>6900</v>
      </c>
      <c r="J71" s="25">
        <f>inputs!$B$29*(1+inputs!$B$33)-MAX(0,inputs!$B$31*(I71-inputs!$B$30))</f>
        <v>46486.999999999993</v>
      </c>
      <c r="K71" s="26">
        <f t="shared" si="13"/>
        <v>6900</v>
      </c>
      <c r="L71" s="25">
        <f>MAX(0,J71*(1+inputs!$B$33)-MAX(0,inputs!$B$31*(K71-inputs!$B$30)))</f>
        <v>47184.304999999986</v>
      </c>
      <c r="M71" s="26">
        <f t="shared" si="14"/>
        <v>6900</v>
      </c>
      <c r="N71" s="25">
        <f>MAX(0,L71*(1+inputs!$B$33)-MAX(0,inputs!$B$31*(M71-inputs!$B$30)))</f>
        <v>47892.06957499998</v>
      </c>
      <c r="O71" s="26">
        <f t="shared" si="15"/>
        <v>6900</v>
      </c>
      <c r="P71" s="25">
        <f>MAX(0,N71*(1+inputs!$B$33)-MAX(0,inputs!$B$31*(O71-inputs!$B$30)))</f>
        <v>48610.450618624971</v>
      </c>
      <c r="Q71" s="26">
        <f t="shared" si="16"/>
        <v>6900</v>
      </c>
      <c r="R71" s="25">
        <f>MAX(0,P71*(1+inputs!$B$33)-MAX(0,inputs!$B$31*(Q71-inputs!$B$30)))</f>
        <v>49339.607377904344</v>
      </c>
      <c r="S71" s="26">
        <f t="shared" si="17"/>
        <v>6900</v>
      </c>
      <c r="T71" s="25">
        <f>MAX(0,R71*(1+inputs!$B$33)-MAX(0,inputs!$B$31*(S71-inputs!$B$30)))</f>
        <v>50079.7014885729</v>
      </c>
      <c r="U71" s="26">
        <f t="shared" si="18"/>
        <v>6900</v>
      </c>
      <c r="V71" s="25">
        <f>MAX(0,T71*(1+inputs!$B$33)-MAX(0,inputs!$B$31*(U71-inputs!$B$30)))</f>
        <v>50830.897010901492</v>
      </c>
      <c r="W71" s="26">
        <f t="shared" si="19"/>
        <v>6900</v>
      </c>
      <c r="X71" s="25">
        <f>MAX(0,V71*(1+inputs!$B$33)-MAX(0,inputs!$B$31*(W71-inputs!$B$30)))</f>
        <v>51593.360466065009</v>
      </c>
      <c r="Y71" s="26">
        <f t="shared" si="20"/>
        <v>6900</v>
      </c>
      <c r="Z71" s="25">
        <f>MAX(0,X71*(1+inputs!$B$33)-MAX(0,inputs!$B$31*(Y71-inputs!$B$30)))</f>
        <v>52367.26087305598</v>
      </c>
      <c r="AA71" s="25">
        <f>MAX(0,Y71*(1+inputs!$B$33)-MAX(0,inputs!$B$31*(Z71-inputs!$B$30)))</f>
        <v>4107.0065214249607</v>
      </c>
      <c r="AB71" s="26">
        <f t="shared" si="21"/>
        <v>6900</v>
      </c>
      <c r="AC71" s="25">
        <f>MAX(0,AA71*(1+inputs!$B$33)-MAX(0,inputs!$B$31*(AB71-inputs!$B$30)))</f>
        <v>4168.6116192463351</v>
      </c>
      <c r="AD71" s="26">
        <f>IF(inputs!$B$27="YES",MAX(0,inputs!$B$31*(AB71-inputs!$B$30)),0)</f>
        <v>0</v>
      </c>
      <c r="AE71" s="3">
        <f t="shared" si="22"/>
        <v>0</v>
      </c>
      <c r="AF71" s="1">
        <f t="shared" si="25"/>
        <v>0</v>
      </c>
      <c r="AG71" s="8">
        <f t="shared" si="23"/>
        <v>6900</v>
      </c>
    </row>
    <row r="72" spans="1:33" x14ac:dyDescent="0.2">
      <c r="A72" s="11">
        <f t="shared" si="24"/>
        <v>7000</v>
      </c>
      <c r="B72" s="15">
        <f>inputs!$C$3-MAX(0,MIN((calculations!A72-inputs!$B$8)*0.5,inputs!$C$3))+IF(AND(inputs!$B$23="YES",A72&lt;=inputs!$B$25),inputs!$B$24,0)</f>
        <v>12570</v>
      </c>
      <c r="C72" s="15">
        <f>MAX(0,MIN(A72-B72,inputs!$C$4)*inputs!$B$3)</f>
        <v>0</v>
      </c>
      <c r="D72" s="16">
        <f>MAX(0,(MIN(A72,inputs!$C$5)-(inputs!$C$4+B72))*inputs!$B$4)</f>
        <v>0</v>
      </c>
      <c r="E72" s="16">
        <f>MAX(0, (calculations!A72-inputs!$C$5)*inputs!$B$5)</f>
        <v>0</v>
      </c>
      <c r="F72" s="19">
        <f>MAX(0,inputs!$B$13*(MIN(calculations!A72,inputs!$C$14)-inputs!$C$13))+MAX(0,inputs!$B$14*(calculations!A72-inputs!$C$14))</f>
        <v>0</v>
      </c>
      <c r="G72" s="22">
        <f>MAX(MIN((calculations!A72-inputs!$B$21)/10000,100%),0) * inputs!$B$18</f>
        <v>0</v>
      </c>
      <c r="H72" s="22">
        <f>IF(AND(inputs!$B$35="YES", calculations!A72&gt;=inputs!$B$36,calculations!A72&lt;inputs!$B$37),inputs!$B$38*MIN(2,inputs!$B$17),0)</f>
        <v>0</v>
      </c>
      <c r="I72" s="25">
        <f>MIN(inputs!$B$32,A72)</f>
        <v>7000</v>
      </c>
      <c r="J72" s="25">
        <f>inputs!$B$29*(1+inputs!$B$33)-MAX(0,inputs!$B$31*(I72-inputs!$B$30))</f>
        <v>46486.999999999993</v>
      </c>
      <c r="K72" s="26">
        <f t="shared" si="13"/>
        <v>7000</v>
      </c>
      <c r="L72" s="25">
        <f>MAX(0,J72*(1+inputs!$B$33)-MAX(0,inputs!$B$31*(K72-inputs!$B$30)))</f>
        <v>47184.304999999986</v>
      </c>
      <c r="M72" s="26">
        <f t="shared" si="14"/>
        <v>7000</v>
      </c>
      <c r="N72" s="25">
        <f>MAX(0,L72*(1+inputs!$B$33)-MAX(0,inputs!$B$31*(M72-inputs!$B$30)))</f>
        <v>47892.06957499998</v>
      </c>
      <c r="O72" s="26">
        <f t="shared" si="15"/>
        <v>7000</v>
      </c>
      <c r="P72" s="25">
        <f>MAX(0,N72*(1+inputs!$B$33)-MAX(0,inputs!$B$31*(O72-inputs!$B$30)))</f>
        <v>48610.450618624971</v>
      </c>
      <c r="Q72" s="26">
        <f t="shared" si="16"/>
        <v>7000</v>
      </c>
      <c r="R72" s="25">
        <f>MAX(0,P72*(1+inputs!$B$33)-MAX(0,inputs!$B$31*(Q72-inputs!$B$30)))</f>
        <v>49339.607377904344</v>
      </c>
      <c r="S72" s="26">
        <f t="shared" si="17"/>
        <v>7000</v>
      </c>
      <c r="T72" s="25">
        <f>MAX(0,R72*(1+inputs!$B$33)-MAX(0,inputs!$B$31*(S72-inputs!$B$30)))</f>
        <v>50079.7014885729</v>
      </c>
      <c r="U72" s="26">
        <f t="shared" si="18"/>
        <v>7000</v>
      </c>
      <c r="V72" s="25">
        <f>MAX(0,T72*(1+inputs!$B$33)-MAX(0,inputs!$B$31*(U72-inputs!$B$30)))</f>
        <v>50830.897010901492</v>
      </c>
      <c r="W72" s="26">
        <f t="shared" si="19"/>
        <v>7000</v>
      </c>
      <c r="X72" s="25">
        <f>MAX(0,V72*(1+inputs!$B$33)-MAX(0,inputs!$B$31*(W72-inputs!$B$30)))</f>
        <v>51593.360466065009</v>
      </c>
      <c r="Y72" s="26">
        <f t="shared" si="20"/>
        <v>7000</v>
      </c>
      <c r="Z72" s="25">
        <f>MAX(0,X72*(1+inputs!$B$33)-MAX(0,inputs!$B$31*(Y72-inputs!$B$30)))</f>
        <v>52367.26087305598</v>
      </c>
      <c r="AA72" s="25">
        <f>MAX(0,Y72*(1+inputs!$B$33)-MAX(0,inputs!$B$31*(Z72-inputs!$B$30)))</f>
        <v>4208.5065214249607</v>
      </c>
      <c r="AB72" s="26">
        <f t="shared" si="21"/>
        <v>7000</v>
      </c>
      <c r="AC72" s="25">
        <f>MAX(0,AA72*(1+inputs!$B$33)-MAX(0,inputs!$B$31*(AB72-inputs!$B$30)))</f>
        <v>4271.6341192463351</v>
      </c>
      <c r="AD72" s="26">
        <f>IF(inputs!$B$27="YES",MAX(0,inputs!$B$31*(AB72-inputs!$B$30)),0)</f>
        <v>0</v>
      </c>
      <c r="AE72" s="3">
        <f t="shared" si="22"/>
        <v>0</v>
      </c>
      <c r="AF72" s="1">
        <f t="shared" si="25"/>
        <v>0</v>
      </c>
      <c r="AG72" s="8">
        <f t="shared" si="23"/>
        <v>7000</v>
      </c>
    </row>
    <row r="73" spans="1:33" x14ac:dyDescent="0.2">
      <c r="A73" s="11">
        <f t="shared" si="24"/>
        <v>7100</v>
      </c>
      <c r="B73" s="15">
        <f>inputs!$C$3-MAX(0,MIN((calculations!A73-inputs!$B$8)*0.5,inputs!$C$3))+IF(AND(inputs!$B$23="YES",A73&lt;=inputs!$B$25),inputs!$B$24,0)</f>
        <v>12570</v>
      </c>
      <c r="C73" s="15">
        <f>MAX(0,MIN(A73-B73,inputs!$C$4)*inputs!$B$3)</f>
        <v>0</v>
      </c>
      <c r="D73" s="16">
        <f>MAX(0,(MIN(A73,inputs!$C$5)-(inputs!$C$4+B73))*inputs!$B$4)</f>
        <v>0</v>
      </c>
      <c r="E73" s="16">
        <f>MAX(0, (calculations!A73-inputs!$C$5)*inputs!$B$5)</f>
        <v>0</v>
      </c>
      <c r="F73" s="19">
        <f>MAX(0,inputs!$B$13*(MIN(calculations!A73,inputs!$C$14)-inputs!$C$13))+MAX(0,inputs!$B$14*(calculations!A73-inputs!$C$14))</f>
        <v>0</v>
      </c>
      <c r="G73" s="22">
        <f>MAX(MIN((calculations!A73-inputs!$B$21)/10000,100%),0) * inputs!$B$18</f>
        <v>0</v>
      </c>
      <c r="H73" s="22">
        <f>IF(AND(inputs!$B$35="YES", calculations!A73&gt;=inputs!$B$36,calculations!A73&lt;inputs!$B$37),inputs!$B$38*MIN(2,inputs!$B$17),0)</f>
        <v>0</v>
      </c>
      <c r="I73" s="25">
        <f>MIN(inputs!$B$32,A73)</f>
        <v>7100</v>
      </c>
      <c r="J73" s="25">
        <f>inputs!$B$29*(1+inputs!$B$33)-MAX(0,inputs!$B$31*(I73-inputs!$B$30))</f>
        <v>46486.999999999993</v>
      </c>
      <c r="K73" s="26">
        <f t="shared" si="13"/>
        <v>7100</v>
      </c>
      <c r="L73" s="25">
        <f>MAX(0,J73*(1+inputs!$B$33)-MAX(0,inputs!$B$31*(K73-inputs!$B$30)))</f>
        <v>47184.304999999986</v>
      </c>
      <c r="M73" s="26">
        <f t="shared" si="14"/>
        <v>7100</v>
      </c>
      <c r="N73" s="25">
        <f>MAX(0,L73*(1+inputs!$B$33)-MAX(0,inputs!$B$31*(M73-inputs!$B$30)))</f>
        <v>47892.06957499998</v>
      </c>
      <c r="O73" s="26">
        <f t="shared" si="15"/>
        <v>7100</v>
      </c>
      <c r="P73" s="25">
        <f>MAX(0,N73*(1+inputs!$B$33)-MAX(0,inputs!$B$31*(O73-inputs!$B$30)))</f>
        <v>48610.450618624971</v>
      </c>
      <c r="Q73" s="26">
        <f t="shared" si="16"/>
        <v>7100</v>
      </c>
      <c r="R73" s="25">
        <f>MAX(0,P73*(1+inputs!$B$33)-MAX(0,inputs!$B$31*(Q73-inputs!$B$30)))</f>
        <v>49339.607377904344</v>
      </c>
      <c r="S73" s="26">
        <f t="shared" si="17"/>
        <v>7100</v>
      </c>
      <c r="T73" s="25">
        <f>MAX(0,R73*(1+inputs!$B$33)-MAX(0,inputs!$B$31*(S73-inputs!$B$30)))</f>
        <v>50079.7014885729</v>
      </c>
      <c r="U73" s="26">
        <f t="shared" si="18"/>
        <v>7100</v>
      </c>
      <c r="V73" s="25">
        <f>MAX(0,T73*(1+inputs!$B$33)-MAX(0,inputs!$B$31*(U73-inputs!$B$30)))</f>
        <v>50830.897010901492</v>
      </c>
      <c r="W73" s="26">
        <f t="shared" si="19"/>
        <v>7100</v>
      </c>
      <c r="X73" s="25">
        <f>MAX(0,V73*(1+inputs!$B$33)-MAX(0,inputs!$B$31*(W73-inputs!$B$30)))</f>
        <v>51593.360466065009</v>
      </c>
      <c r="Y73" s="26">
        <f t="shared" si="20"/>
        <v>7100</v>
      </c>
      <c r="Z73" s="25">
        <f>MAX(0,X73*(1+inputs!$B$33)-MAX(0,inputs!$B$31*(Y73-inputs!$B$30)))</f>
        <v>52367.26087305598</v>
      </c>
      <c r="AA73" s="25">
        <f>MAX(0,Y73*(1+inputs!$B$33)-MAX(0,inputs!$B$31*(Z73-inputs!$B$30)))</f>
        <v>4310.0065214249607</v>
      </c>
      <c r="AB73" s="26">
        <f t="shared" si="21"/>
        <v>7100</v>
      </c>
      <c r="AC73" s="25">
        <f>MAX(0,AA73*(1+inputs!$B$33)-MAX(0,inputs!$B$31*(AB73-inputs!$B$30)))</f>
        <v>4374.6566192463351</v>
      </c>
      <c r="AD73" s="26">
        <f>IF(inputs!$B$27="YES",MAX(0,inputs!$B$31*(AB73-inputs!$B$30)),0)</f>
        <v>0</v>
      </c>
      <c r="AE73" s="3">
        <f t="shared" si="22"/>
        <v>0</v>
      </c>
      <c r="AF73" s="1">
        <f t="shared" si="25"/>
        <v>0</v>
      </c>
      <c r="AG73" s="8">
        <f t="shared" si="23"/>
        <v>7100</v>
      </c>
    </row>
    <row r="74" spans="1:33" x14ac:dyDescent="0.2">
      <c r="A74" s="11">
        <f t="shared" si="24"/>
        <v>7200</v>
      </c>
      <c r="B74" s="15">
        <f>inputs!$C$3-MAX(0,MIN((calculations!A74-inputs!$B$8)*0.5,inputs!$C$3))+IF(AND(inputs!$B$23="YES",A74&lt;=inputs!$B$25),inputs!$B$24,0)</f>
        <v>12570</v>
      </c>
      <c r="C74" s="15">
        <f>MAX(0,MIN(A74-B74,inputs!$C$4)*inputs!$B$3)</f>
        <v>0</v>
      </c>
      <c r="D74" s="16">
        <f>MAX(0,(MIN(A74,inputs!$C$5)-(inputs!$C$4+B74))*inputs!$B$4)</f>
        <v>0</v>
      </c>
      <c r="E74" s="16">
        <f>MAX(0, (calculations!A74-inputs!$C$5)*inputs!$B$5)</f>
        <v>0</v>
      </c>
      <c r="F74" s="19">
        <f>MAX(0,inputs!$B$13*(MIN(calculations!A74,inputs!$C$14)-inputs!$C$13))+MAX(0,inputs!$B$14*(calculations!A74-inputs!$C$14))</f>
        <v>0</v>
      </c>
      <c r="G74" s="22">
        <f>MAX(MIN((calculations!A74-inputs!$B$21)/10000,100%),0) * inputs!$B$18</f>
        <v>0</v>
      </c>
      <c r="H74" s="22">
        <f>IF(AND(inputs!$B$35="YES", calculations!A74&gt;=inputs!$B$36,calculations!A74&lt;inputs!$B$37),inputs!$B$38*MIN(2,inputs!$B$17),0)</f>
        <v>0</v>
      </c>
      <c r="I74" s="25">
        <f>MIN(inputs!$B$32,A74)</f>
        <v>7200</v>
      </c>
      <c r="J74" s="25">
        <f>inputs!$B$29*(1+inputs!$B$33)-MAX(0,inputs!$B$31*(I74-inputs!$B$30))</f>
        <v>46486.999999999993</v>
      </c>
      <c r="K74" s="26">
        <f t="shared" si="13"/>
        <v>7200</v>
      </c>
      <c r="L74" s="25">
        <f>MAX(0,J74*(1+inputs!$B$33)-MAX(0,inputs!$B$31*(K74-inputs!$B$30)))</f>
        <v>47184.304999999986</v>
      </c>
      <c r="M74" s="26">
        <f t="shared" si="14"/>
        <v>7200</v>
      </c>
      <c r="N74" s="25">
        <f>MAX(0,L74*(1+inputs!$B$33)-MAX(0,inputs!$B$31*(M74-inputs!$B$30)))</f>
        <v>47892.06957499998</v>
      </c>
      <c r="O74" s="26">
        <f t="shared" si="15"/>
        <v>7200</v>
      </c>
      <c r="P74" s="25">
        <f>MAX(0,N74*(1+inputs!$B$33)-MAX(0,inputs!$B$31*(O74-inputs!$B$30)))</f>
        <v>48610.450618624971</v>
      </c>
      <c r="Q74" s="26">
        <f t="shared" si="16"/>
        <v>7200</v>
      </c>
      <c r="R74" s="25">
        <f>MAX(0,P74*(1+inputs!$B$33)-MAX(0,inputs!$B$31*(Q74-inputs!$B$30)))</f>
        <v>49339.607377904344</v>
      </c>
      <c r="S74" s="26">
        <f t="shared" si="17"/>
        <v>7200</v>
      </c>
      <c r="T74" s="25">
        <f>MAX(0,R74*(1+inputs!$B$33)-MAX(0,inputs!$B$31*(S74-inputs!$B$30)))</f>
        <v>50079.7014885729</v>
      </c>
      <c r="U74" s="26">
        <f t="shared" si="18"/>
        <v>7200</v>
      </c>
      <c r="V74" s="25">
        <f>MAX(0,T74*(1+inputs!$B$33)-MAX(0,inputs!$B$31*(U74-inputs!$B$30)))</f>
        <v>50830.897010901492</v>
      </c>
      <c r="W74" s="26">
        <f t="shared" si="19"/>
        <v>7200</v>
      </c>
      <c r="X74" s="25">
        <f>MAX(0,V74*(1+inputs!$B$33)-MAX(0,inputs!$B$31*(W74-inputs!$B$30)))</f>
        <v>51593.360466065009</v>
      </c>
      <c r="Y74" s="26">
        <f t="shared" si="20"/>
        <v>7200</v>
      </c>
      <c r="Z74" s="25">
        <f>MAX(0,X74*(1+inputs!$B$33)-MAX(0,inputs!$B$31*(Y74-inputs!$B$30)))</f>
        <v>52367.26087305598</v>
      </c>
      <c r="AA74" s="25">
        <f>MAX(0,Y74*(1+inputs!$B$33)-MAX(0,inputs!$B$31*(Z74-inputs!$B$30)))</f>
        <v>4411.5065214249607</v>
      </c>
      <c r="AB74" s="26">
        <f t="shared" si="21"/>
        <v>7200</v>
      </c>
      <c r="AC74" s="25">
        <f>MAX(0,AA74*(1+inputs!$B$33)-MAX(0,inputs!$B$31*(AB74-inputs!$B$30)))</f>
        <v>4477.6791192463343</v>
      </c>
      <c r="AD74" s="26">
        <f>IF(inputs!$B$27="YES",MAX(0,inputs!$B$31*(AB74-inputs!$B$30)),0)</f>
        <v>0</v>
      </c>
      <c r="AE74" s="3">
        <f t="shared" si="22"/>
        <v>0</v>
      </c>
      <c r="AF74" s="1">
        <f t="shared" si="25"/>
        <v>0</v>
      </c>
      <c r="AG74" s="8">
        <f t="shared" si="23"/>
        <v>7200</v>
      </c>
    </row>
    <row r="75" spans="1:33" x14ac:dyDescent="0.2">
      <c r="A75" s="11">
        <f t="shared" si="24"/>
        <v>7300</v>
      </c>
      <c r="B75" s="15">
        <f>inputs!$C$3-MAX(0,MIN((calculations!A75-inputs!$B$8)*0.5,inputs!$C$3))+IF(AND(inputs!$B$23="YES",A75&lt;=inputs!$B$25),inputs!$B$24,0)</f>
        <v>12570</v>
      </c>
      <c r="C75" s="15">
        <f>MAX(0,MIN(A75-B75,inputs!$C$4)*inputs!$B$3)</f>
        <v>0</v>
      </c>
      <c r="D75" s="16">
        <f>MAX(0,(MIN(A75,inputs!$C$5)-(inputs!$C$4+B75))*inputs!$B$4)</f>
        <v>0</v>
      </c>
      <c r="E75" s="16">
        <f>MAX(0, (calculations!A75-inputs!$C$5)*inputs!$B$5)</f>
        <v>0</v>
      </c>
      <c r="F75" s="19">
        <f>MAX(0,inputs!$B$13*(MIN(calculations!A75,inputs!$C$14)-inputs!$C$13))+MAX(0,inputs!$B$14*(calculations!A75-inputs!$C$14))</f>
        <v>0</v>
      </c>
      <c r="G75" s="22">
        <f>MAX(MIN((calculations!A75-inputs!$B$21)/10000,100%),0) * inputs!$B$18</f>
        <v>0</v>
      </c>
      <c r="H75" s="22">
        <f>IF(AND(inputs!$B$35="YES", calculations!A75&gt;=inputs!$B$36,calculations!A75&lt;inputs!$B$37),inputs!$B$38*MIN(2,inputs!$B$17),0)</f>
        <v>0</v>
      </c>
      <c r="I75" s="25">
        <f>MIN(inputs!$B$32,A75)</f>
        <v>7300</v>
      </c>
      <c r="J75" s="25">
        <f>inputs!$B$29*(1+inputs!$B$33)-MAX(0,inputs!$B$31*(I75-inputs!$B$30))</f>
        <v>46486.999999999993</v>
      </c>
      <c r="K75" s="26">
        <f t="shared" si="13"/>
        <v>7300</v>
      </c>
      <c r="L75" s="25">
        <f>MAX(0,J75*(1+inputs!$B$33)-MAX(0,inputs!$B$31*(K75-inputs!$B$30)))</f>
        <v>47184.304999999986</v>
      </c>
      <c r="M75" s="26">
        <f t="shared" si="14"/>
        <v>7300</v>
      </c>
      <c r="N75" s="25">
        <f>MAX(0,L75*(1+inputs!$B$33)-MAX(0,inputs!$B$31*(M75-inputs!$B$30)))</f>
        <v>47892.06957499998</v>
      </c>
      <c r="O75" s="26">
        <f t="shared" si="15"/>
        <v>7300</v>
      </c>
      <c r="P75" s="25">
        <f>MAX(0,N75*(1+inputs!$B$33)-MAX(0,inputs!$B$31*(O75-inputs!$B$30)))</f>
        <v>48610.450618624971</v>
      </c>
      <c r="Q75" s="26">
        <f t="shared" si="16"/>
        <v>7300</v>
      </c>
      <c r="R75" s="25">
        <f>MAX(0,P75*(1+inputs!$B$33)-MAX(0,inputs!$B$31*(Q75-inputs!$B$30)))</f>
        <v>49339.607377904344</v>
      </c>
      <c r="S75" s="26">
        <f t="shared" si="17"/>
        <v>7300</v>
      </c>
      <c r="T75" s="25">
        <f>MAX(0,R75*(1+inputs!$B$33)-MAX(0,inputs!$B$31*(S75-inputs!$B$30)))</f>
        <v>50079.7014885729</v>
      </c>
      <c r="U75" s="26">
        <f t="shared" si="18"/>
        <v>7300</v>
      </c>
      <c r="V75" s="25">
        <f>MAX(0,T75*(1+inputs!$B$33)-MAX(0,inputs!$B$31*(U75-inputs!$B$30)))</f>
        <v>50830.897010901492</v>
      </c>
      <c r="W75" s="26">
        <f t="shared" si="19"/>
        <v>7300</v>
      </c>
      <c r="X75" s="25">
        <f>MAX(0,V75*(1+inputs!$B$33)-MAX(0,inputs!$B$31*(W75-inputs!$B$30)))</f>
        <v>51593.360466065009</v>
      </c>
      <c r="Y75" s="26">
        <f t="shared" si="20"/>
        <v>7300</v>
      </c>
      <c r="Z75" s="25">
        <f>MAX(0,X75*(1+inputs!$B$33)-MAX(0,inputs!$B$31*(Y75-inputs!$B$30)))</f>
        <v>52367.26087305598</v>
      </c>
      <c r="AA75" s="25">
        <f>MAX(0,Y75*(1+inputs!$B$33)-MAX(0,inputs!$B$31*(Z75-inputs!$B$30)))</f>
        <v>4513.0065214249607</v>
      </c>
      <c r="AB75" s="26">
        <f t="shared" si="21"/>
        <v>7300</v>
      </c>
      <c r="AC75" s="25">
        <f>MAX(0,AA75*(1+inputs!$B$33)-MAX(0,inputs!$B$31*(AB75-inputs!$B$30)))</f>
        <v>4580.7016192463343</v>
      </c>
      <c r="AD75" s="26">
        <f>IF(inputs!$B$27="YES",MAX(0,inputs!$B$31*(AB75-inputs!$B$30)),0)</f>
        <v>0</v>
      </c>
      <c r="AE75" s="3">
        <f t="shared" si="22"/>
        <v>0</v>
      </c>
      <c r="AF75" s="1">
        <f t="shared" si="25"/>
        <v>0</v>
      </c>
      <c r="AG75" s="8">
        <f t="shared" si="23"/>
        <v>7300</v>
      </c>
    </row>
    <row r="76" spans="1:33" x14ac:dyDescent="0.2">
      <c r="A76" s="11">
        <f t="shared" si="24"/>
        <v>7400</v>
      </c>
      <c r="B76" s="15">
        <f>inputs!$C$3-MAX(0,MIN((calculations!A76-inputs!$B$8)*0.5,inputs!$C$3))+IF(AND(inputs!$B$23="YES",A76&lt;=inputs!$B$25),inputs!$B$24,0)</f>
        <v>12570</v>
      </c>
      <c r="C76" s="15">
        <f>MAX(0,MIN(A76-B76,inputs!$C$4)*inputs!$B$3)</f>
        <v>0</v>
      </c>
      <c r="D76" s="16">
        <f>MAX(0,(MIN(A76,inputs!$C$5)-(inputs!$C$4+B76))*inputs!$B$4)</f>
        <v>0</v>
      </c>
      <c r="E76" s="16">
        <f>MAX(0, (calculations!A76-inputs!$C$5)*inputs!$B$5)</f>
        <v>0</v>
      </c>
      <c r="F76" s="19">
        <f>MAX(0,inputs!$B$13*(MIN(calculations!A76,inputs!$C$14)-inputs!$C$13))+MAX(0,inputs!$B$14*(calculations!A76-inputs!$C$14))</f>
        <v>0</v>
      </c>
      <c r="G76" s="22">
        <f>MAX(MIN((calculations!A76-inputs!$B$21)/10000,100%),0) * inputs!$B$18</f>
        <v>0</v>
      </c>
      <c r="H76" s="22">
        <f>IF(AND(inputs!$B$35="YES", calculations!A76&gt;=inputs!$B$36,calculations!A76&lt;inputs!$B$37),inputs!$B$38*MIN(2,inputs!$B$17),0)</f>
        <v>0</v>
      </c>
      <c r="I76" s="25">
        <f>MIN(inputs!$B$32,A76)</f>
        <v>7400</v>
      </c>
      <c r="J76" s="25">
        <f>inputs!$B$29*(1+inputs!$B$33)-MAX(0,inputs!$B$31*(I76-inputs!$B$30))</f>
        <v>46486.999999999993</v>
      </c>
      <c r="K76" s="26">
        <f t="shared" si="13"/>
        <v>7400</v>
      </c>
      <c r="L76" s="25">
        <f>MAX(0,J76*(1+inputs!$B$33)-MAX(0,inputs!$B$31*(K76-inputs!$B$30)))</f>
        <v>47184.304999999986</v>
      </c>
      <c r="M76" s="26">
        <f t="shared" si="14"/>
        <v>7400</v>
      </c>
      <c r="N76" s="25">
        <f>MAX(0,L76*(1+inputs!$B$33)-MAX(0,inputs!$B$31*(M76-inputs!$B$30)))</f>
        <v>47892.06957499998</v>
      </c>
      <c r="O76" s="26">
        <f t="shared" si="15"/>
        <v>7400</v>
      </c>
      <c r="P76" s="25">
        <f>MAX(0,N76*(1+inputs!$B$33)-MAX(0,inputs!$B$31*(O76-inputs!$B$30)))</f>
        <v>48610.450618624971</v>
      </c>
      <c r="Q76" s="26">
        <f t="shared" si="16"/>
        <v>7400</v>
      </c>
      <c r="R76" s="25">
        <f>MAX(0,P76*(1+inputs!$B$33)-MAX(0,inputs!$B$31*(Q76-inputs!$B$30)))</f>
        <v>49339.607377904344</v>
      </c>
      <c r="S76" s="26">
        <f t="shared" si="17"/>
        <v>7400</v>
      </c>
      <c r="T76" s="25">
        <f>MAX(0,R76*(1+inputs!$B$33)-MAX(0,inputs!$B$31*(S76-inputs!$B$30)))</f>
        <v>50079.7014885729</v>
      </c>
      <c r="U76" s="26">
        <f t="shared" si="18"/>
        <v>7400</v>
      </c>
      <c r="V76" s="25">
        <f>MAX(0,T76*(1+inputs!$B$33)-MAX(0,inputs!$B$31*(U76-inputs!$B$30)))</f>
        <v>50830.897010901492</v>
      </c>
      <c r="W76" s="26">
        <f t="shared" si="19"/>
        <v>7400</v>
      </c>
      <c r="X76" s="25">
        <f>MAX(0,V76*(1+inputs!$B$33)-MAX(0,inputs!$B$31*(W76-inputs!$B$30)))</f>
        <v>51593.360466065009</v>
      </c>
      <c r="Y76" s="26">
        <f t="shared" si="20"/>
        <v>7400</v>
      </c>
      <c r="Z76" s="25">
        <f>MAX(0,X76*(1+inputs!$B$33)-MAX(0,inputs!$B$31*(Y76-inputs!$B$30)))</f>
        <v>52367.26087305598</v>
      </c>
      <c r="AA76" s="25">
        <f>MAX(0,Y76*(1+inputs!$B$33)-MAX(0,inputs!$B$31*(Z76-inputs!$B$30)))</f>
        <v>4614.5065214249607</v>
      </c>
      <c r="AB76" s="26">
        <f t="shared" si="21"/>
        <v>7400</v>
      </c>
      <c r="AC76" s="25">
        <f>MAX(0,AA76*(1+inputs!$B$33)-MAX(0,inputs!$B$31*(AB76-inputs!$B$30)))</f>
        <v>4683.7241192463343</v>
      </c>
      <c r="AD76" s="26">
        <f>IF(inputs!$B$27="YES",MAX(0,inputs!$B$31*(AB76-inputs!$B$30)),0)</f>
        <v>0</v>
      </c>
      <c r="AE76" s="3">
        <f t="shared" si="22"/>
        <v>0</v>
      </c>
      <c r="AF76" s="1">
        <f t="shared" si="25"/>
        <v>0</v>
      </c>
      <c r="AG76" s="8">
        <f t="shared" si="23"/>
        <v>7400</v>
      </c>
    </row>
    <row r="77" spans="1:33" x14ac:dyDescent="0.2">
      <c r="A77" s="11">
        <f t="shared" si="24"/>
        <v>7500</v>
      </c>
      <c r="B77" s="15">
        <f>inputs!$C$3-MAX(0,MIN((calculations!A77-inputs!$B$8)*0.5,inputs!$C$3))+IF(AND(inputs!$B$23="YES",A77&lt;=inputs!$B$25),inputs!$B$24,0)</f>
        <v>12570</v>
      </c>
      <c r="C77" s="15">
        <f>MAX(0,MIN(A77-B77,inputs!$C$4)*inputs!$B$3)</f>
        <v>0</v>
      </c>
      <c r="D77" s="16">
        <f>MAX(0,(MIN(A77,inputs!$C$5)-(inputs!$C$4+B77))*inputs!$B$4)</f>
        <v>0</v>
      </c>
      <c r="E77" s="16">
        <f>MAX(0, (calculations!A77-inputs!$C$5)*inputs!$B$5)</f>
        <v>0</v>
      </c>
      <c r="F77" s="19">
        <f>MAX(0,inputs!$B$13*(MIN(calculations!A77,inputs!$C$14)-inputs!$C$13))+MAX(0,inputs!$B$14*(calculations!A77-inputs!$C$14))</f>
        <v>0</v>
      </c>
      <c r="G77" s="22">
        <f>MAX(MIN((calculations!A77-inputs!$B$21)/10000,100%),0) * inputs!$B$18</f>
        <v>0</v>
      </c>
      <c r="H77" s="22">
        <f>IF(AND(inputs!$B$35="YES", calculations!A77&gt;=inputs!$B$36,calculations!A77&lt;inputs!$B$37),inputs!$B$38*MIN(2,inputs!$B$17),0)</f>
        <v>0</v>
      </c>
      <c r="I77" s="25">
        <f>MIN(inputs!$B$32,A77)</f>
        <v>7500</v>
      </c>
      <c r="J77" s="25">
        <f>inputs!$B$29*(1+inputs!$B$33)-MAX(0,inputs!$B$31*(I77-inputs!$B$30))</f>
        <v>46486.999999999993</v>
      </c>
      <c r="K77" s="26">
        <f t="shared" si="13"/>
        <v>7500</v>
      </c>
      <c r="L77" s="25">
        <f>MAX(0,J77*(1+inputs!$B$33)-MAX(0,inputs!$B$31*(K77-inputs!$B$30)))</f>
        <v>47184.304999999986</v>
      </c>
      <c r="M77" s="26">
        <f t="shared" si="14"/>
        <v>7500</v>
      </c>
      <c r="N77" s="25">
        <f>MAX(0,L77*(1+inputs!$B$33)-MAX(0,inputs!$B$31*(M77-inputs!$B$30)))</f>
        <v>47892.06957499998</v>
      </c>
      <c r="O77" s="26">
        <f t="shared" si="15"/>
        <v>7500</v>
      </c>
      <c r="P77" s="25">
        <f>MAX(0,N77*(1+inputs!$B$33)-MAX(0,inputs!$B$31*(O77-inputs!$B$30)))</f>
        <v>48610.450618624971</v>
      </c>
      <c r="Q77" s="26">
        <f t="shared" si="16"/>
        <v>7500</v>
      </c>
      <c r="R77" s="25">
        <f>MAX(0,P77*(1+inputs!$B$33)-MAX(0,inputs!$B$31*(Q77-inputs!$B$30)))</f>
        <v>49339.607377904344</v>
      </c>
      <c r="S77" s="26">
        <f t="shared" si="17"/>
        <v>7500</v>
      </c>
      <c r="T77" s="25">
        <f>MAX(0,R77*(1+inputs!$B$33)-MAX(0,inputs!$B$31*(S77-inputs!$B$30)))</f>
        <v>50079.7014885729</v>
      </c>
      <c r="U77" s="26">
        <f t="shared" si="18"/>
        <v>7500</v>
      </c>
      <c r="V77" s="25">
        <f>MAX(0,T77*(1+inputs!$B$33)-MAX(0,inputs!$B$31*(U77-inputs!$B$30)))</f>
        <v>50830.897010901492</v>
      </c>
      <c r="W77" s="26">
        <f t="shared" si="19"/>
        <v>7500</v>
      </c>
      <c r="X77" s="25">
        <f>MAX(0,V77*(1+inputs!$B$33)-MAX(0,inputs!$B$31*(W77-inputs!$B$30)))</f>
        <v>51593.360466065009</v>
      </c>
      <c r="Y77" s="26">
        <f t="shared" si="20"/>
        <v>7500</v>
      </c>
      <c r="Z77" s="25">
        <f>MAX(0,X77*(1+inputs!$B$33)-MAX(0,inputs!$B$31*(Y77-inputs!$B$30)))</f>
        <v>52367.26087305598</v>
      </c>
      <c r="AA77" s="25">
        <f>MAX(0,Y77*(1+inputs!$B$33)-MAX(0,inputs!$B$31*(Z77-inputs!$B$30)))</f>
        <v>4716.0065214249607</v>
      </c>
      <c r="AB77" s="26">
        <f t="shared" si="21"/>
        <v>7500</v>
      </c>
      <c r="AC77" s="25">
        <f>MAX(0,AA77*(1+inputs!$B$33)-MAX(0,inputs!$B$31*(AB77-inputs!$B$30)))</f>
        <v>4786.7466192463344</v>
      </c>
      <c r="AD77" s="26">
        <f>IF(inputs!$B$27="YES",MAX(0,inputs!$B$31*(AB77-inputs!$B$30)),0)</f>
        <v>0</v>
      </c>
      <c r="AE77" s="3">
        <f t="shared" si="22"/>
        <v>0</v>
      </c>
      <c r="AF77" s="1">
        <f t="shared" si="25"/>
        <v>0</v>
      </c>
      <c r="AG77" s="8">
        <f t="shared" si="23"/>
        <v>7500</v>
      </c>
    </row>
    <row r="78" spans="1:33" x14ac:dyDescent="0.2">
      <c r="A78" s="11">
        <f t="shared" si="24"/>
        <v>7600</v>
      </c>
      <c r="B78" s="15">
        <f>inputs!$C$3-MAX(0,MIN((calculations!A78-inputs!$B$8)*0.5,inputs!$C$3))+IF(AND(inputs!$B$23="YES",A78&lt;=inputs!$B$25),inputs!$B$24,0)</f>
        <v>12570</v>
      </c>
      <c r="C78" s="15">
        <f>MAX(0,MIN(A78-B78,inputs!$C$4)*inputs!$B$3)</f>
        <v>0</v>
      </c>
      <c r="D78" s="16">
        <f>MAX(0,(MIN(A78,inputs!$C$5)-(inputs!$C$4+B78))*inputs!$B$4)</f>
        <v>0</v>
      </c>
      <c r="E78" s="16">
        <f>MAX(0, (calculations!A78-inputs!$C$5)*inputs!$B$5)</f>
        <v>0</v>
      </c>
      <c r="F78" s="19">
        <f>MAX(0,inputs!$B$13*(MIN(calculations!A78,inputs!$C$14)-inputs!$C$13))+MAX(0,inputs!$B$14*(calculations!A78-inputs!$C$14))</f>
        <v>0</v>
      </c>
      <c r="G78" s="22">
        <f>MAX(MIN((calculations!A78-inputs!$B$21)/10000,100%),0) * inputs!$B$18</f>
        <v>0</v>
      </c>
      <c r="H78" s="22">
        <f>IF(AND(inputs!$B$35="YES", calculations!A78&gt;=inputs!$B$36,calculations!A78&lt;inputs!$B$37),inputs!$B$38*MIN(2,inputs!$B$17),0)</f>
        <v>0</v>
      </c>
      <c r="I78" s="25">
        <f>MIN(inputs!$B$32,A78)</f>
        <v>7600</v>
      </c>
      <c r="J78" s="25">
        <f>inputs!$B$29*(1+inputs!$B$33)-MAX(0,inputs!$B$31*(I78-inputs!$B$30))</f>
        <v>46486.999999999993</v>
      </c>
      <c r="K78" s="26">
        <f t="shared" si="13"/>
        <v>7600</v>
      </c>
      <c r="L78" s="25">
        <f>MAX(0,J78*(1+inputs!$B$33)-MAX(0,inputs!$B$31*(K78-inputs!$B$30)))</f>
        <v>47184.304999999986</v>
      </c>
      <c r="M78" s="26">
        <f t="shared" si="14"/>
        <v>7600</v>
      </c>
      <c r="N78" s="25">
        <f>MAX(0,L78*(1+inputs!$B$33)-MAX(0,inputs!$B$31*(M78-inputs!$B$30)))</f>
        <v>47892.06957499998</v>
      </c>
      <c r="O78" s="26">
        <f t="shared" si="15"/>
        <v>7600</v>
      </c>
      <c r="P78" s="25">
        <f>MAX(0,N78*(1+inputs!$B$33)-MAX(0,inputs!$B$31*(O78-inputs!$B$30)))</f>
        <v>48610.450618624971</v>
      </c>
      <c r="Q78" s="26">
        <f t="shared" si="16"/>
        <v>7600</v>
      </c>
      <c r="R78" s="25">
        <f>MAX(0,P78*(1+inputs!$B$33)-MAX(0,inputs!$B$31*(Q78-inputs!$B$30)))</f>
        <v>49339.607377904344</v>
      </c>
      <c r="S78" s="26">
        <f t="shared" si="17"/>
        <v>7600</v>
      </c>
      <c r="T78" s="25">
        <f>MAX(0,R78*(1+inputs!$B$33)-MAX(0,inputs!$B$31*(S78-inputs!$B$30)))</f>
        <v>50079.7014885729</v>
      </c>
      <c r="U78" s="26">
        <f t="shared" si="18"/>
        <v>7600</v>
      </c>
      <c r="V78" s="25">
        <f>MAX(0,T78*(1+inputs!$B$33)-MAX(0,inputs!$B$31*(U78-inputs!$B$30)))</f>
        <v>50830.897010901492</v>
      </c>
      <c r="W78" s="26">
        <f t="shared" si="19"/>
        <v>7600</v>
      </c>
      <c r="X78" s="25">
        <f>MAX(0,V78*(1+inputs!$B$33)-MAX(0,inputs!$B$31*(W78-inputs!$B$30)))</f>
        <v>51593.360466065009</v>
      </c>
      <c r="Y78" s="26">
        <f t="shared" si="20"/>
        <v>7600</v>
      </c>
      <c r="Z78" s="25">
        <f>MAX(0,X78*(1+inputs!$B$33)-MAX(0,inputs!$B$31*(Y78-inputs!$B$30)))</f>
        <v>52367.26087305598</v>
      </c>
      <c r="AA78" s="25">
        <f>MAX(0,Y78*(1+inputs!$B$33)-MAX(0,inputs!$B$31*(Z78-inputs!$B$30)))</f>
        <v>4817.5065214249607</v>
      </c>
      <c r="AB78" s="26">
        <f t="shared" si="21"/>
        <v>7600</v>
      </c>
      <c r="AC78" s="25">
        <f>MAX(0,AA78*(1+inputs!$B$33)-MAX(0,inputs!$B$31*(AB78-inputs!$B$30)))</f>
        <v>4889.7691192463344</v>
      </c>
      <c r="AD78" s="26">
        <f>IF(inputs!$B$27="YES",MAX(0,inputs!$B$31*(AB78-inputs!$B$30)),0)</f>
        <v>0</v>
      </c>
      <c r="AE78" s="3">
        <f t="shared" si="22"/>
        <v>0</v>
      </c>
      <c r="AF78" s="1">
        <f t="shared" si="25"/>
        <v>0</v>
      </c>
      <c r="AG78" s="8">
        <f t="shared" si="23"/>
        <v>7600</v>
      </c>
    </row>
    <row r="79" spans="1:33" x14ac:dyDescent="0.2">
      <c r="A79" s="11">
        <f t="shared" si="24"/>
        <v>7700</v>
      </c>
      <c r="B79" s="15">
        <f>inputs!$C$3-MAX(0,MIN((calculations!A79-inputs!$B$8)*0.5,inputs!$C$3))+IF(AND(inputs!$B$23="YES",A79&lt;=inputs!$B$25),inputs!$B$24,0)</f>
        <v>12570</v>
      </c>
      <c r="C79" s="15">
        <f>MAX(0,MIN(A79-B79,inputs!$C$4)*inputs!$B$3)</f>
        <v>0</v>
      </c>
      <c r="D79" s="16">
        <f>MAX(0,(MIN(A79,inputs!$C$5)-(inputs!$C$4+B79))*inputs!$B$4)</f>
        <v>0</v>
      </c>
      <c r="E79" s="16">
        <f>MAX(0, (calculations!A79-inputs!$C$5)*inputs!$B$5)</f>
        <v>0</v>
      </c>
      <c r="F79" s="19">
        <f>MAX(0,inputs!$B$13*(MIN(calculations!A79,inputs!$C$14)-inputs!$C$13))+MAX(0,inputs!$B$14*(calculations!A79-inputs!$C$14))</f>
        <v>0</v>
      </c>
      <c r="G79" s="22">
        <f>MAX(MIN((calculations!A79-inputs!$B$21)/10000,100%),0) * inputs!$B$18</f>
        <v>0</v>
      </c>
      <c r="H79" s="22">
        <f>IF(AND(inputs!$B$35="YES", calculations!A79&gt;=inputs!$B$36,calculations!A79&lt;inputs!$B$37),inputs!$B$38*MIN(2,inputs!$B$17),0)</f>
        <v>0</v>
      </c>
      <c r="I79" s="25">
        <f>MIN(inputs!$B$32,A79)</f>
        <v>7700</v>
      </c>
      <c r="J79" s="25">
        <f>inputs!$B$29*(1+inputs!$B$33)-MAX(0,inputs!$B$31*(I79-inputs!$B$30))</f>
        <v>46486.999999999993</v>
      </c>
      <c r="K79" s="26">
        <f t="shared" si="13"/>
        <v>7700</v>
      </c>
      <c r="L79" s="25">
        <f>MAX(0,J79*(1+inputs!$B$33)-MAX(0,inputs!$B$31*(K79-inputs!$B$30)))</f>
        <v>47184.304999999986</v>
      </c>
      <c r="M79" s="26">
        <f t="shared" si="14"/>
        <v>7700</v>
      </c>
      <c r="N79" s="25">
        <f>MAX(0,L79*(1+inputs!$B$33)-MAX(0,inputs!$B$31*(M79-inputs!$B$30)))</f>
        <v>47892.06957499998</v>
      </c>
      <c r="O79" s="26">
        <f t="shared" si="15"/>
        <v>7700</v>
      </c>
      <c r="P79" s="25">
        <f>MAX(0,N79*(1+inputs!$B$33)-MAX(0,inputs!$B$31*(O79-inputs!$B$30)))</f>
        <v>48610.450618624971</v>
      </c>
      <c r="Q79" s="26">
        <f t="shared" si="16"/>
        <v>7700</v>
      </c>
      <c r="R79" s="25">
        <f>MAX(0,P79*(1+inputs!$B$33)-MAX(0,inputs!$B$31*(Q79-inputs!$B$30)))</f>
        <v>49339.607377904344</v>
      </c>
      <c r="S79" s="26">
        <f t="shared" si="17"/>
        <v>7700</v>
      </c>
      <c r="T79" s="25">
        <f>MAX(0,R79*(1+inputs!$B$33)-MAX(0,inputs!$B$31*(S79-inputs!$B$30)))</f>
        <v>50079.7014885729</v>
      </c>
      <c r="U79" s="26">
        <f t="shared" si="18"/>
        <v>7700</v>
      </c>
      <c r="V79" s="25">
        <f>MAX(0,T79*(1+inputs!$B$33)-MAX(0,inputs!$B$31*(U79-inputs!$B$30)))</f>
        <v>50830.897010901492</v>
      </c>
      <c r="W79" s="26">
        <f t="shared" si="19"/>
        <v>7700</v>
      </c>
      <c r="X79" s="25">
        <f>MAX(0,V79*(1+inputs!$B$33)-MAX(0,inputs!$B$31*(W79-inputs!$B$30)))</f>
        <v>51593.360466065009</v>
      </c>
      <c r="Y79" s="26">
        <f t="shared" si="20"/>
        <v>7700</v>
      </c>
      <c r="Z79" s="25">
        <f>MAX(0,X79*(1+inputs!$B$33)-MAX(0,inputs!$B$31*(Y79-inputs!$B$30)))</f>
        <v>52367.26087305598</v>
      </c>
      <c r="AA79" s="25">
        <f>MAX(0,Y79*(1+inputs!$B$33)-MAX(0,inputs!$B$31*(Z79-inputs!$B$30)))</f>
        <v>4919.0065214249607</v>
      </c>
      <c r="AB79" s="26">
        <f t="shared" si="21"/>
        <v>7700</v>
      </c>
      <c r="AC79" s="25">
        <f>MAX(0,AA79*(1+inputs!$B$33)-MAX(0,inputs!$B$31*(AB79-inputs!$B$30)))</f>
        <v>4992.7916192463344</v>
      </c>
      <c r="AD79" s="26">
        <f>IF(inputs!$B$27="YES",MAX(0,inputs!$B$31*(AB79-inputs!$B$30)),0)</f>
        <v>0</v>
      </c>
      <c r="AE79" s="3">
        <f t="shared" si="22"/>
        <v>0</v>
      </c>
      <c r="AF79" s="1">
        <f t="shared" si="25"/>
        <v>0</v>
      </c>
      <c r="AG79" s="8">
        <f t="shared" si="23"/>
        <v>7700</v>
      </c>
    </row>
    <row r="80" spans="1:33" x14ac:dyDescent="0.2">
      <c r="A80" s="11">
        <f t="shared" si="24"/>
        <v>7800</v>
      </c>
      <c r="B80" s="15">
        <f>inputs!$C$3-MAX(0,MIN((calculations!A80-inputs!$B$8)*0.5,inputs!$C$3))+IF(AND(inputs!$B$23="YES",A80&lt;=inputs!$B$25),inputs!$B$24,0)</f>
        <v>12570</v>
      </c>
      <c r="C80" s="15">
        <f>MAX(0,MIN(A80-B80,inputs!$C$4)*inputs!$B$3)</f>
        <v>0</v>
      </c>
      <c r="D80" s="16">
        <f>MAX(0,(MIN(A80,inputs!$C$5)-(inputs!$C$4+B80))*inputs!$B$4)</f>
        <v>0</v>
      </c>
      <c r="E80" s="16">
        <f>MAX(0, (calculations!A80-inputs!$C$5)*inputs!$B$5)</f>
        <v>0</v>
      </c>
      <c r="F80" s="19">
        <f>MAX(0,inputs!$B$13*(MIN(calculations!A80,inputs!$C$14)-inputs!$C$13))+MAX(0,inputs!$B$14*(calculations!A80-inputs!$C$14))</f>
        <v>0</v>
      </c>
      <c r="G80" s="22">
        <f>MAX(MIN((calculations!A80-inputs!$B$21)/10000,100%),0) * inputs!$B$18</f>
        <v>0</v>
      </c>
      <c r="H80" s="22">
        <f>IF(AND(inputs!$B$35="YES", calculations!A80&gt;=inputs!$B$36,calculations!A80&lt;inputs!$B$37),inputs!$B$38*MIN(2,inputs!$B$17),0)</f>
        <v>0</v>
      </c>
      <c r="I80" s="25">
        <f>MIN(inputs!$B$32,A80)</f>
        <v>7800</v>
      </c>
      <c r="J80" s="25">
        <f>inputs!$B$29*(1+inputs!$B$33)-MAX(0,inputs!$B$31*(I80-inputs!$B$30))</f>
        <v>46486.999999999993</v>
      </c>
      <c r="K80" s="26">
        <f t="shared" si="13"/>
        <v>7800</v>
      </c>
      <c r="L80" s="25">
        <f>MAX(0,J80*(1+inputs!$B$33)-MAX(0,inputs!$B$31*(K80-inputs!$B$30)))</f>
        <v>47184.304999999986</v>
      </c>
      <c r="M80" s="26">
        <f t="shared" si="14"/>
        <v>7800</v>
      </c>
      <c r="N80" s="25">
        <f>MAX(0,L80*(1+inputs!$B$33)-MAX(0,inputs!$B$31*(M80-inputs!$B$30)))</f>
        <v>47892.06957499998</v>
      </c>
      <c r="O80" s="26">
        <f t="shared" si="15"/>
        <v>7800</v>
      </c>
      <c r="P80" s="25">
        <f>MAX(0,N80*(1+inputs!$B$33)-MAX(0,inputs!$B$31*(O80-inputs!$B$30)))</f>
        <v>48610.450618624971</v>
      </c>
      <c r="Q80" s="26">
        <f t="shared" si="16"/>
        <v>7800</v>
      </c>
      <c r="R80" s="25">
        <f>MAX(0,P80*(1+inputs!$B$33)-MAX(0,inputs!$B$31*(Q80-inputs!$B$30)))</f>
        <v>49339.607377904344</v>
      </c>
      <c r="S80" s="26">
        <f t="shared" si="17"/>
        <v>7800</v>
      </c>
      <c r="T80" s="25">
        <f>MAX(0,R80*(1+inputs!$B$33)-MAX(0,inputs!$B$31*(S80-inputs!$B$30)))</f>
        <v>50079.7014885729</v>
      </c>
      <c r="U80" s="26">
        <f t="shared" si="18"/>
        <v>7800</v>
      </c>
      <c r="V80" s="25">
        <f>MAX(0,T80*(1+inputs!$B$33)-MAX(0,inputs!$B$31*(U80-inputs!$B$30)))</f>
        <v>50830.897010901492</v>
      </c>
      <c r="W80" s="26">
        <f t="shared" si="19"/>
        <v>7800</v>
      </c>
      <c r="X80" s="25">
        <f>MAX(0,V80*(1+inputs!$B$33)-MAX(0,inputs!$B$31*(W80-inputs!$B$30)))</f>
        <v>51593.360466065009</v>
      </c>
      <c r="Y80" s="26">
        <f t="shared" si="20"/>
        <v>7800</v>
      </c>
      <c r="Z80" s="25">
        <f>MAX(0,X80*(1+inputs!$B$33)-MAX(0,inputs!$B$31*(Y80-inputs!$B$30)))</f>
        <v>52367.26087305598</v>
      </c>
      <c r="AA80" s="25">
        <f>MAX(0,Y80*(1+inputs!$B$33)-MAX(0,inputs!$B$31*(Z80-inputs!$B$30)))</f>
        <v>5020.5065214249607</v>
      </c>
      <c r="AB80" s="26">
        <f t="shared" si="21"/>
        <v>7800</v>
      </c>
      <c r="AC80" s="25">
        <f>MAX(0,AA80*(1+inputs!$B$33)-MAX(0,inputs!$B$31*(AB80-inputs!$B$30)))</f>
        <v>5095.8141192463345</v>
      </c>
      <c r="AD80" s="26">
        <f>IF(inputs!$B$27="YES",MAX(0,inputs!$B$31*(AB80-inputs!$B$30)),0)</f>
        <v>0</v>
      </c>
      <c r="AE80" s="3">
        <f t="shared" si="22"/>
        <v>0</v>
      </c>
      <c r="AF80" s="1">
        <f t="shared" si="25"/>
        <v>0</v>
      </c>
      <c r="AG80" s="8">
        <f t="shared" si="23"/>
        <v>7800</v>
      </c>
    </row>
    <row r="81" spans="1:33" x14ac:dyDescent="0.2">
      <c r="A81" s="11">
        <f t="shared" si="24"/>
        <v>7900</v>
      </c>
      <c r="B81" s="15">
        <f>inputs!$C$3-MAX(0,MIN((calculations!A81-inputs!$B$8)*0.5,inputs!$C$3))+IF(AND(inputs!$B$23="YES",A81&lt;=inputs!$B$25),inputs!$B$24,0)</f>
        <v>12570</v>
      </c>
      <c r="C81" s="15">
        <f>MAX(0,MIN(A81-B81,inputs!$C$4)*inputs!$B$3)</f>
        <v>0</v>
      </c>
      <c r="D81" s="16">
        <f>MAX(0,(MIN(A81,inputs!$C$5)-(inputs!$C$4+B81))*inputs!$B$4)</f>
        <v>0</v>
      </c>
      <c r="E81" s="16">
        <f>MAX(0, (calculations!A81-inputs!$C$5)*inputs!$B$5)</f>
        <v>0</v>
      </c>
      <c r="F81" s="19">
        <f>MAX(0,inputs!$B$13*(MIN(calculations!A81,inputs!$C$14)-inputs!$C$13))+MAX(0,inputs!$B$14*(calculations!A81-inputs!$C$14))</f>
        <v>0</v>
      </c>
      <c r="G81" s="22">
        <f>MAX(MIN((calculations!A81-inputs!$B$21)/10000,100%),0) * inputs!$B$18</f>
        <v>0</v>
      </c>
      <c r="H81" s="22">
        <f>IF(AND(inputs!$B$35="YES", calculations!A81&gt;=inputs!$B$36,calculations!A81&lt;inputs!$B$37),inputs!$B$38*MIN(2,inputs!$B$17),0)</f>
        <v>0</v>
      </c>
      <c r="I81" s="25">
        <f>MIN(inputs!$B$32,A81)</f>
        <v>7900</v>
      </c>
      <c r="J81" s="25">
        <f>inputs!$B$29*(1+inputs!$B$33)-MAX(0,inputs!$B$31*(I81-inputs!$B$30))</f>
        <v>46486.999999999993</v>
      </c>
      <c r="K81" s="26">
        <f t="shared" si="13"/>
        <v>7900</v>
      </c>
      <c r="L81" s="25">
        <f>MAX(0,J81*(1+inputs!$B$33)-MAX(0,inputs!$B$31*(K81-inputs!$B$30)))</f>
        <v>47184.304999999986</v>
      </c>
      <c r="M81" s="26">
        <f t="shared" si="14"/>
        <v>7900</v>
      </c>
      <c r="N81" s="25">
        <f>MAX(0,L81*(1+inputs!$B$33)-MAX(0,inputs!$B$31*(M81-inputs!$B$30)))</f>
        <v>47892.06957499998</v>
      </c>
      <c r="O81" s="26">
        <f t="shared" si="15"/>
        <v>7900</v>
      </c>
      <c r="P81" s="25">
        <f>MAX(0,N81*(1+inputs!$B$33)-MAX(0,inputs!$B$31*(O81-inputs!$B$30)))</f>
        <v>48610.450618624971</v>
      </c>
      <c r="Q81" s="26">
        <f t="shared" si="16"/>
        <v>7900</v>
      </c>
      <c r="R81" s="25">
        <f>MAX(0,P81*(1+inputs!$B$33)-MAX(0,inputs!$B$31*(Q81-inputs!$B$30)))</f>
        <v>49339.607377904344</v>
      </c>
      <c r="S81" s="26">
        <f t="shared" si="17"/>
        <v>7900</v>
      </c>
      <c r="T81" s="25">
        <f>MAX(0,R81*(1+inputs!$B$33)-MAX(0,inputs!$B$31*(S81-inputs!$B$30)))</f>
        <v>50079.7014885729</v>
      </c>
      <c r="U81" s="26">
        <f t="shared" si="18"/>
        <v>7900</v>
      </c>
      <c r="V81" s="25">
        <f>MAX(0,T81*(1+inputs!$B$33)-MAX(0,inputs!$B$31*(U81-inputs!$B$30)))</f>
        <v>50830.897010901492</v>
      </c>
      <c r="W81" s="26">
        <f t="shared" si="19"/>
        <v>7900</v>
      </c>
      <c r="X81" s="25">
        <f>MAX(0,V81*(1+inputs!$B$33)-MAX(0,inputs!$B$31*(W81-inputs!$B$30)))</f>
        <v>51593.360466065009</v>
      </c>
      <c r="Y81" s="26">
        <f t="shared" si="20"/>
        <v>7900</v>
      </c>
      <c r="Z81" s="25">
        <f>MAX(0,X81*(1+inputs!$B$33)-MAX(0,inputs!$B$31*(Y81-inputs!$B$30)))</f>
        <v>52367.26087305598</v>
      </c>
      <c r="AA81" s="25">
        <f>MAX(0,Y81*(1+inputs!$B$33)-MAX(0,inputs!$B$31*(Z81-inputs!$B$30)))</f>
        <v>5122.0065214249607</v>
      </c>
      <c r="AB81" s="26">
        <f t="shared" si="21"/>
        <v>7900</v>
      </c>
      <c r="AC81" s="25">
        <f>MAX(0,AA81*(1+inputs!$B$33)-MAX(0,inputs!$B$31*(AB81-inputs!$B$30)))</f>
        <v>5198.8366192463345</v>
      </c>
      <c r="AD81" s="26">
        <f>IF(inputs!$B$27="YES",MAX(0,inputs!$B$31*(AB81-inputs!$B$30)),0)</f>
        <v>0</v>
      </c>
      <c r="AE81" s="3">
        <f t="shared" si="22"/>
        <v>0</v>
      </c>
      <c r="AF81" s="1">
        <f t="shared" si="25"/>
        <v>0</v>
      </c>
      <c r="AG81" s="8">
        <f t="shared" si="23"/>
        <v>7900</v>
      </c>
    </row>
    <row r="82" spans="1:33" x14ac:dyDescent="0.2">
      <c r="A82" s="11">
        <f t="shared" si="24"/>
        <v>8000</v>
      </c>
      <c r="B82" s="15">
        <f>inputs!$C$3-MAX(0,MIN((calculations!A82-inputs!$B$8)*0.5,inputs!$C$3))+IF(AND(inputs!$B$23="YES",A82&lt;=inputs!$B$25),inputs!$B$24,0)</f>
        <v>12570</v>
      </c>
      <c r="C82" s="15">
        <f>MAX(0,MIN(A82-B82,inputs!$C$4)*inputs!$B$3)</f>
        <v>0</v>
      </c>
      <c r="D82" s="16">
        <f>MAX(0,(MIN(A82,inputs!$C$5)-(inputs!$C$4+B82))*inputs!$B$4)</f>
        <v>0</v>
      </c>
      <c r="E82" s="16">
        <f>MAX(0, (calculations!A82-inputs!$C$5)*inputs!$B$5)</f>
        <v>0</v>
      </c>
      <c r="F82" s="19">
        <f>MAX(0,inputs!$B$13*(MIN(calculations!A82,inputs!$C$14)-inputs!$C$13))+MAX(0,inputs!$B$14*(calculations!A82-inputs!$C$14))</f>
        <v>0</v>
      </c>
      <c r="G82" s="22">
        <f>MAX(MIN((calculations!A82-inputs!$B$21)/10000,100%),0) * inputs!$B$18</f>
        <v>0</v>
      </c>
      <c r="H82" s="22">
        <f>IF(AND(inputs!$B$35="YES", calculations!A82&gt;=inputs!$B$36,calculations!A82&lt;inputs!$B$37),inputs!$B$38*MIN(2,inputs!$B$17),0)</f>
        <v>0</v>
      </c>
      <c r="I82" s="25">
        <f>MIN(inputs!$B$32,A82)</f>
        <v>8000</v>
      </c>
      <c r="J82" s="25">
        <f>inputs!$B$29*(1+inputs!$B$33)-MAX(0,inputs!$B$31*(I82-inputs!$B$30))</f>
        <v>46486.999999999993</v>
      </c>
      <c r="K82" s="26">
        <f t="shared" si="13"/>
        <v>8000</v>
      </c>
      <c r="L82" s="25">
        <f>MAX(0,J82*(1+inputs!$B$33)-MAX(0,inputs!$B$31*(K82-inputs!$B$30)))</f>
        <v>47184.304999999986</v>
      </c>
      <c r="M82" s="26">
        <f t="shared" si="14"/>
        <v>8000</v>
      </c>
      <c r="N82" s="25">
        <f>MAX(0,L82*(1+inputs!$B$33)-MAX(0,inputs!$B$31*(M82-inputs!$B$30)))</f>
        <v>47892.06957499998</v>
      </c>
      <c r="O82" s="26">
        <f t="shared" si="15"/>
        <v>8000</v>
      </c>
      <c r="P82" s="25">
        <f>MAX(0,N82*(1+inputs!$B$33)-MAX(0,inputs!$B$31*(O82-inputs!$B$30)))</f>
        <v>48610.450618624971</v>
      </c>
      <c r="Q82" s="26">
        <f t="shared" si="16"/>
        <v>8000</v>
      </c>
      <c r="R82" s="25">
        <f>MAX(0,P82*(1+inputs!$B$33)-MAX(0,inputs!$B$31*(Q82-inputs!$B$30)))</f>
        <v>49339.607377904344</v>
      </c>
      <c r="S82" s="26">
        <f t="shared" si="17"/>
        <v>8000</v>
      </c>
      <c r="T82" s="25">
        <f>MAX(0,R82*(1+inputs!$B$33)-MAX(0,inputs!$B$31*(S82-inputs!$B$30)))</f>
        <v>50079.7014885729</v>
      </c>
      <c r="U82" s="26">
        <f t="shared" si="18"/>
        <v>8000</v>
      </c>
      <c r="V82" s="25">
        <f>MAX(0,T82*(1+inputs!$B$33)-MAX(0,inputs!$B$31*(U82-inputs!$B$30)))</f>
        <v>50830.897010901492</v>
      </c>
      <c r="W82" s="26">
        <f t="shared" si="19"/>
        <v>8000</v>
      </c>
      <c r="X82" s="25">
        <f>MAX(0,V82*(1+inputs!$B$33)-MAX(0,inputs!$B$31*(W82-inputs!$B$30)))</f>
        <v>51593.360466065009</v>
      </c>
      <c r="Y82" s="26">
        <f t="shared" si="20"/>
        <v>8000</v>
      </c>
      <c r="Z82" s="25">
        <f>MAX(0,X82*(1+inputs!$B$33)-MAX(0,inputs!$B$31*(Y82-inputs!$B$30)))</f>
        <v>52367.26087305598</v>
      </c>
      <c r="AA82" s="25">
        <f>MAX(0,Y82*(1+inputs!$B$33)-MAX(0,inputs!$B$31*(Z82-inputs!$B$30)))</f>
        <v>5223.5065214249607</v>
      </c>
      <c r="AB82" s="26">
        <f t="shared" si="21"/>
        <v>8000</v>
      </c>
      <c r="AC82" s="25">
        <f>MAX(0,AA82*(1+inputs!$B$33)-MAX(0,inputs!$B$31*(AB82-inputs!$B$30)))</f>
        <v>5301.8591192463346</v>
      </c>
      <c r="AD82" s="26">
        <f>IF(inputs!$B$27="YES",MAX(0,inputs!$B$31*(AB82-inputs!$B$30)),0)</f>
        <v>0</v>
      </c>
      <c r="AE82" s="3">
        <f t="shared" si="22"/>
        <v>0</v>
      </c>
      <c r="AF82" s="1">
        <f t="shared" si="25"/>
        <v>0</v>
      </c>
      <c r="AG82" s="8">
        <f t="shared" si="23"/>
        <v>8000</v>
      </c>
    </row>
    <row r="83" spans="1:33" x14ac:dyDescent="0.2">
      <c r="A83" s="11">
        <f t="shared" si="24"/>
        <v>8100</v>
      </c>
      <c r="B83" s="15">
        <f>inputs!$C$3-MAX(0,MIN((calculations!A83-inputs!$B$8)*0.5,inputs!$C$3))+IF(AND(inputs!$B$23="YES",A83&lt;=inputs!$B$25),inputs!$B$24,0)</f>
        <v>12570</v>
      </c>
      <c r="C83" s="15">
        <f>MAX(0,MIN(A83-B83,inputs!$C$4)*inputs!$B$3)</f>
        <v>0</v>
      </c>
      <c r="D83" s="16">
        <f>MAX(0,(MIN(A83,inputs!$C$5)-(inputs!$C$4+B83))*inputs!$B$4)</f>
        <v>0</v>
      </c>
      <c r="E83" s="16">
        <f>MAX(0, (calculations!A83-inputs!$C$5)*inputs!$B$5)</f>
        <v>0</v>
      </c>
      <c r="F83" s="19">
        <f>MAX(0,inputs!$B$13*(MIN(calculations!A83,inputs!$C$14)-inputs!$C$13))+MAX(0,inputs!$B$14*(calculations!A83-inputs!$C$14))</f>
        <v>0</v>
      </c>
      <c r="G83" s="22">
        <f>MAX(MIN((calculations!A83-inputs!$B$21)/10000,100%),0) * inputs!$B$18</f>
        <v>0</v>
      </c>
      <c r="H83" s="22">
        <f>IF(AND(inputs!$B$35="YES", calculations!A83&gt;=inputs!$B$36,calculations!A83&lt;inputs!$B$37),inputs!$B$38*MIN(2,inputs!$B$17),0)</f>
        <v>0</v>
      </c>
      <c r="I83" s="25">
        <f>MIN(inputs!$B$32,A83)</f>
        <v>8100</v>
      </c>
      <c r="J83" s="25">
        <f>inputs!$B$29*(1+inputs!$B$33)-MAX(0,inputs!$B$31*(I83-inputs!$B$30))</f>
        <v>46486.999999999993</v>
      </c>
      <c r="K83" s="26">
        <f t="shared" si="13"/>
        <v>8100</v>
      </c>
      <c r="L83" s="25">
        <f>MAX(0,J83*(1+inputs!$B$33)-MAX(0,inputs!$B$31*(K83-inputs!$B$30)))</f>
        <v>47184.304999999986</v>
      </c>
      <c r="M83" s="26">
        <f t="shared" si="14"/>
        <v>8100</v>
      </c>
      <c r="N83" s="25">
        <f>MAX(0,L83*(1+inputs!$B$33)-MAX(0,inputs!$B$31*(M83-inputs!$B$30)))</f>
        <v>47892.06957499998</v>
      </c>
      <c r="O83" s="26">
        <f t="shared" si="15"/>
        <v>8100</v>
      </c>
      <c r="P83" s="25">
        <f>MAX(0,N83*(1+inputs!$B$33)-MAX(0,inputs!$B$31*(O83-inputs!$B$30)))</f>
        <v>48610.450618624971</v>
      </c>
      <c r="Q83" s="26">
        <f t="shared" si="16"/>
        <v>8100</v>
      </c>
      <c r="R83" s="25">
        <f>MAX(0,P83*(1+inputs!$B$33)-MAX(0,inputs!$B$31*(Q83-inputs!$B$30)))</f>
        <v>49339.607377904344</v>
      </c>
      <c r="S83" s="26">
        <f t="shared" si="17"/>
        <v>8100</v>
      </c>
      <c r="T83" s="25">
        <f>MAX(0,R83*(1+inputs!$B$33)-MAX(0,inputs!$B$31*(S83-inputs!$B$30)))</f>
        <v>50079.7014885729</v>
      </c>
      <c r="U83" s="26">
        <f t="shared" si="18"/>
        <v>8100</v>
      </c>
      <c r="V83" s="25">
        <f>MAX(0,T83*(1+inputs!$B$33)-MAX(0,inputs!$B$31*(U83-inputs!$B$30)))</f>
        <v>50830.897010901492</v>
      </c>
      <c r="W83" s="26">
        <f t="shared" si="19"/>
        <v>8100</v>
      </c>
      <c r="X83" s="25">
        <f>MAX(0,V83*(1+inputs!$B$33)-MAX(0,inputs!$B$31*(W83-inputs!$B$30)))</f>
        <v>51593.360466065009</v>
      </c>
      <c r="Y83" s="26">
        <f t="shared" si="20"/>
        <v>8100</v>
      </c>
      <c r="Z83" s="25">
        <f>MAX(0,X83*(1+inputs!$B$33)-MAX(0,inputs!$B$31*(Y83-inputs!$B$30)))</f>
        <v>52367.26087305598</v>
      </c>
      <c r="AA83" s="25">
        <f>MAX(0,Y83*(1+inputs!$B$33)-MAX(0,inputs!$B$31*(Z83-inputs!$B$30)))</f>
        <v>5325.0065214249616</v>
      </c>
      <c r="AB83" s="26">
        <f t="shared" si="21"/>
        <v>8100</v>
      </c>
      <c r="AC83" s="25">
        <f>MAX(0,AA83*(1+inputs!$B$33)-MAX(0,inputs!$B$31*(AB83-inputs!$B$30)))</f>
        <v>5404.8816192463355</v>
      </c>
      <c r="AD83" s="26">
        <f>IF(inputs!$B$27="YES",MAX(0,inputs!$B$31*(AB83-inputs!$B$30)),0)</f>
        <v>0</v>
      </c>
      <c r="AE83" s="3">
        <f t="shared" si="22"/>
        <v>0</v>
      </c>
      <c r="AF83" s="1">
        <f t="shared" si="25"/>
        <v>0</v>
      </c>
      <c r="AG83" s="8">
        <f t="shared" si="23"/>
        <v>8100</v>
      </c>
    </row>
    <row r="84" spans="1:33" x14ac:dyDescent="0.2">
      <c r="A84" s="11">
        <f t="shared" si="24"/>
        <v>8200</v>
      </c>
      <c r="B84" s="15">
        <f>inputs!$C$3-MAX(0,MIN((calculations!A84-inputs!$B$8)*0.5,inputs!$C$3))+IF(AND(inputs!$B$23="YES",A84&lt;=inputs!$B$25),inputs!$B$24,0)</f>
        <v>12570</v>
      </c>
      <c r="C84" s="15">
        <f>MAX(0,MIN(A84-B84,inputs!$C$4)*inputs!$B$3)</f>
        <v>0</v>
      </c>
      <c r="D84" s="16">
        <f>MAX(0,(MIN(A84,inputs!$C$5)-(inputs!$C$4+B84))*inputs!$B$4)</f>
        <v>0</v>
      </c>
      <c r="E84" s="16">
        <f>MAX(0, (calculations!A84-inputs!$C$5)*inputs!$B$5)</f>
        <v>0</v>
      </c>
      <c r="F84" s="19">
        <f>MAX(0,inputs!$B$13*(MIN(calculations!A84,inputs!$C$14)-inputs!$C$13))+MAX(0,inputs!$B$14*(calculations!A84-inputs!$C$14))</f>
        <v>0</v>
      </c>
      <c r="G84" s="22">
        <f>MAX(MIN((calculations!A84-inputs!$B$21)/10000,100%),0) * inputs!$B$18</f>
        <v>0</v>
      </c>
      <c r="H84" s="22">
        <f>IF(AND(inputs!$B$35="YES", calculations!A84&gt;=inputs!$B$36,calculations!A84&lt;inputs!$B$37),inputs!$B$38*MIN(2,inputs!$B$17),0)</f>
        <v>0</v>
      </c>
      <c r="I84" s="25">
        <f>MIN(inputs!$B$32,A84)</f>
        <v>8200</v>
      </c>
      <c r="J84" s="25">
        <f>inputs!$B$29*(1+inputs!$B$33)-MAX(0,inputs!$B$31*(I84-inputs!$B$30))</f>
        <v>46486.999999999993</v>
      </c>
      <c r="K84" s="26">
        <f t="shared" si="13"/>
        <v>8200</v>
      </c>
      <c r="L84" s="25">
        <f>MAX(0,J84*(1+inputs!$B$33)-MAX(0,inputs!$B$31*(K84-inputs!$B$30)))</f>
        <v>47184.304999999986</v>
      </c>
      <c r="M84" s="26">
        <f t="shared" si="14"/>
        <v>8200</v>
      </c>
      <c r="N84" s="25">
        <f>MAX(0,L84*(1+inputs!$B$33)-MAX(0,inputs!$B$31*(M84-inputs!$B$30)))</f>
        <v>47892.06957499998</v>
      </c>
      <c r="O84" s="26">
        <f t="shared" si="15"/>
        <v>8200</v>
      </c>
      <c r="P84" s="25">
        <f>MAX(0,N84*(1+inputs!$B$33)-MAX(0,inputs!$B$31*(O84-inputs!$B$30)))</f>
        <v>48610.450618624971</v>
      </c>
      <c r="Q84" s="26">
        <f t="shared" si="16"/>
        <v>8200</v>
      </c>
      <c r="R84" s="25">
        <f>MAX(0,P84*(1+inputs!$B$33)-MAX(0,inputs!$B$31*(Q84-inputs!$B$30)))</f>
        <v>49339.607377904344</v>
      </c>
      <c r="S84" s="26">
        <f t="shared" si="17"/>
        <v>8200</v>
      </c>
      <c r="T84" s="25">
        <f>MAX(0,R84*(1+inputs!$B$33)-MAX(0,inputs!$B$31*(S84-inputs!$B$30)))</f>
        <v>50079.7014885729</v>
      </c>
      <c r="U84" s="26">
        <f t="shared" si="18"/>
        <v>8200</v>
      </c>
      <c r="V84" s="25">
        <f>MAX(0,T84*(1+inputs!$B$33)-MAX(0,inputs!$B$31*(U84-inputs!$B$30)))</f>
        <v>50830.897010901492</v>
      </c>
      <c r="W84" s="26">
        <f t="shared" si="19"/>
        <v>8200</v>
      </c>
      <c r="X84" s="25">
        <f>MAX(0,V84*(1+inputs!$B$33)-MAX(0,inputs!$B$31*(W84-inputs!$B$30)))</f>
        <v>51593.360466065009</v>
      </c>
      <c r="Y84" s="26">
        <f t="shared" si="20"/>
        <v>8200</v>
      </c>
      <c r="Z84" s="25">
        <f>MAX(0,X84*(1+inputs!$B$33)-MAX(0,inputs!$B$31*(Y84-inputs!$B$30)))</f>
        <v>52367.26087305598</v>
      </c>
      <c r="AA84" s="25">
        <f>MAX(0,Y84*(1+inputs!$B$33)-MAX(0,inputs!$B$31*(Z84-inputs!$B$30)))</f>
        <v>5426.5065214249616</v>
      </c>
      <c r="AB84" s="26">
        <f t="shared" si="21"/>
        <v>8200</v>
      </c>
      <c r="AC84" s="25">
        <f>MAX(0,AA84*(1+inputs!$B$33)-MAX(0,inputs!$B$31*(AB84-inputs!$B$30)))</f>
        <v>5507.9041192463355</v>
      </c>
      <c r="AD84" s="26">
        <f>IF(inputs!$B$27="YES",MAX(0,inputs!$B$31*(AB84-inputs!$B$30)),0)</f>
        <v>0</v>
      </c>
      <c r="AE84" s="3">
        <f t="shared" si="22"/>
        <v>0</v>
      </c>
      <c r="AF84" s="1">
        <f t="shared" si="25"/>
        <v>0</v>
      </c>
      <c r="AG84" s="8">
        <f t="shared" si="23"/>
        <v>8200</v>
      </c>
    </row>
    <row r="85" spans="1:33" x14ac:dyDescent="0.2">
      <c r="A85" s="11">
        <f t="shared" si="24"/>
        <v>8300</v>
      </c>
      <c r="B85" s="15">
        <f>inputs!$C$3-MAX(0,MIN((calculations!A85-inputs!$B$8)*0.5,inputs!$C$3))+IF(AND(inputs!$B$23="YES",A85&lt;=inputs!$B$25),inputs!$B$24,0)</f>
        <v>12570</v>
      </c>
      <c r="C85" s="15">
        <f>MAX(0,MIN(A85-B85,inputs!$C$4)*inputs!$B$3)</f>
        <v>0</v>
      </c>
      <c r="D85" s="16">
        <f>MAX(0,(MIN(A85,inputs!$C$5)-(inputs!$C$4+B85))*inputs!$B$4)</f>
        <v>0</v>
      </c>
      <c r="E85" s="16">
        <f>MAX(0, (calculations!A85-inputs!$C$5)*inputs!$B$5)</f>
        <v>0</v>
      </c>
      <c r="F85" s="19">
        <f>MAX(0,inputs!$B$13*(MIN(calculations!A85,inputs!$C$14)-inputs!$C$13))+MAX(0,inputs!$B$14*(calculations!A85-inputs!$C$14))</f>
        <v>0</v>
      </c>
      <c r="G85" s="22">
        <f>MAX(MIN((calculations!A85-inputs!$B$21)/10000,100%),0) * inputs!$B$18</f>
        <v>0</v>
      </c>
      <c r="H85" s="22">
        <f>IF(AND(inputs!$B$35="YES", calculations!A85&gt;=inputs!$B$36,calculations!A85&lt;inputs!$B$37),inputs!$B$38*MIN(2,inputs!$B$17),0)</f>
        <v>0</v>
      </c>
      <c r="I85" s="25">
        <f>MIN(inputs!$B$32,A85)</f>
        <v>8300</v>
      </c>
      <c r="J85" s="25">
        <f>inputs!$B$29*(1+inputs!$B$33)-MAX(0,inputs!$B$31*(I85-inputs!$B$30))</f>
        <v>46486.999999999993</v>
      </c>
      <c r="K85" s="26">
        <f t="shared" si="13"/>
        <v>8300</v>
      </c>
      <c r="L85" s="25">
        <f>MAX(0,J85*(1+inputs!$B$33)-MAX(0,inputs!$B$31*(K85-inputs!$B$30)))</f>
        <v>47184.304999999986</v>
      </c>
      <c r="M85" s="26">
        <f t="shared" si="14"/>
        <v>8300</v>
      </c>
      <c r="N85" s="25">
        <f>MAX(0,L85*(1+inputs!$B$33)-MAX(0,inputs!$B$31*(M85-inputs!$B$30)))</f>
        <v>47892.06957499998</v>
      </c>
      <c r="O85" s="26">
        <f t="shared" si="15"/>
        <v>8300</v>
      </c>
      <c r="P85" s="25">
        <f>MAX(0,N85*(1+inputs!$B$33)-MAX(0,inputs!$B$31*(O85-inputs!$B$30)))</f>
        <v>48610.450618624971</v>
      </c>
      <c r="Q85" s="26">
        <f t="shared" si="16"/>
        <v>8300</v>
      </c>
      <c r="R85" s="25">
        <f>MAX(0,P85*(1+inputs!$B$33)-MAX(0,inputs!$B$31*(Q85-inputs!$B$30)))</f>
        <v>49339.607377904344</v>
      </c>
      <c r="S85" s="26">
        <f t="shared" si="17"/>
        <v>8300</v>
      </c>
      <c r="T85" s="25">
        <f>MAX(0,R85*(1+inputs!$B$33)-MAX(0,inputs!$B$31*(S85-inputs!$B$30)))</f>
        <v>50079.7014885729</v>
      </c>
      <c r="U85" s="26">
        <f t="shared" si="18"/>
        <v>8300</v>
      </c>
      <c r="V85" s="25">
        <f>MAX(0,T85*(1+inputs!$B$33)-MAX(0,inputs!$B$31*(U85-inputs!$B$30)))</f>
        <v>50830.897010901492</v>
      </c>
      <c r="W85" s="26">
        <f t="shared" si="19"/>
        <v>8300</v>
      </c>
      <c r="X85" s="25">
        <f>MAX(0,V85*(1+inputs!$B$33)-MAX(0,inputs!$B$31*(W85-inputs!$B$30)))</f>
        <v>51593.360466065009</v>
      </c>
      <c r="Y85" s="26">
        <f t="shared" si="20"/>
        <v>8300</v>
      </c>
      <c r="Z85" s="25">
        <f>MAX(0,X85*(1+inputs!$B$33)-MAX(0,inputs!$B$31*(Y85-inputs!$B$30)))</f>
        <v>52367.26087305598</v>
      </c>
      <c r="AA85" s="25">
        <f>MAX(0,Y85*(1+inputs!$B$33)-MAX(0,inputs!$B$31*(Z85-inputs!$B$30)))</f>
        <v>5528.0065214249616</v>
      </c>
      <c r="AB85" s="26">
        <f t="shared" si="21"/>
        <v>8300</v>
      </c>
      <c r="AC85" s="25">
        <f>MAX(0,AA85*(1+inputs!$B$33)-MAX(0,inputs!$B$31*(AB85-inputs!$B$30)))</f>
        <v>5610.9266192463356</v>
      </c>
      <c r="AD85" s="26">
        <f>IF(inputs!$B$27="YES",MAX(0,inputs!$B$31*(AB85-inputs!$B$30)),0)</f>
        <v>0</v>
      </c>
      <c r="AE85" s="3">
        <f t="shared" si="22"/>
        <v>0</v>
      </c>
      <c r="AF85" s="1">
        <f t="shared" si="25"/>
        <v>0</v>
      </c>
      <c r="AG85" s="8">
        <f t="shared" si="23"/>
        <v>8300</v>
      </c>
    </row>
    <row r="86" spans="1:33" x14ac:dyDescent="0.2">
      <c r="A86" s="11">
        <f t="shared" si="24"/>
        <v>8400</v>
      </c>
      <c r="B86" s="15">
        <f>inputs!$C$3-MAX(0,MIN((calculations!A86-inputs!$B$8)*0.5,inputs!$C$3))+IF(AND(inputs!$B$23="YES",A86&lt;=inputs!$B$25),inputs!$B$24,0)</f>
        <v>12570</v>
      </c>
      <c r="C86" s="15">
        <f>MAX(0,MIN(A86-B86,inputs!$C$4)*inputs!$B$3)</f>
        <v>0</v>
      </c>
      <c r="D86" s="16">
        <f>MAX(0,(MIN(A86,inputs!$C$5)-(inputs!$C$4+B86))*inputs!$B$4)</f>
        <v>0</v>
      </c>
      <c r="E86" s="16">
        <f>MAX(0, (calculations!A86-inputs!$C$5)*inputs!$B$5)</f>
        <v>0</v>
      </c>
      <c r="F86" s="19">
        <f>MAX(0,inputs!$B$13*(MIN(calculations!A86,inputs!$C$14)-inputs!$C$13))+MAX(0,inputs!$B$14*(calculations!A86-inputs!$C$14))</f>
        <v>0</v>
      </c>
      <c r="G86" s="22">
        <f>MAX(MIN((calculations!A86-inputs!$B$21)/10000,100%),0) * inputs!$B$18</f>
        <v>0</v>
      </c>
      <c r="H86" s="22">
        <f>IF(AND(inputs!$B$35="YES", calculations!A86&gt;=inputs!$B$36,calculations!A86&lt;inputs!$B$37),inputs!$B$38*MIN(2,inputs!$B$17),0)</f>
        <v>0</v>
      </c>
      <c r="I86" s="25">
        <f>MIN(inputs!$B$32,A86)</f>
        <v>8400</v>
      </c>
      <c r="J86" s="25">
        <f>inputs!$B$29*(1+inputs!$B$33)-MAX(0,inputs!$B$31*(I86-inputs!$B$30))</f>
        <v>46486.999999999993</v>
      </c>
      <c r="K86" s="26">
        <f t="shared" si="13"/>
        <v>8400</v>
      </c>
      <c r="L86" s="25">
        <f>MAX(0,J86*(1+inputs!$B$33)-MAX(0,inputs!$B$31*(K86-inputs!$B$30)))</f>
        <v>47184.304999999986</v>
      </c>
      <c r="M86" s="26">
        <f t="shared" si="14"/>
        <v>8400</v>
      </c>
      <c r="N86" s="25">
        <f>MAX(0,L86*(1+inputs!$B$33)-MAX(0,inputs!$B$31*(M86-inputs!$B$30)))</f>
        <v>47892.06957499998</v>
      </c>
      <c r="O86" s="26">
        <f t="shared" si="15"/>
        <v>8400</v>
      </c>
      <c r="P86" s="25">
        <f>MAX(0,N86*(1+inputs!$B$33)-MAX(0,inputs!$B$31*(O86-inputs!$B$30)))</f>
        <v>48610.450618624971</v>
      </c>
      <c r="Q86" s="26">
        <f t="shared" si="16"/>
        <v>8400</v>
      </c>
      <c r="R86" s="25">
        <f>MAX(0,P86*(1+inputs!$B$33)-MAX(0,inputs!$B$31*(Q86-inputs!$B$30)))</f>
        <v>49339.607377904344</v>
      </c>
      <c r="S86" s="26">
        <f t="shared" si="17"/>
        <v>8400</v>
      </c>
      <c r="T86" s="25">
        <f>MAX(0,R86*(1+inputs!$B$33)-MAX(0,inputs!$B$31*(S86-inputs!$B$30)))</f>
        <v>50079.7014885729</v>
      </c>
      <c r="U86" s="26">
        <f t="shared" si="18"/>
        <v>8400</v>
      </c>
      <c r="V86" s="25">
        <f>MAX(0,T86*(1+inputs!$B$33)-MAX(0,inputs!$B$31*(U86-inputs!$B$30)))</f>
        <v>50830.897010901492</v>
      </c>
      <c r="W86" s="26">
        <f t="shared" si="19"/>
        <v>8400</v>
      </c>
      <c r="X86" s="25">
        <f>MAX(0,V86*(1+inputs!$B$33)-MAX(0,inputs!$B$31*(W86-inputs!$B$30)))</f>
        <v>51593.360466065009</v>
      </c>
      <c r="Y86" s="26">
        <f t="shared" si="20"/>
        <v>8400</v>
      </c>
      <c r="Z86" s="25">
        <f>MAX(0,X86*(1+inputs!$B$33)-MAX(0,inputs!$B$31*(Y86-inputs!$B$30)))</f>
        <v>52367.26087305598</v>
      </c>
      <c r="AA86" s="25">
        <f>MAX(0,Y86*(1+inputs!$B$33)-MAX(0,inputs!$B$31*(Z86-inputs!$B$30)))</f>
        <v>5629.5065214249616</v>
      </c>
      <c r="AB86" s="26">
        <f t="shared" si="21"/>
        <v>8400</v>
      </c>
      <c r="AC86" s="25">
        <f>MAX(0,AA86*(1+inputs!$B$33)-MAX(0,inputs!$B$31*(AB86-inputs!$B$30)))</f>
        <v>5713.9491192463356</v>
      </c>
      <c r="AD86" s="26">
        <f>IF(inputs!$B$27="YES",MAX(0,inputs!$B$31*(AB86-inputs!$B$30)),0)</f>
        <v>0</v>
      </c>
      <c r="AE86" s="3">
        <f t="shared" si="22"/>
        <v>0</v>
      </c>
      <c r="AF86" s="1">
        <f t="shared" si="25"/>
        <v>0</v>
      </c>
      <c r="AG86" s="8">
        <f t="shared" si="23"/>
        <v>8400</v>
      </c>
    </row>
    <row r="87" spans="1:33" x14ac:dyDescent="0.2">
      <c r="A87" s="11">
        <f t="shared" si="24"/>
        <v>8500</v>
      </c>
      <c r="B87" s="15">
        <f>inputs!$C$3-MAX(0,MIN((calculations!A87-inputs!$B$8)*0.5,inputs!$C$3))+IF(AND(inputs!$B$23="YES",A87&lt;=inputs!$B$25),inputs!$B$24,0)</f>
        <v>12570</v>
      </c>
      <c r="C87" s="15">
        <f>MAX(0,MIN(A87-B87,inputs!$C$4)*inputs!$B$3)</f>
        <v>0</v>
      </c>
      <c r="D87" s="16">
        <f>MAX(0,(MIN(A87,inputs!$C$5)-(inputs!$C$4+B87))*inputs!$B$4)</f>
        <v>0</v>
      </c>
      <c r="E87" s="16">
        <f>MAX(0, (calculations!A87-inputs!$C$5)*inputs!$B$5)</f>
        <v>0</v>
      </c>
      <c r="F87" s="19">
        <f>MAX(0,inputs!$B$13*(MIN(calculations!A87,inputs!$C$14)-inputs!$C$13))+MAX(0,inputs!$B$14*(calculations!A87-inputs!$C$14))</f>
        <v>0</v>
      </c>
      <c r="G87" s="22">
        <f>MAX(MIN((calculations!A87-inputs!$B$21)/10000,100%),0) * inputs!$B$18</f>
        <v>0</v>
      </c>
      <c r="H87" s="22">
        <f>IF(AND(inputs!$B$35="YES", calculations!A87&gt;=inputs!$B$36,calculations!A87&lt;inputs!$B$37),inputs!$B$38*MIN(2,inputs!$B$17),0)</f>
        <v>0</v>
      </c>
      <c r="I87" s="25">
        <f>MIN(inputs!$B$32,A87)</f>
        <v>8500</v>
      </c>
      <c r="J87" s="25">
        <f>inputs!$B$29*(1+inputs!$B$33)-MAX(0,inputs!$B$31*(I87-inputs!$B$30))</f>
        <v>46486.999999999993</v>
      </c>
      <c r="K87" s="26">
        <f t="shared" si="13"/>
        <v>8500</v>
      </c>
      <c r="L87" s="25">
        <f>MAX(0,J87*(1+inputs!$B$33)-MAX(0,inputs!$B$31*(K87-inputs!$B$30)))</f>
        <v>47184.304999999986</v>
      </c>
      <c r="M87" s="26">
        <f t="shared" si="14"/>
        <v>8500</v>
      </c>
      <c r="N87" s="25">
        <f>MAX(0,L87*(1+inputs!$B$33)-MAX(0,inputs!$B$31*(M87-inputs!$B$30)))</f>
        <v>47892.06957499998</v>
      </c>
      <c r="O87" s="26">
        <f t="shared" si="15"/>
        <v>8500</v>
      </c>
      <c r="P87" s="25">
        <f>MAX(0,N87*(1+inputs!$B$33)-MAX(0,inputs!$B$31*(O87-inputs!$B$30)))</f>
        <v>48610.450618624971</v>
      </c>
      <c r="Q87" s="26">
        <f t="shared" si="16"/>
        <v>8500</v>
      </c>
      <c r="R87" s="25">
        <f>MAX(0,P87*(1+inputs!$B$33)-MAX(0,inputs!$B$31*(Q87-inputs!$B$30)))</f>
        <v>49339.607377904344</v>
      </c>
      <c r="S87" s="26">
        <f t="shared" si="17"/>
        <v>8500</v>
      </c>
      <c r="T87" s="25">
        <f>MAX(0,R87*(1+inputs!$B$33)-MAX(0,inputs!$B$31*(S87-inputs!$B$30)))</f>
        <v>50079.7014885729</v>
      </c>
      <c r="U87" s="26">
        <f t="shared" si="18"/>
        <v>8500</v>
      </c>
      <c r="V87" s="25">
        <f>MAX(0,T87*(1+inputs!$B$33)-MAX(0,inputs!$B$31*(U87-inputs!$B$30)))</f>
        <v>50830.897010901492</v>
      </c>
      <c r="W87" s="26">
        <f t="shared" si="19"/>
        <v>8500</v>
      </c>
      <c r="X87" s="25">
        <f>MAX(0,V87*(1+inputs!$B$33)-MAX(0,inputs!$B$31*(W87-inputs!$B$30)))</f>
        <v>51593.360466065009</v>
      </c>
      <c r="Y87" s="26">
        <f t="shared" si="20"/>
        <v>8500</v>
      </c>
      <c r="Z87" s="25">
        <f>MAX(0,X87*(1+inputs!$B$33)-MAX(0,inputs!$B$31*(Y87-inputs!$B$30)))</f>
        <v>52367.26087305598</v>
      </c>
      <c r="AA87" s="25">
        <f>MAX(0,Y87*(1+inputs!$B$33)-MAX(0,inputs!$B$31*(Z87-inputs!$B$30)))</f>
        <v>5731.0065214249616</v>
      </c>
      <c r="AB87" s="26">
        <f t="shared" si="21"/>
        <v>8500</v>
      </c>
      <c r="AC87" s="25">
        <f>MAX(0,AA87*(1+inputs!$B$33)-MAX(0,inputs!$B$31*(AB87-inputs!$B$30)))</f>
        <v>5816.9716192463356</v>
      </c>
      <c r="AD87" s="26">
        <f>IF(inputs!$B$27="YES",MAX(0,inputs!$B$31*(AB87-inputs!$B$30)),0)</f>
        <v>0</v>
      </c>
      <c r="AE87" s="3">
        <f t="shared" si="22"/>
        <v>0</v>
      </c>
      <c r="AF87" s="1">
        <f t="shared" si="25"/>
        <v>0</v>
      </c>
      <c r="AG87" s="8">
        <f t="shared" si="23"/>
        <v>8500</v>
      </c>
    </row>
    <row r="88" spans="1:33" x14ac:dyDescent="0.2">
      <c r="A88" s="11">
        <f t="shared" si="24"/>
        <v>8600</v>
      </c>
      <c r="B88" s="15">
        <f>inputs!$C$3-MAX(0,MIN((calculations!A88-inputs!$B$8)*0.5,inputs!$C$3))+IF(AND(inputs!$B$23="YES",A88&lt;=inputs!$B$25),inputs!$B$24,0)</f>
        <v>12570</v>
      </c>
      <c r="C88" s="15">
        <f>MAX(0,MIN(A88-B88,inputs!$C$4)*inputs!$B$3)</f>
        <v>0</v>
      </c>
      <c r="D88" s="16">
        <f>MAX(0,(MIN(A88,inputs!$C$5)-(inputs!$C$4+B88))*inputs!$B$4)</f>
        <v>0</v>
      </c>
      <c r="E88" s="16">
        <f>MAX(0, (calculations!A88-inputs!$C$5)*inputs!$B$5)</f>
        <v>0</v>
      </c>
      <c r="F88" s="19">
        <f>MAX(0,inputs!$B$13*(MIN(calculations!A88,inputs!$C$14)-inputs!$C$13))+MAX(0,inputs!$B$14*(calculations!A88-inputs!$C$14))</f>
        <v>0</v>
      </c>
      <c r="G88" s="22">
        <f>MAX(MIN((calculations!A88-inputs!$B$21)/10000,100%),0) * inputs!$B$18</f>
        <v>0</v>
      </c>
      <c r="H88" s="22">
        <f>IF(AND(inputs!$B$35="YES", calculations!A88&gt;=inputs!$B$36,calculations!A88&lt;inputs!$B$37),inputs!$B$38*MIN(2,inputs!$B$17),0)</f>
        <v>0</v>
      </c>
      <c r="I88" s="25">
        <f>MIN(inputs!$B$32,A88)</f>
        <v>8600</v>
      </c>
      <c r="J88" s="25">
        <f>inputs!$B$29*(1+inputs!$B$33)-MAX(0,inputs!$B$31*(I88-inputs!$B$30))</f>
        <v>46486.999999999993</v>
      </c>
      <c r="K88" s="26">
        <f t="shared" si="13"/>
        <v>8600</v>
      </c>
      <c r="L88" s="25">
        <f>MAX(0,J88*(1+inputs!$B$33)-MAX(0,inputs!$B$31*(K88-inputs!$B$30)))</f>
        <v>47184.304999999986</v>
      </c>
      <c r="M88" s="26">
        <f t="shared" si="14"/>
        <v>8600</v>
      </c>
      <c r="N88" s="25">
        <f>MAX(0,L88*(1+inputs!$B$33)-MAX(0,inputs!$B$31*(M88-inputs!$B$30)))</f>
        <v>47892.06957499998</v>
      </c>
      <c r="O88" s="26">
        <f t="shared" si="15"/>
        <v>8600</v>
      </c>
      <c r="P88" s="25">
        <f>MAX(0,N88*(1+inputs!$B$33)-MAX(0,inputs!$B$31*(O88-inputs!$B$30)))</f>
        <v>48610.450618624971</v>
      </c>
      <c r="Q88" s="26">
        <f t="shared" si="16"/>
        <v>8600</v>
      </c>
      <c r="R88" s="25">
        <f>MAX(0,P88*(1+inputs!$B$33)-MAX(0,inputs!$B$31*(Q88-inputs!$B$30)))</f>
        <v>49339.607377904344</v>
      </c>
      <c r="S88" s="26">
        <f t="shared" si="17"/>
        <v>8600</v>
      </c>
      <c r="T88" s="25">
        <f>MAX(0,R88*(1+inputs!$B$33)-MAX(0,inputs!$B$31*(S88-inputs!$B$30)))</f>
        <v>50079.7014885729</v>
      </c>
      <c r="U88" s="26">
        <f t="shared" si="18"/>
        <v>8600</v>
      </c>
      <c r="V88" s="25">
        <f>MAX(0,T88*(1+inputs!$B$33)-MAX(0,inputs!$B$31*(U88-inputs!$B$30)))</f>
        <v>50830.897010901492</v>
      </c>
      <c r="W88" s="26">
        <f t="shared" si="19"/>
        <v>8600</v>
      </c>
      <c r="X88" s="25">
        <f>MAX(0,V88*(1+inputs!$B$33)-MAX(0,inputs!$B$31*(W88-inputs!$B$30)))</f>
        <v>51593.360466065009</v>
      </c>
      <c r="Y88" s="26">
        <f t="shared" si="20"/>
        <v>8600</v>
      </c>
      <c r="Z88" s="25">
        <f>MAX(0,X88*(1+inputs!$B$33)-MAX(0,inputs!$B$31*(Y88-inputs!$B$30)))</f>
        <v>52367.26087305598</v>
      </c>
      <c r="AA88" s="25">
        <f>MAX(0,Y88*(1+inputs!$B$33)-MAX(0,inputs!$B$31*(Z88-inputs!$B$30)))</f>
        <v>5832.5065214249616</v>
      </c>
      <c r="AB88" s="26">
        <f t="shared" si="21"/>
        <v>8600</v>
      </c>
      <c r="AC88" s="25">
        <f>MAX(0,AA88*(1+inputs!$B$33)-MAX(0,inputs!$B$31*(AB88-inputs!$B$30)))</f>
        <v>5919.9941192463357</v>
      </c>
      <c r="AD88" s="26">
        <f>IF(inputs!$B$27="YES",MAX(0,inputs!$B$31*(AB88-inputs!$B$30)),0)</f>
        <v>0</v>
      </c>
      <c r="AE88" s="3">
        <f t="shared" si="22"/>
        <v>0</v>
      </c>
      <c r="AF88" s="1">
        <f t="shared" si="25"/>
        <v>0</v>
      </c>
      <c r="AG88" s="8">
        <f t="shared" si="23"/>
        <v>8600</v>
      </c>
    </row>
    <row r="89" spans="1:33" x14ac:dyDescent="0.2">
      <c r="A89" s="11">
        <f t="shared" si="24"/>
        <v>8700</v>
      </c>
      <c r="B89" s="15">
        <f>inputs!$C$3-MAX(0,MIN((calculations!A89-inputs!$B$8)*0.5,inputs!$C$3))+IF(AND(inputs!$B$23="YES",A89&lt;=inputs!$B$25),inputs!$B$24,0)</f>
        <v>12570</v>
      </c>
      <c r="C89" s="15">
        <f>MAX(0,MIN(A89-B89,inputs!$C$4)*inputs!$B$3)</f>
        <v>0</v>
      </c>
      <c r="D89" s="16">
        <f>MAX(0,(MIN(A89,inputs!$C$5)-(inputs!$C$4+B89))*inputs!$B$4)</f>
        <v>0</v>
      </c>
      <c r="E89" s="16">
        <f>MAX(0, (calculations!A89-inputs!$C$5)*inputs!$B$5)</f>
        <v>0</v>
      </c>
      <c r="F89" s="19">
        <f>MAX(0,inputs!$B$13*(MIN(calculations!A89,inputs!$C$14)-inputs!$C$13))+MAX(0,inputs!$B$14*(calculations!A89-inputs!$C$14))</f>
        <v>0</v>
      </c>
      <c r="G89" s="22">
        <f>MAX(MIN((calculations!A89-inputs!$B$21)/10000,100%),0) * inputs!$B$18</f>
        <v>0</v>
      </c>
      <c r="H89" s="22">
        <f>IF(AND(inputs!$B$35="YES", calculations!A89&gt;=inputs!$B$36,calculations!A89&lt;inputs!$B$37),inputs!$B$38*MIN(2,inputs!$B$17),0)</f>
        <v>0</v>
      </c>
      <c r="I89" s="25">
        <f>MIN(inputs!$B$32,A89)</f>
        <v>8700</v>
      </c>
      <c r="J89" s="25">
        <f>inputs!$B$29*(1+inputs!$B$33)-MAX(0,inputs!$B$31*(I89-inputs!$B$30))</f>
        <v>46486.999999999993</v>
      </c>
      <c r="K89" s="26">
        <f t="shared" si="13"/>
        <v>8700</v>
      </c>
      <c r="L89" s="25">
        <f>MAX(0,J89*(1+inputs!$B$33)-MAX(0,inputs!$B$31*(K89-inputs!$B$30)))</f>
        <v>47184.304999999986</v>
      </c>
      <c r="M89" s="26">
        <f t="shared" si="14"/>
        <v>8700</v>
      </c>
      <c r="N89" s="25">
        <f>MAX(0,L89*(1+inputs!$B$33)-MAX(0,inputs!$B$31*(M89-inputs!$B$30)))</f>
        <v>47892.06957499998</v>
      </c>
      <c r="O89" s="26">
        <f t="shared" si="15"/>
        <v>8700</v>
      </c>
      <c r="P89" s="25">
        <f>MAX(0,N89*(1+inputs!$B$33)-MAX(0,inputs!$B$31*(O89-inputs!$B$30)))</f>
        <v>48610.450618624971</v>
      </c>
      <c r="Q89" s="26">
        <f t="shared" si="16"/>
        <v>8700</v>
      </c>
      <c r="R89" s="25">
        <f>MAX(0,P89*(1+inputs!$B$33)-MAX(0,inputs!$B$31*(Q89-inputs!$B$30)))</f>
        <v>49339.607377904344</v>
      </c>
      <c r="S89" s="26">
        <f t="shared" si="17"/>
        <v>8700</v>
      </c>
      <c r="T89" s="25">
        <f>MAX(0,R89*(1+inputs!$B$33)-MAX(0,inputs!$B$31*(S89-inputs!$B$30)))</f>
        <v>50079.7014885729</v>
      </c>
      <c r="U89" s="26">
        <f t="shared" si="18"/>
        <v>8700</v>
      </c>
      <c r="V89" s="25">
        <f>MAX(0,T89*(1+inputs!$B$33)-MAX(0,inputs!$B$31*(U89-inputs!$B$30)))</f>
        <v>50830.897010901492</v>
      </c>
      <c r="W89" s="26">
        <f t="shared" si="19"/>
        <v>8700</v>
      </c>
      <c r="X89" s="25">
        <f>MAX(0,V89*(1+inputs!$B$33)-MAX(0,inputs!$B$31*(W89-inputs!$B$30)))</f>
        <v>51593.360466065009</v>
      </c>
      <c r="Y89" s="26">
        <f t="shared" si="20"/>
        <v>8700</v>
      </c>
      <c r="Z89" s="25">
        <f>MAX(0,X89*(1+inputs!$B$33)-MAX(0,inputs!$B$31*(Y89-inputs!$B$30)))</f>
        <v>52367.26087305598</v>
      </c>
      <c r="AA89" s="25">
        <f>MAX(0,Y89*(1+inputs!$B$33)-MAX(0,inputs!$B$31*(Z89-inputs!$B$30)))</f>
        <v>5934.0065214249616</v>
      </c>
      <c r="AB89" s="26">
        <f t="shared" si="21"/>
        <v>8700</v>
      </c>
      <c r="AC89" s="25">
        <f>MAX(0,AA89*(1+inputs!$B$33)-MAX(0,inputs!$B$31*(AB89-inputs!$B$30)))</f>
        <v>6023.0166192463357</v>
      </c>
      <c r="AD89" s="26">
        <f>IF(inputs!$B$27="YES",MAX(0,inputs!$B$31*(AB89-inputs!$B$30)),0)</f>
        <v>0</v>
      </c>
      <c r="AE89" s="3">
        <f t="shared" si="22"/>
        <v>0</v>
      </c>
      <c r="AF89" s="1">
        <f t="shared" si="25"/>
        <v>0</v>
      </c>
      <c r="AG89" s="8">
        <f t="shared" si="23"/>
        <v>8700</v>
      </c>
    </row>
    <row r="90" spans="1:33" x14ac:dyDescent="0.2">
      <c r="A90" s="11">
        <f t="shared" si="24"/>
        <v>8800</v>
      </c>
      <c r="B90" s="15">
        <f>inputs!$C$3-MAX(0,MIN((calculations!A90-inputs!$B$8)*0.5,inputs!$C$3))+IF(AND(inputs!$B$23="YES",A90&lt;=inputs!$B$25),inputs!$B$24,0)</f>
        <v>12570</v>
      </c>
      <c r="C90" s="15">
        <f>MAX(0,MIN(A90-B90,inputs!$C$4)*inputs!$B$3)</f>
        <v>0</v>
      </c>
      <c r="D90" s="16">
        <f>MAX(0,(MIN(A90,inputs!$C$5)-(inputs!$C$4+B90))*inputs!$B$4)</f>
        <v>0</v>
      </c>
      <c r="E90" s="16">
        <f>MAX(0, (calculations!A90-inputs!$C$5)*inputs!$B$5)</f>
        <v>0</v>
      </c>
      <c r="F90" s="19">
        <f>MAX(0,inputs!$B$13*(MIN(calculations!A90,inputs!$C$14)-inputs!$C$13))+MAX(0,inputs!$B$14*(calculations!A90-inputs!$C$14))</f>
        <v>0</v>
      </c>
      <c r="G90" s="22">
        <f>MAX(MIN((calculations!A90-inputs!$B$21)/10000,100%),0) * inputs!$B$18</f>
        <v>0</v>
      </c>
      <c r="H90" s="22">
        <f>IF(AND(inputs!$B$35="YES", calculations!A90&gt;=inputs!$B$36,calculations!A90&lt;inputs!$B$37),inputs!$B$38*MIN(2,inputs!$B$17),0)</f>
        <v>0</v>
      </c>
      <c r="I90" s="25">
        <f>MIN(inputs!$B$32,A90)</f>
        <v>8800</v>
      </c>
      <c r="J90" s="25">
        <f>inputs!$B$29*(1+inputs!$B$33)-MAX(0,inputs!$B$31*(I90-inputs!$B$30))</f>
        <v>46486.999999999993</v>
      </c>
      <c r="K90" s="26">
        <f t="shared" si="13"/>
        <v>8800</v>
      </c>
      <c r="L90" s="25">
        <f>MAX(0,J90*(1+inputs!$B$33)-MAX(0,inputs!$B$31*(K90-inputs!$B$30)))</f>
        <v>47184.304999999986</v>
      </c>
      <c r="M90" s="26">
        <f t="shared" si="14"/>
        <v>8800</v>
      </c>
      <c r="N90" s="25">
        <f>MAX(0,L90*(1+inputs!$B$33)-MAX(0,inputs!$B$31*(M90-inputs!$B$30)))</f>
        <v>47892.06957499998</v>
      </c>
      <c r="O90" s="26">
        <f t="shared" si="15"/>
        <v>8800</v>
      </c>
      <c r="P90" s="25">
        <f>MAX(0,N90*(1+inputs!$B$33)-MAX(0,inputs!$B$31*(O90-inputs!$B$30)))</f>
        <v>48610.450618624971</v>
      </c>
      <c r="Q90" s="26">
        <f t="shared" si="16"/>
        <v>8800</v>
      </c>
      <c r="R90" s="25">
        <f>MAX(0,P90*(1+inputs!$B$33)-MAX(0,inputs!$B$31*(Q90-inputs!$B$30)))</f>
        <v>49339.607377904344</v>
      </c>
      <c r="S90" s="26">
        <f t="shared" si="17"/>
        <v>8800</v>
      </c>
      <c r="T90" s="25">
        <f>MAX(0,R90*(1+inputs!$B$33)-MAX(0,inputs!$B$31*(S90-inputs!$B$30)))</f>
        <v>50079.7014885729</v>
      </c>
      <c r="U90" s="26">
        <f t="shared" si="18"/>
        <v>8800</v>
      </c>
      <c r="V90" s="25">
        <f>MAX(0,T90*(1+inputs!$B$33)-MAX(0,inputs!$B$31*(U90-inputs!$B$30)))</f>
        <v>50830.897010901492</v>
      </c>
      <c r="W90" s="26">
        <f t="shared" si="19"/>
        <v>8800</v>
      </c>
      <c r="X90" s="25">
        <f>MAX(0,V90*(1+inputs!$B$33)-MAX(0,inputs!$B$31*(W90-inputs!$B$30)))</f>
        <v>51593.360466065009</v>
      </c>
      <c r="Y90" s="26">
        <f t="shared" si="20"/>
        <v>8800</v>
      </c>
      <c r="Z90" s="25">
        <f>MAX(0,X90*(1+inputs!$B$33)-MAX(0,inputs!$B$31*(Y90-inputs!$B$30)))</f>
        <v>52367.26087305598</v>
      </c>
      <c r="AA90" s="25">
        <f>MAX(0,Y90*(1+inputs!$B$33)-MAX(0,inputs!$B$31*(Z90-inputs!$B$30)))</f>
        <v>6035.5065214249616</v>
      </c>
      <c r="AB90" s="26">
        <f t="shared" si="21"/>
        <v>8800</v>
      </c>
      <c r="AC90" s="25">
        <f>MAX(0,AA90*(1+inputs!$B$33)-MAX(0,inputs!$B$31*(AB90-inputs!$B$30)))</f>
        <v>6126.0391192463358</v>
      </c>
      <c r="AD90" s="26">
        <f>IF(inputs!$B$27="YES",MAX(0,inputs!$B$31*(AB90-inputs!$B$30)),0)</f>
        <v>0</v>
      </c>
      <c r="AE90" s="3">
        <f t="shared" si="22"/>
        <v>0</v>
      </c>
      <c r="AF90" s="1">
        <f t="shared" si="25"/>
        <v>0</v>
      </c>
      <c r="AG90" s="8">
        <f t="shared" si="23"/>
        <v>8800</v>
      </c>
    </row>
    <row r="91" spans="1:33" x14ac:dyDescent="0.2">
      <c r="A91" s="11">
        <f t="shared" si="24"/>
        <v>8900</v>
      </c>
      <c r="B91" s="15">
        <f>inputs!$C$3-MAX(0,MIN((calculations!A91-inputs!$B$8)*0.5,inputs!$C$3))+IF(AND(inputs!$B$23="YES",A91&lt;=inputs!$B$25),inputs!$B$24,0)</f>
        <v>12570</v>
      </c>
      <c r="C91" s="15">
        <f>MAX(0,MIN(A91-B91,inputs!$C$4)*inputs!$B$3)</f>
        <v>0</v>
      </c>
      <c r="D91" s="16">
        <f>MAX(0,(MIN(A91,inputs!$C$5)-(inputs!$C$4+B91))*inputs!$B$4)</f>
        <v>0</v>
      </c>
      <c r="E91" s="16">
        <f>MAX(0, (calculations!A91-inputs!$C$5)*inputs!$B$5)</f>
        <v>0</v>
      </c>
      <c r="F91" s="19">
        <f>MAX(0,inputs!$B$13*(MIN(calculations!A91,inputs!$C$14)-inputs!$C$13))+MAX(0,inputs!$B$14*(calculations!A91-inputs!$C$14))</f>
        <v>0</v>
      </c>
      <c r="G91" s="22">
        <f>MAX(MIN((calculations!A91-inputs!$B$21)/10000,100%),0) * inputs!$B$18</f>
        <v>0</v>
      </c>
      <c r="H91" s="22">
        <f>IF(AND(inputs!$B$35="YES", calculations!A91&gt;=inputs!$B$36,calculations!A91&lt;inputs!$B$37),inputs!$B$38*MIN(2,inputs!$B$17),0)</f>
        <v>0</v>
      </c>
      <c r="I91" s="25">
        <f>MIN(inputs!$B$32,A91)</f>
        <v>8900</v>
      </c>
      <c r="J91" s="25">
        <f>inputs!$B$29*(1+inputs!$B$33)-MAX(0,inputs!$B$31*(I91-inputs!$B$30))</f>
        <v>46486.999999999993</v>
      </c>
      <c r="K91" s="26">
        <f t="shared" si="13"/>
        <v>8900</v>
      </c>
      <c r="L91" s="25">
        <f>MAX(0,J91*(1+inputs!$B$33)-MAX(0,inputs!$B$31*(K91-inputs!$B$30)))</f>
        <v>47184.304999999986</v>
      </c>
      <c r="M91" s="26">
        <f t="shared" si="14"/>
        <v>8900</v>
      </c>
      <c r="N91" s="25">
        <f>MAX(0,L91*(1+inputs!$B$33)-MAX(0,inputs!$B$31*(M91-inputs!$B$30)))</f>
        <v>47892.06957499998</v>
      </c>
      <c r="O91" s="26">
        <f t="shared" si="15"/>
        <v>8900</v>
      </c>
      <c r="P91" s="25">
        <f>MAX(0,N91*(1+inputs!$B$33)-MAX(0,inputs!$B$31*(O91-inputs!$B$30)))</f>
        <v>48610.450618624971</v>
      </c>
      <c r="Q91" s="26">
        <f t="shared" si="16"/>
        <v>8900</v>
      </c>
      <c r="R91" s="25">
        <f>MAX(0,P91*(1+inputs!$B$33)-MAX(0,inputs!$B$31*(Q91-inputs!$B$30)))</f>
        <v>49339.607377904344</v>
      </c>
      <c r="S91" s="26">
        <f t="shared" si="17"/>
        <v>8900</v>
      </c>
      <c r="T91" s="25">
        <f>MAX(0,R91*(1+inputs!$B$33)-MAX(0,inputs!$B$31*(S91-inputs!$B$30)))</f>
        <v>50079.7014885729</v>
      </c>
      <c r="U91" s="26">
        <f t="shared" si="18"/>
        <v>8900</v>
      </c>
      <c r="V91" s="25">
        <f>MAX(0,T91*(1+inputs!$B$33)-MAX(0,inputs!$B$31*(U91-inputs!$B$30)))</f>
        <v>50830.897010901492</v>
      </c>
      <c r="W91" s="26">
        <f t="shared" si="19"/>
        <v>8900</v>
      </c>
      <c r="X91" s="25">
        <f>MAX(0,V91*(1+inputs!$B$33)-MAX(0,inputs!$B$31*(W91-inputs!$B$30)))</f>
        <v>51593.360466065009</v>
      </c>
      <c r="Y91" s="26">
        <f t="shared" si="20"/>
        <v>8900</v>
      </c>
      <c r="Z91" s="25">
        <f>MAX(0,X91*(1+inputs!$B$33)-MAX(0,inputs!$B$31*(Y91-inputs!$B$30)))</f>
        <v>52367.26087305598</v>
      </c>
      <c r="AA91" s="25">
        <f>MAX(0,Y91*(1+inputs!$B$33)-MAX(0,inputs!$B$31*(Z91-inputs!$B$30)))</f>
        <v>6137.0065214249616</v>
      </c>
      <c r="AB91" s="26">
        <f t="shared" si="21"/>
        <v>8900</v>
      </c>
      <c r="AC91" s="25">
        <f>MAX(0,AA91*(1+inputs!$B$33)-MAX(0,inputs!$B$31*(AB91-inputs!$B$30)))</f>
        <v>6229.0616192463358</v>
      </c>
      <c r="AD91" s="26">
        <f>IF(inputs!$B$27="YES",MAX(0,inputs!$B$31*(AB91-inputs!$B$30)),0)</f>
        <v>0</v>
      </c>
      <c r="AE91" s="3">
        <f t="shared" si="22"/>
        <v>0</v>
      </c>
      <c r="AF91" s="1">
        <f t="shared" si="25"/>
        <v>0</v>
      </c>
      <c r="AG91" s="8">
        <f t="shared" si="23"/>
        <v>8900</v>
      </c>
    </row>
    <row r="92" spans="1:33" x14ac:dyDescent="0.2">
      <c r="A92" s="11">
        <f t="shared" si="24"/>
        <v>9000</v>
      </c>
      <c r="B92" s="15">
        <f>inputs!$C$3-MAX(0,MIN((calculations!A92-inputs!$B$8)*0.5,inputs!$C$3))+IF(AND(inputs!$B$23="YES",A92&lt;=inputs!$B$25),inputs!$B$24,0)</f>
        <v>12570</v>
      </c>
      <c r="C92" s="15">
        <f>MAX(0,MIN(A92-B92,inputs!$C$4)*inputs!$B$3)</f>
        <v>0</v>
      </c>
      <c r="D92" s="16">
        <f>MAX(0,(MIN(A92,inputs!$C$5)-(inputs!$C$4+B92))*inputs!$B$4)</f>
        <v>0</v>
      </c>
      <c r="E92" s="16">
        <f>MAX(0, (calculations!A92-inputs!$C$5)*inputs!$B$5)</f>
        <v>0</v>
      </c>
      <c r="F92" s="19">
        <f>MAX(0,inputs!$B$13*(MIN(calculations!A92,inputs!$C$14)-inputs!$C$13))+MAX(0,inputs!$B$14*(calculations!A92-inputs!$C$14))</f>
        <v>0</v>
      </c>
      <c r="G92" s="22">
        <f>MAX(MIN((calculations!A92-inputs!$B$21)/10000,100%),0) * inputs!$B$18</f>
        <v>0</v>
      </c>
      <c r="H92" s="22">
        <f>IF(AND(inputs!$B$35="YES", calculations!A92&gt;=inputs!$B$36,calculations!A92&lt;inputs!$B$37),inputs!$B$38*MIN(2,inputs!$B$17),0)</f>
        <v>0</v>
      </c>
      <c r="I92" s="25">
        <f>MIN(inputs!$B$32,A92)</f>
        <v>9000</v>
      </c>
      <c r="J92" s="25">
        <f>inputs!$B$29*(1+inputs!$B$33)-MAX(0,inputs!$B$31*(I92-inputs!$B$30))</f>
        <v>46486.999999999993</v>
      </c>
      <c r="K92" s="26">
        <f t="shared" si="13"/>
        <v>9000</v>
      </c>
      <c r="L92" s="25">
        <f>MAX(0,J92*(1+inputs!$B$33)-MAX(0,inputs!$B$31*(K92-inputs!$B$30)))</f>
        <v>47184.304999999986</v>
      </c>
      <c r="M92" s="26">
        <f t="shared" si="14"/>
        <v>9000</v>
      </c>
      <c r="N92" s="25">
        <f>MAX(0,L92*(1+inputs!$B$33)-MAX(0,inputs!$B$31*(M92-inputs!$B$30)))</f>
        <v>47892.06957499998</v>
      </c>
      <c r="O92" s="26">
        <f t="shared" si="15"/>
        <v>9000</v>
      </c>
      <c r="P92" s="25">
        <f>MAX(0,N92*(1+inputs!$B$33)-MAX(0,inputs!$B$31*(O92-inputs!$B$30)))</f>
        <v>48610.450618624971</v>
      </c>
      <c r="Q92" s="26">
        <f t="shared" si="16"/>
        <v>9000</v>
      </c>
      <c r="R92" s="25">
        <f>MAX(0,P92*(1+inputs!$B$33)-MAX(0,inputs!$B$31*(Q92-inputs!$B$30)))</f>
        <v>49339.607377904344</v>
      </c>
      <c r="S92" s="26">
        <f t="shared" si="17"/>
        <v>9000</v>
      </c>
      <c r="T92" s="25">
        <f>MAX(0,R92*(1+inputs!$B$33)-MAX(0,inputs!$B$31*(S92-inputs!$B$30)))</f>
        <v>50079.7014885729</v>
      </c>
      <c r="U92" s="26">
        <f t="shared" si="18"/>
        <v>9000</v>
      </c>
      <c r="V92" s="25">
        <f>MAX(0,T92*(1+inputs!$B$33)-MAX(0,inputs!$B$31*(U92-inputs!$B$30)))</f>
        <v>50830.897010901492</v>
      </c>
      <c r="W92" s="26">
        <f t="shared" si="19"/>
        <v>9000</v>
      </c>
      <c r="X92" s="25">
        <f>MAX(0,V92*(1+inputs!$B$33)-MAX(0,inputs!$B$31*(W92-inputs!$B$30)))</f>
        <v>51593.360466065009</v>
      </c>
      <c r="Y92" s="26">
        <f t="shared" si="20"/>
        <v>9000</v>
      </c>
      <c r="Z92" s="25">
        <f>MAX(0,X92*(1+inputs!$B$33)-MAX(0,inputs!$B$31*(Y92-inputs!$B$30)))</f>
        <v>52367.26087305598</v>
      </c>
      <c r="AA92" s="25">
        <f>MAX(0,Y92*(1+inputs!$B$33)-MAX(0,inputs!$B$31*(Z92-inputs!$B$30)))</f>
        <v>6238.5065214249616</v>
      </c>
      <c r="AB92" s="26">
        <f t="shared" si="21"/>
        <v>9000</v>
      </c>
      <c r="AC92" s="25">
        <f>MAX(0,AA92*(1+inputs!$B$33)-MAX(0,inputs!$B$31*(AB92-inputs!$B$30)))</f>
        <v>6332.0841192463358</v>
      </c>
      <c r="AD92" s="26">
        <f>IF(inputs!$B$27="YES",MAX(0,inputs!$B$31*(AB92-inputs!$B$30)),0)</f>
        <v>0</v>
      </c>
      <c r="AE92" s="3">
        <f t="shared" si="22"/>
        <v>0</v>
      </c>
      <c r="AF92" s="1">
        <f t="shared" si="25"/>
        <v>0</v>
      </c>
      <c r="AG92" s="8">
        <f t="shared" si="23"/>
        <v>9000</v>
      </c>
    </row>
    <row r="93" spans="1:33" x14ac:dyDescent="0.2">
      <c r="A93" s="11">
        <f t="shared" si="24"/>
        <v>9100</v>
      </c>
      <c r="B93" s="15">
        <f>inputs!$C$3-MAX(0,MIN((calculations!A93-inputs!$B$8)*0.5,inputs!$C$3))+IF(AND(inputs!$B$23="YES",A93&lt;=inputs!$B$25),inputs!$B$24,0)</f>
        <v>12570</v>
      </c>
      <c r="C93" s="15">
        <f>MAX(0,MIN(A93-B93,inputs!$C$4)*inputs!$B$3)</f>
        <v>0</v>
      </c>
      <c r="D93" s="16">
        <f>MAX(0,(MIN(A93,inputs!$C$5)-(inputs!$C$4+B93))*inputs!$B$4)</f>
        <v>0</v>
      </c>
      <c r="E93" s="16">
        <f>MAX(0, (calculations!A93-inputs!$C$5)*inputs!$B$5)</f>
        <v>0</v>
      </c>
      <c r="F93" s="19">
        <f>MAX(0,inputs!$B$13*(MIN(calculations!A93,inputs!$C$14)-inputs!$C$13))+MAX(0,inputs!$B$14*(calculations!A93-inputs!$C$14))</f>
        <v>0</v>
      </c>
      <c r="G93" s="22">
        <f>MAX(MIN((calculations!A93-inputs!$B$21)/10000,100%),0) * inputs!$B$18</f>
        <v>0</v>
      </c>
      <c r="H93" s="22">
        <f>IF(AND(inputs!$B$35="YES", calculations!A93&gt;=inputs!$B$36,calculations!A93&lt;inputs!$B$37),inputs!$B$38*MIN(2,inputs!$B$17),0)</f>
        <v>0</v>
      </c>
      <c r="I93" s="25">
        <f>MIN(inputs!$B$32,A93)</f>
        <v>9100</v>
      </c>
      <c r="J93" s="25">
        <f>inputs!$B$29*(1+inputs!$B$33)-MAX(0,inputs!$B$31*(I93-inputs!$B$30))</f>
        <v>46486.999999999993</v>
      </c>
      <c r="K93" s="26">
        <f t="shared" si="13"/>
        <v>9100</v>
      </c>
      <c r="L93" s="25">
        <f>MAX(0,J93*(1+inputs!$B$33)-MAX(0,inputs!$B$31*(K93-inputs!$B$30)))</f>
        <v>47184.304999999986</v>
      </c>
      <c r="M93" s="26">
        <f t="shared" si="14"/>
        <v>9100</v>
      </c>
      <c r="N93" s="25">
        <f>MAX(0,L93*(1+inputs!$B$33)-MAX(0,inputs!$B$31*(M93-inputs!$B$30)))</f>
        <v>47892.06957499998</v>
      </c>
      <c r="O93" s="26">
        <f t="shared" si="15"/>
        <v>9100</v>
      </c>
      <c r="P93" s="25">
        <f>MAX(0,N93*(1+inputs!$B$33)-MAX(0,inputs!$B$31*(O93-inputs!$B$30)))</f>
        <v>48610.450618624971</v>
      </c>
      <c r="Q93" s="26">
        <f t="shared" si="16"/>
        <v>9100</v>
      </c>
      <c r="R93" s="25">
        <f>MAX(0,P93*(1+inputs!$B$33)-MAX(0,inputs!$B$31*(Q93-inputs!$B$30)))</f>
        <v>49339.607377904344</v>
      </c>
      <c r="S93" s="26">
        <f t="shared" si="17"/>
        <v>9100</v>
      </c>
      <c r="T93" s="25">
        <f>MAX(0,R93*(1+inputs!$B$33)-MAX(0,inputs!$B$31*(S93-inputs!$B$30)))</f>
        <v>50079.7014885729</v>
      </c>
      <c r="U93" s="26">
        <f t="shared" si="18"/>
        <v>9100</v>
      </c>
      <c r="V93" s="25">
        <f>MAX(0,T93*(1+inputs!$B$33)-MAX(0,inputs!$B$31*(U93-inputs!$B$30)))</f>
        <v>50830.897010901492</v>
      </c>
      <c r="W93" s="26">
        <f t="shared" si="19"/>
        <v>9100</v>
      </c>
      <c r="X93" s="25">
        <f>MAX(0,V93*(1+inputs!$B$33)-MAX(0,inputs!$B$31*(W93-inputs!$B$30)))</f>
        <v>51593.360466065009</v>
      </c>
      <c r="Y93" s="26">
        <f t="shared" si="20"/>
        <v>9100</v>
      </c>
      <c r="Z93" s="25">
        <f>MAX(0,X93*(1+inputs!$B$33)-MAX(0,inputs!$B$31*(Y93-inputs!$B$30)))</f>
        <v>52367.26087305598</v>
      </c>
      <c r="AA93" s="25">
        <f>MAX(0,Y93*(1+inputs!$B$33)-MAX(0,inputs!$B$31*(Z93-inputs!$B$30)))</f>
        <v>6340.0065214249616</v>
      </c>
      <c r="AB93" s="26">
        <f t="shared" si="21"/>
        <v>9100</v>
      </c>
      <c r="AC93" s="25">
        <f>MAX(0,AA93*(1+inputs!$B$33)-MAX(0,inputs!$B$31*(AB93-inputs!$B$30)))</f>
        <v>6435.1066192463359</v>
      </c>
      <c r="AD93" s="26">
        <f>IF(inputs!$B$27="YES",MAX(0,inputs!$B$31*(AB93-inputs!$B$30)),0)</f>
        <v>0</v>
      </c>
      <c r="AE93" s="3">
        <f t="shared" si="22"/>
        <v>0</v>
      </c>
      <c r="AF93" s="1">
        <f t="shared" si="25"/>
        <v>0</v>
      </c>
      <c r="AG93" s="8">
        <f t="shared" si="23"/>
        <v>9100</v>
      </c>
    </row>
    <row r="94" spans="1:33" x14ac:dyDescent="0.2">
      <c r="A94" s="11">
        <f t="shared" si="24"/>
        <v>9200</v>
      </c>
      <c r="B94" s="15">
        <f>inputs!$C$3-MAX(0,MIN((calculations!A94-inputs!$B$8)*0.5,inputs!$C$3))+IF(AND(inputs!$B$23="YES",A94&lt;=inputs!$B$25),inputs!$B$24,0)</f>
        <v>12570</v>
      </c>
      <c r="C94" s="15">
        <f>MAX(0,MIN(A94-B94,inputs!$C$4)*inputs!$B$3)</f>
        <v>0</v>
      </c>
      <c r="D94" s="16">
        <f>MAX(0,(MIN(A94,inputs!$C$5)-(inputs!$C$4+B94))*inputs!$B$4)</f>
        <v>0</v>
      </c>
      <c r="E94" s="16">
        <f>MAX(0, (calculations!A94-inputs!$C$5)*inputs!$B$5)</f>
        <v>0</v>
      </c>
      <c r="F94" s="19">
        <f>MAX(0,inputs!$B$13*(MIN(calculations!A94,inputs!$C$14)-inputs!$C$13))+MAX(0,inputs!$B$14*(calculations!A94-inputs!$C$14))</f>
        <v>0</v>
      </c>
      <c r="G94" s="22">
        <f>MAX(MIN((calculations!A94-inputs!$B$21)/10000,100%),0) * inputs!$B$18</f>
        <v>0</v>
      </c>
      <c r="H94" s="22">
        <f>IF(AND(inputs!$B$35="YES", calculations!A94&gt;=inputs!$B$36,calculations!A94&lt;inputs!$B$37),inputs!$B$38*MIN(2,inputs!$B$17),0)</f>
        <v>0</v>
      </c>
      <c r="I94" s="25">
        <f>MIN(inputs!$B$32,A94)</f>
        <v>9200</v>
      </c>
      <c r="J94" s="25">
        <f>inputs!$B$29*(1+inputs!$B$33)-MAX(0,inputs!$B$31*(I94-inputs!$B$30))</f>
        <v>46486.999999999993</v>
      </c>
      <c r="K94" s="26">
        <f t="shared" si="13"/>
        <v>9200</v>
      </c>
      <c r="L94" s="25">
        <f>MAX(0,J94*(1+inputs!$B$33)-MAX(0,inputs!$B$31*(K94-inputs!$B$30)))</f>
        <v>47184.304999999986</v>
      </c>
      <c r="M94" s="26">
        <f t="shared" si="14"/>
        <v>9200</v>
      </c>
      <c r="N94" s="25">
        <f>MAX(0,L94*(1+inputs!$B$33)-MAX(0,inputs!$B$31*(M94-inputs!$B$30)))</f>
        <v>47892.06957499998</v>
      </c>
      <c r="O94" s="26">
        <f t="shared" si="15"/>
        <v>9200</v>
      </c>
      <c r="P94" s="25">
        <f>MAX(0,N94*(1+inputs!$B$33)-MAX(0,inputs!$B$31*(O94-inputs!$B$30)))</f>
        <v>48610.450618624971</v>
      </c>
      <c r="Q94" s="26">
        <f t="shared" si="16"/>
        <v>9200</v>
      </c>
      <c r="R94" s="25">
        <f>MAX(0,P94*(1+inputs!$B$33)-MAX(0,inputs!$B$31*(Q94-inputs!$B$30)))</f>
        <v>49339.607377904344</v>
      </c>
      <c r="S94" s="26">
        <f t="shared" si="17"/>
        <v>9200</v>
      </c>
      <c r="T94" s="25">
        <f>MAX(0,R94*(1+inputs!$B$33)-MAX(0,inputs!$B$31*(S94-inputs!$B$30)))</f>
        <v>50079.7014885729</v>
      </c>
      <c r="U94" s="26">
        <f t="shared" si="18"/>
        <v>9200</v>
      </c>
      <c r="V94" s="25">
        <f>MAX(0,T94*(1+inputs!$B$33)-MAX(0,inputs!$B$31*(U94-inputs!$B$30)))</f>
        <v>50830.897010901492</v>
      </c>
      <c r="W94" s="26">
        <f t="shared" si="19"/>
        <v>9200</v>
      </c>
      <c r="X94" s="25">
        <f>MAX(0,V94*(1+inputs!$B$33)-MAX(0,inputs!$B$31*(W94-inputs!$B$30)))</f>
        <v>51593.360466065009</v>
      </c>
      <c r="Y94" s="26">
        <f t="shared" si="20"/>
        <v>9200</v>
      </c>
      <c r="Z94" s="25">
        <f>MAX(0,X94*(1+inputs!$B$33)-MAX(0,inputs!$B$31*(Y94-inputs!$B$30)))</f>
        <v>52367.26087305598</v>
      </c>
      <c r="AA94" s="25">
        <f>MAX(0,Y94*(1+inputs!$B$33)-MAX(0,inputs!$B$31*(Z94-inputs!$B$30)))</f>
        <v>6441.5065214249616</v>
      </c>
      <c r="AB94" s="26">
        <f t="shared" si="21"/>
        <v>9200</v>
      </c>
      <c r="AC94" s="25">
        <f>MAX(0,AA94*(1+inputs!$B$33)-MAX(0,inputs!$B$31*(AB94-inputs!$B$30)))</f>
        <v>6538.129119246335</v>
      </c>
      <c r="AD94" s="26">
        <f>IF(inputs!$B$27="YES",MAX(0,inputs!$B$31*(AB94-inputs!$B$30)),0)</f>
        <v>0</v>
      </c>
      <c r="AE94" s="3">
        <f t="shared" si="22"/>
        <v>0</v>
      </c>
      <c r="AF94" s="1">
        <f t="shared" si="25"/>
        <v>0</v>
      </c>
      <c r="AG94" s="8">
        <f t="shared" si="23"/>
        <v>9200</v>
      </c>
    </row>
    <row r="95" spans="1:33" x14ac:dyDescent="0.2">
      <c r="A95" s="11">
        <f t="shared" si="24"/>
        <v>9300</v>
      </c>
      <c r="B95" s="15">
        <f>inputs!$C$3-MAX(0,MIN((calculations!A95-inputs!$B$8)*0.5,inputs!$C$3))+IF(AND(inputs!$B$23="YES",A95&lt;=inputs!$B$25),inputs!$B$24,0)</f>
        <v>12570</v>
      </c>
      <c r="C95" s="15">
        <f>MAX(0,MIN(A95-B95,inputs!$C$4)*inputs!$B$3)</f>
        <v>0</v>
      </c>
      <c r="D95" s="16">
        <f>MAX(0,(MIN(A95,inputs!$C$5)-(inputs!$C$4+B95))*inputs!$B$4)</f>
        <v>0</v>
      </c>
      <c r="E95" s="16">
        <f>MAX(0, (calculations!A95-inputs!$C$5)*inputs!$B$5)</f>
        <v>0</v>
      </c>
      <c r="F95" s="19">
        <f>MAX(0,inputs!$B$13*(MIN(calculations!A95,inputs!$C$14)-inputs!$C$13))+MAX(0,inputs!$B$14*(calculations!A95-inputs!$C$14))</f>
        <v>0</v>
      </c>
      <c r="G95" s="22">
        <f>MAX(MIN((calculations!A95-inputs!$B$21)/10000,100%),0) * inputs!$B$18</f>
        <v>0</v>
      </c>
      <c r="H95" s="22">
        <f>IF(AND(inputs!$B$35="YES", calculations!A95&gt;=inputs!$B$36,calculations!A95&lt;inputs!$B$37),inputs!$B$38*MIN(2,inputs!$B$17),0)</f>
        <v>0</v>
      </c>
      <c r="I95" s="25">
        <f>MIN(inputs!$B$32,A95)</f>
        <v>9300</v>
      </c>
      <c r="J95" s="25">
        <f>inputs!$B$29*(1+inputs!$B$33)-MAX(0,inputs!$B$31*(I95-inputs!$B$30))</f>
        <v>46486.999999999993</v>
      </c>
      <c r="K95" s="26">
        <f t="shared" si="13"/>
        <v>9300</v>
      </c>
      <c r="L95" s="25">
        <f>MAX(0,J95*(1+inputs!$B$33)-MAX(0,inputs!$B$31*(K95-inputs!$B$30)))</f>
        <v>47184.304999999986</v>
      </c>
      <c r="M95" s="26">
        <f t="shared" si="14"/>
        <v>9300</v>
      </c>
      <c r="N95" s="25">
        <f>MAX(0,L95*(1+inputs!$B$33)-MAX(0,inputs!$B$31*(M95-inputs!$B$30)))</f>
        <v>47892.06957499998</v>
      </c>
      <c r="O95" s="26">
        <f t="shared" si="15"/>
        <v>9300</v>
      </c>
      <c r="P95" s="25">
        <f>MAX(0,N95*(1+inputs!$B$33)-MAX(0,inputs!$B$31*(O95-inputs!$B$30)))</f>
        <v>48610.450618624971</v>
      </c>
      <c r="Q95" s="26">
        <f t="shared" si="16"/>
        <v>9300</v>
      </c>
      <c r="R95" s="25">
        <f>MAX(0,P95*(1+inputs!$B$33)-MAX(0,inputs!$B$31*(Q95-inputs!$B$30)))</f>
        <v>49339.607377904344</v>
      </c>
      <c r="S95" s="26">
        <f t="shared" si="17"/>
        <v>9300</v>
      </c>
      <c r="T95" s="25">
        <f>MAX(0,R95*(1+inputs!$B$33)-MAX(0,inputs!$B$31*(S95-inputs!$B$30)))</f>
        <v>50079.7014885729</v>
      </c>
      <c r="U95" s="26">
        <f t="shared" si="18"/>
        <v>9300</v>
      </c>
      <c r="V95" s="25">
        <f>MAX(0,T95*(1+inputs!$B$33)-MAX(0,inputs!$B$31*(U95-inputs!$B$30)))</f>
        <v>50830.897010901492</v>
      </c>
      <c r="W95" s="26">
        <f t="shared" si="19"/>
        <v>9300</v>
      </c>
      <c r="X95" s="25">
        <f>MAX(0,V95*(1+inputs!$B$33)-MAX(0,inputs!$B$31*(W95-inputs!$B$30)))</f>
        <v>51593.360466065009</v>
      </c>
      <c r="Y95" s="26">
        <f t="shared" si="20"/>
        <v>9300</v>
      </c>
      <c r="Z95" s="25">
        <f>MAX(0,X95*(1+inputs!$B$33)-MAX(0,inputs!$B$31*(Y95-inputs!$B$30)))</f>
        <v>52367.26087305598</v>
      </c>
      <c r="AA95" s="25">
        <f>MAX(0,Y95*(1+inputs!$B$33)-MAX(0,inputs!$B$31*(Z95-inputs!$B$30)))</f>
        <v>6543.0065214249616</v>
      </c>
      <c r="AB95" s="26">
        <f t="shared" si="21"/>
        <v>9300</v>
      </c>
      <c r="AC95" s="25">
        <f>MAX(0,AA95*(1+inputs!$B$33)-MAX(0,inputs!$B$31*(AB95-inputs!$B$30)))</f>
        <v>6641.151619246335</v>
      </c>
      <c r="AD95" s="26">
        <f>IF(inputs!$B$27="YES",MAX(0,inputs!$B$31*(AB95-inputs!$B$30)),0)</f>
        <v>0</v>
      </c>
      <c r="AE95" s="3">
        <f t="shared" si="22"/>
        <v>0</v>
      </c>
      <c r="AF95" s="1">
        <f t="shared" si="25"/>
        <v>0</v>
      </c>
      <c r="AG95" s="8">
        <f t="shared" si="23"/>
        <v>9300</v>
      </c>
    </row>
    <row r="96" spans="1:33" x14ac:dyDescent="0.2">
      <c r="A96" s="11">
        <f t="shared" si="24"/>
        <v>9400</v>
      </c>
      <c r="B96" s="15">
        <f>inputs!$C$3-MAX(0,MIN((calculations!A96-inputs!$B$8)*0.5,inputs!$C$3))+IF(AND(inputs!$B$23="YES",A96&lt;=inputs!$B$25),inputs!$B$24,0)</f>
        <v>12570</v>
      </c>
      <c r="C96" s="15">
        <f>MAX(0,MIN(A96-B96,inputs!$C$4)*inputs!$B$3)</f>
        <v>0</v>
      </c>
      <c r="D96" s="16">
        <f>MAX(0,(MIN(A96,inputs!$C$5)-(inputs!$C$4+B96))*inputs!$B$4)</f>
        <v>0</v>
      </c>
      <c r="E96" s="16">
        <f>MAX(0, (calculations!A96-inputs!$C$5)*inputs!$B$5)</f>
        <v>0</v>
      </c>
      <c r="F96" s="19">
        <f>MAX(0,inputs!$B$13*(MIN(calculations!A96,inputs!$C$14)-inputs!$C$13))+MAX(0,inputs!$B$14*(calculations!A96-inputs!$C$14))</f>
        <v>0</v>
      </c>
      <c r="G96" s="22">
        <f>MAX(MIN((calculations!A96-inputs!$B$21)/10000,100%),0) * inputs!$B$18</f>
        <v>0</v>
      </c>
      <c r="H96" s="22">
        <f>IF(AND(inputs!$B$35="YES", calculations!A96&gt;=inputs!$B$36,calculations!A96&lt;inputs!$B$37),inputs!$B$38*MIN(2,inputs!$B$17),0)</f>
        <v>0</v>
      </c>
      <c r="I96" s="25">
        <f>MIN(inputs!$B$32,A96)</f>
        <v>9400</v>
      </c>
      <c r="J96" s="25">
        <f>inputs!$B$29*(1+inputs!$B$33)-MAX(0,inputs!$B$31*(I96-inputs!$B$30))</f>
        <v>46486.999999999993</v>
      </c>
      <c r="K96" s="26">
        <f t="shared" si="13"/>
        <v>9400</v>
      </c>
      <c r="L96" s="25">
        <f>MAX(0,J96*(1+inputs!$B$33)-MAX(0,inputs!$B$31*(K96-inputs!$B$30)))</f>
        <v>47184.304999999986</v>
      </c>
      <c r="M96" s="26">
        <f t="shared" si="14"/>
        <v>9400</v>
      </c>
      <c r="N96" s="25">
        <f>MAX(0,L96*(1+inputs!$B$33)-MAX(0,inputs!$B$31*(M96-inputs!$B$30)))</f>
        <v>47892.06957499998</v>
      </c>
      <c r="O96" s="26">
        <f t="shared" si="15"/>
        <v>9400</v>
      </c>
      <c r="P96" s="25">
        <f>MAX(0,N96*(1+inputs!$B$33)-MAX(0,inputs!$B$31*(O96-inputs!$B$30)))</f>
        <v>48610.450618624971</v>
      </c>
      <c r="Q96" s="26">
        <f t="shared" si="16"/>
        <v>9400</v>
      </c>
      <c r="R96" s="25">
        <f>MAX(0,P96*(1+inputs!$B$33)-MAX(0,inputs!$B$31*(Q96-inputs!$B$30)))</f>
        <v>49339.607377904344</v>
      </c>
      <c r="S96" s="26">
        <f t="shared" si="17"/>
        <v>9400</v>
      </c>
      <c r="T96" s="25">
        <f>MAX(0,R96*(1+inputs!$B$33)-MAX(0,inputs!$B$31*(S96-inputs!$B$30)))</f>
        <v>50079.7014885729</v>
      </c>
      <c r="U96" s="26">
        <f t="shared" si="18"/>
        <v>9400</v>
      </c>
      <c r="V96" s="25">
        <f>MAX(0,T96*(1+inputs!$B$33)-MAX(0,inputs!$B$31*(U96-inputs!$B$30)))</f>
        <v>50830.897010901492</v>
      </c>
      <c r="W96" s="26">
        <f t="shared" si="19"/>
        <v>9400</v>
      </c>
      <c r="X96" s="25">
        <f>MAX(0,V96*(1+inputs!$B$33)-MAX(0,inputs!$B$31*(W96-inputs!$B$30)))</f>
        <v>51593.360466065009</v>
      </c>
      <c r="Y96" s="26">
        <f t="shared" si="20"/>
        <v>9400</v>
      </c>
      <c r="Z96" s="25">
        <f>MAX(0,X96*(1+inputs!$B$33)-MAX(0,inputs!$B$31*(Y96-inputs!$B$30)))</f>
        <v>52367.26087305598</v>
      </c>
      <c r="AA96" s="25">
        <f>MAX(0,Y96*(1+inputs!$B$33)-MAX(0,inputs!$B$31*(Z96-inputs!$B$30)))</f>
        <v>6644.5065214249598</v>
      </c>
      <c r="AB96" s="26">
        <f t="shared" si="21"/>
        <v>9400</v>
      </c>
      <c r="AC96" s="25">
        <f>MAX(0,AA96*(1+inputs!$B$33)-MAX(0,inputs!$B$31*(AB96-inputs!$B$30)))</f>
        <v>6744.1741192463332</v>
      </c>
      <c r="AD96" s="26">
        <f>IF(inputs!$B$27="YES",MAX(0,inputs!$B$31*(AB96-inputs!$B$30)),0)</f>
        <v>0</v>
      </c>
      <c r="AE96" s="3">
        <f t="shared" si="22"/>
        <v>0</v>
      </c>
      <c r="AF96" s="1">
        <f t="shared" si="25"/>
        <v>0</v>
      </c>
      <c r="AG96" s="8">
        <f t="shared" si="23"/>
        <v>9400</v>
      </c>
    </row>
    <row r="97" spans="1:33" x14ac:dyDescent="0.2">
      <c r="A97" s="11">
        <f t="shared" si="24"/>
        <v>9500</v>
      </c>
      <c r="B97" s="15">
        <f>inputs!$C$3-MAX(0,MIN((calculations!A97-inputs!$B$8)*0.5,inputs!$C$3))+IF(AND(inputs!$B$23="YES",A97&lt;=inputs!$B$25),inputs!$B$24,0)</f>
        <v>12570</v>
      </c>
      <c r="C97" s="15">
        <f>MAX(0,MIN(A97-B97,inputs!$C$4)*inputs!$B$3)</f>
        <v>0</v>
      </c>
      <c r="D97" s="16">
        <f>MAX(0,(MIN(A97,inputs!$C$5)-(inputs!$C$4+B97))*inputs!$B$4)</f>
        <v>0</v>
      </c>
      <c r="E97" s="16">
        <f>MAX(0, (calculations!A97-inputs!$C$5)*inputs!$B$5)</f>
        <v>0</v>
      </c>
      <c r="F97" s="19">
        <f>MAX(0,inputs!$B$13*(MIN(calculations!A97,inputs!$C$14)-inputs!$C$13))+MAX(0,inputs!$B$14*(calculations!A97-inputs!$C$14))</f>
        <v>0</v>
      </c>
      <c r="G97" s="22">
        <f>MAX(MIN((calculations!A97-inputs!$B$21)/10000,100%),0) * inputs!$B$18</f>
        <v>0</v>
      </c>
      <c r="H97" s="22">
        <f>IF(AND(inputs!$B$35="YES", calculations!A97&gt;=inputs!$B$36,calculations!A97&lt;inputs!$B$37),inputs!$B$38*MIN(2,inputs!$B$17),0)</f>
        <v>0</v>
      </c>
      <c r="I97" s="25">
        <f>MIN(inputs!$B$32,A97)</f>
        <v>9500</v>
      </c>
      <c r="J97" s="25">
        <f>inputs!$B$29*(1+inputs!$B$33)-MAX(0,inputs!$B$31*(I97-inputs!$B$30))</f>
        <v>46486.999999999993</v>
      </c>
      <c r="K97" s="26">
        <f t="shared" si="13"/>
        <v>9500</v>
      </c>
      <c r="L97" s="25">
        <f>MAX(0,J97*(1+inputs!$B$33)-MAX(0,inputs!$B$31*(K97-inputs!$B$30)))</f>
        <v>47184.304999999986</v>
      </c>
      <c r="M97" s="26">
        <f t="shared" si="14"/>
        <v>9500</v>
      </c>
      <c r="N97" s="25">
        <f>MAX(0,L97*(1+inputs!$B$33)-MAX(0,inputs!$B$31*(M97-inputs!$B$30)))</f>
        <v>47892.06957499998</v>
      </c>
      <c r="O97" s="26">
        <f t="shared" si="15"/>
        <v>9500</v>
      </c>
      <c r="P97" s="25">
        <f>MAX(0,N97*(1+inputs!$B$33)-MAX(0,inputs!$B$31*(O97-inputs!$B$30)))</f>
        <v>48610.450618624971</v>
      </c>
      <c r="Q97" s="26">
        <f t="shared" si="16"/>
        <v>9500</v>
      </c>
      <c r="R97" s="25">
        <f>MAX(0,P97*(1+inputs!$B$33)-MAX(0,inputs!$B$31*(Q97-inputs!$B$30)))</f>
        <v>49339.607377904344</v>
      </c>
      <c r="S97" s="26">
        <f t="shared" si="17"/>
        <v>9500</v>
      </c>
      <c r="T97" s="25">
        <f>MAX(0,R97*(1+inputs!$B$33)-MAX(0,inputs!$B$31*(S97-inputs!$B$30)))</f>
        <v>50079.7014885729</v>
      </c>
      <c r="U97" s="26">
        <f t="shared" si="18"/>
        <v>9500</v>
      </c>
      <c r="V97" s="25">
        <f>MAX(0,T97*(1+inputs!$B$33)-MAX(0,inputs!$B$31*(U97-inputs!$B$30)))</f>
        <v>50830.897010901492</v>
      </c>
      <c r="W97" s="26">
        <f t="shared" si="19"/>
        <v>9500</v>
      </c>
      <c r="X97" s="25">
        <f>MAX(0,V97*(1+inputs!$B$33)-MAX(0,inputs!$B$31*(W97-inputs!$B$30)))</f>
        <v>51593.360466065009</v>
      </c>
      <c r="Y97" s="26">
        <f t="shared" si="20"/>
        <v>9500</v>
      </c>
      <c r="Z97" s="25">
        <f>MAX(0,X97*(1+inputs!$B$33)-MAX(0,inputs!$B$31*(Y97-inputs!$B$30)))</f>
        <v>52367.26087305598</v>
      </c>
      <c r="AA97" s="25">
        <f>MAX(0,Y97*(1+inputs!$B$33)-MAX(0,inputs!$B$31*(Z97-inputs!$B$30)))</f>
        <v>6746.0065214249598</v>
      </c>
      <c r="AB97" s="26">
        <f t="shared" si="21"/>
        <v>9500</v>
      </c>
      <c r="AC97" s="25">
        <f>MAX(0,AA97*(1+inputs!$B$33)-MAX(0,inputs!$B$31*(AB97-inputs!$B$30)))</f>
        <v>6847.1966192463333</v>
      </c>
      <c r="AD97" s="26">
        <f>IF(inputs!$B$27="YES",MAX(0,inputs!$B$31*(AB97-inputs!$B$30)),0)</f>
        <v>0</v>
      </c>
      <c r="AE97" s="3">
        <f t="shared" si="22"/>
        <v>0</v>
      </c>
      <c r="AF97" s="1">
        <f t="shared" si="25"/>
        <v>0</v>
      </c>
      <c r="AG97" s="8">
        <f t="shared" si="23"/>
        <v>9500</v>
      </c>
    </row>
    <row r="98" spans="1:33" x14ac:dyDescent="0.2">
      <c r="A98" s="11">
        <f t="shared" si="24"/>
        <v>9600</v>
      </c>
      <c r="B98" s="15">
        <f>inputs!$C$3-MAX(0,MIN((calculations!A98-inputs!$B$8)*0.5,inputs!$C$3))+IF(AND(inputs!$B$23="YES",A98&lt;=inputs!$B$25),inputs!$B$24,0)</f>
        <v>12570</v>
      </c>
      <c r="C98" s="15">
        <f>MAX(0,MIN(A98-B98,inputs!$C$4)*inputs!$B$3)</f>
        <v>0</v>
      </c>
      <c r="D98" s="16">
        <f>MAX(0,(MIN(A98,inputs!$C$5)-(inputs!$C$4+B98))*inputs!$B$4)</f>
        <v>0</v>
      </c>
      <c r="E98" s="16">
        <f>MAX(0, (calculations!A98-inputs!$C$5)*inputs!$B$5)</f>
        <v>0</v>
      </c>
      <c r="F98" s="19">
        <f>MAX(0,inputs!$B$13*(MIN(calculations!A98,inputs!$C$14)-inputs!$C$13))+MAX(0,inputs!$B$14*(calculations!A98-inputs!$C$14))</f>
        <v>0</v>
      </c>
      <c r="G98" s="22">
        <f>MAX(MIN((calculations!A98-inputs!$B$21)/10000,100%),0) * inputs!$B$18</f>
        <v>0</v>
      </c>
      <c r="H98" s="22">
        <f>IF(AND(inputs!$B$35="YES", calculations!A98&gt;=inputs!$B$36,calculations!A98&lt;inputs!$B$37),inputs!$B$38*MIN(2,inputs!$B$17),0)</f>
        <v>0</v>
      </c>
      <c r="I98" s="25">
        <f>MIN(inputs!$B$32,A98)</f>
        <v>9600</v>
      </c>
      <c r="J98" s="25">
        <f>inputs!$B$29*(1+inputs!$B$33)-MAX(0,inputs!$B$31*(I98-inputs!$B$30))</f>
        <v>46486.999999999993</v>
      </c>
      <c r="K98" s="26">
        <f t="shared" si="13"/>
        <v>9600</v>
      </c>
      <c r="L98" s="25">
        <f>MAX(0,J98*(1+inputs!$B$33)-MAX(0,inputs!$B$31*(K98-inputs!$B$30)))</f>
        <v>47184.304999999986</v>
      </c>
      <c r="M98" s="26">
        <f t="shared" si="14"/>
        <v>9600</v>
      </c>
      <c r="N98" s="25">
        <f>MAX(0,L98*(1+inputs!$B$33)-MAX(0,inputs!$B$31*(M98-inputs!$B$30)))</f>
        <v>47892.06957499998</v>
      </c>
      <c r="O98" s="26">
        <f t="shared" si="15"/>
        <v>9600</v>
      </c>
      <c r="P98" s="25">
        <f>MAX(0,N98*(1+inputs!$B$33)-MAX(0,inputs!$B$31*(O98-inputs!$B$30)))</f>
        <v>48610.450618624971</v>
      </c>
      <c r="Q98" s="26">
        <f t="shared" si="16"/>
        <v>9600</v>
      </c>
      <c r="R98" s="25">
        <f>MAX(0,P98*(1+inputs!$B$33)-MAX(0,inputs!$B$31*(Q98-inputs!$B$30)))</f>
        <v>49339.607377904344</v>
      </c>
      <c r="S98" s="26">
        <f t="shared" si="17"/>
        <v>9600</v>
      </c>
      <c r="T98" s="25">
        <f>MAX(0,R98*(1+inputs!$B$33)-MAX(0,inputs!$B$31*(S98-inputs!$B$30)))</f>
        <v>50079.7014885729</v>
      </c>
      <c r="U98" s="26">
        <f t="shared" si="18"/>
        <v>9600</v>
      </c>
      <c r="V98" s="25">
        <f>MAX(0,T98*(1+inputs!$B$33)-MAX(0,inputs!$B$31*(U98-inputs!$B$30)))</f>
        <v>50830.897010901492</v>
      </c>
      <c r="W98" s="26">
        <f t="shared" si="19"/>
        <v>9600</v>
      </c>
      <c r="X98" s="25">
        <f>MAX(0,V98*(1+inputs!$B$33)-MAX(0,inputs!$B$31*(W98-inputs!$B$30)))</f>
        <v>51593.360466065009</v>
      </c>
      <c r="Y98" s="26">
        <f t="shared" si="20"/>
        <v>9600</v>
      </c>
      <c r="Z98" s="25">
        <f>MAX(0,X98*(1+inputs!$B$33)-MAX(0,inputs!$B$31*(Y98-inputs!$B$30)))</f>
        <v>52367.26087305598</v>
      </c>
      <c r="AA98" s="25">
        <f>MAX(0,Y98*(1+inputs!$B$33)-MAX(0,inputs!$B$31*(Z98-inputs!$B$30)))</f>
        <v>6847.5065214249598</v>
      </c>
      <c r="AB98" s="26">
        <f t="shared" si="21"/>
        <v>9600</v>
      </c>
      <c r="AC98" s="25">
        <f>MAX(0,AA98*(1+inputs!$B$33)-MAX(0,inputs!$B$31*(AB98-inputs!$B$30)))</f>
        <v>6950.2191192463333</v>
      </c>
      <c r="AD98" s="26">
        <f>IF(inputs!$B$27="YES",MAX(0,inputs!$B$31*(AB98-inputs!$B$30)),0)</f>
        <v>0</v>
      </c>
      <c r="AE98" s="3">
        <f t="shared" si="22"/>
        <v>0</v>
      </c>
      <c r="AF98" s="1">
        <f t="shared" si="25"/>
        <v>0</v>
      </c>
      <c r="AG98" s="8">
        <f t="shared" si="23"/>
        <v>9600</v>
      </c>
    </row>
    <row r="99" spans="1:33" x14ac:dyDescent="0.2">
      <c r="A99" s="11">
        <f t="shared" si="24"/>
        <v>9700</v>
      </c>
      <c r="B99" s="15">
        <f>inputs!$C$3-MAX(0,MIN((calculations!A99-inputs!$B$8)*0.5,inputs!$C$3))+IF(AND(inputs!$B$23="YES",A99&lt;=inputs!$B$25),inputs!$B$24,0)</f>
        <v>12570</v>
      </c>
      <c r="C99" s="15">
        <f>MAX(0,MIN(A99-B99,inputs!$C$4)*inputs!$B$3)</f>
        <v>0</v>
      </c>
      <c r="D99" s="16">
        <f>MAX(0,(MIN(A99,inputs!$C$5)-(inputs!$C$4+B99))*inputs!$B$4)</f>
        <v>0</v>
      </c>
      <c r="E99" s="16">
        <f>MAX(0, (calculations!A99-inputs!$C$5)*inputs!$B$5)</f>
        <v>0</v>
      </c>
      <c r="F99" s="19">
        <f>MAX(0,inputs!$B$13*(MIN(calculations!A99,inputs!$C$14)-inputs!$C$13))+MAX(0,inputs!$B$14*(calculations!A99-inputs!$C$14))</f>
        <v>0</v>
      </c>
      <c r="G99" s="22">
        <f>MAX(MIN((calculations!A99-inputs!$B$21)/10000,100%),0) * inputs!$B$18</f>
        <v>0</v>
      </c>
      <c r="H99" s="22">
        <f>IF(AND(inputs!$B$35="YES", calculations!A99&gt;=inputs!$B$36,calculations!A99&lt;inputs!$B$37),inputs!$B$38*MIN(2,inputs!$B$17),0)</f>
        <v>0</v>
      </c>
      <c r="I99" s="25">
        <f>MIN(inputs!$B$32,A99)</f>
        <v>9700</v>
      </c>
      <c r="J99" s="25">
        <f>inputs!$B$29*(1+inputs!$B$33)-MAX(0,inputs!$B$31*(I99-inputs!$B$30))</f>
        <v>46486.999999999993</v>
      </c>
      <c r="K99" s="26">
        <f t="shared" si="13"/>
        <v>9700</v>
      </c>
      <c r="L99" s="25">
        <f>MAX(0,J99*(1+inputs!$B$33)-MAX(0,inputs!$B$31*(K99-inputs!$B$30)))</f>
        <v>47184.304999999986</v>
      </c>
      <c r="M99" s="26">
        <f t="shared" si="14"/>
        <v>9700</v>
      </c>
      <c r="N99" s="25">
        <f>MAX(0,L99*(1+inputs!$B$33)-MAX(0,inputs!$B$31*(M99-inputs!$B$30)))</f>
        <v>47892.06957499998</v>
      </c>
      <c r="O99" s="26">
        <f t="shared" si="15"/>
        <v>9700</v>
      </c>
      <c r="P99" s="25">
        <f>MAX(0,N99*(1+inputs!$B$33)-MAX(0,inputs!$B$31*(O99-inputs!$B$30)))</f>
        <v>48610.450618624971</v>
      </c>
      <c r="Q99" s="26">
        <f t="shared" si="16"/>
        <v>9700</v>
      </c>
      <c r="R99" s="25">
        <f>MAX(0,P99*(1+inputs!$B$33)-MAX(0,inputs!$B$31*(Q99-inputs!$B$30)))</f>
        <v>49339.607377904344</v>
      </c>
      <c r="S99" s="26">
        <f t="shared" si="17"/>
        <v>9700</v>
      </c>
      <c r="T99" s="25">
        <f>MAX(0,R99*(1+inputs!$B$33)-MAX(0,inputs!$B$31*(S99-inputs!$B$30)))</f>
        <v>50079.7014885729</v>
      </c>
      <c r="U99" s="26">
        <f t="shared" si="18"/>
        <v>9700</v>
      </c>
      <c r="V99" s="25">
        <f>MAX(0,T99*(1+inputs!$B$33)-MAX(0,inputs!$B$31*(U99-inputs!$B$30)))</f>
        <v>50830.897010901492</v>
      </c>
      <c r="W99" s="26">
        <f t="shared" si="19"/>
        <v>9700</v>
      </c>
      <c r="X99" s="25">
        <f>MAX(0,V99*(1+inputs!$B$33)-MAX(0,inputs!$B$31*(W99-inputs!$B$30)))</f>
        <v>51593.360466065009</v>
      </c>
      <c r="Y99" s="26">
        <f t="shared" si="20"/>
        <v>9700</v>
      </c>
      <c r="Z99" s="25">
        <f>MAX(0,X99*(1+inputs!$B$33)-MAX(0,inputs!$B$31*(Y99-inputs!$B$30)))</f>
        <v>52367.26087305598</v>
      </c>
      <c r="AA99" s="25">
        <f>MAX(0,Y99*(1+inputs!$B$33)-MAX(0,inputs!$B$31*(Z99-inputs!$B$30)))</f>
        <v>6949.0065214249598</v>
      </c>
      <c r="AB99" s="26">
        <f t="shared" si="21"/>
        <v>9700</v>
      </c>
      <c r="AC99" s="25">
        <f>MAX(0,AA99*(1+inputs!$B$33)-MAX(0,inputs!$B$31*(AB99-inputs!$B$30)))</f>
        <v>7053.2416192463334</v>
      </c>
      <c r="AD99" s="26">
        <f>IF(inputs!$B$27="YES",MAX(0,inputs!$B$31*(AB99-inputs!$B$30)),0)</f>
        <v>0</v>
      </c>
      <c r="AE99" s="3">
        <f t="shared" si="22"/>
        <v>0</v>
      </c>
      <c r="AF99" s="1">
        <f t="shared" si="25"/>
        <v>0</v>
      </c>
      <c r="AG99" s="8">
        <f t="shared" si="23"/>
        <v>9700</v>
      </c>
    </row>
    <row r="100" spans="1:33" x14ac:dyDescent="0.2">
      <c r="A100" s="11">
        <f t="shared" si="24"/>
        <v>9800</v>
      </c>
      <c r="B100" s="15">
        <f>inputs!$C$3-MAX(0,MIN((calculations!A100-inputs!$B$8)*0.5,inputs!$C$3))+IF(AND(inputs!$B$23="YES",A100&lt;=inputs!$B$25),inputs!$B$24,0)</f>
        <v>12570</v>
      </c>
      <c r="C100" s="15">
        <f>MAX(0,MIN(A100-B100,inputs!$C$4)*inputs!$B$3)</f>
        <v>0</v>
      </c>
      <c r="D100" s="16">
        <f>MAX(0,(MIN(A100,inputs!$C$5)-(inputs!$C$4+B100))*inputs!$B$4)</f>
        <v>0</v>
      </c>
      <c r="E100" s="16">
        <f>MAX(0, (calculations!A100-inputs!$C$5)*inputs!$B$5)</f>
        <v>0</v>
      </c>
      <c r="F100" s="19">
        <f>MAX(0,inputs!$B$13*(MIN(calculations!A100,inputs!$C$14)-inputs!$C$13))+MAX(0,inputs!$B$14*(calculations!A100-inputs!$C$14))</f>
        <v>0</v>
      </c>
      <c r="G100" s="22">
        <f>MAX(MIN((calculations!A100-inputs!$B$21)/10000,100%),0) * inputs!$B$18</f>
        <v>0</v>
      </c>
      <c r="H100" s="22">
        <f>IF(AND(inputs!$B$35="YES", calculations!A100&gt;=inputs!$B$36,calculations!A100&lt;inputs!$B$37),inputs!$B$38*MIN(2,inputs!$B$17),0)</f>
        <v>0</v>
      </c>
      <c r="I100" s="25">
        <f>MIN(inputs!$B$32,A100)</f>
        <v>9800</v>
      </c>
      <c r="J100" s="25">
        <f>inputs!$B$29*(1+inputs!$B$33)-MAX(0,inputs!$B$31*(I100-inputs!$B$30))</f>
        <v>46486.999999999993</v>
      </c>
      <c r="K100" s="26">
        <f t="shared" si="13"/>
        <v>9800</v>
      </c>
      <c r="L100" s="25">
        <f>MAX(0,J100*(1+inputs!$B$33)-MAX(0,inputs!$B$31*(K100-inputs!$B$30)))</f>
        <v>47184.304999999986</v>
      </c>
      <c r="M100" s="26">
        <f t="shared" si="14"/>
        <v>9800</v>
      </c>
      <c r="N100" s="25">
        <f>MAX(0,L100*(1+inputs!$B$33)-MAX(0,inputs!$B$31*(M100-inputs!$B$30)))</f>
        <v>47892.06957499998</v>
      </c>
      <c r="O100" s="26">
        <f t="shared" si="15"/>
        <v>9800</v>
      </c>
      <c r="P100" s="25">
        <f>MAX(0,N100*(1+inputs!$B$33)-MAX(0,inputs!$B$31*(O100-inputs!$B$30)))</f>
        <v>48610.450618624971</v>
      </c>
      <c r="Q100" s="26">
        <f t="shared" si="16"/>
        <v>9800</v>
      </c>
      <c r="R100" s="25">
        <f>MAX(0,P100*(1+inputs!$B$33)-MAX(0,inputs!$B$31*(Q100-inputs!$B$30)))</f>
        <v>49339.607377904344</v>
      </c>
      <c r="S100" s="26">
        <f t="shared" si="17"/>
        <v>9800</v>
      </c>
      <c r="T100" s="25">
        <f>MAX(0,R100*(1+inputs!$B$33)-MAX(0,inputs!$B$31*(S100-inputs!$B$30)))</f>
        <v>50079.7014885729</v>
      </c>
      <c r="U100" s="26">
        <f t="shared" si="18"/>
        <v>9800</v>
      </c>
      <c r="V100" s="25">
        <f>MAX(0,T100*(1+inputs!$B$33)-MAX(0,inputs!$B$31*(U100-inputs!$B$30)))</f>
        <v>50830.897010901492</v>
      </c>
      <c r="W100" s="26">
        <f t="shared" si="19"/>
        <v>9800</v>
      </c>
      <c r="X100" s="25">
        <f>MAX(0,V100*(1+inputs!$B$33)-MAX(0,inputs!$B$31*(W100-inputs!$B$30)))</f>
        <v>51593.360466065009</v>
      </c>
      <c r="Y100" s="26">
        <f t="shared" si="20"/>
        <v>9800</v>
      </c>
      <c r="Z100" s="25">
        <f>MAX(0,X100*(1+inputs!$B$33)-MAX(0,inputs!$B$31*(Y100-inputs!$B$30)))</f>
        <v>52367.26087305598</v>
      </c>
      <c r="AA100" s="25">
        <f>MAX(0,Y100*(1+inputs!$B$33)-MAX(0,inputs!$B$31*(Z100-inputs!$B$30)))</f>
        <v>7050.5065214249598</v>
      </c>
      <c r="AB100" s="26">
        <f t="shared" si="21"/>
        <v>9800</v>
      </c>
      <c r="AC100" s="25">
        <f>MAX(0,AA100*(1+inputs!$B$33)-MAX(0,inputs!$B$31*(AB100-inputs!$B$30)))</f>
        <v>7156.2641192463334</v>
      </c>
      <c r="AD100" s="26">
        <f>IF(inputs!$B$27="YES",MAX(0,inputs!$B$31*(AB100-inputs!$B$30)),0)</f>
        <v>0</v>
      </c>
      <c r="AE100" s="3">
        <f t="shared" si="22"/>
        <v>0</v>
      </c>
      <c r="AF100" s="1">
        <f t="shared" si="25"/>
        <v>0</v>
      </c>
      <c r="AG100" s="8">
        <f t="shared" si="23"/>
        <v>9800</v>
      </c>
    </row>
    <row r="101" spans="1:33" x14ac:dyDescent="0.2">
      <c r="A101" s="11">
        <f t="shared" si="24"/>
        <v>9900</v>
      </c>
      <c r="B101" s="15">
        <f>inputs!$C$3-MAX(0,MIN((calculations!A101-inputs!$B$8)*0.5,inputs!$C$3))+IF(AND(inputs!$B$23="YES",A101&lt;=inputs!$B$25),inputs!$B$24,0)</f>
        <v>12570</v>
      </c>
      <c r="C101" s="15">
        <f>MAX(0,MIN(A101-B101,inputs!$C$4)*inputs!$B$3)</f>
        <v>0</v>
      </c>
      <c r="D101" s="16">
        <f>MAX(0,(MIN(A101,inputs!$C$5)-(inputs!$C$4+B101))*inputs!$B$4)</f>
        <v>0</v>
      </c>
      <c r="E101" s="16">
        <f>MAX(0, (calculations!A101-inputs!$C$5)*inputs!$B$5)</f>
        <v>0</v>
      </c>
      <c r="F101" s="19">
        <f>MAX(0,inputs!$B$13*(MIN(calculations!A101,inputs!$C$14)-inputs!$C$13))+MAX(0,inputs!$B$14*(calculations!A101-inputs!$C$14))</f>
        <v>0</v>
      </c>
      <c r="G101" s="22">
        <f>MAX(MIN((calculations!A101-inputs!$B$21)/10000,100%),0) * inputs!$B$18</f>
        <v>0</v>
      </c>
      <c r="H101" s="22">
        <f>IF(AND(inputs!$B$35="YES", calculations!A101&gt;=inputs!$B$36,calculations!A101&lt;inputs!$B$37),inputs!$B$38*MIN(2,inputs!$B$17),0)</f>
        <v>0</v>
      </c>
      <c r="I101" s="25">
        <f>MIN(inputs!$B$32,A101)</f>
        <v>9900</v>
      </c>
      <c r="J101" s="25">
        <f>inputs!$B$29*(1+inputs!$B$33)-MAX(0,inputs!$B$31*(I101-inputs!$B$30))</f>
        <v>46486.999999999993</v>
      </c>
      <c r="K101" s="26">
        <f t="shared" si="13"/>
        <v>9900</v>
      </c>
      <c r="L101" s="25">
        <f>MAX(0,J101*(1+inputs!$B$33)-MAX(0,inputs!$B$31*(K101-inputs!$B$30)))</f>
        <v>47184.304999999986</v>
      </c>
      <c r="M101" s="26">
        <f t="shared" si="14"/>
        <v>9900</v>
      </c>
      <c r="N101" s="25">
        <f>MAX(0,L101*(1+inputs!$B$33)-MAX(0,inputs!$B$31*(M101-inputs!$B$30)))</f>
        <v>47892.06957499998</v>
      </c>
      <c r="O101" s="26">
        <f t="shared" si="15"/>
        <v>9900</v>
      </c>
      <c r="P101" s="25">
        <f>MAX(0,N101*(1+inputs!$B$33)-MAX(0,inputs!$B$31*(O101-inputs!$B$30)))</f>
        <v>48610.450618624971</v>
      </c>
      <c r="Q101" s="26">
        <f t="shared" si="16"/>
        <v>9900</v>
      </c>
      <c r="R101" s="25">
        <f>MAX(0,P101*(1+inputs!$B$33)-MAX(0,inputs!$B$31*(Q101-inputs!$B$30)))</f>
        <v>49339.607377904344</v>
      </c>
      <c r="S101" s="26">
        <f t="shared" si="17"/>
        <v>9900</v>
      </c>
      <c r="T101" s="25">
        <f>MAX(0,R101*(1+inputs!$B$33)-MAX(0,inputs!$B$31*(S101-inputs!$B$30)))</f>
        <v>50079.7014885729</v>
      </c>
      <c r="U101" s="26">
        <f t="shared" si="18"/>
        <v>9900</v>
      </c>
      <c r="V101" s="25">
        <f>MAX(0,T101*(1+inputs!$B$33)-MAX(0,inputs!$B$31*(U101-inputs!$B$30)))</f>
        <v>50830.897010901492</v>
      </c>
      <c r="W101" s="26">
        <f t="shared" si="19"/>
        <v>9900</v>
      </c>
      <c r="X101" s="25">
        <f>MAX(0,V101*(1+inputs!$B$33)-MAX(0,inputs!$B$31*(W101-inputs!$B$30)))</f>
        <v>51593.360466065009</v>
      </c>
      <c r="Y101" s="26">
        <f t="shared" si="20"/>
        <v>9900</v>
      </c>
      <c r="Z101" s="25">
        <f>MAX(0,X101*(1+inputs!$B$33)-MAX(0,inputs!$B$31*(Y101-inputs!$B$30)))</f>
        <v>52367.26087305598</v>
      </c>
      <c r="AA101" s="25">
        <f>MAX(0,Y101*(1+inputs!$B$33)-MAX(0,inputs!$B$31*(Z101-inputs!$B$30)))</f>
        <v>7152.0065214249598</v>
      </c>
      <c r="AB101" s="26">
        <f t="shared" si="21"/>
        <v>9900</v>
      </c>
      <c r="AC101" s="25">
        <f>MAX(0,AA101*(1+inputs!$B$33)-MAX(0,inputs!$B$31*(AB101-inputs!$B$30)))</f>
        <v>7259.2866192463334</v>
      </c>
      <c r="AD101" s="26">
        <f>IF(inputs!$B$27="YES",MAX(0,inputs!$B$31*(AB101-inputs!$B$30)),0)</f>
        <v>0</v>
      </c>
      <c r="AE101" s="3">
        <f t="shared" si="22"/>
        <v>0</v>
      </c>
      <c r="AF101" s="1">
        <f t="shared" si="25"/>
        <v>0</v>
      </c>
      <c r="AG101" s="8">
        <f t="shared" si="23"/>
        <v>9900</v>
      </c>
    </row>
    <row r="102" spans="1:33" x14ac:dyDescent="0.2">
      <c r="A102" s="11">
        <f t="shared" si="24"/>
        <v>10000</v>
      </c>
      <c r="B102" s="15">
        <f>inputs!$C$3-MAX(0,MIN((calculations!A102-inputs!$B$8)*0.5,inputs!$C$3))+IF(AND(inputs!$B$23="YES",A102&lt;=inputs!$B$25),inputs!$B$24,0)</f>
        <v>12570</v>
      </c>
      <c r="C102" s="15">
        <f>MAX(0,MIN(A102-B102,inputs!$C$4)*inputs!$B$3)</f>
        <v>0</v>
      </c>
      <c r="D102" s="16">
        <f>MAX(0,(MIN(A102,inputs!$C$5)-(inputs!$C$4+B102))*inputs!$B$4)</f>
        <v>0</v>
      </c>
      <c r="E102" s="16">
        <f>MAX(0, (calculations!A102-inputs!$C$5)*inputs!$B$5)</f>
        <v>0</v>
      </c>
      <c r="F102" s="19">
        <f>MAX(0,inputs!$B$13*(MIN(calculations!A102,inputs!$C$14)-inputs!$C$13))+MAX(0,inputs!$B$14*(calculations!A102-inputs!$C$14))</f>
        <v>0</v>
      </c>
      <c r="G102" s="22">
        <f>MAX(MIN((calculations!A102-inputs!$B$21)/10000,100%),0) * inputs!$B$18</f>
        <v>0</v>
      </c>
      <c r="H102" s="22">
        <f>IF(AND(inputs!$B$35="YES", calculations!A102&gt;=inputs!$B$36,calculations!A102&lt;inputs!$B$37),inputs!$B$38*MIN(2,inputs!$B$17),0)</f>
        <v>0</v>
      </c>
      <c r="I102" s="25">
        <f>MIN(inputs!$B$32,A102)</f>
        <v>10000</v>
      </c>
      <c r="J102" s="25">
        <f>inputs!$B$29*(1+inputs!$B$33)-MAX(0,inputs!$B$31*(I102-inputs!$B$30))</f>
        <v>46486.999999999993</v>
      </c>
      <c r="K102" s="26">
        <f t="shared" si="13"/>
        <v>10000</v>
      </c>
      <c r="L102" s="25">
        <f>MAX(0,J102*(1+inputs!$B$33)-MAX(0,inputs!$B$31*(K102-inputs!$B$30)))</f>
        <v>47184.304999999986</v>
      </c>
      <c r="M102" s="26">
        <f t="shared" si="14"/>
        <v>10000</v>
      </c>
      <c r="N102" s="25">
        <f>MAX(0,L102*(1+inputs!$B$33)-MAX(0,inputs!$B$31*(M102-inputs!$B$30)))</f>
        <v>47892.06957499998</v>
      </c>
      <c r="O102" s="26">
        <f t="shared" si="15"/>
        <v>10000</v>
      </c>
      <c r="P102" s="25">
        <f>MAX(0,N102*(1+inputs!$B$33)-MAX(0,inputs!$B$31*(O102-inputs!$B$30)))</f>
        <v>48610.450618624971</v>
      </c>
      <c r="Q102" s="26">
        <f t="shared" si="16"/>
        <v>10000</v>
      </c>
      <c r="R102" s="25">
        <f>MAX(0,P102*(1+inputs!$B$33)-MAX(0,inputs!$B$31*(Q102-inputs!$B$30)))</f>
        <v>49339.607377904344</v>
      </c>
      <c r="S102" s="26">
        <f t="shared" si="17"/>
        <v>10000</v>
      </c>
      <c r="T102" s="25">
        <f>MAX(0,R102*(1+inputs!$B$33)-MAX(0,inputs!$B$31*(S102-inputs!$B$30)))</f>
        <v>50079.7014885729</v>
      </c>
      <c r="U102" s="26">
        <f t="shared" si="18"/>
        <v>10000</v>
      </c>
      <c r="V102" s="25">
        <f>MAX(0,T102*(1+inputs!$B$33)-MAX(0,inputs!$B$31*(U102-inputs!$B$30)))</f>
        <v>50830.897010901492</v>
      </c>
      <c r="W102" s="26">
        <f t="shared" si="19"/>
        <v>10000</v>
      </c>
      <c r="X102" s="25">
        <f>MAX(0,V102*(1+inputs!$B$33)-MAX(0,inputs!$B$31*(W102-inputs!$B$30)))</f>
        <v>51593.360466065009</v>
      </c>
      <c r="Y102" s="26">
        <f t="shared" si="20"/>
        <v>10000</v>
      </c>
      <c r="Z102" s="25">
        <f>MAX(0,X102*(1+inputs!$B$33)-MAX(0,inputs!$B$31*(Y102-inputs!$B$30)))</f>
        <v>52367.26087305598</v>
      </c>
      <c r="AA102" s="25">
        <f>MAX(0,Y102*(1+inputs!$B$33)-MAX(0,inputs!$B$31*(Z102-inputs!$B$30)))</f>
        <v>7253.5065214249598</v>
      </c>
      <c r="AB102" s="26">
        <f t="shared" si="21"/>
        <v>10000</v>
      </c>
      <c r="AC102" s="25">
        <f>MAX(0,AA102*(1+inputs!$B$33)-MAX(0,inputs!$B$31*(AB102-inputs!$B$30)))</f>
        <v>7362.3091192463335</v>
      </c>
      <c r="AD102" s="26">
        <f>IF(inputs!$B$27="YES",MAX(0,inputs!$B$31*(AB102-inputs!$B$30)),0)</f>
        <v>0</v>
      </c>
      <c r="AE102" s="3">
        <f t="shared" si="22"/>
        <v>0</v>
      </c>
      <c r="AF102" s="1">
        <f t="shared" si="25"/>
        <v>0</v>
      </c>
      <c r="AG102" s="8">
        <f t="shared" si="23"/>
        <v>10000</v>
      </c>
    </row>
    <row r="103" spans="1:33" x14ac:dyDescent="0.2">
      <c r="A103" s="11">
        <f t="shared" si="24"/>
        <v>10100</v>
      </c>
      <c r="B103" s="15">
        <f>inputs!$C$3-MAX(0,MIN((calculations!A103-inputs!$B$8)*0.5,inputs!$C$3))+IF(AND(inputs!$B$23="YES",A103&lt;=inputs!$B$25),inputs!$B$24,0)</f>
        <v>12570</v>
      </c>
      <c r="C103" s="15">
        <f>MAX(0,MIN(A103-B103,inputs!$C$4)*inputs!$B$3)</f>
        <v>0</v>
      </c>
      <c r="D103" s="16">
        <f>MAX(0,(MIN(A103,inputs!$C$5)-(inputs!$C$4+B103))*inputs!$B$4)</f>
        <v>0</v>
      </c>
      <c r="E103" s="16">
        <f>MAX(0, (calculations!A103-inputs!$C$5)*inputs!$B$5)</f>
        <v>0</v>
      </c>
      <c r="F103" s="19">
        <f>MAX(0,inputs!$B$13*(MIN(calculations!A103,inputs!$C$14)-inputs!$C$13))+MAX(0,inputs!$B$14*(calculations!A103-inputs!$C$14))</f>
        <v>0</v>
      </c>
      <c r="G103" s="22">
        <f>MAX(MIN((calculations!A103-inputs!$B$21)/10000,100%),0) * inputs!$B$18</f>
        <v>0</v>
      </c>
      <c r="H103" s="22">
        <f>IF(AND(inputs!$B$35="YES", calculations!A103&gt;=inputs!$B$36,calculations!A103&lt;inputs!$B$37),inputs!$B$38*MIN(2,inputs!$B$17),0)</f>
        <v>0</v>
      </c>
      <c r="I103" s="25">
        <f>MIN(inputs!$B$32,A103)</f>
        <v>10100</v>
      </c>
      <c r="J103" s="25">
        <f>inputs!$B$29*(1+inputs!$B$33)-MAX(0,inputs!$B$31*(I103-inputs!$B$30))</f>
        <v>46486.999999999993</v>
      </c>
      <c r="K103" s="26">
        <f t="shared" si="13"/>
        <v>10100</v>
      </c>
      <c r="L103" s="25">
        <f>MAX(0,J103*(1+inputs!$B$33)-MAX(0,inputs!$B$31*(K103-inputs!$B$30)))</f>
        <v>47184.304999999986</v>
      </c>
      <c r="M103" s="26">
        <f t="shared" si="14"/>
        <v>10100</v>
      </c>
      <c r="N103" s="25">
        <f>MAX(0,L103*(1+inputs!$B$33)-MAX(0,inputs!$B$31*(M103-inputs!$B$30)))</f>
        <v>47892.06957499998</v>
      </c>
      <c r="O103" s="26">
        <f t="shared" si="15"/>
        <v>10100</v>
      </c>
      <c r="P103" s="25">
        <f>MAX(0,N103*(1+inputs!$B$33)-MAX(0,inputs!$B$31*(O103-inputs!$B$30)))</f>
        <v>48610.450618624971</v>
      </c>
      <c r="Q103" s="26">
        <f t="shared" si="16"/>
        <v>10100</v>
      </c>
      <c r="R103" s="25">
        <f>MAX(0,P103*(1+inputs!$B$33)-MAX(0,inputs!$B$31*(Q103-inputs!$B$30)))</f>
        <v>49339.607377904344</v>
      </c>
      <c r="S103" s="26">
        <f t="shared" si="17"/>
        <v>10100</v>
      </c>
      <c r="T103" s="25">
        <f>MAX(0,R103*(1+inputs!$B$33)-MAX(0,inputs!$B$31*(S103-inputs!$B$30)))</f>
        <v>50079.7014885729</v>
      </c>
      <c r="U103" s="26">
        <f t="shared" si="18"/>
        <v>10100</v>
      </c>
      <c r="V103" s="25">
        <f>MAX(0,T103*(1+inputs!$B$33)-MAX(0,inputs!$B$31*(U103-inputs!$B$30)))</f>
        <v>50830.897010901492</v>
      </c>
      <c r="W103" s="26">
        <f t="shared" si="19"/>
        <v>10100</v>
      </c>
      <c r="X103" s="25">
        <f>MAX(0,V103*(1+inputs!$B$33)-MAX(0,inputs!$B$31*(W103-inputs!$B$30)))</f>
        <v>51593.360466065009</v>
      </c>
      <c r="Y103" s="26">
        <f t="shared" si="20"/>
        <v>10100</v>
      </c>
      <c r="Z103" s="25">
        <f>MAX(0,X103*(1+inputs!$B$33)-MAX(0,inputs!$B$31*(Y103-inputs!$B$30)))</f>
        <v>52367.26087305598</v>
      </c>
      <c r="AA103" s="25">
        <f>MAX(0,Y103*(1+inputs!$B$33)-MAX(0,inputs!$B$31*(Z103-inputs!$B$30)))</f>
        <v>7355.0065214249598</v>
      </c>
      <c r="AB103" s="26">
        <f t="shared" si="21"/>
        <v>10100</v>
      </c>
      <c r="AC103" s="25">
        <f>MAX(0,AA103*(1+inputs!$B$33)-MAX(0,inputs!$B$31*(AB103-inputs!$B$30)))</f>
        <v>7465.3316192463335</v>
      </c>
      <c r="AD103" s="26">
        <f>IF(inputs!$B$27="YES",MAX(0,inputs!$B$31*(AB103-inputs!$B$30)),0)</f>
        <v>0</v>
      </c>
      <c r="AE103" s="3">
        <f t="shared" si="22"/>
        <v>0</v>
      </c>
      <c r="AF103" s="1">
        <f t="shared" si="25"/>
        <v>0</v>
      </c>
      <c r="AG103" s="8">
        <f t="shared" si="23"/>
        <v>10100</v>
      </c>
    </row>
    <row r="104" spans="1:33" x14ac:dyDescent="0.2">
      <c r="A104" s="11">
        <f t="shared" si="24"/>
        <v>10200</v>
      </c>
      <c r="B104" s="15">
        <f>inputs!$C$3-MAX(0,MIN((calculations!A104-inputs!$B$8)*0.5,inputs!$C$3))+IF(AND(inputs!$B$23="YES",A104&lt;=inputs!$B$25),inputs!$B$24,0)</f>
        <v>12570</v>
      </c>
      <c r="C104" s="15">
        <f>MAX(0,MIN(A104-B104,inputs!$C$4)*inputs!$B$3)</f>
        <v>0</v>
      </c>
      <c r="D104" s="16">
        <f>MAX(0,(MIN(A104,inputs!$C$5)-(inputs!$C$4+B104))*inputs!$B$4)</f>
        <v>0</v>
      </c>
      <c r="E104" s="16">
        <f>MAX(0, (calculations!A104-inputs!$C$5)*inputs!$B$5)</f>
        <v>0</v>
      </c>
      <c r="F104" s="19">
        <f>MAX(0,inputs!$B$13*(MIN(calculations!A104,inputs!$C$14)-inputs!$C$13))+MAX(0,inputs!$B$14*(calculations!A104-inputs!$C$14))</f>
        <v>0</v>
      </c>
      <c r="G104" s="22">
        <f>MAX(MIN((calculations!A104-inputs!$B$21)/10000,100%),0) * inputs!$B$18</f>
        <v>0</v>
      </c>
      <c r="H104" s="22">
        <f>IF(AND(inputs!$B$35="YES", calculations!A104&gt;=inputs!$B$36,calculations!A104&lt;inputs!$B$37),inputs!$B$38*MIN(2,inputs!$B$17),0)</f>
        <v>0</v>
      </c>
      <c r="I104" s="25">
        <f>MIN(inputs!$B$32,A104)</f>
        <v>10200</v>
      </c>
      <c r="J104" s="25">
        <f>inputs!$B$29*(1+inputs!$B$33)-MAX(0,inputs!$B$31*(I104-inputs!$B$30))</f>
        <v>46486.999999999993</v>
      </c>
      <c r="K104" s="26">
        <f t="shared" si="13"/>
        <v>10200</v>
      </c>
      <c r="L104" s="25">
        <f>MAX(0,J104*(1+inputs!$B$33)-MAX(0,inputs!$B$31*(K104-inputs!$B$30)))</f>
        <v>47184.304999999986</v>
      </c>
      <c r="M104" s="26">
        <f t="shared" si="14"/>
        <v>10200</v>
      </c>
      <c r="N104" s="25">
        <f>MAX(0,L104*(1+inputs!$B$33)-MAX(0,inputs!$B$31*(M104-inputs!$B$30)))</f>
        <v>47892.06957499998</v>
      </c>
      <c r="O104" s="26">
        <f t="shared" si="15"/>
        <v>10200</v>
      </c>
      <c r="P104" s="25">
        <f>MAX(0,N104*(1+inputs!$B$33)-MAX(0,inputs!$B$31*(O104-inputs!$B$30)))</f>
        <v>48610.450618624971</v>
      </c>
      <c r="Q104" s="26">
        <f t="shared" si="16"/>
        <v>10200</v>
      </c>
      <c r="R104" s="25">
        <f>MAX(0,P104*(1+inputs!$B$33)-MAX(0,inputs!$B$31*(Q104-inputs!$B$30)))</f>
        <v>49339.607377904344</v>
      </c>
      <c r="S104" s="26">
        <f t="shared" si="17"/>
        <v>10200</v>
      </c>
      <c r="T104" s="25">
        <f>MAX(0,R104*(1+inputs!$B$33)-MAX(0,inputs!$B$31*(S104-inputs!$B$30)))</f>
        <v>50079.7014885729</v>
      </c>
      <c r="U104" s="26">
        <f t="shared" si="18"/>
        <v>10200</v>
      </c>
      <c r="V104" s="25">
        <f>MAX(0,T104*(1+inputs!$B$33)-MAX(0,inputs!$B$31*(U104-inputs!$B$30)))</f>
        <v>50830.897010901492</v>
      </c>
      <c r="W104" s="26">
        <f t="shared" si="19"/>
        <v>10200</v>
      </c>
      <c r="X104" s="25">
        <f>MAX(0,V104*(1+inputs!$B$33)-MAX(0,inputs!$B$31*(W104-inputs!$B$30)))</f>
        <v>51593.360466065009</v>
      </c>
      <c r="Y104" s="26">
        <f t="shared" si="20"/>
        <v>10200</v>
      </c>
      <c r="Z104" s="25">
        <f>MAX(0,X104*(1+inputs!$B$33)-MAX(0,inputs!$B$31*(Y104-inputs!$B$30)))</f>
        <v>52367.26087305598</v>
      </c>
      <c r="AA104" s="25">
        <f>MAX(0,Y104*(1+inputs!$B$33)-MAX(0,inputs!$B$31*(Z104-inputs!$B$30)))</f>
        <v>7456.5065214249598</v>
      </c>
      <c r="AB104" s="26">
        <f t="shared" si="21"/>
        <v>10200</v>
      </c>
      <c r="AC104" s="25">
        <f>MAX(0,AA104*(1+inputs!$B$33)-MAX(0,inputs!$B$31*(AB104-inputs!$B$30)))</f>
        <v>7568.3541192463335</v>
      </c>
      <c r="AD104" s="26">
        <f>IF(inputs!$B$27="YES",MAX(0,inputs!$B$31*(AB104-inputs!$B$30)),0)</f>
        <v>0</v>
      </c>
      <c r="AE104" s="3">
        <f t="shared" si="22"/>
        <v>0</v>
      </c>
      <c r="AF104" s="1">
        <f t="shared" si="25"/>
        <v>0</v>
      </c>
      <c r="AG104" s="8">
        <f t="shared" si="23"/>
        <v>10200</v>
      </c>
    </row>
    <row r="105" spans="1:33" x14ac:dyDescent="0.2">
      <c r="A105" s="11">
        <f t="shared" si="24"/>
        <v>10300</v>
      </c>
      <c r="B105" s="15">
        <f>inputs!$C$3-MAX(0,MIN((calculations!A105-inputs!$B$8)*0.5,inputs!$C$3))+IF(AND(inputs!$B$23="YES",A105&lt;=inputs!$B$25),inputs!$B$24,0)</f>
        <v>12570</v>
      </c>
      <c r="C105" s="15">
        <f>MAX(0,MIN(A105-B105,inputs!$C$4)*inputs!$B$3)</f>
        <v>0</v>
      </c>
      <c r="D105" s="16">
        <f>MAX(0,(MIN(A105,inputs!$C$5)-(inputs!$C$4+B105))*inputs!$B$4)</f>
        <v>0</v>
      </c>
      <c r="E105" s="16">
        <f>MAX(0, (calculations!A105-inputs!$C$5)*inputs!$B$5)</f>
        <v>0</v>
      </c>
      <c r="F105" s="19">
        <f>MAX(0,inputs!$B$13*(MIN(calculations!A105,inputs!$C$14)-inputs!$C$13))+MAX(0,inputs!$B$14*(calculations!A105-inputs!$C$14))</f>
        <v>0</v>
      </c>
      <c r="G105" s="22">
        <f>MAX(MIN((calculations!A105-inputs!$B$21)/10000,100%),0) * inputs!$B$18</f>
        <v>0</v>
      </c>
      <c r="H105" s="22">
        <f>IF(AND(inputs!$B$35="YES", calculations!A105&gt;=inputs!$B$36,calculations!A105&lt;inputs!$B$37),inputs!$B$38*MIN(2,inputs!$B$17),0)</f>
        <v>0</v>
      </c>
      <c r="I105" s="25">
        <f>MIN(inputs!$B$32,A105)</f>
        <v>10300</v>
      </c>
      <c r="J105" s="25">
        <f>inputs!$B$29*(1+inputs!$B$33)-MAX(0,inputs!$B$31*(I105-inputs!$B$30))</f>
        <v>46486.999999999993</v>
      </c>
      <c r="K105" s="26">
        <f t="shared" si="13"/>
        <v>10300</v>
      </c>
      <c r="L105" s="25">
        <f>MAX(0,J105*(1+inputs!$B$33)-MAX(0,inputs!$B$31*(K105-inputs!$B$30)))</f>
        <v>47184.304999999986</v>
      </c>
      <c r="M105" s="26">
        <f t="shared" si="14"/>
        <v>10300</v>
      </c>
      <c r="N105" s="25">
        <f>MAX(0,L105*(1+inputs!$B$33)-MAX(0,inputs!$B$31*(M105-inputs!$B$30)))</f>
        <v>47892.06957499998</v>
      </c>
      <c r="O105" s="26">
        <f t="shared" si="15"/>
        <v>10300</v>
      </c>
      <c r="P105" s="25">
        <f>MAX(0,N105*(1+inputs!$B$33)-MAX(0,inputs!$B$31*(O105-inputs!$B$30)))</f>
        <v>48610.450618624971</v>
      </c>
      <c r="Q105" s="26">
        <f t="shared" si="16"/>
        <v>10300</v>
      </c>
      <c r="R105" s="25">
        <f>MAX(0,P105*(1+inputs!$B$33)-MAX(0,inputs!$B$31*(Q105-inputs!$B$30)))</f>
        <v>49339.607377904344</v>
      </c>
      <c r="S105" s="26">
        <f t="shared" si="17"/>
        <v>10300</v>
      </c>
      <c r="T105" s="25">
        <f>MAX(0,R105*(1+inputs!$B$33)-MAX(0,inputs!$B$31*(S105-inputs!$B$30)))</f>
        <v>50079.7014885729</v>
      </c>
      <c r="U105" s="26">
        <f t="shared" si="18"/>
        <v>10300</v>
      </c>
      <c r="V105" s="25">
        <f>MAX(0,T105*(1+inputs!$B$33)-MAX(0,inputs!$B$31*(U105-inputs!$B$30)))</f>
        <v>50830.897010901492</v>
      </c>
      <c r="W105" s="26">
        <f t="shared" si="19"/>
        <v>10300</v>
      </c>
      <c r="X105" s="25">
        <f>MAX(0,V105*(1+inputs!$B$33)-MAX(0,inputs!$B$31*(W105-inputs!$B$30)))</f>
        <v>51593.360466065009</v>
      </c>
      <c r="Y105" s="26">
        <f t="shared" si="20"/>
        <v>10300</v>
      </c>
      <c r="Z105" s="25">
        <f>MAX(0,X105*(1+inputs!$B$33)-MAX(0,inputs!$B$31*(Y105-inputs!$B$30)))</f>
        <v>52367.26087305598</v>
      </c>
      <c r="AA105" s="25">
        <f>MAX(0,Y105*(1+inputs!$B$33)-MAX(0,inputs!$B$31*(Z105-inputs!$B$30)))</f>
        <v>7558.0065214249598</v>
      </c>
      <c r="AB105" s="26">
        <f t="shared" si="21"/>
        <v>10300</v>
      </c>
      <c r="AC105" s="25">
        <f>MAX(0,AA105*(1+inputs!$B$33)-MAX(0,inputs!$B$31*(AB105-inputs!$B$30)))</f>
        <v>7671.3766192463336</v>
      </c>
      <c r="AD105" s="26">
        <f>IF(inputs!$B$27="YES",MAX(0,inputs!$B$31*(AB105-inputs!$B$30)),0)</f>
        <v>0</v>
      </c>
      <c r="AE105" s="3">
        <f t="shared" si="22"/>
        <v>0</v>
      </c>
      <c r="AF105" s="1">
        <f t="shared" si="25"/>
        <v>0</v>
      </c>
      <c r="AG105" s="8">
        <f t="shared" si="23"/>
        <v>10300</v>
      </c>
    </row>
    <row r="106" spans="1:33" x14ac:dyDescent="0.2">
      <c r="A106" s="11">
        <f t="shared" si="24"/>
        <v>10400</v>
      </c>
      <c r="B106" s="15">
        <f>inputs!$C$3-MAX(0,MIN((calculations!A106-inputs!$B$8)*0.5,inputs!$C$3))+IF(AND(inputs!$B$23="YES",A106&lt;=inputs!$B$25),inputs!$B$24,0)</f>
        <v>12570</v>
      </c>
      <c r="C106" s="15">
        <f>MAX(0,MIN(A106-B106,inputs!$C$4)*inputs!$B$3)</f>
        <v>0</v>
      </c>
      <c r="D106" s="16">
        <f>MAX(0,(MIN(A106,inputs!$C$5)-(inputs!$C$4+B106))*inputs!$B$4)</f>
        <v>0</v>
      </c>
      <c r="E106" s="16">
        <f>MAX(0, (calculations!A106-inputs!$C$5)*inputs!$B$5)</f>
        <v>0</v>
      </c>
      <c r="F106" s="19">
        <f>MAX(0,inputs!$B$13*(MIN(calculations!A106,inputs!$C$14)-inputs!$C$13))+MAX(0,inputs!$B$14*(calculations!A106-inputs!$C$14))</f>
        <v>0</v>
      </c>
      <c r="G106" s="22">
        <f>MAX(MIN((calculations!A106-inputs!$B$21)/10000,100%),0) * inputs!$B$18</f>
        <v>0</v>
      </c>
      <c r="H106" s="22">
        <f>IF(AND(inputs!$B$35="YES", calculations!A106&gt;=inputs!$B$36,calculations!A106&lt;inputs!$B$37),inputs!$B$38*MIN(2,inputs!$B$17),0)</f>
        <v>0</v>
      </c>
      <c r="I106" s="25">
        <f>MIN(inputs!$B$32,A106)</f>
        <v>10400</v>
      </c>
      <c r="J106" s="25">
        <f>inputs!$B$29*(1+inputs!$B$33)-MAX(0,inputs!$B$31*(I106-inputs!$B$30))</f>
        <v>46486.999999999993</v>
      </c>
      <c r="K106" s="26">
        <f t="shared" si="13"/>
        <v>10400</v>
      </c>
      <c r="L106" s="25">
        <f>MAX(0,J106*(1+inputs!$B$33)-MAX(0,inputs!$B$31*(K106-inputs!$B$30)))</f>
        <v>47184.304999999986</v>
      </c>
      <c r="M106" s="26">
        <f t="shared" si="14"/>
        <v>10400</v>
      </c>
      <c r="N106" s="25">
        <f>MAX(0,L106*(1+inputs!$B$33)-MAX(0,inputs!$B$31*(M106-inputs!$B$30)))</f>
        <v>47892.06957499998</v>
      </c>
      <c r="O106" s="26">
        <f t="shared" si="15"/>
        <v>10400</v>
      </c>
      <c r="P106" s="25">
        <f>MAX(0,N106*(1+inputs!$B$33)-MAX(0,inputs!$B$31*(O106-inputs!$B$30)))</f>
        <v>48610.450618624971</v>
      </c>
      <c r="Q106" s="26">
        <f t="shared" si="16"/>
        <v>10400</v>
      </c>
      <c r="R106" s="25">
        <f>MAX(0,P106*(1+inputs!$B$33)-MAX(0,inputs!$B$31*(Q106-inputs!$B$30)))</f>
        <v>49339.607377904344</v>
      </c>
      <c r="S106" s="26">
        <f t="shared" si="17"/>
        <v>10400</v>
      </c>
      <c r="T106" s="25">
        <f>MAX(0,R106*(1+inputs!$B$33)-MAX(0,inputs!$B$31*(S106-inputs!$B$30)))</f>
        <v>50079.7014885729</v>
      </c>
      <c r="U106" s="26">
        <f t="shared" si="18"/>
        <v>10400</v>
      </c>
      <c r="V106" s="25">
        <f>MAX(0,T106*(1+inputs!$B$33)-MAX(0,inputs!$B$31*(U106-inputs!$B$30)))</f>
        <v>50830.897010901492</v>
      </c>
      <c r="W106" s="26">
        <f t="shared" si="19"/>
        <v>10400</v>
      </c>
      <c r="X106" s="25">
        <f>MAX(0,V106*(1+inputs!$B$33)-MAX(0,inputs!$B$31*(W106-inputs!$B$30)))</f>
        <v>51593.360466065009</v>
      </c>
      <c r="Y106" s="26">
        <f t="shared" si="20"/>
        <v>10400</v>
      </c>
      <c r="Z106" s="25">
        <f>MAX(0,X106*(1+inputs!$B$33)-MAX(0,inputs!$B$31*(Y106-inputs!$B$30)))</f>
        <v>52367.26087305598</v>
      </c>
      <c r="AA106" s="25">
        <f>MAX(0,Y106*(1+inputs!$B$33)-MAX(0,inputs!$B$31*(Z106-inputs!$B$30)))</f>
        <v>7659.5065214249598</v>
      </c>
      <c r="AB106" s="26">
        <f t="shared" si="21"/>
        <v>10400</v>
      </c>
      <c r="AC106" s="25">
        <f>MAX(0,AA106*(1+inputs!$B$33)-MAX(0,inputs!$B$31*(AB106-inputs!$B$30)))</f>
        <v>7774.3991192463336</v>
      </c>
      <c r="AD106" s="26">
        <f>IF(inputs!$B$27="YES",MAX(0,inputs!$B$31*(AB106-inputs!$B$30)),0)</f>
        <v>0</v>
      </c>
      <c r="AE106" s="3">
        <f t="shared" si="22"/>
        <v>0</v>
      </c>
      <c r="AF106" s="1">
        <f t="shared" si="25"/>
        <v>0</v>
      </c>
      <c r="AG106" s="8">
        <f t="shared" si="23"/>
        <v>10400</v>
      </c>
    </row>
    <row r="107" spans="1:33" x14ac:dyDescent="0.2">
      <c r="A107" s="11">
        <f t="shared" si="24"/>
        <v>10500</v>
      </c>
      <c r="B107" s="15">
        <f>inputs!$C$3-MAX(0,MIN((calculations!A107-inputs!$B$8)*0.5,inputs!$C$3))+IF(AND(inputs!$B$23="YES",A107&lt;=inputs!$B$25),inputs!$B$24,0)</f>
        <v>12570</v>
      </c>
      <c r="C107" s="15">
        <f>MAX(0,MIN(A107-B107,inputs!$C$4)*inputs!$B$3)</f>
        <v>0</v>
      </c>
      <c r="D107" s="16">
        <f>MAX(0,(MIN(A107,inputs!$C$5)-(inputs!$C$4+B107))*inputs!$B$4)</f>
        <v>0</v>
      </c>
      <c r="E107" s="16">
        <f>MAX(0, (calculations!A107-inputs!$C$5)*inputs!$B$5)</f>
        <v>0</v>
      </c>
      <c r="F107" s="19">
        <f>MAX(0,inputs!$B$13*(MIN(calculations!A107,inputs!$C$14)-inputs!$C$13))+MAX(0,inputs!$B$14*(calculations!A107-inputs!$C$14))</f>
        <v>0</v>
      </c>
      <c r="G107" s="22">
        <f>MAX(MIN((calculations!A107-inputs!$B$21)/10000,100%),0) * inputs!$B$18</f>
        <v>0</v>
      </c>
      <c r="H107" s="22">
        <f>IF(AND(inputs!$B$35="YES", calculations!A107&gt;=inputs!$B$36,calculations!A107&lt;inputs!$B$37),inputs!$B$38*MIN(2,inputs!$B$17),0)</f>
        <v>0</v>
      </c>
      <c r="I107" s="25">
        <f>MIN(inputs!$B$32,A107)</f>
        <v>10500</v>
      </c>
      <c r="J107" s="25">
        <f>inputs!$B$29*(1+inputs!$B$33)-MAX(0,inputs!$B$31*(I107-inputs!$B$30))</f>
        <v>46486.999999999993</v>
      </c>
      <c r="K107" s="26">
        <f t="shared" si="13"/>
        <v>10500</v>
      </c>
      <c r="L107" s="25">
        <f>MAX(0,J107*(1+inputs!$B$33)-MAX(0,inputs!$B$31*(K107-inputs!$B$30)))</f>
        <v>47184.304999999986</v>
      </c>
      <c r="M107" s="26">
        <f t="shared" si="14"/>
        <v>10500</v>
      </c>
      <c r="N107" s="25">
        <f>MAX(0,L107*(1+inputs!$B$33)-MAX(0,inputs!$B$31*(M107-inputs!$B$30)))</f>
        <v>47892.06957499998</v>
      </c>
      <c r="O107" s="26">
        <f t="shared" si="15"/>
        <v>10500</v>
      </c>
      <c r="P107" s="25">
        <f>MAX(0,N107*(1+inputs!$B$33)-MAX(0,inputs!$B$31*(O107-inputs!$B$30)))</f>
        <v>48610.450618624971</v>
      </c>
      <c r="Q107" s="26">
        <f t="shared" si="16"/>
        <v>10500</v>
      </c>
      <c r="R107" s="25">
        <f>MAX(0,P107*(1+inputs!$B$33)-MAX(0,inputs!$B$31*(Q107-inputs!$B$30)))</f>
        <v>49339.607377904344</v>
      </c>
      <c r="S107" s="26">
        <f t="shared" si="17"/>
        <v>10500</v>
      </c>
      <c r="T107" s="25">
        <f>MAX(0,R107*(1+inputs!$B$33)-MAX(0,inputs!$B$31*(S107-inputs!$B$30)))</f>
        <v>50079.7014885729</v>
      </c>
      <c r="U107" s="26">
        <f t="shared" si="18"/>
        <v>10500</v>
      </c>
      <c r="V107" s="25">
        <f>MAX(0,T107*(1+inputs!$B$33)-MAX(0,inputs!$B$31*(U107-inputs!$B$30)))</f>
        <v>50830.897010901492</v>
      </c>
      <c r="W107" s="26">
        <f t="shared" si="19"/>
        <v>10500</v>
      </c>
      <c r="X107" s="25">
        <f>MAX(0,V107*(1+inputs!$B$33)-MAX(0,inputs!$B$31*(W107-inputs!$B$30)))</f>
        <v>51593.360466065009</v>
      </c>
      <c r="Y107" s="26">
        <f t="shared" si="20"/>
        <v>10500</v>
      </c>
      <c r="Z107" s="25">
        <f>MAX(0,X107*(1+inputs!$B$33)-MAX(0,inputs!$B$31*(Y107-inputs!$B$30)))</f>
        <v>52367.26087305598</v>
      </c>
      <c r="AA107" s="25">
        <f>MAX(0,Y107*(1+inputs!$B$33)-MAX(0,inputs!$B$31*(Z107-inputs!$B$30)))</f>
        <v>7761.0065214249598</v>
      </c>
      <c r="AB107" s="26">
        <f t="shared" si="21"/>
        <v>10500</v>
      </c>
      <c r="AC107" s="25">
        <f>MAX(0,AA107*(1+inputs!$B$33)-MAX(0,inputs!$B$31*(AB107-inputs!$B$30)))</f>
        <v>7877.4216192463336</v>
      </c>
      <c r="AD107" s="26">
        <f>IF(inputs!$B$27="YES",MAX(0,inputs!$B$31*(AB107-inputs!$B$30)),0)</f>
        <v>0</v>
      </c>
      <c r="AE107" s="3">
        <f t="shared" si="22"/>
        <v>0</v>
      </c>
      <c r="AF107" s="1">
        <f t="shared" si="25"/>
        <v>0</v>
      </c>
      <c r="AG107" s="8">
        <f t="shared" si="23"/>
        <v>10500</v>
      </c>
    </row>
    <row r="108" spans="1:33" x14ac:dyDescent="0.2">
      <c r="A108" s="11">
        <f t="shared" si="24"/>
        <v>10600</v>
      </c>
      <c r="B108" s="15">
        <f>inputs!$C$3-MAX(0,MIN((calculations!A108-inputs!$B$8)*0.5,inputs!$C$3))+IF(AND(inputs!$B$23="YES",A108&lt;=inputs!$B$25),inputs!$B$24,0)</f>
        <v>12570</v>
      </c>
      <c r="C108" s="15">
        <f>MAX(0,MIN(A108-B108,inputs!$C$4)*inputs!$B$3)</f>
        <v>0</v>
      </c>
      <c r="D108" s="16">
        <f>MAX(0,(MIN(A108,inputs!$C$5)-(inputs!$C$4+B108))*inputs!$B$4)</f>
        <v>0</v>
      </c>
      <c r="E108" s="16">
        <f>MAX(0, (calculations!A108-inputs!$C$5)*inputs!$B$5)</f>
        <v>0</v>
      </c>
      <c r="F108" s="19">
        <f>MAX(0,inputs!$B$13*(MIN(calculations!A108,inputs!$C$14)-inputs!$C$13))+MAX(0,inputs!$B$14*(calculations!A108-inputs!$C$14))</f>
        <v>0</v>
      </c>
      <c r="G108" s="22">
        <f>MAX(MIN((calculations!A108-inputs!$B$21)/10000,100%),0) * inputs!$B$18</f>
        <v>0</v>
      </c>
      <c r="H108" s="22">
        <f>IF(AND(inputs!$B$35="YES", calculations!A108&gt;=inputs!$B$36,calculations!A108&lt;inputs!$B$37),inputs!$B$38*MIN(2,inputs!$B$17),0)</f>
        <v>0</v>
      </c>
      <c r="I108" s="25">
        <f>MIN(inputs!$B$32,A108)</f>
        <v>10600</v>
      </c>
      <c r="J108" s="25">
        <f>inputs!$B$29*(1+inputs!$B$33)-MAX(0,inputs!$B$31*(I108-inputs!$B$30))</f>
        <v>46486.999999999993</v>
      </c>
      <c r="K108" s="26">
        <f t="shared" si="13"/>
        <v>10600</v>
      </c>
      <c r="L108" s="25">
        <f>MAX(0,J108*(1+inputs!$B$33)-MAX(0,inputs!$B$31*(K108-inputs!$B$30)))</f>
        <v>47184.304999999986</v>
      </c>
      <c r="M108" s="26">
        <f t="shared" si="14"/>
        <v>10600</v>
      </c>
      <c r="N108" s="25">
        <f>MAX(0,L108*(1+inputs!$B$33)-MAX(0,inputs!$B$31*(M108-inputs!$B$30)))</f>
        <v>47892.06957499998</v>
      </c>
      <c r="O108" s="26">
        <f t="shared" si="15"/>
        <v>10600</v>
      </c>
      <c r="P108" s="25">
        <f>MAX(0,N108*(1+inputs!$B$33)-MAX(0,inputs!$B$31*(O108-inputs!$B$30)))</f>
        <v>48610.450618624971</v>
      </c>
      <c r="Q108" s="26">
        <f t="shared" si="16"/>
        <v>10600</v>
      </c>
      <c r="R108" s="25">
        <f>MAX(0,P108*(1+inputs!$B$33)-MAX(0,inputs!$B$31*(Q108-inputs!$B$30)))</f>
        <v>49339.607377904344</v>
      </c>
      <c r="S108" s="26">
        <f t="shared" si="17"/>
        <v>10600</v>
      </c>
      <c r="T108" s="25">
        <f>MAX(0,R108*(1+inputs!$B$33)-MAX(0,inputs!$B$31*(S108-inputs!$B$30)))</f>
        <v>50079.7014885729</v>
      </c>
      <c r="U108" s="26">
        <f t="shared" si="18"/>
        <v>10600</v>
      </c>
      <c r="V108" s="25">
        <f>MAX(0,T108*(1+inputs!$B$33)-MAX(0,inputs!$B$31*(U108-inputs!$B$30)))</f>
        <v>50830.897010901492</v>
      </c>
      <c r="W108" s="26">
        <f t="shared" si="19"/>
        <v>10600</v>
      </c>
      <c r="X108" s="25">
        <f>MAX(0,V108*(1+inputs!$B$33)-MAX(0,inputs!$B$31*(W108-inputs!$B$30)))</f>
        <v>51593.360466065009</v>
      </c>
      <c r="Y108" s="26">
        <f t="shared" si="20"/>
        <v>10600</v>
      </c>
      <c r="Z108" s="25">
        <f>MAX(0,X108*(1+inputs!$B$33)-MAX(0,inputs!$B$31*(Y108-inputs!$B$30)))</f>
        <v>52367.26087305598</v>
      </c>
      <c r="AA108" s="25">
        <f>MAX(0,Y108*(1+inputs!$B$33)-MAX(0,inputs!$B$31*(Z108-inputs!$B$30)))</f>
        <v>7862.5065214249598</v>
      </c>
      <c r="AB108" s="26">
        <f t="shared" si="21"/>
        <v>10600</v>
      </c>
      <c r="AC108" s="25">
        <f>MAX(0,AA108*(1+inputs!$B$33)-MAX(0,inputs!$B$31*(AB108-inputs!$B$30)))</f>
        <v>7980.4441192463337</v>
      </c>
      <c r="AD108" s="26">
        <f>IF(inputs!$B$27="YES",MAX(0,inputs!$B$31*(AB108-inputs!$B$30)),0)</f>
        <v>0</v>
      </c>
      <c r="AE108" s="3">
        <f t="shared" si="22"/>
        <v>0</v>
      </c>
      <c r="AF108" s="1">
        <f t="shared" si="25"/>
        <v>0</v>
      </c>
      <c r="AG108" s="8">
        <f t="shared" si="23"/>
        <v>10600</v>
      </c>
    </row>
    <row r="109" spans="1:33" x14ac:dyDescent="0.2">
      <c r="A109" s="11">
        <f t="shared" si="24"/>
        <v>10700</v>
      </c>
      <c r="B109" s="15">
        <f>inputs!$C$3-MAX(0,MIN((calculations!A109-inputs!$B$8)*0.5,inputs!$C$3))+IF(AND(inputs!$B$23="YES",A109&lt;=inputs!$B$25),inputs!$B$24,0)</f>
        <v>12570</v>
      </c>
      <c r="C109" s="15">
        <f>MAX(0,MIN(A109-B109,inputs!$C$4)*inputs!$B$3)</f>
        <v>0</v>
      </c>
      <c r="D109" s="16">
        <f>MAX(0,(MIN(A109,inputs!$C$5)-(inputs!$C$4+B109))*inputs!$B$4)</f>
        <v>0</v>
      </c>
      <c r="E109" s="16">
        <f>MAX(0, (calculations!A109-inputs!$C$5)*inputs!$B$5)</f>
        <v>0</v>
      </c>
      <c r="F109" s="19">
        <f>MAX(0,inputs!$B$13*(MIN(calculations!A109,inputs!$C$14)-inputs!$C$13))+MAX(0,inputs!$B$14*(calculations!A109-inputs!$C$14))</f>
        <v>0</v>
      </c>
      <c r="G109" s="22">
        <f>MAX(MIN((calculations!A109-inputs!$B$21)/10000,100%),0) * inputs!$B$18</f>
        <v>0</v>
      </c>
      <c r="H109" s="22">
        <f>IF(AND(inputs!$B$35="YES", calculations!A109&gt;=inputs!$B$36,calculations!A109&lt;inputs!$B$37),inputs!$B$38*MIN(2,inputs!$B$17),0)</f>
        <v>0</v>
      </c>
      <c r="I109" s="25">
        <f>MIN(inputs!$B$32,A109)</f>
        <v>10700</v>
      </c>
      <c r="J109" s="25">
        <f>inputs!$B$29*(1+inputs!$B$33)-MAX(0,inputs!$B$31*(I109-inputs!$B$30))</f>
        <v>46486.999999999993</v>
      </c>
      <c r="K109" s="26">
        <f t="shared" si="13"/>
        <v>10700</v>
      </c>
      <c r="L109" s="25">
        <f>MAX(0,J109*(1+inputs!$B$33)-MAX(0,inputs!$B$31*(K109-inputs!$B$30)))</f>
        <v>47184.304999999986</v>
      </c>
      <c r="M109" s="26">
        <f t="shared" si="14"/>
        <v>10700</v>
      </c>
      <c r="N109" s="25">
        <f>MAX(0,L109*(1+inputs!$B$33)-MAX(0,inputs!$B$31*(M109-inputs!$B$30)))</f>
        <v>47892.06957499998</v>
      </c>
      <c r="O109" s="26">
        <f t="shared" si="15"/>
        <v>10700</v>
      </c>
      <c r="P109" s="25">
        <f>MAX(0,N109*(1+inputs!$B$33)-MAX(0,inputs!$B$31*(O109-inputs!$B$30)))</f>
        <v>48610.450618624971</v>
      </c>
      <c r="Q109" s="26">
        <f t="shared" si="16"/>
        <v>10700</v>
      </c>
      <c r="R109" s="25">
        <f>MAX(0,P109*(1+inputs!$B$33)-MAX(0,inputs!$B$31*(Q109-inputs!$B$30)))</f>
        <v>49339.607377904344</v>
      </c>
      <c r="S109" s="26">
        <f t="shared" si="17"/>
        <v>10700</v>
      </c>
      <c r="T109" s="25">
        <f>MAX(0,R109*(1+inputs!$B$33)-MAX(0,inputs!$B$31*(S109-inputs!$B$30)))</f>
        <v>50079.7014885729</v>
      </c>
      <c r="U109" s="26">
        <f t="shared" si="18"/>
        <v>10700</v>
      </c>
      <c r="V109" s="25">
        <f>MAX(0,T109*(1+inputs!$B$33)-MAX(0,inputs!$B$31*(U109-inputs!$B$30)))</f>
        <v>50830.897010901492</v>
      </c>
      <c r="W109" s="26">
        <f t="shared" si="19"/>
        <v>10700</v>
      </c>
      <c r="X109" s="25">
        <f>MAX(0,V109*(1+inputs!$B$33)-MAX(0,inputs!$B$31*(W109-inputs!$B$30)))</f>
        <v>51593.360466065009</v>
      </c>
      <c r="Y109" s="26">
        <f t="shared" si="20"/>
        <v>10700</v>
      </c>
      <c r="Z109" s="25">
        <f>MAX(0,X109*(1+inputs!$B$33)-MAX(0,inputs!$B$31*(Y109-inputs!$B$30)))</f>
        <v>52367.26087305598</v>
      </c>
      <c r="AA109" s="25">
        <f>MAX(0,Y109*(1+inputs!$B$33)-MAX(0,inputs!$B$31*(Z109-inputs!$B$30)))</f>
        <v>7964.0065214249598</v>
      </c>
      <c r="AB109" s="26">
        <f t="shared" si="21"/>
        <v>10700</v>
      </c>
      <c r="AC109" s="25">
        <f>MAX(0,AA109*(1+inputs!$B$33)-MAX(0,inputs!$B$31*(AB109-inputs!$B$30)))</f>
        <v>8083.4666192463337</v>
      </c>
      <c r="AD109" s="26">
        <f>IF(inputs!$B$27="YES",MAX(0,inputs!$B$31*(AB109-inputs!$B$30)),0)</f>
        <v>0</v>
      </c>
      <c r="AE109" s="3">
        <f t="shared" si="22"/>
        <v>0</v>
      </c>
      <c r="AF109" s="1">
        <f t="shared" si="25"/>
        <v>0</v>
      </c>
      <c r="AG109" s="8">
        <f t="shared" si="23"/>
        <v>10700</v>
      </c>
    </row>
    <row r="110" spans="1:33" x14ac:dyDescent="0.2">
      <c r="A110" s="11">
        <f t="shared" si="24"/>
        <v>10800</v>
      </c>
      <c r="B110" s="15">
        <f>inputs!$C$3-MAX(0,MIN((calculations!A110-inputs!$B$8)*0.5,inputs!$C$3))+IF(AND(inputs!$B$23="YES",A110&lt;=inputs!$B$25),inputs!$B$24,0)</f>
        <v>12570</v>
      </c>
      <c r="C110" s="15">
        <f>MAX(0,MIN(A110-B110,inputs!$C$4)*inputs!$B$3)</f>
        <v>0</v>
      </c>
      <c r="D110" s="16">
        <f>MAX(0,(MIN(A110,inputs!$C$5)-(inputs!$C$4+B110))*inputs!$B$4)</f>
        <v>0</v>
      </c>
      <c r="E110" s="16">
        <f>MAX(0, (calculations!A110-inputs!$C$5)*inputs!$B$5)</f>
        <v>0</v>
      </c>
      <c r="F110" s="19">
        <f>MAX(0,inputs!$B$13*(MIN(calculations!A110,inputs!$C$14)-inputs!$C$13))+MAX(0,inputs!$B$14*(calculations!A110-inputs!$C$14))</f>
        <v>0</v>
      </c>
      <c r="G110" s="22">
        <f>MAX(MIN((calculations!A110-inputs!$B$21)/10000,100%),0) * inputs!$B$18</f>
        <v>0</v>
      </c>
      <c r="H110" s="22">
        <f>IF(AND(inputs!$B$35="YES", calculations!A110&gt;=inputs!$B$36,calculations!A110&lt;inputs!$B$37),inputs!$B$38*MIN(2,inputs!$B$17),0)</f>
        <v>0</v>
      </c>
      <c r="I110" s="25">
        <f>MIN(inputs!$B$32,A110)</f>
        <v>10800</v>
      </c>
      <c r="J110" s="25">
        <f>inputs!$B$29*(1+inputs!$B$33)-MAX(0,inputs!$B$31*(I110-inputs!$B$30))</f>
        <v>46486.999999999993</v>
      </c>
      <c r="K110" s="26">
        <f t="shared" si="13"/>
        <v>10800</v>
      </c>
      <c r="L110" s="25">
        <f>MAX(0,J110*(1+inputs!$B$33)-MAX(0,inputs!$B$31*(K110-inputs!$B$30)))</f>
        <v>47184.304999999986</v>
      </c>
      <c r="M110" s="26">
        <f t="shared" si="14"/>
        <v>10800</v>
      </c>
      <c r="N110" s="25">
        <f>MAX(0,L110*(1+inputs!$B$33)-MAX(0,inputs!$B$31*(M110-inputs!$B$30)))</f>
        <v>47892.06957499998</v>
      </c>
      <c r="O110" s="26">
        <f t="shared" si="15"/>
        <v>10800</v>
      </c>
      <c r="P110" s="25">
        <f>MAX(0,N110*(1+inputs!$B$33)-MAX(0,inputs!$B$31*(O110-inputs!$B$30)))</f>
        <v>48610.450618624971</v>
      </c>
      <c r="Q110" s="26">
        <f t="shared" si="16"/>
        <v>10800</v>
      </c>
      <c r="R110" s="25">
        <f>MAX(0,P110*(1+inputs!$B$33)-MAX(0,inputs!$B$31*(Q110-inputs!$B$30)))</f>
        <v>49339.607377904344</v>
      </c>
      <c r="S110" s="26">
        <f t="shared" si="17"/>
        <v>10800</v>
      </c>
      <c r="T110" s="25">
        <f>MAX(0,R110*(1+inputs!$B$33)-MAX(0,inputs!$B$31*(S110-inputs!$B$30)))</f>
        <v>50079.7014885729</v>
      </c>
      <c r="U110" s="26">
        <f t="shared" si="18"/>
        <v>10800</v>
      </c>
      <c r="V110" s="25">
        <f>MAX(0,T110*(1+inputs!$B$33)-MAX(0,inputs!$B$31*(U110-inputs!$B$30)))</f>
        <v>50830.897010901492</v>
      </c>
      <c r="W110" s="26">
        <f t="shared" si="19"/>
        <v>10800</v>
      </c>
      <c r="X110" s="25">
        <f>MAX(0,V110*(1+inputs!$B$33)-MAX(0,inputs!$B$31*(W110-inputs!$B$30)))</f>
        <v>51593.360466065009</v>
      </c>
      <c r="Y110" s="26">
        <f t="shared" si="20"/>
        <v>10800</v>
      </c>
      <c r="Z110" s="25">
        <f>MAX(0,X110*(1+inputs!$B$33)-MAX(0,inputs!$B$31*(Y110-inputs!$B$30)))</f>
        <v>52367.26087305598</v>
      </c>
      <c r="AA110" s="25">
        <f>MAX(0,Y110*(1+inputs!$B$33)-MAX(0,inputs!$B$31*(Z110-inputs!$B$30)))</f>
        <v>8065.5065214249598</v>
      </c>
      <c r="AB110" s="26">
        <f t="shared" si="21"/>
        <v>10800</v>
      </c>
      <c r="AC110" s="25">
        <f>MAX(0,AA110*(1+inputs!$B$33)-MAX(0,inputs!$B$31*(AB110-inputs!$B$30)))</f>
        <v>8186.4891192463338</v>
      </c>
      <c r="AD110" s="26">
        <f>IF(inputs!$B$27="YES",MAX(0,inputs!$B$31*(AB110-inputs!$B$30)),0)</f>
        <v>0</v>
      </c>
      <c r="AE110" s="3">
        <f t="shared" si="22"/>
        <v>0</v>
      </c>
      <c r="AF110" s="1">
        <f t="shared" si="25"/>
        <v>0</v>
      </c>
      <c r="AG110" s="8">
        <f t="shared" si="23"/>
        <v>10800</v>
      </c>
    </row>
    <row r="111" spans="1:33" x14ac:dyDescent="0.2">
      <c r="A111" s="11">
        <f t="shared" si="24"/>
        <v>10900</v>
      </c>
      <c r="B111" s="15">
        <f>inputs!$C$3-MAX(0,MIN((calculations!A111-inputs!$B$8)*0.5,inputs!$C$3))+IF(AND(inputs!$B$23="YES",A111&lt;=inputs!$B$25),inputs!$B$24,0)</f>
        <v>12570</v>
      </c>
      <c r="C111" s="15">
        <f>MAX(0,MIN(A111-B111,inputs!$C$4)*inputs!$B$3)</f>
        <v>0</v>
      </c>
      <c r="D111" s="16">
        <f>MAX(0,(MIN(A111,inputs!$C$5)-(inputs!$C$4+B111))*inputs!$B$4)</f>
        <v>0</v>
      </c>
      <c r="E111" s="16">
        <f>MAX(0, (calculations!A111-inputs!$C$5)*inputs!$B$5)</f>
        <v>0</v>
      </c>
      <c r="F111" s="19">
        <f>MAX(0,inputs!$B$13*(MIN(calculations!A111,inputs!$C$14)-inputs!$C$13))+MAX(0,inputs!$B$14*(calculations!A111-inputs!$C$14))</f>
        <v>0</v>
      </c>
      <c r="G111" s="22">
        <f>MAX(MIN((calculations!A111-inputs!$B$21)/10000,100%),0) * inputs!$B$18</f>
        <v>0</v>
      </c>
      <c r="H111" s="22">
        <f>IF(AND(inputs!$B$35="YES", calculations!A111&gt;=inputs!$B$36,calculations!A111&lt;inputs!$B$37),inputs!$B$38*MIN(2,inputs!$B$17),0)</f>
        <v>0</v>
      </c>
      <c r="I111" s="25">
        <f>MIN(inputs!$B$32,A111)</f>
        <v>10900</v>
      </c>
      <c r="J111" s="25">
        <f>inputs!$B$29*(1+inputs!$B$33)-MAX(0,inputs!$B$31*(I111-inputs!$B$30))</f>
        <v>46486.999999999993</v>
      </c>
      <c r="K111" s="26">
        <f t="shared" si="13"/>
        <v>10900</v>
      </c>
      <c r="L111" s="25">
        <f>MAX(0,J111*(1+inputs!$B$33)-MAX(0,inputs!$B$31*(K111-inputs!$B$30)))</f>
        <v>47184.304999999986</v>
      </c>
      <c r="M111" s="26">
        <f t="shared" si="14"/>
        <v>10900</v>
      </c>
      <c r="N111" s="25">
        <f>MAX(0,L111*(1+inputs!$B$33)-MAX(0,inputs!$B$31*(M111-inputs!$B$30)))</f>
        <v>47892.06957499998</v>
      </c>
      <c r="O111" s="26">
        <f t="shared" si="15"/>
        <v>10900</v>
      </c>
      <c r="P111" s="25">
        <f>MAX(0,N111*(1+inputs!$B$33)-MAX(0,inputs!$B$31*(O111-inputs!$B$30)))</f>
        <v>48610.450618624971</v>
      </c>
      <c r="Q111" s="26">
        <f t="shared" si="16"/>
        <v>10900</v>
      </c>
      <c r="R111" s="25">
        <f>MAX(0,P111*(1+inputs!$B$33)-MAX(0,inputs!$B$31*(Q111-inputs!$B$30)))</f>
        <v>49339.607377904344</v>
      </c>
      <c r="S111" s="26">
        <f t="shared" si="17"/>
        <v>10900</v>
      </c>
      <c r="T111" s="25">
        <f>MAX(0,R111*(1+inputs!$B$33)-MAX(0,inputs!$B$31*(S111-inputs!$B$30)))</f>
        <v>50079.7014885729</v>
      </c>
      <c r="U111" s="26">
        <f t="shared" si="18"/>
        <v>10900</v>
      </c>
      <c r="V111" s="25">
        <f>MAX(0,T111*(1+inputs!$B$33)-MAX(0,inputs!$B$31*(U111-inputs!$B$30)))</f>
        <v>50830.897010901492</v>
      </c>
      <c r="W111" s="26">
        <f t="shared" si="19"/>
        <v>10900</v>
      </c>
      <c r="X111" s="25">
        <f>MAX(0,V111*(1+inputs!$B$33)-MAX(0,inputs!$B$31*(W111-inputs!$B$30)))</f>
        <v>51593.360466065009</v>
      </c>
      <c r="Y111" s="26">
        <f t="shared" si="20"/>
        <v>10900</v>
      </c>
      <c r="Z111" s="25">
        <f>MAX(0,X111*(1+inputs!$B$33)-MAX(0,inputs!$B$31*(Y111-inputs!$B$30)))</f>
        <v>52367.26087305598</v>
      </c>
      <c r="AA111" s="25">
        <f>MAX(0,Y111*(1+inputs!$B$33)-MAX(0,inputs!$B$31*(Z111-inputs!$B$30)))</f>
        <v>8167.0065214249598</v>
      </c>
      <c r="AB111" s="26">
        <f t="shared" si="21"/>
        <v>10900</v>
      </c>
      <c r="AC111" s="25">
        <f>MAX(0,AA111*(1+inputs!$B$33)-MAX(0,inputs!$B$31*(AB111-inputs!$B$30)))</f>
        <v>8289.5116192463338</v>
      </c>
      <c r="AD111" s="26">
        <f>IF(inputs!$B$27="YES",MAX(0,inputs!$B$31*(AB111-inputs!$B$30)),0)</f>
        <v>0</v>
      </c>
      <c r="AE111" s="3">
        <f t="shared" si="22"/>
        <v>0</v>
      </c>
      <c r="AF111" s="1">
        <f t="shared" si="25"/>
        <v>0</v>
      </c>
      <c r="AG111" s="8">
        <f t="shared" si="23"/>
        <v>10900</v>
      </c>
    </row>
    <row r="112" spans="1:33" x14ac:dyDescent="0.2">
      <c r="A112" s="11">
        <f t="shared" si="24"/>
        <v>11000</v>
      </c>
      <c r="B112" s="15">
        <f>inputs!$C$3-MAX(0,MIN((calculations!A112-inputs!$B$8)*0.5,inputs!$C$3))+IF(AND(inputs!$B$23="YES",A112&lt;=inputs!$B$25),inputs!$B$24,0)</f>
        <v>12570</v>
      </c>
      <c r="C112" s="15">
        <f>MAX(0,MIN(A112-B112,inputs!$C$4)*inputs!$B$3)</f>
        <v>0</v>
      </c>
      <c r="D112" s="16">
        <f>MAX(0,(MIN(A112,inputs!$C$5)-(inputs!$C$4+B112))*inputs!$B$4)</f>
        <v>0</v>
      </c>
      <c r="E112" s="16">
        <f>MAX(0, (calculations!A112-inputs!$C$5)*inputs!$B$5)</f>
        <v>0</v>
      </c>
      <c r="F112" s="19">
        <f>MAX(0,inputs!$B$13*(MIN(calculations!A112,inputs!$C$14)-inputs!$C$13))+MAX(0,inputs!$B$14*(calculations!A112-inputs!$C$14))</f>
        <v>0</v>
      </c>
      <c r="G112" s="22">
        <f>MAX(MIN((calculations!A112-inputs!$B$21)/10000,100%),0) * inputs!$B$18</f>
        <v>0</v>
      </c>
      <c r="H112" s="22">
        <f>IF(AND(inputs!$B$35="YES", calculations!A112&gt;=inputs!$B$36,calculations!A112&lt;inputs!$B$37),inputs!$B$38*MIN(2,inputs!$B$17),0)</f>
        <v>0</v>
      </c>
      <c r="I112" s="25">
        <f>MIN(inputs!$B$32,A112)</f>
        <v>11000</v>
      </c>
      <c r="J112" s="25">
        <f>inputs!$B$29*(1+inputs!$B$33)-MAX(0,inputs!$B$31*(I112-inputs!$B$30))</f>
        <v>46486.999999999993</v>
      </c>
      <c r="K112" s="26">
        <f t="shared" si="13"/>
        <v>11000</v>
      </c>
      <c r="L112" s="25">
        <f>MAX(0,J112*(1+inputs!$B$33)-MAX(0,inputs!$B$31*(K112-inputs!$B$30)))</f>
        <v>47184.304999999986</v>
      </c>
      <c r="M112" s="26">
        <f t="shared" si="14"/>
        <v>11000</v>
      </c>
      <c r="N112" s="25">
        <f>MAX(0,L112*(1+inputs!$B$33)-MAX(0,inputs!$B$31*(M112-inputs!$B$30)))</f>
        <v>47892.06957499998</v>
      </c>
      <c r="O112" s="26">
        <f t="shared" si="15"/>
        <v>11000</v>
      </c>
      <c r="P112" s="25">
        <f>MAX(0,N112*(1+inputs!$B$33)-MAX(0,inputs!$B$31*(O112-inputs!$B$30)))</f>
        <v>48610.450618624971</v>
      </c>
      <c r="Q112" s="26">
        <f t="shared" si="16"/>
        <v>11000</v>
      </c>
      <c r="R112" s="25">
        <f>MAX(0,P112*(1+inputs!$B$33)-MAX(0,inputs!$B$31*(Q112-inputs!$B$30)))</f>
        <v>49339.607377904344</v>
      </c>
      <c r="S112" s="26">
        <f t="shared" si="17"/>
        <v>11000</v>
      </c>
      <c r="T112" s="25">
        <f>MAX(0,R112*(1+inputs!$B$33)-MAX(0,inputs!$B$31*(S112-inputs!$B$30)))</f>
        <v>50079.7014885729</v>
      </c>
      <c r="U112" s="26">
        <f t="shared" si="18"/>
        <v>11000</v>
      </c>
      <c r="V112" s="25">
        <f>MAX(0,T112*(1+inputs!$B$33)-MAX(0,inputs!$B$31*(U112-inputs!$B$30)))</f>
        <v>50830.897010901492</v>
      </c>
      <c r="W112" s="26">
        <f t="shared" si="19"/>
        <v>11000</v>
      </c>
      <c r="X112" s="25">
        <f>MAX(0,V112*(1+inputs!$B$33)-MAX(0,inputs!$B$31*(W112-inputs!$B$30)))</f>
        <v>51593.360466065009</v>
      </c>
      <c r="Y112" s="26">
        <f t="shared" si="20"/>
        <v>11000</v>
      </c>
      <c r="Z112" s="25">
        <f>MAX(0,X112*(1+inputs!$B$33)-MAX(0,inputs!$B$31*(Y112-inputs!$B$30)))</f>
        <v>52367.26087305598</v>
      </c>
      <c r="AA112" s="25">
        <f>MAX(0,Y112*(1+inputs!$B$33)-MAX(0,inputs!$B$31*(Z112-inputs!$B$30)))</f>
        <v>8268.5065214249589</v>
      </c>
      <c r="AB112" s="26">
        <f t="shared" si="21"/>
        <v>11000</v>
      </c>
      <c r="AC112" s="25">
        <f>MAX(0,AA112*(1+inputs!$B$33)-MAX(0,inputs!$B$31*(AB112-inputs!$B$30)))</f>
        <v>8392.5341192463329</v>
      </c>
      <c r="AD112" s="26">
        <f>IF(inputs!$B$27="YES",MAX(0,inputs!$B$31*(AB112-inputs!$B$30)),0)</f>
        <v>0</v>
      </c>
      <c r="AE112" s="3">
        <f t="shared" si="22"/>
        <v>0</v>
      </c>
      <c r="AF112" s="1">
        <f t="shared" si="25"/>
        <v>0</v>
      </c>
      <c r="AG112" s="8">
        <f t="shared" si="23"/>
        <v>11000</v>
      </c>
    </row>
    <row r="113" spans="1:33" x14ac:dyDescent="0.2">
      <c r="A113" s="11">
        <f t="shared" si="24"/>
        <v>11100</v>
      </c>
      <c r="B113" s="15">
        <f>inputs!$C$3-MAX(0,MIN((calculations!A113-inputs!$B$8)*0.5,inputs!$C$3))+IF(AND(inputs!$B$23="YES",A113&lt;=inputs!$B$25),inputs!$B$24,0)</f>
        <v>12570</v>
      </c>
      <c r="C113" s="15">
        <f>MAX(0,MIN(A113-B113,inputs!$C$4)*inputs!$B$3)</f>
        <v>0</v>
      </c>
      <c r="D113" s="16">
        <f>MAX(0,(MIN(A113,inputs!$C$5)-(inputs!$C$4+B113))*inputs!$B$4)</f>
        <v>0</v>
      </c>
      <c r="E113" s="16">
        <f>MAX(0, (calculations!A113-inputs!$C$5)*inputs!$B$5)</f>
        <v>0</v>
      </c>
      <c r="F113" s="19">
        <f>MAX(0,inputs!$B$13*(MIN(calculations!A113,inputs!$C$14)-inputs!$C$13))+MAX(0,inputs!$B$14*(calculations!A113-inputs!$C$14))</f>
        <v>0</v>
      </c>
      <c r="G113" s="22">
        <f>MAX(MIN((calculations!A113-inputs!$B$21)/10000,100%),0) * inputs!$B$18</f>
        <v>0</v>
      </c>
      <c r="H113" s="22">
        <f>IF(AND(inputs!$B$35="YES", calculations!A113&gt;=inputs!$B$36,calculations!A113&lt;inputs!$B$37),inputs!$B$38*MIN(2,inputs!$B$17),0)</f>
        <v>0</v>
      </c>
      <c r="I113" s="25">
        <f>MIN(inputs!$B$32,A113)</f>
        <v>11100</v>
      </c>
      <c r="J113" s="25">
        <f>inputs!$B$29*(1+inputs!$B$33)-MAX(0,inputs!$B$31*(I113-inputs!$B$30))</f>
        <v>46486.999999999993</v>
      </c>
      <c r="K113" s="26">
        <f t="shared" si="13"/>
        <v>11100</v>
      </c>
      <c r="L113" s="25">
        <f>MAX(0,J113*(1+inputs!$B$33)-MAX(0,inputs!$B$31*(K113-inputs!$B$30)))</f>
        <v>47184.304999999986</v>
      </c>
      <c r="M113" s="26">
        <f t="shared" si="14"/>
        <v>11100</v>
      </c>
      <c r="N113" s="25">
        <f>MAX(0,L113*(1+inputs!$B$33)-MAX(0,inputs!$B$31*(M113-inputs!$B$30)))</f>
        <v>47892.06957499998</v>
      </c>
      <c r="O113" s="26">
        <f t="shared" si="15"/>
        <v>11100</v>
      </c>
      <c r="P113" s="25">
        <f>MAX(0,N113*(1+inputs!$B$33)-MAX(0,inputs!$B$31*(O113-inputs!$B$30)))</f>
        <v>48610.450618624971</v>
      </c>
      <c r="Q113" s="26">
        <f t="shared" si="16"/>
        <v>11100</v>
      </c>
      <c r="R113" s="25">
        <f>MAX(0,P113*(1+inputs!$B$33)-MAX(0,inputs!$B$31*(Q113-inputs!$B$30)))</f>
        <v>49339.607377904344</v>
      </c>
      <c r="S113" s="26">
        <f t="shared" si="17"/>
        <v>11100</v>
      </c>
      <c r="T113" s="25">
        <f>MAX(0,R113*(1+inputs!$B$33)-MAX(0,inputs!$B$31*(S113-inputs!$B$30)))</f>
        <v>50079.7014885729</v>
      </c>
      <c r="U113" s="26">
        <f t="shared" si="18"/>
        <v>11100</v>
      </c>
      <c r="V113" s="25">
        <f>MAX(0,T113*(1+inputs!$B$33)-MAX(0,inputs!$B$31*(U113-inputs!$B$30)))</f>
        <v>50830.897010901492</v>
      </c>
      <c r="W113" s="26">
        <f t="shared" si="19"/>
        <v>11100</v>
      </c>
      <c r="X113" s="25">
        <f>MAX(0,V113*(1+inputs!$B$33)-MAX(0,inputs!$B$31*(W113-inputs!$B$30)))</f>
        <v>51593.360466065009</v>
      </c>
      <c r="Y113" s="26">
        <f t="shared" si="20"/>
        <v>11100</v>
      </c>
      <c r="Z113" s="25">
        <f>MAX(0,X113*(1+inputs!$B$33)-MAX(0,inputs!$B$31*(Y113-inputs!$B$30)))</f>
        <v>52367.26087305598</v>
      </c>
      <c r="AA113" s="25">
        <f>MAX(0,Y113*(1+inputs!$B$33)-MAX(0,inputs!$B$31*(Z113-inputs!$B$30)))</f>
        <v>8370.0065214249589</v>
      </c>
      <c r="AB113" s="26">
        <f t="shared" si="21"/>
        <v>11100</v>
      </c>
      <c r="AC113" s="25">
        <f>MAX(0,AA113*(1+inputs!$B$33)-MAX(0,inputs!$B$31*(AB113-inputs!$B$30)))</f>
        <v>8495.556619246332</v>
      </c>
      <c r="AD113" s="26">
        <f>IF(inputs!$B$27="YES",MAX(0,inputs!$B$31*(AB113-inputs!$B$30)),0)</f>
        <v>0</v>
      </c>
      <c r="AE113" s="3">
        <f t="shared" si="22"/>
        <v>0</v>
      </c>
      <c r="AF113" s="1">
        <f t="shared" si="25"/>
        <v>0</v>
      </c>
      <c r="AG113" s="8">
        <f t="shared" si="23"/>
        <v>11100</v>
      </c>
    </row>
    <row r="114" spans="1:33" x14ac:dyDescent="0.2">
      <c r="A114" s="11">
        <f t="shared" si="24"/>
        <v>11200</v>
      </c>
      <c r="B114" s="15">
        <f>inputs!$C$3-MAX(0,MIN((calculations!A114-inputs!$B$8)*0.5,inputs!$C$3))+IF(AND(inputs!$B$23="YES",A114&lt;=inputs!$B$25),inputs!$B$24,0)</f>
        <v>12570</v>
      </c>
      <c r="C114" s="15">
        <f>MAX(0,MIN(A114-B114,inputs!$C$4)*inputs!$B$3)</f>
        <v>0</v>
      </c>
      <c r="D114" s="16">
        <f>MAX(0,(MIN(A114,inputs!$C$5)-(inputs!$C$4+B114))*inputs!$B$4)</f>
        <v>0</v>
      </c>
      <c r="E114" s="16">
        <f>MAX(0, (calculations!A114-inputs!$C$5)*inputs!$B$5)</f>
        <v>0</v>
      </c>
      <c r="F114" s="19">
        <f>MAX(0,inputs!$B$13*(MIN(calculations!A114,inputs!$C$14)-inputs!$C$13))+MAX(0,inputs!$B$14*(calculations!A114-inputs!$C$14))</f>
        <v>0</v>
      </c>
      <c r="G114" s="22">
        <f>MAX(MIN((calculations!A114-inputs!$B$21)/10000,100%),0) * inputs!$B$18</f>
        <v>0</v>
      </c>
      <c r="H114" s="22">
        <f>IF(AND(inputs!$B$35="YES", calculations!A114&gt;=inputs!$B$36,calculations!A114&lt;inputs!$B$37),inputs!$B$38*MIN(2,inputs!$B$17),0)</f>
        <v>0</v>
      </c>
      <c r="I114" s="25">
        <f>MIN(inputs!$B$32,A114)</f>
        <v>11200</v>
      </c>
      <c r="J114" s="25">
        <f>inputs!$B$29*(1+inputs!$B$33)-MAX(0,inputs!$B$31*(I114-inputs!$B$30))</f>
        <v>46486.999999999993</v>
      </c>
      <c r="K114" s="26">
        <f t="shared" si="13"/>
        <v>11200</v>
      </c>
      <c r="L114" s="25">
        <f>MAX(0,J114*(1+inputs!$B$33)-MAX(0,inputs!$B$31*(K114-inputs!$B$30)))</f>
        <v>47184.304999999986</v>
      </c>
      <c r="M114" s="26">
        <f t="shared" si="14"/>
        <v>11200</v>
      </c>
      <c r="N114" s="25">
        <f>MAX(0,L114*(1+inputs!$B$33)-MAX(0,inputs!$B$31*(M114-inputs!$B$30)))</f>
        <v>47892.06957499998</v>
      </c>
      <c r="O114" s="26">
        <f t="shared" si="15"/>
        <v>11200</v>
      </c>
      <c r="P114" s="25">
        <f>MAX(0,N114*(1+inputs!$B$33)-MAX(0,inputs!$B$31*(O114-inputs!$B$30)))</f>
        <v>48610.450618624971</v>
      </c>
      <c r="Q114" s="26">
        <f t="shared" si="16"/>
        <v>11200</v>
      </c>
      <c r="R114" s="25">
        <f>MAX(0,P114*(1+inputs!$B$33)-MAX(0,inputs!$B$31*(Q114-inputs!$B$30)))</f>
        <v>49339.607377904344</v>
      </c>
      <c r="S114" s="26">
        <f t="shared" si="17"/>
        <v>11200</v>
      </c>
      <c r="T114" s="25">
        <f>MAX(0,R114*(1+inputs!$B$33)-MAX(0,inputs!$B$31*(S114-inputs!$B$30)))</f>
        <v>50079.7014885729</v>
      </c>
      <c r="U114" s="26">
        <f t="shared" si="18"/>
        <v>11200</v>
      </c>
      <c r="V114" s="25">
        <f>MAX(0,T114*(1+inputs!$B$33)-MAX(0,inputs!$B$31*(U114-inputs!$B$30)))</f>
        <v>50830.897010901492</v>
      </c>
      <c r="W114" s="26">
        <f t="shared" si="19"/>
        <v>11200</v>
      </c>
      <c r="X114" s="25">
        <f>MAX(0,V114*(1+inputs!$B$33)-MAX(0,inputs!$B$31*(W114-inputs!$B$30)))</f>
        <v>51593.360466065009</v>
      </c>
      <c r="Y114" s="26">
        <f t="shared" si="20"/>
        <v>11200</v>
      </c>
      <c r="Z114" s="25">
        <f>MAX(0,X114*(1+inputs!$B$33)-MAX(0,inputs!$B$31*(Y114-inputs!$B$30)))</f>
        <v>52367.26087305598</v>
      </c>
      <c r="AA114" s="25">
        <f>MAX(0,Y114*(1+inputs!$B$33)-MAX(0,inputs!$B$31*(Z114-inputs!$B$30)))</f>
        <v>8471.5065214249589</v>
      </c>
      <c r="AB114" s="26">
        <f t="shared" si="21"/>
        <v>11200</v>
      </c>
      <c r="AC114" s="25">
        <f>MAX(0,AA114*(1+inputs!$B$33)-MAX(0,inputs!$B$31*(AB114-inputs!$B$30)))</f>
        <v>8598.579119246333</v>
      </c>
      <c r="AD114" s="26">
        <f>IF(inputs!$B$27="YES",MAX(0,inputs!$B$31*(AB114-inputs!$B$30)),0)</f>
        <v>0</v>
      </c>
      <c r="AE114" s="3">
        <f t="shared" si="22"/>
        <v>0</v>
      </c>
      <c r="AF114" s="1">
        <f t="shared" si="25"/>
        <v>0</v>
      </c>
      <c r="AG114" s="8">
        <f t="shared" si="23"/>
        <v>11200</v>
      </c>
    </row>
    <row r="115" spans="1:33" x14ac:dyDescent="0.2">
      <c r="A115" s="11">
        <f t="shared" si="24"/>
        <v>11300</v>
      </c>
      <c r="B115" s="15">
        <f>inputs!$C$3-MAX(0,MIN((calculations!A115-inputs!$B$8)*0.5,inputs!$C$3))+IF(AND(inputs!$B$23="YES",A115&lt;=inputs!$B$25),inputs!$B$24,0)</f>
        <v>12570</v>
      </c>
      <c r="C115" s="15">
        <f>MAX(0,MIN(A115-B115,inputs!$C$4)*inputs!$B$3)</f>
        <v>0</v>
      </c>
      <c r="D115" s="16">
        <f>MAX(0,(MIN(A115,inputs!$C$5)-(inputs!$C$4+B115))*inputs!$B$4)</f>
        <v>0</v>
      </c>
      <c r="E115" s="16">
        <f>MAX(0, (calculations!A115-inputs!$C$5)*inputs!$B$5)</f>
        <v>0</v>
      </c>
      <c r="F115" s="19">
        <f>MAX(0,inputs!$B$13*(MIN(calculations!A115,inputs!$C$14)-inputs!$C$13))+MAX(0,inputs!$B$14*(calculations!A115-inputs!$C$14))</f>
        <v>0</v>
      </c>
      <c r="G115" s="22">
        <f>MAX(MIN((calculations!A115-inputs!$B$21)/10000,100%),0) * inputs!$B$18</f>
        <v>0</v>
      </c>
      <c r="H115" s="22">
        <f>IF(AND(inputs!$B$35="YES", calculations!A115&gt;=inputs!$B$36,calculations!A115&lt;inputs!$B$37),inputs!$B$38*MIN(2,inputs!$B$17),0)</f>
        <v>0</v>
      </c>
      <c r="I115" s="25">
        <f>MIN(inputs!$B$32,A115)</f>
        <v>11300</v>
      </c>
      <c r="J115" s="25">
        <f>inputs!$B$29*(1+inputs!$B$33)-MAX(0,inputs!$B$31*(I115-inputs!$B$30))</f>
        <v>46486.999999999993</v>
      </c>
      <c r="K115" s="26">
        <f t="shared" si="13"/>
        <v>11300</v>
      </c>
      <c r="L115" s="25">
        <f>MAX(0,J115*(1+inputs!$B$33)-MAX(0,inputs!$B$31*(K115-inputs!$B$30)))</f>
        <v>47184.304999999986</v>
      </c>
      <c r="M115" s="26">
        <f t="shared" si="14"/>
        <v>11300</v>
      </c>
      <c r="N115" s="25">
        <f>MAX(0,L115*(1+inputs!$B$33)-MAX(0,inputs!$B$31*(M115-inputs!$B$30)))</f>
        <v>47892.06957499998</v>
      </c>
      <c r="O115" s="26">
        <f t="shared" si="15"/>
        <v>11300</v>
      </c>
      <c r="P115" s="25">
        <f>MAX(0,N115*(1+inputs!$B$33)-MAX(0,inputs!$B$31*(O115-inputs!$B$30)))</f>
        <v>48610.450618624971</v>
      </c>
      <c r="Q115" s="26">
        <f t="shared" si="16"/>
        <v>11300</v>
      </c>
      <c r="R115" s="25">
        <f>MAX(0,P115*(1+inputs!$B$33)-MAX(0,inputs!$B$31*(Q115-inputs!$B$30)))</f>
        <v>49339.607377904344</v>
      </c>
      <c r="S115" s="26">
        <f t="shared" si="17"/>
        <v>11300</v>
      </c>
      <c r="T115" s="25">
        <f>MAX(0,R115*(1+inputs!$B$33)-MAX(0,inputs!$B$31*(S115-inputs!$B$30)))</f>
        <v>50079.7014885729</v>
      </c>
      <c r="U115" s="26">
        <f t="shared" si="18"/>
        <v>11300</v>
      </c>
      <c r="V115" s="25">
        <f>MAX(0,T115*(1+inputs!$B$33)-MAX(0,inputs!$B$31*(U115-inputs!$B$30)))</f>
        <v>50830.897010901492</v>
      </c>
      <c r="W115" s="26">
        <f t="shared" si="19"/>
        <v>11300</v>
      </c>
      <c r="X115" s="25">
        <f>MAX(0,V115*(1+inputs!$B$33)-MAX(0,inputs!$B$31*(W115-inputs!$B$30)))</f>
        <v>51593.360466065009</v>
      </c>
      <c r="Y115" s="26">
        <f t="shared" si="20"/>
        <v>11300</v>
      </c>
      <c r="Z115" s="25">
        <f>MAX(0,X115*(1+inputs!$B$33)-MAX(0,inputs!$B$31*(Y115-inputs!$B$30)))</f>
        <v>52367.26087305598</v>
      </c>
      <c r="AA115" s="25">
        <f>MAX(0,Y115*(1+inputs!$B$33)-MAX(0,inputs!$B$31*(Z115-inputs!$B$30)))</f>
        <v>8573.0065214249589</v>
      </c>
      <c r="AB115" s="26">
        <f t="shared" si="21"/>
        <v>11300</v>
      </c>
      <c r="AC115" s="25">
        <f>MAX(0,AA115*(1+inputs!$B$33)-MAX(0,inputs!$B$31*(AB115-inputs!$B$30)))</f>
        <v>8701.6016192463321</v>
      </c>
      <c r="AD115" s="26">
        <f>IF(inputs!$B$27="YES",MAX(0,inputs!$B$31*(AB115-inputs!$B$30)),0)</f>
        <v>0</v>
      </c>
      <c r="AE115" s="3">
        <f t="shared" si="22"/>
        <v>0</v>
      </c>
      <c r="AF115" s="1">
        <f t="shared" si="25"/>
        <v>0</v>
      </c>
      <c r="AG115" s="8">
        <f t="shared" si="23"/>
        <v>11300</v>
      </c>
    </row>
    <row r="116" spans="1:33" x14ac:dyDescent="0.2">
      <c r="A116" s="11">
        <f t="shared" si="24"/>
        <v>11400</v>
      </c>
      <c r="B116" s="15">
        <f>inputs!$C$3-MAX(0,MIN((calculations!A116-inputs!$B$8)*0.5,inputs!$C$3))+IF(AND(inputs!$B$23="YES",A116&lt;=inputs!$B$25),inputs!$B$24,0)</f>
        <v>12570</v>
      </c>
      <c r="C116" s="15">
        <f>MAX(0,MIN(A116-B116,inputs!$C$4)*inputs!$B$3)</f>
        <v>0</v>
      </c>
      <c r="D116" s="16">
        <f>MAX(0,(MIN(A116,inputs!$C$5)-(inputs!$C$4+B116))*inputs!$B$4)</f>
        <v>0</v>
      </c>
      <c r="E116" s="16">
        <f>MAX(0, (calculations!A116-inputs!$C$5)*inputs!$B$5)</f>
        <v>0</v>
      </c>
      <c r="F116" s="19">
        <f>MAX(0,inputs!$B$13*(MIN(calculations!A116,inputs!$C$14)-inputs!$C$13))+MAX(0,inputs!$B$14*(calculations!A116-inputs!$C$14))</f>
        <v>0</v>
      </c>
      <c r="G116" s="22">
        <f>MAX(MIN((calculations!A116-inputs!$B$21)/10000,100%),0) * inputs!$B$18</f>
        <v>0</v>
      </c>
      <c r="H116" s="22">
        <f>IF(AND(inputs!$B$35="YES", calculations!A116&gt;=inputs!$B$36,calculations!A116&lt;inputs!$B$37),inputs!$B$38*MIN(2,inputs!$B$17),0)</f>
        <v>0</v>
      </c>
      <c r="I116" s="25">
        <f>MIN(inputs!$B$32,A116)</f>
        <v>11400</v>
      </c>
      <c r="J116" s="25">
        <f>inputs!$B$29*(1+inputs!$B$33)-MAX(0,inputs!$B$31*(I116-inputs!$B$30))</f>
        <v>46486.999999999993</v>
      </c>
      <c r="K116" s="26">
        <f t="shared" si="13"/>
        <v>11400</v>
      </c>
      <c r="L116" s="25">
        <f>MAX(0,J116*(1+inputs!$B$33)-MAX(0,inputs!$B$31*(K116-inputs!$B$30)))</f>
        <v>47184.304999999986</v>
      </c>
      <c r="M116" s="26">
        <f t="shared" si="14"/>
        <v>11400</v>
      </c>
      <c r="N116" s="25">
        <f>MAX(0,L116*(1+inputs!$B$33)-MAX(0,inputs!$B$31*(M116-inputs!$B$30)))</f>
        <v>47892.06957499998</v>
      </c>
      <c r="O116" s="26">
        <f t="shared" si="15"/>
        <v>11400</v>
      </c>
      <c r="P116" s="25">
        <f>MAX(0,N116*(1+inputs!$B$33)-MAX(0,inputs!$B$31*(O116-inputs!$B$30)))</f>
        <v>48610.450618624971</v>
      </c>
      <c r="Q116" s="26">
        <f t="shared" si="16"/>
        <v>11400</v>
      </c>
      <c r="R116" s="25">
        <f>MAX(0,P116*(1+inputs!$B$33)-MAX(0,inputs!$B$31*(Q116-inputs!$B$30)))</f>
        <v>49339.607377904344</v>
      </c>
      <c r="S116" s="26">
        <f t="shared" si="17"/>
        <v>11400</v>
      </c>
      <c r="T116" s="25">
        <f>MAX(0,R116*(1+inputs!$B$33)-MAX(0,inputs!$B$31*(S116-inputs!$B$30)))</f>
        <v>50079.7014885729</v>
      </c>
      <c r="U116" s="26">
        <f t="shared" si="18"/>
        <v>11400</v>
      </c>
      <c r="V116" s="25">
        <f>MAX(0,T116*(1+inputs!$B$33)-MAX(0,inputs!$B$31*(U116-inputs!$B$30)))</f>
        <v>50830.897010901492</v>
      </c>
      <c r="W116" s="26">
        <f t="shared" si="19"/>
        <v>11400</v>
      </c>
      <c r="X116" s="25">
        <f>MAX(0,V116*(1+inputs!$B$33)-MAX(0,inputs!$B$31*(W116-inputs!$B$30)))</f>
        <v>51593.360466065009</v>
      </c>
      <c r="Y116" s="26">
        <f t="shared" si="20"/>
        <v>11400</v>
      </c>
      <c r="Z116" s="25">
        <f>MAX(0,X116*(1+inputs!$B$33)-MAX(0,inputs!$B$31*(Y116-inputs!$B$30)))</f>
        <v>52367.26087305598</v>
      </c>
      <c r="AA116" s="25">
        <f>MAX(0,Y116*(1+inputs!$B$33)-MAX(0,inputs!$B$31*(Z116-inputs!$B$30)))</f>
        <v>8674.5065214249589</v>
      </c>
      <c r="AB116" s="26">
        <f t="shared" si="21"/>
        <v>11400</v>
      </c>
      <c r="AC116" s="25">
        <f>MAX(0,AA116*(1+inputs!$B$33)-MAX(0,inputs!$B$31*(AB116-inputs!$B$30)))</f>
        <v>8804.6241192463331</v>
      </c>
      <c r="AD116" s="26">
        <f>IF(inputs!$B$27="YES",MAX(0,inputs!$B$31*(AB116-inputs!$B$30)),0)</f>
        <v>0</v>
      </c>
      <c r="AE116" s="3">
        <f t="shared" si="22"/>
        <v>0</v>
      </c>
      <c r="AF116" s="1">
        <f t="shared" si="25"/>
        <v>0</v>
      </c>
      <c r="AG116" s="8">
        <f t="shared" si="23"/>
        <v>11400</v>
      </c>
    </row>
    <row r="117" spans="1:33" x14ac:dyDescent="0.2">
      <c r="A117" s="11">
        <f t="shared" si="24"/>
        <v>11500</v>
      </c>
      <c r="B117" s="15">
        <f>inputs!$C$3-MAX(0,MIN((calculations!A117-inputs!$B$8)*0.5,inputs!$C$3))+IF(AND(inputs!$B$23="YES",A117&lt;=inputs!$B$25),inputs!$B$24,0)</f>
        <v>12570</v>
      </c>
      <c r="C117" s="15">
        <f>MAX(0,MIN(A117-B117,inputs!$C$4)*inputs!$B$3)</f>
        <v>0</v>
      </c>
      <c r="D117" s="16">
        <f>MAX(0,(MIN(A117,inputs!$C$5)-(inputs!$C$4+B117))*inputs!$B$4)</f>
        <v>0</v>
      </c>
      <c r="E117" s="16">
        <f>MAX(0, (calculations!A117-inputs!$C$5)*inputs!$B$5)</f>
        <v>0</v>
      </c>
      <c r="F117" s="19">
        <f>MAX(0,inputs!$B$13*(MIN(calculations!A117,inputs!$C$14)-inputs!$C$13))+MAX(0,inputs!$B$14*(calculations!A117-inputs!$C$14))</f>
        <v>0</v>
      </c>
      <c r="G117" s="22">
        <f>MAX(MIN((calculations!A117-inputs!$B$21)/10000,100%),0) * inputs!$B$18</f>
        <v>0</v>
      </c>
      <c r="H117" s="22">
        <f>IF(AND(inputs!$B$35="YES", calculations!A117&gt;=inputs!$B$36,calculations!A117&lt;inputs!$B$37),inputs!$B$38*MIN(2,inputs!$B$17),0)</f>
        <v>0</v>
      </c>
      <c r="I117" s="25">
        <f>MIN(inputs!$B$32,A117)</f>
        <v>11500</v>
      </c>
      <c r="J117" s="25">
        <f>inputs!$B$29*(1+inputs!$B$33)-MAX(0,inputs!$B$31*(I117-inputs!$B$30))</f>
        <v>46486.999999999993</v>
      </c>
      <c r="K117" s="26">
        <f t="shared" si="13"/>
        <v>11500</v>
      </c>
      <c r="L117" s="25">
        <f>MAX(0,J117*(1+inputs!$B$33)-MAX(0,inputs!$B$31*(K117-inputs!$B$30)))</f>
        <v>47184.304999999986</v>
      </c>
      <c r="M117" s="26">
        <f t="shared" si="14"/>
        <v>11500</v>
      </c>
      <c r="N117" s="25">
        <f>MAX(0,L117*(1+inputs!$B$33)-MAX(0,inputs!$B$31*(M117-inputs!$B$30)))</f>
        <v>47892.06957499998</v>
      </c>
      <c r="O117" s="26">
        <f t="shared" si="15"/>
        <v>11500</v>
      </c>
      <c r="P117" s="25">
        <f>MAX(0,N117*(1+inputs!$B$33)-MAX(0,inputs!$B$31*(O117-inputs!$B$30)))</f>
        <v>48610.450618624971</v>
      </c>
      <c r="Q117" s="26">
        <f t="shared" si="16"/>
        <v>11500</v>
      </c>
      <c r="R117" s="25">
        <f>MAX(0,P117*(1+inputs!$B$33)-MAX(0,inputs!$B$31*(Q117-inputs!$B$30)))</f>
        <v>49339.607377904344</v>
      </c>
      <c r="S117" s="26">
        <f t="shared" si="17"/>
        <v>11500</v>
      </c>
      <c r="T117" s="25">
        <f>MAX(0,R117*(1+inputs!$B$33)-MAX(0,inputs!$B$31*(S117-inputs!$B$30)))</f>
        <v>50079.7014885729</v>
      </c>
      <c r="U117" s="26">
        <f t="shared" si="18"/>
        <v>11500</v>
      </c>
      <c r="V117" s="25">
        <f>MAX(0,T117*(1+inputs!$B$33)-MAX(0,inputs!$B$31*(U117-inputs!$B$30)))</f>
        <v>50830.897010901492</v>
      </c>
      <c r="W117" s="26">
        <f t="shared" si="19"/>
        <v>11500</v>
      </c>
      <c r="X117" s="25">
        <f>MAX(0,V117*(1+inputs!$B$33)-MAX(0,inputs!$B$31*(W117-inputs!$B$30)))</f>
        <v>51593.360466065009</v>
      </c>
      <c r="Y117" s="26">
        <f t="shared" si="20"/>
        <v>11500</v>
      </c>
      <c r="Z117" s="25">
        <f>MAX(0,X117*(1+inputs!$B$33)-MAX(0,inputs!$B$31*(Y117-inputs!$B$30)))</f>
        <v>52367.26087305598</v>
      </c>
      <c r="AA117" s="25">
        <f>MAX(0,Y117*(1+inputs!$B$33)-MAX(0,inputs!$B$31*(Z117-inputs!$B$30)))</f>
        <v>8776.0065214249589</v>
      </c>
      <c r="AB117" s="26">
        <f t="shared" si="21"/>
        <v>11500</v>
      </c>
      <c r="AC117" s="25">
        <f>MAX(0,AA117*(1+inputs!$B$33)-MAX(0,inputs!$B$31*(AB117-inputs!$B$30)))</f>
        <v>8907.6466192463322</v>
      </c>
      <c r="AD117" s="26">
        <f>IF(inputs!$B$27="YES",MAX(0,inputs!$B$31*(AB117-inputs!$B$30)),0)</f>
        <v>0</v>
      </c>
      <c r="AE117" s="3">
        <f t="shared" si="22"/>
        <v>0</v>
      </c>
      <c r="AF117" s="1">
        <f t="shared" si="25"/>
        <v>0</v>
      </c>
      <c r="AG117" s="8">
        <f t="shared" si="23"/>
        <v>11500</v>
      </c>
    </row>
    <row r="118" spans="1:33" x14ac:dyDescent="0.2">
      <c r="A118" s="11">
        <f t="shared" si="24"/>
        <v>11600</v>
      </c>
      <c r="B118" s="15">
        <f>inputs!$C$3-MAX(0,MIN((calculations!A118-inputs!$B$8)*0.5,inputs!$C$3))+IF(AND(inputs!$B$23="YES",A118&lt;=inputs!$B$25),inputs!$B$24,0)</f>
        <v>12570</v>
      </c>
      <c r="C118" s="15">
        <f>MAX(0,MIN(A118-B118,inputs!$C$4)*inputs!$B$3)</f>
        <v>0</v>
      </c>
      <c r="D118" s="16">
        <f>MAX(0,(MIN(A118,inputs!$C$5)-(inputs!$C$4+B118))*inputs!$B$4)</f>
        <v>0</v>
      </c>
      <c r="E118" s="16">
        <f>MAX(0, (calculations!A118-inputs!$C$5)*inputs!$B$5)</f>
        <v>0</v>
      </c>
      <c r="F118" s="19">
        <f>MAX(0,inputs!$B$13*(MIN(calculations!A118,inputs!$C$14)-inputs!$C$13))+MAX(0,inputs!$B$14*(calculations!A118-inputs!$C$14))</f>
        <v>0</v>
      </c>
      <c r="G118" s="22">
        <f>MAX(MIN((calculations!A118-inputs!$B$21)/10000,100%),0) * inputs!$B$18</f>
        <v>0</v>
      </c>
      <c r="H118" s="22">
        <f>IF(AND(inputs!$B$35="YES", calculations!A118&gt;=inputs!$B$36,calculations!A118&lt;inputs!$B$37),inputs!$B$38*MIN(2,inputs!$B$17),0)</f>
        <v>0</v>
      </c>
      <c r="I118" s="25">
        <f>MIN(inputs!$B$32,A118)</f>
        <v>11600</v>
      </c>
      <c r="J118" s="25">
        <f>inputs!$B$29*(1+inputs!$B$33)-MAX(0,inputs!$B$31*(I118-inputs!$B$30))</f>
        <v>46486.999999999993</v>
      </c>
      <c r="K118" s="26">
        <f t="shared" si="13"/>
        <v>11600</v>
      </c>
      <c r="L118" s="25">
        <f>MAX(0,J118*(1+inputs!$B$33)-MAX(0,inputs!$B$31*(K118-inputs!$B$30)))</f>
        <v>47184.304999999986</v>
      </c>
      <c r="M118" s="26">
        <f t="shared" si="14"/>
        <v>11600</v>
      </c>
      <c r="N118" s="25">
        <f>MAX(0,L118*(1+inputs!$B$33)-MAX(0,inputs!$B$31*(M118-inputs!$B$30)))</f>
        <v>47892.06957499998</v>
      </c>
      <c r="O118" s="26">
        <f t="shared" si="15"/>
        <v>11600</v>
      </c>
      <c r="P118" s="25">
        <f>MAX(0,N118*(1+inputs!$B$33)-MAX(0,inputs!$B$31*(O118-inputs!$B$30)))</f>
        <v>48610.450618624971</v>
      </c>
      <c r="Q118" s="26">
        <f t="shared" si="16"/>
        <v>11600</v>
      </c>
      <c r="R118" s="25">
        <f>MAX(0,P118*(1+inputs!$B$33)-MAX(0,inputs!$B$31*(Q118-inputs!$B$30)))</f>
        <v>49339.607377904344</v>
      </c>
      <c r="S118" s="26">
        <f t="shared" si="17"/>
        <v>11600</v>
      </c>
      <c r="T118" s="25">
        <f>MAX(0,R118*(1+inputs!$B$33)-MAX(0,inputs!$B$31*(S118-inputs!$B$30)))</f>
        <v>50079.7014885729</v>
      </c>
      <c r="U118" s="26">
        <f t="shared" si="18"/>
        <v>11600</v>
      </c>
      <c r="V118" s="25">
        <f>MAX(0,T118*(1+inputs!$B$33)-MAX(0,inputs!$B$31*(U118-inputs!$B$30)))</f>
        <v>50830.897010901492</v>
      </c>
      <c r="W118" s="26">
        <f t="shared" si="19"/>
        <v>11600</v>
      </c>
      <c r="X118" s="25">
        <f>MAX(0,V118*(1+inputs!$B$33)-MAX(0,inputs!$B$31*(W118-inputs!$B$30)))</f>
        <v>51593.360466065009</v>
      </c>
      <c r="Y118" s="26">
        <f t="shared" si="20"/>
        <v>11600</v>
      </c>
      <c r="Z118" s="25">
        <f>MAX(0,X118*(1+inputs!$B$33)-MAX(0,inputs!$B$31*(Y118-inputs!$B$30)))</f>
        <v>52367.26087305598</v>
      </c>
      <c r="AA118" s="25">
        <f>MAX(0,Y118*(1+inputs!$B$33)-MAX(0,inputs!$B$31*(Z118-inputs!$B$30)))</f>
        <v>8877.5065214249589</v>
      </c>
      <c r="AB118" s="26">
        <f t="shared" si="21"/>
        <v>11600</v>
      </c>
      <c r="AC118" s="25">
        <f>MAX(0,AA118*(1+inputs!$B$33)-MAX(0,inputs!$B$31*(AB118-inputs!$B$30)))</f>
        <v>9010.6691192463331</v>
      </c>
      <c r="AD118" s="26">
        <f>IF(inputs!$B$27="YES",MAX(0,inputs!$B$31*(AB118-inputs!$B$30)),0)</f>
        <v>0</v>
      </c>
      <c r="AE118" s="3">
        <f t="shared" si="22"/>
        <v>0</v>
      </c>
      <c r="AF118" s="1">
        <f t="shared" si="25"/>
        <v>0</v>
      </c>
      <c r="AG118" s="8">
        <f t="shared" si="23"/>
        <v>11600</v>
      </c>
    </row>
    <row r="119" spans="1:33" x14ac:dyDescent="0.2">
      <c r="A119" s="11">
        <f t="shared" si="24"/>
        <v>11700</v>
      </c>
      <c r="B119" s="15">
        <f>inputs!$C$3-MAX(0,MIN((calculations!A119-inputs!$B$8)*0.5,inputs!$C$3))+IF(AND(inputs!$B$23="YES",A119&lt;=inputs!$B$25),inputs!$B$24,0)</f>
        <v>12570</v>
      </c>
      <c r="C119" s="15">
        <f>MAX(0,MIN(A119-B119,inputs!$C$4)*inputs!$B$3)</f>
        <v>0</v>
      </c>
      <c r="D119" s="16">
        <f>MAX(0,(MIN(A119,inputs!$C$5)-(inputs!$C$4+B119))*inputs!$B$4)</f>
        <v>0</v>
      </c>
      <c r="E119" s="16">
        <f>MAX(0, (calculations!A119-inputs!$C$5)*inputs!$B$5)</f>
        <v>0</v>
      </c>
      <c r="F119" s="19">
        <f>MAX(0,inputs!$B$13*(MIN(calculations!A119,inputs!$C$14)-inputs!$C$13))+MAX(0,inputs!$B$14*(calculations!A119-inputs!$C$14))</f>
        <v>0</v>
      </c>
      <c r="G119" s="22">
        <f>MAX(MIN((calculations!A119-inputs!$B$21)/10000,100%),0) * inputs!$B$18</f>
        <v>0</v>
      </c>
      <c r="H119" s="22">
        <f>IF(AND(inputs!$B$35="YES", calculations!A119&gt;=inputs!$B$36,calculations!A119&lt;inputs!$B$37),inputs!$B$38*MIN(2,inputs!$B$17),0)</f>
        <v>0</v>
      </c>
      <c r="I119" s="25">
        <f>MIN(inputs!$B$32,A119)</f>
        <v>11700</v>
      </c>
      <c r="J119" s="25">
        <f>inputs!$B$29*(1+inputs!$B$33)-MAX(0,inputs!$B$31*(I119-inputs!$B$30))</f>
        <v>46486.999999999993</v>
      </c>
      <c r="K119" s="26">
        <f t="shared" si="13"/>
        <v>11700</v>
      </c>
      <c r="L119" s="25">
        <f>MAX(0,J119*(1+inputs!$B$33)-MAX(0,inputs!$B$31*(K119-inputs!$B$30)))</f>
        <v>47184.304999999986</v>
      </c>
      <c r="M119" s="26">
        <f t="shared" si="14"/>
        <v>11700</v>
      </c>
      <c r="N119" s="25">
        <f>MAX(0,L119*(1+inputs!$B$33)-MAX(0,inputs!$B$31*(M119-inputs!$B$30)))</f>
        <v>47892.06957499998</v>
      </c>
      <c r="O119" s="26">
        <f t="shared" si="15"/>
        <v>11700</v>
      </c>
      <c r="P119" s="25">
        <f>MAX(0,N119*(1+inputs!$B$33)-MAX(0,inputs!$B$31*(O119-inputs!$B$30)))</f>
        <v>48610.450618624971</v>
      </c>
      <c r="Q119" s="26">
        <f t="shared" si="16"/>
        <v>11700</v>
      </c>
      <c r="R119" s="25">
        <f>MAX(0,P119*(1+inputs!$B$33)-MAX(0,inputs!$B$31*(Q119-inputs!$B$30)))</f>
        <v>49339.607377904344</v>
      </c>
      <c r="S119" s="26">
        <f t="shared" si="17"/>
        <v>11700</v>
      </c>
      <c r="T119" s="25">
        <f>MAX(0,R119*(1+inputs!$B$33)-MAX(0,inputs!$B$31*(S119-inputs!$B$30)))</f>
        <v>50079.7014885729</v>
      </c>
      <c r="U119" s="26">
        <f t="shared" si="18"/>
        <v>11700</v>
      </c>
      <c r="V119" s="25">
        <f>MAX(0,T119*(1+inputs!$B$33)-MAX(0,inputs!$B$31*(U119-inputs!$B$30)))</f>
        <v>50830.897010901492</v>
      </c>
      <c r="W119" s="26">
        <f t="shared" si="19"/>
        <v>11700</v>
      </c>
      <c r="X119" s="25">
        <f>MAX(0,V119*(1+inputs!$B$33)-MAX(0,inputs!$B$31*(W119-inputs!$B$30)))</f>
        <v>51593.360466065009</v>
      </c>
      <c r="Y119" s="26">
        <f t="shared" si="20"/>
        <v>11700</v>
      </c>
      <c r="Z119" s="25">
        <f>MAX(0,X119*(1+inputs!$B$33)-MAX(0,inputs!$B$31*(Y119-inputs!$B$30)))</f>
        <v>52367.26087305598</v>
      </c>
      <c r="AA119" s="25">
        <f>MAX(0,Y119*(1+inputs!$B$33)-MAX(0,inputs!$B$31*(Z119-inputs!$B$30)))</f>
        <v>8979.0065214249589</v>
      </c>
      <c r="AB119" s="26">
        <f t="shared" si="21"/>
        <v>11700</v>
      </c>
      <c r="AC119" s="25">
        <f>MAX(0,AA119*(1+inputs!$B$33)-MAX(0,inputs!$B$31*(AB119-inputs!$B$30)))</f>
        <v>9113.6916192463323</v>
      </c>
      <c r="AD119" s="26">
        <f>IF(inputs!$B$27="YES",MAX(0,inputs!$B$31*(AB119-inputs!$B$30)),0)</f>
        <v>0</v>
      </c>
      <c r="AE119" s="3">
        <f t="shared" si="22"/>
        <v>0</v>
      </c>
      <c r="AF119" s="1">
        <f t="shared" si="25"/>
        <v>0</v>
      </c>
      <c r="AG119" s="8">
        <f t="shared" si="23"/>
        <v>11700</v>
      </c>
    </row>
    <row r="120" spans="1:33" x14ac:dyDescent="0.2">
      <c r="A120" s="11">
        <f t="shared" si="24"/>
        <v>11800</v>
      </c>
      <c r="B120" s="15">
        <f>inputs!$C$3-MAX(0,MIN((calculations!A120-inputs!$B$8)*0.5,inputs!$C$3))+IF(AND(inputs!$B$23="YES",A120&lt;=inputs!$B$25),inputs!$B$24,0)</f>
        <v>12570</v>
      </c>
      <c r="C120" s="15">
        <f>MAX(0,MIN(A120-B120,inputs!$C$4)*inputs!$B$3)</f>
        <v>0</v>
      </c>
      <c r="D120" s="16">
        <f>MAX(0,(MIN(A120,inputs!$C$5)-(inputs!$C$4+B120))*inputs!$B$4)</f>
        <v>0</v>
      </c>
      <c r="E120" s="16">
        <f>MAX(0, (calculations!A120-inputs!$C$5)*inputs!$B$5)</f>
        <v>0</v>
      </c>
      <c r="F120" s="19">
        <f>MAX(0,inputs!$B$13*(MIN(calculations!A120,inputs!$C$14)-inputs!$C$13))+MAX(0,inputs!$B$14*(calculations!A120-inputs!$C$14))</f>
        <v>0</v>
      </c>
      <c r="G120" s="22">
        <f>MAX(MIN((calculations!A120-inputs!$B$21)/10000,100%),0) * inputs!$B$18</f>
        <v>0</v>
      </c>
      <c r="H120" s="22">
        <f>IF(AND(inputs!$B$35="YES", calculations!A120&gt;=inputs!$B$36,calculations!A120&lt;inputs!$B$37),inputs!$B$38*MIN(2,inputs!$B$17),0)</f>
        <v>0</v>
      </c>
      <c r="I120" s="25">
        <f>MIN(inputs!$B$32,A120)</f>
        <v>11800</v>
      </c>
      <c r="J120" s="25">
        <f>inputs!$B$29*(1+inputs!$B$33)-MAX(0,inputs!$B$31*(I120-inputs!$B$30))</f>
        <v>46486.999999999993</v>
      </c>
      <c r="K120" s="26">
        <f t="shared" si="13"/>
        <v>11800</v>
      </c>
      <c r="L120" s="25">
        <f>MAX(0,J120*(1+inputs!$B$33)-MAX(0,inputs!$B$31*(K120-inputs!$B$30)))</f>
        <v>47184.304999999986</v>
      </c>
      <c r="M120" s="26">
        <f t="shared" si="14"/>
        <v>11800</v>
      </c>
      <c r="N120" s="25">
        <f>MAX(0,L120*(1+inputs!$B$33)-MAX(0,inputs!$B$31*(M120-inputs!$B$30)))</f>
        <v>47892.06957499998</v>
      </c>
      <c r="O120" s="26">
        <f t="shared" si="15"/>
        <v>11800</v>
      </c>
      <c r="P120" s="25">
        <f>MAX(0,N120*(1+inputs!$B$33)-MAX(0,inputs!$B$31*(O120-inputs!$B$30)))</f>
        <v>48610.450618624971</v>
      </c>
      <c r="Q120" s="26">
        <f t="shared" si="16"/>
        <v>11800</v>
      </c>
      <c r="R120" s="25">
        <f>MAX(0,P120*(1+inputs!$B$33)-MAX(0,inputs!$B$31*(Q120-inputs!$B$30)))</f>
        <v>49339.607377904344</v>
      </c>
      <c r="S120" s="26">
        <f t="shared" si="17"/>
        <v>11800</v>
      </c>
      <c r="T120" s="25">
        <f>MAX(0,R120*(1+inputs!$B$33)-MAX(0,inputs!$B$31*(S120-inputs!$B$30)))</f>
        <v>50079.7014885729</v>
      </c>
      <c r="U120" s="26">
        <f t="shared" si="18"/>
        <v>11800</v>
      </c>
      <c r="V120" s="25">
        <f>MAX(0,T120*(1+inputs!$B$33)-MAX(0,inputs!$B$31*(U120-inputs!$B$30)))</f>
        <v>50830.897010901492</v>
      </c>
      <c r="W120" s="26">
        <f t="shared" si="19"/>
        <v>11800</v>
      </c>
      <c r="X120" s="25">
        <f>MAX(0,V120*(1+inputs!$B$33)-MAX(0,inputs!$B$31*(W120-inputs!$B$30)))</f>
        <v>51593.360466065009</v>
      </c>
      <c r="Y120" s="26">
        <f t="shared" si="20"/>
        <v>11800</v>
      </c>
      <c r="Z120" s="25">
        <f>MAX(0,X120*(1+inputs!$B$33)-MAX(0,inputs!$B$31*(Y120-inputs!$B$30)))</f>
        <v>52367.26087305598</v>
      </c>
      <c r="AA120" s="25">
        <f>MAX(0,Y120*(1+inputs!$B$33)-MAX(0,inputs!$B$31*(Z120-inputs!$B$30)))</f>
        <v>9080.5065214249589</v>
      </c>
      <c r="AB120" s="26">
        <f t="shared" si="21"/>
        <v>11800</v>
      </c>
      <c r="AC120" s="25">
        <f>MAX(0,AA120*(1+inputs!$B$33)-MAX(0,inputs!$B$31*(AB120-inputs!$B$30)))</f>
        <v>9216.7141192463332</v>
      </c>
      <c r="AD120" s="26">
        <f>IF(inputs!$B$27="YES",MAX(0,inputs!$B$31*(AB120-inputs!$B$30)),0)</f>
        <v>0</v>
      </c>
      <c r="AE120" s="3">
        <f t="shared" si="22"/>
        <v>0</v>
      </c>
      <c r="AF120" s="1">
        <f t="shared" si="25"/>
        <v>0</v>
      </c>
      <c r="AG120" s="8">
        <f t="shared" si="23"/>
        <v>11800</v>
      </c>
    </row>
    <row r="121" spans="1:33" x14ac:dyDescent="0.2">
      <c r="A121" s="11">
        <f t="shared" si="24"/>
        <v>11900</v>
      </c>
      <c r="B121" s="15">
        <f>inputs!$C$3-MAX(0,MIN((calculations!A121-inputs!$B$8)*0.5,inputs!$C$3))+IF(AND(inputs!$B$23="YES",A121&lt;=inputs!$B$25),inputs!$B$24,0)</f>
        <v>12570</v>
      </c>
      <c r="C121" s="15">
        <f>MAX(0,MIN(A121-B121,inputs!$C$4)*inputs!$B$3)</f>
        <v>0</v>
      </c>
      <c r="D121" s="16">
        <f>MAX(0,(MIN(A121,inputs!$C$5)-(inputs!$C$4+B121))*inputs!$B$4)</f>
        <v>0</v>
      </c>
      <c r="E121" s="16">
        <f>MAX(0, (calculations!A121-inputs!$C$5)*inputs!$B$5)</f>
        <v>0</v>
      </c>
      <c r="F121" s="19">
        <f>MAX(0,inputs!$B$13*(MIN(calculations!A121,inputs!$C$14)-inputs!$C$13))+MAX(0,inputs!$B$14*(calculations!A121-inputs!$C$14))</f>
        <v>0</v>
      </c>
      <c r="G121" s="22">
        <f>MAX(MIN((calculations!A121-inputs!$B$21)/10000,100%),0) * inputs!$B$18</f>
        <v>0</v>
      </c>
      <c r="H121" s="22">
        <f>IF(AND(inputs!$B$35="YES", calculations!A121&gt;=inputs!$B$36,calculations!A121&lt;inputs!$B$37),inputs!$B$38*MIN(2,inputs!$B$17),0)</f>
        <v>0</v>
      </c>
      <c r="I121" s="25">
        <f>MIN(inputs!$B$32,A121)</f>
        <v>11900</v>
      </c>
      <c r="J121" s="25">
        <f>inputs!$B$29*(1+inputs!$B$33)-MAX(0,inputs!$B$31*(I121-inputs!$B$30))</f>
        <v>46486.999999999993</v>
      </c>
      <c r="K121" s="26">
        <f t="shared" si="13"/>
        <v>11900</v>
      </c>
      <c r="L121" s="25">
        <f>MAX(0,J121*(1+inputs!$B$33)-MAX(0,inputs!$B$31*(K121-inputs!$B$30)))</f>
        <v>47184.304999999986</v>
      </c>
      <c r="M121" s="26">
        <f t="shared" si="14"/>
        <v>11900</v>
      </c>
      <c r="N121" s="25">
        <f>MAX(0,L121*(1+inputs!$B$33)-MAX(0,inputs!$B$31*(M121-inputs!$B$30)))</f>
        <v>47892.06957499998</v>
      </c>
      <c r="O121" s="26">
        <f t="shared" si="15"/>
        <v>11900</v>
      </c>
      <c r="P121" s="25">
        <f>MAX(0,N121*(1+inputs!$B$33)-MAX(0,inputs!$B$31*(O121-inputs!$B$30)))</f>
        <v>48610.450618624971</v>
      </c>
      <c r="Q121" s="26">
        <f t="shared" si="16"/>
        <v>11900</v>
      </c>
      <c r="R121" s="25">
        <f>MAX(0,P121*(1+inputs!$B$33)-MAX(0,inputs!$B$31*(Q121-inputs!$B$30)))</f>
        <v>49339.607377904344</v>
      </c>
      <c r="S121" s="26">
        <f t="shared" si="17"/>
        <v>11900</v>
      </c>
      <c r="T121" s="25">
        <f>MAX(0,R121*(1+inputs!$B$33)-MAX(0,inputs!$B$31*(S121-inputs!$B$30)))</f>
        <v>50079.7014885729</v>
      </c>
      <c r="U121" s="26">
        <f t="shared" si="18"/>
        <v>11900</v>
      </c>
      <c r="V121" s="25">
        <f>MAX(0,T121*(1+inputs!$B$33)-MAX(0,inputs!$B$31*(U121-inputs!$B$30)))</f>
        <v>50830.897010901492</v>
      </c>
      <c r="W121" s="26">
        <f t="shared" si="19"/>
        <v>11900</v>
      </c>
      <c r="X121" s="25">
        <f>MAX(0,V121*(1+inputs!$B$33)-MAX(0,inputs!$B$31*(W121-inputs!$B$30)))</f>
        <v>51593.360466065009</v>
      </c>
      <c r="Y121" s="26">
        <f t="shared" si="20"/>
        <v>11900</v>
      </c>
      <c r="Z121" s="25">
        <f>MAX(0,X121*(1+inputs!$B$33)-MAX(0,inputs!$B$31*(Y121-inputs!$B$30)))</f>
        <v>52367.26087305598</v>
      </c>
      <c r="AA121" s="25">
        <f>MAX(0,Y121*(1+inputs!$B$33)-MAX(0,inputs!$B$31*(Z121-inputs!$B$30)))</f>
        <v>9182.0065214249589</v>
      </c>
      <c r="AB121" s="26">
        <f t="shared" si="21"/>
        <v>11900</v>
      </c>
      <c r="AC121" s="25">
        <f>MAX(0,AA121*(1+inputs!$B$33)-MAX(0,inputs!$B$31*(AB121-inputs!$B$30)))</f>
        <v>9319.7366192463323</v>
      </c>
      <c r="AD121" s="26">
        <f>IF(inputs!$B$27="YES",MAX(0,inputs!$B$31*(AB121-inputs!$B$30)),0)</f>
        <v>0</v>
      </c>
      <c r="AE121" s="3">
        <f t="shared" si="22"/>
        <v>0</v>
      </c>
      <c r="AF121" s="1">
        <f t="shared" si="25"/>
        <v>0</v>
      </c>
      <c r="AG121" s="8">
        <f t="shared" si="23"/>
        <v>11900</v>
      </c>
    </row>
    <row r="122" spans="1:33" x14ac:dyDescent="0.2">
      <c r="A122" s="11">
        <f t="shared" si="24"/>
        <v>12000</v>
      </c>
      <c r="B122" s="15">
        <f>inputs!$C$3-MAX(0,MIN((calculations!A122-inputs!$B$8)*0.5,inputs!$C$3))+IF(AND(inputs!$B$23="YES",A122&lt;=inputs!$B$25),inputs!$B$24,0)</f>
        <v>12570</v>
      </c>
      <c r="C122" s="15">
        <f>MAX(0,MIN(A122-B122,inputs!$C$4)*inputs!$B$3)</f>
        <v>0</v>
      </c>
      <c r="D122" s="16">
        <f>MAX(0,(MIN(A122,inputs!$C$5)-(inputs!$C$4+B122))*inputs!$B$4)</f>
        <v>0</v>
      </c>
      <c r="E122" s="16">
        <f>MAX(0, (calculations!A122-inputs!$C$5)*inputs!$B$5)</f>
        <v>0</v>
      </c>
      <c r="F122" s="19">
        <f>MAX(0,inputs!$B$13*(MIN(calculations!A122,inputs!$C$14)-inputs!$C$13))+MAX(0,inputs!$B$14*(calculations!A122-inputs!$C$14))</f>
        <v>0</v>
      </c>
      <c r="G122" s="22">
        <f>MAX(MIN((calculations!A122-inputs!$B$21)/10000,100%),0) * inputs!$B$18</f>
        <v>0</v>
      </c>
      <c r="H122" s="22">
        <f>IF(AND(inputs!$B$35="YES", calculations!A122&gt;=inputs!$B$36,calculations!A122&lt;inputs!$B$37),inputs!$B$38*MIN(2,inputs!$B$17),0)</f>
        <v>0</v>
      </c>
      <c r="I122" s="25">
        <f>MIN(inputs!$B$32,A122)</f>
        <v>12000</v>
      </c>
      <c r="J122" s="25">
        <f>inputs!$B$29*(1+inputs!$B$33)-MAX(0,inputs!$B$31*(I122-inputs!$B$30))</f>
        <v>46486.999999999993</v>
      </c>
      <c r="K122" s="26">
        <f t="shared" si="13"/>
        <v>12000</v>
      </c>
      <c r="L122" s="25">
        <f>MAX(0,J122*(1+inputs!$B$33)-MAX(0,inputs!$B$31*(K122-inputs!$B$30)))</f>
        <v>47184.304999999986</v>
      </c>
      <c r="M122" s="26">
        <f t="shared" si="14"/>
        <v>12000</v>
      </c>
      <c r="N122" s="25">
        <f>MAX(0,L122*(1+inputs!$B$33)-MAX(0,inputs!$B$31*(M122-inputs!$B$30)))</f>
        <v>47892.06957499998</v>
      </c>
      <c r="O122" s="26">
        <f t="shared" si="15"/>
        <v>12000</v>
      </c>
      <c r="P122" s="25">
        <f>MAX(0,N122*(1+inputs!$B$33)-MAX(0,inputs!$B$31*(O122-inputs!$B$30)))</f>
        <v>48610.450618624971</v>
      </c>
      <c r="Q122" s="26">
        <f t="shared" si="16"/>
        <v>12000</v>
      </c>
      <c r="R122" s="25">
        <f>MAX(0,P122*(1+inputs!$B$33)-MAX(0,inputs!$B$31*(Q122-inputs!$B$30)))</f>
        <v>49339.607377904344</v>
      </c>
      <c r="S122" s="26">
        <f t="shared" si="17"/>
        <v>12000</v>
      </c>
      <c r="T122" s="25">
        <f>MAX(0,R122*(1+inputs!$B$33)-MAX(0,inputs!$B$31*(S122-inputs!$B$30)))</f>
        <v>50079.7014885729</v>
      </c>
      <c r="U122" s="26">
        <f t="shared" si="18"/>
        <v>12000</v>
      </c>
      <c r="V122" s="25">
        <f>MAX(0,T122*(1+inputs!$B$33)-MAX(0,inputs!$B$31*(U122-inputs!$B$30)))</f>
        <v>50830.897010901492</v>
      </c>
      <c r="W122" s="26">
        <f t="shared" si="19"/>
        <v>12000</v>
      </c>
      <c r="X122" s="25">
        <f>MAX(0,V122*(1+inputs!$B$33)-MAX(0,inputs!$B$31*(W122-inputs!$B$30)))</f>
        <v>51593.360466065009</v>
      </c>
      <c r="Y122" s="26">
        <f t="shared" si="20"/>
        <v>12000</v>
      </c>
      <c r="Z122" s="25">
        <f>MAX(0,X122*(1+inputs!$B$33)-MAX(0,inputs!$B$31*(Y122-inputs!$B$30)))</f>
        <v>52367.26087305598</v>
      </c>
      <c r="AA122" s="25">
        <f>MAX(0,Y122*(1+inputs!$B$33)-MAX(0,inputs!$B$31*(Z122-inputs!$B$30)))</f>
        <v>9283.5065214249589</v>
      </c>
      <c r="AB122" s="26">
        <f t="shared" si="21"/>
        <v>12000</v>
      </c>
      <c r="AC122" s="25">
        <f>MAX(0,AA122*(1+inputs!$B$33)-MAX(0,inputs!$B$31*(AB122-inputs!$B$30)))</f>
        <v>9422.7591192463333</v>
      </c>
      <c r="AD122" s="26">
        <f>IF(inputs!$B$27="YES",MAX(0,inputs!$B$31*(AB122-inputs!$B$30)),0)</f>
        <v>0</v>
      </c>
      <c r="AE122" s="3">
        <f t="shared" si="22"/>
        <v>0</v>
      </c>
      <c r="AF122" s="1">
        <f t="shared" si="25"/>
        <v>0</v>
      </c>
      <c r="AG122" s="8">
        <f t="shared" si="23"/>
        <v>12000</v>
      </c>
    </row>
    <row r="123" spans="1:33" x14ac:dyDescent="0.2">
      <c r="A123" s="11">
        <f t="shared" si="24"/>
        <v>12100</v>
      </c>
      <c r="B123" s="15">
        <f>inputs!$C$3-MAX(0,MIN((calculations!A123-inputs!$B$8)*0.5,inputs!$C$3))+IF(AND(inputs!$B$23="YES",A123&lt;=inputs!$B$25),inputs!$B$24,0)</f>
        <v>12570</v>
      </c>
      <c r="C123" s="15">
        <f>MAX(0,MIN(A123-B123,inputs!$C$4)*inputs!$B$3)</f>
        <v>0</v>
      </c>
      <c r="D123" s="16">
        <f>MAX(0,(MIN(A123,inputs!$C$5)-(inputs!$C$4+B123))*inputs!$B$4)</f>
        <v>0</v>
      </c>
      <c r="E123" s="16">
        <f>MAX(0, (calculations!A123-inputs!$C$5)*inputs!$B$5)</f>
        <v>0</v>
      </c>
      <c r="F123" s="19">
        <f>MAX(0,inputs!$B$13*(MIN(calculations!A123,inputs!$C$14)-inputs!$C$13))+MAX(0,inputs!$B$14*(calculations!A123-inputs!$C$14))</f>
        <v>0</v>
      </c>
      <c r="G123" s="22">
        <f>MAX(MIN((calculations!A123-inputs!$B$21)/10000,100%),0) * inputs!$B$18</f>
        <v>0</v>
      </c>
      <c r="H123" s="22">
        <f>IF(AND(inputs!$B$35="YES", calculations!A123&gt;=inputs!$B$36,calculations!A123&lt;inputs!$B$37),inputs!$B$38*MIN(2,inputs!$B$17),0)</f>
        <v>0</v>
      </c>
      <c r="I123" s="25">
        <f>MIN(inputs!$B$32,A123)</f>
        <v>12100</v>
      </c>
      <c r="J123" s="25">
        <f>inputs!$B$29*(1+inputs!$B$33)-MAX(0,inputs!$B$31*(I123-inputs!$B$30))</f>
        <v>46486.999999999993</v>
      </c>
      <c r="K123" s="26">
        <f t="shared" si="13"/>
        <v>12100</v>
      </c>
      <c r="L123" s="25">
        <f>MAX(0,J123*(1+inputs!$B$33)-MAX(0,inputs!$B$31*(K123-inputs!$B$30)))</f>
        <v>47184.304999999986</v>
      </c>
      <c r="M123" s="26">
        <f t="shared" si="14"/>
        <v>12100</v>
      </c>
      <c r="N123" s="25">
        <f>MAX(0,L123*(1+inputs!$B$33)-MAX(0,inputs!$B$31*(M123-inputs!$B$30)))</f>
        <v>47892.06957499998</v>
      </c>
      <c r="O123" s="26">
        <f t="shared" si="15"/>
        <v>12100</v>
      </c>
      <c r="P123" s="25">
        <f>MAX(0,N123*(1+inputs!$B$33)-MAX(0,inputs!$B$31*(O123-inputs!$B$30)))</f>
        <v>48610.450618624971</v>
      </c>
      <c r="Q123" s="26">
        <f t="shared" si="16"/>
        <v>12100</v>
      </c>
      <c r="R123" s="25">
        <f>MAX(0,P123*(1+inputs!$B$33)-MAX(0,inputs!$B$31*(Q123-inputs!$B$30)))</f>
        <v>49339.607377904344</v>
      </c>
      <c r="S123" s="26">
        <f t="shared" si="17"/>
        <v>12100</v>
      </c>
      <c r="T123" s="25">
        <f>MAX(0,R123*(1+inputs!$B$33)-MAX(0,inputs!$B$31*(S123-inputs!$B$30)))</f>
        <v>50079.7014885729</v>
      </c>
      <c r="U123" s="26">
        <f t="shared" si="18"/>
        <v>12100</v>
      </c>
      <c r="V123" s="25">
        <f>MAX(0,T123*(1+inputs!$B$33)-MAX(0,inputs!$B$31*(U123-inputs!$B$30)))</f>
        <v>50830.897010901492</v>
      </c>
      <c r="W123" s="26">
        <f t="shared" si="19"/>
        <v>12100</v>
      </c>
      <c r="X123" s="25">
        <f>MAX(0,V123*(1+inputs!$B$33)-MAX(0,inputs!$B$31*(W123-inputs!$B$30)))</f>
        <v>51593.360466065009</v>
      </c>
      <c r="Y123" s="26">
        <f t="shared" si="20"/>
        <v>12100</v>
      </c>
      <c r="Z123" s="25">
        <f>MAX(0,X123*(1+inputs!$B$33)-MAX(0,inputs!$B$31*(Y123-inputs!$B$30)))</f>
        <v>52367.26087305598</v>
      </c>
      <c r="AA123" s="25">
        <f>MAX(0,Y123*(1+inputs!$B$33)-MAX(0,inputs!$B$31*(Z123-inputs!$B$30)))</f>
        <v>9385.0065214249589</v>
      </c>
      <c r="AB123" s="26">
        <f t="shared" si="21"/>
        <v>12100</v>
      </c>
      <c r="AC123" s="25">
        <f>MAX(0,AA123*(1+inputs!$B$33)-MAX(0,inputs!$B$31*(AB123-inputs!$B$30)))</f>
        <v>9525.7816192463324</v>
      </c>
      <c r="AD123" s="26">
        <f>IF(inputs!$B$27="YES",MAX(0,inputs!$B$31*(AB123-inputs!$B$30)),0)</f>
        <v>0</v>
      </c>
      <c r="AE123" s="3">
        <f t="shared" si="22"/>
        <v>0</v>
      </c>
      <c r="AF123" s="1">
        <f t="shared" si="25"/>
        <v>0</v>
      </c>
      <c r="AG123" s="8">
        <f t="shared" si="23"/>
        <v>12100</v>
      </c>
    </row>
    <row r="124" spans="1:33" x14ac:dyDescent="0.2">
      <c r="A124" s="11">
        <f t="shared" si="24"/>
        <v>12200</v>
      </c>
      <c r="B124" s="15">
        <f>inputs!$C$3-MAX(0,MIN((calculations!A124-inputs!$B$8)*0.5,inputs!$C$3))+IF(AND(inputs!$B$23="YES",A124&lt;=inputs!$B$25),inputs!$B$24,0)</f>
        <v>12570</v>
      </c>
      <c r="C124" s="15">
        <f>MAX(0,MIN(A124-B124,inputs!$C$4)*inputs!$B$3)</f>
        <v>0</v>
      </c>
      <c r="D124" s="16">
        <f>MAX(0,(MIN(A124,inputs!$C$5)-(inputs!$C$4+B124))*inputs!$B$4)</f>
        <v>0</v>
      </c>
      <c r="E124" s="16">
        <f>MAX(0, (calculations!A124-inputs!$C$5)*inputs!$B$5)</f>
        <v>0</v>
      </c>
      <c r="F124" s="19">
        <f>MAX(0,inputs!$B$13*(MIN(calculations!A124,inputs!$C$14)-inputs!$C$13))+MAX(0,inputs!$B$14*(calculations!A124-inputs!$C$14))</f>
        <v>0</v>
      </c>
      <c r="G124" s="22">
        <f>MAX(MIN((calculations!A124-inputs!$B$21)/10000,100%),0) * inputs!$B$18</f>
        <v>0</v>
      </c>
      <c r="H124" s="22">
        <f>IF(AND(inputs!$B$35="YES", calculations!A124&gt;=inputs!$B$36,calculations!A124&lt;inputs!$B$37),inputs!$B$38*MIN(2,inputs!$B$17),0)</f>
        <v>0</v>
      </c>
      <c r="I124" s="25">
        <f>MIN(inputs!$B$32,A124)</f>
        <v>12200</v>
      </c>
      <c r="J124" s="25">
        <f>inputs!$B$29*(1+inputs!$B$33)-MAX(0,inputs!$B$31*(I124-inputs!$B$30))</f>
        <v>46486.999999999993</v>
      </c>
      <c r="K124" s="26">
        <f t="shared" si="13"/>
        <v>12200</v>
      </c>
      <c r="L124" s="25">
        <f>MAX(0,J124*(1+inputs!$B$33)-MAX(0,inputs!$B$31*(K124-inputs!$B$30)))</f>
        <v>47184.304999999986</v>
      </c>
      <c r="M124" s="26">
        <f t="shared" si="14"/>
        <v>12200</v>
      </c>
      <c r="N124" s="25">
        <f>MAX(0,L124*(1+inputs!$B$33)-MAX(0,inputs!$B$31*(M124-inputs!$B$30)))</f>
        <v>47892.06957499998</v>
      </c>
      <c r="O124" s="26">
        <f t="shared" si="15"/>
        <v>12200</v>
      </c>
      <c r="P124" s="25">
        <f>MAX(0,N124*(1+inputs!$B$33)-MAX(0,inputs!$B$31*(O124-inputs!$B$30)))</f>
        <v>48610.450618624971</v>
      </c>
      <c r="Q124" s="26">
        <f t="shared" si="16"/>
        <v>12200</v>
      </c>
      <c r="R124" s="25">
        <f>MAX(0,P124*(1+inputs!$B$33)-MAX(0,inputs!$B$31*(Q124-inputs!$B$30)))</f>
        <v>49339.607377904344</v>
      </c>
      <c r="S124" s="26">
        <f t="shared" si="17"/>
        <v>12200</v>
      </c>
      <c r="T124" s="25">
        <f>MAX(0,R124*(1+inputs!$B$33)-MAX(0,inputs!$B$31*(S124-inputs!$B$30)))</f>
        <v>50079.7014885729</v>
      </c>
      <c r="U124" s="26">
        <f t="shared" si="18"/>
        <v>12200</v>
      </c>
      <c r="V124" s="25">
        <f>MAX(0,T124*(1+inputs!$B$33)-MAX(0,inputs!$B$31*(U124-inputs!$B$30)))</f>
        <v>50830.897010901492</v>
      </c>
      <c r="W124" s="26">
        <f t="shared" si="19"/>
        <v>12200</v>
      </c>
      <c r="X124" s="25">
        <f>MAX(0,V124*(1+inputs!$B$33)-MAX(0,inputs!$B$31*(W124-inputs!$B$30)))</f>
        <v>51593.360466065009</v>
      </c>
      <c r="Y124" s="26">
        <f t="shared" si="20"/>
        <v>12200</v>
      </c>
      <c r="Z124" s="25">
        <f>MAX(0,X124*(1+inputs!$B$33)-MAX(0,inputs!$B$31*(Y124-inputs!$B$30)))</f>
        <v>52367.26087305598</v>
      </c>
      <c r="AA124" s="25">
        <f>MAX(0,Y124*(1+inputs!$B$33)-MAX(0,inputs!$B$31*(Z124-inputs!$B$30)))</f>
        <v>9486.5065214249589</v>
      </c>
      <c r="AB124" s="26">
        <f t="shared" si="21"/>
        <v>12200</v>
      </c>
      <c r="AC124" s="25">
        <f>MAX(0,AA124*(1+inputs!$B$33)-MAX(0,inputs!$B$31*(AB124-inputs!$B$30)))</f>
        <v>9628.8041192463315</v>
      </c>
      <c r="AD124" s="26">
        <f>IF(inputs!$B$27="YES",MAX(0,inputs!$B$31*(AB124-inputs!$B$30)),0)</f>
        <v>0</v>
      </c>
      <c r="AE124" s="3">
        <f t="shared" si="22"/>
        <v>0</v>
      </c>
      <c r="AF124" s="1">
        <f t="shared" si="25"/>
        <v>0</v>
      </c>
      <c r="AG124" s="8">
        <f t="shared" si="23"/>
        <v>12200</v>
      </c>
    </row>
    <row r="125" spans="1:33" x14ac:dyDescent="0.2">
      <c r="A125" s="11">
        <f t="shared" si="24"/>
        <v>12300</v>
      </c>
      <c r="B125" s="15">
        <f>inputs!$C$3-MAX(0,MIN((calculations!A125-inputs!$B$8)*0.5,inputs!$C$3))+IF(AND(inputs!$B$23="YES",A125&lt;=inputs!$B$25),inputs!$B$24,0)</f>
        <v>12570</v>
      </c>
      <c r="C125" s="15">
        <f>MAX(0,MIN(A125-B125,inputs!$C$4)*inputs!$B$3)</f>
        <v>0</v>
      </c>
      <c r="D125" s="16">
        <f>MAX(0,(MIN(A125,inputs!$C$5)-(inputs!$C$4+B125))*inputs!$B$4)</f>
        <v>0</v>
      </c>
      <c r="E125" s="16">
        <f>MAX(0, (calculations!A125-inputs!$C$5)*inputs!$B$5)</f>
        <v>0</v>
      </c>
      <c r="F125" s="19">
        <f>MAX(0,inputs!$B$13*(MIN(calculations!A125,inputs!$C$14)-inputs!$C$13))+MAX(0,inputs!$B$14*(calculations!A125-inputs!$C$14))</f>
        <v>0</v>
      </c>
      <c r="G125" s="22">
        <f>MAX(MIN((calculations!A125-inputs!$B$21)/10000,100%),0) * inputs!$B$18</f>
        <v>0</v>
      </c>
      <c r="H125" s="22">
        <f>IF(AND(inputs!$B$35="YES", calculations!A125&gt;=inputs!$B$36,calculations!A125&lt;inputs!$B$37),inputs!$B$38*MIN(2,inputs!$B$17),0)</f>
        <v>0</v>
      </c>
      <c r="I125" s="25">
        <f>MIN(inputs!$B$32,A125)</f>
        <v>12300</v>
      </c>
      <c r="J125" s="25">
        <f>inputs!$B$29*(1+inputs!$B$33)-MAX(0,inputs!$B$31*(I125-inputs!$B$30))</f>
        <v>46486.999999999993</v>
      </c>
      <c r="K125" s="26">
        <f t="shared" si="13"/>
        <v>12300</v>
      </c>
      <c r="L125" s="25">
        <f>MAX(0,J125*(1+inputs!$B$33)-MAX(0,inputs!$B$31*(K125-inputs!$B$30)))</f>
        <v>47184.304999999986</v>
      </c>
      <c r="M125" s="26">
        <f t="shared" si="14"/>
        <v>12300</v>
      </c>
      <c r="N125" s="25">
        <f>MAX(0,L125*(1+inputs!$B$33)-MAX(0,inputs!$B$31*(M125-inputs!$B$30)))</f>
        <v>47892.06957499998</v>
      </c>
      <c r="O125" s="26">
        <f t="shared" si="15"/>
        <v>12300</v>
      </c>
      <c r="P125" s="25">
        <f>MAX(0,N125*(1+inputs!$B$33)-MAX(0,inputs!$B$31*(O125-inputs!$B$30)))</f>
        <v>48610.450618624971</v>
      </c>
      <c r="Q125" s="26">
        <f t="shared" si="16"/>
        <v>12300</v>
      </c>
      <c r="R125" s="25">
        <f>MAX(0,P125*(1+inputs!$B$33)-MAX(0,inputs!$B$31*(Q125-inputs!$B$30)))</f>
        <v>49339.607377904344</v>
      </c>
      <c r="S125" s="26">
        <f t="shared" si="17"/>
        <v>12300</v>
      </c>
      <c r="T125" s="25">
        <f>MAX(0,R125*(1+inputs!$B$33)-MAX(0,inputs!$B$31*(S125-inputs!$B$30)))</f>
        <v>50079.7014885729</v>
      </c>
      <c r="U125" s="26">
        <f t="shared" si="18"/>
        <v>12300</v>
      </c>
      <c r="V125" s="25">
        <f>MAX(0,T125*(1+inputs!$B$33)-MAX(0,inputs!$B$31*(U125-inputs!$B$30)))</f>
        <v>50830.897010901492</v>
      </c>
      <c r="W125" s="26">
        <f t="shared" si="19"/>
        <v>12300</v>
      </c>
      <c r="X125" s="25">
        <f>MAX(0,V125*(1+inputs!$B$33)-MAX(0,inputs!$B$31*(W125-inputs!$B$30)))</f>
        <v>51593.360466065009</v>
      </c>
      <c r="Y125" s="26">
        <f t="shared" si="20"/>
        <v>12300</v>
      </c>
      <c r="Z125" s="25">
        <f>MAX(0,X125*(1+inputs!$B$33)-MAX(0,inputs!$B$31*(Y125-inputs!$B$30)))</f>
        <v>52367.26087305598</v>
      </c>
      <c r="AA125" s="25">
        <f>MAX(0,Y125*(1+inputs!$B$33)-MAX(0,inputs!$B$31*(Z125-inputs!$B$30)))</f>
        <v>9588.0065214249589</v>
      </c>
      <c r="AB125" s="26">
        <f t="shared" si="21"/>
        <v>12300</v>
      </c>
      <c r="AC125" s="25">
        <f>MAX(0,AA125*(1+inputs!$B$33)-MAX(0,inputs!$B$31*(AB125-inputs!$B$30)))</f>
        <v>9731.8266192463325</v>
      </c>
      <c r="AD125" s="26">
        <f>IF(inputs!$B$27="YES",MAX(0,inputs!$B$31*(AB125-inputs!$B$30)),0)</f>
        <v>0</v>
      </c>
      <c r="AE125" s="3">
        <f t="shared" si="22"/>
        <v>0</v>
      </c>
      <c r="AF125" s="1">
        <f t="shared" si="25"/>
        <v>0</v>
      </c>
      <c r="AG125" s="8">
        <f t="shared" si="23"/>
        <v>12300</v>
      </c>
    </row>
    <row r="126" spans="1:33" x14ac:dyDescent="0.2">
      <c r="A126" s="11">
        <f t="shared" si="24"/>
        <v>12400</v>
      </c>
      <c r="B126" s="15">
        <f>inputs!$C$3-MAX(0,MIN((calculations!A126-inputs!$B$8)*0.5,inputs!$C$3))+IF(AND(inputs!$B$23="YES",A126&lt;=inputs!$B$25),inputs!$B$24,0)</f>
        <v>12570</v>
      </c>
      <c r="C126" s="15">
        <f>MAX(0,MIN(A126-B126,inputs!$C$4)*inputs!$B$3)</f>
        <v>0</v>
      </c>
      <c r="D126" s="16">
        <f>MAX(0,(MIN(A126,inputs!$C$5)-(inputs!$C$4+B126))*inputs!$B$4)</f>
        <v>0</v>
      </c>
      <c r="E126" s="16">
        <f>MAX(0, (calculations!A126-inputs!$C$5)*inputs!$B$5)</f>
        <v>0</v>
      </c>
      <c r="F126" s="19">
        <f>MAX(0,inputs!$B$13*(MIN(calculations!A126,inputs!$C$14)-inputs!$C$13))+MAX(0,inputs!$B$14*(calculations!A126-inputs!$C$14))</f>
        <v>0</v>
      </c>
      <c r="G126" s="22">
        <f>MAX(MIN((calculations!A126-inputs!$B$21)/10000,100%),0) * inputs!$B$18</f>
        <v>0</v>
      </c>
      <c r="H126" s="22">
        <f>IF(AND(inputs!$B$35="YES", calculations!A126&gt;=inputs!$B$36,calculations!A126&lt;inputs!$B$37),inputs!$B$38*MIN(2,inputs!$B$17),0)</f>
        <v>0</v>
      </c>
      <c r="I126" s="25">
        <f>MIN(inputs!$B$32,A126)</f>
        <v>12400</v>
      </c>
      <c r="J126" s="25">
        <f>inputs!$B$29*(1+inputs!$B$33)-MAX(0,inputs!$B$31*(I126-inputs!$B$30))</f>
        <v>46486.999999999993</v>
      </c>
      <c r="K126" s="26">
        <f t="shared" si="13"/>
        <v>12400</v>
      </c>
      <c r="L126" s="25">
        <f>MAX(0,J126*(1+inputs!$B$33)-MAX(0,inputs!$B$31*(K126-inputs!$B$30)))</f>
        <v>47184.304999999986</v>
      </c>
      <c r="M126" s="26">
        <f t="shared" si="14"/>
        <v>12400</v>
      </c>
      <c r="N126" s="25">
        <f>MAX(0,L126*(1+inputs!$B$33)-MAX(0,inputs!$B$31*(M126-inputs!$B$30)))</f>
        <v>47892.06957499998</v>
      </c>
      <c r="O126" s="26">
        <f t="shared" si="15"/>
        <v>12400</v>
      </c>
      <c r="P126" s="25">
        <f>MAX(0,N126*(1+inputs!$B$33)-MAX(0,inputs!$B$31*(O126-inputs!$B$30)))</f>
        <v>48610.450618624971</v>
      </c>
      <c r="Q126" s="26">
        <f t="shared" si="16"/>
        <v>12400</v>
      </c>
      <c r="R126" s="25">
        <f>MAX(0,P126*(1+inputs!$B$33)-MAX(0,inputs!$B$31*(Q126-inputs!$B$30)))</f>
        <v>49339.607377904344</v>
      </c>
      <c r="S126" s="26">
        <f t="shared" si="17"/>
        <v>12400</v>
      </c>
      <c r="T126" s="25">
        <f>MAX(0,R126*(1+inputs!$B$33)-MAX(0,inputs!$B$31*(S126-inputs!$B$30)))</f>
        <v>50079.7014885729</v>
      </c>
      <c r="U126" s="26">
        <f t="shared" si="18"/>
        <v>12400</v>
      </c>
      <c r="V126" s="25">
        <f>MAX(0,T126*(1+inputs!$B$33)-MAX(0,inputs!$B$31*(U126-inputs!$B$30)))</f>
        <v>50830.897010901492</v>
      </c>
      <c r="W126" s="26">
        <f t="shared" si="19"/>
        <v>12400</v>
      </c>
      <c r="X126" s="25">
        <f>MAX(0,V126*(1+inputs!$B$33)-MAX(0,inputs!$B$31*(W126-inputs!$B$30)))</f>
        <v>51593.360466065009</v>
      </c>
      <c r="Y126" s="26">
        <f t="shared" si="20"/>
        <v>12400</v>
      </c>
      <c r="Z126" s="25">
        <f>MAX(0,X126*(1+inputs!$B$33)-MAX(0,inputs!$B$31*(Y126-inputs!$B$30)))</f>
        <v>52367.26087305598</v>
      </c>
      <c r="AA126" s="25">
        <f>MAX(0,Y126*(1+inputs!$B$33)-MAX(0,inputs!$B$31*(Z126-inputs!$B$30)))</f>
        <v>9689.5065214249589</v>
      </c>
      <c r="AB126" s="26">
        <f t="shared" si="21"/>
        <v>12400</v>
      </c>
      <c r="AC126" s="25">
        <f>MAX(0,AA126*(1+inputs!$B$33)-MAX(0,inputs!$B$31*(AB126-inputs!$B$30)))</f>
        <v>9834.8491192463316</v>
      </c>
      <c r="AD126" s="26">
        <f>IF(inputs!$B$27="YES",MAX(0,inputs!$B$31*(AB126-inputs!$B$30)),0)</f>
        <v>0</v>
      </c>
      <c r="AE126" s="3">
        <f t="shared" si="22"/>
        <v>0</v>
      </c>
      <c r="AF126" s="1">
        <f t="shared" si="25"/>
        <v>0</v>
      </c>
      <c r="AG126" s="8">
        <f t="shared" si="23"/>
        <v>12400</v>
      </c>
    </row>
    <row r="127" spans="1:33" x14ac:dyDescent="0.2">
      <c r="A127" s="11">
        <f t="shared" si="24"/>
        <v>12500</v>
      </c>
      <c r="B127" s="15">
        <f>inputs!$C$3-MAX(0,MIN((calculations!A127-inputs!$B$8)*0.5,inputs!$C$3))+IF(AND(inputs!$B$23="YES",A127&lt;=inputs!$B$25),inputs!$B$24,0)</f>
        <v>12570</v>
      </c>
      <c r="C127" s="15">
        <f>MAX(0,MIN(A127-B127,inputs!$C$4)*inputs!$B$3)</f>
        <v>0</v>
      </c>
      <c r="D127" s="16">
        <f>MAX(0,(MIN(A127,inputs!$C$5)-(inputs!$C$4+B127))*inputs!$B$4)</f>
        <v>0</v>
      </c>
      <c r="E127" s="16">
        <f>MAX(0, (calculations!A127-inputs!$C$5)*inputs!$B$5)</f>
        <v>0</v>
      </c>
      <c r="F127" s="19">
        <f>MAX(0,inputs!$B$13*(MIN(calculations!A127,inputs!$C$14)-inputs!$C$13))+MAX(0,inputs!$B$14*(calculations!A127-inputs!$C$14))</f>
        <v>0</v>
      </c>
      <c r="G127" s="22">
        <f>MAX(MIN((calculations!A127-inputs!$B$21)/10000,100%),0) * inputs!$B$18</f>
        <v>0</v>
      </c>
      <c r="H127" s="22">
        <f>IF(AND(inputs!$B$35="YES", calculations!A127&gt;=inputs!$B$36,calculations!A127&lt;inputs!$B$37),inputs!$B$38*MIN(2,inputs!$B$17),0)</f>
        <v>0</v>
      </c>
      <c r="I127" s="25">
        <f>MIN(inputs!$B$32,A127)</f>
        <v>12500</v>
      </c>
      <c r="J127" s="25">
        <f>inputs!$B$29*(1+inputs!$B$33)-MAX(0,inputs!$B$31*(I127-inputs!$B$30))</f>
        <v>46486.999999999993</v>
      </c>
      <c r="K127" s="26">
        <f t="shared" si="13"/>
        <v>12500</v>
      </c>
      <c r="L127" s="25">
        <f>MAX(0,J127*(1+inputs!$B$33)-MAX(0,inputs!$B$31*(K127-inputs!$B$30)))</f>
        <v>47184.304999999986</v>
      </c>
      <c r="M127" s="26">
        <f t="shared" si="14"/>
        <v>12500</v>
      </c>
      <c r="N127" s="25">
        <f>MAX(0,L127*(1+inputs!$B$33)-MAX(0,inputs!$B$31*(M127-inputs!$B$30)))</f>
        <v>47892.06957499998</v>
      </c>
      <c r="O127" s="26">
        <f t="shared" si="15"/>
        <v>12500</v>
      </c>
      <c r="P127" s="25">
        <f>MAX(0,N127*(1+inputs!$B$33)-MAX(0,inputs!$B$31*(O127-inputs!$B$30)))</f>
        <v>48610.450618624971</v>
      </c>
      <c r="Q127" s="26">
        <f t="shared" si="16"/>
        <v>12500</v>
      </c>
      <c r="R127" s="25">
        <f>MAX(0,P127*(1+inputs!$B$33)-MAX(0,inputs!$B$31*(Q127-inputs!$B$30)))</f>
        <v>49339.607377904344</v>
      </c>
      <c r="S127" s="26">
        <f t="shared" si="17"/>
        <v>12500</v>
      </c>
      <c r="T127" s="25">
        <f>MAX(0,R127*(1+inputs!$B$33)-MAX(0,inputs!$B$31*(S127-inputs!$B$30)))</f>
        <v>50079.7014885729</v>
      </c>
      <c r="U127" s="26">
        <f t="shared" si="18"/>
        <v>12500</v>
      </c>
      <c r="V127" s="25">
        <f>MAX(0,T127*(1+inputs!$B$33)-MAX(0,inputs!$B$31*(U127-inputs!$B$30)))</f>
        <v>50830.897010901492</v>
      </c>
      <c r="W127" s="26">
        <f t="shared" si="19"/>
        <v>12500</v>
      </c>
      <c r="X127" s="25">
        <f>MAX(0,V127*(1+inputs!$B$33)-MAX(0,inputs!$B$31*(W127-inputs!$B$30)))</f>
        <v>51593.360466065009</v>
      </c>
      <c r="Y127" s="26">
        <f t="shared" si="20"/>
        <v>12500</v>
      </c>
      <c r="Z127" s="25">
        <f>MAX(0,X127*(1+inputs!$B$33)-MAX(0,inputs!$B$31*(Y127-inputs!$B$30)))</f>
        <v>52367.26087305598</v>
      </c>
      <c r="AA127" s="25">
        <f>MAX(0,Y127*(1+inputs!$B$33)-MAX(0,inputs!$B$31*(Z127-inputs!$B$30)))</f>
        <v>9791.0065214249589</v>
      </c>
      <c r="AB127" s="26">
        <f t="shared" si="21"/>
        <v>12500</v>
      </c>
      <c r="AC127" s="25">
        <f>MAX(0,AA127*(1+inputs!$B$33)-MAX(0,inputs!$B$31*(AB127-inputs!$B$30)))</f>
        <v>9937.8716192463326</v>
      </c>
      <c r="AD127" s="26">
        <f>IF(inputs!$B$27="YES",MAX(0,inputs!$B$31*(AB127-inputs!$B$30)),0)</f>
        <v>0</v>
      </c>
      <c r="AE127" s="3">
        <f t="shared" si="22"/>
        <v>0</v>
      </c>
      <c r="AF127" s="1">
        <f t="shared" si="25"/>
        <v>9.9749999999999991E-2</v>
      </c>
      <c r="AG127" s="8">
        <f t="shared" si="23"/>
        <v>12500</v>
      </c>
    </row>
    <row r="128" spans="1:33" x14ac:dyDescent="0.2">
      <c r="A128" s="11">
        <f t="shared" si="24"/>
        <v>12600</v>
      </c>
      <c r="B128" s="15">
        <f>inputs!$C$3-MAX(0,MIN((calculations!A128-inputs!$B$8)*0.5,inputs!$C$3))+IF(AND(inputs!$B$23="YES",A128&lt;=inputs!$B$25),inputs!$B$24,0)</f>
        <v>12570</v>
      </c>
      <c r="C128" s="15">
        <f>MAX(0,MIN(A128-B128,inputs!$C$4)*inputs!$B$3)</f>
        <v>6</v>
      </c>
      <c r="D128" s="16">
        <f>MAX(0,(MIN(A128,inputs!$C$5)-(inputs!$C$4+B128))*inputs!$B$4)</f>
        <v>0</v>
      </c>
      <c r="E128" s="16">
        <f>MAX(0, (calculations!A128-inputs!$C$5)*inputs!$B$5)</f>
        <v>0</v>
      </c>
      <c r="F128" s="19">
        <f>MAX(0,inputs!$B$13*(MIN(calculations!A128,inputs!$C$14)-inputs!$C$13))+MAX(0,inputs!$B$14*(calculations!A128-inputs!$C$14))</f>
        <v>3.9750000000000001</v>
      </c>
      <c r="G128" s="22">
        <f>MAX(MIN((calculations!A128-inputs!$B$21)/10000,100%),0) * inputs!$B$18</f>
        <v>0</v>
      </c>
      <c r="H128" s="22">
        <f>IF(AND(inputs!$B$35="YES", calculations!A128&gt;=inputs!$B$36,calculations!A128&lt;inputs!$B$37),inputs!$B$38*MIN(2,inputs!$B$17),0)</f>
        <v>0</v>
      </c>
      <c r="I128" s="25">
        <f>MIN(inputs!$B$32,A128)</f>
        <v>12600</v>
      </c>
      <c r="J128" s="25">
        <f>inputs!$B$29*(1+inputs!$B$33)-MAX(0,inputs!$B$31*(I128-inputs!$B$30))</f>
        <v>46486.999999999993</v>
      </c>
      <c r="K128" s="26">
        <f t="shared" si="13"/>
        <v>12600</v>
      </c>
      <c r="L128" s="25">
        <f>MAX(0,J128*(1+inputs!$B$33)-MAX(0,inputs!$B$31*(K128-inputs!$B$30)))</f>
        <v>47184.304999999986</v>
      </c>
      <c r="M128" s="26">
        <f t="shared" si="14"/>
        <v>12600</v>
      </c>
      <c r="N128" s="25">
        <f>MAX(0,L128*(1+inputs!$B$33)-MAX(0,inputs!$B$31*(M128-inputs!$B$30)))</f>
        <v>47892.06957499998</v>
      </c>
      <c r="O128" s="26">
        <f t="shared" si="15"/>
        <v>12600</v>
      </c>
      <c r="P128" s="25">
        <f>MAX(0,N128*(1+inputs!$B$33)-MAX(0,inputs!$B$31*(O128-inputs!$B$30)))</f>
        <v>48610.450618624971</v>
      </c>
      <c r="Q128" s="26">
        <f t="shared" si="16"/>
        <v>12600</v>
      </c>
      <c r="R128" s="25">
        <f>MAX(0,P128*(1+inputs!$B$33)-MAX(0,inputs!$B$31*(Q128-inputs!$B$30)))</f>
        <v>49339.607377904344</v>
      </c>
      <c r="S128" s="26">
        <f t="shared" si="17"/>
        <v>12600</v>
      </c>
      <c r="T128" s="25">
        <f>MAX(0,R128*(1+inputs!$B$33)-MAX(0,inputs!$B$31*(S128-inputs!$B$30)))</f>
        <v>50079.7014885729</v>
      </c>
      <c r="U128" s="26">
        <f t="shared" si="18"/>
        <v>12600</v>
      </c>
      <c r="V128" s="25">
        <f>MAX(0,T128*(1+inputs!$B$33)-MAX(0,inputs!$B$31*(U128-inputs!$B$30)))</f>
        <v>50830.897010901492</v>
      </c>
      <c r="W128" s="26">
        <f t="shared" si="19"/>
        <v>12600</v>
      </c>
      <c r="X128" s="25">
        <f>MAX(0,V128*(1+inputs!$B$33)-MAX(0,inputs!$B$31*(W128-inputs!$B$30)))</f>
        <v>51593.360466065009</v>
      </c>
      <c r="Y128" s="26">
        <f t="shared" si="20"/>
        <v>12600</v>
      </c>
      <c r="Z128" s="25">
        <f>MAX(0,X128*(1+inputs!$B$33)-MAX(0,inputs!$B$31*(Y128-inputs!$B$30)))</f>
        <v>52367.26087305598</v>
      </c>
      <c r="AA128" s="25">
        <f>MAX(0,Y128*(1+inputs!$B$33)-MAX(0,inputs!$B$31*(Z128-inputs!$B$30)))</f>
        <v>9892.5065214249589</v>
      </c>
      <c r="AB128" s="26">
        <f t="shared" si="21"/>
        <v>12600</v>
      </c>
      <c r="AC128" s="25">
        <f>MAX(0,AA128*(1+inputs!$B$33)-MAX(0,inputs!$B$31*(AB128-inputs!$B$30)))</f>
        <v>10040.894119246332</v>
      </c>
      <c r="AD128" s="26">
        <f>IF(inputs!$B$27="YES",MAX(0,inputs!$B$31*(AB128-inputs!$B$30)),0)</f>
        <v>0</v>
      </c>
      <c r="AE128" s="3">
        <f t="shared" si="22"/>
        <v>9.9749999999999996</v>
      </c>
      <c r="AF128" s="1">
        <f t="shared" si="25"/>
        <v>0.33250000000000002</v>
      </c>
      <c r="AG128" s="8">
        <f t="shared" si="23"/>
        <v>12590.025</v>
      </c>
    </row>
    <row r="129" spans="1:33" x14ac:dyDescent="0.2">
      <c r="A129" s="11">
        <f t="shared" si="24"/>
        <v>12700</v>
      </c>
      <c r="B129" s="15">
        <f>inputs!$C$3-MAX(0,MIN((calculations!A129-inputs!$B$8)*0.5,inputs!$C$3))+IF(AND(inputs!$B$23="YES",A129&lt;=inputs!$B$25),inputs!$B$24,0)</f>
        <v>12570</v>
      </c>
      <c r="C129" s="15">
        <f>MAX(0,MIN(A129-B129,inputs!$C$4)*inputs!$B$3)</f>
        <v>26</v>
      </c>
      <c r="D129" s="16">
        <f>MAX(0,(MIN(A129,inputs!$C$5)-(inputs!$C$4+B129))*inputs!$B$4)</f>
        <v>0</v>
      </c>
      <c r="E129" s="16">
        <f>MAX(0, (calculations!A129-inputs!$C$5)*inputs!$B$5)</f>
        <v>0</v>
      </c>
      <c r="F129" s="19">
        <f>MAX(0,inputs!$B$13*(MIN(calculations!A129,inputs!$C$14)-inputs!$C$13))+MAX(0,inputs!$B$14*(calculations!A129-inputs!$C$14))</f>
        <v>17.225000000000001</v>
      </c>
      <c r="G129" s="22">
        <f>MAX(MIN((calculations!A129-inputs!$B$21)/10000,100%),0) * inputs!$B$18</f>
        <v>0</v>
      </c>
      <c r="H129" s="22">
        <f>IF(AND(inputs!$B$35="YES", calculations!A129&gt;=inputs!$B$36,calculations!A129&lt;inputs!$B$37),inputs!$B$38*MIN(2,inputs!$B$17),0)</f>
        <v>0</v>
      </c>
      <c r="I129" s="25">
        <f>MIN(inputs!$B$32,A129)</f>
        <v>12700</v>
      </c>
      <c r="J129" s="25">
        <f>inputs!$B$29*(1+inputs!$B$33)-MAX(0,inputs!$B$31*(I129-inputs!$B$30))</f>
        <v>46486.999999999993</v>
      </c>
      <c r="K129" s="26">
        <f t="shared" si="13"/>
        <v>12700</v>
      </c>
      <c r="L129" s="25">
        <f>MAX(0,J129*(1+inputs!$B$33)-MAX(0,inputs!$B$31*(K129-inputs!$B$30)))</f>
        <v>47184.304999999986</v>
      </c>
      <c r="M129" s="26">
        <f t="shared" si="14"/>
        <v>12700</v>
      </c>
      <c r="N129" s="25">
        <f>MAX(0,L129*(1+inputs!$B$33)-MAX(0,inputs!$B$31*(M129-inputs!$B$30)))</f>
        <v>47892.06957499998</v>
      </c>
      <c r="O129" s="26">
        <f t="shared" si="15"/>
        <v>12700</v>
      </c>
      <c r="P129" s="25">
        <f>MAX(0,N129*(1+inputs!$B$33)-MAX(0,inputs!$B$31*(O129-inputs!$B$30)))</f>
        <v>48610.450618624971</v>
      </c>
      <c r="Q129" s="26">
        <f t="shared" si="16"/>
        <v>12700</v>
      </c>
      <c r="R129" s="25">
        <f>MAX(0,P129*(1+inputs!$B$33)-MAX(0,inputs!$B$31*(Q129-inputs!$B$30)))</f>
        <v>49339.607377904344</v>
      </c>
      <c r="S129" s="26">
        <f t="shared" si="17"/>
        <v>12700</v>
      </c>
      <c r="T129" s="25">
        <f>MAX(0,R129*(1+inputs!$B$33)-MAX(0,inputs!$B$31*(S129-inputs!$B$30)))</f>
        <v>50079.7014885729</v>
      </c>
      <c r="U129" s="26">
        <f t="shared" si="18"/>
        <v>12700</v>
      </c>
      <c r="V129" s="25">
        <f>MAX(0,T129*(1+inputs!$B$33)-MAX(0,inputs!$B$31*(U129-inputs!$B$30)))</f>
        <v>50830.897010901492</v>
      </c>
      <c r="W129" s="26">
        <f t="shared" si="19"/>
        <v>12700</v>
      </c>
      <c r="X129" s="25">
        <f>MAX(0,V129*(1+inputs!$B$33)-MAX(0,inputs!$B$31*(W129-inputs!$B$30)))</f>
        <v>51593.360466065009</v>
      </c>
      <c r="Y129" s="26">
        <f t="shared" si="20"/>
        <v>12700</v>
      </c>
      <c r="Z129" s="25">
        <f>MAX(0,X129*(1+inputs!$B$33)-MAX(0,inputs!$B$31*(Y129-inputs!$B$30)))</f>
        <v>52367.26087305598</v>
      </c>
      <c r="AA129" s="25">
        <f>MAX(0,Y129*(1+inputs!$B$33)-MAX(0,inputs!$B$31*(Z129-inputs!$B$30)))</f>
        <v>9994.0065214249589</v>
      </c>
      <c r="AB129" s="26">
        <f t="shared" si="21"/>
        <v>12700</v>
      </c>
      <c r="AC129" s="25">
        <f>MAX(0,AA129*(1+inputs!$B$33)-MAX(0,inputs!$B$31*(AB129-inputs!$B$30)))</f>
        <v>10143.916619246333</v>
      </c>
      <c r="AD129" s="26">
        <f>IF(inputs!$B$27="YES",MAX(0,inputs!$B$31*(AB129-inputs!$B$30)),0)</f>
        <v>0</v>
      </c>
      <c r="AE129" s="3">
        <f t="shared" si="22"/>
        <v>43.225000000000001</v>
      </c>
      <c r="AF129" s="1">
        <f t="shared" si="25"/>
        <v>0.33249999999999991</v>
      </c>
      <c r="AG129" s="8">
        <f t="shared" si="23"/>
        <v>12656.775</v>
      </c>
    </row>
    <row r="130" spans="1:33" x14ac:dyDescent="0.2">
      <c r="A130" s="11">
        <f t="shared" si="24"/>
        <v>12800</v>
      </c>
      <c r="B130" s="15">
        <f>inputs!$C$3-MAX(0,MIN((calculations!A130-inputs!$B$8)*0.5,inputs!$C$3))+IF(AND(inputs!$B$23="YES",A130&lt;=inputs!$B$25),inputs!$B$24,0)</f>
        <v>12570</v>
      </c>
      <c r="C130" s="15">
        <f>MAX(0,MIN(A130-B130,inputs!$C$4)*inputs!$B$3)</f>
        <v>46</v>
      </c>
      <c r="D130" s="16">
        <f>MAX(0,(MIN(A130,inputs!$C$5)-(inputs!$C$4+B130))*inputs!$B$4)</f>
        <v>0</v>
      </c>
      <c r="E130" s="16">
        <f>MAX(0, (calculations!A130-inputs!$C$5)*inputs!$B$5)</f>
        <v>0</v>
      </c>
      <c r="F130" s="19">
        <f>MAX(0,inputs!$B$13*(MIN(calculations!A130,inputs!$C$14)-inputs!$C$13))+MAX(0,inputs!$B$14*(calculations!A130-inputs!$C$14))</f>
        <v>30.475000000000001</v>
      </c>
      <c r="G130" s="22">
        <f>MAX(MIN((calculations!A130-inputs!$B$21)/10000,100%),0) * inputs!$B$18</f>
        <v>0</v>
      </c>
      <c r="H130" s="22">
        <f>IF(AND(inputs!$B$35="YES", calculations!A130&gt;=inputs!$B$36,calculations!A130&lt;inputs!$B$37),inputs!$B$38*MIN(2,inputs!$B$17),0)</f>
        <v>0</v>
      </c>
      <c r="I130" s="25">
        <f>MIN(inputs!$B$32,A130)</f>
        <v>12800</v>
      </c>
      <c r="J130" s="25">
        <f>inputs!$B$29*(1+inputs!$B$33)-MAX(0,inputs!$B$31*(I130-inputs!$B$30))</f>
        <v>46486.999999999993</v>
      </c>
      <c r="K130" s="26">
        <f t="shared" ref="K130:K193" si="26">$I130+(INT(COLUMN(K$1)/2) - 5) * ($A130-$I130)/9</f>
        <v>12800</v>
      </c>
      <c r="L130" s="25">
        <f>MAX(0,J130*(1+inputs!$B$33)-MAX(0,inputs!$B$31*(K130-inputs!$B$30)))</f>
        <v>47184.304999999986</v>
      </c>
      <c r="M130" s="26">
        <f t="shared" ref="M130:M193" si="27">$I130+(INT(COLUMN(M$1)/2) - 5) * ($A130-$I130)/9</f>
        <v>12800</v>
      </c>
      <c r="N130" s="25">
        <f>MAX(0,L130*(1+inputs!$B$33)-MAX(0,inputs!$B$31*(M130-inputs!$B$30)))</f>
        <v>47892.06957499998</v>
      </c>
      <c r="O130" s="26">
        <f t="shared" ref="O130:O193" si="28">$I130+(INT(COLUMN(O$1)/2) - 5) * ($A130-$I130)/9</f>
        <v>12800</v>
      </c>
      <c r="P130" s="25">
        <f>MAX(0,N130*(1+inputs!$B$33)-MAX(0,inputs!$B$31*(O130-inputs!$B$30)))</f>
        <v>48610.450618624971</v>
      </c>
      <c r="Q130" s="26">
        <f t="shared" ref="Q130:Q193" si="29">$I130+(INT(COLUMN(Q$1)/2) - 5) * ($A130-$I130)/9</f>
        <v>12800</v>
      </c>
      <c r="R130" s="25">
        <f>MAX(0,P130*(1+inputs!$B$33)-MAX(0,inputs!$B$31*(Q130-inputs!$B$30)))</f>
        <v>49339.607377904344</v>
      </c>
      <c r="S130" s="26">
        <f t="shared" ref="S130:S193" si="30">$I130+(INT(COLUMN(S$1)/2) - 5) * ($A130-$I130)/9</f>
        <v>12800</v>
      </c>
      <c r="T130" s="25">
        <f>MAX(0,R130*(1+inputs!$B$33)-MAX(0,inputs!$B$31*(S130-inputs!$B$30)))</f>
        <v>50079.7014885729</v>
      </c>
      <c r="U130" s="26">
        <f t="shared" ref="U130:U193" si="31">$I130+(INT(COLUMN(U$1)/2) - 5) * ($A130-$I130)/9</f>
        <v>12800</v>
      </c>
      <c r="V130" s="25">
        <f>MAX(0,T130*(1+inputs!$B$33)-MAX(0,inputs!$B$31*(U130-inputs!$B$30)))</f>
        <v>50830.897010901492</v>
      </c>
      <c r="W130" s="26">
        <f t="shared" ref="W130:W193" si="32">$I130+(INT(COLUMN(W$1)/2) - 5) * ($A130-$I130)/9</f>
        <v>12800</v>
      </c>
      <c r="X130" s="25">
        <f>MAX(0,V130*(1+inputs!$B$33)-MAX(0,inputs!$B$31*(W130-inputs!$B$30)))</f>
        <v>51593.360466065009</v>
      </c>
      <c r="Y130" s="26">
        <f t="shared" ref="Y130:Y193" si="33">$I130+(INT(COLUMN(Y$1)/2) - 5) * ($A130-$I130)/9</f>
        <v>12800</v>
      </c>
      <c r="Z130" s="25">
        <f>MAX(0,X130*(1+inputs!$B$33)-MAX(0,inputs!$B$31*(Y130-inputs!$B$30)))</f>
        <v>52367.26087305598</v>
      </c>
      <c r="AA130" s="25">
        <f>MAX(0,Y130*(1+inputs!$B$33)-MAX(0,inputs!$B$31*(Z130-inputs!$B$30)))</f>
        <v>10095.506521424959</v>
      </c>
      <c r="AB130" s="26">
        <f t="shared" ref="AB130:AB193" si="34">$I130+(INT(COLUMN(AB$1)/2) - 5) * ($A130-$I130)/9</f>
        <v>12800</v>
      </c>
      <c r="AC130" s="25">
        <f>MAX(0,AA130*(1+inputs!$B$33)-MAX(0,inputs!$B$31*(AB130-inputs!$B$30)))</f>
        <v>10246.939119246332</v>
      </c>
      <c r="AD130" s="26">
        <f>IF(inputs!$B$27="YES",MAX(0,inputs!$B$31*(AB130-inputs!$B$30)),0)</f>
        <v>0</v>
      </c>
      <c r="AE130" s="3">
        <f t="shared" ref="AE130:AE193" si="35">SUM(C130:G130)+AD130-H130</f>
        <v>76.474999999999994</v>
      </c>
      <c r="AF130" s="1">
        <f t="shared" si="25"/>
        <v>0.33250000000000002</v>
      </c>
      <c r="AG130" s="8">
        <f t="shared" ref="AG130:AG193" si="36">A130-AE130</f>
        <v>12723.525</v>
      </c>
    </row>
    <row r="131" spans="1:33" x14ac:dyDescent="0.2">
      <c r="A131" s="11">
        <f t="shared" ref="A131:A194" si="37">(ROW(A131)-2)*100</f>
        <v>12900</v>
      </c>
      <c r="B131" s="15">
        <f>inputs!$C$3-MAX(0,MIN((calculations!A131-inputs!$B$8)*0.5,inputs!$C$3))+IF(AND(inputs!$B$23="YES",A131&lt;=inputs!$B$25),inputs!$B$24,0)</f>
        <v>12570</v>
      </c>
      <c r="C131" s="15">
        <f>MAX(0,MIN(A131-B131,inputs!$C$4)*inputs!$B$3)</f>
        <v>66</v>
      </c>
      <c r="D131" s="16">
        <f>MAX(0,(MIN(A131,inputs!$C$5)-(inputs!$C$4+B131))*inputs!$B$4)</f>
        <v>0</v>
      </c>
      <c r="E131" s="16">
        <f>MAX(0, (calculations!A131-inputs!$C$5)*inputs!$B$5)</f>
        <v>0</v>
      </c>
      <c r="F131" s="19">
        <f>MAX(0,inputs!$B$13*(MIN(calculations!A131,inputs!$C$14)-inputs!$C$13))+MAX(0,inputs!$B$14*(calculations!A131-inputs!$C$14))</f>
        <v>43.725000000000001</v>
      </c>
      <c r="G131" s="22">
        <f>MAX(MIN((calculations!A131-inputs!$B$21)/10000,100%),0) * inputs!$B$18</f>
        <v>0</v>
      </c>
      <c r="H131" s="22">
        <f>IF(AND(inputs!$B$35="YES", calculations!A131&gt;=inputs!$B$36,calculations!A131&lt;inputs!$B$37),inputs!$B$38*MIN(2,inputs!$B$17),0)</f>
        <v>0</v>
      </c>
      <c r="I131" s="25">
        <f>MIN(inputs!$B$32,A131)</f>
        <v>12900</v>
      </c>
      <c r="J131" s="25">
        <f>inputs!$B$29*(1+inputs!$B$33)-MAX(0,inputs!$B$31*(I131-inputs!$B$30))</f>
        <v>46486.999999999993</v>
      </c>
      <c r="K131" s="26">
        <f t="shared" si="26"/>
        <v>12900</v>
      </c>
      <c r="L131" s="25">
        <f>MAX(0,J131*(1+inputs!$B$33)-MAX(0,inputs!$B$31*(K131-inputs!$B$30)))</f>
        <v>47184.304999999986</v>
      </c>
      <c r="M131" s="26">
        <f t="shared" si="27"/>
        <v>12900</v>
      </c>
      <c r="N131" s="25">
        <f>MAX(0,L131*(1+inputs!$B$33)-MAX(0,inputs!$B$31*(M131-inputs!$B$30)))</f>
        <v>47892.06957499998</v>
      </c>
      <c r="O131" s="26">
        <f t="shared" si="28"/>
        <v>12900</v>
      </c>
      <c r="P131" s="25">
        <f>MAX(0,N131*(1+inputs!$B$33)-MAX(0,inputs!$B$31*(O131-inputs!$B$30)))</f>
        <v>48610.450618624971</v>
      </c>
      <c r="Q131" s="26">
        <f t="shared" si="29"/>
        <v>12900</v>
      </c>
      <c r="R131" s="25">
        <f>MAX(0,P131*(1+inputs!$B$33)-MAX(0,inputs!$B$31*(Q131-inputs!$B$30)))</f>
        <v>49339.607377904344</v>
      </c>
      <c r="S131" s="26">
        <f t="shared" si="30"/>
        <v>12900</v>
      </c>
      <c r="T131" s="25">
        <f>MAX(0,R131*(1+inputs!$B$33)-MAX(0,inputs!$B$31*(S131-inputs!$B$30)))</f>
        <v>50079.7014885729</v>
      </c>
      <c r="U131" s="26">
        <f t="shared" si="31"/>
        <v>12900</v>
      </c>
      <c r="V131" s="25">
        <f>MAX(0,T131*(1+inputs!$B$33)-MAX(0,inputs!$B$31*(U131-inputs!$B$30)))</f>
        <v>50830.897010901492</v>
      </c>
      <c r="W131" s="26">
        <f t="shared" si="32"/>
        <v>12900</v>
      </c>
      <c r="X131" s="25">
        <f>MAX(0,V131*(1+inputs!$B$33)-MAX(0,inputs!$B$31*(W131-inputs!$B$30)))</f>
        <v>51593.360466065009</v>
      </c>
      <c r="Y131" s="26">
        <f t="shared" si="33"/>
        <v>12900</v>
      </c>
      <c r="Z131" s="25">
        <f>MAX(0,X131*(1+inputs!$B$33)-MAX(0,inputs!$B$31*(Y131-inputs!$B$30)))</f>
        <v>52367.26087305598</v>
      </c>
      <c r="AA131" s="25">
        <f>MAX(0,Y131*(1+inputs!$B$33)-MAX(0,inputs!$B$31*(Z131-inputs!$B$30)))</f>
        <v>10197.006521424959</v>
      </c>
      <c r="AB131" s="26">
        <f t="shared" si="34"/>
        <v>12900</v>
      </c>
      <c r="AC131" s="25">
        <f>MAX(0,AA131*(1+inputs!$B$33)-MAX(0,inputs!$B$31*(AB131-inputs!$B$30)))</f>
        <v>10349.961619246333</v>
      </c>
      <c r="AD131" s="26">
        <f>IF(inputs!$B$27="YES",MAX(0,inputs!$B$31*(AB131-inputs!$B$30)),0)</f>
        <v>0</v>
      </c>
      <c r="AE131" s="3">
        <f t="shared" si="35"/>
        <v>109.72499999999999</v>
      </c>
      <c r="AF131" s="1">
        <f t="shared" ref="AF131:AF194" si="38">(AE132-AE131)/100</f>
        <v>0.33250000000000002</v>
      </c>
      <c r="AG131" s="8">
        <f t="shared" si="36"/>
        <v>12790.275</v>
      </c>
    </row>
    <row r="132" spans="1:33" x14ac:dyDescent="0.2">
      <c r="A132" s="11">
        <f t="shared" si="37"/>
        <v>13000</v>
      </c>
      <c r="B132" s="15">
        <f>inputs!$C$3-MAX(0,MIN((calculations!A132-inputs!$B$8)*0.5,inputs!$C$3))+IF(AND(inputs!$B$23="YES",A132&lt;=inputs!$B$25),inputs!$B$24,0)</f>
        <v>12570</v>
      </c>
      <c r="C132" s="15">
        <f>MAX(0,MIN(A132-B132,inputs!$C$4)*inputs!$B$3)</f>
        <v>86</v>
      </c>
      <c r="D132" s="16">
        <f>MAX(0,(MIN(A132,inputs!$C$5)-(inputs!$C$4+B132))*inputs!$B$4)</f>
        <v>0</v>
      </c>
      <c r="E132" s="16">
        <f>MAX(0, (calculations!A132-inputs!$C$5)*inputs!$B$5)</f>
        <v>0</v>
      </c>
      <c r="F132" s="19">
        <f>MAX(0,inputs!$B$13*(MIN(calculations!A132,inputs!$C$14)-inputs!$C$13))+MAX(0,inputs!$B$14*(calculations!A132-inputs!$C$14))</f>
        <v>56.975000000000001</v>
      </c>
      <c r="G132" s="22">
        <f>MAX(MIN((calculations!A132-inputs!$B$21)/10000,100%),0) * inputs!$B$18</f>
        <v>0</v>
      </c>
      <c r="H132" s="22">
        <f>IF(AND(inputs!$B$35="YES", calculations!A132&gt;=inputs!$B$36,calculations!A132&lt;inputs!$B$37),inputs!$B$38*MIN(2,inputs!$B$17),0)</f>
        <v>0</v>
      </c>
      <c r="I132" s="25">
        <f>MIN(inputs!$B$32,A132)</f>
        <v>13000</v>
      </c>
      <c r="J132" s="25">
        <f>inputs!$B$29*(1+inputs!$B$33)-MAX(0,inputs!$B$31*(I132-inputs!$B$30))</f>
        <v>46486.999999999993</v>
      </c>
      <c r="K132" s="26">
        <f t="shared" si="26"/>
        <v>13000</v>
      </c>
      <c r="L132" s="25">
        <f>MAX(0,J132*(1+inputs!$B$33)-MAX(0,inputs!$B$31*(K132-inputs!$B$30)))</f>
        <v>47184.304999999986</v>
      </c>
      <c r="M132" s="26">
        <f t="shared" si="27"/>
        <v>13000</v>
      </c>
      <c r="N132" s="25">
        <f>MAX(0,L132*(1+inputs!$B$33)-MAX(0,inputs!$B$31*(M132-inputs!$B$30)))</f>
        <v>47892.06957499998</v>
      </c>
      <c r="O132" s="26">
        <f t="shared" si="28"/>
        <v>13000</v>
      </c>
      <c r="P132" s="25">
        <f>MAX(0,N132*(1+inputs!$B$33)-MAX(0,inputs!$B$31*(O132-inputs!$B$30)))</f>
        <v>48610.450618624971</v>
      </c>
      <c r="Q132" s="26">
        <f t="shared" si="29"/>
        <v>13000</v>
      </c>
      <c r="R132" s="25">
        <f>MAX(0,P132*(1+inputs!$B$33)-MAX(0,inputs!$B$31*(Q132-inputs!$B$30)))</f>
        <v>49339.607377904344</v>
      </c>
      <c r="S132" s="26">
        <f t="shared" si="30"/>
        <v>13000</v>
      </c>
      <c r="T132" s="25">
        <f>MAX(0,R132*(1+inputs!$B$33)-MAX(0,inputs!$B$31*(S132-inputs!$B$30)))</f>
        <v>50079.7014885729</v>
      </c>
      <c r="U132" s="26">
        <f t="shared" si="31"/>
        <v>13000</v>
      </c>
      <c r="V132" s="25">
        <f>MAX(0,T132*(1+inputs!$B$33)-MAX(0,inputs!$B$31*(U132-inputs!$B$30)))</f>
        <v>50830.897010901492</v>
      </c>
      <c r="W132" s="26">
        <f t="shared" si="32"/>
        <v>13000</v>
      </c>
      <c r="X132" s="25">
        <f>MAX(0,V132*(1+inputs!$B$33)-MAX(0,inputs!$B$31*(W132-inputs!$B$30)))</f>
        <v>51593.360466065009</v>
      </c>
      <c r="Y132" s="26">
        <f t="shared" si="33"/>
        <v>13000</v>
      </c>
      <c r="Z132" s="25">
        <f>MAX(0,X132*(1+inputs!$B$33)-MAX(0,inputs!$B$31*(Y132-inputs!$B$30)))</f>
        <v>52367.26087305598</v>
      </c>
      <c r="AA132" s="25">
        <f>MAX(0,Y132*(1+inputs!$B$33)-MAX(0,inputs!$B$31*(Z132-inputs!$B$30)))</f>
        <v>10298.506521424959</v>
      </c>
      <c r="AB132" s="26">
        <f t="shared" si="34"/>
        <v>13000</v>
      </c>
      <c r="AC132" s="25">
        <f>MAX(0,AA132*(1+inputs!$B$33)-MAX(0,inputs!$B$31*(AB132-inputs!$B$30)))</f>
        <v>10452.984119246332</v>
      </c>
      <c r="AD132" s="26">
        <f>IF(inputs!$B$27="YES",MAX(0,inputs!$B$31*(AB132-inputs!$B$30)),0)</f>
        <v>0</v>
      </c>
      <c r="AE132" s="3">
        <f t="shared" si="35"/>
        <v>142.97499999999999</v>
      </c>
      <c r="AF132" s="1">
        <f t="shared" si="38"/>
        <v>0.3325000000000003</v>
      </c>
      <c r="AG132" s="8">
        <f t="shared" si="36"/>
        <v>12857.025</v>
      </c>
    </row>
    <row r="133" spans="1:33" x14ac:dyDescent="0.2">
      <c r="A133" s="11">
        <f t="shared" si="37"/>
        <v>13100</v>
      </c>
      <c r="B133" s="15">
        <f>inputs!$C$3-MAX(0,MIN((calculations!A133-inputs!$B$8)*0.5,inputs!$C$3))+IF(AND(inputs!$B$23="YES",A133&lt;=inputs!$B$25),inputs!$B$24,0)</f>
        <v>12570</v>
      </c>
      <c r="C133" s="15">
        <f>MAX(0,MIN(A133-B133,inputs!$C$4)*inputs!$B$3)</f>
        <v>106</v>
      </c>
      <c r="D133" s="16">
        <f>MAX(0,(MIN(A133,inputs!$C$5)-(inputs!$C$4+B133))*inputs!$B$4)</f>
        <v>0</v>
      </c>
      <c r="E133" s="16">
        <f>MAX(0, (calculations!A133-inputs!$C$5)*inputs!$B$5)</f>
        <v>0</v>
      </c>
      <c r="F133" s="19">
        <f>MAX(0,inputs!$B$13*(MIN(calculations!A133,inputs!$C$14)-inputs!$C$13))+MAX(0,inputs!$B$14*(calculations!A133-inputs!$C$14))</f>
        <v>70.225000000000009</v>
      </c>
      <c r="G133" s="22">
        <f>MAX(MIN((calculations!A133-inputs!$B$21)/10000,100%),0) * inputs!$B$18</f>
        <v>0</v>
      </c>
      <c r="H133" s="22">
        <f>IF(AND(inputs!$B$35="YES", calculations!A133&gt;=inputs!$B$36,calculations!A133&lt;inputs!$B$37),inputs!$B$38*MIN(2,inputs!$B$17),0)</f>
        <v>0</v>
      </c>
      <c r="I133" s="25">
        <f>MIN(inputs!$B$32,A133)</f>
        <v>13100</v>
      </c>
      <c r="J133" s="25">
        <f>inputs!$B$29*(1+inputs!$B$33)-MAX(0,inputs!$B$31*(I133-inputs!$B$30))</f>
        <v>46486.999999999993</v>
      </c>
      <c r="K133" s="26">
        <f t="shared" si="26"/>
        <v>13100</v>
      </c>
      <c r="L133" s="25">
        <f>MAX(0,J133*(1+inputs!$B$33)-MAX(0,inputs!$B$31*(K133-inputs!$B$30)))</f>
        <v>47184.304999999986</v>
      </c>
      <c r="M133" s="26">
        <f t="shared" si="27"/>
        <v>13100</v>
      </c>
      <c r="N133" s="25">
        <f>MAX(0,L133*(1+inputs!$B$33)-MAX(0,inputs!$B$31*(M133-inputs!$B$30)))</f>
        <v>47892.06957499998</v>
      </c>
      <c r="O133" s="26">
        <f t="shared" si="28"/>
        <v>13100</v>
      </c>
      <c r="P133" s="25">
        <f>MAX(0,N133*(1+inputs!$B$33)-MAX(0,inputs!$B$31*(O133-inputs!$B$30)))</f>
        <v>48610.450618624971</v>
      </c>
      <c r="Q133" s="26">
        <f t="shared" si="29"/>
        <v>13100</v>
      </c>
      <c r="R133" s="25">
        <f>MAX(0,P133*(1+inputs!$B$33)-MAX(0,inputs!$B$31*(Q133-inputs!$B$30)))</f>
        <v>49339.607377904344</v>
      </c>
      <c r="S133" s="26">
        <f t="shared" si="30"/>
        <v>13100</v>
      </c>
      <c r="T133" s="25">
        <f>MAX(0,R133*(1+inputs!$B$33)-MAX(0,inputs!$B$31*(S133-inputs!$B$30)))</f>
        <v>50079.7014885729</v>
      </c>
      <c r="U133" s="26">
        <f t="shared" si="31"/>
        <v>13100</v>
      </c>
      <c r="V133" s="25">
        <f>MAX(0,T133*(1+inputs!$B$33)-MAX(0,inputs!$B$31*(U133-inputs!$B$30)))</f>
        <v>50830.897010901492</v>
      </c>
      <c r="W133" s="26">
        <f t="shared" si="32"/>
        <v>13100</v>
      </c>
      <c r="X133" s="25">
        <f>MAX(0,V133*(1+inputs!$B$33)-MAX(0,inputs!$B$31*(W133-inputs!$B$30)))</f>
        <v>51593.360466065009</v>
      </c>
      <c r="Y133" s="26">
        <f t="shared" si="33"/>
        <v>13100</v>
      </c>
      <c r="Z133" s="25">
        <f>MAX(0,X133*(1+inputs!$B$33)-MAX(0,inputs!$B$31*(Y133-inputs!$B$30)))</f>
        <v>52367.26087305598</v>
      </c>
      <c r="AA133" s="25">
        <f>MAX(0,Y133*(1+inputs!$B$33)-MAX(0,inputs!$B$31*(Z133-inputs!$B$30)))</f>
        <v>10400.006521424959</v>
      </c>
      <c r="AB133" s="26">
        <f t="shared" si="34"/>
        <v>13100</v>
      </c>
      <c r="AC133" s="25">
        <f>MAX(0,AA133*(1+inputs!$B$33)-MAX(0,inputs!$B$31*(AB133-inputs!$B$30)))</f>
        <v>10556.006619246333</v>
      </c>
      <c r="AD133" s="26">
        <f>IF(inputs!$B$27="YES",MAX(0,inputs!$B$31*(AB133-inputs!$B$30)),0)</f>
        <v>0</v>
      </c>
      <c r="AE133" s="3">
        <f t="shared" si="35"/>
        <v>176.22500000000002</v>
      </c>
      <c r="AF133" s="1">
        <f t="shared" si="38"/>
        <v>0.33250000000000002</v>
      </c>
      <c r="AG133" s="8">
        <f t="shared" si="36"/>
        <v>12923.775</v>
      </c>
    </row>
    <row r="134" spans="1:33" x14ac:dyDescent="0.2">
      <c r="A134" s="11">
        <f t="shared" si="37"/>
        <v>13200</v>
      </c>
      <c r="B134" s="15">
        <f>inputs!$C$3-MAX(0,MIN((calculations!A134-inputs!$B$8)*0.5,inputs!$C$3))+IF(AND(inputs!$B$23="YES",A134&lt;=inputs!$B$25),inputs!$B$24,0)</f>
        <v>12570</v>
      </c>
      <c r="C134" s="15">
        <f>MAX(0,MIN(A134-B134,inputs!$C$4)*inputs!$B$3)</f>
        <v>126</v>
      </c>
      <c r="D134" s="16">
        <f>MAX(0,(MIN(A134,inputs!$C$5)-(inputs!$C$4+B134))*inputs!$B$4)</f>
        <v>0</v>
      </c>
      <c r="E134" s="16">
        <f>MAX(0, (calculations!A134-inputs!$C$5)*inputs!$B$5)</f>
        <v>0</v>
      </c>
      <c r="F134" s="19">
        <f>MAX(0,inputs!$B$13*(MIN(calculations!A134,inputs!$C$14)-inputs!$C$13))+MAX(0,inputs!$B$14*(calculations!A134-inputs!$C$14))</f>
        <v>83.475000000000009</v>
      </c>
      <c r="G134" s="22">
        <f>MAX(MIN((calculations!A134-inputs!$B$21)/10000,100%),0) * inputs!$B$18</f>
        <v>0</v>
      </c>
      <c r="H134" s="22">
        <f>IF(AND(inputs!$B$35="YES", calculations!A134&gt;=inputs!$B$36,calculations!A134&lt;inputs!$B$37),inputs!$B$38*MIN(2,inputs!$B$17),0)</f>
        <v>0</v>
      </c>
      <c r="I134" s="25">
        <f>MIN(inputs!$B$32,A134)</f>
        <v>13200</v>
      </c>
      <c r="J134" s="25">
        <f>inputs!$B$29*(1+inputs!$B$33)-MAX(0,inputs!$B$31*(I134-inputs!$B$30))</f>
        <v>46486.999999999993</v>
      </c>
      <c r="K134" s="26">
        <f t="shared" si="26"/>
        <v>13200</v>
      </c>
      <c r="L134" s="25">
        <f>MAX(0,J134*(1+inputs!$B$33)-MAX(0,inputs!$B$31*(K134-inputs!$B$30)))</f>
        <v>47184.304999999986</v>
      </c>
      <c r="M134" s="26">
        <f t="shared" si="27"/>
        <v>13200</v>
      </c>
      <c r="N134" s="25">
        <f>MAX(0,L134*(1+inputs!$B$33)-MAX(0,inputs!$B$31*(M134-inputs!$B$30)))</f>
        <v>47892.06957499998</v>
      </c>
      <c r="O134" s="26">
        <f t="shared" si="28"/>
        <v>13200</v>
      </c>
      <c r="P134" s="25">
        <f>MAX(0,N134*(1+inputs!$B$33)-MAX(0,inputs!$B$31*(O134-inputs!$B$30)))</f>
        <v>48610.450618624971</v>
      </c>
      <c r="Q134" s="26">
        <f t="shared" si="29"/>
        <v>13200</v>
      </c>
      <c r="R134" s="25">
        <f>MAX(0,P134*(1+inputs!$B$33)-MAX(0,inputs!$B$31*(Q134-inputs!$B$30)))</f>
        <v>49339.607377904344</v>
      </c>
      <c r="S134" s="26">
        <f t="shared" si="30"/>
        <v>13200</v>
      </c>
      <c r="T134" s="25">
        <f>MAX(0,R134*(1+inputs!$B$33)-MAX(0,inputs!$B$31*(S134-inputs!$B$30)))</f>
        <v>50079.7014885729</v>
      </c>
      <c r="U134" s="26">
        <f t="shared" si="31"/>
        <v>13200</v>
      </c>
      <c r="V134" s="25">
        <f>MAX(0,T134*(1+inputs!$B$33)-MAX(0,inputs!$B$31*(U134-inputs!$B$30)))</f>
        <v>50830.897010901492</v>
      </c>
      <c r="W134" s="26">
        <f t="shared" si="32"/>
        <v>13200</v>
      </c>
      <c r="X134" s="25">
        <f>MAX(0,V134*(1+inputs!$B$33)-MAX(0,inputs!$B$31*(W134-inputs!$B$30)))</f>
        <v>51593.360466065009</v>
      </c>
      <c r="Y134" s="26">
        <f t="shared" si="33"/>
        <v>13200</v>
      </c>
      <c r="Z134" s="25">
        <f>MAX(0,X134*(1+inputs!$B$33)-MAX(0,inputs!$B$31*(Y134-inputs!$B$30)))</f>
        <v>52367.26087305598</v>
      </c>
      <c r="AA134" s="25">
        <f>MAX(0,Y134*(1+inputs!$B$33)-MAX(0,inputs!$B$31*(Z134-inputs!$B$30)))</f>
        <v>10501.506521424959</v>
      </c>
      <c r="AB134" s="26">
        <f t="shared" si="34"/>
        <v>13200</v>
      </c>
      <c r="AC134" s="25">
        <f>MAX(0,AA134*(1+inputs!$B$33)-MAX(0,inputs!$B$31*(AB134-inputs!$B$30)))</f>
        <v>10659.029119246332</v>
      </c>
      <c r="AD134" s="26">
        <f>IF(inputs!$B$27="YES",MAX(0,inputs!$B$31*(AB134-inputs!$B$30)),0)</f>
        <v>0</v>
      </c>
      <c r="AE134" s="3">
        <f t="shared" si="35"/>
        <v>209.47500000000002</v>
      </c>
      <c r="AF134" s="1">
        <f t="shared" si="38"/>
        <v>0.33250000000000002</v>
      </c>
      <c r="AG134" s="8">
        <f t="shared" si="36"/>
        <v>12990.525</v>
      </c>
    </row>
    <row r="135" spans="1:33" x14ac:dyDescent="0.2">
      <c r="A135" s="11">
        <f t="shared" si="37"/>
        <v>13300</v>
      </c>
      <c r="B135" s="15">
        <f>inputs!$C$3-MAX(0,MIN((calculations!A135-inputs!$B$8)*0.5,inputs!$C$3))+IF(AND(inputs!$B$23="YES",A135&lt;=inputs!$B$25),inputs!$B$24,0)</f>
        <v>12570</v>
      </c>
      <c r="C135" s="15">
        <f>MAX(0,MIN(A135-B135,inputs!$C$4)*inputs!$B$3)</f>
        <v>146</v>
      </c>
      <c r="D135" s="16">
        <f>MAX(0,(MIN(A135,inputs!$C$5)-(inputs!$C$4+B135))*inputs!$B$4)</f>
        <v>0</v>
      </c>
      <c r="E135" s="16">
        <f>MAX(0, (calculations!A135-inputs!$C$5)*inputs!$B$5)</f>
        <v>0</v>
      </c>
      <c r="F135" s="19">
        <f>MAX(0,inputs!$B$13*(MIN(calculations!A135,inputs!$C$14)-inputs!$C$13))+MAX(0,inputs!$B$14*(calculations!A135-inputs!$C$14))</f>
        <v>96.725000000000009</v>
      </c>
      <c r="G135" s="22">
        <f>MAX(MIN((calculations!A135-inputs!$B$21)/10000,100%),0) * inputs!$B$18</f>
        <v>0</v>
      </c>
      <c r="H135" s="22">
        <f>IF(AND(inputs!$B$35="YES", calculations!A135&gt;=inputs!$B$36,calculations!A135&lt;inputs!$B$37),inputs!$B$38*MIN(2,inputs!$B$17),0)</f>
        <v>0</v>
      </c>
      <c r="I135" s="25">
        <f>MIN(inputs!$B$32,A135)</f>
        <v>13300</v>
      </c>
      <c r="J135" s="25">
        <f>inputs!$B$29*(1+inputs!$B$33)-MAX(0,inputs!$B$31*(I135-inputs!$B$30))</f>
        <v>46486.999999999993</v>
      </c>
      <c r="K135" s="26">
        <f t="shared" si="26"/>
        <v>13300</v>
      </c>
      <c r="L135" s="25">
        <f>MAX(0,J135*(1+inputs!$B$33)-MAX(0,inputs!$B$31*(K135-inputs!$B$30)))</f>
        <v>47184.304999999986</v>
      </c>
      <c r="M135" s="26">
        <f t="shared" si="27"/>
        <v>13300</v>
      </c>
      <c r="N135" s="25">
        <f>MAX(0,L135*(1+inputs!$B$33)-MAX(0,inputs!$B$31*(M135-inputs!$B$30)))</f>
        <v>47892.06957499998</v>
      </c>
      <c r="O135" s="26">
        <f t="shared" si="28"/>
        <v>13300</v>
      </c>
      <c r="P135" s="25">
        <f>MAX(0,N135*(1+inputs!$B$33)-MAX(0,inputs!$B$31*(O135-inputs!$B$30)))</f>
        <v>48610.450618624971</v>
      </c>
      <c r="Q135" s="26">
        <f t="shared" si="29"/>
        <v>13300</v>
      </c>
      <c r="R135" s="25">
        <f>MAX(0,P135*(1+inputs!$B$33)-MAX(0,inputs!$B$31*(Q135-inputs!$B$30)))</f>
        <v>49339.607377904344</v>
      </c>
      <c r="S135" s="26">
        <f t="shared" si="30"/>
        <v>13300</v>
      </c>
      <c r="T135" s="25">
        <f>MAX(0,R135*(1+inputs!$B$33)-MAX(0,inputs!$B$31*(S135-inputs!$B$30)))</f>
        <v>50079.7014885729</v>
      </c>
      <c r="U135" s="26">
        <f t="shared" si="31"/>
        <v>13300</v>
      </c>
      <c r="V135" s="25">
        <f>MAX(0,T135*(1+inputs!$B$33)-MAX(0,inputs!$B$31*(U135-inputs!$B$30)))</f>
        <v>50830.897010901492</v>
      </c>
      <c r="W135" s="26">
        <f t="shared" si="32"/>
        <v>13300</v>
      </c>
      <c r="X135" s="25">
        <f>MAX(0,V135*(1+inputs!$B$33)-MAX(0,inputs!$B$31*(W135-inputs!$B$30)))</f>
        <v>51593.360466065009</v>
      </c>
      <c r="Y135" s="26">
        <f t="shared" si="33"/>
        <v>13300</v>
      </c>
      <c r="Z135" s="25">
        <f>MAX(0,X135*(1+inputs!$B$33)-MAX(0,inputs!$B$31*(Y135-inputs!$B$30)))</f>
        <v>52367.26087305598</v>
      </c>
      <c r="AA135" s="25">
        <f>MAX(0,Y135*(1+inputs!$B$33)-MAX(0,inputs!$B$31*(Z135-inputs!$B$30)))</f>
        <v>10603.006521424959</v>
      </c>
      <c r="AB135" s="26">
        <f t="shared" si="34"/>
        <v>13300</v>
      </c>
      <c r="AC135" s="25">
        <f>MAX(0,AA135*(1+inputs!$B$33)-MAX(0,inputs!$B$31*(AB135-inputs!$B$30)))</f>
        <v>10762.051619246333</v>
      </c>
      <c r="AD135" s="26">
        <f>IF(inputs!$B$27="YES",MAX(0,inputs!$B$31*(AB135-inputs!$B$30)),0)</f>
        <v>0</v>
      </c>
      <c r="AE135" s="3">
        <f t="shared" si="35"/>
        <v>242.72500000000002</v>
      </c>
      <c r="AF135" s="1">
        <f t="shared" si="38"/>
        <v>0.33250000000000002</v>
      </c>
      <c r="AG135" s="8">
        <f t="shared" si="36"/>
        <v>13057.275</v>
      </c>
    </row>
    <row r="136" spans="1:33" x14ac:dyDescent="0.2">
      <c r="A136" s="11">
        <f t="shared" si="37"/>
        <v>13400</v>
      </c>
      <c r="B136" s="15">
        <f>inputs!$C$3-MAX(0,MIN((calculations!A136-inputs!$B$8)*0.5,inputs!$C$3))+IF(AND(inputs!$B$23="YES",A136&lt;=inputs!$B$25),inputs!$B$24,0)</f>
        <v>12570</v>
      </c>
      <c r="C136" s="15">
        <f>MAX(0,MIN(A136-B136,inputs!$C$4)*inputs!$B$3)</f>
        <v>166</v>
      </c>
      <c r="D136" s="16">
        <f>MAX(0,(MIN(A136,inputs!$C$5)-(inputs!$C$4+B136))*inputs!$B$4)</f>
        <v>0</v>
      </c>
      <c r="E136" s="16">
        <f>MAX(0, (calculations!A136-inputs!$C$5)*inputs!$B$5)</f>
        <v>0</v>
      </c>
      <c r="F136" s="19">
        <f>MAX(0,inputs!$B$13*(MIN(calculations!A136,inputs!$C$14)-inputs!$C$13))+MAX(0,inputs!$B$14*(calculations!A136-inputs!$C$14))</f>
        <v>109.97500000000001</v>
      </c>
      <c r="G136" s="22">
        <f>MAX(MIN((calculations!A136-inputs!$B$21)/10000,100%),0) * inputs!$B$18</f>
        <v>0</v>
      </c>
      <c r="H136" s="22">
        <f>IF(AND(inputs!$B$35="YES", calculations!A136&gt;=inputs!$B$36,calculations!A136&lt;inputs!$B$37),inputs!$B$38*MIN(2,inputs!$B$17),0)</f>
        <v>0</v>
      </c>
      <c r="I136" s="25">
        <f>MIN(inputs!$B$32,A136)</f>
        <v>13400</v>
      </c>
      <c r="J136" s="25">
        <f>inputs!$B$29*(1+inputs!$B$33)-MAX(0,inputs!$B$31*(I136-inputs!$B$30))</f>
        <v>46486.999999999993</v>
      </c>
      <c r="K136" s="26">
        <f t="shared" si="26"/>
        <v>13400</v>
      </c>
      <c r="L136" s="25">
        <f>MAX(0,J136*(1+inputs!$B$33)-MAX(0,inputs!$B$31*(K136-inputs!$B$30)))</f>
        <v>47184.304999999986</v>
      </c>
      <c r="M136" s="26">
        <f t="shared" si="27"/>
        <v>13400</v>
      </c>
      <c r="N136" s="25">
        <f>MAX(0,L136*(1+inputs!$B$33)-MAX(0,inputs!$B$31*(M136-inputs!$B$30)))</f>
        <v>47892.06957499998</v>
      </c>
      <c r="O136" s="26">
        <f t="shared" si="28"/>
        <v>13400</v>
      </c>
      <c r="P136" s="25">
        <f>MAX(0,N136*(1+inputs!$B$33)-MAX(0,inputs!$B$31*(O136-inputs!$B$30)))</f>
        <v>48610.450618624971</v>
      </c>
      <c r="Q136" s="26">
        <f t="shared" si="29"/>
        <v>13400</v>
      </c>
      <c r="R136" s="25">
        <f>MAX(0,P136*(1+inputs!$B$33)-MAX(0,inputs!$B$31*(Q136-inputs!$B$30)))</f>
        <v>49339.607377904344</v>
      </c>
      <c r="S136" s="26">
        <f t="shared" si="30"/>
        <v>13400</v>
      </c>
      <c r="T136" s="25">
        <f>MAX(0,R136*(1+inputs!$B$33)-MAX(0,inputs!$B$31*(S136-inputs!$B$30)))</f>
        <v>50079.7014885729</v>
      </c>
      <c r="U136" s="26">
        <f t="shared" si="31"/>
        <v>13400</v>
      </c>
      <c r="V136" s="25">
        <f>MAX(0,T136*(1+inputs!$B$33)-MAX(0,inputs!$B$31*(U136-inputs!$B$30)))</f>
        <v>50830.897010901492</v>
      </c>
      <c r="W136" s="26">
        <f t="shared" si="32"/>
        <v>13400</v>
      </c>
      <c r="X136" s="25">
        <f>MAX(0,V136*(1+inputs!$B$33)-MAX(0,inputs!$B$31*(W136-inputs!$B$30)))</f>
        <v>51593.360466065009</v>
      </c>
      <c r="Y136" s="26">
        <f t="shared" si="33"/>
        <v>13400</v>
      </c>
      <c r="Z136" s="25">
        <f>MAX(0,X136*(1+inputs!$B$33)-MAX(0,inputs!$B$31*(Y136-inputs!$B$30)))</f>
        <v>52367.26087305598</v>
      </c>
      <c r="AA136" s="25">
        <f>MAX(0,Y136*(1+inputs!$B$33)-MAX(0,inputs!$B$31*(Z136-inputs!$B$30)))</f>
        <v>10704.506521424959</v>
      </c>
      <c r="AB136" s="26">
        <f t="shared" si="34"/>
        <v>13400</v>
      </c>
      <c r="AC136" s="25">
        <f>MAX(0,AA136*(1+inputs!$B$33)-MAX(0,inputs!$B$31*(AB136-inputs!$B$30)))</f>
        <v>10865.074119246332</v>
      </c>
      <c r="AD136" s="26">
        <f>IF(inputs!$B$27="YES",MAX(0,inputs!$B$31*(AB136-inputs!$B$30)),0)</f>
        <v>0</v>
      </c>
      <c r="AE136" s="3">
        <f t="shared" si="35"/>
        <v>275.97500000000002</v>
      </c>
      <c r="AF136" s="1">
        <f t="shared" si="38"/>
        <v>0.33250000000000002</v>
      </c>
      <c r="AG136" s="8">
        <f t="shared" si="36"/>
        <v>13124.025</v>
      </c>
    </row>
    <row r="137" spans="1:33" x14ac:dyDescent="0.2">
      <c r="A137" s="11">
        <f t="shared" si="37"/>
        <v>13500</v>
      </c>
      <c r="B137" s="15">
        <f>inputs!$C$3-MAX(0,MIN((calculations!A137-inputs!$B$8)*0.5,inputs!$C$3))+IF(AND(inputs!$B$23="YES",A137&lt;=inputs!$B$25),inputs!$B$24,0)</f>
        <v>12570</v>
      </c>
      <c r="C137" s="15">
        <f>MAX(0,MIN(A137-B137,inputs!$C$4)*inputs!$B$3)</f>
        <v>186</v>
      </c>
      <c r="D137" s="16">
        <f>MAX(0,(MIN(A137,inputs!$C$5)-(inputs!$C$4+B137))*inputs!$B$4)</f>
        <v>0</v>
      </c>
      <c r="E137" s="16">
        <f>MAX(0, (calculations!A137-inputs!$C$5)*inputs!$B$5)</f>
        <v>0</v>
      </c>
      <c r="F137" s="19">
        <f>MAX(0,inputs!$B$13*(MIN(calculations!A137,inputs!$C$14)-inputs!$C$13))+MAX(0,inputs!$B$14*(calculations!A137-inputs!$C$14))</f>
        <v>123.22500000000001</v>
      </c>
      <c r="G137" s="22">
        <f>MAX(MIN((calculations!A137-inputs!$B$21)/10000,100%),0) * inputs!$B$18</f>
        <v>0</v>
      </c>
      <c r="H137" s="22">
        <f>IF(AND(inputs!$B$35="YES", calculations!A137&gt;=inputs!$B$36,calculations!A137&lt;inputs!$B$37),inputs!$B$38*MIN(2,inputs!$B$17),0)</f>
        <v>0</v>
      </c>
      <c r="I137" s="25">
        <f>MIN(inputs!$B$32,A137)</f>
        <v>13500</v>
      </c>
      <c r="J137" s="25">
        <f>inputs!$B$29*(1+inputs!$B$33)-MAX(0,inputs!$B$31*(I137-inputs!$B$30))</f>
        <v>46486.999999999993</v>
      </c>
      <c r="K137" s="26">
        <f t="shared" si="26"/>
        <v>13500</v>
      </c>
      <c r="L137" s="25">
        <f>MAX(0,J137*(1+inputs!$B$33)-MAX(0,inputs!$B$31*(K137-inputs!$B$30)))</f>
        <v>47184.304999999986</v>
      </c>
      <c r="M137" s="26">
        <f t="shared" si="27"/>
        <v>13500</v>
      </c>
      <c r="N137" s="25">
        <f>MAX(0,L137*(1+inputs!$B$33)-MAX(0,inputs!$B$31*(M137-inputs!$B$30)))</f>
        <v>47892.06957499998</v>
      </c>
      <c r="O137" s="26">
        <f t="shared" si="28"/>
        <v>13500</v>
      </c>
      <c r="P137" s="25">
        <f>MAX(0,N137*(1+inputs!$B$33)-MAX(0,inputs!$B$31*(O137-inputs!$B$30)))</f>
        <v>48610.450618624971</v>
      </c>
      <c r="Q137" s="26">
        <f t="shared" si="29"/>
        <v>13500</v>
      </c>
      <c r="R137" s="25">
        <f>MAX(0,P137*(1+inputs!$B$33)-MAX(0,inputs!$B$31*(Q137-inputs!$B$30)))</f>
        <v>49339.607377904344</v>
      </c>
      <c r="S137" s="26">
        <f t="shared" si="30"/>
        <v>13500</v>
      </c>
      <c r="T137" s="25">
        <f>MAX(0,R137*(1+inputs!$B$33)-MAX(0,inputs!$B$31*(S137-inputs!$B$30)))</f>
        <v>50079.7014885729</v>
      </c>
      <c r="U137" s="26">
        <f t="shared" si="31"/>
        <v>13500</v>
      </c>
      <c r="V137" s="25">
        <f>MAX(0,T137*(1+inputs!$B$33)-MAX(0,inputs!$B$31*(U137-inputs!$B$30)))</f>
        <v>50830.897010901492</v>
      </c>
      <c r="W137" s="26">
        <f t="shared" si="32"/>
        <v>13500</v>
      </c>
      <c r="X137" s="25">
        <f>MAX(0,V137*(1+inputs!$B$33)-MAX(0,inputs!$B$31*(W137-inputs!$B$30)))</f>
        <v>51593.360466065009</v>
      </c>
      <c r="Y137" s="26">
        <f t="shared" si="33"/>
        <v>13500</v>
      </c>
      <c r="Z137" s="25">
        <f>MAX(0,X137*(1+inputs!$B$33)-MAX(0,inputs!$B$31*(Y137-inputs!$B$30)))</f>
        <v>52367.26087305598</v>
      </c>
      <c r="AA137" s="25">
        <f>MAX(0,Y137*(1+inputs!$B$33)-MAX(0,inputs!$B$31*(Z137-inputs!$B$30)))</f>
        <v>10806.006521424959</v>
      </c>
      <c r="AB137" s="26">
        <f t="shared" si="34"/>
        <v>13500</v>
      </c>
      <c r="AC137" s="25">
        <f>MAX(0,AA137*(1+inputs!$B$33)-MAX(0,inputs!$B$31*(AB137-inputs!$B$30)))</f>
        <v>10968.096619246333</v>
      </c>
      <c r="AD137" s="26">
        <f>IF(inputs!$B$27="YES",MAX(0,inputs!$B$31*(AB137-inputs!$B$30)),0)</f>
        <v>0</v>
      </c>
      <c r="AE137" s="3">
        <f t="shared" si="35"/>
        <v>309.22500000000002</v>
      </c>
      <c r="AF137" s="1">
        <f t="shared" si="38"/>
        <v>0.33250000000000002</v>
      </c>
      <c r="AG137" s="8">
        <f t="shared" si="36"/>
        <v>13190.775</v>
      </c>
    </row>
    <row r="138" spans="1:33" x14ac:dyDescent="0.2">
      <c r="A138" s="11">
        <f t="shared" si="37"/>
        <v>13600</v>
      </c>
      <c r="B138" s="15">
        <f>inputs!$C$3-MAX(0,MIN((calculations!A138-inputs!$B$8)*0.5,inputs!$C$3))+IF(AND(inputs!$B$23="YES",A138&lt;=inputs!$B$25),inputs!$B$24,0)</f>
        <v>12570</v>
      </c>
      <c r="C138" s="15">
        <f>MAX(0,MIN(A138-B138,inputs!$C$4)*inputs!$B$3)</f>
        <v>206</v>
      </c>
      <c r="D138" s="16">
        <f>MAX(0,(MIN(A138,inputs!$C$5)-(inputs!$C$4+B138))*inputs!$B$4)</f>
        <v>0</v>
      </c>
      <c r="E138" s="16">
        <f>MAX(0, (calculations!A138-inputs!$C$5)*inputs!$B$5)</f>
        <v>0</v>
      </c>
      <c r="F138" s="19">
        <f>MAX(0,inputs!$B$13*(MIN(calculations!A138,inputs!$C$14)-inputs!$C$13))+MAX(0,inputs!$B$14*(calculations!A138-inputs!$C$14))</f>
        <v>136.47499999999999</v>
      </c>
      <c r="G138" s="22">
        <f>MAX(MIN((calculations!A138-inputs!$B$21)/10000,100%),0) * inputs!$B$18</f>
        <v>0</v>
      </c>
      <c r="H138" s="22">
        <f>IF(AND(inputs!$B$35="YES", calculations!A138&gt;=inputs!$B$36,calculations!A138&lt;inputs!$B$37),inputs!$B$38*MIN(2,inputs!$B$17),0)</f>
        <v>0</v>
      </c>
      <c r="I138" s="25">
        <f>MIN(inputs!$B$32,A138)</f>
        <v>13600</v>
      </c>
      <c r="J138" s="25">
        <f>inputs!$B$29*(1+inputs!$B$33)-MAX(0,inputs!$B$31*(I138-inputs!$B$30))</f>
        <v>46486.999999999993</v>
      </c>
      <c r="K138" s="26">
        <f t="shared" si="26"/>
        <v>13600</v>
      </c>
      <c r="L138" s="25">
        <f>MAX(0,J138*(1+inputs!$B$33)-MAX(0,inputs!$B$31*(K138-inputs!$B$30)))</f>
        <v>47184.304999999986</v>
      </c>
      <c r="M138" s="26">
        <f t="shared" si="27"/>
        <v>13600</v>
      </c>
      <c r="N138" s="25">
        <f>MAX(0,L138*(1+inputs!$B$33)-MAX(0,inputs!$B$31*(M138-inputs!$B$30)))</f>
        <v>47892.06957499998</v>
      </c>
      <c r="O138" s="26">
        <f t="shared" si="28"/>
        <v>13600</v>
      </c>
      <c r="P138" s="25">
        <f>MAX(0,N138*(1+inputs!$B$33)-MAX(0,inputs!$B$31*(O138-inputs!$B$30)))</f>
        <v>48610.450618624971</v>
      </c>
      <c r="Q138" s="26">
        <f t="shared" si="29"/>
        <v>13600</v>
      </c>
      <c r="R138" s="25">
        <f>MAX(0,P138*(1+inputs!$B$33)-MAX(0,inputs!$B$31*(Q138-inputs!$B$30)))</f>
        <v>49339.607377904344</v>
      </c>
      <c r="S138" s="26">
        <f t="shared" si="30"/>
        <v>13600</v>
      </c>
      <c r="T138" s="25">
        <f>MAX(0,R138*(1+inputs!$B$33)-MAX(0,inputs!$B$31*(S138-inputs!$B$30)))</f>
        <v>50079.7014885729</v>
      </c>
      <c r="U138" s="26">
        <f t="shared" si="31"/>
        <v>13600</v>
      </c>
      <c r="V138" s="25">
        <f>MAX(0,T138*(1+inputs!$B$33)-MAX(0,inputs!$B$31*(U138-inputs!$B$30)))</f>
        <v>50830.897010901492</v>
      </c>
      <c r="W138" s="26">
        <f t="shared" si="32"/>
        <v>13600</v>
      </c>
      <c r="X138" s="25">
        <f>MAX(0,V138*(1+inputs!$B$33)-MAX(0,inputs!$B$31*(W138-inputs!$B$30)))</f>
        <v>51593.360466065009</v>
      </c>
      <c r="Y138" s="26">
        <f t="shared" si="33"/>
        <v>13600</v>
      </c>
      <c r="Z138" s="25">
        <f>MAX(0,X138*(1+inputs!$B$33)-MAX(0,inputs!$B$31*(Y138-inputs!$B$30)))</f>
        <v>52367.26087305598</v>
      </c>
      <c r="AA138" s="25">
        <f>MAX(0,Y138*(1+inputs!$B$33)-MAX(0,inputs!$B$31*(Z138-inputs!$B$30)))</f>
        <v>10907.506521424959</v>
      </c>
      <c r="AB138" s="26">
        <f t="shared" si="34"/>
        <v>13600</v>
      </c>
      <c r="AC138" s="25">
        <f>MAX(0,AA138*(1+inputs!$B$33)-MAX(0,inputs!$B$31*(AB138-inputs!$B$30)))</f>
        <v>11071.119119246332</v>
      </c>
      <c r="AD138" s="26">
        <f>IF(inputs!$B$27="YES",MAX(0,inputs!$B$31*(AB138-inputs!$B$30)),0)</f>
        <v>0</v>
      </c>
      <c r="AE138" s="3">
        <f t="shared" si="35"/>
        <v>342.47500000000002</v>
      </c>
      <c r="AF138" s="1">
        <f t="shared" si="38"/>
        <v>0.33250000000000002</v>
      </c>
      <c r="AG138" s="8">
        <f t="shared" si="36"/>
        <v>13257.525</v>
      </c>
    </row>
    <row r="139" spans="1:33" x14ac:dyDescent="0.2">
      <c r="A139" s="11">
        <f t="shared" si="37"/>
        <v>13700</v>
      </c>
      <c r="B139" s="15">
        <f>inputs!$C$3-MAX(0,MIN((calculations!A139-inputs!$B$8)*0.5,inputs!$C$3))+IF(AND(inputs!$B$23="YES",A139&lt;=inputs!$B$25),inputs!$B$24,0)</f>
        <v>12570</v>
      </c>
      <c r="C139" s="15">
        <f>MAX(0,MIN(A139-B139,inputs!$C$4)*inputs!$B$3)</f>
        <v>226</v>
      </c>
      <c r="D139" s="16">
        <f>MAX(0,(MIN(A139,inputs!$C$5)-(inputs!$C$4+B139))*inputs!$B$4)</f>
        <v>0</v>
      </c>
      <c r="E139" s="16">
        <f>MAX(0, (calculations!A139-inputs!$C$5)*inputs!$B$5)</f>
        <v>0</v>
      </c>
      <c r="F139" s="19">
        <f>MAX(0,inputs!$B$13*(MIN(calculations!A139,inputs!$C$14)-inputs!$C$13))+MAX(0,inputs!$B$14*(calculations!A139-inputs!$C$14))</f>
        <v>149.72499999999999</v>
      </c>
      <c r="G139" s="22">
        <f>MAX(MIN((calculations!A139-inputs!$B$21)/10000,100%),0) * inputs!$B$18</f>
        <v>0</v>
      </c>
      <c r="H139" s="22">
        <f>IF(AND(inputs!$B$35="YES", calculations!A139&gt;=inputs!$B$36,calculations!A139&lt;inputs!$B$37),inputs!$B$38*MIN(2,inputs!$B$17),0)</f>
        <v>0</v>
      </c>
      <c r="I139" s="25">
        <f>MIN(inputs!$B$32,A139)</f>
        <v>13700</v>
      </c>
      <c r="J139" s="25">
        <f>inputs!$B$29*(1+inputs!$B$33)-MAX(0,inputs!$B$31*(I139-inputs!$B$30))</f>
        <v>46486.999999999993</v>
      </c>
      <c r="K139" s="26">
        <f t="shared" si="26"/>
        <v>13700</v>
      </c>
      <c r="L139" s="25">
        <f>MAX(0,J139*(1+inputs!$B$33)-MAX(0,inputs!$B$31*(K139-inputs!$B$30)))</f>
        <v>47184.304999999986</v>
      </c>
      <c r="M139" s="26">
        <f t="shared" si="27"/>
        <v>13700</v>
      </c>
      <c r="N139" s="25">
        <f>MAX(0,L139*(1+inputs!$B$33)-MAX(0,inputs!$B$31*(M139-inputs!$B$30)))</f>
        <v>47892.06957499998</v>
      </c>
      <c r="O139" s="26">
        <f t="shared" si="28"/>
        <v>13700</v>
      </c>
      <c r="P139" s="25">
        <f>MAX(0,N139*(1+inputs!$B$33)-MAX(0,inputs!$B$31*(O139-inputs!$B$30)))</f>
        <v>48610.450618624971</v>
      </c>
      <c r="Q139" s="26">
        <f t="shared" si="29"/>
        <v>13700</v>
      </c>
      <c r="R139" s="25">
        <f>MAX(0,P139*(1+inputs!$B$33)-MAX(0,inputs!$B$31*(Q139-inputs!$B$30)))</f>
        <v>49339.607377904344</v>
      </c>
      <c r="S139" s="26">
        <f t="shared" si="30"/>
        <v>13700</v>
      </c>
      <c r="T139" s="25">
        <f>MAX(0,R139*(1+inputs!$B$33)-MAX(0,inputs!$B$31*(S139-inputs!$B$30)))</f>
        <v>50079.7014885729</v>
      </c>
      <c r="U139" s="26">
        <f t="shared" si="31"/>
        <v>13700</v>
      </c>
      <c r="V139" s="25">
        <f>MAX(0,T139*(1+inputs!$B$33)-MAX(0,inputs!$B$31*(U139-inputs!$B$30)))</f>
        <v>50830.897010901492</v>
      </c>
      <c r="W139" s="26">
        <f t="shared" si="32"/>
        <v>13700</v>
      </c>
      <c r="X139" s="25">
        <f>MAX(0,V139*(1+inputs!$B$33)-MAX(0,inputs!$B$31*(W139-inputs!$B$30)))</f>
        <v>51593.360466065009</v>
      </c>
      <c r="Y139" s="26">
        <f t="shared" si="33"/>
        <v>13700</v>
      </c>
      <c r="Z139" s="25">
        <f>MAX(0,X139*(1+inputs!$B$33)-MAX(0,inputs!$B$31*(Y139-inputs!$B$30)))</f>
        <v>52367.26087305598</v>
      </c>
      <c r="AA139" s="25">
        <f>MAX(0,Y139*(1+inputs!$B$33)-MAX(0,inputs!$B$31*(Z139-inputs!$B$30)))</f>
        <v>11009.006521424959</v>
      </c>
      <c r="AB139" s="26">
        <f t="shared" si="34"/>
        <v>13700</v>
      </c>
      <c r="AC139" s="25">
        <f>MAX(0,AA139*(1+inputs!$B$33)-MAX(0,inputs!$B$31*(AB139-inputs!$B$30)))</f>
        <v>11174.141619246333</v>
      </c>
      <c r="AD139" s="26">
        <f>IF(inputs!$B$27="YES",MAX(0,inputs!$B$31*(AB139-inputs!$B$30)),0)</f>
        <v>0</v>
      </c>
      <c r="AE139" s="3">
        <f t="shared" si="35"/>
        <v>375.72500000000002</v>
      </c>
      <c r="AF139" s="1">
        <f t="shared" si="38"/>
        <v>0.33250000000000002</v>
      </c>
      <c r="AG139" s="8">
        <f t="shared" si="36"/>
        <v>13324.275</v>
      </c>
    </row>
    <row r="140" spans="1:33" x14ac:dyDescent="0.2">
      <c r="A140" s="11">
        <f t="shared" si="37"/>
        <v>13800</v>
      </c>
      <c r="B140" s="15">
        <f>inputs!$C$3-MAX(0,MIN((calculations!A140-inputs!$B$8)*0.5,inputs!$C$3))+IF(AND(inputs!$B$23="YES",A140&lt;=inputs!$B$25),inputs!$B$24,0)</f>
        <v>12570</v>
      </c>
      <c r="C140" s="15">
        <f>MAX(0,MIN(A140-B140,inputs!$C$4)*inputs!$B$3)</f>
        <v>246</v>
      </c>
      <c r="D140" s="16">
        <f>MAX(0,(MIN(A140,inputs!$C$5)-(inputs!$C$4+B140))*inputs!$B$4)</f>
        <v>0</v>
      </c>
      <c r="E140" s="16">
        <f>MAX(0, (calculations!A140-inputs!$C$5)*inputs!$B$5)</f>
        <v>0</v>
      </c>
      <c r="F140" s="19">
        <f>MAX(0,inputs!$B$13*(MIN(calculations!A140,inputs!$C$14)-inputs!$C$13))+MAX(0,inputs!$B$14*(calculations!A140-inputs!$C$14))</f>
        <v>162.97499999999999</v>
      </c>
      <c r="G140" s="22">
        <f>MAX(MIN((calculations!A140-inputs!$B$21)/10000,100%),0) * inputs!$B$18</f>
        <v>0</v>
      </c>
      <c r="H140" s="22">
        <f>IF(AND(inputs!$B$35="YES", calculations!A140&gt;=inputs!$B$36,calculations!A140&lt;inputs!$B$37),inputs!$B$38*MIN(2,inputs!$B$17),0)</f>
        <v>0</v>
      </c>
      <c r="I140" s="25">
        <f>MIN(inputs!$B$32,A140)</f>
        <v>13800</v>
      </c>
      <c r="J140" s="25">
        <f>inputs!$B$29*(1+inputs!$B$33)-MAX(0,inputs!$B$31*(I140-inputs!$B$30))</f>
        <v>46486.999999999993</v>
      </c>
      <c r="K140" s="26">
        <f t="shared" si="26"/>
        <v>13800</v>
      </c>
      <c r="L140" s="25">
        <f>MAX(0,J140*(1+inputs!$B$33)-MAX(0,inputs!$B$31*(K140-inputs!$B$30)))</f>
        <v>47184.304999999986</v>
      </c>
      <c r="M140" s="26">
        <f t="shared" si="27"/>
        <v>13800</v>
      </c>
      <c r="N140" s="25">
        <f>MAX(0,L140*(1+inputs!$B$33)-MAX(0,inputs!$B$31*(M140-inputs!$B$30)))</f>
        <v>47892.06957499998</v>
      </c>
      <c r="O140" s="26">
        <f t="shared" si="28"/>
        <v>13800</v>
      </c>
      <c r="P140" s="25">
        <f>MAX(0,N140*(1+inputs!$B$33)-MAX(0,inputs!$B$31*(O140-inputs!$B$30)))</f>
        <v>48610.450618624971</v>
      </c>
      <c r="Q140" s="26">
        <f t="shared" si="29"/>
        <v>13800</v>
      </c>
      <c r="R140" s="25">
        <f>MAX(0,P140*(1+inputs!$B$33)-MAX(0,inputs!$B$31*(Q140-inputs!$B$30)))</f>
        <v>49339.607377904344</v>
      </c>
      <c r="S140" s="26">
        <f t="shared" si="30"/>
        <v>13800</v>
      </c>
      <c r="T140" s="25">
        <f>MAX(0,R140*(1+inputs!$B$33)-MAX(0,inputs!$B$31*(S140-inputs!$B$30)))</f>
        <v>50079.7014885729</v>
      </c>
      <c r="U140" s="26">
        <f t="shared" si="31"/>
        <v>13800</v>
      </c>
      <c r="V140" s="25">
        <f>MAX(0,T140*(1+inputs!$B$33)-MAX(0,inputs!$B$31*(U140-inputs!$B$30)))</f>
        <v>50830.897010901492</v>
      </c>
      <c r="W140" s="26">
        <f t="shared" si="32"/>
        <v>13800</v>
      </c>
      <c r="X140" s="25">
        <f>MAX(0,V140*(1+inputs!$B$33)-MAX(0,inputs!$B$31*(W140-inputs!$B$30)))</f>
        <v>51593.360466065009</v>
      </c>
      <c r="Y140" s="26">
        <f t="shared" si="33"/>
        <v>13800</v>
      </c>
      <c r="Z140" s="25">
        <f>MAX(0,X140*(1+inputs!$B$33)-MAX(0,inputs!$B$31*(Y140-inputs!$B$30)))</f>
        <v>52367.26087305598</v>
      </c>
      <c r="AA140" s="25">
        <f>MAX(0,Y140*(1+inputs!$B$33)-MAX(0,inputs!$B$31*(Z140-inputs!$B$30)))</f>
        <v>11110.506521424959</v>
      </c>
      <c r="AB140" s="26">
        <f t="shared" si="34"/>
        <v>13800</v>
      </c>
      <c r="AC140" s="25">
        <f>MAX(0,AA140*(1+inputs!$B$33)-MAX(0,inputs!$B$31*(AB140-inputs!$B$30)))</f>
        <v>11277.164119246332</v>
      </c>
      <c r="AD140" s="26">
        <f>IF(inputs!$B$27="YES",MAX(0,inputs!$B$31*(AB140-inputs!$B$30)),0)</f>
        <v>0</v>
      </c>
      <c r="AE140" s="3">
        <f t="shared" si="35"/>
        <v>408.97500000000002</v>
      </c>
      <c r="AF140" s="1">
        <f t="shared" si="38"/>
        <v>0.33250000000000002</v>
      </c>
      <c r="AG140" s="8">
        <f t="shared" si="36"/>
        <v>13391.025</v>
      </c>
    </row>
    <row r="141" spans="1:33" x14ac:dyDescent="0.2">
      <c r="A141" s="11">
        <f t="shared" si="37"/>
        <v>13900</v>
      </c>
      <c r="B141" s="15">
        <f>inputs!$C$3-MAX(0,MIN((calculations!A141-inputs!$B$8)*0.5,inputs!$C$3))+IF(AND(inputs!$B$23="YES",A141&lt;=inputs!$B$25),inputs!$B$24,0)</f>
        <v>12570</v>
      </c>
      <c r="C141" s="15">
        <f>MAX(0,MIN(A141-B141,inputs!$C$4)*inputs!$B$3)</f>
        <v>266</v>
      </c>
      <c r="D141" s="16">
        <f>MAX(0,(MIN(A141,inputs!$C$5)-(inputs!$C$4+B141))*inputs!$B$4)</f>
        <v>0</v>
      </c>
      <c r="E141" s="16">
        <f>MAX(0, (calculations!A141-inputs!$C$5)*inputs!$B$5)</f>
        <v>0</v>
      </c>
      <c r="F141" s="19">
        <f>MAX(0,inputs!$B$13*(MIN(calculations!A141,inputs!$C$14)-inputs!$C$13))+MAX(0,inputs!$B$14*(calculations!A141-inputs!$C$14))</f>
        <v>176.22500000000002</v>
      </c>
      <c r="G141" s="22">
        <f>MAX(MIN((calculations!A141-inputs!$B$21)/10000,100%),0) * inputs!$B$18</f>
        <v>0</v>
      </c>
      <c r="H141" s="22">
        <f>IF(AND(inputs!$B$35="YES", calculations!A141&gt;=inputs!$B$36,calculations!A141&lt;inputs!$B$37),inputs!$B$38*MIN(2,inputs!$B$17),0)</f>
        <v>0</v>
      </c>
      <c r="I141" s="25">
        <f>MIN(inputs!$B$32,A141)</f>
        <v>13900</v>
      </c>
      <c r="J141" s="25">
        <f>inputs!$B$29*(1+inputs!$B$33)-MAX(0,inputs!$B$31*(I141-inputs!$B$30))</f>
        <v>46486.999999999993</v>
      </c>
      <c r="K141" s="26">
        <f t="shared" si="26"/>
        <v>13900</v>
      </c>
      <c r="L141" s="25">
        <f>MAX(0,J141*(1+inputs!$B$33)-MAX(0,inputs!$B$31*(K141-inputs!$B$30)))</f>
        <v>47184.304999999986</v>
      </c>
      <c r="M141" s="26">
        <f t="shared" si="27"/>
        <v>13900</v>
      </c>
      <c r="N141" s="25">
        <f>MAX(0,L141*(1+inputs!$B$33)-MAX(0,inputs!$B$31*(M141-inputs!$B$30)))</f>
        <v>47892.06957499998</v>
      </c>
      <c r="O141" s="26">
        <f t="shared" si="28"/>
        <v>13900</v>
      </c>
      <c r="P141" s="25">
        <f>MAX(0,N141*(1+inputs!$B$33)-MAX(0,inputs!$B$31*(O141-inputs!$B$30)))</f>
        <v>48610.450618624971</v>
      </c>
      <c r="Q141" s="26">
        <f t="shared" si="29"/>
        <v>13900</v>
      </c>
      <c r="R141" s="25">
        <f>MAX(0,P141*(1+inputs!$B$33)-MAX(0,inputs!$B$31*(Q141-inputs!$B$30)))</f>
        <v>49339.607377904344</v>
      </c>
      <c r="S141" s="26">
        <f t="shared" si="30"/>
        <v>13900</v>
      </c>
      <c r="T141" s="25">
        <f>MAX(0,R141*(1+inputs!$B$33)-MAX(0,inputs!$B$31*(S141-inputs!$B$30)))</f>
        <v>50079.7014885729</v>
      </c>
      <c r="U141" s="26">
        <f t="shared" si="31"/>
        <v>13900</v>
      </c>
      <c r="V141" s="25">
        <f>MAX(0,T141*(1+inputs!$B$33)-MAX(0,inputs!$B$31*(U141-inputs!$B$30)))</f>
        <v>50830.897010901492</v>
      </c>
      <c r="W141" s="26">
        <f t="shared" si="32"/>
        <v>13900</v>
      </c>
      <c r="X141" s="25">
        <f>MAX(0,V141*(1+inputs!$B$33)-MAX(0,inputs!$B$31*(W141-inputs!$B$30)))</f>
        <v>51593.360466065009</v>
      </c>
      <c r="Y141" s="26">
        <f t="shared" si="33"/>
        <v>13900</v>
      </c>
      <c r="Z141" s="25">
        <f>MAX(0,X141*(1+inputs!$B$33)-MAX(0,inputs!$B$31*(Y141-inputs!$B$30)))</f>
        <v>52367.26087305598</v>
      </c>
      <c r="AA141" s="25">
        <f>MAX(0,Y141*(1+inputs!$B$33)-MAX(0,inputs!$B$31*(Z141-inputs!$B$30)))</f>
        <v>11212.006521424959</v>
      </c>
      <c r="AB141" s="26">
        <f t="shared" si="34"/>
        <v>13900</v>
      </c>
      <c r="AC141" s="25">
        <f>MAX(0,AA141*(1+inputs!$B$33)-MAX(0,inputs!$B$31*(AB141-inputs!$B$30)))</f>
        <v>11380.186619246333</v>
      </c>
      <c r="AD141" s="26">
        <f>IF(inputs!$B$27="YES",MAX(0,inputs!$B$31*(AB141-inputs!$B$30)),0)</f>
        <v>0</v>
      </c>
      <c r="AE141" s="3">
        <f t="shared" si="35"/>
        <v>442.22500000000002</v>
      </c>
      <c r="AF141" s="1">
        <f t="shared" si="38"/>
        <v>0.33250000000000002</v>
      </c>
      <c r="AG141" s="8">
        <f t="shared" si="36"/>
        <v>13457.775</v>
      </c>
    </row>
    <row r="142" spans="1:33" x14ac:dyDescent="0.2">
      <c r="A142" s="11">
        <f t="shared" si="37"/>
        <v>14000</v>
      </c>
      <c r="B142" s="15">
        <f>inputs!$C$3-MAX(0,MIN((calculations!A142-inputs!$B$8)*0.5,inputs!$C$3))+IF(AND(inputs!$B$23="YES",A142&lt;=inputs!$B$25),inputs!$B$24,0)</f>
        <v>12570</v>
      </c>
      <c r="C142" s="15">
        <f>MAX(0,MIN(A142-B142,inputs!$C$4)*inputs!$B$3)</f>
        <v>286</v>
      </c>
      <c r="D142" s="16">
        <f>MAX(0,(MIN(A142,inputs!$C$5)-(inputs!$C$4+B142))*inputs!$B$4)</f>
        <v>0</v>
      </c>
      <c r="E142" s="16">
        <f>MAX(0, (calculations!A142-inputs!$C$5)*inputs!$B$5)</f>
        <v>0</v>
      </c>
      <c r="F142" s="19">
        <f>MAX(0,inputs!$B$13*(MIN(calculations!A142,inputs!$C$14)-inputs!$C$13))+MAX(0,inputs!$B$14*(calculations!A142-inputs!$C$14))</f>
        <v>189.47500000000002</v>
      </c>
      <c r="G142" s="22">
        <f>MAX(MIN((calculations!A142-inputs!$B$21)/10000,100%),0) * inputs!$B$18</f>
        <v>0</v>
      </c>
      <c r="H142" s="22">
        <f>IF(AND(inputs!$B$35="YES", calculations!A142&gt;=inputs!$B$36,calculations!A142&lt;inputs!$B$37),inputs!$B$38*MIN(2,inputs!$B$17),0)</f>
        <v>0</v>
      </c>
      <c r="I142" s="25">
        <f>MIN(inputs!$B$32,A142)</f>
        <v>14000</v>
      </c>
      <c r="J142" s="25">
        <f>inputs!$B$29*(1+inputs!$B$33)-MAX(0,inputs!$B$31*(I142-inputs!$B$30))</f>
        <v>46486.999999999993</v>
      </c>
      <c r="K142" s="26">
        <f t="shared" si="26"/>
        <v>14000</v>
      </c>
      <c r="L142" s="25">
        <f>MAX(0,J142*(1+inputs!$B$33)-MAX(0,inputs!$B$31*(K142-inputs!$B$30)))</f>
        <v>47184.304999999986</v>
      </c>
      <c r="M142" s="26">
        <f t="shared" si="27"/>
        <v>14000</v>
      </c>
      <c r="N142" s="25">
        <f>MAX(0,L142*(1+inputs!$B$33)-MAX(0,inputs!$B$31*(M142-inputs!$B$30)))</f>
        <v>47892.06957499998</v>
      </c>
      <c r="O142" s="26">
        <f t="shared" si="28"/>
        <v>14000</v>
      </c>
      <c r="P142" s="25">
        <f>MAX(0,N142*(1+inputs!$B$33)-MAX(0,inputs!$B$31*(O142-inputs!$B$30)))</f>
        <v>48610.450618624971</v>
      </c>
      <c r="Q142" s="26">
        <f t="shared" si="29"/>
        <v>14000</v>
      </c>
      <c r="R142" s="25">
        <f>MAX(0,P142*(1+inputs!$B$33)-MAX(0,inputs!$B$31*(Q142-inputs!$B$30)))</f>
        <v>49339.607377904344</v>
      </c>
      <c r="S142" s="26">
        <f t="shared" si="30"/>
        <v>14000</v>
      </c>
      <c r="T142" s="25">
        <f>MAX(0,R142*(1+inputs!$B$33)-MAX(0,inputs!$B$31*(S142-inputs!$B$30)))</f>
        <v>50079.7014885729</v>
      </c>
      <c r="U142" s="26">
        <f t="shared" si="31"/>
        <v>14000</v>
      </c>
      <c r="V142" s="25">
        <f>MAX(0,T142*(1+inputs!$B$33)-MAX(0,inputs!$B$31*(U142-inputs!$B$30)))</f>
        <v>50830.897010901492</v>
      </c>
      <c r="W142" s="26">
        <f t="shared" si="32"/>
        <v>14000</v>
      </c>
      <c r="X142" s="25">
        <f>MAX(0,V142*(1+inputs!$B$33)-MAX(0,inputs!$B$31*(W142-inputs!$B$30)))</f>
        <v>51593.360466065009</v>
      </c>
      <c r="Y142" s="26">
        <f t="shared" si="33"/>
        <v>14000</v>
      </c>
      <c r="Z142" s="25">
        <f>MAX(0,X142*(1+inputs!$B$33)-MAX(0,inputs!$B$31*(Y142-inputs!$B$30)))</f>
        <v>52367.26087305598</v>
      </c>
      <c r="AA142" s="25">
        <f>MAX(0,Y142*(1+inputs!$B$33)-MAX(0,inputs!$B$31*(Z142-inputs!$B$30)))</f>
        <v>11313.506521424959</v>
      </c>
      <c r="AB142" s="26">
        <f t="shared" si="34"/>
        <v>14000</v>
      </c>
      <c r="AC142" s="25">
        <f>MAX(0,AA142*(1+inputs!$B$33)-MAX(0,inputs!$B$31*(AB142-inputs!$B$30)))</f>
        <v>11483.209119246332</v>
      </c>
      <c r="AD142" s="26">
        <f>IF(inputs!$B$27="YES",MAX(0,inputs!$B$31*(AB142-inputs!$B$30)),0)</f>
        <v>0</v>
      </c>
      <c r="AE142" s="3">
        <f t="shared" si="35"/>
        <v>475.47500000000002</v>
      </c>
      <c r="AF142" s="1">
        <f t="shared" si="38"/>
        <v>0.33250000000000002</v>
      </c>
      <c r="AG142" s="8">
        <f t="shared" si="36"/>
        <v>13524.525</v>
      </c>
    </row>
    <row r="143" spans="1:33" x14ac:dyDescent="0.2">
      <c r="A143" s="11">
        <f t="shared" si="37"/>
        <v>14100</v>
      </c>
      <c r="B143" s="15">
        <f>inputs!$C$3-MAX(0,MIN((calculations!A143-inputs!$B$8)*0.5,inputs!$C$3))+IF(AND(inputs!$B$23="YES",A143&lt;=inputs!$B$25),inputs!$B$24,0)</f>
        <v>12570</v>
      </c>
      <c r="C143" s="15">
        <f>MAX(0,MIN(A143-B143,inputs!$C$4)*inputs!$B$3)</f>
        <v>306</v>
      </c>
      <c r="D143" s="16">
        <f>MAX(0,(MIN(A143,inputs!$C$5)-(inputs!$C$4+B143))*inputs!$B$4)</f>
        <v>0</v>
      </c>
      <c r="E143" s="16">
        <f>MAX(0, (calculations!A143-inputs!$C$5)*inputs!$B$5)</f>
        <v>0</v>
      </c>
      <c r="F143" s="19">
        <f>MAX(0,inputs!$B$13*(MIN(calculations!A143,inputs!$C$14)-inputs!$C$13))+MAX(0,inputs!$B$14*(calculations!A143-inputs!$C$14))</f>
        <v>202.72500000000002</v>
      </c>
      <c r="G143" s="22">
        <f>MAX(MIN((calculations!A143-inputs!$B$21)/10000,100%),0) * inputs!$B$18</f>
        <v>0</v>
      </c>
      <c r="H143" s="22">
        <f>IF(AND(inputs!$B$35="YES", calculations!A143&gt;=inputs!$B$36,calculations!A143&lt;inputs!$B$37),inputs!$B$38*MIN(2,inputs!$B$17),0)</f>
        <v>0</v>
      </c>
      <c r="I143" s="25">
        <f>MIN(inputs!$B$32,A143)</f>
        <v>14100</v>
      </c>
      <c r="J143" s="25">
        <f>inputs!$B$29*(1+inputs!$B$33)-MAX(0,inputs!$B$31*(I143-inputs!$B$30))</f>
        <v>46486.999999999993</v>
      </c>
      <c r="K143" s="26">
        <f t="shared" si="26"/>
        <v>14100</v>
      </c>
      <c r="L143" s="25">
        <f>MAX(0,J143*(1+inputs!$B$33)-MAX(0,inputs!$B$31*(K143-inputs!$B$30)))</f>
        <v>47184.304999999986</v>
      </c>
      <c r="M143" s="26">
        <f t="shared" si="27"/>
        <v>14100</v>
      </c>
      <c r="N143" s="25">
        <f>MAX(0,L143*(1+inputs!$B$33)-MAX(0,inputs!$B$31*(M143-inputs!$B$30)))</f>
        <v>47892.06957499998</v>
      </c>
      <c r="O143" s="26">
        <f t="shared" si="28"/>
        <v>14100</v>
      </c>
      <c r="P143" s="25">
        <f>MAX(0,N143*(1+inputs!$B$33)-MAX(0,inputs!$B$31*(O143-inputs!$B$30)))</f>
        <v>48610.450618624971</v>
      </c>
      <c r="Q143" s="26">
        <f t="shared" si="29"/>
        <v>14100</v>
      </c>
      <c r="R143" s="25">
        <f>MAX(0,P143*(1+inputs!$B$33)-MAX(0,inputs!$B$31*(Q143-inputs!$B$30)))</f>
        <v>49339.607377904344</v>
      </c>
      <c r="S143" s="26">
        <f t="shared" si="30"/>
        <v>14100</v>
      </c>
      <c r="T143" s="25">
        <f>MAX(0,R143*(1+inputs!$B$33)-MAX(0,inputs!$B$31*(S143-inputs!$B$30)))</f>
        <v>50079.7014885729</v>
      </c>
      <c r="U143" s="26">
        <f t="shared" si="31"/>
        <v>14100</v>
      </c>
      <c r="V143" s="25">
        <f>MAX(0,T143*(1+inputs!$B$33)-MAX(0,inputs!$B$31*(U143-inputs!$B$30)))</f>
        <v>50830.897010901492</v>
      </c>
      <c r="W143" s="26">
        <f t="shared" si="32"/>
        <v>14100</v>
      </c>
      <c r="X143" s="25">
        <f>MAX(0,V143*(1+inputs!$B$33)-MAX(0,inputs!$B$31*(W143-inputs!$B$30)))</f>
        <v>51593.360466065009</v>
      </c>
      <c r="Y143" s="26">
        <f t="shared" si="33"/>
        <v>14100</v>
      </c>
      <c r="Z143" s="25">
        <f>MAX(0,X143*(1+inputs!$B$33)-MAX(0,inputs!$B$31*(Y143-inputs!$B$30)))</f>
        <v>52367.26087305598</v>
      </c>
      <c r="AA143" s="25">
        <f>MAX(0,Y143*(1+inputs!$B$33)-MAX(0,inputs!$B$31*(Z143-inputs!$B$30)))</f>
        <v>11415.006521424959</v>
      </c>
      <c r="AB143" s="26">
        <f t="shared" si="34"/>
        <v>14100</v>
      </c>
      <c r="AC143" s="25">
        <f>MAX(0,AA143*(1+inputs!$B$33)-MAX(0,inputs!$B$31*(AB143-inputs!$B$30)))</f>
        <v>11586.231619246331</v>
      </c>
      <c r="AD143" s="26">
        <f>IF(inputs!$B$27="YES",MAX(0,inputs!$B$31*(AB143-inputs!$B$30)),0)</f>
        <v>0</v>
      </c>
      <c r="AE143" s="3">
        <f t="shared" si="35"/>
        <v>508.72500000000002</v>
      </c>
      <c r="AF143" s="1">
        <f t="shared" si="38"/>
        <v>0.33250000000000002</v>
      </c>
      <c r="AG143" s="8">
        <f t="shared" si="36"/>
        <v>13591.275</v>
      </c>
    </row>
    <row r="144" spans="1:33" x14ac:dyDescent="0.2">
      <c r="A144" s="11">
        <f t="shared" si="37"/>
        <v>14200</v>
      </c>
      <c r="B144" s="15">
        <f>inputs!$C$3-MAX(0,MIN((calculations!A144-inputs!$B$8)*0.5,inputs!$C$3))+IF(AND(inputs!$B$23="YES",A144&lt;=inputs!$B$25),inputs!$B$24,0)</f>
        <v>12570</v>
      </c>
      <c r="C144" s="15">
        <f>MAX(0,MIN(A144-B144,inputs!$C$4)*inputs!$B$3)</f>
        <v>326</v>
      </c>
      <c r="D144" s="16">
        <f>MAX(0,(MIN(A144,inputs!$C$5)-(inputs!$C$4+B144))*inputs!$B$4)</f>
        <v>0</v>
      </c>
      <c r="E144" s="16">
        <f>MAX(0, (calculations!A144-inputs!$C$5)*inputs!$B$5)</f>
        <v>0</v>
      </c>
      <c r="F144" s="19">
        <f>MAX(0,inputs!$B$13*(MIN(calculations!A144,inputs!$C$14)-inputs!$C$13))+MAX(0,inputs!$B$14*(calculations!A144-inputs!$C$14))</f>
        <v>215.97500000000002</v>
      </c>
      <c r="G144" s="22">
        <f>MAX(MIN((calculations!A144-inputs!$B$21)/10000,100%),0) * inputs!$B$18</f>
        <v>0</v>
      </c>
      <c r="H144" s="22">
        <f>IF(AND(inputs!$B$35="YES", calculations!A144&gt;=inputs!$B$36,calculations!A144&lt;inputs!$B$37),inputs!$B$38*MIN(2,inputs!$B$17),0)</f>
        <v>0</v>
      </c>
      <c r="I144" s="25">
        <f>MIN(inputs!$B$32,A144)</f>
        <v>14200</v>
      </c>
      <c r="J144" s="25">
        <f>inputs!$B$29*(1+inputs!$B$33)-MAX(0,inputs!$B$31*(I144-inputs!$B$30))</f>
        <v>46486.999999999993</v>
      </c>
      <c r="K144" s="26">
        <f t="shared" si="26"/>
        <v>14200</v>
      </c>
      <c r="L144" s="25">
        <f>MAX(0,J144*(1+inputs!$B$33)-MAX(0,inputs!$B$31*(K144-inputs!$B$30)))</f>
        <v>47184.304999999986</v>
      </c>
      <c r="M144" s="26">
        <f t="shared" si="27"/>
        <v>14200</v>
      </c>
      <c r="N144" s="25">
        <f>MAX(0,L144*(1+inputs!$B$33)-MAX(0,inputs!$B$31*(M144-inputs!$B$30)))</f>
        <v>47892.06957499998</v>
      </c>
      <c r="O144" s="26">
        <f t="shared" si="28"/>
        <v>14200</v>
      </c>
      <c r="P144" s="25">
        <f>MAX(0,N144*(1+inputs!$B$33)-MAX(0,inputs!$B$31*(O144-inputs!$B$30)))</f>
        <v>48610.450618624971</v>
      </c>
      <c r="Q144" s="26">
        <f t="shared" si="29"/>
        <v>14200</v>
      </c>
      <c r="R144" s="25">
        <f>MAX(0,P144*(1+inputs!$B$33)-MAX(0,inputs!$B$31*(Q144-inputs!$B$30)))</f>
        <v>49339.607377904344</v>
      </c>
      <c r="S144" s="26">
        <f t="shared" si="30"/>
        <v>14200</v>
      </c>
      <c r="T144" s="25">
        <f>MAX(0,R144*(1+inputs!$B$33)-MAX(0,inputs!$B$31*(S144-inputs!$B$30)))</f>
        <v>50079.7014885729</v>
      </c>
      <c r="U144" s="26">
        <f t="shared" si="31"/>
        <v>14200</v>
      </c>
      <c r="V144" s="25">
        <f>MAX(0,T144*(1+inputs!$B$33)-MAX(0,inputs!$B$31*(U144-inputs!$B$30)))</f>
        <v>50830.897010901492</v>
      </c>
      <c r="W144" s="26">
        <f t="shared" si="32"/>
        <v>14200</v>
      </c>
      <c r="X144" s="25">
        <f>MAX(0,V144*(1+inputs!$B$33)-MAX(0,inputs!$B$31*(W144-inputs!$B$30)))</f>
        <v>51593.360466065009</v>
      </c>
      <c r="Y144" s="26">
        <f t="shared" si="33"/>
        <v>14200</v>
      </c>
      <c r="Z144" s="25">
        <f>MAX(0,X144*(1+inputs!$B$33)-MAX(0,inputs!$B$31*(Y144-inputs!$B$30)))</f>
        <v>52367.26087305598</v>
      </c>
      <c r="AA144" s="25">
        <f>MAX(0,Y144*(1+inputs!$B$33)-MAX(0,inputs!$B$31*(Z144-inputs!$B$30)))</f>
        <v>11516.506521424959</v>
      </c>
      <c r="AB144" s="26">
        <f t="shared" si="34"/>
        <v>14200</v>
      </c>
      <c r="AC144" s="25">
        <f>MAX(0,AA144*(1+inputs!$B$33)-MAX(0,inputs!$B$31*(AB144-inputs!$B$30)))</f>
        <v>11689.254119246332</v>
      </c>
      <c r="AD144" s="26">
        <f>IF(inputs!$B$27="YES",MAX(0,inputs!$B$31*(AB144-inputs!$B$30)),0)</f>
        <v>0</v>
      </c>
      <c r="AE144" s="3">
        <f t="shared" si="35"/>
        <v>541.97500000000002</v>
      </c>
      <c r="AF144" s="1">
        <f t="shared" si="38"/>
        <v>0.33250000000000002</v>
      </c>
      <c r="AG144" s="8">
        <f t="shared" si="36"/>
        <v>13658.025</v>
      </c>
    </row>
    <row r="145" spans="1:33" x14ac:dyDescent="0.2">
      <c r="A145" s="11">
        <f t="shared" si="37"/>
        <v>14300</v>
      </c>
      <c r="B145" s="15">
        <f>inputs!$C$3-MAX(0,MIN((calculations!A145-inputs!$B$8)*0.5,inputs!$C$3))+IF(AND(inputs!$B$23="YES",A145&lt;=inputs!$B$25),inputs!$B$24,0)</f>
        <v>12570</v>
      </c>
      <c r="C145" s="15">
        <f>MAX(0,MIN(A145-B145,inputs!$C$4)*inputs!$B$3)</f>
        <v>346</v>
      </c>
      <c r="D145" s="16">
        <f>MAX(0,(MIN(A145,inputs!$C$5)-(inputs!$C$4+B145))*inputs!$B$4)</f>
        <v>0</v>
      </c>
      <c r="E145" s="16">
        <f>MAX(0, (calculations!A145-inputs!$C$5)*inputs!$B$5)</f>
        <v>0</v>
      </c>
      <c r="F145" s="19">
        <f>MAX(0,inputs!$B$13*(MIN(calculations!A145,inputs!$C$14)-inputs!$C$13))+MAX(0,inputs!$B$14*(calculations!A145-inputs!$C$14))</f>
        <v>229.22500000000002</v>
      </c>
      <c r="G145" s="22">
        <f>MAX(MIN((calculations!A145-inputs!$B$21)/10000,100%),0) * inputs!$B$18</f>
        <v>0</v>
      </c>
      <c r="H145" s="22">
        <f>IF(AND(inputs!$B$35="YES", calculations!A145&gt;=inputs!$B$36,calculations!A145&lt;inputs!$B$37),inputs!$B$38*MIN(2,inputs!$B$17),0)</f>
        <v>0</v>
      </c>
      <c r="I145" s="25">
        <f>MIN(inputs!$B$32,A145)</f>
        <v>14300</v>
      </c>
      <c r="J145" s="25">
        <f>inputs!$B$29*(1+inputs!$B$33)-MAX(0,inputs!$B$31*(I145-inputs!$B$30))</f>
        <v>46486.999999999993</v>
      </c>
      <c r="K145" s="26">
        <f t="shared" si="26"/>
        <v>14300</v>
      </c>
      <c r="L145" s="25">
        <f>MAX(0,J145*(1+inputs!$B$33)-MAX(0,inputs!$B$31*(K145-inputs!$B$30)))</f>
        <v>47184.304999999986</v>
      </c>
      <c r="M145" s="26">
        <f t="shared" si="27"/>
        <v>14300</v>
      </c>
      <c r="N145" s="25">
        <f>MAX(0,L145*(1+inputs!$B$33)-MAX(0,inputs!$B$31*(M145-inputs!$B$30)))</f>
        <v>47892.06957499998</v>
      </c>
      <c r="O145" s="26">
        <f t="shared" si="28"/>
        <v>14300</v>
      </c>
      <c r="P145" s="25">
        <f>MAX(0,N145*(1+inputs!$B$33)-MAX(0,inputs!$B$31*(O145-inputs!$B$30)))</f>
        <v>48610.450618624971</v>
      </c>
      <c r="Q145" s="26">
        <f t="shared" si="29"/>
        <v>14300</v>
      </c>
      <c r="R145" s="25">
        <f>MAX(0,P145*(1+inputs!$B$33)-MAX(0,inputs!$B$31*(Q145-inputs!$B$30)))</f>
        <v>49339.607377904344</v>
      </c>
      <c r="S145" s="26">
        <f t="shared" si="30"/>
        <v>14300</v>
      </c>
      <c r="T145" s="25">
        <f>MAX(0,R145*(1+inputs!$B$33)-MAX(0,inputs!$B$31*(S145-inputs!$B$30)))</f>
        <v>50079.7014885729</v>
      </c>
      <c r="U145" s="26">
        <f t="shared" si="31"/>
        <v>14300</v>
      </c>
      <c r="V145" s="25">
        <f>MAX(0,T145*(1+inputs!$B$33)-MAX(0,inputs!$B$31*(U145-inputs!$B$30)))</f>
        <v>50830.897010901492</v>
      </c>
      <c r="W145" s="26">
        <f t="shared" si="32"/>
        <v>14300</v>
      </c>
      <c r="X145" s="25">
        <f>MAX(0,V145*(1+inputs!$B$33)-MAX(0,inputs!$B$31*(W145-inputs!$B$30)))</f>
        <v>51593.360466065009</v>
      </c>
      <c r="Y145" s="26">
        <f t="shared" si="33"/>
        <v>14300</v>
      </c>
      <c r="Z145" s="25">
        <f>MAX(0,X145*(1+inputs!$B$33)-MAX(0,inputs!$B$31*(Y145-inputs!$B$30)))</f>
        <v>52367.26087305598</v>
      </c>
      <c r="AA145" s="25">
        <f>MAX(0,Y145*(1+inputs!$B$33)-MAX(0,inputs!$B$31*(Z145-inputs!$B$30)))</f>
        <v>11618.006521424959</v>
      </c>
      <c r="AB145" s="26">
        <f t="shared" si="34"/>
        <v>14300</v>
      </c>
      <c r="AC145" s="25">
        <f>MAX(0,AA145*(1+inputs!$B$33)-MAX(0,inputs!$B$31*(AB145-inputs!$B$30)))</f>
        <v>11792.276619246331</v>
      </c>
      <c r="AD145" s="26">
        <f>IF(inputs!$B$27="YES",MAX(0,inputs!$B$31*(AB145-inputs!$B$30)),0)</f>
        <v>0</v>
      </c>
      <c r="AE145" s="3">
        <f t="shared" si="35"/>
        <v>575.22500000000002</v>
      </c>
      <c r="AF145" s="1">
        <f t="shared" si="38"/>
        <v>0.33250000000000002</v>
      </c>
      <c r="AG145" s="8">
        <f t="shared" si="36"/>
        <v>13724.775</v>
      </c>
    </row>
    <row r="146" spans="1:33" x14ac:dyDescent="0.2">
      <c r="A146" s="11">
        <f t="shared" si="37"/>
        <v>14400</v>
      </c>
      <c r="B146" s="15">
        <f>inputs!$C$3-MAX(0,MIN((calculations!A146-inputs!$B$8)*0.5,inputs!$C$3))+IF(AND(inputs!$B$23="YES",A146&lt;=inputs!$B$25),inputs!$B$24,0)</f>
        <v>12570</v>
      </c>
      <c r="C146" s="15">
        <f>MAX(0,MIN(A146-B146,inputs!$C$4)*inputs!$B$3)</f>
        <v>366</v>
      </c>
      <c r="D146" s="16">
        <f>MAX(0,(MIN(A146,inputs!$C$5)-(inputs!$C$4+B146))*inputs!$B$4)</f>
        <v>0</v>
      </c>
      <c r="E146" s="16">
        <f>MAX(0, (calculations!A146-inputs!$C$5)*inputs!$B$5)</f>
        <v>0</v>
      </c>
      <c r="F146" s="19">
        <f>MAX(0,inputs!$B$13*(MIN(calculations!A146,inputs!$C$14)-inputs!$C$13))+MAX(0,inputs!$B$14*(calculations!A146-inputs!$C$14))</f>
        <v>242.47500000000002</v>
      </c>
      <c r="G146" s="22">
        <f>MAX(MIN((calculations!A146-inputs!$B$21)/10000,100%),0) * inputs!$B$18</f>
        <v>0</v>
      </c>
      <c r="H146" s="22">
        <f>IF(AND(inputs!$B$35="YES", calculations!A146&gt;=inputs!$B$36,calculations!A146&lt;inputs!$B$37),inputs!$B$38*MIN(2,inputs!$B$17),0)</f>
        <v>0</v>
      </c>
      <c r="I146" s="25">
        <f>MIN(inputs!$B$32,A146)</f>
        <v>14400</v>
      </c>
      <c r="J146" s="25">
        <f>inputs!$B$29*(1+inputs!$B$33)-MAX(0,inputs!$B$31*(I146-inputs!$B$30))</f>
        <v>46486.999999999993</v>
      </c>
      <c r="K146" s="26">
        <f t="shared" si="26"/>
        <v>14400</v>
      </c>
      <c r="L146" s="25">
        <f>MAX(0,J146*(1+inputs!$B$33)-MAX(0,inputs!$B$31*(K146-inputs!$B$30)))</f>
        <v>47184.304999999986</v>
      </c>
      <c r="M146" s="26">
        <f t="shared" si="27"/>
        <v>14400</v>
      </c>
      <c r="N146" s="25">
        <f>MAX(0,L146*(1+inputs!$B$33)-MAX(0,inputs!$B$31*(M146-inputs!$B$30)))</f>
        <v>47892.06957499998</v>
      </c>
      <c r="O146" s="26">
        <f t="shared" si="28"/>
        <v>14400</v>
      </c>
      <c r="P146" s="25">
        <f>MAX(0,N146*(1+inputs!$B$33)-MAX(0,inputs!$B$31*(O146-inputs!$B$30)))</f>
        <v>48610.450618624971</v>
      </c>
      <c r="Q146" s="26">
        <f t="shared" si="29"/>
        <v>14400</v>
      </c>
      <c r="R146" s="25">
        <f>MAX(0,P146*(1+inputs!$B$33)-MAX(0,inputs!$B$31*(Q146-inputs!$B$30)))</f>
        <v>49339.607377904344</v>
      </c>
      <c r="S146" s="26">
        <f t="shared" si="30"/>
        <v>14400</v>
      </c>
      <c r="T146" s="25">
        <f>MAX(0,R146*(1+inputs!$B$33)-MAX(0,inputs!$B$31*(S146-inputs!$B$30)))</f>
        <v>50079.7014885729</v>
      </c>
      <c r="U146" s="26">
        <f t="shared" si="31"/>
        <v>14400</v>
      </c>
      <c r="V146" s="25">
        <f>MAX(0,T146*(1+inputs!$B$33)-MAX(0,inputs!$B$31*(U146-inputs!$B$30)))</f>
        <v>50830.897010901492</v>
      </c>
      <c r="W146" s="26">
        <f t="shared" si="32"/>
        <v>14400</v>
      </c>
      <c r="X146" s="25">
        <f>MAX(0,V146*(1+inputs!$B$33)-MAX(0,inputs!$B$31*(W146-inputs!$B$30)))</f>
        <v>51593.360466065009</v>
      </c>
      <c r="Y146" s="26">
        <f t="shared" si="33"/>
        <v>14400</v>
      </c>
      <c r="Z146" s="25">
        <f>MAX(0,X146*(1+inputs!$B$33)-MAX(0,inputs!$B$31*(Y146-inputs!$B$30)))</f>
        <v>52367.26087305598</v>
      </c>
      <c r="AA146" s="25">
        <f>MAX(0,Y146*(1+inputs!$B$33)-MAX(0,inputs!$B$31*(Z146-inputs!$B$30)))</f>
        <v>11719.506521424959</v>
      </c>
      <c r="AB146" s="26">
        <f t="shared" si="34"/>
        <v>14400</v>
      </c>
      <c r="AC146" s="25">
        <f>MAX(0,AA146*(1+inputs!$B$33)-MAX(0,inputs!$B$31*(AB146-inputs!$B$30)))</f>
        <v>11895.299119246332</v>
      </c>
      <c r="AD146" s="26">
        <f>IF(inputs!$B$27="YES",MAX(0,inputs!$B$31*(AB146-inputs!$B$30)),0)</f>
        <v>0</v>
      </c>
      <c r="AE146" s="3">
        <f t="shared" si="35"/>
        <v>608.47500000000002</v>
      </c>
      <c r="AF146" s="1">
        <f t="shared" si="38"/>
        <v>0.33250000000000002</v>
      </c>
      <c r="AG146" s="8">
        <f t="shared" si="36"/>
        <v>13791.525</v>
      </c>
    </row>
    <row r="147" spans="1:33" x14ac:dyDescent="0.2">
      <c r="A147" s="11">
        <f t="shared" si="37"/>
        <v>14500</v>
      </c>
      <c r="B147" s="15">
        <f>inputs!$C$3-MAX(0,MIN((calculations!A147-inputs!$B$8)*0.5,inputs!$C$3))+IF(AND(inputs!$B$23="YES",A147&lt;=inputs!$B$25),inputs!$B$24,0)</f>
        <v>12570</v>
      </c>
      <c r="C147" s="15">
        <f>MAX(0,MIN(A147-B147,inputs!$C$4)*inputs!$B$3)</f>
        <v>386</v>
      </c>
      <c r="D147" s="16">
        <f>MAX(0,(MIN(A147,inputs!$C$5)-(inputs!$C$4+B147))*inputs!$B$4)</f>
        <v>0</v>
      </c>
      <c r="E147" s="16">
        <f>MAX(0, (calculations!A147-inputs!$C$5)*inputs!$B$5)</f>
        <v>0</v>
      </c>
      <c r="F147" s="19">
        <f>MAX(0,inputs!$B$13*(MIN(calculations!A147,inputs!$C$14)-inputs!$C$13))+MAX(0,inputs!$B$14*(calculations!A147-inputs!$C$14))</f>
        <v>255.72500000000002</v>
      </c>
      <c r="G147" s="22">
        <f>MAX(MIN((calculations!A147-inputs!$B$21)/10000,100%),0) * inputs!$B$18</f>
        <v>0</v>
      </c>
      <c r="H147" s="22">
        <f>IF(AND(inputs!$B$35="YES", calculations!A147&gt;=inputs!$B$36,calculations!A147&lt;inputs!$B$37),inputs!$B$38*MIN(2,inputs!$B$17),0)</f>
        <v>0</v>
      </c>
      <c r="I147" s="25">
        <f>MIN(inputs!$B$32,A147)</f>
        <v>14500</v>
      </c>
      <c r="J147" s="25">
        <f>inputs!$B$29*(1+inputs!$B$33)-MAX(0,inputs!$B$31*(I147-inputs!$B$30))</f>
        <v>46486.999999999993</v>
      </c>
      <c r="K147" s="26">
        <f t="shared" si="26"/>
        <v>14500</v>
      </c>
      <c r="L147" s="25">
        <f>MAX(0,J147*(1+inputs!$B$33)-MAX(0,inputs!$B$31*(K147-inputs!$B$30)))</f>
        <v>47184.304999999986</v>
      </c>
      <c r="M147" s="26">
        <f t="shared" si="27"/>
        <v>14500</v>
      </c>
      <c r="N147" s="25">
        <f>MAX(0,L147*(1+inputs!$B$33)-MAX(0,inputs!$B$31*(M147-inputs!$B$30)))</f>
        <v>47892.06957499998</v>
      </c>
      <c r="O147" s="26">
        <f t="shared" si="28"/>
        <v>14500</v>
      </c>
      <c r="P147" s="25">
        <f>MAX(0,N147*(1+inputs!$B$33)-MAX(0,inputs!$B$31*(O147-inputs!$B$30)))</f>
        <v>48610.450618624971</v>
      </c>
      <c r="Q147" s="26">
        <f t="shared" si="29"/>
        <v>14500</v>
      </c>
      <c r="R147" s="25">
        <f>MAX(0,P147*(1+inputs!$B$33)-MAX(0,inputs!$B$31*(Q147-inputs!$B$30)))</f>
        <v>49339.607377904344</v>
      </c>
      <c r="S147" s="26">
        <f t="shared" si="30"/>
        <v>14500</v>
      </c>
      <c r="T147" s="25">
        <f>MAX(0,R147*(1+inputs!$B$33)-MAX(0,inputs!$B$31*(S147-inputs!$B$30)))</f>
        <v>50079.7014885729</v>
      </c>
      <c r="U147" s="26">
        <f t="shared" si="31"/>
        <v>14500</v>
      </c>
      <c r="V147" s="25">
        <f>MAX(0,T147*(1+inputs!$B$33)-MAX(0,inputs!$B$31*(U147-inputs!$B$30)))</f>
        <v>50830.897010901492</v>
      </c>
      <c r="W147" s="26">
        <f t="shared" si="32"/>
        <v>14500</v>
      </c>
      <c r="X147" s="25">
        <f>MAX(0,V147*(1+inputs!$B$33)-MAX(0,inputs!$B$31*(W147-inputs!$B$30)))</f>
        <v>51593.360466065009</v>
      </c>
      <c r="Y147" s="26">
        <f t="shared" si="33"/>
        <v>14500</v>
      </c>
      <c r="Z147" s="25">
        <f>MAX(0,X147*(1+inputs!$B$33)-MAX(0,inputs!$B$31*(Y147-inputs!$B$30)))</f>
        <v>52367.26087305598</v>
      </c>
      <c r="AA147" s="25">
        <f>MAX(0,Y147*(1+inputs!$B$33)-MAX(0,inputs!$B$31*(Z147-inputs!$B$30)))</f>
        <v>11821.006521424959</v>
      </c>
      <c r="AB147" s="26">
        <f t="shared" si="34"/>
        <v>14500</v>
      </c>
      <c r="AC147" s="25">
        <f>MAX(0,AA147*(1+inputs!$B$33)-MAX(0,inputs!$B$31*(AB147-inputs!$B$30)))</f>
        <v>11998.321619246331</v>
      </c>
      <c r="AD147" s="26">
        <f>IF(inputs!$B$27="YES",MAX(0,inputs!$B$31*(AB147-inputs!$B$30)),0)</f>
        <v>0</v>
      </c>
      <c r="AE147" s="3">
        <f t="shared" si="35"/>
        <v>641.72500000000002</v>
      </c>
      <c r="AF147" s="1">
        <f t="shared" si="38"/>
        <v>0.33250000000000002</v>
      </c>
      <c r="AG147" s="8">
        <f t="shared" si="36"/>
        <v>13858.275</v>
      </c>
    </row>
    <row r="148" spans="1:33" x14ac:dyDescent="0.2">
      <c r="A148" s="11">
        <f t="shared" si="37"/>
        <v>14600</v>
      </c>
      <c r="B148" s="15">
        <f>inputs!$C$3-MAX(0,MIN((calculations!A148-inputs!$B$8)*0.5,inputs!$C$3))+IF(AND(inputs!$B$23="YES",A148&lt;=inputs!$B$25),inputs!$B$24,0)</f>
        <v>12570</v>
      </c>
      <c r="C148" s="15">
        <f>MAX(0,MIN(A148-B148,inputs!$C$4)*inputs!$B$3)</f>
        <v>406</v>
      </c>
      <c r="D148" s="16">
        <f>MAX(0,(MIN(A148,inputs!$C$5)-(inputs!$C$4+B148))*inputs!$B$4)</f>
        <v>0</v>
      </c>
      <c r="E148" s="16">
        <f>MAX(0, (calculations!A148-inputs!$C$5)*inputs!$B$5)</f>
        <v>0</v>
      </c>
      <c r="F148" s="19">
        <f>MAX(0,inputs!$B$13*(MIN(calculations!A148,inputs!$C$14)-inputs!$C$13))+MAX(0,inputs!$B$14*(calculations!A148-inputs!$C$14))</f>
        <v>268.97500000000002</v>
      </c>
      <c r="G148" s="22">
        <f>MAX(MIN((calculations!A148-inputs!$B$21)/10000,100%),0) * inputs!$B$18</f>
        <v>0</v>
      </c>
      <c r="H148" s="22">
        <f>IF(AND(inputs!$B$35="YES", calculations!A148&gt;=inputs!$B$36,calculations!A148&lt;inputs!$B$37),inputs!$B$38*MIN(2,inputs!$B$17),0)</f>
        <v>0</v>
      </c>
      <c r="I148" s="25">
        <f>MIN(inputs!$B$32,A148)</f>
        <v>14600</v>
      </c>
      <c r="J148" s="25">
        <f>inputs!$B$29*(1+inputs!$B$33)-MAX(0,inputs!$B$31*(I148-inputs!$B$30))</f>
        <v>46486.999999999993</v>
      </c>
      <c r="K148" s="26">
        <f t="shared" si="26"/>
        <v>14600</v>
      </c>
      <c r="L148" s="25">
        <f>MAX(0,J148*(1+inputs!$B$33)-MAX(0,inputs!$B$31*(K148-inputs!$B$30)))</f>
        <v>47184.304999999986</v>
      </c>
      <c r="M148" s="26">
        <f t="shared" si="27"/>
        <v>14600</v>
      </c>
      <c r="N148" s="25">
        <f>MAX(0,L148*(1+inputs!$B$33)-MAX(0,inputs!$B$31*(M148-inputs!$B$30)))</f>
        <v>47892.06957499998</v>
      </c>
      <c r="O148" s="26">
        <f t="shared" si="28"/>
        <v>14600</v>
      </c>
      <c r="P148" s="25">
        <f>MAX(0,N148*(1+inputs!$B$33)-MAX(0,inputs!$B$31*(O148-inputs!$B$30)))</f>
        <v>48610.450618624971</v>
      </c>
      <c r="Q148" s="26">
        <f t="shared" si="29"/>
        <v>14600</v>
      </c>
      <c r="R148" s="25">
        <f>MAX(0,P148*(1+inputs!$B$33)-MAX(0,inputs!$B$31*(Q148-inputs!$B$30)))</f>
        <v>49339.607377904344</v>
      </c>
      <c r="S148" s="26">
        <f t="shared" si="30"/>
        <v>14600</v>
      </c>
      <c r="T148" s="25">
        <f>MAX(0,R148*(1+inputs!$B$33)-MAX(0,inputs!$B$31*(S148-inputs!$B$30)))</f>
        <v>50079.7014885729</v>
      </c>
      <c r="U148" s="26">
        <f t="shared" si="31"/>
        <v>14600</v>
      </c>
      <c r="V148" s="25">
        <f>MAX(0,T148*(1+inputs!$B$33)-MAX(0,inputs!$B$31*(U148-inputs!$B$30)))</f>
        <v>50830.897010901492</v>
      </c>
      <c r="W148" s="26">
        <f t="shared" si="32"/>
        <v>14600</v>
      </c>
      <c r="X148" s="25">
        <f>MAX(0,V148*(1+inputs!$B$33)-MAX(0,inputs!$B$31*(W148-inputs!$B$30)))</f>
        <v>51593.360466065009</v>
      </c>
      <c r="Y148" s="26">
        <f t="shared" si="33"/>
        <v>14600</v>
      </c>
      <c r="Z148" s="25">
        <f>MAX(0,X148*(1+inputs!$B$33)-MAX(0,inputs!$B$31*(Y148-inputs!$B$30)))</f>
        <v>52367.26087305598</v>
      </c>
      <c r="AA148" s="25">
        <f>MAX(0,Y148*(1+inputs!$B$33)-MAX(0,inputs!$B$31*(Z148-inputs!$B$30)))</f>
        <v>11922.506521424959</v>
      </c>
      <c r="AB148" s="26">
        <f t="shared" si="34"/>
        <v>14600</v>
      </c>
      <c r="AC148" s="25">
        <f>MAX(0,AA148*(1+inputs!$B$33)-MAX(0,inputs!$B$31*(AB148-inputs!$B$30)))</f>
        <v>12101.344119246332</v>
      </c>
      <c r="AD148" s="26">
        <f>IF(inputs!$B$27="YES",MAX(0,inputs!$B$31*(AB148-inputs!$B$30)),0)</f>
        <v>0</v>
      </c>
      <c r="AE148" s="3">
        <f t="shared" si="35"/>
        <v>674.97500000000002</v>
      </c>
      <c r="AF148" s="1">
        <f t="shared" si="38"/>
        <v>0.33250000000000002</v>
      </c>
      <c r="AG148" s="8">
        <f t="shared" si="36"/>
        <v>13925.025</v>
      </c>
    </row>
    <row r="149" spans="1:33" x14ac:dyDescent="0.2">
      <c r="A149" s="11">
        <f t="shared" si="37"/>
        <v>14700</v>
      </c>
      <c r="B149" s="15">
        <f>inputs!$C$3-MAX(0,MIN((calculations!A149-inputs!$B$8)*0.5,inputs!$C$3))+IF(AND(inputs!$B$23="YES",A149&lt;=inputs!$B$25),inputs!$B$24,0)</f>
        <v>12570</v>
      </c>
      <c r="C149" s="15">
        <f>MAX(0,MIN(A149-B149,inputs!$C$4)*inputs!$B$3)</f>
        <v>426</v>
      </c>
      <c r="D149" s="16">
        <f>MAX(0,(MIN(A149,inputs!$C$5)-(inputs!$C$4+B149))*inputs!$B$4)</f>
        <v>0</v>
      </c>
      <c r="E149" s="16">
        <f>MAX(0, (calculations!A149-inputs!$C$5)*inputs!$B$5)</f>
        <v>0</v>
      </c>
      <c r="F149" s="19">
        <f>MAX(0,inputs!$B$13*(MIN(calculations!A149,inputs!$C$14)-inputs!$C$13))+MAX(0,inputs!$B$14*(calculations!A149-inputs!$C$14))</f>
        <v>282.22500000000002</v>
      </c>
      <c r="G149" s="22">
        <f>MAX(MIN((calculations!A149-inputs!$B$21)/10000,100%),0) * inputs!$B$18</f>
        <v>0</v>
      </c>
      <c r="H149" s="22">
        <f>IF(AND(inputs!$B$35="YES", calculations!A149&gt;=inputs!$B$36,calculations!A149&lt;inputs!$B$37),inputs!$B$38*MIN(2,inputs!$B$17),0)</f>
        <v>0</v>
      </c>
      <c r="I149" s="25">
        <f>MIN(inputs!$B$32,A149)</f>
        <v>14700</v>
      </c>
      <c r="J149" s="25">
        <f>inputs!$B$29*(1+inputs!$B$33)-MAX(0,inputs!$B$31*(I149-inputs!$B$30))</f>
        <v>46486.999999999993</v>
      </c>
      <c r="K149" s="26">
        <f t="shared" si="26"/>
        <v>14700</v>
      </c>
      <c r="L149" s="25">
        <f>MAX(0,J149*(1+inputs!$B$33)-MAX(0,inputs!$B$31*(K149-inputs!$B$30)))</f>
        <v>47184.304999999986</v>
      </c>
      <c r="M149" s="26">
        <f t="shared" si="27"/>
        <v>14700</v>
      </c>
      <c r="N149" s="25">
        <f>MAX(0,L149*(1+inputs!$B$33)-MAX(0,inputs!$B$31*(M149-inputs!$B$30)))</f>
        <v>47892.06957499998</v>
      </c>
      <c r="O149" s="26">
        <f t="shared" si="28"/>
        <v>14700</v>
      </c>
      <c r="P149" s="25">
        <f>MAX(0,N149*(1+inputs!$B$33)-MAX(0,inputs!$B$31*(O149-inputs!$B$30)))</f>
        <v>48610.450618624971</v>
      </c>
      <c r="Q149" s="26">
        <f t="shared" si="29"/>
        <v>14700</v>
      </c>
      <c r="R149" s="25">
        <f>MAX(0,P149*(1+inputs!$B$33)-MAX(0,inputs!$B$31*(Q149-inputs!$B$30)))</f>
        <v>49339.607377904344</v>
      </c>
      <c r="S149" s="26">
        <f t="shared" si="30"/>
        <v>14700</v>
      </c>
      <c r="T149" s="25">
        <f>MAX(0,R149*(1+inputs!$B$33)-MAX(0,inputs!$B$31*(S149-inputs!$B$30)))</f>
        <v>50079.7014885729</v>
      </c>
      <c r="U149" s="26">
        <f t="shared" si="31"/>
        <v>14700</v>
      </c>
      <c r="V149" s="25">
        <f>MAX(0,T149*(1+inputs!$B$33)-MAX(0,inputs!$B$31*(U149-inputs!$B$30)))</f>
        <v>50830.897010901492</v>
      </c>
      <c r="W149" s="26">
        <f t="shared" si="32"/>
        <v>14700</v>
      </c>
      <c r="X149" s="25">
        <f>MAX(0,V149*(1+inputs!$B$33)-MAX(0,inputs!$B$31*(W149-inputs!$B$30)))</f>
        <v>51593.360466065009</v>
      </c>
      <c r="Y149" s="26">
        <f t="shared" si="33"/>
        <v>14700</v>
      </c>
      <c r="Z149" s="25">
        <f>MAX(0,X149*(1+inputs!$B$33)-MAX(0,inputs!$B$31*(Y149-inputs!$B$30)))</f>
        <v>52367.26087305598</v>
      </c>
      <c r="AA149" s="25">
        <f>MAX(0,Y149*(1+inputs!$B$33)-MAX(0,inputs!$B$31*(Z149-inputs!$B$30)))</f>
        <v>12024.006521424959</v>
      </c>
      <c r="AB149" s="26">
        <f t="shared" si="34"/>
        <v>14700</v>
      </c>
      <c r="AC149" s="25">
        <f>MAX(0,AA149*(1+inputs!$B$33)-MAX(0,inputs!$B$31*(AB149-inputs!$B$30)))</f>
        <v>12204.366619246332</v>
      </c>
      <c r="AD149" s="26">
        <f>IF(inputs!$B$27="YES",MAX(0,inputs!$B$31*(AB149-inputs!$B$30)),0)</f>
        <v>0</v>
      </c>
      <c r="AE149" s="3">
        <f t="shared" si="35"/>
        <v>708.22500000000002</v>
      </c>
      <c r="AF149" s="1">
        <f t="shared" si="38"/>
        <v>0.33250000000000002</v>
      </c>
      <c r="AG149" s="8">
        <f t="shared" si="36"/>
        <v>13991.775</v>
      </c>
    </row>
    <row r="150" spans="1:33" x14ac:dyDescent="0.2">
      <c r="A150" s="11">
        <f t="shared" si="37"/>
        <v>14800</v>
      </c>
      <c r="B150" s="15">
        <f>inputs!$C$3-MAX(0,MIN((calculations!A150-inputs!$B$8)*0.5,inputs!$C$3))+IF(AND(inputs!$B$23="YES",A150&lt;=inputs!$B$25),inputs!$B$24,0)</f>
        <v>12570</v>
      </c>
      <c r="C150" s="15">
        <f>MAX(0,MIN(A150-B150,inputs!$C$4)*inputs!$B$3)</f>
        <v>446</v>
      </c>
      <c r="D150" s="16">
        <f>MAX(0,(MIN(A150,inputs!$C$5)-(inputs!$C$4+B150))*inputs!$B$4)</f>
        <v>0</v>
      </c>
      <c r="E150" s="16">
        <f>MAX(0, (calculations!A150-inputs!$C$5)*inputs!$B$5)</f>
        <v>0</v>
      </c>
      <c r="F150" s="19">
        <f>MAX(0,inputs!$B$13*(MIN(calculations!A150,inputs!$C$14)-inputs!$C$13))+MAX(0,inputs!$B$14*(calculations!A150-inputs!$C$14))</f>
        <v>295.47500000000002</v>
      </c>
      <c r="G150" s="22">
        <f>MAX(MIN((calculations!A150-inputs!$B$21)/10000,100%),0) * inputs!$B$18</f>
        <v>0</v>
      </c>
      <c r="H150" s="22">
        <f>IF(AND(inputs!$B$35="YES", calculations!A150&gt;=inputs!$B$36,calculations!A150&lt;inputs!$B$37),inputs!$B$38*MIN(2,inputs!$B$17),0)</f>
        <v>0</v>
      </c>
      <c r="I150" s="25">
        <f>MIN(inputs!$B$32,A150)</f>
        <v>14800</v>
      </c>
      <c r="J150" s="25">
        <f>inputs!$B$29*(1+inputs!$B$33)-MAX(0,inputs!$B$31*(I150-inputs!$B$30))</f>
        <v>46486.999999999993</v>
      </c>
      <c r="K150" s="26">
        <f t="shared" si="26"/>
        <v>14800</v>
      </c>
      <c r="L150" s="25">
        <f>MAX(0,J150*(1+inputs!$B$33)-MAX(0,inputs!$B$31*(K150-inputs!$B$30)))</f>
        <v>47184.304999999986</v>
      </c>
      <c r="M150" s="26">
        <f t="shared" si="27"/>
        <v>14800</v>
      </c>
      <c r="N150" s="25">
        <f>MAX(0,L150*(1+inputs!$B$33)-MAX(0,inputs!$B$31*(M150-inputs!$B$30)))</f>
        <v>47892.06957499998</v>
      </c>
      <c r="O150" s="26">
        <f t="shared" si="28"/>
        <v>14800</v>
      </c>
      <c r="P150" s="25">
        <f>MAX(0,N150*(1+inputs!$B$33)-MAX(0,inputs!$B$31*(O150-inputs!$B$30)))</f>
        <v>48610.450618624971</v>
      </c>
      <c r="Q150" s="26">
        <f t="shared" si="29"/>
        <v>14800</v>
      </c>
      <c r="R150" s="25">
        <f>MAX(0,P150*(1+inputs!$B$33)-MAX(0,inputs!$B$31*(Q150-inputs!$B$30)))</f>
        <v>49339.607377904344</v>
      </c>
      <c r="S150" s="26">
        <f t="shared" si="30"/>
        <v>14800</v>
      </c>
      <c r="T150" s="25">
        <f>MAX(0,R150*(1+inputs!$B$33)-MAX(0,inputs!$B$31*(S150-inputs!$B$30)))</f>
        <v>50079.7014885729</v>
      </c>
      <c r="U150" s="26">
        <f t="shared" si="31"/>
        <v>14800</v>
      </c>
      <c r="V150" s="25">
        <f>MAX(0,T150*(1+inputs!$B$33)-MAX(0,inputs!$B$31*(U150-inputs!$B$30)))</f>
        <v>50830.897010901492</v>
      </c>
      <c r="W150" s="26">
        <f t="shared" si="32"/>
        <v>14800</v>
      </c>
      <c r="X150" s="25">
        <f>MAX(0,V150*(1+inputs!$B$33)-MAX(0,inputs!$B$31*(W150-inputs!$B$30)))</f>
        <v>51593.360466065009</v>
      </c>
      <c r="Y150" s="26">
        <f t="shared" si="33"/>
        <v>14800</v>
      </c>
      <c r="Z150" s="25">
        <f>MAX(0,X150*(1+inputs!$B$33)-MAX(0,inputs!$B$31*(Y150-inputs!$B$30)))</f>
        <v>52367.26087305598</v>
      </c>
      <c r="AA150" s="25">
        <f>MAX(0,Y150*(1+inputs!$B$33)-MAX(0,inputs!$B$31*(Z150-inputs!$B$30)))</f>
        <v>12125.506521424959</v>
      </c>
      <c r="AB150" s="26">
        <f t="shared" si="34"/>
        <v>14800</v>
      </c>
      <c r="AC150" s="25">
        <f>MAX(0,AA150*(1+inputs!$B$33)-MAX(0,inputs!$B$31*(AB150-inputs!$B$30)))</f>
        <v>12307.389119246332</v>
      </c>
      <c r="AD150" s="26">
        <f>IF(inputs!$B$27="YES",MAX(0,inputs!$B$31*(AB150-inputs!$B$30)),0)</f>
        <v>0</v>
      </c>
      <c r="AE150" s="3">
        <f t="shared" si="35"/>
        <v>741.47500000000002</v>
      </c>
      <c r="AF150" s="1">
        <f t="shared" si="38"/>
        <v>0.33250000000000002</v>
      </c>
      <c r="AG150" s="8">
        <f t="shared" si="36"/>
        <v>14058.525</v>
      </c>
    </row>
    <row r="151" spans="1:33" x14ac:dyDescent="0.2">
      <c r="A151" s="11">
        <f t="shared" si="37"/>
        <v>14900</v>
      </c>
      <c r="B151" s="15">
        <f>inputs!$C$3-MAX(0,MIN((calculations!A151-inputs!$B$8)*0.5,inputs!$C$3))+IF(AND(inputs!$B$23="YES",A151&lt;=inputs!$B$25),inputs!$B$24,0)</f>
        <v>12570</v>
      </c>
      <c r="C151" s="15">
        <f>MAX(0,MIN(A151-B151,inputs!$C$4)*inputs!$B$3)</f>
        <v>466</v>
      </c>
      <c r="D151" s="16">
        <f>MAX(0,(MIN(A151,inputs!$C$5)-(inputs!$C$4+B151))*inputs!$B$4)</f>
        <v>0</v>
      </c>
      <c r="E151" s="16">
        <f>MAX(0, (calculations!A151-inputs!$C$5)*inputs!$B$5)</f>
        <v>0</v>
      </c>
      <c r="F151" s="19">
        <f>MAX(0,inputs!$B$13*(MIN(calculations!A151,inputs!$C$14)-inputs!$C$13))+MAX(0,inputs!$B$14*(calculations!A151-inputs!$C$14))</f>
        <v>308.72500000000002</v>
      </c>
      <c r="G151" s="22">
        <f>MAX(MIN((calculations!A151-inputs!$B$21)/10000,100%),0) * inputs!$B$18</f>
        <v>0</v>
      </c>
      <c r="H151" s="22">
        <f>IF(AND(inputs!$B$35="YES", calculations!A151&gt;=inputs!$B$36,calculations!A151&lt;inputs!$B$37),inputs!$B$38*MIN(2,inputs!$B$17),0)</f>
        <v>0</v>
      </c>
      <c r="I151" s="25">
        <f>MIN(inputs!$B$32,A151)</f>
        <v>14900</v>
      </c>
      <c r="J151" s="25">
        <f>inputs!$B$29*(1+inputs!$B$33)-MAX(0,inputs!$B$31*(I151-inputs!$B$30))</f>
        <v>46486.999999999993</v>
      </c>
      <c r="K151" s="26">
        <f t="shared" si="26"/>
        <v>14900</v>
      </c>
      <c r="L151" s="25">
        <f>MAX(0,J151*(1+inputs!$B$33)-MAX(0,inputs!$B$31*(K151-inputs!$B$30)))</f>
        <v>47184.304999999986</v>
      </c>
      <c r="M151" s="26">
        <f t="shared" si="27"/>
        <v>14900</v>
      </c>
      <c r="N151" s="25">
        <f>MAX(0,L151*(1+inputs!$B$33)-MAX(0,inputs!$B$31*(M151-inputs!$B$30)))</f>
        <v>47892.06957499998</v>
      </c>
      <c r="O151" s="26">
        <f t="shared" si="28"/>
        <v>14900</v>
      </c>
      <c r="P151" s="25">
        <f>MAX(0,N151*(1+inputs!$B$33)-MAX(0,inputs!$B$31*(O151-inputs!$B$30)))</f>
        <v>48610.450618624971</v>
      </c>
      <c r="Q151" s="26">
        <f t="shared" si="29"/>
        <v>14900</v>
      </c>
      <c r="R151" s="25">
        <f>MAX(0,P151*(1+inputs!$B$33)-MAX(0,inputs!$B$31*(Q151-inputs!$B$30)))</f>
        <v>49339.607377904344</v>
      </c>
      <c r="S151" s="26">
        <f t="shared" si="30"/>
        <v>14900</v>
      </c>
      <c r="T151" s="25">
        <f>MAX(0,R151*(1+inputs!$B$33)-MAX(0,inputs!$B$31*(S151-inputs!$B$30)))</f>
        <v>50079.7014885729</v>
      </c>
      <c r="U151" s="26">
        <f t="shared" si="31"/>
        <v>14900</v>
      </c>
      <c r="V151" s="25">
        <f>MAX(0,T151*(1+inputs!$B$33)-MAX(0,inputs!$B$31*(U151-inputs!$B$30)))</f>
        <v>50830.897010901492</v>
      </c>
      <c r="W151" s="26">
        <f t="shared" si="32"/>
        <v>14900</v>
      </c>
      <c r="X151" s="25">
        <f>MAX(0,V151*(1+inputs!$B$33)-MAX(0,inputs!$B$31*(W151-inputs!$B$30)))</f>
        <v>51593.360466065009</v>
      </c>
      <c r="Y151" s="26">
        <f t="shared" si="33"/>
        <v>14900</v>
      </c>
      <c r="Z151" s="25">
        <f>MAX(0,X151*(1+inputs!$B$33)-MAX(0,inputs!$B$31*(Y151-inputs!$B$30)))</f>
        <v>52367.26087305598</v>
      </c>
      <c r="AA151" s="25">
        <f>MAX(0,Y151*(1+inputs!$B$33)-MAX(0,inputs!$B$31*(Z151-inputs!$B$30)))</f>
        <v>12227.006521424959</v>
      </c>
      <c r="AB151" s="26">
        <f t="shared" si="34"/>
        <v>14900</v>
      </c>
      <c r="AC151" s="25">
        <f>MAX(0,AA151*(1+inputs!$B$33)-MAX(0,inputs!$B$31*(AB151-inputs!$B$30)))</f>
        <v>12410.411619246332</v>
      </c>
      <c r="AD151" s="26">
        <f>IF(inputs!$B$27="YES",MAX(0,inputs!$B$31*(AB151-inputs!$B$30)),0)</f>
        <v>0</v>
      </c>
      <c r="AE151" s="3">
        <f t="shared" si="35"/>
        <v>774.72500000000002</v>
      </c>
      <c r="AF151" s="1">
        <f t="shared" si="38"/>
        <v>0.33250000000000002</v>
      </c>
      <c r="AG151" s="8">
        <f t="shared" si="36"/>
        <v>14125.275</v>
      </c>
    </row>
    <row r="152" spans="1:33" x14ac:dyDescent="0.2">
      <c r="A152" s="11">
        <f t="shared" si="37"/>
        <v>15000</v>
      </c>
      <c r="B152" s="15">
        <f>inputs!$C$3-MAX(0,MIN((calculations!A152-inputs!$B$8)*0.5,inputs!$C$3))+IF(AND(inputs!$B$23="YES",A152&lt;=inputs!$B$25),inputs!$B$24,0)</f>
        <v>12570</v>
      </c>
      <c r="C152" s="15">
        <f>MAX(0,MIN(A152-B152,inputs!$C$4)*inputs!$B$3)</f>
        <v>486</v>
      </c>
      <c r="D152" s="16">
        <f>MAX(0,(MIN(A152,inputs!$C$5)-(inputs!$C$4+B152))*inputs!$B$4)</f>
        <v>0</v>
      </c>
      <c r="E152" s="16">
        <f>MAX(0, (calculations!A152-inputs!$C$5)*inputs!$B$5)</f>
        <v>0</v>
      </c>
      <c r="F152" s="19">
        <f>MAX(0,inputs!$B$13*(MIN(calculations!A152,inputs!$C$14)-inputs!$C$13))+MAX(0,inputs!$B$14*(calculations!A152-inputs!$C$14))</f>
        <v>321.97500000000002</v>
      </c>
      <c r="G152" s="22">
        <f>MAX(MIN((calculations!A152-inputs!$B$21)/10000,100%),0) * inputs!$B$18</f>
        <v>0</v>
      </c>
      <c r="H152" s="22">
        <f>IF(AND(inputs!$B$35="YES", calculations!A152&gt;=inputs!$B$36,calculations!A152&lt;inputs!$B$37),inputs!$B$38*MIN(2,inputs!$B$17),0)</f>
        <v>0</v>
      </c>
      <c r="I152" s="25">
        <f>MIN(inputs!$B$32,A152)</f>
        <v>15000</v>
      </c>
      <c r="J152" s="25">
        <f>inputs!$B$29*(1+inputs!$B$33)-MAX(0,inputs!$B$31*(I152-inputs!$B$30))</f>
        <v>46486.999999999993</v>
      </c>
      <c r="K152" s="26">
        <f t="shared" si="26"/>
        <v>15000</v>
      </c>
      <c r="L152" s="25">
        <f>MAX(0,J152*(1+inputs!$B$33)-MAX(0,inputs!$B$31*(K152-inputs!$B$30)))</f>
        <v>47184.304999999986</v>
      </c>
      <c r="M152" s="26">
        <f t="shared" si="27"/>
        <v>15000</v>
      </c>
      <c r="N152" s="25">
        <f>MAX(0,L152*(1+inputs!$B$33)-MAX(0,inputs!$B$31*(M152-inputs!$B$30)))</f>
        <v>47892.06957499998</v>
      </c>
      <c r="O152" s="26">
        <f t="shared" si="28"/>
        <v>15000</v>
      </c>
      <c r="P152" s="25">
        <f>MAX(0,N152*(1+inputs!$B$33)-MAX(0,inputs!$B$31*(O152-inputs!$B$30)))</f>
        <v>48610.450618624971</v>
      </c>
      <c r="Q152" s="26">
        <f t="shared" si="29"/>
        <v>15000</v>
      </c>
      <c r="R152" s="25">
        <f>MAX(0,P152*(1+inputs!$B$33)-MAX(0,inputs!$B$31*(Q152-inputs!$B$30)))</f>
        <v>49339.607377904344</v>
      </c>
      <c r="S152" s="26">
        <f t="shared" si="30"/>
        <v>15000</v>
      </c>
      <c r="T152" s="25">
        <f>MAX(0,R152*(1+inputs!$B$33)-MAX(0,inputs!$B$31*(S152-inputs!$B$30)))</f>
        <v>50079.7014885729</v>
      </c>
      <c r="U152" s="26">
        <f t="shared" si="31"/>
        <v>15000</v>
      </c>
      <c r="V152" s="25">
        <f>MAX(0,T152*(1+inputs!$B$33)-MAX(0,inputs!$B$31*(U152-inputs!$B$30)))</f>
        <v>50830.897010901492</v>
      </c>
      <c r="W152" s="26">
        <f t="shared" si="32"/>
        <v>15000</v>
      </c>
      <c r="X152" s="25">
        <f>MAX(0,V152*(1+inputs!$B$33)-MAX(0,inputs!$B$31*(W152-inputs!$B$30)))</f>
        <v>51593.360466065009</v>
      </c>
      <c r="Y152" s="26">
        <f t="shared" si="33"/>
        <v>15000</v>
      </c>
      <c r="Z152" s="25">
        <f>MAX(0,X152*(1+inputs!$B$33)-MAX(0,inputs!$B$31*(Y152-inputs!$B$30)))</f>
        <v>52367.26087305598</v>
      </c>
      <c r="AA152" s="25">
        <f>MAX(0,Y152*(1+inputs!$B$33)-MAX(0,inputs!$B$31*(Z152-inputs!$B$30)))</f>
        <v>12328.506521424959</v>
      </c>
      <c r="AB152" s="26">
        <f t="shared" si="34"/>
        <v>15000</v>
      </c>
      <c r="AC152" s="25">
        <f>MAX(0,AA152*(1+inputs!$B$33)-MAX(0,inputs!$B$31*(AB152-inputs!$B$30)))</f>
        <v>12513.434119246333</v>
      </c>
      <c r="AD152" s="26">
        <f>IF(inputs!$B$27="YES",MAX(0,inputs!$B$31*(AB152-inputs!$B$30)),0)</f>
        <v>0</v>
      </c>
      <c r="AE152" s="3">
        <f t="shared" si="35"/>
        <v>807.97500000000002</v>
      </c>
      <c r="AF152" s="1">
        <f t="shared" si="38"/>
        <v>0.33250000000000002</v>
      </c>
      <c r="AG152" s="8">
        <f t="shared" si="36"/>
        <v>14192.025</v>
      </c>
    </row>
    <row r="153" spans="1:33" x14ac:dyDescent="0.2">
      <c r="A153" s="11">
        <f t="shared" si="37"/>
        <v>15100</v>
      </c>
      <c r="B153" s="15">
        <f>inputs!$C$3-MAX(0,MIN((calculations!A153-inputs!$B$8)*0.5,inputs!$C$3))+IF(AND(inputs!$B$23="YES",A153&lt;=inputs!$B$25),inputs!$B$24,0)</f>
        <v>12570</v>
      </c>
      <c r="C153" s="15">
        <f>MAX(0,MIN(A153-B153,inputs!$C$4)*inputs!$B$3)</f>
        <v>506</v>
      </c>
      <c r="D153" s="16">
        <f>MAX(0,(MIN(A153,inputs!$C$5)-(inputs!$C$4+B153))*inputs!$B$4)</f>
        <v>0</v>
      </c>
      <c r="E153" s="16">
        <f>MAX(0, (calculations!A153-inputs!$C$5)*inputs!$B$5)</f>
        <v>0</v>
      </c>
      <c r="F153" s="19">
        <f>MAX(0,inputs!$B$13*(MIN(calculations!A153,inputs!$C$14)-inputs!$C$13))+MAX(0,inputs!$B$14*(calculations!A153-inputs!$C$14))</f>
        <v>335.22500000000002</v>
      </c>
      <c r="G153" s="22">
        <f>MAX(MIN((calculations!A153-inputs!$B$21)/10000,100%),0) * inputs!$B$18</f>
        <v>0</v>
      </c>
      <c r="H153" s="22">
        <f>IF(AND(inputs!$B$35="YES", calculations!A153&gt;=inputs!$B$36,calculations!A153&lt;inputs!$B$37),inputs!$B$38*MIN(2,inputs!$B$17),0)</f>
        <v>0</v>
      </c>
      <c r="I153" s="25">
        <f>MIN(inputs!$B$32,A153)</f>
        <v>15100</v>
      </c>
      <c r="J153" s="25">
        <f>inputs!$B$29*(1+inputs!$B$33)-MAX(0,inputs!$B$31*(I153-inputs!$B$30))</f>
        <v>46486.999999999993</v>
      </c>
      <c r="K153" s="26">
        <f t="shared" si="26"/>
        <v>15100</v>
      </c>
      <c r="L153" s="25">
        <f>MAX(0,J153*(1+inputs!$B$33)-MAX(0,inputs!$B$31*(K153-inputs!$B$30)))</f>
        <v>47184.304999999986</v>
      </c>
      <c r="M153" s="26">
        <f t="shared" si="27"/>
        <v>15100</v>
      </c>
      <c r="N153" s="25">
        <f>MAX(0,L153*(1+inputs!$B$33)-MAX(0,inputs!$B$31*(M153-inputs!$B$30)))</f>
        <v>47892.06957499998</v>
      </c>
      <c r="O153" s="26">
        <f t="shared" si="28"/>
        <v>15100</v>
      </c>
      <c r="P153" s="25">
        <f>MAX(0,N153*(1+inputs!$B$33)-MAX(0,inputs!$B$31*(O153-inputs!$B$30)))</f>
        <v>48610.450618624971</v>
      </c>
      <c r="Q153" s="26">
        <f t="shared" si="29"/>
        <v>15100</v>
      </c>
      <c r="R153" s="25">
        <f>MAX(0,P153*(1+inputs!$B$33)-MAX(0,inputs!$B$31*(Q153-inputs!$B$30)))</f>
        <v>49339.607377904344</v>
      </c>
      <c r="S153" s="26">
        <f t="shared" si="30"/>
        <v>15100</v>
      </c>
      <c r="T153" s="25">
        <f>MAX(0,R153*(1+inputs!$B$33)-MAX(0,inputs!$B$31*(S153-inputs!$B$30)))</f>
        <v>50079.7014885729</v>
      </c>
      <c r="U153" s="26">
        <f t="shared" si="31"/>
        <v>15100</v>
      </c>
      <c r="V153" s="25">
        <f>MAX(0,T153*(1+inputs!$B$33)-MAX(0,inputs!$B$31*(U153-inputs!$B$30)))</f>
        <v>50830.897010901492</v>
      </c>
      <c r="W153" s="26">
        <f t="shared" si="32"/>
        <v>15100</v>
      </c>
      <c r="X153" s="25">
        <f>MAX(0,V153*(1+inputs!$B$33)-MAX(0,inputs!$B$31*(W153-inputs!$B$30)))</f>
        <v>51593.360466065009</v>
      </c>
      <c r="Y153" s="26">
        <f t="shared" si="33"/>
        <v>15100</v>
      </c>
      <c r="Z153" s="25">
        <f>MAX(0,X153*(1+inputs!$B$33)-MAX(0,inputs!$B$31*(Y153-inputs!$B$30)))</f>
        <v>52367.26087305598</v>
      </c>
      <c r="AA153" s="25">
        <f>MAX(0,Y153*(1+inputs!$B$33)-MAX(0,inputs!$B$31*(Z153-inputs!$B$30)))</f>
        <v>12430.006521424959</v>
      </c>
      <c r="AB153" s="26">
        <f t="shared" si="34"/>
        <v>15100</v>
      </c>
      <c r="AC153" s="25">
        <f>MAX(0,AA153*(1+inputs!$B$33)-MAX(0,inputs!$B$31*(AB153-inputs!$B$30)))</f>
        <v>12616.456619246332</v>
      </c>
      <c r="AD153" s="26">
        <f>IF(inputs!$B$27="YES",MAX(0,inputs!$B$31*(AB153-inputs!$B$30)),0)</f>
        <v>0</v>
      </c>
      <c r="AE153" s="3">
        <f t="shared" si="35"/>
        <v>841.22500000000002</v>
      </c>
      <c r="AF153" s="1">
        <f t="shared" si="38"/>
        <v>0.33250000000000002</v>
      </c>
      <c r="AG153" s="8">
        <f t="shared" si="36"/>
        <v>14258.775</v>
      </c>
    </row>
    <row r="154" spans="1:33" x14ac:dyDescent="0.2">
      <c r="A154" s="11">
        <f t="shared" si="37"/>
        <v>15200</v>
      </c>
      <c r="B154" s="15">
        <f>inputs!$C$3-MAX(0,MIN((calculations!A154-inputs!$B$8)*0.5,inputs!$C$3))+IF(AND(inputs!$B$23="YES",A154&lt;=inputs!$B$25),inputs!$B$24,0)</f>
        <v>12570</v>
      </c>
      <c r="C154" s="15">
        <f>MAX(0,MIN(A154-B154,inputs!$C$4)*inputs!$B$3)</f>
        <v>526</v>
      </c>
      <c r="D154" s="16">
        <f>MAX(0,(MIN(A154,inputs!$C$5)-(inputs!$C$4+B154))*inputs!$B$4)</f>
        <v>0</v>
      </c>
      <c r="E154" s="16">
        <f>MAX(0, (calculations!A154-inputs!$C$5)*inputs!$B$5)</f>
        <v>0</v>
      </c>
      <c r="F154" s="19">
        <f>MAX(0,inputs!$B$13*(MIN(calculations!A154,inputs!$C$14)-inputs!$C$13))+MAX(0,inputs!$B$14*(calculations!A154-inputs!$C$14))</f>
        <v>348.47500000000002</v>
      </c>
      <c r="G154" s="22">
        <f>MAX(MIN((calculations!A154-inputs!$B$21)/10000,100%),0) * inputs!$B$18</f>
        <v>0</v>
      </c>
      <c r="H154" s="22">
        <f>IF(AND(inputs!$B$35="YES", calculations!A154&gt;=inputs!$B$36,calculations!A154&lt;inputs!$B$37),inputs!$B$38*MIN(2,inputs!$B$17),0)</f>
        <v>0</v>
      </c>
      <c r="I154" s="25">
        <f>MIN(inputs!$B$32,A154)</f>
        <v>15200</v>
      </c>
      <c r="J154" s="25">
        <f>inputs!$B$29*(1+inputs!$B$33)-MAX(0,inputs!$B$31*(I154-inputs!$B$30))</f>
        <v>46486.999999999993</v>
      </c>
      <c r="K154" s="26">
        <f t="shared" si="26"/>
        <v>15200</v>
      </c>
      <c r="L154" s="25">
        <f>MAX(0,J154*(1+inputs!$B$33)-MAX(0,inputs!$B$31*(K154-inputs!$B$30)))</f>
        <v>47184.304999999986</v>
      </c>
      <c r="M154" s="26">
        <f t="shared" si="27"/>
        <v>15200</v>
      </c>
      <c r="N154" s="25">
        <f>MAX(0,L154*(1+inputs!$B$33)-MAX(0,inputs!$B$31*(M154-inputs!$B$30)))</f>
        <v>47892.06957499998</v>
      </c>
      <c r="O154" s="26">
        <f t="shared" si="28"/>
        <v>15200</v>
      </c>
      <c r="P154" s="25">
        <f>MAX(0,N154*(1+inputs!$B$33)-MAX(0,inputs!$B$31*(O154-inputs!$B$30)))</f>
        <v>48610.450618624971</v>
      </c>
      <c r="Q154" s="26">
        <f t="shared" si="29"/>
        <v>15200</v>
      </c>
      <c r="R154" s="25">
        <f>MAX(0,P154*(1+inputs!$B$33)-MAX(0,inputs!$B$31*(Q154-inputs!$B$30)))</f>
        <v>49339.607377904344</v>
      </c>
      <c r="S154" s="26">
        <f t="shared" si="30"/>
        <v>15200</v>
      </c>
      <c r="T154" s="25">
        <f>MAX(0,R154*(1+inputs!$B$33)-MAX(0,inputs!$B$31*(S154-inputs!$B$30)))</f>
        <v>50079.7014885729</v>
      </c>
      <c r="U154" s="26">
        <f t="shared" si="31"/>
        <v>15200</v>
      </c>
      <c r="V154" s="25">
        <f>MAX(0,T154*(1+inputs!$B$33)-MAX(0,inputs!$B$31*(U154-inputs!$B$30)))</f>
        <v>50830.897010901492</v>
      </c>
      <c r="W154" s="26">
        <f t="shared" si="32"/>
        <v>15200</v>
      </c>
      <c r="X154" s="25">
        <f>MAX(0,V154*(1+inputs!$B$33)-MAX(0,inputs!$B$31*(W154-inputs!$B$30)))</f>
        <v>51593.360466065009</v>
      </c>
      <c r="Y154" s="26">
        <f t="shared" si="33"/>
        <v>15200</v>
      </c>
      <c r="Z154" s="25">
        <f>MAX(0,X154*(1+inputs!$B$33)-MAX(0,inputs!$B$31*(Y154-inputs!$B$30)))</f>
        <v>52367.26087305598</v>
      </c>
      <c r="AA154" s="25">
        <f>MAX(0,Y154*(1+inputs!$B$33)-MAX(0,inputs!$B$31*(Z154-inputs!$B$30)))</f>
        <v>12531.506521424959</v>
      </c>
      <c r="AB154" s="26">
        <f t="shared" si="34"/>
        <v>15200</v>
      </c>
      <c r="AC154" s="25">
        <f>MAX(0,AA154*(1+inputs!$B$33)-MAX(0,inputs!$B$31*(AB154-inputs!$B$30)))</f>
        <v>12719.479119246333</v>
      </c>
      <c r="AD154" s="26">
        <f>IF(inputs!$B$27="YES",MAX(0,inputs!$B$31*(AB154-inputs!$B$30)),0)</f>
        <v>0</v>
      </c>
      <c r="AE154" s="3">
        <f t="shared" si="35"/>
        <v>874.47500000000002</v>
      </c>
      <c r="AF154" s="1">
        <f t="shared" si="38"/>
        <v>0.33250000000000002</v>
      </c>
      <c r="AG154" s="8">
        <f t="shared" si="36"/>
        <v>14325.525</v>
      </c>
    </row>
    <row r="155" spans="1:33" x14ac:dyDescent="0.2">
      <c r="A155" s="11">
        <f t="shared" si="37"/>
        <v>15300</v>
      </c>
      <c r="B155" s="15">
        <f>inputs!$C$3-MAX(0,MIN((calculations!A155-inputs!$B$8)*0.5,inputs!$C$3))+IF(AND(inputs!$B$23="YES",A155&lt;=inputs!$B$25),inputs!$B$24,0)</f>
        <v>12570</v>
      </c>
      <c r="C155" s="15">
        <f>MAX(0,MIN(A155-B155,inputs!$C$4)*inputs!$B$3)</f>
        <v>546</v>
      </c>
      <c r="D155" s="16">
        <f>MAX(0,(MIN(A155,inputs!$C$5)-(inputs!$C$4+B155))*inputs!$B$4)</f>
        <v>0</v>
      </c>
      <c r="E155" s="16">
        <f>MAX(0, (calculations!A155-inputs!$C$5)*inputs!$B$5)</f>
        <v>0</v>
      </c>
      <c r="F155" s="19">
        <f>MAX(0,inputs!$B$13*(MIN(calculations!A155,inputs!$C$14)-inputs!$C$13))+MAX(0,inputs!$B$14*(calculations!A155-inputs!$C$14))</f>
        <v>361.72500000000002</v>
      </c>
      <c r="G155" s="22">
        <f>MAX(MIN((calculations!A155-inputs!$B$21)/10000,100%),0) * inputs!$B$18</f>
        <v>0</v>
      </c>
      <c r="H155" s="22">
        <f>IF(AND(inputs!$B$35="YES", calculations!A155&gt;=inputs!$B$36,calculations!A155&lt;inputs!$B$37),inputs!$B$38*MIN(2,inputs!$B$17),0)</f>
        <v>0</v>
      </c>
      <c r="I155" s="25">
        <f>MIN(inputs!$B$32,A155)</f>
        <v>15300</v>
      </c>
      <c r="J155" s="25">
        <f>inputs!$B$29*(1+inputs!$B$33)-MAX(0,inputs!$B$31*(I155-inputs!$B$30))</f>
        <v>46486.999999999993</v>
      </c>
      <c r="K155" s="26">
        <f t="shared" si="26"/>
        <v>15300</v>
      </c>
      <c r="L155" s="25">
        <f>MAX(0,J155*(1+inputs!$B$33)-MAX(0,inputs!$B$31*(K155-inputs!$B$30)))</f>
        <v>47184.304999999986</v>
      </c>
      <c r="M155" s="26">
        <f t="shared" si="27"/>
        <v>15300</v>
      </c>
      <c r="N155" s="25">
        <f>MAX(0,L155*(1+inputs!$B$33)-MAX(0,inputs!$B$31*(M155-inputs!$B$30)))</f>
        <v>47892.06957499998</v>
      </c>
      <c r="O155" s="26">
        <f t="shared" si="28"/>
        <v>15300</v>
      </c>
      <c r="P155" s="25">
        <f>MAX(0,N155*(1+inputs!$B$33)-MAX(0,inputs!$B$31*(O155-inputs!$B$30)))</f>
        <v>48610.450618624971</v>
      </c>
      <c r="Q155" s="26">
        <f t="shared" si="29"/>
        <v>15300</v>
      </c>
      <c r="R155" s="25">
        <f>MAX(0,P155*(1+inputs!$B$33)-MAX(0,inputs!$B$31*(Q155-inputs!$B$30)))</f>
        <v>49339.607377904344</v>
      </c>
      <c r="S155" s="26">
        <f t="shared" si="30"/>
        <v>15300</v>
      </c>
      <c r="T155" s="25">
        <f>MAX(0,R155*(1+inputs!$B$33)-MAX(0,inputs!$B$31*(S155-inputs!$B$30)))</f>
        <v>50079.7014885729</v>
      </c>
      <c r="U155" s="26">
        <f t="shared" si="31"/>
        <v>15300</v>
      </c>
      <c r="V155" s="25">
        <f>MAX(0,T155*(1+inputs!$B$33)-MAX(0,inputs!$B$31*(U155-inputs!$B$30)))</f>
        <v>50830.897010901492</v>
      </c>
      <c r="W155" s="26">
        <f t="shared" si="32"/>
        <v>15300</v>
      </c>
      <c r="X155" s="25">
        <f>MAX(0,V155*(1+inputs!$B$33)-MAX(0,inputs!$B$31*(W155-inputs!$B$30)))</f>
        <v>51593.360466065009</v>
      </c>
      <c r="Y155" s="26">
        <f t="shared" si="33"/>
        <v>15300</v>
      </c>
      <c r="Z155" s="25">
        <f>MAX(0,X155*(1+inputs!$B$33)-MAX(0,inputs!$B$31*(Y155-inputs!$B$30)))</f>
        <v>52367.26087305598</v>
      </c>
      <c r="AA155" s="25">
        <f>MAX(0,Y155*(1+inputs!$B$33)-MAX(0,inputs!$B$31*(Z155-inputs!$B$30)))</f>
        <v>12633.006521424959</v>
      </c>
      <c r="AB155" s="26">
        <f t="shared" si="34"/>
        <v>15300</v>
      </c>
      <c r="AC155" s="25">
        <f>MAX(0,AA155*(1+inputs!$B$33)-MAX(0,inputs!$B$31*(AB155-inputs!$B$30)))</f>
        <v>12822.501619246332</v>
      </c>
      <c r="AD155" s="26">
        <f>IF(inputs!$B$27="YES",MAX(0,inputs!$B$31*(AB155-inputs!$B$30)),0)</f>
        <v>0</v>
      </c>
      <c r="AE155" s="3">
        <f t="shared" si="35"/>
        <v>907.72500000000002</v>
      </c>
      <c r="AF155" s="1">
        <f t="shared" si="38"/>
        <v>0.33250000000000002</v>
      </c>
      <c r="AG155" s="8">
        <f t="shared" si="36"/>
        <v>14392.275</v>
      </c>
    </row>
    <row r="156" spans="1:33" x14ac:dyDescent="0.2">
      <c r="A156" s="11">
        <f t="shared" si="37"/>
        <v>15400</v>
      </c>
      <c r="B156" s="15">
        <f>inputs!$C$3-MAX(0,MIN((calculations!A156-inputs!$B$8)*0.5,inputs!$C$3))+IF(AND(inputs!$B$23="YES",A156&lt;=inputs!$B$25),inputs!$B$24,0)</f>
        <v>12570</v>
      </c>
      <c r="C156" s="15">
        <f>MAX(0,MIN(A156-B156,inputs!$C$4)*inputs!$B$3)</f>
        <v>566</v>
      </c>
      <c r="D156" s="16">
        <f>MAX(0,(MIN(A156,inputs!$C$5)-(inputs!$C$4+B156))*inputs!$B$4)</f>
        <v>0</v>
      </c>
      <c r="E156" s="16">
        <f>MAX(0, (calculations!A156-inputs!$C$5)*inputs!$B$5)</f>
        <v>0</v>
      </c>
      <c r="F156" s="19">
        <f>MAX(0,inputs!$B$13*(MIN(calculations!A156,inputs!$C$14)-inputs!$C$13))+MAX(0,inputs!$B$14*(calculations!A156-inputs!$C$14))</f>
        <v>374.97500000000002</v>
      </c>
      <c r="G156" s="22">
        <f>MAX(MIN((calculations!A156-inputs!$B$21)/10000,100%),0) * inputs!$B$18</f>
        <v>0</v>
      </c>
      <c r="H156" s="22">
        <f>IF(AND(inputs!$B$35="YES", calculations!A156&gt;=inputs!$B$36,calculations!A156&lt;inputs!$B$37),inputs!$B$38*MIN(2,inputs!$B$17),0)</f>
        <v>0</v>
      </c>
      <c r="I156" s="25">
        <f>MIN(inputs!$B$32,A156)</f>
        <v>15400</v>
      </c>
      <c r="J156" s="25">
        <f>inputs!$B$29*(1+inputs!$B$33)-MAX(0,inputs!$B$31*(I156-inputs!$B$30))</f>
        <v>46486.999999999993</v>
      </c>
      <c r="K156" s="26">
        <f t="shared" si="26"/>
        <v>15400</v>
      </c>
      <c r="L156" s="25">
        <f>MAX(0,J156*(1+inputs!$B$33)-MAX(0,inputs!$B$31*(K156-inputs!$B$30)))</f>
        <v>47184.304999999986</v>
      </c>
      <c r="M156" s="26">
        <f t="shared" si="27"/>
        <v>15400</v>
      </c>
      <c r="N156" s="25">
        <f>MAX(0,L156*(1+inputs!$B$33)-MAX(0,inputs!$B$31*(M156-inputs!$B$30)))</f>
        <v>47892.06957499998</v>
      </c>
      <c r="O156" s="26">
        <f t="shared" si="28"/>
        <v>15400</v>
      </c>
      <c r="P156" s="25">
        <f>MAX(0,N156*(1+inputs!$B$33)-MAX(0,inputs!$B$31*(O156-inputs!$B$30)))</f>
        <v>48610.450618624971</v>
      </c>
      <c r="Q156" s="26">
        <f t="shared" si="29"/>
        <v>15400</v>
      </c>
      <c r="R156" s="25">
        <f>MAX(0,P156*(1+inputs!$B$33)-MAX(0,inputs!$B$31*(Q156-inputs!$B$30)))</f>
        <v>49339.607377904344</v>
      </c>
      <c r="S156" s="26">
        <f t="shared" si="30"/>
        <v>15400</v>
      </c>
      <c r="T156" s="25">
        <f>MAX(0,R156*(1+inputs!$B$33)-MAX(0,inputs!$B$31*(S156-inputs!$B$30)))</f>
        <v>50079.7014885729</v>
      </c>
      <c r="U156" s="26">
        <f t="shared" si="31"/>
        <v>15400</v>
      </c>
      <c r="V156" s="25">
        <f>MAX(0,T156*(1+inputs!$B$33)-MAX(0,inputs!$B$31*(U156-inputs!$B$30)))</f>
        <v>50830.897010901492</v>
      </c>
      <c r="W156" s="26">
        <f t="shared" si="32"/>
        <v>15400</v>
      </c>
      <c r="X156" s="25">
        <f>MAX(0,V156*(1+inputs!$B$33)-MAX(0,inputs!$B$31*(W156-inputs!$B$30)))</f>
        <v>51593.360466065009</v>
      </c>
      <c r="Y156" s="26">
        <f t="shared" si="33"/>
        <v>15400</v>
      </c>
      <c r="Z156" s="25">
        <f>MAX(0,X156*(1+inputs!$B$33)-MAX(0,inputs!$B$31*(Y156-inputs!$B$30)))</f>
        <v>52367.26087305598</v>
      </c>
      <c r="AA156" s="25">
        <f>MAX(0,Y156*(1+inputs!$B$33)-MAX(0,inputs!$B$31*(Z156-inputs!$B$30)))</f>
        <v>12734.506521424959</v>
      </c>
      <c r="AB156" s="26">
        <f t="shared" si="34"/>
        <v>15400</v>
      </c>
      <c r="AC156" s="25">
        <f>MAX(0,AA156*(1+inputs!$B$33)-MAX(0,inputs!$B$31*(AB156-inputs!$B$30)))</f>
        <v>12925.524119246333</v>
      </c>
      <c r="AD156" s="26">
        <f>IF(inputs!$B$27="YES",MAX(0,inputs!$B$31*(AB156-inputs!$B$30)),0)</f>
        <v>0</v>
      </c>
      <c r="AE156" s="3">
        <f t="shared" si="35"/>
        <v>940.97500000000002</v>
      </c>
      <c r="AF156" s="1">
        <f t="shared" si="38"/>
        <v>0.33250000000000002</v>
      </c>
      <c r="AG156" s="8">
        <f t="shared" si="36"/>
        <v>14459.025</v>
      </c>
    </row>
    <row r="157" spans="1:33" x14ac:dyDescent="0.2">
      <c r="A157" s="11">
        <f t="shared" si="37"/>
        <v>15500</v>
      </c>
      <c r="B157" s="15">
        <f>inputs!$C$3-MAX(0,MIN((calculations!A157-inputs!$B$8)*0.5,inputs!$C$3))+IF(AND(inputs!$B$23="YES",A157&lt;=inputs!$B$25),inputs!$B$24,0)</f>
        <v>12570</v>
      </c>
      <c r="C157" s="15">
        <f>MAX(0,MIN(A157-B157,inputs!$C$4)*inputs!$B$3)</f>
        <v>586</v>
      </c>
      <c r="D157" s="16">
        <f>MAX(0,(MIN(A157,inputs!$C$5)-(inputs!$C$4+B157))*inputs!$B$4)</f>
        <v>0</v>
      </c>
      <c r="E157" s="16">
        <f>MAX(0, (calculations!A157-inputs!$C$5)*inputs!$B$5)</f>
        <v>0</v>
      </c>
      <c r="F157" s="19">
        <f>MAX(0,inputs!$B$13*(MIN(calculations!A157,inputs!$C$14)-inputs!$C$13))+MAX(0,inputs!$B$14*(calculations!A157-inputs!$C$14))</f>
        <v>388.22500000000002</v>
      </c>
      <c r="G157" s="22">
        <f>MAX(MIN((calculations!A157-inputs!$B$21)/10000,100%),0) * inputs!$B$18</f>
        <v>0</v>
      </c>
      <c r="H157" s="22">
        <f>IF(AND(inputs!$B$35="YES", calculations!A157&gt;=inputs!$B$36,calculations!A157&lt;inputs!$B$37),inputs!$B$38*MIN(2,inputs!$B$17),0)</f>
        <v>0</v>
      </c>
      <c r="I157" s="25">
        <f>MIN(inputs!$B$32,A157)</f>
        <v>15500</v>
      </c>
      <c r="J157" s="25">
        <f>inputs!$B$29*(1+inputs!$B$33)-MAX(0,inputs!$B$31*(I157-inputs!$B$30))</f>
        <v>46486.999999999993</v>
      </c>
      <c r="K157" s="26">
        <f t="shared" si="26"/>
        <v>15500</v>
      </c>
      <c r="L157" s="25">
        <f>MAX(0,J157*(1+inputs!$B$33)-MAX(0,inputs!$B$31*(K157-inputs!$B$30)))</f>
        <v>47184.304999999986</v>
      </c>
      <c r="M157" s="26">
        <f t="shared" si="27"/>
        <v>15500</v>
      </c>
      <c r="N157" s="25">
        <f>MAX(0,L157*(1+inputs!$B$33)-MAX(0,inputs!$B$31*(M157-inputs!$B$30)))</f>
        <v>47892.06957499998</v>
      </c>
      <c r="O157" s="26">
        <f t="shared" si="28"/>
        <v>15500</v>
      </c>
      <c r="P157" s="25">
        <f>MAX(0,N157*(1+inputs!$B$33)-MAX(0,inputs!$B$31*(O157-inputs!$B$30)))</f>
        <v>48610.450618624971</v>
      </c>
      <c r="Q157" s="26">
        <f t="shared" si="29"/>
        <v>15500</v>
      </c>
      <c r="R157" s="25">
        <f>MAX(0,P157*(1+inputs!$B$33)-MAX(0,inputs!$B$31*(Q157-inputs!$B$30)))</f>
        <v>49339.607377904344</v>
      </c>
      <c r="S157" s="26">
        <f t="shared" si="30"/>
        <v>15500</v>
      </c>
      <c r="T157" s="25">
        <f>MAX(0,R157*(1+inputs!$B$33)-MAX(0,inputs!$B$31*(S157-inputs!$B$30)))</f>
        <v>50079.7014885729</v>
      </c>
      <c r="U157" s="26">
        <f t="shared" si="31"/>
        <v>15500</v>
      </c>
      <c r="V157" s="25">
        <f>MAX(0,T157*(1+inputs!$B$33)-MAX(0,inputs!$B$31*(U157-inputs!$B$30)))</f>
        <v>50830.897010901492</v>
      </c>
      <c r="W157" s="26">
        <f t="shared" si="32"/>
        <v>15500</v>
      </c>
      <c r="X157" s="25">
        <f>MAX(0,V157*(1+inputs!$B$33)-MAX(0,inputs!$B$31*(W157-inputs!$B$30)))</f>
        <v>51593.360466065009</v>
      </c>
      <c r="Y157" s="26">
        <f t="shared" si="33"/>
        <v>15500</v>
      </c>
      <c r="Z157" s="25">
        <f>MAX(0,X157*(1+inputs!$B$33)-MAX(0,inputs!$B$31*(Y157-inputs!$B$30)))</f>
        <v>52367.26087305598</v>
      </c>
      <c r="AA157" s="25">
        <f>MAX(0,Y157*(1+inputs!$B$33)-MAX(0,inputs!$B$31*(Z157-inputs!$B$30)))</f>
        <v>12836.006521424959</v>
      </c>
      <c r="AB157" s="26">
        <f t="shared" si="34"/>
        <v>15500</v>
      </c>
      <c r="AC157" s="25">
        <f>MAX(0,AA157*(1+inputs!$B$33)-MAX(0,inputs!$B$31*(AB157-inputs!$B$30)))</f>
        <v>13028.546619246332</v>
      </c>
      <c r="AD157" s="26">
        <f>IF(inputs!$B$27="YES",MAX(0,inputs!$B$31*(AB157-inputs!$B$30)),0)</f>
        <v>0</v>
      </c>
      <c r="AE157" s="3">
        <f t="shared" si="35"/>
        <v>974.22500000000002</v>
      </c>
      <c r="AF157" s="1">
        <f t="shared" si="38"/>
        <v>0.33250000000000002</v>
      </c>
      <c r="AG157" s="8">
        <f t="shared" si="36"/>
        <v>14525.775</v>
      </c>
    </row>
    <row r="158" spans="1:33" x14ac:dyDescent="0.2">
      <c r="A158" s="11">
        <f t="shared" si="37"/>
        <v>15600</v>
      </c>
      <c r="B158" s="15">
        <f>inputs!$C$3-MAX(0,MIN((calculations!A158-inputs!$B$8)*0.5,inputs!$C$3))+IF(AND(inputs!$B$23="YES",A158&lt;=inputs!$B$25),inputs!$B$24,0)</f>
        <v>12570</v>
      </c>
      <c r="C158" s="15">
        <f>MAX(0,MIN(A158-B158,inputs!$C$4)*inputs!$B$3)</f>
        <v>606</v>
      </c>
      <c r="D158" s="16">
        <f>MAX(0,(MIN(A158,inputs!$C$5)-(inputs!$C$4+B158))*inputs!$B$4)</f>
        <v>0</v>
      </c>
      <c r="E158" s="16">
        <f>MAX(0, (calculations!A158-inputs!$C$5)*inputs!$B$5)</f>
        <v>0</v>
      </c>
      <c r="F158" s="19">
        <f>MAX(0,inputs!$B$13*(MIN(calculations!A158,inputs!$C$14)-inputs!$C$13))+MAX(0,inputs!$B$14*(calculations!A158-inputs!$C$14))</f>
        <v>401.47500000000002</v>
      </c>
      <c r="G158" s="22">
        <f>MAX(MIN((calculations!A158-inputs!$B$21)/10000,100%),0) * inputs!$B$18</f>
        <v>0</v>
      </c>
      <c r="H158" s="22">
        <f>IF(AND(inputs!$B$35="YES", calculations!A158&gt;=inputs!$B$36,calculations!A158&lt;inputs!$B$37),inputs!$B$38*MIN(2,inputs!$B$17),0)</f>
        <v>0</v>
      </c>
      <c r="I158" s="25">
        <f>MIN(inputs!$B$32,A158)</f>
        <v>15600</v>
      </c>
      <c r="J158" s="25">
        <f>inputs!$B$29*(1+inputs!$B$33)-MAX(0,inputs!$B$31*(I158-inputs!$B$30))</f>
        <v>46486.999999999993</v>
      </c>
      <c r="K158" s="26">
        <f t="shared" si="26"/>
        <v>15600</v>
      </c>
      <c r="L158" s="25">
        <f>MAX(0,J158*(1+inputs!$B$33)-MAX(0,inputs!$B$31*(K158-inputs!$B$30)))</f>
        <v>47184.304999999986</v>
      </c>
      <c r="M158" s="26">
        <f t="shared" si="27"/>
        <v>15600</v>
      </c>
      <c r="N158" s="25">
        <f>MAX(0,L158*(1+inputs!$B$33)-MAX(0,inputs!$B$31*(M158-inputs!$B$30)))</f>
        <v>47892.06957499998</v>
      </c>
      <c r="O158" s="26">
        <f t="shared" si="28"/>
        <v>15600</v>
      </c>
      <c r="P158" s="25">
        <f>MAX(0,N158*(1+inputs!$B$33)-MAX(0,inputs!$B$31*(O158-inputs!$B$30)))</f>
        <v>48610.450618624971</v>
      </c>
      <c r="Q158" s="26">
        <f t="shared" si="29"/>
        <v>15600</v>
      </c>
      <c r="R158" s="25">
        <f>MAX(0,P158*(1+inputs!$B$33)-MAX(0,inputs!$B$31*(Q158-inputs!$B$30)))</f>
        <v>49339.607377904344</v>
      </c>
      <c r="S158" s="26">
        <f t="shared" si="30"/>
        <v>15600</v>
      </c>
      <c r="T158" s="25">
        <f>MAX(0,R158*(1+inputs!$B$33)-MAX(0,inputs!$B$31*(S158-inputs!$B$30)))</f>
        <v>50079.7014885729</v>
      </c>
      <c r="U158" s="26">
        <f t="shared" si="31"/>
        <v>15600</v>
      </c>
      <c r="V158" s="25">
        <f>MAX(0,T158*(1+inputs!$B$33)-MAX(0,inputs!$B$31*(U158-inputs!$B$30)))</f>
        <v>50830.897010901492</v>
      </c>
      <c r="W158" s="26">
        <f t="shared" si="32"/>
        <v>15600</v>
      </c>
      <c r="X158" s="25">
        <f>MAX(0,V158*(1+inputs!$B$33)-MAX(0,inputs!$B$31*(W158-inputs!$B$30)))</f>
        <v>51593.360466065009</v>
      </c>
      <c r="Y158" s="26">
        <f t="shared" si="33"/>
        <v>15600</v>
      </c>
      <c r="Z158" s="25">
        <f>MAX(0,X158*(1+inputs!$B$33)-MAX(0,inputs!$B$31*(Y158-inputs!$B$30)))</f>
        <v>52367.26087305598</v>
      </c>
      <c r="AA158" s="25">
        <f>MAX(0,Y158*(1+inputs!$B$33)-MAX(0,inputs!$B$31*(Z158-inputs!$B$30)))</f>
        <v>12937.506521424959</v>
      </c>
      <c r="AB158" s="26">
        <f t="shared" si="34"/>
        <v>15600</v>
      </c>
      <c r="AC158" s="25">
        <f>MAX(0,AA158*(1+inputs!$B$33)-MAX(0,inputs!$B$31*(AB158-inputs!$B$30)))</f>
        <v>13131.569119246333</v>
      </c>
      <c r="AD158" s="26">
        <f>IF(inputs!$B$27="YES",MAX(0,inputs!$B$31*(AB158-inputs!$B$30)),0)</f>
        <v>0</v>
      </c>
      <c r="AE158" s="3">
        <f t="shared" si="35"/>
        <v>1007.475</v>
      </c>
      <c r="AF158" s="1">
        <f t="shared" si="38"/>
        <v>0.33249999999999885</v>
      </c>
      <c r="AG158" s="8">
        <f t="shared" si="36"/>
        <v>14592.525</v>
      </c>
    </row>
    <row r="159" spans="1:33" x14ac:dyDescent="0.2">
      <c r="A159" s="11">
        <f t="shared" si="37"/>
        <v>15700</v>
      </c>
      <c r="B159" s="15">
        <f>inputs!$C$3-MAX(0,MIN((calculations!A159-inputs!$B$8)*0.5,inputs!$C$3))+IF(AND(inputs!$B$23="YES",A159&lt;=inputs!$B$25),inputs!$B$24,0)</f>
        <v>12570</v>
      </c>
      <c r="C159" s="15">
        <f>MAX(0,MIN(A159-B159,inputs!$C$4)*inputs!$B$3)</f>
        <v>626</v>
      </c>
      <c r="D159" s="16">
        <f>MAX(0,(MIN(A159,inputs!$C$5)-(inputs!$C$4+B159))*inputs!$B$4)</f>
        <v>0</v>
      </c>
      <c r="E159" s="16">
        <f>MAX(0, (calculations!A159-inputs!$C$5)*inputs!$B$5)</f>
        <v>0</v>
      </c>
      <c r="F159" s="19">
        <f>MAX(0,inputs!$B$13*(MIN(calculations!A159,inputs!$C$14)-inputs!$C$13))+MAX(0,inputs!$B$14*(calculations!A159-inputs!$C$14))</f>
        <v>414.72500000000002</v>
      </c>
      <c r="G159" s="22">
        <f>MAX(MIN((calculations!A159-inputs!$B$21)/10000,100%),0) * inputs!$B$18</f>
        <v>0</v>
      </c>
      <c r="H159" s="22">
        <f>IF(AND(inputs!$B$35="YES", calculations!A159&gt;=inputs!$B$36,calculations!A159&lt;inputs!$B$37),inputs!$B$38*MIN(2,inputs!$B$17),0)</f>
        <v>0</v>
      </c>
      <c r="I159" s="25">
        <f>MIN(inputs!$B$32,A159)</f>
        <v>15700</v>
      </c>
      <c r="J159" s="25">
        <f>inputs!$B$29*(1+inputs!$B$33)-MAX(0,inputs!$B$31*(I159-inputs!$B$30))</f>
        <v>46486.999999999993</v>
      </c>
      <c r="K159" s="26">
        <f t="shared" si="26"/>
        <v>15700</v>
      </c>
      <c r="L159" s="25">
        <f>MAX(0,J159*(1+inputs!$B$33)-MAX(0,inputs!$B$31*(K159-inputs!$B$30)))</f>
        <v>47184.304999999986</v>
      </c>
      <c r="M159" s="26">
        <f t="shared" si="27"/>
        <v>15700</v>
      </c>
      <c r="N159" s="25">
        <f>MAX(0,L159*(1+inputs!$B$33)-MAX(0,inputs!$B$31*(M159-inputs!$B$30)))</f>
        <v>47892.06957499998</v>
      </c>
      <c r="O159" s="26">
        <f t="shared" si="28"/>
        <v>15700</v>
      </c>
      <c r="P159" s="25">
        <f>MAX(0,N159*(1+inputs!$B$33)-MAX(0,inputs!$B$31*(O159-inputs!$B$30)))</f>
        <v>48610.450618624971</v>
      </c>
      <c r="Q159" s="26">
        <f t="shared" si="29"/>
        <v>15700</v>
      </c>
      <c r="R159" s="25">
        <f>MAX(0,P159*(1+inputs!$B$33)-MAX(0,inputs!$B$31*(Q159-inputs!$B$30)))</f>
        <v>49339.607377904344</v>
      </c>
      <c r="S159" s="26">
        <f t="shared" si="30"/>
        <v>15700</v>
      </c>
      <c r="T159" s="25">
        <f>MAX(0,R159*(1+inputs!$B$33)-MAX(0,inputs!$B$31*(S159-inputs!$B$30)))</f>
        <v>50079.7014885729</v>
      </c>
      <c r="U159" s="26">
        <f t="shared" si="31"/>
        <v>15700</v>
      </c>
      <c r="V159" s="25">
        <f>MAX(0,T159*(1+inputs!$B$33)-MAX(0,inputs!$B$31*(U159-inputs!$B$30)))</f>
        <v>50830.897010901492</v>
      </c>
      <c r="W159" s="26">
        <f t="shared" si="32"/>
        <v>15700</v>
      </c>
      <c r="X159" s="25">
        <f>MAX(0,V159*(1+inputs!$B$33)-MAX(0,inputs!$B$31*(W159-inputs!$B$30)))</f>
        <v>51593.360466065009</v>
      </c>
      <c r="Y159" s="26">
        <f t="shared" si="33"/>
        <v>15700</v>
      </c>
      <c r="Z159" s="25">
        <f>MAX(0,X159*(1+inputs!$B$33)-MAX(0,inputs!$B$31*(Y159-inputs!$B$30)))</f>
        <v>52367.26087305598</v>
      </c>
      <c r="AA159" s="25">
        <f>MAX(0,Y159*(1+inputs!$B$33)-MAX(0,inputs!$B$31*(Z159-inputs!$B$30)))</f>
        <v>13039.006521424959</v>
      </c>
      <c r="AB159" s="26">
        <f t="shared" si="34"/>
        <v>15700</v>
      </c>
      <c r="AC159" s="25">
        <f>MAX(0,AA159*(1+inputs!$B$33)-MAX(0,inputs!$B$31*(AB159-inputs!$B$30)))</f>
        <v>13234.591619246332</v>
      </c>
      <c r="AD159" s="26">
        <f>IF(inputs!$B$27="YES",MAX(0,inputs!$B$31*(AB159-inputs!$B$30)),0)</f>
        <v>0</v>
      </c>
      <c r="AE159" s="3">
        <f t="shared" si="35"/>
        <v>1040.7249999999999</v>
      </c>
      <c r="AF159" s="1">
        <f t="shared" si="38"/>
        <v>0.33250000000000002</v>
      </c>
      <c r="AG159" s="8">
        <f t="shared" si="36"/>
        <v>14659.275</v>
      </c>
    </row>
    <row r="160" spans="1:33" x14ac:dyDescent="0.2">
      <c r="A160" s="11">
        <f t="shared" si="37"/>
        <v>15800</v>
      </c>
      <c r="B160" s="15">
        <f>inputs!$C$3-MAX(0,MIN((calculations!A160-inputs!$B$8)*0.5,inputs!$C$3))+IF(AND(inputs!$B$23="YES",A160&lt;=inputs!$B$25),inputs!$B$24,0)</f>
        <v>12570</v>
      </c>
      <c r="C160" s="15">
        <f>MAX(0,MIN(A160-B160,inputs!$C$4)*inputs!$B$3)</f>
        <v>646</v>
      </c>
      <c r="D160" s="16">
        <f>MAX(0,(MIN(A160,inputs!$C$5)-(inputs!$C$4+B160))*inputs!$B$4)</f>
        <v>0</v>
      </c>
      <c r="E160" s="16">
        <f>MAX(0, (calculations!A160-inputs!$C$5)*inputs!$B$5)</f>
        <v>0</v>
      </c>
      <c r="F160" s="19">
        <f>MAX(0,inputs!$B$13*(MIN(calculations!A160,inputs!$C$14)-inputs!$C$13))+MAX(0,inputs!$B$14*(calculations!A160-inputs!$C$14))</f>
        <v>427.97500000000002</v>
      </c>
      <c r="G160" s="22">
        <f>MAX(MIN((calculations!A160-inputs!$B$21)/10000,100%),0) * inputs!$B$18</f>
        <v>0</v>
      </c>
      <c r="H160" s="22">
        <f>IF(AND(inputs!$B$35="YES", calculations!A160&gt;=inputs!$B$36,calculations!A160&lt;inputs!$B$37),inputs!$B$38*MIN(2,inputs!$B$17),0)</f>
        <v>0</v>
      </c>
      <c r="I160" s="25">
        <f>MIN(inputs!$B$32,A160)</f>
        <v>15800</v>
      </c>
      <c r="J160" s="25">
        <f>inputs!$B$29*(1+inputs!$B$33)-MAX(0,inputs!$B$31*(I160-inputs!$B$30))</f>
        <v>46486.999999999993</v>
      </c>
      <c r="K160" s="26">
        <f t="shared" si="26"/>
        <v>15800</v>
      </c>
      <c r="L160" s="25">
        <f>MAX(0,J160*(1+inputs!$B$33)-MAX(0,inputs!$B$31*(K160-inputs!$B$30)))</f>
        <v>47184.304999999986</v>
      </c>
      <c r="M160" s="26">
        <f t="shared" si="27"/>
        <v>15800</v>
      </c>
      <c r="N160" s="25">
        <f>MAX(0,L160*(1+inputs!$B$33)-MAX(0,inputs!$B$31*(M160-inputs!$B$30)))</f>
        <v>47892.06957499998</v>
      </c>
      <c r="O160" s="26">
        <f t="shared" si="28"/>
        <v>15800</v>
      </c>
      <c r="P160" s="25">
        <f>MAX(0,N160*(1+inputs!$B$33)-MAX(0,inputs!$B$31*(O160-inputs!$B$30)))</f>
        <v>48610.450618624971</v>
      </c>
      <c r="Q160" s="26">
        <f t="shared" si="29"/>
        <v>15800</v>
      </c>
      <c r="R160" s="25">
        <f>MAX(0,P160*(1+inputs!$B$33)-MAX(0,inputs!$B$31*(Q160-inputs!$B$30)))</f>
        <v>49339.607377904344</v>
      </c>
      <c r="S160" s="26">
        <f t="shared" si="30"/>
        <v>15800</v>
      </c>
      <c r="T160" s="25">
        <f>MAX(0,R160*(1+inputs!$B$33)-MAX(0,inputs!$B$31*(S160-inputs!$B$30)))</f>
        <v>50079.7014885729</v>
      </c>
      <c r="U160" s="26">
        <f t="shared" si="31"/>
        <v>15800</v>
      </c>
      <c r="V160" s="25">
        <f>MAX(0,T160*(1+inputs!$B$33)-MAX(0,inputs!$B$31*(U160-inputs!$B$30)))</f>
        <v>50830.897010901492</v>
      </c>
      <c r="W160" s="26">
        <f t="shared" si="32"/>
        <v>15800</v>
      </c>
      <c r="X160" s="25">
        <f>MAX(0,V160*(1+inputs!$B$33)-MAX(0,inputs!$B$31*(W160-inputs!$B$30)))</f>
        <v>51593.360466065009</v>
      </c>
      <c r="Y160" s="26">
        <f t="shared" si="33"/>
        <v>15800</v>
      </c>
      <c r="Z160" s="25">
        <f>MAX(0,X160*(1+inputs!$B$33)-MAX(0,inputs!$B$31*(Y160-inputs!$B$30)))</f>
        <v>52367.26087305598</v>
      </c>
      <c r="AA160" s="25">
        <f>MAX(0,Y160*(1+inputs!$B$33)-MAX(0,inputs!$B$31*(Z160-inputs!$B$30)))</f>
        <v>13140.506521424959</v>
      </c>
      <c r="AB160" s="26">
        <f t="shared" si="34"/>
        <v>15800</v>
      </c>
      <c r="AC160" s="25">
        <f>MAX(0,AA160*(1+inputs!$B$33)-MAX(0,inputs!$B$31*(AB160-inputs!$B$30)))</f>
        <v>13337.614119246333</v>
      </c>
      <c r="AD160" s="26">
        <f>IF(inputs!$B$27="YES",MAX(0,inputs!$B$31*(AB160-inputs!$B$30)),0)</f>
        <v>0</v>
      </c>
      <c r="AE160" s="3">
        <f t="shared" si="35"/>
        <v>1073.9749999999999</v>
      </c>
      <c r="AF160" s="1">
        <f t="shared" si="38"/>
        <v>0.33250000000000002</v>
      </c>
      <c r="AG160" s="8">
        <f t="shared" si="36"/>
        <v>14726.025</v>
      </c>
    </row>
    <row r="161" spans="1:33" x14ac:dyDescent="0.2">
      <c r="A161" s="11">
        <f t="shared" si="37"/>
        <v>15900</v>
      </c>
      <c r="B161" s="15">
        <f>inputs!$C$3-MAX(0,MIN((calculations!A161-inputs!$B$8)*0.5,inputs!$C$3))+IF(AND(inputs!$B$23="YES",A161&lt;=inputs!$B$25),inputs!$B$24,0)</f>
        <v>12570</v>
      </c>
      <c r="C161" s="15">
        <f>MAX(0,MIN(A161-B161,inputs!$C$4)*inputs!$B$3)</f>
        <v>666</v>
      </c>
      <c r="D161" s="16">
        <f>MAX(0,(MIN(A161,inputs!$C$5)-(inputs!$C$4+B161))*inputs!$B$4)</f>
        <v>0</v>
      </c>
      <c r="E161" s="16">
        <f>MAX(0, (calculations!A161-inputs!$C$5)*inputs!$B$5)</f>
        <v>0</v>
      </c>
      <c r="F161" s="19">
        <f>MAX(0,inputs!$B$13*(MIN(calculations!A161,inputs!$C$14)-inputs!$C$13))+MAX(0,inputs!$B$14*(calculations!A161-inputs!$C$14))</f>
        <v>441.22500000000002</v>
      </c>
      <c r="G161" s="22">
        <f>MAX(MIN((calculations!A161-inputs!$B$21)/10000,100%),0) * inputs!$B$18</f>
        <v>0</v>
      </c>
      <c r="H161" s="22">
        <f>IF(AND(inputs!$B$35="YES", calculations!A161&gt;=inputs!$B$36,calculations!A161&lt;inputs!$B$37),inputs!$B$38*MIN(2,inputs!$B$17),0)</f>
        <v>0</v>
      </c>
      <c r="I161" s="25">
        <f>MIN(inputs!$B$32,A161)</f>
        <v>15900</v>
      </c>
      <c r="J161" s="25">
        <f>inputs!$B$29*(1+inputs!$B$33)-MAX(0,inputs!$B$31*(I161-inputs!$B$30))</f>
        <v>46486.999999999993</v>
      </c>
      <c r="K161" s="26">
        <f t="shared" si="26"/>
        <v>15900</v>
      </c>
      <c r="L161" s="25">
        <f>MAX(0,J161*(1+inputs!$B$33)-MAX(0,inputs!$B$31*(K161-inputs!$B$30)))</f>
        <v>47184.304999999986</v>
      </c>
      <c r="M161" s="26">
        <f t="shared" si="27"/>
        <v>15900</v>
      </c>
      <c r="N161" s="25">
        <f>MAX(0,L161*(1+inputs!$B$33)-MAX(0,inputs!$B$31*(M161-inputs!$B$30)))</f>
        <v>47892.06957499998</v>
      </c>
      <c r="O161" s="26">
        <f t="shared" si="28"/>
        <v>15900</v>
      </c>
      <c r="P161" s="25">
        <f>MAX(0,N161*(1+inputs!$B$33)-MAX(0,inputs!$B$31*(O161-inputs!$B$30)))</f>
        <v>48610.450618624971</v>
      </c>
      <c r="Q161" s="26">
        <f t="shared" si="29"/>
        <v>15900</v>
      </c>
      <c r="R161" s="25">
        <f>MAX(0,P161*(1+inputs!$B$33)-MAX(0,inputs!$B$31*(Q161-inputs!$B$30)))</f>
        <v>49339.607377904344</v>
      </c>
      <c r="S161" s="26">
        <f t="shared" si="30"/>
        <v>15900</v>
      </c>
      <c r="T161" s="25">
        <f>MAX(0,R161*(1+inputs!$B$33)-MAX(0,inputs!$B$31*(S161-inputs!$B$30)))</f>
        <v>50079.7014885729</v>
      </c>
      <c r="U161" s="26">
        <f t="shared" si="31"/>
        <v>15900</v>
      </c>
      <c r="V161" s="25">
        <f>MAX(0,T161*(1+inputs!$B$33)-MAX(0,inputs!$B$31*(U161-inputs!$B$30)))</f>
        <v>50830.897010901492</v>
      </c>
      <c r="W161" s="26">
        <f t="shared" si="32"/>
        <v>15900</v>
      </c>
      <c r="X161" s="25">
        <f>MAX(0,V161*(1+inputs!$B$33)-MAX(0,inputs!$B$31*(W161-inputs!$B$30)))</f>
        <v>51593.360466065009</v>
      </c>
      <c r="Y161" s="26">
        <f t="shared" si="33"/>
        <v>15900</v>
      </c>
      <c r="Z161" s="25">
        <f>MAX(0,X161*(1+inputs!$B$33)-MAX(0,inputs!$B$31*(Y161-inputs!$B$30)))</f>
        <v>52367.26087305598</v>
      </c>
      <c r="AA161" s="25">
        <f>MAX(0,Y161*(1+inputs!$B$33)-MAX(0,inputs!$B$31*(Z161-inputs!$B$30)))</f>
        <v>13242.006521424959</v>
      </c>
      <c r="AB161" s="26">
        <f t="shared" si="34"/>
        <v>15900</v>
      </c>
      <c r="AC161" s="25">
        <f>MAX(0,AA161*(1+inputs!$B$33)-MAX(0,inputs!$B$31*(AB161-inputs!$B$30)))</f>
        <v>13440.636619246332</v>
      </c>
      <c r="AD161" s="26">
        <f>IF(inputs!$B$27="YES",MAX(0,inputs!$B$31*(AB161-inputs!$B$30)),0)</f>
        <v>0</v>
      </c>
      <c r="AE161" s="3">
        <f t="shared" si="35"/>
        <v>1107.2249999999999</v>
      </c>
      <c r="AF161" s="1">
        <f t="shared" si="38"/>
        <v>0.33250000000000002</v>
      </c>
      <c r="AG161" s="8">
        <f t="shared" si="36"/>
        <v>14792.775</v>
      </c>
    </row>
    <row r="162" spans="1:33" x14ac:dyDescent="0.2">
      <c r="A162" s="11">
        <f t="shared" si="37"/>
        <v>16000</v>
      </c>
      <c r="B162" s="15">
        <f>inputs!$C$3-MAX(0,MIN((calculations!A162-inputs!$B$8)*0.5,inputs!$C$3))+IF(AND(inputs!$B$23="YES",A162&lt;=inputs!$B$25),inputs!$B$24,0)</f>
        <v>12570</v>
      </c>
      <c r="C162" s="15">
        <f>MAX(0,MIN(A162-B162,inputs!$C$4)*inputs!$B$3)</f>
        <v>686</v>
      </c>
      <c r="D162" s="16">
        <f>MAX(0,(MIN(A162,inputs!$C$5)-(inputs!$C$4+B162))*inputs!$B$4)</f>
        <v>0</v>
      </c>
      <c r="E162" s="16">
        <f>MAX(0, (calculations!A162-inputs!$C$5)*inputs!$B$5)</f>
        <v>0</v>
      </c>
      <c r="F162" s="19">
        <f>MAX(0,inputs!$B$13*(MIN(calculations!A162,inputs!$C$14)-inputs!$C$13))+MAX(0,inputs!$B$14*(calculations!A162-inputs!$C$14))</f>
        <v>454.47500000000002</v>
      </c>
      <c r="G162" s="22">
        <f>MAX(MIN((calculations!A162-inputs!$B$21)/10000,100%),0) * inputs!$B$18</f>
        <v>0</v>
      </c>
      <c r="H162" s="22">
        <f>IF(AND(inputs!$B$35="YES", calculations!A162&gt;=inputs!$B$36,calculations!A162&lt;inputs!$B$37),inputs!$B$38*MIN(2,inputs!$B$17),0)</f>
        <v>0</v>
      </c>
      <c r="I162" s="25">
        <f>MIN(inputs!$B$32,A162)</f>
        <v>16000</v>
      </c>
      <c r="J162" s="25">
        <f>inputs!$B$29*(1+inputs!$B$33)-MAX(0,inputs!$B$31*(I162-inputs!$B$30))</f>
        <v>46486.999999999993</v>
      </c>
      <c r="K162" s="26">
        <f t="shared" si="26"/>
        <v>16000</v>
      </c>
      <c r="L162" s="25">
        <f>MAX(0,J162*(1+inputs!$B$33)-MAX(0,inputs!$B$31*(K162-inputs!$B$30)))</f>
        <v>47184.304999999986</v>
      </c>
      <c r="M162" s="26">
        <f t="shared" si="27"/>
        <v>16000</v>
      </c>
      <c r="N162" s="25">
        <f>MAX(0,L162*(1+inputs!$B$33)-MAX(0,inputs!$B$31*(M162-inputs!$B$30)))</f>
        <v>47892.06957499998</v>
      </c>
      <c r="O162" s="26">
        <f t="shared" si="28"/>
        <v>16000</v>
      </c>
      <c r="P162" s="25">
        <f>MAX(0,N162*(1+inputs!$B$33)-MAX(0,inputs!$B$31*(O162-inputs!$B$30)))</f>
        <v>48610.450618624971</v>
      </c>
      <c r="Q162" s="26">
        <f t="shared" si="29"/>
        <v>16000</v>
      </c>
      <c r="R162" s="25">
        <f>MAX(0,P162*(1+inputs!$B$33)-MAX(0,inputs!$B$31*(Q162-inputs!$B$30)))</f>
        <v>49339.607377904344</v>
      </c>
      <c r="S162" s="26">
        <f t="shared" si="30"/>
        <v>16000</v>
      </c>
      <c r="T162" s="25">
        <f>MAX(0,R162*(1+inputs!$B$33)-MAX(0,inputs!$B$31*(S162-inputs!$B$30)))</f>
        <v>50079.7014885729</v>
      </c>
      <c r="U162" s="26">
        <f t="shared" si="31"/>
        <v>16000</v>
      </c>
      <c r="V162" s="25">
        <f>MAX(0,T162*(1+inputs!$B$33)-MAX(0,inputs!$B$31*(U162-inputs!$B$30)))</f>
        <v>50830.897010901492</v>
      </c>
      <c r="W162" s="26">
        <f t="shared" si="32"/>
        <v>16000</v>
      </c>
      <c r="X162" s="25">
        <f>MAX(0,V162*(1+inputs!$B$33)-MAX(0,inputs!$B$31*(W162-inputs!$B$30)))</f>
        <v>51593.360466065009</v>
      </c>
      <c r="Y162" s="26">
        <f t="shared" si="33"/>
        <v>16000</v>
      </c>
      <c r="Z162" s="25">
        <f>MAX(0,X162*(1+inputs!$B$33)-MAX(0,inputs!$B$31*(Y162-inputs!$B$30)))</f>
        <v>52367.26087305598</v>
      </c>
      <c r="AA162" s="25">
        <f>MAX(0,Y162*(1+inputs!$B$33)-MAX(0,inputs!$B$31*(Z162-inputs!$B$30)))</f>
        <v>13343.506521424959</v>
      </c>
      <c r="AB162" s="26">
        <f t="shared" si="34"/>
        <v>16000</v>
      </c>
      <c r="AC162" s="25">
        <f>MAX(0,AA162*(1+inputs!$B$33)-MAX(0,inputs!$B$31*(AB162-inputs!$B$30)))</f>
        <v>13543.659119246331</v>
      </c>
      <c r="AD162" s="26">
        <f>IF(inputs!$B$27="YES",MAX(0,inputs!$B$31*(AB162-inputs!$B$30)),0)</f>
        <v>0</v>
      </c>
      <c r="AE162" s="3">
        <f t="shared" si="35"/>
        <v>1140.4749999999999</v>
      </c>
      <c r="AF162" s="1">
        <f t="shared" si="38"/>
        <v>0.33250000000000002</v>
      </c>
      <c r="AG162" s="8">
        <f t="shared" si="36"/>
        <v>14859.525</v>
      </c>
    </row>
    <row r="163" spans="1:33" x14ac:dyDescent="0.2">
      <c r="A163" s="11">
        <f t="shared" si="37"/>
        <v>16100</v>
      </c>
      <c r="B163" s="15">
        <f>inputs!$C$3-MAX(0,MIN((calculations!A163-inputs!$B$8)*0.5,inputs!$C$3))+IF(AND(inputs!$B$23="YES",A163&lt;=inputs!$B$25),inputs!$B$24,0)</f>
        <v>12570</v>
      </c>
      <c r="C163" s="15">
        <f>MAX(0,MIN(A163-B163,inputs!$C$4)*inputs!$B$3)</f>
        <v>706</v>
      </c>
      <c r="D163" s="16">
        <f>MAX(0,(MIN(A163,inputs!$C$5)-(inputs!$C$4+B163))*inputs!$B$4)</f>
        <v>0</v>
      </c>
      <c r="E163" s="16">
        <f>MAX(0, (calculations!A163-inputs!$C$5)*inputs!$B$5)</f>
        <v>0</v>
      </c>
      <c r="F163" s="19">
        <f>MAX(0,inputs!$B$13*(MIN(calculations!A163,inputs!$C$14)-inputs!$C$13))+MAX(0,inputs!$B$14*(calculations!A163-inputs!$C$14))</f>
        <v>467.72500000000002</v>
      </c>
      <c r="G163" s="22">
        <f>MAX(MIN((calculations!A163-inputs!$B$21)/10000,100%),0) * inputs!$B$18</f>
        <v>0</v>
      </c>
      <c r="H163" s="22">
        <f>IF(AND(inputs!$B$35="YES", calculations!A163&gt;=inputs!$B$36,calculations!A163&lt;inputs!$B$37),inputs!$B$38*MIN(2,inputs!$B$17),0)</f>
        <v>0</v>
      </c>
      <c r="I163" s="25">
        <f>MIN(inputs!$B$32,A163)</f>
        <v>16100</v>
      </c>
      <c r="J163" s="25">
        <f>inputs!$B$29*(1+inputs!$B$33)-MAX(0,inputs!$B$31*(I163-inputs!$B$30))</f>
        <v>46486.999999999993</v>
      </c>
      <c r="K163" s="26">
        <f t="shared" si="26"/>
        <v>16100</v>
      </c>
      <c r="L163" s="25">
        <f>MAX(0,J163*(1+inputs!$B$33)-MAX(0,inputs!$B$31*(K163-inputs!$B$30)))</f>
        <v>47184.304999999986</v>
      </c>
      <c r="M163" s="26">
        <f t="shared" si="27"/>
        <v>16100</v>
      </c>
      <c r="N163" s="25">
        <f>MAX(0,L163*(1+inputs!$B$33)-MAX(0,inputs!$B$31*(M163-inputs!$B$30)))</f>
        <v>47892.06957499998</v>
      </c>
      <c r="O163" s="26">
        <f t="shared" si="28"/>
        <v>16100</v>
      </c>
      <c r="P163" s="25">
        <f>MAX(0,N163*(1+inputs!$B$33)-MAX(0,inputs!$B$31*(O163-inputs!$B$30)))</f>
        <v>48610.450618624971</v>
      </c>
      <c r="Q163" s="26">
        <f t="shared" si="29"/>
        <v>16100</v>
      </c>
      <c r="R163" s="25">
        <f>MAX(0,P163*(1+inputs!$B$33)-MAX(0,inputs!$B$31*(Q163-inputs!$B$30)))</f>
        <v>49339.607377904344</v>
      </c>
      <c r="S163" s="26">
        <f t="shared" si="30"/>
        <v>16100</v>
      </c>
      <c r="T163" s="25">
        <f>MAX(0,R163*(1+inputs!$B$33)-MAX(0,inputs!$B$31*(S163-inputs!$B$30)))</f>
        <v>50079.7014885729</v>
      </c>
      <c r="U163" s="26">
        <f t="shared" si="31"/>
        <v>16100</v>
      </c>
      <c r="V163" s="25">
        <f>MAX(0,T163*(1+inputs!$B$33)-MAX(0,inputs!$B$31*(U163-inputs!$B$30)))</f>
        <v>50830.897010901492</v>
      </c>
      <c r="W163" s="26">
        <f t="shared" si="32"/>
        <v>16100</v>
      </c>
      <c r="X163" s="25">
        <f>MAX(0,V163*(1+inputs!$B$33)-MAX(0,inputs!$B$31*(W163-inputs!$B$30)))</f>
        <v>51593.360466065009</v>
      </c>
      <c r="Y163" s="26">
        <f t="shared" si="33"/>
        <v>16100</v>
      </c>
      <c r="Z163" s="25">
        <f>MAX(0,X163*(1+inputs!$B$33)-MAX(0,inputs!$B$31*(Y163-inputs!$B$30)))</f>
        <v>52367.26087305598</v>
      </c>
      <c r="AA163" s="25">
        <f>MAX(0,Y163*(1+inputs!$B$33)-MAX(0,inputs!$B$31*(Z163-inputs!$B$30)))</f>
        <v>13445.006521424959</v>
      </c>
      <c r="AB163" s="26">
        <f t="shared" si="34"/>
        <v>16100</v>
      </c>
      <c r="AC163" s="25">
        <f>MAX(0,AA163*(1+inputs!$B$33)-MAX(0,inputs!$B$31*(AB163-inputs!$B$30)))</f>
        <v>13646.681619246332</v>
      </c>
      <c r="AD163" s="26">
        <f>IF(inputs!$B$27="YES",MAX(0,inputs!$B$31*(AB163-inputs!$B$30)),0)</f>
        <v>0</v>
      </c>
      <c r="AE163" s="3">
        <f t="shared" si="35"/>
        <v>1173.7249999999999</v>
      </c>
      <c r="AF163" s="1">
        <f t="shared" si="38"/>
        <v>0.33250000000000002</v>
      </c>
      <c r="AG163" s="8">
        <f t="shared" si="36"/>
        <v>14926.275</v>
      </c>
    </row>
    <row r="164" spans="1:33" x14ac:dyDescent="0.2">
      <c r="A164" s="11">
        <f t="shared" si="37"/>
        <v>16200</v>
      </c>
      <c r="B164" s="15">
        <f>inputs!$C$3-MAX(0,MIN((calculations!A164-inputs!$B$8)*0.5,inputs!$C$3))+IF(AND(inputs!$B$23="YES",A164&lt;=inputs!$B$25),inputs!$B$24,0)</f>
        <v>12570</v>
      </c>
      <c r="C164" s="15">
        <f>MAX(0,MIN(A164-B164,inputs!$C$4)*inputs!$B$3)</f>
        <v>726</v>
      </c>
      <c r="D164" s="16">
        <f>MAX(0,(MIN(A164,inputs!$C$5)-(inputs!$C$4+B164))*inputs!$B$4)</f>
        <v>0</v>
      </c>
      <c r="E164" s="16">
        <f>MAX(0, (calculations!A164-inputs!$C$5)*inputs!$B$5)</f>
        <v>0</v>
      </c>
      <c r="F164" s="19">
        <f>MAX(0,inputs!$B$13*(MIN(calculations!A164,inputs!$C$14)-inputs!$C$13))+MAX(0,inputs!$B$14*(calculations!A164-inputs!$C$14))</f>
        <v>480.97500000000002</v>
      </c>
      <c r="G164" s="22">
        <f>MAX(MIN((calculations!A164-inputs!$B$21)/10000,100%),0) * inputs!$B$18</f>
        <v>0</v>
      </c>
      <c r="H164" s="22">
        <f>IF(AND(inputs!$B$35="YES", calculations!A164&gt;=inputs!$B$36,calculations!A164&lt;inputs!$B$37),inputs!$B$38*MIN(2,inputs!$B$17),0)</f>
        <v>0</v>
      </c>
      <c r="I164" s="25">
        <f>MIN(inputs!$B$32,A164)</f>
        <v>16200</v>
      </c>
      <c r="J164" s="25">
        <f>inputs!$B$29*(1+inputs!$B$33)-MAX(0,inputs!$B$31*(I164-inputs!$B$30))</f>
        <v>46486.999999999993</v>
      </c>
      <c r="K164" s="26">
        <f t="shared" si="26"/>
        <v>16200</v>
      </c>
      <c r="L164" s="25">
        <f>MAX(0,J164*(1+inputs!$B$33)-MAX(0,inputs!$B$31*(K164-inputs!$B$30)))</f>
        <v>47184.304999999986</v>
      </c>
      <c r="M164" s="26">
        <f t="shared" si="27"/>
        <v>16200</v>
      </c>
      <c r="N164" s="25">
        <f>MAX(0,L164*(1+inputs!$B$33)-MAX(0,inputs!$B$31*(M164-inputs!$B$30)))</f>
        <v>47892.06957499998</v>
      </c>
      <c r="O164" s="26">
        <f t="shared" si="28"/>
        <v>16200</v>
      </c>
      <c r="P164" s="25">
        <f>MAX(0,N164*(1+inputs!$B$33)-MAX(0,inputs!$B$31*(O164-inputs!$B$30)))</f>
        <v>48610.450618624971</v>
      </c>
      <c r="Q164" s="26">
        <f t="shared" si="29"/>
        <v>16200</v>
      </c>
      <c r="R164" s="25">
        <f>MAX(0,P164*(1+inputs!$B$33)-MAX(0,inputs!$B$31*(Q164-inputs!$B$30)))</f>
        <v>49339.607377904344</v>
      </c>
      <c r="S164" s="26">
        <f t="shared" si="30"/>
        <v>16200</v>
      </c>
      <c r="T164" s="25">
        <f>MAX(0,R164*(1+inputs!$B$33)-MAX(0,inputs!$B$31*(S164-inputs!$B$30)))</f>
        <v>50079.7014885729</v>
      </c>
      <c r="U164" s="26">
        <f t="shared" si="31"/>
        <v>16200</v>
      </c>
      <c r="V164" s="25">
        <f>MAX(0,T164*(1+inputs!$B$33)-MAX(0,inputs!$B$31*(U164-inputs!$B$30)))</f>
        <v>50830.897010901492</v>
      </c>
      <c r="W164" s="26">
        <f t="shared" si="32"/>
        <v>16200</v>
      </c>
      <c r="X164" s="25">
        <f>MAX(0,V164*(1+inputs!$B$33)-MAX(0,inputs!$B$31*(W164-inputs!$B$30)))</f>
        <v>51593.360466065009</v>
      </c>
      <c r="Y164" s="26">
        <f t="shared" si="33"/>
        <v>16200</v>
      </c>
      <c r="Z164" s="25">
        <f>MAX(0,X164*(1+inputs!$B$33)-MAX(0,inputs!$B$31*(Y164-inputs!$B$30)))</f>
        <v>52367.26087305598</v>
      </c>
      <c r="AA164" s="25">
        <f>MAX(0,Y164*(1+inputs!$B$33)-MAX(0,inputs!$B$31*(Z164-inputs!$B$30)))</f>
        <v>13546.506521424963</v>
      </c>
      <c r="AB164" s="26">
        <f t="shared" si="34"/>
        <v>16200</v>
      </c>
      <c r="AC164" s="25">
        <f>MAX(0,AA164*(1+inputs!$B$33)-MAX(0,inputs!$B$31*(AB164-inputs!$B$30)))</f>
        <v>13749.704119246335</v>
      </c>
      <c r="AD164" s="26">
        <f>IF(inputs!$B$27="YES",MAX(0,inputs!$B$31*(AB164-inputs!$B$30)),0)</f>
        <v>0</v>
      </c>
      <c r="AE164" s="3">
        <f t="shared" si="35"/>
        <v>1206.9749999999999</v>
      </c>
      <c r="AF164" s="1">
        <f t="shared" si="38"/>
        <v>0.33250000000000002</v>
      </c>
      <c r="AG164" s="8">
        <f t="shared" si="36"/>
        <v>14993.025</v>
      </c>
    </row>
    <row r="165" spans="1:33" x14ac:dyDescent="0.2">
      <c r="A165" s="11">
        <f t="shared" si="37"/>
        <v>16300</v>
      </c>
      <c r="B165" s="15">
        <f>inputs!$C$3-MAX(0,MIN((calculations!A165-inputs!$B$8)*0.5,inputs!$C$3))+IF(AND(inputs!$B$23="YES",A165&lt;=inputs!$B$25),inputs!$B$24,0)</f>
        <v>12570</v>
      </c>
      <c r="C165" s="15">
        <f>MAX(0,MIN(A165-B165,inputs!$C$4)*inputs!$B$3)</f>
        <v>746</v>
      </c>
      <c r="D165" s="16">
        <f>MAX(0,(MIN(A165,inputs!$C$5)-(inputs!$C$4+B165))*inputs!$B$4)</f>
        <v>0</v>
      </c>
      <c r="E165" s="16">
        <f>MAX(0, (calculations!A165-inputs!$C$5)*inputs!$B$5)</f>
        <v>0</v>
      </c>
      <c r="F165" s="19">
        <f>MAX(0,inputs!$B$13*(MIN(calculations!A165,inputs!$C$14)-inputs!$C$13))+MAX(0,inputs!$B$14*(calculations!A165-inputs!$C$14))</f>
        <v>494.22500000000002</v>
      </c>
      <c r="G165" s="22">
        <f>MAX(MIN((calculations!A165-inputs!$B$21)/10000,100%),0) * inputs!$B$18</f>
        <v>0</v>
      </c>
      <c r="H165" s="22">
        <f>IF(AND(inputs!$B$35="YES", calculations!A165&gt;=inputs!$B$36,calculations!A165&lt;inputs!$B$37),inputs!$B$38*MIN(2,inputs!$B$17),0)</f>
        <v>0</v>
      </c>
      <c r="I165" s="25">
        <f>MIN(inputs!$B$32,A165)</f>
        <v>16300</v>
      </c>
      <c r="J165" s="25">
        <f>inputs!$B$29*(1+inputs!$B$33)-MAX(0,inputs!$B$31*(I165-inputs!$B$30))</f>
        <v>46486.999999999993</v>
      </c>
      <c r="K165" s="26">
        <f t="shared" si="26"/>
        <v>16300</v>
      </c>
      <c r="L165" s="25">
        <f>MAX(0,J165*(1+inputs!$B$33)-MAX(0,inputs!$B$31*(K165-inputs!$B$30)))</f>
        <v>47184.304999999986</v>
      </c>
      <c r="M165" s="26">
        <f t="shared" si="27"/>
        <v>16300</v>
      </c>
      <c r="N165" s="25">
        <f>MAX(0,L165*(1+inputs!$B$33)-MAX(0,inputs!$B$31*(M165-inputs!$B$30)))</f>
        <v>47892.06957499998</v>
      </c>
      <c r="O165" s="26">
        <f t="shared" si="28"/>
        <v>16300</v>
      </c>
      <c r="P165" s="25">
        <f>MAX(0,N165*(1+inputs!$B$33)-MAX(0,inputs!$B$31*(O165-inputs!$B$30)))</f>
        <v>48610.450618624971</v>
      </c>
      <c r="Q165" s="26">
        <f t="shared" si="29"/>
        <v>16300</v>
      </c>
      <c r="R165" s="25">
        <f>MAX(0,P165*(1+inputs!$B$33)-MAX(0,inputs!$B$31*(Q165-inputs!$B$30)))</f>
        <v>49339.607377904344</v>
      </c>
      <c r="S165" s="26">
        <f t="shared" si="30"/>
        <v>16300</v>
      </c>
      <c r="T165" s="25">
        <f>MAX(0,R165*(1+inputs!$B$33)-MAX(0,inputs!$B$31*(S165-inputs!$B$30)))</f>
        <v>50079.7014885729</v>
      </c>
      <c r="U165" s="26">
        <f t="shared" si="31"/>
        <v>16300</v>
      </c>
      <c r="V165" s="25">
        <f>MAX(0,T165*(1+inputs!$B$33)-MAX(0,inputs!$B$31*(U165-inputs!$B$30)))</f>
        <v>50830.897010901492</v>
      </c>
      <c r="W165" s="26">
        <f t="shared" si="32"/>
        <v>16300</v>
      </c>
      <c r="X165" s="25">
        <f>MAX(0,V165*(1+inputs!$B$33)-MAX(0,inputs!$B$31*(W165-inputs!$B$30)))</f>
        <v>51593.360466065009</v>
      </c>
      <c r="Y165" s="26">
        <f t="shared" si="33"/>
        <v>16300</v>
      </c>
      <c r="Z165" s="25">
        <f>MAX(0,X165*(1+inputs!$B$33)-MAX(0,inputs!$B$31*(Y165-inputs!$B$30)))</f>
        <v>52367.26087305598</v>
      </c>
      <c r="AA165" s="25">
        <f>MAX(0,Y165*(1+inputs!$B$33)-MAX(0,inputs!$B$31*(Z165-inputs!$B$30)))</f>
        <v>13648.006521424963</v>
      </c>
      <c r="AB165" s="26">
        <f t="shared" si="34"/>
        <v>16300</v>
      </c>
      <c r="AC165" s="25">
        <f>MAX(0,AA165*(1+inputs!$B$33)-MAX(0,inputs!$B$31*(AB165-inputs!$B$30)))</f>
        <v>13852.726619246336</v>
      </c>
      <c r="AD165" s="26">
        <f>IF(inputs!$B$27="YES",MAX(0,inputs!$B$31*(AB165-inputs!$B$30)),0)</f>
        <v>0</v>
      </c>
      <c r="AE165" s="3">
        <f t="shared" si="35"/>
        <v>1240.2249999999999</v>
      </c>
      <c r="AF165" s="1">
        <f t="shared" si="38"/>
        <v>0.33250000000000002</v>
      </c>
      <c r="AG165" s="8">
        <f t="shared" si="36"/>
        <v>15059.775</v>
      </c>
    </row>
    <row r="166" spans="1:33" x14ac:dyDescent="0.2">
      <c r="A166" s="11">
        <f t="shared" si="37"/>
        <v>16400</v>
      </c>
      <c r="B166" s="15">
        <f>inputs!$C$3-MAX(0,MIN((calculations!A166-inputs!$B$8)*0.5,inputs!$C$3))+IF(AND(inputs!$B$23="YES",A166&lt;=inputs!$B$25),inputs!$B$24,0)</f>
        <v>12570</v>
      </c>
      <c r="C166" s="15">
        <f>MAX(0,MIN(A166-B166,inputs!$C$4)*inputs!$B$3)</f>
        <v>766</v>
      </c>
      <c r="D166" s="16">
        <f>MAX(0,(MIN(A166,inputs!$C$5)-(inputs!$C$4+B166))*inputs!$B$4)</f>
        <v>0</v>
      </c>
      <c r="E166" s="16">
        <f>MAX(0, (calculations!A166-inputs!$C$5)*inputs!$B$5)</f>
        <v>0</v>
      </c>
      <c r="F166" s="19">
        <f>MAX(0,inputs!$B$13*(MIN(calculations!A166,inputs!$C$14)-inputs!$C$13))+MAX(0,inputs!$B$14*(calculations!A166-inputs!$C$14))</f>
        <v>507.47500000000002</v>
      </c>
      <c r="G166" s="22">
        <f>MAX(MIN((calculations!A166-inputs!$B$21)/10000,100%),0) * inputs!$B$18</f>
        <v>0</v>
      </c>
      <c r="H166" s="22">
        <f>IF(AND(inputs!$B$35="YES", calculations!A166&gt;=inputs!$B$36,calculations!A166&lt;inputs!$B$37),inputs!$B$38*MIN(2,inputs!$B$17),0)</f>
        <v>0</v>
      </c>
      <c r="I166" s="25">
        <f>MIN(inputs!$B$32,A166)</f>
        <v>16400</v>
      </c>
      <c r="J166" s="25">
        <f>inputs!$B$29*(1+inputs!$B$33)-MAX(0,inputs!$B$31*(I166-inputs!$B$30))</f>
        <v>46486.999999999993</v>
      </c>
      <c r="K166" s="26">
        <f t="shared" si="26"/>
        <v>16400</v>
      </c>
      <c r="L166" s="25">
        <f>MAX(0,J166*(1+inputs!$B$33)-MAX(0,inputs!$B$31*(K166-inputs!$B$30)))</f>
        <v>47184.304999999986</v>
      </c>
      <c r="M166" s="26">
        <f t="shared" si="27"/>
        <v>16400</v>
      </c>
      <c r="N166" s="25">
        <f>MAX(0,L166*(1+inputs!$B$33)-MAX(0,inputs!$B$31*(M166-inputs!$B$30)))</f>
        <v>47892.06957499998</v>
      </c>
      <c r="O166" s="26">
        <f t="shared" si="28"/>
        <v>16400</v>
      </c>
      <c r="P166" s="25">
        <f>MAX(0,N166*(1+inputs!$B$33)-MAX(0,inputs!$B$31*(O166-inputs!$B$30)))</f>
        <v>48610.450618624971</v>
      </c>
      <c r="Q166" s="26">
        <f t="shared" si="29"/>
        <v>16400</v>
      </c>
      <c r="R166" s="25">
        <f>MAX(0,P166*(1+inputs!$B$33)-MAX(0,inputs!$B$31*(Q166-inputs!$B$30)))</f>
        <v>49339.607377904344</v>
      </c>
      <c r="S166" s="26">
        <f t="shared" si="30"/>
        <v>16400</v>
      </c>
      <c r="T166" s="25">
        <f>MAX(0,R166*(1+inputs!$B$33)-MAX(0,inputs!$B$31*(S166-inputs!$B$30)))</f>
        <v>50079.7014885729</v>
      </c>
      <c r="U166" s="26">
        <f t="shared" si="31"/>
        <v>16400</v>
      </c>
      <c r="V166" s="25">
        <f>MAX(0,T166*(1+inputs!$B$33)-MAX(0,inputs!$B$31*(U166-inputs!$B$30)))</f>
        <v>50830.897010901492</v>
      </c>
      <c r="W166" s="26">
        <f t="shared" si="32"/>
        <v>16400</v>
      </c>
      <c r="X166" s="25">
        <f>MAX(0,V166*(1+inputs!$B$33)-MAX(0,inputs!$B$31*(W166-inputs!$B$30)))</f>
        <v>51593.360466065009</v>
      </c>
      <c r="Y166" s="26">
        <f t="shared" si="33"/>
        <v>16400</v>
      </c>
      <c r="Z166" s="25">
        <f>MAX(0,X166*(1+inputs!$B$33)-MAX(0,inputs!$B$31*(Y166-inputs!$B$30)))</f>
        <v>52367.26087305598</v>
      </c>
      <c r="AA166" s="25">
        <f>MAX(0,Y166*(1+inputs!$B$33)-MAX(0,inputs!$B$31*(Z166-inputs!$B$30)))</f>
        <v>13749.506521424963</v>
      </c>
      <c r="AB166" s="26">
        <f t="shared" si="34"/>
        <v>16400</v>
      </c>
      <c r="AC166" s="25">
        <f>MAX(0,AA166*(1+inputs!$B$33)-MAX(0,inputs!$B$31*(AB166-inputs!$B$30)))</f>
        <v>13955.749119246335</v>
      </c>
      <c r="AD166" s="26">
        <f>IF(inputs!$B$27="YES",MAX(0,inputs!$B$31*(AB166-inputs!$B$30)),0)</f>
        <v>0</v>
      </c>
      <c r="AE166" s="3">
        <f t="shared" si="35"/>
        <v>1273.4749999999999</v>
      </c>
      <c r="AF166" s="1">
        <f t="shared" si="38"/>
        <v>0.33250000000000002</v>
      </c>
      <c r="AG166" s="8">
        <f t="shared" si="36"/>
        <v>15126.525</v>
      </c>
    </row>
    <row r="167" spans="1:33" x14ac:dyDescent="0.2">
      <c r="A167" s="11">
        <f t="shared" si="37"/>
        <v>16500</v>
      </c>
      <c r="B167" s="15">
        <f>inputs!$C$3-MAX(0,MIN((calculations!A167-inputs!$B$8)*0.5,inputs!$C$3))+IF(AND(inputs!$B$23="YES",A167&lt;=inputs!$B$25),inputs!$B$24,0)</f>
        <v>12570</v>
      </c>
      <c r="C167" s="15">
        <f>MAX(0,MIN(A167-B167,inputs!$C$4)*inputs!$B$3)</f>
        <v>786</v>
      </c>
      <c r="D167" s="16">
        <f>MAX(0,(MIN(A167,inputs!$C$5)-(inputs!$C$4+B167))*inputs!$B$4)</f>
        <v>0</v>
      </c>
      <c r="E167" s="16">
        <f>MAX(0, (calculations!A167-inputs!$C$5)*inputs!$B$5)</f>
        <v>0</v>
      </c>
      <c r="F167" s="19">
        <f>MAX(0,inputs!$B$13*(MIN(calculations!A167,inputs!$C$14)-inputs!$C$13))+MAX(0,inputs!$B$14*(calculations!A167-inputs!$C$14))</f>
        <v>520.72500000000002</v>
      </c>
      <c r="G167" s="22">
        <f>MAX(MIN((calculations!A167-inputs!$B$21)/10000,100%),0) * inputs!$B$18</f>
        <v>0</v>
      </c>
      <c r="H167" s="22">
        <f>IF(AND(inputs!$B$35="YES", calculations!A167&gt;=inputs!$B$36,calculations!A167&lt;inputs!$B$37),inputs!$B$38*MIN(2,inputs!$B$17),0)</f>
        <v>0</v>
      </c>
      <c r="I167" s="25">
        <f>MIN(inputs!$B$32,A167)</f>
        <v>16500</v>
      </c>
      <c r="J167" s="25">
        <f>inputs!$B$29*(1+inputs!$B$33)-MAX(0,inputs!$B$31*(I167-inputs!$B$30))</f>
        <v>46486.999999999993</v>
      </c>
      <c r="K167" s="26">
        <f t="shared" si="26"/>
        <v>16500</v>
      </c>
      <c r="L167" s="25">
        <f>MAX(0,J167*(1+inputs!$B$33)-MAX(0,inputs!$B$31*(K167-inputs!$B$30)))</f>
        <v>47184.304999999986</v>
      </c>
      <c r="M167" s="26">
        <f t="shared" si="27"/>
        <v>16500</v>
      </c>
      <c r="N167" s="25">
        <f>MAX(0,L167*(1+inputs!$B$33)-MAX(0,inputs!$B$31*(M167-inputs!$B$30)))</f>
        <v>47892.06957499998</v>
      </c>
      <c r="O167" s="26">
        <f t="shared" si="28"/>
        <v>16500</v>
      </c>
      <c r="P167" s="25">
        <f>MAX(0,N167*(1+inputs!$B$33)-MAX(0,inputs!$B$31*(O167-inputs!$B$30)))</f>
        <v>48610.450618624971</v>
      </c>
      <c r="Q167" s="26">
        <f t="shared" si="29"/>
        <v>16500</v>
      </c>
      <c r="R167" s="25">
        <f>MAX(0,P167*(1+inputs!$B$33)-MAX(0,inputs!$B$31*(Q167-inputs!$B$30)))</f>
        <v>49339.607377904344</v>
      </c>
      <c r="S167" s="26">
        <f t="shared" si="30"/>
        <v>16500</v>
      </c>
      <c r="T167" s="25">
        <f>MAX(0,R167*(1+inputs!$B$33)-MAX(0,inputs!$B$31*(S167-inputs!$B$30)))</f>
        <v>50079.7014885729</v>
      </c>
      <c r="U167" s="26">
        <f t="shared" si="31"/>
        <v>16500</v>
      </c>
      <c r="V167" s="25">
        <f>MAX(0,T167*(1+inputs!$B$33)-MAX(0,inputs!$B$31*(U167-inputs!$B$30)))</f>
        <v>50830.897010901492</v>
      </c>
      <c r="W167" s="26">
        <f t="shared" si="32"/>
        <v>16500</v>
      </c>
      <c r="X167" s="25">
        <f>MAX(0,V167*(1+inputs!$B$33)-MAX(0,inputs!$B$31*(W167-inputs!$B$30)))</f>
        <v>51593.360466065009</v>
      </c>
      <c r="Y167" s="26">
        <f t="shared" si="33"/>
        <v>16500</v>
      </c>
      <c r="Z167" s="25">
        <f>MAX(0,X167*(1+inputs!$B$33)-MAX(0,inputs!$B$31*(Y167-inputs!$B$30)))</f>
        <v>52367.26087305598</v>
      </c>
      <c r="AA167" s="25">
        <f>MAX(0,Y167*(1+inputs!$B$33)-MAX(0,inputs!$B$31*(Z167-inputs!$B$30)))</f>
        <v>13851.006521424963</v>
      </c>
      <c r="AB167" s="26">
        <f t="shared" si="34"/>
        <v>16500</v>
      </c>
      <c r="AC167" s="25">
        <f>MAX(0,AA167*(1+inputs!$B$33)-MAX(0,inputs!$B$31*(AB167-inputs!$B$30)))</f>
        <v>14058.771619246336</v>
      </c>
      <c r="AD167" s="26">
        <f>IF(inputs!$B$27="YES",MAX(0,inputs!$B$31*(AB167-inputs!$B$30)),0)</f>
        <v>0</v>
      </c>
      <c r="AE167" s="3">
        <f t="shared" si="35"/>
        <v>1306.7249999999999</v>
      </c>
      <c r="AF167" s="1">
        <f t="shared" si="38"/>
        <v>0.33250000000000002</v>
      </c>
      <c r="AG167" s="8">
        <f t="shared" si="36"/>
        <v>15193.275</v>
      </c>
    </row>
    <row r="168" spans="1:33" x14ac:dyDescent="0.2">
      <c r="A168" s="11">
        <f t="shared" si="37"/>
        <v>16600</v>
      </c>
      <c r="B168" s="15">
        <f>inputs!$C$3-MAX(0,MIN((calculations!A168-inputs!$B$8)*0.5,inputs!$C$3))+IF(AND(inputs!$B$23="YES",A168&lt;=inputs!$B$25),inputs!$B$24,0)</f>
        <v>12570</v>
      </c>
      <c r="C168" s="15">
        <f>MAX(0,MIN(A168-B168,inputs!$C$4)*inputs!$B$3)</f>
        <v>806</v>
      </c>
      <c r="D168" s="16">
        <f>MAX(0,(MIN(A168,inputs!$C$5)-(inputs!$C$4+B168))*inputs!$B$4)</f>
        <v>0</v>
      </c>
      <c r="E168" s="16">
        <f>MAX(0, (calculations!A168-inputs!$C$5)*inputs!$B$5)</f>
        <v>0</v>
      </c>
      <c r="F168" s="19">
        <f>MAX(0,inputs!$B$13*(MIN(calculations!A168,inputs!$C$14)-inputs!$C$13))+MAX(0,inputs!$B$14*(calculations!A168-inputs!$C$14))</f>
        <v>533.97500000000002</v>
      </c>
      <c r="G168" s="22">
        <f>MAX(MIN((calculations!A168-inputs!$B$21)/10000,100%),0) * inputs!$B$18</f>
        <v>0</v>
      </c>
      <c r="H168" s="22">
        <f>IF(AND(inputs!$B$35="YES", calculations!A168&gt;=inputs!$B$36,calculations!A168&lt;inputs!$B$37),inputs!$B$38*MIN(2,inputs!$B$17),0)</f>
        <v>0</v>
      </c>
      <c r="I168" s="25">
        <f>MIN(inputs!$B$32,A168)</f>
        <v>16600</v>
      </c>
      <c r="J168" s="25">
        <f>inputs!$B$29*(1+inputs!$B$33)-MAX(0,inputs!$B$31*(I168-inputs!$B$30))</f>
        <v>46486.999999999993</v>
      </c>
      <c r="K168" s="26">
        <f t="shared" si="26"/>
        <v>16600</v>
      </c>
      <c r="L168" s="25">
        <f>MAX(0,J168*(1+inputs!$B$33)-MAX(0,inputs!$B$31*(K168-inputs!$B$30)))</f>
        <v>47184.304999999986</v>
      </c>
      <c r="M168" s="26">
        <f t="shared" si="27"/>
        <v>16600</v>
      </c>
      <c r="N168" s="25">
        <f>MAX(0,L168*(1+inputs!$B$33)-MAX(0,inputs!$B$31*(M168-inputs!$B$30)))</f>
        <v>47892.06957499998</v>
      </c>
      <c r="O168" s="26">
        <f t="shared" si="28"/>
        <v>16600</v>
      </c>
      <c r="P168" s="25">
        <f>MAX(0,N168*(1+inputs!$B$33)-MAX(0,inputs!$B$31*(O168-inputs!$B$30)))</f>
        <v>48610.450618624971</v>
      </c>
      <c r="Q168" s="26">
        <f t="shared" si="29"/>
        <v>16600</v>
      </c>
      <c r="R168" s="25">
        <f>MAX(0,P168*(1+inputs!$B$33)-MAX(0,inputs!$B$31*(Q168-inputs!$B$30)))</f>
        <v>49339.607377904344</v>
      </c>
      <c r="S168" s="26">
        <f t="shared" si="30"/>
        <v>16600</v>
      </c>
      <c r="T168" s="25">
        <f>MAX(0,R168*(1+inputs!$B$33)-MAX(0,inputs!$B$31*(S168-inputs!$B$30)))</f>
        <v>50079.7014885729</v>
      </c>
      <c r="U168" s="26">
        <f t="shared" si="31"/>
        <v>16600</v>
      </c>
      <c r="V168" s="25">
        <f>MAX(0,T168*(1+inputs!$B$33)-MAX(0,inputs!$B$31*(U168-inputs!$B$30)))</f>
        <v>50830.897010901492</v>
      </c>
      <c r="W168" s="26">
        <f t="shared" si="32"/>
        <v>16600</v>
      </c>
      <c r="X168" s="25">
        <f>MAX(0,V168*(1+inputs!$B$33)-MAX(0,inputs!$B$31*(W168-inputs!$B$30)))</f>
        <v>51593.360466065009</v>
      </c>
      <c r="Y168" s="26">
        <f t="shared" si="33"/>
        <v>16600</v>
      </c>
      <c r="Z168" s="25">
        <f>MAX(0,X168*(1+inputs!$B$33)-MAX(0,inputs!$B$31*(Y168-inputs!$B$30)))</f>
        <v>52367.26087305598</v>
      </c>
      <c r="AA168" s="25">
        <f>MAX(0,Y168*(1+inputs!$B$33)-MAX(0,inputs!$B$31*(Z168-inputs!$B$30)))</f>
        <v>13952.506521424963</v>
      </c>
      <c r="AB168" s="26">
        <f t="shared" si="34"/>
        <v>16600</v>
      </c>
      <c r="AC168" s="25">
        <f>MAX(0,AA168*(1+inputs!$B$33)-MAX(0,inputs!$B$31*(AB168-inputs!$B$30)))</f>
        <v>14161.794119246335</v>
      </c>
      <c r="AD168" s="26">
        <f>IF(inputs!$B$27="YES",MAX(0,inputs!$B$31*(AB168-inputs!$B$30)),0)</f>
        <v>0</v>
      </c>
      <c r="AE168" s="3">
        <f t="shared" si="35"/>
        <v>1339.9749999999999</v>
      </c>
      <c r="AF168" s="1">
        <f t="shared" si="38"/>
        <v>0.33250000000000002</v>
      </c>
      <c r="AG168" s="8">
        <f t="shared" si="36"/>
        <v>15260.025</v>
      </c>
    </row>
    <row r="169" spans="1:33" x14ac:dyDescent="0.2">
      <c r="A169" s="11">
        <f t="shared" si="37"/>
        <v>16700</v>
      </c>
      <c r="B169" s="15">
        <f>inputs!$C$3-MAX(0,MIN((calculations!A169-inputs!$B$8)*0.5,inputs!$C$3))+IF(AND(inputs!$B$23="YES",A169&lt;=inputs!$B$25),inputs!$B$24,0)</f>
        <v>12570</v>
      </c>
      <c r="C169" s="15">
        <f>MAX(0,MIN(A169-B169,inputs!$C$4)*inputs!$B$3)</f>
        <v>826</v>
      </c>
      <c r="D169" s="16">
        <f>MAX(0,(MIN(A169,inputs!$C$5)-(inputs!$C$4+B169))*inputs!$B$4)</f>
        <v>0</v>
      </c>
      <c r="E169" s="16">
        <f>MAX(0, (calculations!A169-inputs!$C$5)*inputs!$B$5)</f>
        <v>0</v>
      </c>
      <c r="F169" s="19">
        <f>MAX(0,inputs!$B$13*(MIN(calculations!A169,inputs!$C$14)-inputs!$C$13))+MAX(0,inputs!$B$14*(calculations!A169-inputs!$C$14))</f>
        <v>547.22500000000002</v>
      </c>
      <c r="G169" s="22">
        <f>MAX(MIN((calculations!A169-inputs!$B$21)/10000,100%),0) * inputs!$B$18</f>
        <v>0</v>
      </c>
      <c r="H169" s="22">
        <f>IF(AND(inputs!$B$35="YES", calculations!A169&gt;=inputs!$B$36,calculations!A169&lt;inputs!$B$37),inputs!$B$38*MIN(2,inputs!$B$17),0)</f>
        <v>0</v>
      </c>
      <c r="I169" s="25">
        <f>MIN(inputs!$B$32,A169)</f>
        <v>16700</v>
      </c>
      <c r="J169" s="25">
        <f>inputs!$B$29*(1+inputs!$B$33)-MAX(0,inputs!$B$31*(I169-inputs!$B$30))</f>
        <v>46486.999999999993</v>
      </c>
      <c r="K169" s="26">
        <f t="shared" si="26"/>
        <v>16700</v>
      </c>
      <c r="L169" s="25">
        <f>MAX(0,J169*(1+inputs!$B$33)-MAX(0,inputs!$B$31*(K169-inputs!$B$30)))</f>
        <v>47184.304999999986</v>
      </c>
      <c r="M169" s="26">
        <f t="shared" si="27"/>
        <v>16700</v>
      </c>
      <c r="N169" s="25">
        <f>MAX(0,L169*(1+inputs!$B$33)-MAX(0,inputs!$B$31*(M169-inputs!$B$30)))</f>
        <v>47892.06957499998</v>
      </c>
      <c r="O169" s="26">
        <f t="shared" si="28"/>
        <v>16700</v>
      </c>
      <c r="P169" s="25">
        <f>MAX(0,N169*(1+inputs!$B$33)-MAX(0,inputs!$B$31*(O169-inputs!$B$30)))</f>
        <v>48610.450618624971</v>
      </c>
      <c r="Q169" s="26">
        <f t="shared" si="29"/>
        <v>16700</v>
      </c>
      <c r="R169" s="25">
        <f>MAX(0,P169*(1+inputs!$B$33)-MAX(0,inputs!$B$31*(Q169-inputs!$B$30)))</f>
        <v>49339.607377904344</v>
      </c>
      <c r="S169" s="26">
        <f t="shared" si="30"/>
        <v>16700</v>
      </c>
      <c r="T169" s="25">
        <f>MAX(0,R169*(1+inputs!$B$33)-MAX(0,inputs!$B$31*(S169-inputs!$B$30)))</f>
        <v>50079.7014885729</v>
      </c>
      <c r="U169" s="26">
        <f t="shared" si="31"/>
        <v>16700</v>
      </c>
      <c r="V169" s="25">
        <f>MAX(0,T169*(1+inputs!$B$33)-MAX(0,inputs!$B$31*(U169-inputs!$B$30)))</f>
        <v>50830.897010901492</v>
      </c>
      <c r="W169" s="26">
        <f t="shared" si="32"/>
        <v>16700</v>
      </c>
      <c r="X169" s="25">
        <f>MAX(0,V169*(1+inputs!$B$33)-MAX(0,inputs!$B$31*(W169-inputs!$B$30)))</f>
        <v>51593.360466065009</v>
      </c>
      <c r="Y169" s="26">
        <f t="shared" si="33"/>
        <v>16700</v>
      </c>
      <c r="Z169" s="25">
        <f>MAX(0,X169*(1+inputs!$B$33)-MAX(0,inputs!$B$31*(Y169-inputs!$B$30)))</f>
        <v>52367.26087305598</v>
      </c>
      <c r="AA169" s="25">
        <f>MAX(0,Y169*(1+inputs!$B$33)-MAX(0,inputs!$B$31*(Z169-inputs!$B$30)))</f>
        <v>14054.006521424963</v>
      </c>
      <c r="AB169" s="26">
        <f t="shared" si="34"/>
        <v>16700</v>
      </c>
      <c r="AC169" s="25">
        <f>MAX(0,AA169*(1+inputs!$B$33)-MAX(0,inputs!$B$31*(AB169-inputs!$B$30)))</f>
        <v>14264.816619246336</v>
      </c>
      <c r="AD169" s="26">
        <f>IF(inputs!$B$27="YES",MAX(0,inputs!$B$31*(AB169-inputs!$B$30)),0)</f>
        <v>0</v>
      </c>
      <c r="AE169" s="3">
        <f t="shared" si="35"/>
        <v>1373.2249999999999</v>
      </c>
      <c r="AF169" s="1">
        <f t="shared" si="38"/>
        <v>0.33250000000000002</v>
      </c>
      <c r="AG169" s="8">
        <f t="shared" si="36"/>
        <v>15326.775</v>
      </c>
    </row>
    <row r="170" spans="1:33" x14ac:dyDescent="0.2">
      <c r="A170" s="11">
        <f t="shared" si="37"/>
        <v>16800</v>
      </c>
      <c r="B170" s="15">
        <f>inputs!$C$3-MAX(0,MIN((calculations!A170-inputs!$B$8)*0.5,inputs!$C$3))+IF(AND(inputs!$B$23="YES",A170&lt;=inputs!$B$25),inputs!$B$24,0)</f>
        <v>12570</v>
      </c>
      <c r="C170" s="15">
        <f>MAX(0,MIN(A170-B170,inputs!$C$4)*inputs!$B$3)</f>
        <v>846</v>
      </c>
      <c r="D170" s="16">
        <f>MAX(0,(MIN(A170,inputs!$C$5)-(inputs!$C$4+B170))*inputs!$B$4)</f>
        <v>0</v>
      </c>
      <c r="E170" s="16">
        <f>MAX(0, (calculations!A170-inputs!$C$5)*inputs!$B$5)</f>
        <v>0</v>
      </c>
      <c r="F170" s="19">
        <f>MAX(0,inputs!$B$13*(MIN(calculations!A170,inputs!$C$14)-inputs!$C$13))+MAX(0,inputs!$B$14*(calculations!A170-inputs!$C$14))</f>
        <v>560.47500000000002</v>
      </c>
      <c r="G170" s="22">
        <f>MAX(MIN((calculations!A170-inputs!$B$21)/10000,100%),0) * inputs!$B$18</f>
        <v>0</v>
      </c>
      <c r="H170" s="22">
        <f>IF(AND(inputs!$B$35="YES", calculations!A170&gt;=inputs!$B$36,calculations!A170&lt;inputs!$B$37),inputs!$B$38*MIN(2,inputs!$B$17),0)</f>
        <v>0</v>
      </c>
      <c r="I170" s="25">
        <f>MIN(inputs!$B$32,A170)</f>
        <v>16800</v>
      </c>
      <c r="J170" s="25">
        <f>inputs!$B$29*(1+inputs!$B$33)-MAX(0,inputs!$B$31*(I170-inputs!$B$30))</f>
        <v>46486.999999999993</v>
      </c>
      <c r="K170" s="26">
        <f t="shared" si="26"/>
        <v>16800</v>
      </c>
      <c r="L170" s="25">
        <f>MAX(0,J170*(1+inputs!$B$33)-MAX(0,inputs!$B$31*(K170-inputs!$B$30)))</f>
        <v>47184.304999999986</v>
      </c>
      <c r="M170" s="26">
        <f t="shared" si="27"/>
        <v>16800</v>
      </c>
      <c r="N170" s="25">
        <f>MAX(0,L170*(1+inputs!$B$33)-MAX(0,inputs!$B$31*(M170-inputs!$B$30)))</f>
        <v>47892.06957499998</v>
      </c>
      <c r="O170" s="26">
        <f t="shared" si="28"/>
        <v>16800</v>
      </c>
      <c r="P170" s="25">
        <f>MAX(0,N170*(1+inputs!$B$33)-MAX(0,inputs!$B$31*(O170-inputs!$B$30)))</f>
        <v>48610.450618624971</v>
      </c>
      <c r="Q170" s="26">
        <f t="shared" si="29"/>
        <v>16800</v>
      </c>
      <c r="R170" s="25">
        <f>MAX(0,P170*(1+inputs!$B$33)-MAX(0,inputs!$B$31*(Q170-inputs!$B$30)))</f>
        <v>49339.607377904344</v>
      </c>
      <c r="S170" s="26">
        <f t="shared" si="30"/>
        <v>16800</v>
      </c>
      <c r="T170" s="25">
        <f>MAX(0,R170*(1+inputs!$B$33)-MAX(0,inputs!$B$31*(S170-inputs!$B$30)))</f>
        <v>50079.7014885729</v>
      </c>
      <c r="U170" s="26">
        <f t="shared" si="31"/>
        <v>16800</v>
      </c>
      <c r="V170" s="25">
        <f>MAX(0,T170*(1+inputs!$B$33)-MAX(0,inputs!$B$31*(U170-inputs!$B$30)))</f>
        <v>50830.897010901492</v>
      </c>
      <c r="W170" s="26">
        <f t="shared" si="32"/>
        <v>16800</v>
      </c>
      <c r="X170" s="25">
        <f>MAX(0,V170*(1+inputs!$B$33)-MAX(0,inputs!$B$31*(W170-inputs!$B$30)))</f>
        <v>51593.360466065009</v>
      </c>
      <c r="Y170" s="26">
        <f t="shared" si="33"/>
        <v>16800</v>
      </c>
      <c r="Z170" s="25">
        <f>MAX(0,X170*(1+inputs!$B$33)-MAX(0,inputs!$B$31*(Y170-inputs!$B$30)))</f>
        <v>52367.26087305598</v>
      </c>
      <c r="AA170" s="25">
        <f>MAX(0,Y170*(1+inputs!$B$33)-MAX(0,inputs!$B$31*(Z170-inputs!$B$30)))</f>
        <v>14155.506521424963</v>
      </c>
      <c r="AB170" s="26">
        <f t="shared" si="34"/>
        <v>16800</v>
      </c>
      <c r="AC170" s="25">
        <f>MAX(0,AA170*(1+inputs!$B$33)-MAX(0,inputs!$B$31*(AB170-inputs!$B$30)))</f>
        <v>14367.839119246335</v>
      </c>
      <c r="AD170" s="26">
        <f>IF(inputs!$B$27="YES",MAX(0,inputs!$B$31*(AB170-inputs!$B$30)),0)</f>
        <v>0</v>
      </c>
      <c r="AE170" s="3">
        <f t="shared" si="35"/>
        <v>1406.4749999999999</v>
      </c>
      <c r="AF170" s="1">
        <f t="shared" si="38"/>
        <v>0.33250000000000002</v>
      </c>
      <c r="AG170" s="8">
        <f t="shared" si="36"/>
        <v>15393.525</v>
      </c>
    </row>
    <row r="171" spans="1:33" x14ac:dyDescent="0.2">
      <c r="A171" s="11">
        <f t="shared" si="37"/>
        <v>16900</v>
      </c>
      <c r="B171" s="15">
        <f>inputs!$C$3-MAX(0,MIN((calculations!A171-inputs!$B$8)*0.5,inputs!$C$3))+IF(AND(inputs!$B$23="YES",A171&lt;=inputs!$B$25),inputs!$B$24,0)</f>
        <v>12570</v>
      </c>
      <c r="C171" s="15">
        <f>MAX(0,MIN(A171-B171,inputs!$C$4)*inputs!$B$3)</f>
        <v>866</v>
      </c>
      <c r="D171" s="16">
        <f>MAX(0,(MIN(A171,inputs!$C$5)-(inputs!$C$4+B171))*inputs!$B$4)</f>
        <v>0</v>
      </c>
      <c r="E171" s="16">
        <f>MAX(0, (calculations!A171-inputs!$C$5)*inputs!$B$5)</f>
        <v>0</v>
      </c>
      <c r="F171" s="19">
        <f>MAX(0,inputs!$B$13*(MIN(calculations!A171,inputs!$C$14)-inputs!$C$13))+MAX(0,inputs!$B$14*(calculations!A171-inputs!$C$14))</f>
        <v>573.72500000000002</v>
      </c>
      <c r="G171" s="22">
        <f>MAX(MIN((calculations!A171-inputs!$B$21)/10000,100%),0) * inputs!$B$18</f>
        <v>0</v>
      </c>
      <c r="H171" s="22">
        <f>IF(AND(inputs!$B$35="YES", calculations!A171&gt;=inputs!$B$36,calculations!A171&lt;inputs!$B$37),inputs!$B$38*MIN(2,inputs!$B$17),0)</f>
        <v>0</v>
      </c>
      <c r="I171" s="25">
        <f>MIN(inputs!$B$32,A171)</f>
        <v>16900</v>
      </c>
      <c r="J171" s="25">
        <f>inputs!$B$29*(1+inputs!$B$33)-MAX(0,inputs!$B$31*(I171-inputs!$B$30))</f>
        <v>46486.999999999993</v>
      </c>
      <c r="K171" s="26">
        <f t="shared" si="26"/>
        <v>16900</v>
      </c>
      <c r="L171" s="25">
        <f>MAX(0,J171*(1+inputs!$B$33)-MAX(0,inputs!$B$31*(K171-inputs!$B$30)))</f>
        <v>47184.304999999986</v>
      </c>
      <c r="M171" s="26">
        <f t="shared" si="27"/>
        <v>16900</v>
      </c>
      <c r="N171" s="25">
        <f>MAX(0,L171*(1+inputs!$B$33)-MAX(0,inputs!$B$31*(M171-inputs!$B$30)))</f>
        <v>47892.06957499998</v>
      </c>
      <c r="O171" s="26">
        <f t="shared" si="28"/>
        <v>16900</v>
      </c>
      <c r="P171" s="25">
        <f>MAX(0,N171*(1+inputs!$B$33)-MAX(0,inputs!$B$31*(O171-inputs!$B$30)))</f>
        <v>48610.450618624971</v>
      </c>
      <c r="Q171" s="26">
        <f t="shared" si="29"/>
        <v>16900</v>
      </c>
      <c r="R171" s="25">
        <f>MAX(0,P171*(1+inputs!$B$33)-MAX(0,inputs!$B$31*(Q171-inputs!$B$30)))</f>
        <v>49339.607377904344</v>
      </c>
      <c r="S171" s="26">
        <f t="shared" si="30"/>
        <v>16900</v>
      </c>
      <c r="T171" s="25">
        <f>MAX(0,R171*(1+inputs!$B$33)-MAX(0,inputs!$B$31*(S171-inputs!$B$30)))</f>
        <v>50079.7014885729</v>
      </c>
      <c r="U171" s="26">
        <f t="shared" si="31"/>
        <v>16900</v>
      </c>
      <c r="V171" s="25">
        <f>MAX(0,T171*(1+inputs!$B$33)-MAX(0,inputs!$B$31*(U171-inputs!$B$30)))</f>
        <v>50830.897010901492</v>
      </c>
      <c r="W171" s="26">
        <f t="shared" si="32"/>
        <v>16900</v>
      </c>
      <c r="X171" s="25">
        <f>MAX(0,V171*(1+inputs!$B$33)-MAX(0,inputs!$B$31*(W171-inputs!$B$30)))</f>
        <v>51593.360466065009</v>
      </c>
      <c r="Y171" s="26">
        <f t="shared" si="33"/>
        <v>16900</v>
      </c>
      <c r="Z171" s="25">
        <f>MAX(0,X171*(1+inputs!$B$33)-MAX(0,inputs!$B$31*(Y171-inputs!$B$30)))</f>
        <v>52367.26087305598</v>
      </c>
      <c r="AA171" s="25">
        <f>MAX(0,Y171*(1+inputs!$B$33)-MAX(0,inputs!$B$31*(Z171-inputs!$B$30)))</f>
        <v>14257.006521424963</v>
      </c>
      <c r="AB171" s="26">
        <f t="shared" si="34"/>
        <v>16900</v>
      </c>
      <c r="AC171" s="25">
        <f>MAX(0,AA171*(1+inputs!$B$33)-MAX(0,inputs!$B$31*(AB171-inputs!$B$30)))</f>
        <v>14470.861619246336</v>
      </c>
      <c r="AD171" s="26">
        <f>IF(inputs!$B$27="YES",MAX(0,inputs!$B$31*(AB171-inputs!$B$30)),0)</f>
        <v>0</v>
      </c>
      <c r="AE171" s="3">
        <f t="shared" si="35"/>
        <v>1439.7249999999999</v>
      </c>
      <c r="AF171" s="1">
        <f t="shared" si="38"/>
        <v>0.33250000000000002</v>
      </c>
      <c r="AG171" s="8">
        <f t="shared" si="36"/>
        <v>15460.275</v>
      </c>
    </row>
    <row r="172" spans="1:33" x14ac:dyDescent="0.2">
      <c r="A172" s="11">
        <f t="shared" si="37"/>
        <v>17000</v>
      </c>
      <c r="B172" s="15">
        <f>inputs!$C$3-MAX(0,MIN((calculations!A172-inputs!$B$8)*0.5,inputs!$C$3))+IF(AND(inputs!$B$23="YES",A172&lt;=inputs!$B$25),inputs!$B$24,0)</f>
        <v>12570</v>
      </c>
      <c r="C172" s="15">
        <f>MAX(0,MIN(A172-B172,inputs!$C$4)*inputs!$B$3)</f>
        <v>886</v>
      </c>
      <c r="D172" s="16">
        <f>MAX(0,(MIN(A172,inputs!$C$5)-(inputs!$C$4+B172))*inputs!$B$4)</f>
        <v>0</v>
      </c>
      <c r="E172" s="16">
        <f>MAX(0, (calculations!A172-inputs!$C$5)*inputs!$B$5)</f>
        <v>0</v>
      </c>
      <c r="F172" s="19">
        <f>MAX(0,inputs!$B$13*(MIN(calculations!A172,inputs!$C$14)-inputs!$C$13))+MAX(0,inputs!$B$14*(calculations!A172-inputs!$C$14))</f>
        <v>586.97500000000002</v>
      </c>
      <c r="G172" s="22">
        <f>MAX(MIN((calculations!A172-inputs!$B$21)/10000,100%),0) * inputs!$B$18</f>
        <v>0</v>
      </c>
      <c r="H172" s="22">
        <f>IF(AND(inputs!$B$35="YES", calculations!A172&gt;=inputs!$B$36,calculations!A172&lt;inputs!$B$37),inputs!$B$38*MIN(2,inputs!$B$17),0)</f>
        <v>0</v>
      </c>
      <c r="I172" s="25">
        <f>MIN(inputs!$B$32,A172)</f>
        <v>17000</v>
      </c>
      <c r="J172" s="25">
        <f>inputs!$B$29*(1+inputs!$B$33)-MAX(0,inputs!$B$31*(I172-inputs!$B$30))</f>
        <v>46486.999999999993</v>
      </c>
      <c r="K172" s="26">
        <f t="shared" si="26"/>
        <v>17000</v>
      </c>
      <c r="L172" s="25">
        <f>MAX(0,J172*(1+inputs!$B$33)-MAX(0,inputs!$B$31*(K172-inputs!$B$30)))</f>
        <v>47184.304999999986</v>
      </c>
      <c r="M172" s="26">
        <f t="shared" si="27"/>
        <v>17000</v>
      </c>
      <c r="N172" s="25">
        <f>MAX(0,L172*(1+inputs!$B$33)-MAX(0,inputs!$B$31*(M172-inputs!$B$30)))</f>
        <v>47892.06957499998</v>
      </c>
      <c r="O172" s="26">
        <f t="shared" si="28"/>
        <v>17000</v>
      </c>
      <c r="P172" s="25">
        <f>MAX(0,N172*(1+inputs!$B$33)-MAX(0,inputs!$B$31*(O172-inputs!$B$30)))</f>
        <v>48610.450618624971</v>
      </c>
      <c r="Q172" s="26">
        <f t="shared" si="29"/>
        <v>17000</v>
      </c>
      <c r="R172" s="25">
        <f>MAX(0,P172*(1+inputs!$B$33)-MAX(0,inputs!$B$31*(Q172-inputs!$B$30)))</f>
        <v>49339.607377904344</v>
      </c>
      <c r="S172" s="26">
        <f t="shared" si="30"/>
        <v>17000</v>
      </c>
      <c r="T172" s="25">
        <f>MAX(0,R172*(1+inputs!$B$33)-MAX(0,inputs!$B$31*(S172-inputs!$B$30)))</f>
        <v>50079.7014885729</v>
      </c>
      <c r="U172" s="26">
        <f t="shared" si="31"/>
        <v>17000</v>
      </c>
      <c r="V172" s="25">
        <f>MAX(0,T172*(1+inputs!$B$33)-MAX(0,inputs!$B$31*(U172-inputs!$B$30)))</f>
        <v>50830.897010901492</v>
      </c>
      <c r="W172" s="26">
        <f t="shared" si="32"/>
        <v>17000</v>
      </c>
      <c r="X172" s="25">
        <f>MAX(0,V172*(1+inputs!$B$33)-MAX(0,inputs!$B$31*(W172-inputs!$B$30)))</f>
        <v>51593.360466065009</v>
      </c>
      <c r="Y172" s="26">
        <f t="shared" si="33"/>
        <v>17000</v>
      </c>
      <c r="Z172" s="25">
        <f>MAX(0,X172*(1+inputs!$B$33)-MAX(0,inputs!$B$31*(Y172-inputs!$B$30)))</f>
        <v>52367.26087305598</v>
      </c>
      <c r="AA172" s="25">
        <f>MAX(0,Y172*(1+inputs!$B$33)-MAX(0,inputs!$B$31*(Z172-inputs!$B$30)))</f>
        <v>14358.506521424963</v>
      </c>
      <c r="AB172" s="26">
        <f t="shared" si="34"/>
        <v>17000</v>
      </c>
      <c r="AC172" s="25">
        <f>MAX(0,AA172*(1+inputs!$B$33)-MAX(0,inputs!$B$31*(AB172-inputs!$B$30)))</f>
        <v>14573.884119246335</v>
      </c>
      <c r="AD172" s="26">
        <f>IF(inputs!$B$27="YES",MAX(0,inputs!$B$31*(AB172-inputs!$B$30)),0)</f>
        <v>0</v>
      </c>
      <c r="AE172" s="3">
        <f t="shared" si="35"/>
        <v>1472.9749999999999</v>
      </c>
      <c r="AF172" s="1">
        <f t="shared" si="38"/>
        <v>0.33250000000000002</v>
      </c>
      <c r="AG172" s="8">
        <f t="shared" si="36"/>
        <v>15527.025</v>
      </c>
    </row>
    <row r="173" spans="1:33" x14ac:dyDescent="0.2">
      <c r="A173" s="11">
        <f t="shared" si="37"/>
        <v>17100</v>
      </c>
      <c r="B173" s="15">
        <f>inputs!$C$3-MAX(0,MIN((calculations!A173-inputs!$B$8)*0.5,inputs!$C$3))+IF(AND(inputs!$B$23="YES",A173&lt;=inputs!$B$25),inputs!$B$24,0)</f>
        <v>12570</v>
      </c>
      <c r="C173" s="15">
        <f>MAX(0,MIN(A173-B173,inputs!$C$4)*inputs!$B$3)</f>
        <v>906</v>
      </c>
      <c r="D173" s="16">
        <f>MAX(0,(MIN(A173,inputs!$C$5)-(inputs!$C$4+B173))*inputs!$B$4)</f>
        <v>0</v>
      </c>
      <c r="E173" s="16">
        <f>MAX(0, (calculations!A173-inputs!$C$5)*inputs!$B$5)</f>
        <v>0</v>
      </c>
      <c r="F173" s="19">
        <f>MAX(0,inputs!$B$13*(MIN(calculations!A173,inputs!$C$14)-inputs!$C$13))+MAX(0,inputs!$B$14*(calculations!A173-inputs!$C$14))</f>
        <v>600.22500000000002</v>
      </c>
      <c r="G173" s="22">
        <f>MAX(MIN((calculations!A173-inputs!$B$21)/10000,100%),0) * inputs!$B$18</f>
        <v>0</v>
      </c>
      <c r="H173" s="22">
        <f>IF(AND(inputs!$B$35="YES", calculations!A173&gt;=inputs!$B$36,calculations!A173&lt;inputs!$B$37),inputs!$B$38*MIN(2,inputs!$B$17),0)</f>
        <v>0</v>
      </c>
      <c r="I173" s="25">
        <f>MIN(inputs!$B$32,A173)</f>
        <v>17100</v>
      </c>
      <c r="J173" s="25">
        <f>inputs!$B$29*(1+inputs!$B$33)-MAX(0,inputs!$B$31*(I173-inputs!$B$30))</f>
        <v>46486.999999999993</v>
      </c>
      <c r="K173" s="26">
        <f t="shared" si="26"/>
        <v>17100</v>
      </c>
      <c r="L173" s="25">
        <f>MAX(0,J173*(1+inputs!$B$33)-MAX(0,inputs!$B$31*(K173-inputs!$B$30)))</f>
        <v>47184.304999999986</v>
      </c>
      <c r="M173" s="26">
        <f t="shared" si="27"/>
        <v>17100</v>
      </c>
      <c r="N173" s="25">
        <f>MAX(0,L173*(1+inputs!$B$33)-MAX(0,inputs!$B$31*(M173-inputs!$B$30)))</f>
        <v>47892.06957499998</v>
      </c>
      <c r="O173" s="26">
        <f t="shared" si="28"/>
        <v>17100</v>
      </c>
      <c r="P173" s="25">
        <f>MAX(0,N173*(1+inputs!$B$33)-MAX(0,inputs!$B$31*(O173-inputs!$B$30)))</f>
        <v>48610.450618624971</v>
      </c>
      <c r="Q173" s="26">
        <f t="shared" si="29"/>
        <v>17100</v>
      </c>
      <c r="R173" s="25">
        <f>MAX(0,P173*(1+inputs!$B$33)-MAX(0,inputs!$B$31*(Q173-inputs!$B$30)))</f>
        <v>49339.607377904344</v>
      </c>
      <c r="S173" s="26">
        <f t="shared" si="30"/>
        <v>17100</v>
      </c>
      <c r="T173" s="25">
        <f>MAX(0,R173*(1+inputs!$B$33)-MAX(0,inputs!$B$31*(S173-inputs!$B$30)))</f>
        <v>50079.7014885729</v>
      </c>
      <c r="U173" s="26">
        <f t="shared" si="31"/>
        <v>17100</v>
      </c>
      <c r="V173" s="25">
        <f>MAX(0,T173*(1+inputs!$B$33)-MAX(0,inputs!$B$31*(U173-inputs!$B$30)))</f>
        <v>50830.897010901492</v>
      </c>
      <c r="W173" s="26">
        <f t="shared" si="32"/>
        <v>17100</v>
      </c>
      <c r="X173" s="25">
        <f>MAX(0,V173*(1+inputs!$B$33)-MAX(0,inputs!$B$31*(W173-inputs!$B$30)))</f>
        <v>51593.360466065009</v>
      </c>
      <c r="Y173" s="26">
        <f t="shared" si="33"/>
        <v>17100</v>
      </c>
      <c r="Z173" s="25">
        <f>MAX(0,X173*(1+inputs!$B$33)-MAX(0,inputs!$B$31*(Y173-inputs!$B$30)))</f>
        <v>52367.26087305598</v>
      </c>
      <c r="AA173" s="25">
        <f>MAX(0,Y173*(1+inputs!$B$33)-MAX(0,inputs!$B$31*(Z173-inputs!$B$30)))</f>
        <v>14460.006521424963</v>
      </c>
      <c r="AB173" s="26">
        <f t="shared" si="34"/>
        <v>17100</v>
      </c>
      <c r="AC173" s="25">
        <f>MAX(0,AA173*(1+inputs!$B$33)-MAX(0,inputs!$B$31*(AB173-inputs!$B$30)))</f>
        <v>14676.906619246336</v>
      </c>
      <c r="AD173" s="26">
        <f>IF(inputs!$B$27="YES",MAX(0,inputs!$B$31*(AB173-inputs!$B$30)),0)</f>
        <v>0</v>
      </c>
      <c r="AE173" s="3">
        <f t="shared" si="35"/>
        <v>1506.2249999999999</v>
      </c>
      <c r="AF173" s="1">
        <f t="shared" si="38"/>
        <v>0.33250000000000002</v>
      </c>
      <c r="AG173" s="8">
        <f t="shared" si="36"/>
        <v>15593.775</v>
      </c>
    </row>
    <row r="174" spans="1:33" x14ac:dyDescent="0.2">
      <c r="A174" s="11">
        <f t="shared" si="37"/>
        <v>17200</v>
      </c>
      <c r="B174" s="15">
        <f>inputs!$C$3-MAX(0,MIN((calculations!A174-inputs!$B$8)*0.5,inputs!$C$3))+IF(AND(inputs!$B$23="YES",A174&lt;=inputs!$B$25),inputs!$B$24,0)</f>
        <v>12570</v>
      </c>
      <c r="C174" s="15">
        <f>MAX(0,MIN(A174-B174,inputs!$C$4)*inputs!$B$3)</f>
        <v>926</v>
      </c>
      <c r="D174" s="16">
        <f>MAX(0,(MIN(A174,inputs!$C$5)-(inputs!$C$4+B174))*inputs!$B$4)</f>
        <v>0</v>
      </c>
      <c r="E174" s="16">
        <f>MAX(0, (calculations!A174-inputs!$C$5)*inputs!$B$5)</f>
        <v>0</v>
      </c>
      <c r="F174" s="19">
        <f>MAX(0,inputs!$B$13*(MIN(calculations!A174,inputs!$C$14)-inputs!$C$13))+MAX(0,inputs!$B$14*(calculations!A174-inputs!$C$14))</f>
        <v>613.47500000000002</v>
      </c>
      <c r="G174" s="22">
        <f>MAX(MIN((calculations!A174-inputs!$B$21)/10000,100%),0) * inputs!$B$18</f>
        <v>0</v>
      </c>
      <c r="H174" s="22">
        <f>IF(AND(inputs!$B$35="YES", calculations!A174&gt;=inputs!$B$36,calculations!A174&lt;inputs!$B$37),inputs!$B$38*MIN(2,inputs!$B$17),0)</f>
        <v>0</v>
      </c>
      <c r="I174" s="25">
        <f>MIN(inputs!$B$32,A174)</f>
        <v>17200</v>
      </c>
      <c r="J174" s="25">
        <f>inputs!$B$29*(1+inputs!$B$33)-MAX(0,inputs!$B$31*(I174-inputs!$B$30))</f>
        <v>46486.999999999993</v>
      </c>
      <c r="K174" s="26">
        <f t="shared" si="26"/>
        <v>17200</v>
      </c>
      <c r="L174" s="25">
        <f>MAX(0,J174*(1+inputs!$B$33)-MAX(0,inputs!$B$31*(K174-inputs!$B$30)))</f>
        <v>47184.304999999986</v>
      </c>
      <c r="M174" s="26">
        <f t="shared" si="27"/>
        <v>17200</v>
      </c>
      <c r="N174" s="25">
        <f>MAX(0,L174*(1+inputs!$B$33)-MAX(0,inputs!$B$31*(M174-inputs!$B$30)))</f>
        <v>47892.06957499998</v>
      </c>
      <c r="O174" s="26">
        <f t="shared" si="28"/>
        <v>17200</v>
      </c>
      <c r="P174" s="25">
        <f>MAX(0,N174*(1+inputs!$B$33)-MAX(0,inputs!$B$31*(O174-inputs!$B$30)))</f>
        <v>48610.450618624971</v>
      </c>
      <c r="Q174" s="26">
        <f t="shared" si="29"/>
        <v>17200</v>
      </c>
      <c r="R174" s="25">
        <f>MAX(0,P174*(1+inputs!$B$33)-MAX(0,inputs!$B$31*(Q174-inputs!$B$30)))</f>
        <v>49339.607377904344</v>
      </c>
      <c r="S174" s="26">
        <f t="shared" si="30"/>
        <v>17200</v>
      </c>
      <c r="T174" s="25">
        <f>MAX(0,R174*(1+inputs!$B$33)-MAX(0,inputs!$B$31*(S174-inputs!$B$30)))</f>
        <v>50079.7014885729</v>
      </c>
      <c r="U174" s="26">
        <f t="shared" si="31"/>
        <v>17200</v>
      </c>
      <c r="V174" s="25">
        <f>MAX(0,T174*(1+inputs!$B$33)-MAX(0,inputs!$B$31*(U174-inputs!$B$30)))</f>
        <v>50830.897010901492</v>
      </c>
      <c r="W174" s="26">
        <f t="shared" si="32"/>
        <v>17200</v>
      </c>
      <c r="X174" s="25">
        <f>MAX(0,V174*(1+inputs!$B$33)-MAX(0,inputs!$B$31*(W174-inputs!$B$30)))</f>
        <v>51593.360466065009</v>
      </c>
      <c r="Y174" s="26">
        <f t="shared" si="33"/>
        <v>17200</v>
      </c>
      <c r="Z174" s="25">
        <f>MAX(0,X174*(1+inputs!$B$33)-MAX(0,inputs!$B$31*(Y174-inputs!$B$30)))</f>
        <v>52367.26087305598</v>
      </c>
      <c r="AA174" s="25">
        <f>MAX(0,Y174*(1+inputs!$B$33)-MAX(0,inputs!$B$31*(Z174-inputs!$B$30)))</f>
        <v>14561.506521424963</v>
      </c>
      <c r="AB174" s="26">
        <f t="shared" si="34"/>
        <v>17200</v>
      </c>
      <c r="AC174" s="25">
        <f>MAX(0,AA174*(1+inputs!$B$33)-MAX(0,inputs!$B$31*(AB174-inputs!$B$30)))</f>
        <v>14779.929119246335</v>
      </c>
      <c r="AD174" s="26">
        <f>IF(inputs!$B$27="YES",MAX(0,inputs!$B$31*(AB174-inputs!$B$30)),0)</f>
        <v>0</v>
      </c>
      <c r="AE174" s="3">
        <f t="shared" si="35"/>
        <v>1539.4749999999999</v>
      </c>
      <c r="AF174" s="1">
        <f t="shared" si="38"/>
        <v>0.33250000000000002</v>
      </c>
      <c r="AG174" s="8">
        <f t="shared" si="36"/>
        <v>15660.525</v>
      </c>
    </row>
    <row r="175" spans="1:33" x14ac:dyDescent="0.2">
      <c r="A175" s="11">
        <f t="shared" si="37"/>
        <v>17300</v>
      </c>
      <c r="B175" s="15">
        <f>inputs!$C$3-MAX(0,MIN((calculations!A175-inputs!$B$8)*0.5,inputs!$C$3))+IF(AND(inputs!$B$23="YES",A175&lt;=inputs!$B$25),inputs!$B$24,0)</f>
        <v>12570</v>
      </c>
      <c r="C175" s="15">
        <f>MAX(0,MIN(A175-B175,inputs!$C$4)*inputs!$B$3)</f>
        <v>946</v>
      </c>
      <c r="D175" s="16">
        <f>MAX(0,(MIN(A175,inputs!$C$5)-(inputs!$C$4+B175))*inputs!$B$4)</f>
        <v>0</v>
      </c>
      <c r="E175" s="16">
        <f>MAX(0, (calculations!A175-inputs!$C$5)*inputs!$B$5)</f>
        <v>0</v>
      </c>
      <c r="F175" s="19">
        <f>MAX(0,inputs!$B$13*(MIN(calculations!A175,inputs!$C$14)-inputs!$C$13))+MAX(0,inputs!$B$14*(calculations!A175-inputs!$C$14))</f>
        <v>626.72500000000002</v>
      </c>
      <c r="G175" s="22">
        <f>MAX(MIN((calculations!A175-inputs!$B$21)/10000,100%),0) * inputs!$B$18</f>
        <v>0</v>
      </c>
      <c r="H175" s="22">
        <f>IF(AND(inputs!$B$35="YES", calculations!A175&gt;=inputs!$B$36,calculations!A175&lt;inputs!$B$37),inputs!$B$38*MIN(2,inputs!$B$17),0)</f>
        <v>0</v>
      </c>
      <c r="I175" s="25">
        <f>MIN(inputs!$B$32,A175)</f>
        <v>17300</v>
      </c>
      <c r="J175" s="25">
        <f>inputs!$B$29*(1+inputs!$B$33)-MAX(0,inputs!$B$31*(I175-inputs!$B$30))</f>
        <v>46486.999999999993</v>
      </c>
      <c r="K175" s="26">
        <f t="shared" si="26"/>
        <v>17300</v>
      </c>
      <c r="L175" s="25">
        <f>MAX(0,J175*(1+inputs!$B$33)-MAX(0,inputs!$B$31*(K175-inputs!$B$30)))</f>
        <v>47184.304999999986</v>
      </c>
      <c r="M175" s="26">
        <f t="shared" si="27"/>
        <v>17300</v>
      </c>
      <c r="N175" s="25">
        <f>MAX(0,L175*(1+inputs!$B$33)-MAX(0,inputs!$B$31*(M175-inputs!$B$30)))</f>
        <v>47892.06957499998</v>
      </c>
      <c r="O175" s="26">
        <f t="shared" si="28"/>
        <v>17300</v>
      </c>
      <c r="P175" s="25">
        <f>MAX(0,N175*(1+inputs!$B$33)-MAX(0,inputs!$B$31*(O175-inputs!$B$30)))</f>
        <v>48610.450618624971</v>
      </c>
      <c r="Q175" s="26">
        <f t="shared" si="29"/>
        <v>17300</v>
      </c>
      <c r="R175" s="25">
        <f>MAX(0,P175*(1+inputs!$B$33)-MAX(0,inputs!$B$31*(Q175-inputs!$B$30)))</f>
        <v>49339.607377904344</v>
      </c>
      <c r="S175" s="26">
        <f t="shared" si="30"/>
        <v>17300</v>
      </c>
      <c r="T175" s="25">
        <f>MAX(0,R175*(1+inputs!$B$33)-MAX(0,inputs!$B$31*(S175-inputs!$B$30)))</f>
        <v>50079.7014885729</v>
      </c>
      <c r="U175" s="26">
        <f t="shared" si="31"/>
        <v>17300</v>
      </c>
      <c r="V175" s="25">
        <f>MAX(0,T175*(1+inputs!$B$33)-MAX(0,inputs!$B$31*(U175-inputs!$B$30)))</f>
        <v>50830.897010901492</v>
      </c>
      <c r="W175" s="26">
        <f t="shared" si="32"/>
        <v>17300</v>
      </c>
      <c r="X175" s="25">
        <f>MAX(0,V175*(1+inputs!$B$33)-MAX(0,inputs!$B$31*(W175-inputs!$B$30)))</f>
        <v>51593.360466065009</v>
      </c>
      <c r="Y175" s="26">
        <f t="shared" si="33"/>
        <v>17300</v>
      </c>
      <c r="Z175" s="25">
        <f>MAX(0,X175*(1+inputs!$B$33)-MAX(0,inputs!$B$31*(Y175-inputs!$B$30)))</f>
        <v>52367.26087305598</v>
      </c>
      <c r="AA175" s="25">
        <f>MAX(0,Y175*(1+inputs!$B$33)-MAX(0,inputs!$B$31*(Z175-inputs!$B$30)))</f>
        <v>14663.006521424963</v>
      </c>
      <c r="AB175" s="26">
        <f t="shared" si="34"/>
        <v>17300</v>
      </c>
      <c r="AC175" s="25">
        <f>MAX(0,AA175*(1+inputs!$B$33)-MAX(0,inputs!$B$31*(AB175-inputs!$B$30)))</f>
        <v>14882.951619246336</v>
      </c>
      <c r="AD175" s="26">
        <f>IF(inputs!$B$27="YES",MAX(0,inputs!$B$31*(AB175-inputs!$B$30)),0)</f>
        <v>0</v>
      </c>
      <c r="AE175" s="3">
        <f t="shared" si="35"/>
        <v>1572.7249999999999</v>
      </c>
      <c r="AF175" s="1">
        <f t="shared" si="38"/>
        <v>0.33250000000000002</v>
      </c>
      <c r="AG175" s="8">
        <f t="shared" si="36"/>
        <v>15727.275</v>
      </c>
    </row>
    <row r="176" spans="1:33" x14ac:dyDescent="0.2">
      <c r="A176" s="11">
        <f t="shared" si="37"/>
        <v>17400</v>
      </c>
      <c r="B176" s="15">
        <f>inputs!$C$3-MAX(0,MIN((calculations!A176-inputs!$B$8)*0.5,inputs!$C$3))+IF(AND(inputs!$B$23="YES",A176&lt;=inputs!$B$25),inputs!$B$24,0)</f>
        <v>12570</v>
      </c>
      <c r="C176" s="15">
        <f>MAX(0,MIN(A176-B176,inputs!$C$4)*inputs!$B$3)</f>
        <v>966</v>
      </c>
      <c r="D176" s="16">
        <f>MAX(0,(MIN(A176,inputs!$C$5)-(inputs!$C$4+B176))*inputs!$B$4)</f>
        <v>0</v>
      </c>
      <c r="E176" s="16">
        <f>MAX(0, (calculations!A176-inputs!$C$5)*inputs!$B$5)</f>
        <v>0</v>
      </c>
      <c r="F176" s="19">
        <f>MAX(0,inputs!$B$13*(MIN(calculations!A176,inputs!$C$14)-inputs!$C$13))+MAX(0,inputs!$B$14*(calculations!A176-inputs!$C$14))</f>
        <v>639.97500000000002</v>
      </c>
      <c r="G176" s="22">
        <f>MAX(MIN((calculations!A176-inputs!$B$21)/10000,100%),0) * inputs!$B$18</f>
        <v>0</v>
      </c>
      <c r="H176" s="22">
        <f>IF(AND(inputs!$B$35="YES", calculations!A176&gt;=inputs!$B$36,calculations!A176&lt;inputs!$B$37),inputs!$B$38*MIN(2,inputs!$B$17),0)</f>
        <v>0</v>
      </c>
      <c r="I176" s="25">
        <f>MIN(inputs!$B$32,A176)</f>
        <v>17400</v>
      </c>
      <c r="J176" s="25">
        <f>inputs!$B$29*(1+inputs!$B$33)-MAX(0,inputs!$B$31*(I176-inputs!$B$30))</f>
        <v>46486.999999999993</v>
      </c>
      <c r="K176" s="26">
        <f t="shared" si="26"/>
        <v>17400</v>
      </c>
      <c r="L176" s="25">
        <f>MAX(0,J176*(1+inputs!$B$33)-MAX(0,inputs!$B$31*(K176-inputs!$B$30)))</f>
        <v>47184.304999999986</v>
      </c>
      <c r="M176" s="26">
        <f t="shared" si="27"/>
        <v>17400</v>
      </c>
      <c r="N176" s="25">
        <f>MAX(0,L176*(1+inputs!$B$33)-MAX(0,inputs!$B$31*(M176-inputs!$B$30)))</f>
        <v>47892.06957499998</v>
      </c>
      <c r="O176" s="26">
        <f t="shared" si="28"/>
        <v>17400</v>
      </c>
      <c r="P176" s="25">
        <f>MAX(0,N176*(1+inputs!$B$33)-MAX(0,inputs!$B$31*(O176-inputs!$B$30)))</f>
        <v>48610.450618624971</v>
      </c>
      <c r="Q176" s="26">
        <f t="shared" si="29"/>
        <v>17400</v>
      </c>
      <c r="R176" s="25">
        <f>MAX(0,P176*(1+inputs!$B$33)-MAX(0,inputs!$B$31*(Q176-inputs!$B$30)))</f>
        <v>49339.607377904344</v>
      </c>
      <c r="S176" s="26">
        <f t="shared" si="30"/>
        <v>17400</v>
      </c>
      <c r="T176" s="25">
        <f>MAX(0,R176*(1+inputs!$B$33)-MAX(0,inputs!$B$31*(S176-inputs!$B$30)))</f>
        <v>50079.7014885729</v>
      </c>
      <c r="U176" s="26">
        <f t="shared" si="31"/>
        <v>17400</v>
      </c>
      <c r="V176" s="25">
        <f>MAX(0,T176*(1+inputs!$B$33)-MAX(0,inputs!$B$31*(U176-inputs!$B$30)))</f>
        <v>50830.897010901492</v>
      </c>
      <c r="W176" s="26">
        <f t="shared" si="32"/>
        <v>17400</v>
      </c>
      <c r="X176" s="25">
        <f>MAX(0,V176*(1+inputs!$B$33)-MAX(0,inputs!$B$31*(W176-inputs!$B$30)))</f>
        <v>51593.360466065009</v>
      </c>
      <c r="Y176" s="26">
        <f t="shared" si="33"/>
        <v>17400</v>
      </c>
      <c r="Z176" s="25">
        <f>MAX(0,X176*(1+inputs!$B$33)-MAX(0,inputs!$B$31*(Y176-inputs!$B$30)))</f>
        <v>52367.26087305598</v>
      </c>
      <c r="AA176" s="25">
        <f>MAX(0,Y176*(1+inputs!$B$33)-MAX(0,inputs!$B$31*(Z176-inputs!$B$30)))</f>
        <v>14764.506521424963</v>
      </c>
      <c r="AB176" s="26">
        <f t="shared" si="34"/>
        <v>17400</v>
      </c>
      <c r="AC176" s="25">
        <f>MAX(0,AA176*(1+inputs!$B$33)-MAX(0,inputs!$B$31*(AB176-inputs!$B$30)))</f>
        <v>14985.974119246335</v>
      </c>
      <c r="AD176" s="26">
        <f>IF(inputs!$B$27="YES",MAX(0,inputs!$B$31*(AB176-inputs!$B$30)),0)</f>
        <v>0</v>
      </c>
      <c r="AE176" s="3">
        <f t="shared" si="35"/>
        <v>1605.9749999999999</v>
      </c>
      <c r="AF176" s="1">
        <f t="shared" si="38"/>
        <v>0.33250000000000002</v>
      </c>
      <c r="AG176" s="8">
        <f t="shared" si="36"/>
        <v>15794.025</v>
      </c>
    </row>
    <row r="177" spans="1:33" x14ac:dyDescent="0.2">
      <c r="A177" s="11">
        <f t="shared" si="37"/>
        <v>17500</v>
      </c>
      <c r="B177" s="15">
        <f>inputs!$C$3-MAX(0,MIN((calculations!A177-inputs!$B$8)*0.5,inputs!$C$3))+IF(AND(inputs!$B$23="YES",A177&lt;=inputs!$B$25),inputs!$B$24,0)</f>
        <v>12570</v>
      </c>
      <c r="C177" s="15">
        <f>MAX(0,MIN(A177-B177,inputs!$C$4)*inputs!$B$3)</f>
        <v>986</v>
      </c>
      <c r="D177" s="16">
        <f>MAX(0,(MIN(A177,inputs!$C$5)-(inputs!$C$4+B177))*inputs!$B$4)</f>
        <v>0</v>
      </c>
      <c r="E177" s="16">
        <f>MAX(0, (calculations!A177-inputs!$C$5)*inputs!$B$5)</f>
        <v>0</v>
      </c>
      <c r="F177" s="19">
        <f>MAX(0,inputs!$B$13*(MIN(calculations!A177,inputs!$C$14)-inputs!$C$13))+MAX(0,inputs!$B$14*(calculations!A177-inputs!$C$14))</f>
        <v>653.22500000000002</v>
      </c>
      <c r="G177" s="22">
        <f>MAX(MIN((calculations!A177-inputs!$B$21)/10000,100%),0) * inputs!$B$18</f>
        <v>0</v>
      </c>
      <c r="H177" s="22">
        <f>IF(AND(inputs!$B$35="YES", calculations!A177&gt;=inputs!$B$36,calculations!A177&lt;inputs!$B$37),inputs!$B$38*MIN(2,inputs!$B$17),0)</f>
        <v>0</v>
      </c>
      <c r="I177" s="25">
        <f>MIN(inputs!$B$32,A177)</f>
        <v>17500</v>
      </c>
      <c r="J177" s="25">
        <f>inputs!$B$29*(1+inputs!$B$33)-MAX(0,inputs!$B$31*(I177-inputs!$B$30))</f>
        <v>46486.999999999993</v>
      </c>
      <c r="K177" s="26">
        <f t="shared" si="26"/>
        <v>17500</v>
      </c>
      <c r="L177" s="25">
        <f>MAX(0,J177*(1+inputs!$B$33)-MAX(0,inputs!$B$31*(K177-inputs!$B$30)))</f>
        <v>47184.304999999986</v>
      </c>
      <c r="M177" s="26">
        <f t="shared" si="27"/>
        <v>17500</v>
      </c>
      <c r="N177" s="25">
        <f>MAX(0,L177*(1+inputs!$B$33)-MAX(0,inputs!$B$31*(M177-inputs!$B$30)))</f>
        <v>47892.06957499998</v>
      </c>
      <c r="O177" s="26">
        <f t="shared" si="28"/>
        <v>17500</v>
      </c>
      <c r="P177" s="25">
        <f>MAX(0,N177*(1+inputs!$B$33)-MAX(0,inputs!$B$31*(O177-inputs!$B$30)))</f>
        <v>48610.450618624971</v>
      </c>
      <c r="Q177" s="26">
        <f t="shared" si="29"/>
        <v>17500</v>
      </c>
      <c r="R177" s="25">
        <f>MAX(0,P177*(1+inputs!$B$33)-MAX(0,inputs!$B$31*(Q177-inputs!$B$30)))</f>
        <v>49339.607377904344</v>
      </c>
      <c r="S177" s="26">
        <f t="shared" si="30"/>
        <v>17500</v>
      </c>
      <c r="T177" s="25">
        <f>MAX(0,R177*(1+inputs!$B$33)-MAX(0,inputs!$B$31*(S177-inputs!$B$30)))</f>
        <v>50079.7014885729</v>
      </c>
      <c r="U177" s="26">
        <f t="shared" si="31"/>
        <v>17500</v>
      </c>
      <c r="V177" s="25">
        <f>MAX(0,T177*(1+inputs!$B$33)-MAX(0,inputs!$B$31*(U177-inputs!$B$30)))</f>
        <v>50830.897010901492</v>
      </c>
      <c r="W177" s="26">
        <f t="shared" si="32"/>
        <v>17500</v>
      </c>
      <c r="X177" s="25">
        <f>MAX(0,V177*(1+inputs!$B$33)-MAX(0,inputs!$B$31*(W177-inputs!$B$30)))</f>
        <v>51593.360466065009</v>
      </c>
      <c r="Y177" s="26">
        <f t="shared" si="33"/>
        <v>17500</v>
      </c>
      <c r="Z177" s="25">
        <f>MAX(0,X177*(1+inputs!$B$33)-MAX(0,inputs!$B$31*(Y177-inputs!$B$30)))</f>
        <v>52367.26087305598</v>
      </c>
      <c r="AA177" s="25">
        <f>MAX(0,Y177*(1+inputs!$B$33)-MAX(0,inputs!$B$31*(Z177-inputs!$B$30)))</f>
        <v>14866.006521424963</v>
      </c>
      <c r="AB177" s="26">
        <f t="shared" si="34"/>
        <v>17500</v>
      </c>
      <c r="AC177" s="25">
        <f>MAX(0,AA177*(1+inputs!$B$33)-MAX(0,inputs!$B$31*(AB177-inputs!$B$30)))</f>
        <v>15088.996619246336</v>
      </c>
      <c r="AD177" s="26">
        <f>IF(inputs!$B$27="YES",MAX(0,inputs!$B$31*(AB177-inputs!$B$30)),0)</f>
        <v>0</v>
      </c>
      <c r="AE177" s="3">
        <f t="shared" si="35"/>
        <v>1639.2249999999999</v>
      </c>
      <c r="AF177" s="1">
        <f t="shared" si="38"/>
        <v>0.33250000000000002</v>
      </c>
      <c r="AG177" s="8">
        <f t="shared" si="36"/>
        <v>15860.775</v>
      </c>
    </row>
    <row r="178" spans="1:33" x14ac:dyDescent="0.2">
      <c r="A178" s="11">
        <f t="shared" si="37"/>
        <v>17600</v>
      </c>
      <c r="B178" s="15">
        <f>inputs!$C$3-MAX(0,MIN((calculations!A178-inputs!$B$8)*0.5,inputs!$C$3))+IF(AND(inputs!$B$23="YES",A178&lt;=inputs!$B$25),inputs!$B$24,0)</f>
        <v>12570</v>
      </c>
      <c r="C178" s="15">
        <f>MAX(0,MIN(A178-B178,inputs!$C$4)*inputs!$B$3)</f>
        <v>1006</v>
      </c>
      <c r="D178" s="16">
        <f>MAX(0,(MIN(A178,inputs!$C$5)-(inputs!$C$4+B178))*inputs!$B$4)</f>
        <v>0</v>
      </c>
      <c r="E178" s="16">
        <f>MAX(0, (calculations!A178-inputs!$C$5)*inputs!$B$5)</f>
        <v>0</v>
      </c>
      <c r="F178" s="19">
        <f>MAX(0,inputs!$B$13*(MIN(calculations!A178,inputs!$C$14)-inputs!$C$13))+MAX(0,inputs!$B$14*(calculations!A178-inputs!$C$14))</f>
        <v>666.47500000000002</v>
      </c>
      <c r="G178" s="22">
        <f>MAX(MIN((calculations!A178-inputs!$B$21)/10000,100%),0) * inputs!$B$18</f>
        <v>0</v>
      </c>
      <c r="H178" s="22">
        <f>IF(AND(inputs!$B$35="YES", calculations!A178&gt;=inputs!$B$36,calculations!A178&lt;inputs!$B$37),inputs!$B$38*MIN(2,inputs!$B$17),0)</f>
        <v>0</v>
      </c>
      <c r="I178" s="25">
        <f>MIN(inputs!$B$32,A178)</f>
        <v>17600</v>
      </c>
      <c r="J178" s="25">
        <f>inputs!$B$29*(1+inputs!$B$33)-MAX(0,inputs!$B$31*(I178-inputs!$B$30))</f>
        <v>46486.999999999993</v>
      </c>
      <c r="K178" s="26">
        <f t="shared" si="26"/>
        <v>17600</v>
      </c>
      <c r="L178" s="25">
        <f>MAX(0,J178*(1+inputs!$B$33)-MAX(0,inputs!$B$31*(K178-inputs!$B$30)))</f>
        <v>47184.304999999986</v>
      </c>
      <c r="M178" s="26">
        <f t="shared" si="27"/>
        <v>17600</v>
      </c>
      <c r="N178" s="25">
        <f>MAX(0,L178*(1+inputs!$B$33)-MAX(0,inputs!$B$31*(M178-inputs!$B$30)))</f>
        <v>47892.06957499998</v>
      </c>
      <c r="O178" s="26">
        <f t="shared" si="28"/>
        <v>17600</v>
      </c>
      <c r="P178" s="25">
        <f>MAX(0,N178*(1+inputs!$B$33)-MAX(0,inputs!$B$31*(O178-inputs!$B$30)))</f>
        <v>48610.450618624971</v>
      </c>
      <c r="Q178" s="26">
        <f t="shared" si="29"/>
        <v>17600</v>
      </c>
      <c r="R178" s="25">
        <f>MAX(0,P178*(1+inputs!$B$33)-MAX(0,inputs!$B$31*(Q178-inputs!$B$30)))</f>
        <v>49339.607377904344</v>
      </c>
      <c r="S178" s="26">
        <f t="shared" si="30"/>
        <v>17600</v>
      </c>
      <c r="T178" s="25">
        <f>MAX(0,R178*(1+inputs!$B$33)-MAX(0,inputs!$B$31*(S178-inputs!$B$30)))</f>
        <v>50079.7014885729</v>
      </c>
      <c r="U178" s="26">
        <f t="shared" si="31"/>
        <v>17600</v>
      </c>
      <c r="V178" s="25">
        <f>MAX(0,T178*(1+inputs!$B$33)-MAX(0,inputs!$B$31*(U178-inputs!$B$30)))</f>
        <v>50830.897010901492</v>
      </c>
      <c r="W178" s="26">
        <f t="shared" si="32"/>
        <v>17600</v>
      </c>
      <c r="X178" s="25">
        <f>MAX(0,V178*(1+inputs!$B$33)-MAX(0,inputs!$B$31*(W178-inputs!$B$30)))</f>
        <v>51593.360466065009</v>
      </c>
      <c r="Y178" s="26">
        <f t="shared" si="33"/>
        <v>17600</v>
      </c>
      <c r="Z178" s="25">
        <f>MAX(0,X178*(1+inputs!$B$33)-MAX(0,inputs!$B$31*(Y178-inputs!$B$30)))</f>
        <v>52367.26087305598</v>
      </c>
      <c r="AA178" s="25">
        <f>MAX(0,Y178*(1+inputs!$B$33)-MAX(0,inputs!$B$31*(Z178-inputs!$B$30)))</f>
        <v>14967.506521424963</v>
      </c>
      <c r="AB178" s="26">
        <f t="shared" si="34"/>
        <v>17600</v>
      </c>
      <c r="AC178" s="25">
        <f>MAX(0,AA178*(1+inputs!$B$33)-MAX(0,inputs!$B$31*(AB178-inputs!$B$30)))</f>
        <v>15192.019119246335</v>
      </c>
      <c r="AD178" s="26">
        <f>IF(inputs!$B$27="YES",MAX(0,inputs!$B$31*(AB178-inputs!$B$30)),0)</f>
        <v>0</v>
      </c>
      <c r="AE178" s="3">
        <f t="shared" si="35"/>
        <v>1672.4749999999999</v>
      </c>
      <c r="AF178" s="1">
        <f t="shared" si="38"/>
        <v>0.33250000000000002</v>
      </c>
      <c r="AG178" s="8">
        <f t="shared" si="36"/>
        <v>15927.525</v>
      </c>
    </row>
    <row r="179" spans="1:33" x14ac:dyDescent="0.2">
      <c r="A179" s="11">
        <f t="shared" si="37"/>
        <v>17700</v>
      </c>
      <c r="B179" s="15">
        <f>inputs!$C$3-MAX(0,MIN((calculations!A179-inputs!$B$8)*0.5,inputs!$C$3))+IF(AND(inputs!$B$23="YES",A179&lt;=inputs!$B$25),inputs!$B$24,0)</f>
        <v>12570</v>
      </c>
      <c r="C179" s="15">
        <f>MAX(0,MIN(A179-B179,inputs!$C$4)*inputs!$B$3)</f>
        <v>1026</v>
      </c>
      <c r="D179" s="16">
        <f>MAX(0,(MIN(A179,inputs!$C$5)-(inputs!$C$4+B179))*inputs!$B$4)</f>
        <v>0</v>
      </c>
      <c r="E179" s="16">
        <f>MAX(0, (calculations!A179-inputs!$C$5)*inputs!$B$5)</f>
        <v>0</v>
      </c>
      <c r="F179" s="19">
        <f>MAX(0,inputs!$B$13*(MIN(calculations!A179,inputs!$C$14)-inputs!$C$13))+MAX(0,inputs!$B$14*(calculations!A179-inputs!$C$14))</f>
        <v>679.72500000000002</v>
      </c>
      <c r="G179" s="22">
        <f>MAX(MIN((calculations!A179-inputs!$B$21)/10000,100%),0) * inputs!$B$18</f>
        <v>0</v>
      </c>
      <c r="H179" s="22">
        <f>IF(AND(inputs!$B$35="YES", calculations!A179&gt;=inputs!$B$36,calculations!A179&lt;inputs!$B$37),inputs!$B$38*MIN(2,inputs!$B$17),0)</f>
        <v>0</v>
      </c>
      <c r="I179" s="25">
        <f>MIN(inputs!$B$32,A179)</f>
        <v>17700</v>
      </c>
      <c r="J179" s="25">
        <f>inputs!$B$29*(1+inputs!$B$33)-MAX(0,inputs!$B$31*(I179-inputs!$B$30))</f>
        <v>46486.999999999993</v>
      </c>
      <c r="K179" s="26">
        <f t="shared" si="26"/>
        <v>17700</v>
      </c>
      <c r="L179" s="25">
        <f>MAX(0,J179*(1+inputs!$B$33)-MAX(0,inputs!$B$31*(K179-inputs!$B$30)))</f>
        <v>47184.304999999986</v>
      </c>
      <c r="M179" s="26">
        <f t="shared" si="27"/>
        <v>17700</v>
      </c>
      <c r="N179" s="25">
        <f>MAX(0,L179*(1+inputs!$B$33)-MAX(0,inputs!$B$31*(M179-inputs!$B$30)))</f>
        <v>47892.06957499998</v>
      </c>
      <c r="O179" s="26">
        <f t="shared" si="28"/>
        <v>17700</v>
      </c>
      <c r="P179" s="25">
        <f>MAX(0,N179*(1+inputs!$B$33)-MAX(0,inputs!$B$31*(O179-inputs!$B$30)))</f>
        <v>48610.450618624971</v>
      </c>
      <c r="Q179" s="26">
        <f t="shared" si="29"/>
        <v>17700</v>
      </c>
      <c r="R179" s="25">
        <f>MAX(0,P179*(1+inputs!$B$33)-MAX(0,inputs!$B$31*(Q179-inputs!$B$30)))</f>
        <v>49339.607377904344</v>
      </c>
      <c r="S179" s="26">
        <f t="shared" si="30"/>
        <v>17700</v>
      </c>
      <c r="T179" s="25">
        <f>MAX(0,R179*(1+inputs!$B$33)-MAX(0,inputs!$B$31*(S179-inputs!$B$30)))</f>
        <v>50079.7014885729</v>
      </c>
      <c r="U179" s="26">
        <f t="shared" si="31"/>
        <v>17700</v>
      </c>
      <c r="V179" s="25">
        <f>MAX(0,T179*(1+inputs!$B$33)-MAX(0,inputs!$B$31*(U179-inputs!$B$30)))</f>
        <v>50830.897010901492</v>
      </c>
      <c r="W179" s="26">
        <f t="shared" si="32"/>
        <v>17700</v>
      </c>
      <c r="X179" s="25">
        <f>MAX(0,V179*(1+inputs!$B$33)-MAX(0,inputs!$B$31*(W179-inputs!$B$30)))</f>
        <v>51593.360466065009</v>
      </c>
      <c r="Y179" s="26">
        <f t="shared" si="33"/>
        <v>17700</v>
      </c>
      <c r="Z179" s="25">
        <f>MAX(0,X179*(1+inputs!$B$33)-MAX(0,inputs!$B$31*(Y179-inputs!$B$30)))</f>
        <v>52367.26087305598</v>
      </c>
      <c r="AA179" s="25">
        <f>MAX(0,Y179*(1+inputs!$B$33)-MAX(0,inputs!$B$31*(Z179-inputs!$B$30)))</f>
        <v>15069.006521424963</v>
      </c>
      <c r="AB179" s="26">
        <f t="shared" si="34"/>
        <v>17700</v>
      </c>
      <c r="AC179" s="25">
        <f>MAX(0,AA179*(1+inputs!$B$33)-MAX(0,inputs!$B$31*(AB179-inputs!$B$30)))</f>
        <v>15295.041619246336</v>
      </c>
      <c r="AD179" s="26">
        <f>IF(inputs!$B$27="YES",MAX(0,inputs!$B$31*(AB179-inputs!$B$30)),0)</f>
        <v>0</v>
      </c>
      <c r="AE179" s="3">
        <f t="shared" si="35"/>
        <v>1705.7249999999999</v>
      </c>
      <c r="AF179" s="1">
        <f t="shared" si="38"/>
        <v>0.33250000000000002</v>
      </c>
      <c r="AG179" s="8">
        <f t="shared" si="36"/>
        <v>15994.275</v>
      </c>
    </row>
    <row r="180" spans="1:33" x14ac:dyDescent="0.2">
      <c r="A180" s="11">
        <f t="shared" si="37"/>
        <v>17800</v>
      </c>
      <c r="B180" s="15">
        <f>inputs!$C$3-MAX(0,MIN((calculations!A180-inputs!$B$8)*0.5,inputs!$C$3))+IF(AND(inputs!$B$23="YES",A180&lt;=inputs!$B$25),inputs!$B$24,0)</f>
        <v>12570</v>
      </c>
      <c r="C180" s="15">
        <f>MAX(0,MIN(A180-B180,inputs!$C$4)*inputs!$B$3)</f>
        <v>1046</v>
      </c>
      <c r="D180" s="16">
        <f>MAX(0,(MIN(A180,inputs!$C$5)-(inputs!$C$4+B180))*inputs!$B$4)</f>
        <v>0</v>
      </c>
      <c r="E180" s="16">
        <f>MAX(0, (calculations!A180-inputs!$C$5)*inputs!$B$5)</f>
        <v>0</v>
      </c>
      <c r="F180" s="19">
        <f>MAX(0,inputs!$B$13*(MIN(calculations!A180,inputs!$C$14)-inputs!$C$13))+MAX(0,inputs!$B$14*(calculations!A180-inputs!$C$14))</f>
        <v>692.97500000000002</v>
      </c>
      <c r="G180" s="22">
        <f>MAX(MIN((calculations!A180-inputs!$B$21)/10000,100%),0) * inputs!$B$18</f>
        <v>0</v>
      </c>
      <c r="H180" s="22">
        <f>IF(AND(inputs!$B$35="YES", calculations!A180&gt;=inputs!$B$36,calculations!A180&lt;inputs!$B$37),inputs!$B$38*MIN(2,inputs!$B$17),0)</f>
        <v>0</v>
      </c>
      <c r="I180" s="25">
        <f>MIN(inputs!$B$32,A180)</f>
        <v>17800</v>
      </c>
      <c r="J180" s="25">
        <f>inputs!$B$29*(1+inputs!$B$33)-MAX(0,inputs!$B$31*(I180-inputs!$B$30))</f>
        <v>46486.999999999993</v>
      </c>
      <c r="K180" s="26">
        <f t="shared" si="26"/>
        <v>17800</v>
      </c>
      <c r="L180" s="25">
        <f>MAX(0,J180*(1+inputs!$B$33)-MAX(0,inputs!$B$31*(K180-inputs!$B$30)))</f>
        <v>47184.304999999986</v>
      </c>
      <c r="M180" s="26">
        <f t="shared" si="27"/>
        <v>17800</v>
      </c>
      <c r="N180" s="25">
        <f>MAX(0,L180*(1+inputs!$B$33)-MAX(0,inputs!$B$31*(M180-inputs!$B$30)))</f>
        <v>47892.06957499998</v>
      </c>
      <c r="O180" s="26">
        <f t="shared" si="28"/>
        <v>17800</v>
      </c>
      <c r="P180" s="25">
        <f>MAX(0,N180*(1+inputs!$B$33)-MAX(0,inputs!$B$31*(O180-inputs!$B$30)))</f>
        <v>48610.450618624971</v>
      </c>
      <c r="Q180" s="26">
        <f t="shared" si="29"/>
        <v>17800</v>
      </c>
      <c r="R180" s="25">
        <f>MAX(0,P180*(1+inputs!$B$33)-MAX(0,inputs!$B$31*(Q180-inputs!$B$30)))</f>
        <v>49339.607377904344</v>
      </c>
      <c r="S180" s="26">
        <f t="shared" si="30"/>
        <v>17800</v>
      </c>
      <c r="T180" s="25">
        <f>MAX(0,R180*(1+inputs!$B$33)-MAX(0,inputs!$B$31*(S180-inputs!$B$30)))</f>
        <v>50079.7014885729</v>
      </c>
      <c r="U180" s="26">
        <f t="shared" si="31"/>
        <v>17800</v>
      </c>
      <c r="V180" s="25">
        <f>MAX(0,T180*(1+inputs!$B$33)-MAX(0,inputs!$B$31*(U180-inputs!$B$30)))</f>
        <v>50830.897010901492</v>
      </c>
      <c r="W180" s="26">
        <f t="shared" si="32"/>
        <v>17800</v>
      </c>
      <c r="X180" s="25">
        <f>MAX(0,V180*(1+inputs!$B$33)-MAX(0,inputs!$B$31*(W180-inputs!$B$30)))</f>
        <v>51593.360466065009</v>
      </c>
      <c r="Y180" s="26">
        <f t="shared" si="33"/>
        <v>17800</v>
      </c>
      <c r="Z180" s="25">
        <f>MAX(0,X180*(1+inputs!$B$33)-MAX(0,inputs!$B$31*(Y180-inputs!$B$30)))</f>
        <v>52367.26087305598</v>
      </c>
      <c r="AA180" s="25">
        <f>MAX(0,Y180*(1+inputs!$B$33)-MAX(0,inputs!$B$31*(Z180-inputs!$B$30)))</f>
        <v>15170.506521424963</v>
      </c>
      <c r="AB180" s="26">
        <f t="shared" si="34"/>
        <v>17800</v>
      </c>
      <c r="AC180" s="25">
        <f>MAX(0,AA180*(1+inputs!$B$33)-MAX(0,inputs!$B$31*(AB180-inputs!$B$30)))</f>
        <v>15398.064119246335</v>
      </c>
      <c r="AD180" s="26">
        <f>IF(inputs!$B$27="YES",MAX(0,inputs!$B$31*(AB180-inputs!$B$30)),0)</f>
        <v>0</v>
      </c>
      <c r="AE180" s="3">
        <f t="shared" si="35"/>
        <v>1738.9749999999999</v>
      </c>
      <c r="AF180" s="1">
        <f t="shared" si="38"/>
        <v>0.33250000000000002</v>
      </c>
      <c r="AG180" s="8">
        <f t="shared" si="36"/>
        <v>16061.025</v>
      </c>
    </row>
    <row r="181" spans="1:33" x14ac:dyDescent="0.2">
      <c r="A181" s="11">
        <f t="shared" si="37"/>
        <v>17900</v>
      </c>
      <c r="B181" s="15">
        <f>inputs!$C$3-MAX(0,MIN((calculations!A181-inputs!$B$8)*0.5,inputs!$C$3))+IF(AND(inputs!$B$23="YES",A181&lt;=inputs!$B$25),inputs!$B$24,0)</f>
        <v>12570</v>
      </c>
      <c r="C181" s="15">
        <f>MAX(0,MIN(A181-B181,inputs!$C$4)*inputs!$B$3)</f>
        <v>1066</v>
      </c>
      <c r="D181" s="16">
        <f>MAX(0,(MIN(A181,inputs!$C$5)-(inputs!$C$4+B181))*inputs!$B$4)</f>
        <v>0</v>
      </c>
      <c r="E181" s="16">
        <f>MAX(0, (calculations!A181-inputs!$C$5)*inputs!$B$5)</f>
        <v>0</v>
      </c>
      <c r="F181" s="19">
        <f>MAX(0,inputs!$B$13*(MIN(calculations!A181,inputs!$C$14)-inputs!$C$13))+MAX(0,inputs!$B$14*(calculations!A181-inputs!$C$14))</f>
        <v>706.22500000000002</v>
      </c>
      <c r="G181" s="22">
        <f>MAX(MIN((calculations!A181-inputs!$B$21)/10000,100%),0) * inputs!$B$18</f>
        <v>0</v>
      </c>
      <c r="H181" s="22">
        <f>IF(AND(inputs!$B$35="YES", calculations!A181&gt;=inputs!$B$36,calculations!A181&lt;inputs!$B$37),inputs!$B$38*MIN(2,inputs!$B$17),0)</f>
        <v>0</v>
      </c>
      <c r="I181" s="25">
        <f>MIN(inputs!$B$32,A181)</f>
        <v>17900</v>
      </c>
      <c r="J181" s="25">
        <f>inputs!$B$29*(1+inputs!$B$33)-MAX(0,inputs!$B$31*(I181-inputs!$B$30))</f>
        <v>46486.999999999993</v>
      </c>
      <c r="K181" s="26">
        <f t="shared" si="26"/>
        <v>17900</v>
      </c>
      <c r="L181" s="25">
        <f>MAX(0,J181*(1+inputs!$B$33)-MAX(0,inputs!$B$31*(K181-inputs!$B$30)))</f>
        <v>47184.304999999986</v>
      </c>
      <c r="M181" s="26">
        <f t="shared" si="27"/>
        <v>17900</v>
      </c>
      <c r="N181" s="25">
        <f>MAX(0,L181*(1+inputs!$B$33)-MAX(0,inputs!$B$31*(M181-inputs!$B$30)))</f>
        <v>47892.06957499998</v>
      </c>
      <c r="O181" s="26">
        <f t="shared" si="28"/>
        <v>17900</v>
      </c>
      <c r="P181" s="25">
        <f>MAX(0,N181*(1+inputs!$B$33)-MAX(0,inputs!$B$31*(O181-inputs!$B$30)))</f>
        <v>48610.450618624971</v>
      </c>
      <c r="Q181" s="26">
        <f t="shared" si="29"/>
        <v>17900</v>
      </c>
      <c r="R181" s="25">
        <f>MAX(0,P181*(1+inputs!$B$33)-MAX(0,inputs!$B$31*(Q181-inputs!$B$30)))</f>
        <v>49339.607377904344</v>
      </c>
      <c r="S181" s="26">
        <f t="shared" si="30"/>
        <v>17900</v>
      </c>
      <c r="T181" s="25">
        <f>MAX(0,R181*(1+inputs!$B$33)-MAX(0,inputs!$B$31*(S181-inputs!$B$30)))</f>
        <v>50079.7014885729</v>
      </c>
      <c r="U181" s="26">
        <f t="shared" si="31"/>
        <v>17900</v>
      </c>
      <c r="V181" s="25">
        <f>MAX(0,T181*(1+inputs!$B$33)-MAX(0,inputs!$B$31*(U181-inputs!$B$30)))</f>
        <v>50830.897010901492</v>
      </c>
      <c r="W181" s="26">
        <f t="shared" si="32"/>
        <v>17900</v>
      </c>
      <c r="X181" s="25">
        <f>MAX(0,V181*(1+inputs!$B$33)-MAX(0,inputs!$B$31*(W181-inputs!$B$30)))</f>
        <v>51593.360466065009</v>
      </c>
      <c r="Y181" s="26">
        <f t="shared" si="33"/>
        <v>17900</v>
      </c>
      <c r="Z181" s="25">
        <f>MAX(0,X181*(1+inputs!$B$33)-MAX(0,inputs!$B$31*(Y181-inputs!$B$30)))</f>
        <v>52367.26087305598</v>
      </c>
      <c r="AA181" s="25">
        <f>MAX(0,Y181*(1+inputs!$B$33)-MAX(0,inputs!$B$31*(Z181-inputs!$B$30)))</f>
        <v>15272.006521424963</v>
      </c>
      <c r="AB181" s="26">
        <f t="shared" si="34"/>
        <v>17900</v>
      </c>
      <c r="AC181" s="25">
        <f>MAX(0,AA181*(1+inputs!$B$33)-MAX(0,inputs!$B$31*(AB181-inputs!$B$30)))</f>
        <v>15501.086619246336</v>
      </c>
      <c r="AD181" s="26">
        <f>IF(inputs!$B$27="YES",MAX(0,inputs!$B$31*(AB181-inputs!$B$30)),0)</f>
        <v>0</v>
      </c>
      <c r="AE181" s="3">
        <f t="shared" si="35"/>
        <v>1772.2249999999999</v>
      </c>
      <c r="AF181" s="1">
        <f t="shared" si="38"/>
        <v>0.33250000000000002</v>
      </c>
      <c r="AG181" s="8">
        <f t="shared" si="36"/>
        <v>16127.775</v>
      </c>
    </row>
    <row r="182" spans="1:33" x14ac:dyDescent="0.2">
      <c r="A182" s="11">
        <f t="shared" si="37"/>
        <v>18000</v>
      </c>
      <c r="B182" s="15">
        <f>inputs!$C$3-MAX(0,MIN((calculations!A182-inputs!$B$8)*0.5,inputs!$C$3))+IF(AND(inputs!$B$23="YES",A182&lt;=inputs!$B$25),inputs!$B$24,0)</f>
        <v>12570</v>
      </c>
      <c r="C182" s="15">
        <f>MAX(0,MIN(A182-B182,inputs!$C$4)*inputs!$B$3)</f>
        <v>1086</v>
      </c>
      <c r="D182" s="16">
        <f>MAX(0,(MIN(A182,inputs!$C$5)-(inputs!$C$4+B182))*inputs!$B$4)</f>
        <v>0</v>
      </c>
      <c r="E182" s="16">
        <f>MAX(0, (calculations!A182-inputs!$C$5)*inputs!$B$5)</f>
        <v>0</v>
      </c>
      <c r="F182" s="19">
        <f>MAX(0,inputs!$B$13*(MIN(calculations!A182,inputs!$C$14)-inputs!$C$13))+MAX(0,inputs!$B$14*(calculations!A182-inputs!$C$14))</f>
        <v>719.47500000000002</v>
      </c>
      <c r="G182" s="22">
        <f>MAX(MIN((calculations!A182-inputs!$B$21)/10000,100%),0) * inputs!$B$18</f>
        <v>0</v>
      </c>
      <c r="H182" s="22">
        <f>IF(AND(inputs!$B$35="YES", calculations!A182&gt;=inputs!$B$36,calculations!A182&lt;inputs!$B$37),inputs!$B$38*MIN(2,inputs!$B$17),0)</f>
        <v>0</v>
      </c>
      <c r="I182" s="25">
        <f>MIN(inputs!$B$32,A182)</f>
        <v>18000</v>
      </c>
      <c r="J182" s="25">
        <f>inputs!$B$29*(1+inputs!$B$33)-MAX(0,inputs!$B$31*(I182-inputs!$B$30))</f>
        <v>46486.999999999993</v>
      </c>
      <c r="K182" s="26">
        <f t="shared" si="26"/>
        <v>18000</v>
      </c>
      <c r="L182" s="25">
        <f>MAX(0,J182*(1+inputs!$B$33)-MAX(0,inputs!$B$31*(K182-inputs!$B$30)))</f>
        <v>47184.304999999986</v>
      </c>
      <c r="M182" s="26">
        <f t="shared" si="27"/>
        <v>18000</v>
      </c>
      <c r="N182" s="25">
        <f>MAX(0,L182*(1+inputs!$B$33)-MAX(0,inputs!$B$31*(M182-inputs!$B$30)))</f>
        <v>47892.06957499998</v>
      </c>
      <c r="O182" s="26">
        <f t="shared" si="28"/>
        <v>18000</v>
      </c>
      <c r="P182" s="25">
        <f>MAX(0,N182*(1+inputs!$B$33)-MAX(0,inputs!$B$31*(O182-inputs!$B$30)))</f>
        <v>48610.450618624971</v>
      </c>
      <c r="Q182" s="26">
        <f t="shared" si="29"/>
        <v>18000</v>
      </c>
      <c r="R182" s="25">
        <f>MAX(0,P182*(1+inputs!$B$33)-MAX(0,inputs!$B$31*(Q182-inputs!$B$30)))</f>
        <v>49339.607377904344</v>
      </c>
      <c r="S182" s="26">
        <f t="shared" si="30"/>
        <v>18000</v>
      </c>
      <c r="T182" s="25">
        <f>MAX(0,R182*(1+inputs!$B$33)-MAX(0,inputs!$B$31*(S182-inputs!$B$30)))</f>
        <v>50079.7014885729</v>
      </c>
      <c r="U182" s="26">
        <f t="shared" si="31"/>
        <v>18000</v>
      </c>
      <c r="V182" s="25">
        <f>MAX(0,T182*(1+inputs!$B$33)-MAX(0,inputs!$B$31*(U182-inputs!$B$30)))</f>
        <v>50830.897010901492</v>
      </c>
      <c r="W182" s="26">
        <f t="shared" si="32"/>
        <v>18000</v>
      </c>
      <c r="X182" s="25">
        <f>MAX(0,V182*(1+inputs!$B$33)-MAX(0,inputs!$B$31*(W182-inputs!$B$30)))</f>
        <v>51593.360466065009</v>
      </c>
      <c r="Y182" s="26">
        <f t="shared" si="33"/>
        <v>18000</v>
      </c>
      <c r="Z182" s="25">
        <f>MAX(0,X182*(1+inputs!$B$33)-MAX(0,inputs!$B$31*(Y182-inputs!$B$30)))</f>
        <v>52367.26087305598</v>
      </c>
      <c r="AA182" s="25">
        <f>MAX(0,Y182*(1+inputs!$B$33)-MAX(0,inputs!$B$31*(Z182-inputs!$B$30)))</f>
        <v>15373.506521424963</v>
      </c>
      <c r="AB182" s="26">
        <f t="shared" si="34"/>
        <v>18000</v>
      </c>
      <c r="AC182" s="25">
        <f>MAX(0,AA182*(1+inputs!$B$33)-MAX(0,inputs!$B$31*(AB182-inputs!$B$30)))</f>
        <v>15604.109119246335</v>
      </c>
      <c r="AD182" s="26">
        <f>IF(inputs!$B$27="YES",MAX(0,inputs!$B$31*(AB182-inputs!$B$30)),0)</f>
        <v>0</v>
      </c>
      <c r="AE182" s="3">
        <f t="shared" si="35"/>
        <v>1805.4749999999999</v>
      </c>
      <c r="AF182" s="1">
        <f t="shared" si="38"/>
        <v>0.33250000000000002</v>
      </c>
      <c r="AG182" s="8">
        <f t="shared" si="36"/>
        <v>16194.525</v>
      </c>
    </row>
    <row r="183" spans="1:33" x14ac:dyDescent="0.2">
      <c r="A183" s="11">
        <f t="shared" si="37"/>
        <v>18100</v>
      </c>
      <c r="B183" s="15">
        <f>inputs!$C$3-MAX(0,MIN((calculations!A183-inputs!$B$8)*0.5,inputs!$C$3))+IF(AND(inputs!$B$23="YES",A183&lt;=inputs!$B$25),inputs!$B$24,0)</f>
        <v>12570</v>
      </c>
      <c r="C183" s="15">
        <f>MAX(0,MIN(A183-B183,inputs!$C$4)*inputs!$B$3)</f>
        <v>1106</v>
      </c>
      <c r="D183" s="16">
        <f>MAX(0,(MIN(A183,inputs!$C$5)-(inputs!$C$4+B183))*inputs!$B$4)</f>
        <v>0</v>
      </c>
      <c r="E183" s="16">
        <f>MAX(0, (calculations!A183-inputs!$C$5)*inputs!$B$5)</f>
        <v>0</v>
      </c>
      <c r="F183" s="19">
        <f>MAX(0,inputs!$B$13*(MIN(calculations!A183,inputs!$C$14)-inputs!$C$13))+MAX(0,inputs!$B$14*(calculations!A183-inputs!$C$14))</f>
        <v>732.72500000000002</v>
      </c>
      <c r="G183" s="22">
        <f>MAX(MIN((calculations!A183-inputs!$B$21)/10000,100%),0) * inputs!$B$18</f>
        <v>0</v>
      </c>
      <c r="H183" s="22">
        <f>IF(AND(inputs!$B$35="YES", calculations!A183&gt;=inputs!$B$36,calculations!A183&lt;inputs!$B$37),inputs!$B$38*MIN(2,inputs!$B$17),0)</f>
        <v>0</v>
      </c>
      <c r="I183" s="25">
        <f>MIN(inputs!$B$32,A183)</f>
        <v>18100</v>
      </c>
      <c r="J183" s="25">
        <f>inputs!$B$29*(1+inputs!$B$33)-MAX(0,inputs!$B$31*(I183-inputs!$B$30))</f>
        <v>46486.999999999993</v>
      </c>
      <c r="K183" s="26">
        <f t="shared" si="26"/>
        <v>18100</v>
      </c>
      <c r="L183" s="25">
        <f>MAX(0,J183*(1+inputs!$B$33)-MAX(0,inputs!$B$31*(K183-inputs!$B$30)))</f>
        <v>47184.304999999986</v>
      </c>
      <c r="M183" s="26">
        <f t="shared" si="27"/>
        <v>18100</v>
      </c>
      <c r="N183" s="25">
        <f>MAX(0,L183*(1+inputs!$B$33)-MAX(0,inputs!$B$31*(M183-inputs!$B$30)))</f>
        <v>47892.06957499998</v>
      </c>
      <c r="O183" s="26">
        <f t="shared" si="28"/>
        <v>18100</v>
      </c>
      <c r="P183" s="25">
        <f>MAX(0,N183*(1+inputs!$B$33)-MAX(0,inputs!$B$31*(O183-inputs!$B$30)))</f>
        <v>48610.450618624971</v>
      </c>
      <c r="Q183" s="26">
        <f t="shared" si="29"/>
        <v>18100</v>
      </c>
      <c r="R183" s="25">
        <f>MAX(0,P183*(1+inputs!$B$33)-MAX(0,inputs!$B$31*(Q183-inputs!$B$30)))</f>
        <v>49339.607377904344</v>
      </c>
      <c r="S183" s="26">
        <f t="shared" si="30"/>
        <v>18100</v>
      </c>
      <c r="T183" s="25">
        <f>MAX(0,R183*(1+inputs!$B$33)-MAX(0,inputs!$B$31*(S183-inputs!$B$30)))</f>
        <v>50079.7014885729</v>
      </c>
      <c r="U183" s="26">
        <f t="shared" si="31"/>
        <v>18100</v>
      </c>
      <c r="V183" s="25">
        <f>MAX(0,T183*(1+inputs!$B$33)-MAX(0,inputs!$B$31*(U183-inputs!$B$30)))</f>
        <v>50830.897010901492</v>
      </c>
      <c r="W183" s="26">
        <f t="shared" si="32"/>
        <v>18100</v>
      </c>
      <c r="X183" s="25">
        <f>MAX(0,V183*(1+inputs!$B$33)-MAX(0,inputs!$B$31*(W183-inputs!$B$30)))</f>
        <v>51593.360466065009</v>
      </c>
      <c r="Y183" s="26">
        <f t="shared" si="33"/>
        <v>18100</v>
      </c>
      <c r="Z183" s="25">
        <f>MAX(0,X183*(1+inputs!$B$33)-MAX(0,inputs!$B$31*(Y183-inputs!$B$30)))</f>
        <v>52367.26087305598</v>
      </c>
      <c r="AA183" s="25">
        <f>MAX(0,Y183*(1+inputs!$B$33)-MAX(0,inputs!$B$31*(Z183-inputs!$B$30)))</f>
        <v>15475.006521424963</v>
      </c>
      <c r="AB183" s="26">
        <f t="shared" si="34"/>
        <v>18100</v>
      </c>
      <c r="AC183" s="25">
        <f>MAX(0,AA183*(1+inputs!$B$33)-MAX(0,inputs!$B$31*(AB183-inputs!$B$30)))</f>
        <v>15707.131619246335</v>
      </c>
      <c r="AD183" s="26">
        <f>IF(inputs!$B$27="YES",MAX(0,inputs!$B$31*(AB183-inputs!$B$30)),0)</f>
        <v>0</v>
      </c>
      <c r="AE183" s="3">
        <f t="shared" si="35"/>
        <v>1838.7249999999999</v>
      </c>
      <c r="AF183" s="1">
        <f t="shared" si="38"/>
        <v>0.33250000000000002</v>
      </c>
      <c r="AG183" s="8">
        <f t="shared" si="36"/>
        <v>16261.275</v>
      </c>
    </row>
    <row r="184" spans="1:33" x14ac:dyDescent="0.2">
      <c r="A184" s="11">
        <f t="shared" si="37"/>
        <v>18200</v>
      </c>
      <c r="B184" s="15">
        <f>inputs!$C$3-MAX(0,MIN((calculations!A184-inputs!$B$8)*0.5,inputs!$C$3))+IF(AND(inputs!$B$23="YES",A184&lt;=inputs!$B$25),inputs!$B$24,0)</f>
        <v>12570</v>
      </c>
      <c r="C184" s="15">
        <f>MAX(0,MIN(A184-B184,inputs!$C$4)*inputs!$B$3)</f>
        <v>1126</v>
      </c>
      <c r="D184" s="16">
        <f>MAX(0,(MIN(A184,inputs!$C$5)-(inputs!$C$4+B184))*inputs!$B$4)</f>
        <v>0</v>
      </c>
      <c r="E184" s="16">
        <f>MAX(0, (calculations!A184-inputs!$C$5)*inputs!$B$5)</f>
        <v>0</v>
      </c>
      <c r="F184" s="19">
        <f>MAX(0,inputs!$B$13*(MIN(calculations!A184,inputs!$C$14)-inputs!$C$13))+MAX(0,inputs!$B$14*(calculations!A184-inputs!$C$14))</f>
        <v>745.97500000000002</v>
      </c>
      <c r="G184" s="22">
        <f>MAX(MIN((calculations!A184-inputs!$B$21)/10000,100%),0) * inputs!$B$18</f>
        <v>0</v>
      </c>
      <c r="H184" s="22">
        <f>IF(AND(inputs!$B$35="YES", calculations!A184&gt;=inputs!$B$36,calculations!A184&lt;inputs!$B$37),inputs!$B$38*MIN(2,inputs!$B$17),0)</f>
        <v>0</v>
      </c>
      <c r="I184" s="25">
        <f>MIN(inputs!$B$32,A184)</f>
        <v>18200</v>
      </c>
      <c r="J184" s="25">
        <f>inputs!$B$29*(1+inputs!$B$33)-MAX(0,inputs!$B$31*(I184-inputs!$B$30))</f>
        <v>46486.999999999993</v>
      </c>
      <c r="K184" s="26">
        <f t="shared" si="26"/>
        <v>18200</v>
      </c>
      <c r="L184" s="25">
        <f>MAX(0,J184*(1+inputs!$B$33)-MAX(0,inputs!$B$31*(K184-inputs!$B$30)))</f>
        <v>47184.304999999986</v>
      </c>
      <c r="M184" s="26">
        <f t="shared" si="27"/>
        <v>18200</v>
      </c>
      <c r="N184" s="25">
        <f>MAX(0,L184*(1+inputs!$B$33)-MAX(0,inputs!$B$31*(M184-inputs!$B$30)))</f>
        <v>47892.06957499998</v>
      </c>
      <c r="O184" s="26">
        <f t="shared" si="28"/>
        <v>18200</v>
      </c>
      <c r="P184" s="25">
        <f>MAX(0,N184*(1+inputs!$B$33)-MAX(0,inputs!$B$31*(O184-inputs!$B$30)))</f>
        <v>48610.450618624971</v>
      </c>
      <c r="Q184" s="26">
        <f t="shared" si="29"/>
        <v>18200</v>
      </c>
      <c r="R184" s="25">
        <f>MAX(0,P184*(1+inputs!$B$33)-MAX(0,inputs!$B$31*(Q184-inputs!$B$30)))</f>
        <v>49339.607377904344</v>
      </c>
      <c r="S184" s="26">
        <f t="shared" si="30"/>
        <v>18200</v>
      </c>
      <c r="T184" s="25">
        <f>MAX(0,R184*(1+inputs!$B$33)-MAX(0,inputs!$B$31*(S184-inputs!$B$30)))</f>
        <v>50079.7014885729</v>
      </c>
      <c r="U184" s="26">
        <f t="shared" si="31"/>
        <v>18200</v>
      </c>
      <c r="V184" s="25">
        <f>MAX(0,T184*(1+inputs!$B$33)-MAX(0,inputs!$B$31*(U184-inputs!$B$30)))</f>
        <v>50830.897010901492</v>
      </c>
      <c r="W184" s="26">
        <f t="shared" si="32"/>
        <v>18200</v>
      </c>
      <c r="X184" s="25">
        <f>MAX(0,V184*(1+inputs!$B$33)-MAX(0,inputs!$B$31*(W184-inputs!$B$30)))</f>
        <v>51593.360466065009</v>
      </c>
      <c r="Y184" s="26">
        <f t="shared" si="33"/>
        <v>18200</v>
      </c>
      <c r="Z184" s="25">
        <f>MAX(0,X184*(1+inputs!$B$33)-MAX(0,inputs!$B$31*(Y184-inputs!$B$30)))</f>
        <v>52367.26087305598</v>
      </c>
      <c r="AA184" s="25">
        <f>MAX(0,Y184*(1+inputs!$B$33)-MAX(0,inputs!$B$31*(Z184-inputs!$B$30)))</f>
        <v>15576.506521424963</v>
      </c>
      <c r="AB184" s="26">
        <f t="shared" si="34"/>
        <v>18200</v>
      </c>
      <c r="AC184" s="25">
        <f>MAX(0,AA184*(1+inputs!$B$33)-MAX(0,inputs!$B$31*(AB184-inputs!$B$30)))</f>
        <v>15810.154119246336</v>
      </c>
      <c r="AD184" s="26">
        <f>IF(inputs!$B$27="YES",MAX(0,inputs!$B$31*(AB184-inputs!$B$30)),0)</f>
        <v>0</v>
      </c>
      <c r="AE184" s="3">
        <f t="shared" si="35"/>
        <v>1871.9749999999999</v>
      </c>
      <c r="AF184" s="1">
        <f t="shared" si="38"/>
        <v>0.33250000000000002</v>
      </c>
      <c r="AG184" s="8">
        <f t="shared" si="36"/>
        <v>16328.025</v>
      </c>
    </row>
    <row r="185" spans="1:33" x14ac:dyDescent="0.2">
      <c r="A185" s="11">
        <f t="shared" si="37"/>
        <v>18300</v>
      </c>
      <c r="B185" s="15">
        <f>inputs!$C$3-MAX(0,MIN((calculations!A185-inputs!$B$8)*0.5,inputs!$C$3))+IF(AND(inputs!$B$23="YES",A185&lt;=inputs!$B$25),inputs!$B$24,0)</f>
        <v>12570</v>
      </c>
      <c r="C185" s="15">
        <f>MAX(0,MIN(A185-B185,inputs!$C$4)*inputs!$B$3)</f>
        <v>1146</v>
      </c>
      <c r="D185" s="16">
        <f>MAX(0,(MIN(A185,inputs!$C$5)-(inputs!$C$4+B185))*inputs!$B$4)</f>
        <v>0</v>
      </c>
      <c r="E185" s="16">
        <f>MAX(0, (calculations!A185-inputs!$C$5)*inputs!$B$5)</f>
        <v>0</v>
      </c>
      <c r="F185" s="19">
        <f>MAX(0,inputs!$B$13*(MIN(calculations!A185,inputs!$C$14)-inputs!$C$13))+MAX(0,inputs!$B$14*(calculations!A185-inputs!$C$14))</f>
        <v>759.22500000000002</v>
      </c>
      <c r="G185" s="22">
        <f>MAX(MIN((calculations!A185-inputs!$B$21)/10000,100%),0) * inputs!$B$18</f>
        <v>0</v>
      </c>
      <c r="H185" s="22">
        <f>IF(AND(inputs!$B$35="YES", calculations!A185&gt;=inputs!$B$36,calculations!A185&lt;inputs!$B$37),inputs!$B$38*MIN(2,inputs!$B$17),0)</f>
        <v>0</v>
      </c>
      <c r="I185" s="25">
        <f>MIN(inputs!$B$32,A185)</f>
        <v>18300</v>
      </c>
      <c r="J185" s="25">
        <f>inputs!$B$29*(1+inputs!$B$33)-MAX(0,inputs!$B$31*(I185-inputs!$B$30))</f>
        <v>46486.999999999993</v>
      </c>
      <c r="K185" s="26">
        <f t="shared" si="26"/>
        <v>18300</v>
      </c>
      <c r="L185" s="25">
        <f>MAX(0,J185*(1+inputs!$B$33)-MAX(0,inputs!$B$31*(K185-inputs!$B$30)))</f>
        <v>47184.304999999986</v>
      </c>
      <c r="M185" s="26">
        <f t="shared" si="27"/>
        <v>18300</v>
      </c>
      <c r="N185" s="25">
        <f>MAX(0,L185*(1+inputs!$B$33)-MAX(0,inputs!$B$31*(M185-inputs!$B$30)))</f>
        <v>47892.06957499998</v>
      </c>
      <c r="O185" s="26">
        <f t="shared" si="28"/>
        <v>18300</v>
      </c>
      <c r="P185" s="25">
        <f>MAX(0,N185*(1+inputs!$B$33)-MAX(0,inputs!$B$31*(O185-inputs!$B$30)))</f>
        <v>48610.450618624971</v>
      </c>
      <c r="Q185" s="26">
        <f t="shared" si="29"/>
        <v>18300</v>
      </c>
      <c r="R185" s="25">
        <f>MAX(0,P185*(1+inputs!$B$33)-MAX(0,inputs!$B$31*(Q185-inputs!$B$30)))</f>
        <v>49339.607377904344</v>
      </c>
      <c r="S185" s="26">
        <f t="shared" si="30"/>
        <v>18300</v>
      </c>
      <c r="T185" s="25">
        <f>MAX(0,R185*(1+inputs!$B$33)-MAX(0,inputs!$B$31*(S185-inputs!$B$30)))</f>
        <v>50079.7014885729</v>
      </c>
      <c r="U185" s="26">
        <f t="shared" si="31"/>
        <v>18300</v>
      </c>
      <c r="V185" s="25">
        <f>MAX(0,T185*(1+inputs!$B$33)-MAX(0,inputs!$B$31*(U185-inputs!$B$30)))</f>
        <v>50830.897010901492</v>
      </c>
      <c r="W185" s="26">
        <f t="shared" si="32"/>
        <v>18300</v>
      </c>
      <c r="X185" s="25">
        <f>MAX(0,V185*(1+inputs!$B$33)-MAX(0,inputs!$B$31*(W185-inputs!$B$30)))</f>
        <v>51593.360466065009</v>
      </c>
      <c r="Y185" s="26">
        <f t="shared" si="33"/>
        <v>18300</v>
      </c>
      <c r="Z185" s="25">
        <f>MAX(0,X185*(1+inputs!$B$33)-MAX(0,inputs!$B$31*(Y185-inputs!$B$30)))</f>
        <v>52367.26087305598</v>
      </c>
      <c r="AA185" s="25">
        <f>MAX(0,Y185*(1+inputs!$B$33)-MAX(0,inputs!$B$31*(Z185-inputs!$B$30)))</f>
        <v>15678.006521424963</v>
      </c>
      <c r="AB185" s="26">
        <f t="shared" si="34"/>
        <v>18300</v>
      </c>
      <c r="AC185" s="25">
        <f>MAX(0,AA185*(1+inputs!$B$33)-MAX(0,inputs!$B$31*(AB185-inputs!$B$30)))</f>
        <v>15913.176619246335</v>
      </c>
      <c r="AD185" s="26">
        <f>IF(inputs!$B$27="YES",MAX(0,inputs!$B$31*(AB185-inputs!$B$30)),0)</f>
        <v>0</v>
      </c>
      <c r="AE185" s="3">
        <f t="shared" si="35"/>
        <v>1905.2249999999999</v>
      </c>
      <c r="AF185" s="1">
        <f t="shared" si="38"/>
        <v>0.33250000000000002</v>
      </c>
      <c r="AG185" s="8">
        <f t="shared" si="36"/>
        <v>16394.775000000001</v>
      </c>
    </row>
    <row r="186" spans="1:33" x14ac:dyDescent="0.2">
      <c r="A186" s="11">
        <f t="shared" si="37"/>
        <v>18400</v>
      </c>
      <c r="B186" s="15">
        <f>inputs!$C$3-MAX(0,MIN((calculations!A186-inputs!$B$8)*0.5,inputs!$C$3))+IF(AND(inputs!$B$23="YES",A186&lt;=inputs!$B$25),inputs!$B$24,0)</f>
        <v>12570</v>
      </c>
      <c r="C186" s="15">
        <f>MAX(0,MIN(A186-B186,inputs!$C$4)*inputs!$B$3)</f>
        <v>1166</v>
      </c>
      <c r="D186" s="16">
        <f>MAX(0,(MIN(A186,inputs!$C$5)-(inputs!$C$4+B186))*inputs!$B$4)</f>
        <v>0</v>
      </c>
      <c r="E186" s="16">
        <f>MAX(0, (calculations!A186-inputs!$C$5)*inputs!$B$5)</f>
        <v>0</v>
      </c>
      <c r="F186" s="19">
        <f>MAX(0,inputs!$B$13*(MIN(calculations!A186,inputs!$C$14)-inputs!$C$13))+MAX(0,inputs!$B$14*(calculations!A186-inputs!$C$14))</f>
        <v>772.47500000000002</v>
      </c>
      <c r="G186" s="22">
        <f>MAX(MIN((calculations!A186-inputs!$B$21)/10000,100%),0) * inputs!$B$18</f>
        <v>0</v>
      </c>
      <c r="H186" s="22">
        <f>IF(AND(inputs!$B$35="YES", calculations!A186&gt;=inputs!$B$36,calculations!A186&lt;inputs!$B$37),inputs!$B$38*MIN(2,inputs!$B$17),0)</f>
        <v>0</v>
      </c>
      <c r="I186" s="25">
        <f>MIN(inputs!$B$32,A186)</f>
        <v>18400</v>
      </c>
      <c r="J186" s="25">
        <f>inputs!$B$29*(1+inputs!$B$33)-MAX(0,inputs!$B$31*(I186-inputs!$B$30))</f>
        <v>46486.999999999993</v>
      </c>
      <c r="K186" s="26">
        <f t="shared" si="26"/>
        <v>18400</v>
      </c>
      <c r="L186" s="25">
        <f>MAX(0,J186*(1+inputs!$B$33)-MAX(0,inputs!$B$31*(K186-inputs!$B$30)))</f>
        <v>47184.304999999986</v>
      </c>
      <c r="M186" s="26">
        <f t="shared" si="27"/>
        <v>18400</v>
      </c>
      <c r="N186" s="25">
        <f>MAX(0,L186*(1+inputs!$B$33)-MAX(0,inputs!$B$31*(M186-inputs!$B$30)))</f>
        <v>47892.06957499998</v>
      </c>
      <c r="O186" s="26">
        <f t="shared" si="28"/>
        <v>18400</v>
      </c>
      <c r="P186" s="25">
        <f>MAX(0,N186*(1+inputs!$B$33)-MAX(0,inputs!$B$31*(O186-inputs!$B$30)))</f>
        <v>48610.450618624971</v>
      </c>
      <c r="Q186" s="26">
        <f t="shared" si="29"/>
        <v>18400</v>
      </c>
      <c r="R186" s="25">
        <f>MAX(0,P186*(1+inputs!$B$33)-MAX(0,inputs!$B$31*(Q186-inputs!$B$30)))</f>
        <v>49339.607377904344</v>
      </c>
      <c r="S186" s="26">
        <f t="shared" si="30"/>
        <v>18400</v>
      </c>
      <c r="T186" s="25">
        <f>MAX(0,R186*(1+inputs!$B$33)-MAX(0,inputs!$B$31*(S186-inputs!$B$30)))</f>
        <v>50079.7014885729</v>
      </c>
      <c r="U186" s="26">
        <f t="shared" si="31"/>
        <v>18400</v>
      </c>
      <c r="V186" s="25">
        <f>MAX(0,T186*(1+inputs!$B$33)-MAX(0,inputs!$B$31*(U186-inputs!$B$30)))</f>
        <v>50830.897010901492</v>
      </c>
      <c r="W186" s="26">
        <f t="shared" si="32"/>
        <v>18400</v>
      </c>
      <c r="X186" s="25">
        <f>MAX(0,V186*(1+inputs!$B$33)-MAX(0,inputs!$B$31*(W186-inputs!$B$30)))</f>
        <v>51593.360466065009</v>
      </c>
      <c r="Y186" s="26">
        <f t="shared" si="33"/>
        <v>18400</v>
      </c>
      <c r="Z186" s="25">
        <f>MAX(0,X186*(1+inputs!$B$33)-MAX(0,inputs!$B$31*(Y186-inputs!$B$30)))</f>
        <v>52367.26087305598</v>
      </c>
      <c r="AA186" s="25">
        <f>MAX(0,Y186*(1+inputs!$B$33)-MAX(0,inputs!$B$31*(Z186-inputs!$B$30)))</f>
        <v>15779.506521424963</v>
      </c>
      <c r="AB186" s="26">
        <f t="shared" si="34"/>
        <v>18400</v>
      </c>
      <c r="AC186" s="25">
        <f>MAX(0,AA186*(1+inputs!$B$33)-MAX(0,inputs!$B$31*(AB186-inputs!$B$30)))</f>
        <v>16016.199119246336</v>
      </c>
      <c r="AD186" s="26">
        <f>IF(inputs!$B$27="YES",MAX(0,inputs!$B$31*(AB186-inputs!$B$30)),0)</f>
        <v>0</v>
      </c>
      <c r="AE186" s="3">
        <f t="shared" si="35"/>
        <v>1938.4749999999999</v>
      </c>
      <c r="AF186" s="1">
        <f t="shared" si="38"/>
        <v>0.33250000000000002</v>
      </c>
      <c r="AG186" s="8">
        <f t="shared" si="36"/>
        <v>16461.525000000001</v>
      </c>
    </row>
    <row r="187" spans="1:33" x14ac:dyDescent="0.2">
      <c r="A187" s="11">
        <f t="shared" si="37"/>
        <v>18500</v>
      </c>
      <c r="B187" s="15">
        <f>inputs!$C$3-MAX(0,MIN((calculations!A187-inputs!$B$8)*0.5,inputs!$C$3))+IF(AND(inputs!$B$23="YES",A187&lt;=inputs!$B$25),inputs!$B$24,0)</f>
        <v>12570</v>
      </c>
      <c r="C187" s="15">
        <f>MAX(0,MIN(A187-B187,inputs!$C$4)*inputs!$B$3)</f>
        <v>1186</v>
      </c>
      <c r="D187" s="16">
        <f>MAX(0,(MIN(A187,inputs!$C$5)-(inputs!$C$4+B187))*inputs!$B$4)</f>
        <v>0</v>
      </c>
      <c r="E187" s="16">
        <f>MAX(0, (calculations!A187-inputs!$C$5)*inputs!$B$5)</f>
        <v>0</v>
      </c>
      <c r="F187" s="19">
        <f>MAX(0,inputs!$B$13*(MIN(calculations!A187,inputs!$C$14)-inputs!$C$13))+MAX(0,inputs!$B$14*(calculations!A187-inputs!$C$14))</f>
        <v>785.72500000000002</v>
      </c>
      <c r="G187" s="22">
        <f>MAX(MIN((calculations!A187-inputs!$B$21)/10000,100%),0) * inputs!$B$18</f>
        <v>0</v>
      </c>
      <c r="H187" s="22">
        <f>IF(AND(inputs!$B$35="YES", calculations!A187&gt;=inputs!$B$36,calculations!A187&lt;inputs!$B$37),inputs!$B$38*MIN(2,inputs!$B$17),0)</f>
        <v>0</v>
      </c>
      <c r="I187" s="25">
        <f>MIN(inputs!$B$32,A187)</f>
        <v>18500</v>
      </c>
      <c r="J187" s="25">
        <f>inputs!$B$29*(1+inputs!$B$33)-MAX(0,inputs!$B$31*(I187-inputs!$B$30))</f>
        <v>46486.999999999993</v>
      </c>
      <c r="K187" s="26">
        <f t="shared" si="26"/>
        <v>18500</v>
      </c>
      <c r="L187" s="25">
        <f>MAX(0,J187*(1+inputs!$B$33)-MAX(0,inputs!$B$31*(K187-inputs!$B$30)))</f>
        <v>47184.304999999986</v>
      </c>
      <c r="M187" s="26">
        <f t="shared" si="27"/>
        <v>18500</v>
      </c>
      <c r="N187" s="25">
        <f>MAX(0,L187*(1+inputs!$B$33)-MAX(0,inputs!$B$31*(M187-inputs!$B$30)))</f>
        <v>47892.06957499998</v>
      </c>
      <c r="O187" s="26">
        <f t="shared" si="28"/>
        <v>18500</v>
      </c>
      <c r="P187" s="25">
        <f>MAX(0,N187*(1+inputs!$B$33)-MAX(0,inputs!$B$31*(O187-inputs!$B$30)))</f>
        <v>48610.450618624971</v>
      </c>
      <c r="Q187" s="26">
        <f t="shared" si="29"/>
        <v>18500</v>
      </c>
      <c r="R187" s="25">
        <f>MAX(0,P187*(1+inputs!$B$33)-MAX(0,inputs!$B$31*(Q187-inputs!$B$30)))</f>
        <v>49339.607377904344</v>
      </c>
      <c r="S187" s="26">
        <f t="shared" si="30"/>
        <v>18500</v>
      </c>
      <c r="T187" s="25">
        <f>MAX(0,R187*(1+inputs!$B$33)-MAX(0,inputs!$B$31*(S187-inputs!$B$30)))</f>
        <v>50079.7014885729</v>
      </c>
      <c r="U187" s="26">
        <f t="shared" si="31"/>
        <v>18500</v>
      </c>
      <c r="V187" s="25">
        <f>MAX(0,T187*(1+inputs!$B$33)-MAX(0,inputs!$B$31*(U187-inputs!$B$30)))</f>
        <v>50830.897010901492</v>
      </c>
      <c r="W187" s="26">
        <f t="shared" si="32"/>
        <v>18500</v>
      </c>
      <c r="X187" s="25">
        <f>MAX(0,V187*(1+inputs!$B$33)-MAX(0,inputs!$B$31*(W187-inputs!$B$30)))</f>
        <v>51593.360466065009</v>
      </c>
      <c r="Y187" s="26">
        <f t="shared" si="33"/>
        <v>18500</v>
      </c>
      <c r="Z187" s="25">
        <f>MAX(0,X187*(1+inputs!$B$33)-MAX(0,inputs!$B$31*(Y187-inputs!$B$30)))</f>
        <v>52367.26087305598</v>
      </c>
      <c r="AA187" s="25">
        <f>MAX(0,Y187*(1+inputs!$B$33)-MAX(0,inputs!$B$31*(Z187-inputs!$B$30)))</f>
        <v>15881.006521424963</v>
      </c>
      <c r="AB187" s="26">
        <f t="shared" si="34"/>
        <v>18500</v>
      </c>
      <c r="AC187" s="25">
        <f>MAX(0,AA187*(1+inputs!$B$33)-MAX(0,inputs!$B$31*(AB187-inputs!$B$30)))</f>
        <v>16119.221619246335</v>
      </c>
      <c r="AD187" s="26">
        <f>IF(inputs!$B$27="YES",MAX(0,inputs!$B$31*(AB187-inputs!$B$30)),0)</f>
        <v>0</v>
      </c>
      <c r="AE187" s="3">
        <f t="shared" si="35"/>
        <v>1971.7249999999999</v>
      </c>
      <c r="AF187" s="1">
        <f t="shared" si="38"/>
        <v>0.33250000000000002</v>
      </c>
      <c r="AG187" s="8">
        <f t="shared" si="36"/>
        <v>16528.275000000001</v>
      </c>
    </row>
    <row r="188" spans="1:33" x14ac:dyDescent="0.2">
      <c r="A188" s="11">
        <f t="shared" si="37"/>
        <v>18600</v>
      </c>
      <c r="B188" s="15">
        <f>inputs!$C$3-MAX(0,MIN((calculations!A188-inputs!$B$8)*0.5,inputs!$C$3))+IF(AND(inputs!$B$23="YES",A188&lt;=inputs!$B$25),inputs!$B$24,0)</f>
        <v>12570</v>
      </c>
      <c r="C188" s="15">
        <f>MAX(0,MIN(A188-B188,inputs!$C$4)*inputs!$B$3)</f>
        <v>1206</v>
      </c>
      <c r="D188" s="16">
        <f>MAX(0,(MIN(A188,inputs!$C$5)-(inputs!$C$4+B188))*inputs!$B$4)</f>
        <v>0</v>
      </c>
      <c r="E188" s="16">
        <f>MAX(0, (calculations!A188-inputs!$C$5)*inputs!$B$5)</f>
        <v>0</v>
      </c>
      <c r="F188" s="19">
        <f>MAX(0,inputs!$B$13*(MIN(calculations!A188,inputs!$C$14)-inputs!$C$13))+MAX(0,inputs!$B$14*(calculations!A188-inputs!$C$14))</f>
        <v>798.97500000000002</v>
      </c>
      <c r="G188" s="22">
        <f>MAX(MIN((calculations!A188-inputs!$B$21)/10000,100%),0) * inputs!$B$18</f>
        <v>0</v>
      </c>
      <c r="H188" s="22">
        <f>IF(AND(inputs!$B$35="YES", calculations!A188&gt;=inputs!$B$36,calculations!A188&lt;inputs!$B$37),inputs!$B$38*MIN(2,inputs!$B$17),0)</f>
        <v>0</v>
      </c>
      <c r="I188" s="25">
        <f>MIN(inputs!$B$32,A188)</f>
        <v>18600</v>
      </c>
      <c r="J188" s="25">
        <f>inputs!$B$29*(1+inputs!$B$33)-MAX(0,inputs!$B$31*(I188-inputs!$B$30))</f>
        <v>46486.999999999993</v>
      </c>
      <c r="K188" s="26">
        <f t="shared" si="26"/>
        <v>18600</v>
      </c>
      <c r="L188" s="25">
        <f>MAX(0,J188*(1+inputs!$B$33)-MAX(0,inputs!$B$31*(K188-inputs!$B$30)))</f>
        <v>47184.304999999986</v>
      </c>
      <c r="M188" s="26">
        <f t="shared" si="27"/>
        <v>18600</v>
      </c>
      <c r="N188" s="25">
        <f>MAX(0,L188*(1+inputs!$B$33)-MAX(0,inputs!$B$31*(M188-inputs!$B$30)))</f>
        <v>47892.06957499998</v>
      </c>
      <c r="O188" s="26">
        <f t="shared" si="28"/>
        <v>18600</v>
      </c>
      <c r="P188" s="25">
        <f>MAX(0,N188*(1+inputs!$B$33)-MAX(0,inputs!$B$31*(O188-inputs!$B$30)))</f>
        <v>48610.450618624971</v>
      </c>
      <c r="Q188" s="26">
        <f t="shared" si="29"/>
        <v>18600</v>
      </c>
      <c r="R188" s="25">
        <f>MAX(0,P188*(1+inputs!$B$33)-MAX(0,inputs!$B$31*(Q188-inputs!$B$30)))</f>
        <v>49339.607377904344</v>
      </c>
      <c r="S188" s="26">
        <f t="shared" si="30"/>
        <v>18600</v>
      </c>
      <c r="T188" s="25">
        <f>MAX(0,R188*(1+inputs!$B$33)-MAX(0,inputs!$B$31*(S188-inputs!$B$30)))</f>
        <v>50079.7014885729</v>
      </c>
      <c r="U188" s="26">
        <f t="shared" si="31"/>
        <v>18600</v>
      </c>
      <c r="V188" s="25">
        <f>MAX(0,T188*(1+inputs!$B$33)-MAX(0,inputs!$B$31*(U188-inputs!$B$30)))</f>
        <v>50830.897010901492</v>
      </c>
      <c r="W188" s="26">
        <f t="shared" si="32"/>
        <v>18600</v>
      </c>
      <c r="X188" s="25">
        <f>MAX(0,V188*(1+inputs!$B$33)-MAX(0,inputs!$B$31*(W188-inputs!$B$30)))</f>
        <v>51593.360466065009</v>
      </c>
      <c r="Y188" s="26">
        <f t="shared" si="33"/>
        <v>18600</v>
      </c>
      <c r="Z188" s="25">
        <f>MAX(0,X188*(1+inputs!$B$33)-MAX(0,inputs!$B$31*(Y188-inputs!$B$30)))</f>
        <v>52367.26087305598</v>
      </c>
      <c r="AA188" s="25">
        <f>MAX(0,Y188*(1+inputs!$B$33)-MAX(0,inputs!$B$31*(Z188-inputs!$B$30)))</f>
        <v>15982.506521424963</v>
      </c>
      <c r="AB188" s="26">
        <f t="shared" si="34"/>
        <v>18600</v>
      </c>
      <c r="AC188" s="25">
        <f>MAX(0,AA188*(1+inputs!$B$33)-MAX(0,inputs!$B$31*(AB188-inputs!$B$30)))</f>
        <v>16222.244119246336</v>
      </c>
      <c r="AD188" s="26">
        <f>IF(inputs!$B$27="YES",MAX(0,inputs!$B$31*(AB188-inputs!$B$30)),0)</f>
        <v>0</v>
      </c>
      <c r="AE188" s="3">
        <f t="shared" si="35"/>
        <v>2004.9749999999999</v>
      </c>
      <c r="AF188" s="1">
        <f t="shared" si="38"/>
        <v>0.33250000000000002</v>
      </c>
      <c r="AG188" s="8">
        <f t="shared" si="36"/>
        <v>16595.025000000001</v>
      </c>
    </row>
    <row r="189" spans="1:33" x14ac:dyDescent="0.2">
      <c r="A189" s="11">
        <f t="shared" si="37"/>
        <v>18700</v>
      </c>
      <c r="B189" s="15">
        <f>inputs!$C$3-MAX(0,MIN((calculations!A189-inputs!$B$8)*0.5,inputs!$C$3))+IF(AND(inputs!$B$23="YES",A189&lt;=inputs!$B$25),inputs!$B$24,0)</f>
        <v>12570</v>
      </c>
      <c r="C189" s="15">
        <f>MAX(0,MIN(A189-B189,inputs!$C$4)*inputs!$B$3)</f>
        <v>1226</v>
      </c>
      <c r="D189" s="16">
        <f>MAX(0,(MIN(A189,inputs!$C$5)-(inputs!$C$4+B189))*inputs!$B$4)</f>
        <v>0</v>
      </c>
      <c r="E189" s="16">
        <f>MAX(0, (calculations!A189-inputs!$C$5)*inputs!$B$5)</f>
        <v>0</v>
      </c>
      <c r="F189" s="19">
        <f>MAX(0,inputs!$B$13*(MIN(calculations!A189,inputs!$C$14)-inputs!$C$13))+MAX(0,inputs!$B$14*(calculations!A189-inputs!$C$14))</f>
        <v>812.22500000000002</v>
      </c>
      <c r="G189" s="22">
        <f>MAX(MIN((calculations!A189-inputs!$B$21)/10000,100%),0) * inputs!$B$18</f>
        <v>0</v>
      </c>
      <c r="H189" s="22">
        <f>IF(AND(inputs!$B$35="YES", calculations!A189&gt;=inputs!$B$36,calculations!A189&lt;inputs!$B$37),inputs!$B$38*MIN(2,inputs!$B$17),0)</f>
        <v>0</v>
      </c>
      <c r="I189" s="25">
        <f>MIN(inputs!$B$32,A189)</f>
        <v>18700</v>
      </c>
      <c r="J189" s="25">
        <f>inputs!$B$29*(1+inputs!$B$33)-MAX(0,inputs!$B$31*(I189-inputs!$B$30))</f>
        <v>46486.999999999993</v>
      </c>
      <c r="K189" s="26">
        <f t="shared" si="26"/>
        <v>18700</v>
      </c>
      <c r="L189" s="25">
        <f>MAX(0,J189*(1+inputs!$B$33)-MAX(0,inputs!$B$31*(K189-inputs!$B$30)))</f>
        <v>47184.304999999986</v>
      </c>
      <c r="M189" s="26">
        <f t="shared" si="27"/>
        <v>18700</v>
      </c>
      <c r="N189" s="25">
        <f>MAX(0,L189*(1+inputs!$B$33)-MAX(0,inputs!$B$31*(M189-inputs!$B$30)))</f>
        <v>47892.06957499998</v>
      </c>
      <c r="O189" s="26">
        <f t="shared" si="28"/>
        <v>18700</v>
      </c>
      <c r="P189" s="25">
        <f>MAX(0,N189*(1+inputs!$B$33)-MAX(0,inputs!$B$31*(O189-inputs!$B$30)))</f>
        <v>48610.450618624971</v>
      </c>
      <c r="Q189" s="26">
        <f t="shared" si="29"/>
        <v>18700</v>
      </c>
      <c r="R189" s="25">
        <f>MAX(0,P189*(1+inputs!$B$33)-MAX(0,inputs!$B$31*(Q189-inputs!$B$30)))</f>
        <v>49339.607377904344</v>
      </c>
      <c r="S189" s="26">
        <f t="shared" si="30"/>
        <v>18700</v>
      </c>
      <c r="T189" s="25">
        <f>MAX(0,R189*(1+inputs!$B$33)-MAX(0,inputs!$B$31*(S189-inputs!$B$30)))</f>
        <v>50079.7014885729</v>
      </c>
      <c r="U189" s="26">
        <f t="shared" si="31"/>
        <v>18700</v>
      </c>
      <c r="V189" s="25">
        <f>MAX(0,T189*(1+inputs!$B$33)-MAX(0,inputs!$B$31*(U189-inputs!$B$30)))</f>
        <v>50830.897010901492</v>
      </c>
      <c r="W189" s="26">
        <f t="shared" si="32"/>
        <v>18700</v>
      </c>
      <c r="X189" s="25">
        <f>MAX(0,V189*(1+inputs!$B$33)-MAX(0,inputs!$B$31*(W189-inputs!$B$30)))</f>
        <v>51593.360466065009</v>
      </c>
      <c r="Y189" s="26">
        <f t="shared" si="33"/>
        <v>18700</v>
      </c>
      <c r="Z189" s="25">
        <f>MAX(0,X189*(1+inputs!$B$33)-MAX(0,inputs!$B$31*(Y189-inputs!$B$30)))</f>
        <v>52367.26087305598</v>
      </c>
      <c r="AA189" s="25">
        <f>MAX(0,Y189*(1+inputs!$B$33)-MAX(0,inputs!$B$31*(Z189-inputs!$B$30)))</f>
        <v>16084.006521424959</v>
      </c>
      <c r="AB189" s="26">
        <f t="shared" si="34"/>
        <v>18700</v>
      </c>
      <c r="AC189" s="25">
        <f>MAX(0,AA189*(1+inputs!$B$33)-MAX(0,inputs!$B$31*(AB189-inputs!$B$30)))</f>
        <v>16325.266619246331</v>
      </c>
      <c r="AD189" s="26">
        <f>IF(inputs!$B$27="YES",MAX(0,inputs!$B$31*(AB189-inputs!$B$30)),0)</f>
        <v>0</v>
      </c>
      <c r="AE189" s="3">
        <f t="shared" si="35"/>
        <v>2038.2249999999999</v>
      </c>
      <c r="AF189" s="1">
        <f t="shared" si="38"/>
        <v>0.33250000000000002</v>
      </c>
      <c r="AG189" s="8">
        <f t="shared" si="36"/>
        <v>16661.775000000001</v>
      </c>
    </row>
    <row r="190" spans="1:33" x14ac:dyDescent="0.2">
      <c r="A190" s="11">
        <f t="shared" si="37"/>
        <v>18800</v>
      </c>
      <c r="B190" s="15">
        <f>inputs!$C$3-MAX(0,MIN((calculations!A190-inputs!$B$8)*0.5,inputs!$C$3))+IF(AND(inputs!$B$23="YES",A190&lt;=inputs!$B$25),inputs!$B$24,0)</f>
        <v>12570</v>
      </c>
      <c r="C190" s="15">
        <f>MAX(0,MIN(A190-B190,inputs!$C$4)*inputs!$B$3)</f>
        <v>1246</v>
      </c>
      <c r="D190" s="16">
        <f>MAX(0,(MIN(A190,inputs!$C$5)-(inputs!$C$4+B190))*inputs!$B$4)</f>
        <v>0</v>
      </c>
      <c r="E190" s="16">
        <f>MAX(0, (calculations!A190-inputs!$C$5)*inputs!$B$5)</f>
        <v>0</v>
      </c>
      <c r="F190" s="19">
        <f>MAX(0,inputs!$B$13*(MIN(calculations!A190,inputs!$C$14)-inputs!$C$13))+MAX(0,inputs!$B$14*(calculations!A190-inputs!$C$14))</f>
        <v>825.47500000000002</v>
      </c>
      <c r="G190" s="22">
        <f>MAX(MIN((calculations!A190-inputs!$B$21)/10000,100%),0) * inputs!$B$18</f>
        <v>0</v>
      </c>
      <c r="H190" s="22">
        <f>IF(AND(inputs!$B$35="YES", calculations!A190&gt;=inputs!$B$36,calculations!A190&lt;inputs!$B$37),inputs!$B$38*MIN(2,inputs!$B$17),0)</f>
        <v>0</v>
      </c>
      <c r="I190" s="25">
        <f>MIN(inputs!$B$32,A190)</f>
        <v>18800</v>
      </c>
      <c r="J190" s="25">
        <f>inputs!$B$29*(1+inputs!$B$33)-MAX(0,inputs!$B$31*(I190-inputs!$B$30))</f>
        <v>46486.999999999993</v>
      </c>
      <c r="K190" s="26">
        <f t="shared" si="26"/>
        <v>18800</v>
      </c>
      <c r="L190" s="25">
        <f>MAX(0,J190*(1+inputs!$B$33)-MAX(0,inputs!$B$31*(K190-inputs!$B$30)))</f>
        <v>47184.304999999986</v>
      </c>
      <c r="M190" s="26">
        <f t="shared" si="27"/>
        <v>18800</v>
      </c>
      <c r="N190" s="25">
        <f>MAX(0,L190*(1+inputs!$B$33)-MAX(0,inputs!$B$31*(M190-inputs!$B$30)))</f>
        <v>47892.06957499998</v>
      </c>
      <c r="O190" s="26">
        <f t="shared" si="28"/>
        <v>18800</v>
      </c>
      <c r="P190" s="25">
        <f>MAX(0,N190*(1+inputs!$B$33)-MAX(0,inputs!$B$31*(O190-inputs!$B$30)))</f>
        <v>48610.450618624971</v>
      </c>
      <c r="Q190" s="26">
        <f t="shared" si="29"/>
        <v>18800</v>
      </c>
      <c r="R190" s="25">
        <f>MAX(0,P190*(1+inputs!$B$33)-MAX(0,inputs!$B$31*(Q190-inputs!$B$30)))</f>
        <v>49339.607377904344</v>
      </c>
      <c r="S190" s="26">
        <f t="shared" si="30"/>
        <v>18800</v>
      </c>
      <c r="T190" s="25">
        <f>MAX(0,R190*(1+inputs!$B$33)-MAX(0,inputs!$B$31*(S190-inputs!$B$30)))</f>
        <v>50079.7014885729</v>
      </c>
      <c r="U190" s="26">
        <f t="shared" si="31"/>
        <v>18800</v>
      </c>
      <c r="V190" s="25">
        <f>MAX(0,T190*(1+inputs!$B$33)-MAX(0,inputs!$B$31*(U190-inputs!$B$30)))</f>
        <v>50830.897010901492</v>
      </c>
      <c r="W190" s="26">
        <f t="shared" si="32"/>
        <v>18800</v>
      </c>
      <c r="X190" s="25">
        <f>MAX(0,V190*(1+inputs!$B$33)-MAX(0,inputs!$B$31*(W190-inputs!$B$30)))</f>
        <v>51593.360466065009</v>
      </c>
      <c r="Y190" s="26">
        <f t="shared" si="33"/>
        <v>18800</v>
      </c>
      <c r="Z190" s="25">
        <f>MAX(0,X190*(1+inputs!$B$33)-MAX(0,inputs!$B$31*(Y190-inputs!$B$30)))</f>
        <v>52367.26087305598</v>
      </c>
      <c r="AA190" s="25">
        <f>MAX(0,Y190*(1+inputs!$B$33)-MAX(0,inputs!$B$31*(Z190-inputs!$B$30)))</f>
        <v>16185.506521424959</v>
      </c>
      <c r="AB190" s="26">
        <f t="shared" si="34"/>
        <v>18800</v>
      </c>
      <c r="AC190" s="25">
        <f>MAX(0,AA190*(1+inputs!$B$33)-MAX(0,inputs!$B$31*(AB190-inputs!$B$30)))</f>
        <v>16428.289119246332</v>
      </c>
      <c r="AD190" s="26">
        <f>IF(inputs!$B$27="YES",MAX(0,inputs!$B$31*(AB190-inputs!$B$30)),0)</f>
        <v>0</v>
      </c>
      <c r="AE190" s="3">
        <f t="shared" si="35"/>
        <v>2071.4749999999999</v>
      </c>
      <c r="AF190" s="1">
        <f t="shared" si="38"/>
        <v>0.33250000000000002</v>
      </c>
      <c r="AG190" s="8">
        <f t="shared" si="36"/>
        <v>16728.525000000001</v>
      </c>
    </row>
    <row r="191" spans="1:33" x14ac:dyDescent="0.2">
      <c r="A191" s="11">
        <f t="shared" si="37"/>
        <v>18900</v>
      </c>
      <c r="B191" s="15">
        <f>inputs!$C$3-MAX(0,MIN((calculations!A191-inputs!$B$8)*0.5,inputs!$C$3))+IF(AND(inputs!$B$23="YES",A191&lt;=inputs!$B$25),inputs!$B$24,0)</f>
        <v>12570</v>
      </c>
      <c r="C191" s="15">
        <f>MAX(0,MIN(A191-B191,inputs!$C$4)*inputs!$B$3)</f>
        <v>1266</v>
      </c>
      <c r="D191" s="16">
        <f>MAX(0,(MIN(A191,inputs!$C$5)-(inputs!$C$4+B191))*inputs!$B$4)</f>
        <v>0</v>
      </c>
      <c r="E191" s="16">
        <f>MAX(0, (calculations!A191-inputs!$C$5)*inputs!$B$5)</f>
        <v>0</v>
      </c>
      <c r="F191" s="19">
        <f>MAX(0,inputs!$B$13*(MIN(calculations!A191,inputs!$C$14)-inputs!$C$13))+MAX(0,inputs!$B$14*(calculations!A191-inputs!$C$14))</f>
        <v>838.72500000000002</v>
      </c>
      <c r="G191" s="22">
        <f>MAX(MIN((calculations!A191-inputs!$B$21)/10000,100%),0) * inputs!$B$18</f>
        <v>0</v>
      </c>
      <c r="H191" s="22">
        <f>IF(AND(inputs!$B$35="YES", calculations!A191&gt;=inputs!$B$36,calculations!A191&lt;inputs!$B$37),inputs!$B$38*MIN(2,inputs!$B$17),0)</f>
        <v>0</v>
      </c>
      <c r="I191" s="25">
        <f>MIN(inputs!$B$32,A191)</f>
        <v>18900</v>
      </c>
      <c r="J191" s="25">
        <f>inputs!$B$29*(1+inputs!$B$33)-MAX(0,inputs!$B$31*(I191-inputs!$B$30))</f>
        <v>46486.999999999993</v>
      </c>
      <c r="K191" s="26">
        <f t="shared" si="26"/>
        <v>18900</v>
      </c>
      <c r="L191" s="25">
        <f>MAX(0,J191*(1+inputs!$B$33)-MAX(0,inputs!$B$31*(K191-inputs!$B$30)))</f>
        <v>47184.304999999986</v>
      </c>
      <c r="M191" s="26">
        <f t="shared" si="27"/>
        <v>18900</v>
      </c>
      <c r="N191" s="25">
        <f>MAX(0,L191*(1+inputs!$B$33)-MAX(0,inputs!$B$31*(M191-inputs!$B$30)))</f>
        <v>47892.06957499998</v>
      </c>
      <c r="O191" s="26">
        <f t="shared" si="28"/>
        <v>18900</v>
      </c>
      <c r="P191" s="25">
        <f>MAX(0,N191*(1+inputs!$B$33)-MAX(0,inputs!$B$31*(O191-inputs!$B$30)))</f>
        <v>48610.450618624971</v>
      </c>
      <c r="Q191" s="26">
        <f t="shared" si="29"/>
        <v>18900</v>
      </c>
      <c r="R191" s="25">
        <f>MAX(0,P191*(1+inputs!$B$33)-MAX(0,inputs!$B$31*(Q191-inputs!$B$30)))</f>
        <v>49339.607377904344</v>
      </c>
      <c r="S191" s="26">
        <f t="shared" si="30"/>
        <v>18900</v>
      </c>
      <c r="T191" s="25">
        <f>MAX(0,R191*(1+inputs!$B$33)-MAX(0,inputs!$B$31*(S191-inputs!$B$30)))</f>
        <v>50079.7014885729</v>
      </c>
      <c r="U191" s="26">
        <f t="shared" si="31"/>
        <v>18900</v>
      </c>
      <c r="V191" s="25">
        <f>MAX(0,T191*(1+inputs!$B$33)-MAX(0,inputs!$B$31*(U191-inputs!$B$30)))</f>
        <v>50830.897010901492</v>
      </c>
      <c r="W191" s="26">
        <f t="shared" si="32"/>
        <v>18900</v>
      </c>
      <c r="X191" s="25">
        <f>MAX(0,V191*(1+inputs!$B$33)-MAX(0,inputs!$B$31*(W191-inputs!$B$30)))</f>
        <v>51593.360466065009</v>
      </c>
      <c r="Y191" s="26">
        <f t="shared" si="33"/>
        <v>18900</v>
      </c>
      <c r="Z191" s="25">
        <f>MAX(0,X191*(1+inputs!$B$33)-MAX(0,inputs!$B$31*(Y191-inputs!$B$30)))</f>
        <v>52367.26087305598</v>
      </c>
      <c r="AA191" s="25">
        <f>MAX(0,Y191*(1+inputs!$B$33)-MAX(0,inputs!$B$31*(Z191-inputs!$B$30)))</f>
        <v>16287.006521424959</v>
      </c>
      <c r="AB191" s="26">
        <f t="shared" si="34"/>
        <v>18900</v>
      </c>
      <c r="AC191" s="25">
        <f>MAX(0,AA191*(1+inputs!$B$33)-MAX(0,inputs!$B$31*(AB191-inputs!$B$30)))</f>
        <v>16531.311619246331</v>
      </c>
      <c r="AD191" s="26">
        <f>IF(inputs!$B$27="YES",MAX(0,inputs!$B$31*(AB191-inputs!$B$30)),0)</f>
        <v>0</v>
      </c>
      <c r="AE191" s="3">
        <f t="shared" si="35"/>
        <v>2104.7249999999999</v>
      </c>
      <c r="AF191" s="1">
        <f t="shared" si="38"/>
        <v>0.33250000000000002</v>
      </c>
      <c r="AG191" s="8">
        <f t="shared" si="36"/>
        <v>16795.275000000001</v>
      </c>
    </row>
    <row r="192" spans="1:33" x14ac:dyDescent="0.2">
      <c r="A192" s="11">
        <f t="shared" si="37"/>
        <v>19000</v>
      </c>
      <c r="B192" s="15">
        <f>inputs!$C$3-MAX(0,MIN((calculations!A192-inputs!$B$8)*0.5,inputs!$C$3))+IF(AND(inputs!$B$23="YES",A192&lt;=inputs!$B$25),inputs!$B$24,0)</f>
        <v>12570</v>
      </c>
      <c r="C192" s="15">
        <f>MAX(0,MIN(A192-B192,inputs!$C$4)*inputs!$B$3)</f>
        <v>1286</v>
      </c>
      <c r="D192" s="16">
        <f>MAX(0,(MIN(A192,inputs!$C$5)-(inputs!$C$4+B192))*inputs!$B$4)</f>
        <v>0</v>
      </c>
      <c r="E192" s="16">
        <f>MAX(0, (calculations!A192-inputs!$C$5)*inputs!$B$5)</f>
        <v>0</v>
      </c>
      <c r="F192" s="19">
        <f>MAX(0,inputs!$B$13*(MIN(calculations!A192,inputs!$C$14)-inputs!$C$13))+MAX(0,inputs!$B$14*(calculations!A192-inputs!$C$14))</f>
        <v>851.97500000000002</v>
      </c>
      <c r="G192" s="22">
        <f>MAX(MIN((calculations!A192-inputs!$B$21)/10000,100%),0) * inputs!$B$18</f>
        <v>0</v>
      </c>
      <c r="H192" s="22">
        <f>IF(AND(inputs!$B$35="YES", calculations!A192&gt;=inputs!$B$36,calculations!A192&lt;inputs!$B$37),inputs!$B$38*MIN(2,inputs!$B$17),0)</f>
        <v>0</v>
      </c>
      <c r="I192" s="25">
        <f>MIN(inputs!$B$32,A192)</f>
        <v>19000</v>
      </c>
      <c r="J192" s="25">
        <f>inputs!$B$29*(1+inputs!$B$33)-MAX(0,inputs!$B$31*(I192-inputs!$B$30))</f>
        <v>46486.999999999993</v>
      </c>
      <c r="K192" s="26">
        <f t="shared" si="26"/>
        <v>19000</v>
      </c>
      <c r="L192" s="25">
        <f>MAX(0,J192*(1+inputs!$B$33)-MAX(0,inputs!$B$31*(K192-inputs!$B$30)))</f>
        <v>47184.304999999986</v>
      </c>
      <c r="M192" s="26">
        <f t="shared" si="27"/>
        <v>19000</v>
      </c>
      <c r="N192" s="25">
        <f>MAX(0,L192*(1+inputs!$B$33)-MAX(0,inputs!$B$31*(M192-inputs!$B$30)))</f>
        <v>47892.06957499998</v>
      </c>
      <c r="O192" s="26">
        <f t="shared" si="28"/>
        <v>19000</v>
      </c>
      <c r="P192" s="25">
        <f>MAX(0,N192*(1+inputs!$B$33)-MAX(0,inputs!$B$31*(O192-inputs!$B$30)))</f>
        <v>48610.450618624971</v>
      </c>
      <c r="Q192" s="26">
        <f t="shared" si="29"/>
        <v>19000</v>
      </c>
      <c r="R192" s="25">
        <f>MAX(0,P192*(1+inputs!$B$33)-MAX(0,inputs!$B$31*(Q192-inputs!$B$30)))</f>
        <v>49339.607377904344</v>
      </c>
      <c r="S192" s="26">
        <f t="shared" si="30"/>
        <v>19000</v>
      </c>
      <c r="T192" s="25">
        <f>MAX(0,R192*(1+inputs!$B$33)-MAX(0,inputs!$B$31*(S192-inputs!$B$30)))</f>
        <v>50079.7014885729</v>
      </c>
      <c r="U192" s="26">
        <f t="shared" si="31"/>
        <v>19000</v>
      </c>
      <c r="V192" s="25">
        <f>MAX(0,T192*(1+inputs!$B$33)-MAX(0,inputs!$B$31*(U192-inputs!$B$30)))</f>
        <v>50830.897010901492</v>
      </c>
      <c r="W192" s="26">
        <f t="shared" si="32"/>
        <v>19000</v>
      </c>
      <c r="X192" s="25">
        <f>MAX(0,V192*(1+inputs!$B$33)-MAX(0,inputs!$B$31*(W192-inputs!$B$30)))</f>
        <v>51593.360466065009</v>
      </c>
      <c r="Y192" s="26">
        <f t="shared" si="33"/>
        <v>19000</v>
      </c>
      <c r="Z192" s="25">
        <f>MAX(0,X192*(1+inputs!$B$33)-MAX(0,inputs!$B$31*(Y192-inputs!$B$30)))</f>
        <v>52367.26087305598</v>
      </c>
      <c r="AA192" s="25">
        <f>MAX(0,Y192*(1+inputs!$B$33)-MAX(0,inputs!$B$31*(Z192-inputs!$B$30)))</f>
        <v>16388.506521424959</v>
      </c>
      <c r="AB192" s="26">
        <f t="shared" si="34"/>
        <v>19000</v>
      </c>
      <c r="AC192" s="25">
        <f>MAX(0,AA192*(1+inputs!$B$33)-MAX(0,inputs!$B$31*(AB192-inputs!$B$30)))</f>
        <v>16634.33411924633</v>
      </c>
      <c r="AD192" s="26">
        <f>IF(inputs!$B$27="YES",MAX(0,inputs!$B$31*(AB192-inputs!$B$30)),0)</f>
        <v>0</v>
      </c>
      <c r="AE192" s="3">
        <f t="shared" si="35"/>
        <v>2137.9749999999999</v>
      </c>
      <c r="AF192" s="1">
        <f t="shared" si="38"/>
        <v>0.33250000000000002</v>
      </c>
      <c r="AG192" s="8">
        <f t="shared" si="36"/>
        <v>16862.025000000001</v>
      </c>
    </row>
    <row r="193" spans="1:33" x14ac:dyDescent="0.2">
      <c r="A193" s="11">
        <f t="shared" si="37"/>
        <v>19100</v>
      </c>
      <c r="B193" s="15">
        <f>inputs!$C$3-MAX(0,MIN((calculations!A193-inputs!$B$8)*0.5,inputs!$C$3))+IF(AND(inputs!$B$23="YES",A193&lt;=inputs!$B$25),inputs!$B$24,0)</f>
        <v>12570</v>
      </c>
      <c r="C193" s="15">
        <f>MAX(0,MIN(A193-B193,inputs!$C$4)*inputs!$B$3)</f>
        <v>1306</v>
      </c>
      <c r="D193" s="16">
        <f>MAX(0,(MIN(A193,inputs!$C$5)-(inputs!$C$4+B193))*inputs!$B$4)</f>
        <v>0</v>
      </c>
      <c r="E193" s="16">
        <f>MAX(0, (calculations!A193-inputs!$C$5)*inputs!$B$5)</f>
        <v>0</v>
      </c>
      <c r="F193" s="19">
        <f>MAX(0,inputs!$B$13*(MIN(calculations!A193,inputs!$C$14)-inputs!$C$13))+MAX(0,inputs!$B$14*(calculations!A193-inputs!$C$14))</f>
        <v>865.22500000000002</v>
      </c>
      <c r="G193" s="22">
        <f>MAX(MIN((calculations!A193-inputs!$B$21)/10000,100%),0) * inputs!$B$18</f>
        <v>0</v>
      </c>
      <c r="H193" s="22">
        <f>IF(AND(inputs!$B$35="YES", calculations!A193&gt;=inputs!$B$36,calculations!A193&lt;inputs!$B$37),inputs!$B$38*MIN(2,inputs!$B$17),0)</f>
        <v>0</v>
      </c>
      <c r="I193" s="25">
        <f>MIN(inputs!$B$32,A193)</f>
        <v>19100</v>
      </c>
      <c r="J193" s="25">
        <f>inputs!$B$29*(1+inputs!$B$33)-MAX(0,inputs!$B$31*(I193-inputs!$B$30))</f>
        <v>46486.999999999993</v>
      </c>
      <c r="K193" s="26">
        <f t="shared" si="26"/>
        <v>19100</v>
      </c>
      <c r="L193" s="25">
        <f>MAX(0,J193*(1+inputs!$B$33)-MAX(0,inputs!$B$31*(K193-inputs!$B$30)))</f>
        <v>47184.304999999986</v>
      </c>
      <c r="M193" s="26">
        <f t="shared" si="27"/>
        <v>19100</v>
      </c>
      <c r="N193" s="25">
        <f>MAX(0,L193*(1+inputs!$B$33)-MAX(0,inputs!$B$31*(M193-inputs!$B$30)))</f>
        <v>47892.06957499998</v>
      </c>
      <c r="O193" s="26">
        <f t="shared" si="28"/>
        <v>19100</v>
      </c>
      <c r="P193" s="25">
        <f>MAX(0,N193*(1+inputs!$B$33)-MAX(0,inputs!$B$31*(O193-inputs!$B$30)))</f>
        <v>48610.450618624971</v>
      </c>
      <c r="Q193" s="26">
        <f t="shared" si="29"/>
        <v>19100</v>
      </c>
      <c r="R193" s="25">
        <f>MAX(0,P193*(1+inputs!$B$33)-MAX(0,inputs!$B$31*(Q193-inputs!$B$30)))</f>
        <v>49339.607377904344</v>
      </c>
      <c r="S193" s="26">
        <f t="shared" si="30"/>
        <v>19100</v>
      </c>
      <c r="T193" s="25">
        <f>MAX(0,R193*(1+inputs!$B$33)-MAX(0,inputs!$B$31*(S193-inputs!$B$30)))</f>
        <v>50079.7014885729</v>
      </c>
      <c r="U193" s="26">
        <f t="shared" si="31"/>
        <v>19100</v>
      </c>
      <c r="V193" s="25">
        <f>MAX(0,T193*(1+inputs!$B$33)-MAX(0,inputs!$B$31*(U193-inputs!$B$30)))</f>
        <v>50830.897010901492</v>
      </c>
      <c r="W193" s="26">
        <f t="shared" si="32"/>
        <v>19100</v>
      </c>
      <c r="X193" s="25">
        <f>MAX(0,V193*(1+inputs!$B$33)-MAX(0,inputs!$B$31*(W193-inputs!$B$30)))</f>
        <v>51593.360466065009</v>
      </c>
      <c r="Y193" s="26">
        <f t="shared" si="33"/>
        <v>19100</v>
      </c>
      <c r="Z193" s="25">
        <f>MAX(0,X193*(1+inputs!$B$33)-MAX(0,inputs!$B$31*(Y193-inputs!$B$30)))</f>
        <v>52367.26087305598</v>
      </c>
      <c r="AA193" s="25">
        <f>MAX(0,Y193*(1+inputs!$B$33)-MAX(0,inputs!$B$31*(Z193-inputs!$B$30)))</f>
        <v>16490.006521424959</v>
      </c>
      <c r="AB193" s="26">
        <f t="shared" si="34"/>
        <v>19100</v>
      </c>
      <c r="AC193" s="25">
        <f>MAX(0,AA193*(1+inputs!$B$33)-MAX(0,inputs!$B$31*(AB193-inputs!$B$30)))</f>
        <v>16737.356619246333</v>
      </c>
      <c r="AD193" s="26">
        <f>IF(inputs!$B$27="YES",MAX(0,inputs!$B$31*(AB193-inputs!$B$30)),0)</f>
        <v>0</v>
      </c>
      <c r="AE193" s="3">
        <f t="shared" si="35"/>
        <v>2171.2249999999999</v>
      </c>
      <c r="AF193" s="1">
        <f t="shared" si="38"/>
        <v>0.33250000000000002</v>
      </c>
      <c r="AG193" s="8">
        <f t="shared" si="36"/>
        <v>16928.775000000001</v>
      </c>
    </row>
    <row r="194" spans="1:33" x14ac:dyDescent="0.2">
      <c r="A194" s="11">
        <f t="shared" si="37"/>
        <v>19200</v>
      </c>
      <c r="B194" s="15">
        <f>inputs!$C$3-MAX(0,MIN((calculations!A194-inputs!$B$8)*0.5,inputs!$C$3))+IF(AND(inputs!$B$23="YES",A194&lt;=inputs!$B$25),inputs!$B$24,0)</f>
        <v>12570</v>
      </c>
      <c r="C194" s="15">
        <f>MAX(0,MIN(A194-B194,inputs!$C$4)*inputs!$B$3)</f>
        <v>1326</v>
      </c>
      <c r="D194" s="16">
        <f>MAX(0,(MIN(A194,inputs!$C$5)-(inputs!$C$4+B194))*inputs!$B$4)</f>
        <v>0</v>
      </c>
      <c r="E194" s="16">
        <f>MAX(0, (calculations!A194-inputs!$C$5)*inputs!$B$5)</f>
        <v>0</v>
      </c>
      <c r="F194" s="19">
        <f>MAX(0,inputs!$B$13*(MIN(calculations!A194,inputs!$C$14)-inputs!$C$13))+MAX(0,inputs!$B$14*(calculations!A194-inputs!$C$14))</f>
        <v>878.47500000000002</v>
      </c>
      <c r="G194" s="22">
        <f>MAX(MIN((calculations!A194-inputs!$B$21)/10000,100%),0) * inputs!$B$18</f>
        <v>0</v>
      </c>
      <c r="H194" s="22">
        <f>IF(AND(inputs!$B$35="YES", calculations!A194&gt;=inputs!$B$36,calculations!A194&lt;inputs!$B$37),inputs!$B$38*MIN(2,inputs!$B$17),0)</f>
        <v>0</v>
      </c>
      <c r="I194" s="25">
        <f>MIN(inputs!$B$32,A194)</f>
        <v>19200</v>
      </c>
      <c r="J194" s="25">
        <f>inputs!$B$29*(1+inputs!$B$33)-MAX(0,inputs!$B$31*(I194-inputs!$B$30))</f>
        <v>46486.999999999993</v>
      </c>
      <c r="K194" s="26">
        <f t="shared" ref="K194:K257" si="39">$I194+(INT(COLUMN(K$1)/2) - 5) * ($A194-$I194)/9</f>
        <v>19200</v>
      </c>
      <c r="L194" s="25">
        <f>MAX(0,J194*(1+inputs!$B$33)-MAX(0,inputs!$B$31*(K194-inputs!$B$30)))</f>
        <v>47184.304999999986</v>
      </c>
      <c r="M194" s="26">
        <f t="shared" ref="M194:M257" si="40">$I194+(INT(COLUMN(M$1)/2) - 5) * ($A194-$I194)/9</f>
        <v>19200</v>
      </c>
      <c r="N194" s="25">
        <f>MAX(0,L194*(1+inputs!$B$33)-MAX(0,inputs!$B$31*(M194-inputs!$B$30)))</f>
        <v>47892.06957499998</v>
      </c>
      <c r="O194" s="26">
        <f t="shared" ref="O194:O257" si="41">$I194+(INT(COLUMN(O$1)/2) - 5) * ($A194-$I194)/9</f>
        <v>19200</v>
      </c>
      <c r="P194" s="25">
        <f>MAX(0,N194*(1+inputs!$B$33)-MAX(0,inputs!$B$31*(O194-inputs!$B$30)))</f>
        <v>48610.450618624971</v>
      </c>
      <c r="Q194" s="26">
        <f t="shared" ref="Q194:Q257" si="42">$I194+(INT(COLUMN(Q$1)/2) - 5) * ($A194-$I194)/9</f>
        <v>19200</v>
      </c>
      <c r="R194" s="25">
        <f>MAX(0,P194*(1+inputs!$B$33)-MAX(0,inputs!$B$31*(Q194-inputs!$B$30)))</f>
        <v>49339.607377904344</v>
      </c>
      <c r="S194" s="26">
        <f t="shared" ref="S194:S257" si="43">$I194+(INT(COLUMN(S$1)/2) - 5) * ($A194-$I194)/9</f>
        <v>19200</v>
      </c>
      <c r="T194" s="25">
        <f>MAX(0,R194*(1+inputs!$B$33)-MAX(0,inputs!$B$31*(S194-inputs!$B$30)))</f>
        <v>50079.7014885729</v>
      </c>
      <c r="U194" s="26">
        <f t="shared" ref="U194:U257" si="44">$I194+(INT(COLUMN(U$1)/2) - 5) * ($A194-$I194)/9</f>
        <v>19200</v>
      </c>
      <c r="V194" s="25">
        <f>MAX(0,T194*(1+inputs!$B$33)-MAX(0,inputs!$B$31*(U194-inputs!$B$30)))</f>
        <v>50830.897010901492</v>
      </c>
      <c r="W194" s="26">
        <f t="shared" ref="W194:W257" si="45">$I194+(INT(COLUMN(W$1)/2) - 5) * ($A194-$I194)/9</f>
        <v>19200</v>
      </c>
      <c r="X194" s="25">
        <f>MAX(0,V194*(1+inputs!$B$33)-MAX(0,inputs!$B$31*(W194-inputs!$B$30)))</f>
        <v>51593.360466065009</v>
      </c>
      <c r="Y194" s="26">
        <f t="shared" ref="Y194:Y257" si="46">$I194+(INT(COLUMN(Y$1)/2) - 5) * ($A194-$I194)/9</f>
        <v>19200</v>
      </c>
      <c r="Z194" s="25">
        <f>MAX(0,X194*(1+inputs!$B$33)-MAX(0,inputs!$B$31*(Y194-inputs!$B$30)))</f>
        <v>52367.26087305598</v>
      </c>
      <c r="AA194" s="25">
        <f>MAX(0,Y194*(1+inputs!$B$33)-MAX(0,inputs!$B$31*(Z194-inputs!$B$30)))</f>
        <v>16591.506521424959</v>
      </c>
      <c r="AB194" s="26">
        <f t="shared" ref="AB194:AB257" si="47">$I194+(INT(COLUMN(AB$1)/2) - 5) * ($A194-$I194)/9</f>
        <v>19200</v>
      </c>
      <c r="AC194" s="25">
        <f>MAX(0,AA194*(1+inputs!$B$33)-MAX(0,inputs!$B$31*(AB194-inputs!$B$30)))</f>
        <v>16840.379119246332</v>
      </c>
      <c r="AD194" s="26">
        <f>IF(inputs!$B$27="YES",MAX(0,inputs!$B$31*(AB194-inputs!$B$30)),0)</f>
        <v>0</v>
      </c>
      <c r="AE194" s="3">
        <f t="shared" ref="AE194:AE257" si="48">SUM(C194:G194)+AD194-H194</f>
        <v>2204.4749999999999</v>
      </c>
      <c r="AF194" s="1">
        <f t="shared" si="38"/>
        <v>0.33250000000000002</v>
      </c>
      <c r="AG194" s="8">
        <f t="shared" ref="AG194:AG257" si="49">A194-AE194</f>
        <v>16995.525000000001</v>
      </c>
    </row>
    <row r="195" spans="1:33" x14ac:dyDescent="0.2">
      <c r="A195" s="11">
        <f t="shared" ref="A195:A258" si="50">(ROW(A195)-2)*100</f>
        <v>19300</v>
      </c>
      <c r="B195" s="15">
        <f>inputs!$C$3-MAX(0,MIN((calculations!A195-inputs!$B$8)*0.5,inputs!$C$3))+IF(AND(inputs!$B$23="YES",A195&lt;=inputs!$B$25),inputs!$B$24,0)</f>
        <v>12570</v>
      </c>
      <c r="C195" s="15">
        <f>MAX(0,MIN(A195-B195,inputs!$C$4)*inputs!$B$3)</f>
        <v>1346</v>
      </c>
      <c r="D195" s="16">
        <f>MAX(0,(MIN(A195,inputs!$C$5)-(inputs!$C$4+B195))*inputs!$B$4)</f>
        <v>0</v>
      </c>
      <c r="E195" s="16">
        <f>MAX(0, (calculations!A195-inputs!$C$5)*inputs!$B$5)</f>
        <v>0</v>
      </c>
      <c r="F195" s="19">
        <f>MAX(0,inputs!$B$13*(MIN(calculations!A195,inputs!$C$14)-inputs!$C$13))+MAX(0,inputs!$B$14*(calculations!A195-inputs!$C$14))</f>
        <v>891.72500000000002</v>
      </c>
      <c r="G195" s="22">
        <f>MAX(MIN((calculations!A195-inputs!$B$21)/10000,100%),0) * inputs!$B$18</f>
        <v>0</v>
      </c>
      <c r="H195" s="22">
        <f>IF(AND(inputs!$B$35="YES", calculations!A195&gt;=inputs!$B$36,calculations!A195&lt;inputs!$B$37),inputs!$B$38*MIN(2,inputs!$B$17),0)</f>
        <v>0</v>
      </c>
      <c r="I195" s="25">
        <f>MIN(inputs!$B$32,A195)</f>
        <v>19300</v>
      </c>
      <c r="J195" s="25">
        <f>inputs!$B$29*(1+inputs!$B$33)-MAX(0,inputs!$B$31*(I195-inputs!$B$30))</f>
        <v>46486.999999999993</v>
      </c>
      <c r="K195" s="26">
        <f t="shared" si="39"/>
        <v>19300</v>
      </c>
      <c r="L195" s="25">
        <f>MAX(0,J195*(1+inputs!$B$33)-MAX(0,inputs!$B$31*(K195-inputs!$B$30)))</f>
        <v>47184.304999999986</v>
      </c>
      <c r="M195" s="26">
        <f t="shared" si="40"/>
        <v>19300</v>
      </c>
      <c r="N195" s="25">
        <f>MAX(0,L195*(1+inputs!$B$33)-MAX(0,inputs!$B$31*(M195-inputs!$B$30)))</f>
        <v>47892.06957499998</v>
      </c>
      <c r="O195" s="26">
        <f t="shared" si="41"/>
        <v>19300</v>
      </c>
      <c r="P195" s="25">
        <f>MAX(0,N195*(1+inputs!$B$33)-MAX(0,inputs!$B$31*(O195-inputs!$B$30)))</f>
        <v>48610.450618624971</v>
      </c>
      <c r="Q195" s="26">
        <f t="shared" si="42"/>
        <v>19300</v>
      </c>
      <c r="R195" s="25">
        <f>MAX(0,P195*(1+inputs!$B$33)-MAX(0,inputs!$B$31*(Q195-inputs!$B$30)))</f>
        <v>49339.607377904344</v>
      </c>
      <c r="S195" s="26">
        <f t="shared" si="43"/>
        <v>19300</v>
      </c>
      <c r="T195" s="25">
        <f>MAX(0,R195*(1+inputs!$B$33)-MAX(0,inputs!$B$31*(S195-inputs!$B$30)))</f>
        <v>50079.7014885729</v>
      </c>
      <c r="U195" s="26">
        <f t="shared" si="44"/>
        <v>19300</v>
      </c>
      <c r="V195" s="25">
        <f>MAX(0,T195*(1+inputs!$B$33)-MAX(0,inputs!$B$31*(U195-inputs!$B$30)))</f>
        <v>50830.897010901492</v>
      </c>
      <c r="W195" s="26">
        <f t="shared" si="45"/>
        <v>19300</v>
      </c>
      <c r="X195" s="25">
        <f>MAX(0,V195*(1+inputs!$B$33)-MAX(0,inputs!$B$31*(W195-inputs!$B$30)))</f>
        <v>51593.360466065009</v>
      </c>
      <c r="Y195" s="26">
        <f t="shared" si="46"/>
        <v>19300</v>
      </c>
      <c r="Z195" s="25">
        <f>MAX(0,X195*(1+inputs!$B$33)-MAX(0,inputs!$B$31*(Y195-inputs!$B$30)))</f>
        <v>52367.26087305598</v>
      </c>
      <c r="AA195" s="25">
        <f>MAX(0,Y195*(1+inputs!$B$33)-MAX(0,inputs!$B$31*(Z195-inputs!$B$30)))</f>
        <v>16693.006521424959</v>
      </c>
      <c r="AB195" s="26">
        <f t="shared" si="47"/>
        <v>19300</v>
      </c>
      <c r="AC195" s="25">
        <f>MAX(0,AA195*(1+inputs!$B$33)-MAX(0,inputs!$B$31*(AB195-inputs!$B$30)))</f>
        <v>16943.401619246331</v>
      </c>
      <c r="AD195" s="26">
        <f>IF(inputs!$B$27="YES",MAX(0,inputs!$B$31*(AB195-inputs!$B$30)),0)</f>
        <v>0</v>
      </c>
      <c r="AE195" s="3">
        <f t="shared" si="48"/>
        <v>2237.7249999999999</v>
      </c>
      <c r="AF195" s="1">
        <f t="shared" ref="AF195:AF258" si="51">(AE196-AE195)/100</f>
        <v>0.33250000000000002</v>
      </c>
      <c r="AG195" s="8">
        <f t="shared" si="49"/>
        <v>17062.275000000001</v>
      </c>
    </row>
    <row r="196" spans="1:33" x14ac:dyDescent="0.2">
      <c r="A196" s="11">
        <f t="shared" si="50"/>
        <v>19400</v>
      </c>
      <c r="B196" s="15">
        <f>inputs!$C$3-MAX(0,MIN((calculations!A196-inputs!$B$8)*0.5,inputs!$C$3))+IF(AND(inputs!$B$23="YES",A196&lt;=inputs!$B$25),inputs!$B$24,0)</f>
        <v>12570</v>
      </c>
      <c r="C196" s="15">
        <f>MAX(0,MIN(A196-B196,inputs!$C$4)*inputs!$B$3)</f>
        <v>1366</v>
      </c>
      <c r="D196" s="16">
        <f>MAX(0,(MIN(A196,inputs!$C$5)-(inputs!$C$4+B196))*inputs!$B$4)</f>
        <v>0</v>
      </c>
      <c r="E196" s="16">
        <f>MAX(0, (calculations!A196-inputs!$C$5)*inputs!$B$5)</f>
        <v>0</v>
      </c>
      <c r="F196" s="19">
        <f>MAX(0,inputs!$B$13*(MIN(calculations!A196,inputs!$C$14)-inputs!$C$13))+MAX(0,inputs!$B$14*(calculations!A196-inputs!$C$14))</f>
        <v>904.97500000000002</v>
      </c>
      <c r="G196" s="22">
        <f>MAX(MIN((calculations!A196-inputs!$B$21)/10000,100%),0) * inputs!$B$18</f>
        <v>0</v>
      </c>
      <c r="H196" s="22">
        <f>IF(AND(inputs!$B$35="YES", calculations!A196&gt;=inputs!$B$36,calculations!A196&lt;inputs!$B$37),inputs!$B$38*MIN(2,inputs!$B$17),0)</f>
        <v>0</v>
      </c>
      <c r="I196" s="25">
        <f>MIN(inputs!$B$32,A196)</f>
        <v>19400</v>
      </c>
      <c r="J196" s="25">
        <f>inputs!$B$29*(1+inputs!$B$33)-MAX(0,inputs!$B$31*(I196-inputs!$B$30))</f>
        <v>46486.999999999993</v>
      </c>
      <c r="K196" s="26">
        <f t="shared" si="39"/>
        <v>19400</v>
      </c>
      <c r="L196" s="25">
        <f>MAX(0,J196*(1+inputs!$B$33)-MAX(0,inputs!$B$31*(K196-inputs!$B$30)))</f>
        <v>47184.304999999986</v>
      </c>
      <c r="M196" s="26">
        <f t="shared" si="40"/>
        <v>19400</v>
      </c>
      <c r="N196" s="25">
        <f>MAX(0,L196*(1+inputs!$B$33)-MAX(0,inputs!$B$31*(M196-inputs!$B$30)))</f>
        <v>47892.06957499998</v>
      </c>
      <c r="O196" s="26">
        <f t="shared" si="41"/>
        <v>19400</v>
      </c>
      <c r="P196" s="25">
        <f>MAX(0,N196*(1+inputs!$B$33)-MAX(0,inputs!$B$31*(O196-inputs!$B$30)))</f>
        <v>48610.450618624971</v>
      </c>
      <c r="Q196" s="26">
        <f t="shared" si="42"/>
        <v>19400</v>
      </c>
      <c r="R196" s="25">
        <f>MAX(0,P196*(1+inputs!$B$33)-MAX(0,inputs!$B$31*(Q196-inputs!$B$30)))</f>
        <v>49339.607377904344</v>
      </c>
      <c r="S196" s="26">
        <f t="shared" si="43"/>
        <v>19400</v>
      </c>
      <c r="T196" s="25">
        <f>MAX(0,R196*(1+inputs!$B$33)-MAX(0,inputs!$B$31*(S196-inputs!$B$30)))</f>
        <v>50079.7014885729</v>
      </c>
      <c r="U196" s="26">
        <f t="shared" si="44"/>
        <v>19400</v>
      </c>
      <c r="V196" s="25">
        <f>MAX(0,T196*(1+inputs!$B$33)-MAX(0,inputs!$B$31*(U196-inputs!$B$30)))</f>
        <v>50830.897010901492</v>
      </c>
      <c r="W196" s="26">
        <f t="shared" si="45"/>
        <v>19400</v>
      </c>
      <c r="X196" s="25">
        <f>MAX(0,V196*(1+inputs!$B$33)-MAX(0,inputs!$B$31*(W196-inputs!$B$30)))</f>
        <v>51593.360466065009</v>
      </c>
      <c r="Y196" s="26">
        <f t="shared" si="46"/>
        <v>19400</v>
      </c>
      <c r="Z196" s="25">
        <f>MAX(0,X196*(1+inputs!$B$33)-MAX(0,inputs!$B$31*(Y196-inputs!$B$30)))</f>
        <v>52367.26087305598</v>
      </c>
      <c r="AA196" s="25">
        <f>MAX(0,Y196*(1+inputs!$B$33)-MAX(0,inputs!$B$31*(Z196-inputs!$B$30)))</f>
        <v>16794.506521424959</v>
      </c>
      <c r="AB196" s="26">
        <f t="shared" si="47"/>
        <v>19400</v>
      </c>
      <c r="AC196" s="25">
        <f>MAX(0,AA196*(1+inputs!$B$33)-MAX(0,inputs!$B$31*(AB196-inputs!$B$30)))</f>
        <v>17046.424119246331</v>
      </c>
      <c r="AD196" s="26">
        <f>IF(inputs!$B$27="YES",MAX(0,inputs!$B$31*(AB196-inputs!$B$30)),0)</f>
        <v>0</v>
      </c>
      <c r="AE196" s="3">
        <f t="shared" si="48"/>
        <v>2270.9749999999999</v>
      </c>
      <c r="AF196" s="1">
        <f t="shared" si="51"/>
        <v>0.33250000000000002</v>
      </c>
      <c r="AG196" s="8">
        <f t="shared" si="49"/>
        <v>17129.025000000001</v>
      </c>
    </row>
    <row r="197" spans="1:33" x14ac:dyDescent="0.2">
      <c r="A197" s="11">
        <f t="shared" si="50"/>
        <v>19500</v>
      </c>
      <c r="B197" s="15">
        <f>inputs!$C$3-MAX(0,MIN((calculations!A197-inputs!$B$8)*0.5,inputs!$C$3))+IF(AND(inputs!$B$23="YES",A197&lt;=inputs!$B$25),inputs!$B$24,0)</f>
        <v>12570</v>
      </c>
      <c r="C197" s="15">
        <f>MAX(0,MIN(A197-B197,inputs!$C$4)*inputs!$B$3)</f>
        <v>1386</v>
      </c>
      <c r="D197" s="16">
        <f>MAX(0,(MIN(A197,inputs!$C$5)-(inputs!$C$4+B197))*inputs!$B$4)</f>
        <v>0</v>
      </c>
      <c r="E197" s="16">
        <f>MAX(0, (calculations!A197-inputs!$C$5)*inputs!$B$5)</f>
        <v>0</v>
      </c>
      <c r="F197" s="19">
        <f>MAX(0,inputs!$B$13*(MIN(calculations!A197,inputs!$C$14)-inputs!$C$13))+MAX(0,inputs!$B$14*(calculations!A197-inputs!$C$14))</f>
        <v>918.22500000000002</v>
      </c>
      <c r="G197" s="22">
        <f>MAX(MIN((calculations!A197-inputs!$B$21)/10000,100%),0) * inputs!$B$18</f>
        <v>0</v>
      </c>
      <c r="H197" s="22">
        <f>IF(AND(inputs!$B$35="YES", calculations!A197&gt;=inputs!$B$36,calculations!A197&lt;inputs!$B$37),inputs!$B$38*MIN(2,inputs!$B$17),0)</f>
        <v>0</v>
      </c>
      <c r="I197" s="25">
        <f>MIN(inputs!$B$32,A197)</f>
        <v>19500</v>
      </c>
      <c r="J197" s="25">
        <f>inputs!$B$29*(1+inputs!$B$33)-MAX(0,inputs!$B$31*(I197-inputs!$B$30))</f>
        <v>46486.999999999993</v>
      </c>
      <c r="K197" s="26">
        <f t="shared" si="39"/>
        <v>19500</v>
      </c>
      <c r="L197" s="25">
        <f>MAX(0,J197*(1+inputs!$B$33)-MAX(0,inputs!$B$31*(K197-inputs!$B$30)))</f>
        <v>47184.304999999986</v>
      </c>
      <c r="M197" s="26">
        <f t="shared" si="40"/>
        <v>19500</v>
      </c>
      <c r="N197" s="25">
        <f>MAX(0,L197*(1+inputs!$B$33)-MAX(0,inputs!$B$31*(M197-inputs!$B$30)))</f>
        <v>47892.06957499998</v>
      </c>
      <c r="O197" s="26">
        <f t="shared" si="41"/>
        <v>19500</v>
      </c>
      <c r="P197" s="25">
        <f>MAX(0,N197*(1+inputs!$B$33)-MAX(0,inputs!$B$31*(O197-inputs!$B$30)))</f>
        <v>48610.450618624971</v>
      </c>
      <c r="Q197" s="26">
        <f t="shared" si="42"/>
        <v>19500</v>
      </c>
      <c r="R197" s="25">
        <f>MAX(0,P197*(1+inputs!$B$33)-MAX(0,inputs!$B$31*(Q197-inputs!$B$30)))</f>
        <v>49339.607377904344</v>
      </c>
      <c r="S197" s="26">
        <f t="shared" si="43"/>
        <v>19500</v>
      </c>
      <c r="T197" s="25">
        <f>MAX(0,R197*(1+inputs!$B$33)-MAX(0,inputs!$B$31*(S197-inputs!$B$30)))</f>
        <v>50079.7014885729</v>
      </c>
      <c r="U197" s="26">
        <f t="shared" si="44"/>
        <v>19500</v>
      </c>
      <c r="V197" s="25">
        <f>MAX(0,T197*(1+inputs!$B$33)-MAX(0,inputs!$B$31*(U197-inputs!$B$30)))</f>
        <v>50830.897010901492</v>
      </c>
      <c r="W197" s="26">
        <f t="shared" si="45"/>
        <v>19500</v>
      </c>
      <c r="X197" s="25">
        <f>MAX(0,V197*(1+inputs!$B$33)-MAX(0,inputs!$B$31*(W197-inputs!$B$30)))</f>
        <v>51593.360466065009</v>
      </c>
      <c r="Y197" s="26">
        <f t="shared" si="46"/>
        <v>19500</v>
      </c>
      <c r="Z197" s="25">
        <f>MAX(0,X197*(1+inputs!$B$33)-MAX(0,inputs!$B$31*(Y197-inputs!$B$30)))</f>
        <v>52367.26087305598</v>
      </c>
      <c r="AA197" s="25">
        <f>MAX(0,Y197*(1+inputs!$B$33)-MAX(0,inputs!$B$31*(Z197-inputs!$B$30)))</f>
        <v>16896.006521424959</v>
      </c>
      <c r="AB197" s="26">
        <f t="shared" si="47"/>
        <v>19500</v>
      </c>
      <c r="AC197" s="25">
        <f>MAX(0,AA197*(1+inputs!$B$33)-MAX(0,inputs!$B$31*(AB197-inputs!$B$30)))</f>
        <v>17149.446619246333</v>
      </c>
      <c r="AD197" s="26">
        <f>IF(inputs!$B$27="YES",MAX(0,inputs!$B$31*(AB197-inputs!$B$30)),0)</f>
        <v>0</v>
      </c>
      <c r="AE197" s="3">
        <f t="shared" si="48"/>
        <v>2304.2249999999999</v>
      </c>
      <c r="AF197" s="1">
        <f t="shared" si="51"/>
        <v>0.33250000000000002</v>
      </c>
      <c r="AG197" s="8">
        <f t="shared" si="49"/>
        <v>17195.775000000001</v>
      </c>
    </row>
    <row r="198" spans="1:33" x14ac:dyDescent="0.2">
      <c r="A198" s="11">
        <f t="shared" si="50"/>
        <v>19600</v>
      </c>
      <c r="B198" s="15">
        <f>inputs!$C$3-MAX(0,MIN((calculations!A198-inputs!$B$8)*0.5,inputs!$C$3))+IF(AND(inputs!$B$23="YES",A198&lt;=inputs!$B$25),inputs!$B$24,0)</f>
        <v>12570</v>
      </c>
      <c r="C198" s="15">
        <f>MAX(0,MIN(A198-B198,inputs!$C$4)*inputs!$B$3)</f>
        <v>1406</v>
      </c>
      <c r="D198" s="16">
        <f>MAX(0,(MIN(A198,inputs!$C$5)-(inputs!$C$4+B198))*inputs!$B$4)</f>
        <v>0</v>
      </c>
      <c r="E198" s="16">
        <f>MAX(0, (calculations!A198-inputs!$C$5)*inputs!$B$5)</f>
        <v>0</v>
      </c>
      <c r="F198" s="19">
        <f>MAX(0,inputs!$B$13*(MIN(calculations!A198,inputs!$C$14)-inputs!$C$13))+MAX(0,inputs!$B$14*(calculations!A198-inputs!$C$14))</f>
        <v>931.47500000000002</v>
      </c>
      <c r="G198" s="22">
        <f>MAX(MIN((calculations!A198-inputs!$B$21)/10000,100%),0) * inputs!$B$18</f>
        <v>0</v>
      </c>
      <c r="H198" s="22">
        <f>IF(AND(inputs!$B$35="YES", calculations!A198&gt;=inputs!$B$36,calculations!A198&lt;inputs!$B$37),inputs!$B$38*MIN(2,inputs!$B$17),0)</f>
        <v>0</v>
      </c>
      <c r="I198" s="25">
        <f>MIN(inputs!$B$32,A198)</f>
        <v>19600</v>
      </c>
      <c r="J198" s="25">
        <f>inputs!$B$29*(1+inputs!$B$33)-MAX(0,inputs!$B$31*(I198-inputs!$B$30))</f>
        <v>46486.999999999993</v>
      </c>
      <c r="K198" s="26">
        <f t="shared" si="39"/>
        <v>19600</v>
      </c>
      <c r="L198" s="25">
        <f>MAX(0,J198*(1+inputs!$B$33)-MAX(0,inputs!$B$31*(K198-inputs!$B$30)))</f>
        <v>47184.304999999986</v>
      </c>
      <c r="M198" s="26">
        <f t="shared" si="40"/>
        <v>19600</v>
      </c>
      <c r="N198" s="25">
        <f>MAX(0,L198*(1+inputs!$B$33)-MAX(0,inputs!$B$31*(M198-inputs!$B$30)))</f>
        <v>47892.06957499998</v>
      </c>
      <c r="O198" s="26">
        <f t="shared" si="41"/>
        <v>19600</v>
      </c>
      <c r="P198" s="25">
        <f>MAX(0,N198*(1+inputs!$B$33)-MAX(0,inputs!$B$31*(O198-inputs!$B$30)))</f>
        <v>48610.450618624971</v>
      </c>
      <c r="Q198" s="26">
        <f t="shared" si="42"/>
        <v>19600</v>
      </c>
      <c r="R198" s="25">
        <f>MAX(0,P198*(1+inputs!$B$33)-MAX(0,inputs!$B$31*(Q198-inputs!$B$30)))</f>
        <v>49339.607377904344</v>
      </c>
      <c r="S198" s="26">
        <f t="shared" si="43"/>
        <v>19600</v>
      </c>
      <c r="T198" s="25">
        <f>MAX(0,R198*(1+inputs!$B$33)-MAX(0,inputs!$B$31*(S198-inputs!$B$30)))</f>
        <v>50079.7014885729</v>
      </c>
      <c r="U198" s="26">
        <f t="shared" si="44"/>
        <v>19600</v>
      </c>
      <c r="V198" s="25">
        <f>MAX(0,T198*(1+inputs!$B$33)-MAX(0,inputs!$B$31*(U198-inputs!$B$30)))</f>
        <v>50830.897010901492</v>
      </c>
      <c r="W198" s="26">
        <f t="shared" si="45"/>
        <v>19600</v>
      </c>
      <c r="X198" s="25">
        <f>MAX(0,V198*(1+inputs!$B$33)-MAX(0,inputs!$B$31*(W198-inputs!$B$30)))</f>
        <v>51593.360466065009</v>
      </c>
      <c r="Y198" s="26">
        <f t="shared" si="46"/>
        <v>19600</v>
      </c>
      <c r="Z198" s="25">
        <f>MAX(0,X198*(1+inputs!$B$33)-MAX(0,inputs!$B$31*(Y198-inputs!$B$30)))</f>
        <v>52367.26087305598</v>
      </c>
      <c r="AA198" s="25">
        <f>MAX(0,Y198*(1+inputs!$B$33)-MAX(0,inputs!$B$31*(Z198-inputs!$B$30)))</f>
        <v>16997.506521424959</v>
      </c>
      <c r="AB198" s="26">
        <f t="shared" si="47"/>
        <v>19600</v>
      </c>
      <c r="AC198" s="25">
        <f>MAX(0,AA198*(1+inputs!$B$33)-MAX(0,inputs!$B$31*(AB198-inputs!$B$30)))</f>
        <v>17252.469119246332</v>
      </c>
      <c r="AD198" s="26">
        <f>IF(inputs!$B$27="YES",MAX(0,inputs!$B$31*(AB198-inputs!$B$30)),0)</f>
        <v>0</v>
      </c>
      <c r="AE198" s="3">
        <f t="shared" si="48"/>
        <v>2337.4749999999999</v>
      </c>
      <c r="AF198" s="1">
        <f t="shared" si="51"/>
        <v>0.33250000000000002</v>
      </c>
      <c r="AG198" s="8">
        <f t="shared" si="49"/>
        <v>17262.525000000001</v>
      </c>
    </row>
    <row r="199" spans="1:33" x14ac:dyDescent="0.2">
      <c r="A199" s="11">
        <f t="shared" si="50"/>
        <v>19700</v>
      </c>
      <c r="B199" s="15">
        <f>inputs!$C$3-MAX(0,MIN((calculations!A199-inputs!$B$8)*0.5,inputs!$C$3))+IF(AND(inputs!$B$23="YES",A199&lt;=inputs!$B$25),inputs!$B$24,0)</f>
        <v>12570</v>
      </c>
      <c r="C199" s="15">
        <f>MAX(0,MIN(A199-B199,inputs!$C$4)*inputs!$B$3)</f>
        <v>1426</v>
      </c>
      <c r="D199" s="16">
        <f>MAX(0,(MIN(A199,inputs!$C$5)-(inputs!$C$4+B199))*inputs!$B$4)</f>
        <v>0</v>
      </c>
      <c r="E199" s="16">
        <f>MAX(0, (calculations!A199-inputs!$C$5)*inputs!$B$5)</f>
        <v>0</v>
      </c>
      <c r="F199" s="19">
        <f>MAX(0,inputs!$B$13*(MIN(calculations!A199,inputs!$C$14)-inputs!$C$13))+MAX(0,inputs!$B$14*(calculations!A199-inputs!$C$14))</f>
        <v>944.72500000000002</v>
      </c>
      <c r="G199" s="22">
        <f>MAX(MIN((calculations!A199-inputs!$B$21)/10000,100%),0) * inputs!$B$18</f>
        <v>0</v>
      </c>
      <c r="H199" s="22">
        <f>IF(AND(inputs!$B$35="YES", calculations!A199&gt;=inputs!$B$36,calculations!A199&lt;inputs!$B$37),inputs!$B$38*MIN(2,inputs!$B$17),0)</f>
        <v>0</v>
      </c>
      <c r="I199" s="25">
        <f>MIN(inputs!$B$32,A199)</f>
        <v>19700</v>
      </c>
      <c r="J199" s="25">
        <f>inputs!$B$29*(1+inputs!$B$33)-MAX(0,inputs!$B$31*(I199-inputs!$B$30))</f>
        <v>46486.999999999993</v>
      </c>
      <c r="K199" s="26">
        <f t="shared" si="39"/>
        <v>19700</v>
      </c>
      <c r="L199" s="25">
        <f>MAX(0,J199*(1+inputs!$B$33)-MAX(0,inputs!$B$31*(K199-inputs!$B$30)))</f>
        <v>47184.304999999986</v>
      </c>
      <c r="M199" s="26">
        <f t="shared" si="40"/>
        <v>19700</v>
      </c>
      <c r="N199" s="25">
        <f>MAX(0,L199*(1+inputs!$B$33)-MAX(0,inputs!$B$31*(M199-inputs!$B$30)))</f>
        <v>47892.06957499998</v>
      </c>
      <c r="O199" s="26">
        <f t="shared" si="41"/>
        <v>19700</v>
      </c>
      <c r="P199" s="25">
        <f>MAX(0,N199*(1+inputs!$B$33)-MAX(0,inputs!$B$31*(O199-inputs!$B$30)))</f>
        <v>48610.450618624971</v>
      </c>
      <c r="Q199" s="26">
        <f t="shared" si="42"/>
        <v>19700</v>
      </c>
      <c r="R199" s="25">
        <f>MAX(0,P199*(1+inputs!$B$33)-MAX(0,inputs!$B$31*(Q199-inputs!$B$30)))</f>
        <v>49339.607377904344</v>
      </c>
      <c r="S199" s="26">
        <f t="shared" si="43"/>
        <v>19700</v>
      </c>
      <c r="T199" s="25">
        <f>MAX(0,R199*(1+inputs!$B$33)-MAX(0,inputs!$B$31*(S199-inputs!$B$30)))</f>
        <v>50079.7014885729</v>
      </c>
      <c r="U199" s="26">
        <f t="shared" si="44"/>
        <v>19700</v>
      </c>
      <c r="V199" s="25">
        <f>MAX(0,T199*(1+inputs!$B$33)-MAX(0,inputs!$B$31*(U199-inputs!$B$30)))</f>
        <v>50830.897010901492</v>
      </c>
      <c r="W199" s="26">
        <f t="shared" si="45"/>
        <v>19700</v>
      </c>
      <c r="X199" s="25">
        <f>MAX(0,V199*(1+inputs!$B$33)-MAX(0,inputs!$B$31*(W199-inputs!$B$30)))</f>
        <v>51593.360466065009</v>
      </c>
      <c r="Y199" s="26">
        <f t="shared" si="46"/>
        <v>19700</v>
      </c>
      <c r="Z199" s="25">
        <f>MAX(0,X199*(1+inputs!$B$33)-MAX(0,inputs!$B$31*(Y199-inputs!$B$30)))</f>
        <v>52367.26087305598</v>
      </c>
      <c r="AA199" s="25">
        <f>MAX(0,Y199*(1+inputs!$B$33)-MAX(0,inputs!$B$31*(Z199-inputs!$B$30)))</f>
        <v>17099.006521424959</v>
      </c>
      <c r="AB199" s="26">
        <f t="shared" si="47"/>
        <v>19700</v>
      </c>
      <c r="AC199" s="25">
        <f>MAX(0,AA199*(1+inputs!$B$33)-MAX(0,inputs!$B$31*(AB199-inputs!$B$30)))</f>
        <v>17355.491619246332</v>
      </c>
      <c r="AD199" s="26">
        <f>IF(inputs!$B$27="YES",MAX(0,inputs!$B$31*(AB199-inputs!$B$30)),0)</f>
        <v>0</v>
      </c>
      <c r="AE199" s="3">
        <f t="shared" si="48"/>
        <v>2370.7249999999999</v>
      </c>
      <c r="AF199" s="1">
        <f t="shared" si="51"/>
        <v>0.33250000000000002</v>
      </c>
      <c r="AG199" s="8">
        <f t="shared" si="49"/>
        <v>17329.275000000001</v>
      </c>
    </row>
    <row r="200" spans="1:33" x14ac:dyDescent="0.2">
      <c r="A200" s="11">
        <f t="shared" si="50"/>
        <v>19800</v>
      </c>
      <c r="B200" s="15">
        <f>inputs!$C$3-MAX(0,MIN((calculations!A200-inputs!$B$8)*0.5,inputs!$C$3))+IF(AND(inputs!$B$23="YES",A200&lt;=inputs!$B$25),inputs!$B$24,0)</f>
        <v>12570</v>
      </c>
      <c r="C200" s="15">
        <f>MAX(0,MIN(A200-B200,inputs!$C$4)*inputs!$B$3)</f>
        <v>1446</v>
      </c>
      <c r="D200" s="16">
        <f>MAX(0,(MIN(A200,inputs!$C$5)-(inputs!$C$4+B200))*inputs!$B$4)</f>
        <v>0</v>
      </c>
      <c r="E200" s="16">
        <f>MAX(0, (calculations!A200-inputs!$C$5)*inputs!$B$5)</f>
        <v>0</v>
      </c>
      <c r="F200" s="19">
        <f>MAX(0,inputs!$B$13*(MIN(calculations!A200,inputs!$C$14)-inputs!$C$13))+MAX(0,inputs!$B$14*(calculations!A200-inputs!$C$14))</f>
        <v>957.97500000000002</v>
      </c>
      <c r="G200" s="22">
        <f>MAX(MIN((calculations!A200-inputs!$B$21)/10000,100%),0) * inputs!$B$18</f>
        <v>0</v>
      </c>
      <c r="H200" s="22">
        <f>IF(AND(inputs!$B$35="YES", calculations!A200&gt;=inputs!$B$36,calculations!A200&lt;inputs!$B$37),inputs!$B$38*MIN(2,inputs!$B$17),0)</f>
        <v>0</v>
      </c>
      <c r="I200" s="25">
        <f>MIN(inputs!$B$32,A200)</f>
        <v>19800</v>
      </c>
      <c r="J200" s="25">
        <f>inputs!$B$29*(1+inputs!$B$33)-MAX(0,inputs!$B$31*(I200-inputs!$B$30))</f>
        <v>46486.999999999993</v>
      </c>
      <c r="K200" s="26">
        <f t="shared" si="39"/>
        <v>19800</v>
      </c>
      <c r="L200" s="25">
        <f>MAX(0,J200*(1+inputs!$B$33)-MAX(0,inputs!$B$31*(K200-inputs!$B$30)))</f>
        <v>47184.304999999986</v>
      </c>
      <c r="M200" s="26">
        <f t="shared" si="40"/>
        <v>19800</v>
      </c>
      <c r="N200" s="25">
        <f>MAX(0,L200*(1+inputs!$B$33)-MAX(0,inputs!$B$31*(M200-inputs!$B$30)))</f>
        <v>47892.06957499998</v>
      </c>
      <c r="O200" s="26">
        <f t="shared" si="41"/>
        <v>19800</v>
      </c>
      <c r="P200" s="25">
        <f>MAX(0,N200*(1+inputs!$B$33)-MAX(0,inputs!$B$31*(O200-inputs!$B$30)))</f>
        <v>48610.450618624971</v>
      </c>
      <c r="Q200" s="26">
        <f t="shared" si="42"/>
        <v>19800</v>
      </c>
      <c r="R200" s="25">
        <f>MAX(0,P200*(1+inputs!$B$33)-MAX(0,inputs!$B$31*(Q200-inputs!$B$30)))</f>
        <v>49339.607377904344</v>
      </c>
      <c r="S200" s="26">
        <f t="shared" si="43"/>
        <v>19800</v>
      </c>
      <c r="T200" s="25">
        <f>MAX(0,R200*(1+inputs!$B$33)-MAX(0,inputs!$B$31*(S200-inputs!$B$30)))</f>
        <v>50079.7014885729</v>
      </c>
      <c r="U200" s="26">
        <f t="shared" si="44"/>
        <v>19800</v>
      </c>
      <c r="V200" s="25">
        <f>MAX(0,T200*(1+inputs!$B$33)-MAX(0,inputs!$B$31*(U200-inputs!$B$30)))</f>
        <v>50830.897010901492</v>
      </c>
      <c r="W200" s="26">
        <f t="shared" si="45"/>
        <v>19800</v>
      </c>
      <c r="X200" s="25">
        <f>MAX(0,V200*(1+inputs!$B$33)-MAX(0,inputs!$B$31*(W200-inputs!$B$30)))</f>
        <v>51593.360466065009</v>
      </c>
      <c r="Y200" s="26">
        <f t="shared" si="46"/>
        <v>19800</v>
      </c>
      <c r="Z200" s="25">
        <f>MAX(0,X200*(1+inputs!$B$33)-MAX(0,inputs!$B$31*(Y200-inputs!$B$30)))</f>
        <v>52367.26087305598</v>
      </c>
      <c r="AA200" s="25">
        <f>MAX(0,Y200*(1+inputs!$B$33)-MAX(0,inputs!$B$31*(Z200-inputs!$B$30)))</f>
        <v>17200.506521424959</v>
      </c>
      <c r="AB200" s="26">
        <f t="shared" si="47"/>
        <v>19800</v>
      </c>
      <c r="AC200" s="25">
        <f>MAX(0,AA200*(1+inputs!$B$33)-MAX(0,inputs!$B$31*(AB200-inputs!$B$30)))</f>
        <v>17458.514119246331</v>
      </c>
      <c r="AD200" s="26">
        <f>IF(inputs!$B$27="YES",MAX(0,inputs!$B$31*(AB200-inputs!$B$30)),0)</f>
        <v>0</v>
      </c>
      <c r="AE200" s="3">
        <f t="shared" si="48"/>
        <v>2403.9749999999999</v>
      </c>
      <c r="AF200" s="1">
        <f t="shared" si="51"/>
        <v>0.33250000000000002</v>
      </c>
      <c r="AG200" s="8">
        <f t="shared" si="49"/>
        <v>17396.025000000001</v>
      </c>
    </row>
    <row r="201" spans="1:33" x14ac:dyDescent="0.2">
      <c r="A201" s="11">
        <f t="shared" si="50"/>
        <v>19900</v>
      </c>
      <c r="B201" s="15">
        <f>inputs!$C$3-MAX(0,MIN((calculations!A201-inputs!$B$8)*0.5,inputs!$C$3))+IF(AND(inputs!$B$23="YES",A201&lt;=inputs!$B$25),inputs!$B$24,0)</f>
        <v>12570</v>
      </c>
      <c r="C201" s="15">
        <f>MAX(0,MIN(A201-B201,inputs!$C$4)*inputs!$B$3)</f>
        <v>1466</v>
      </c>
      <c r="D201" s="16">
        <f>MAX(0,(MIN(A201,inputs!$C$5)-(inputs!$C$4+B201))*inputs!$B$4)</f>
        <v>0</v>
      </c>
      <c r="E201" s="16">
        <f>MAX(0, (calculations!A201-inputs!$C$5)*inputs!$B$5)</f>
        <v>0</v>
      </c>
      <c r="F201" s="19">
        <f>MAX(0,inputs!$B$13*(MIN(calculations!A201,inputs!$C$14)-inputs!$C$13))+MAX(0,inputs!$B$14*(calculations!A201-inputs!$C$14))</f>
        <v>971.22500000000002</v>
      </c>
      <c r="G201" s="22">
        <f>MAX(MIN((calculations!A201-inputs!$B$21)/10000,100%),0) * inputs!$B$18</f>
        <v>0</v>
      </c>
      <c r="H201" s="22">
        <f>IF(AND(inputs!$B$35="YES", calculations!A201&gt;=inputs!$B$36,calculations!A201&lt;inputs!$B$37),inputs!$B$38*MIN(2,inputs!$B$17),0)</f>
        <v>0</v>
      </c>
      <c r="I201" s="25">
        <f>MIN(inputs!$B$32,A201)</f>
        <v>19900</v>
      </c>
      <c r="J201" s="25">
        <f>inputs!$B$29*(1+inputs!$B$33)-MAX(0,inputs!$B$31*(I201-inputs!$B$30))</f>
        <v>46486.999999999993</v>
      </c>
      <c r="K201" s="26">
        <f t="shared" si="39"/>
        <v>19900</v>
      </c>
      <c r="L201" s="25">
        <f>MAX(0,J201*(1+inputs!$B$33)-MAX(0,inputs!$B$31*(K201-inputs!$B$30)))</f>
        <v>47184.304999999986</v>
      </c>
      <c r="M201" s="26">
        <f t="shared" si="40"/>
        <v>19900</v>
      </c>
      <c r="N201" s="25">
        <f>MAX(0,L201*(1+inputs!$B$33)-MAX(0,inputs!$B$31*(M201-inputs!$B$30)))</f>
        <v>47892.06957499998</v>
      </c>
      <c r="O201" s="26">
        <f t="shared" si="41"/>
        <v>19900</v>
      </c>
      <c r="P201" s="25">
        <f>MAX(0,N201*(1+inputs!$B$33)-MAX(0,inputs!$B$31*(O201-inputs!$B$30)))</f>
        <v>48610.450618624971</v>
      </c>
      <c r="Q201" s="26">
        <f t="shared" si="42"/>
        <v>19900</v>
      </c>
      <c r="R201" s="25">
        <f>MAX(0,P201*(1+inputs!$B$33)-MAX(0,inputs!$B$31*(Q201-inputs!$B$30)))</f>
        <v>49339.607377904344</v>
      </c>
      <c r="S201" s="26">
        <f t="shared" si="43"/>
        <v>19900</v>
      </c>
      <c r="T201" s="25">
        <f>MAX(0,R201*(1+inputs!$B$33)-MAX(0,inputs!$B$31*(S201-inputs!$B$30)))</f>
        <v>50079.7014885729</v>
      </c>
      <c r="U201" s="26">
        <f t="shared" si="44"/>
        <v>19900</v>
      </c>
      <c r="V201" s="25">
        <f>MAX(0,T201*(1+inputs!$B$33)-MAX(0,inputs!$B$31*(U201-inputs!$B$30)))</f>
        <v>50830.897010901492</v>
      </c>
      <c r="W201" s="26">
        <f t="shared" si="45"/>
        <v>19900</v>
      </c>
      <c r="X201" s="25">
        <f>MAX(0,V201*(1+inputs!$B$33)-MAX(0,inputs!$B$31*(W201-inputs!$B$30)))</f>
        <v>51593.360466065009</v>
      </c>
      <c r="Y201" s="26">
        <f t="shared" si="46"/>
        <v>19900</v>
      </c>
      <c r="Z201" s="25">
        <f>MAX(0,X201*(1+inputs!$B$33)-MAX(0,inputs!$B$31*(Y201-inputs!$B$30)))</f>
        <v>52367.26087305598</v>
      </c>
      <c r="AA201" s="25">
        <f>MAX(0,Y201*(1+inputs!$B$33)-MAX(0,inputs!$B$31*(Z201-inputs!$B$30)))</f>
        <v>17302.006521424959</v>
      </c>
      <c r="AB201" s="26">
        <f t="shared" si="47"/>
        <v>19900</v>
      </c>
      <c r="AC201" s="25">
        <f>MAX(0,AA201*(1+inputs!$B$33)-MAX(0,inputs!$B$31*(AB201-inputs!$B$30)))</f>
        <v>17561.536619246333</v>
      </c>
      <c r="AD201" s="26">
        <f>IF(inputs!$B$27="YES",MAX(0,inputs!$B$31*(AB201-inputs!$B$30)),0)</f>
        <v>0</v>
      </c>
      <c r="AE201" s="3">
        <f t="shared" si="48"/>
        <v>2437.2249999999999</v>
      </c>
      <c r="AF201" s="1">
        <f t="shared" si="51"/>
        <v>0.33250000000000002</v>
      </c>
      <c r="AG201" s="8">
        <f t="shared" si="49"/>
        <v>17462.775000000001</v>
      </c>
    </row>
    <row r="202" spans="1:33" x14ac:dyDescent="0.2">
      <c r="A202" s="11">
        <f t="shared" si="50"/>
        <v>20000</v>
      </c>
      <c r="B202" s="15">
        <f>inputs!$C$3-MAX(0,MIN((calculations!A202-inputs!$B$8)*0.5,inputs!$C$3))+IF(AND(inputs!$B$23="YES",A202&lt;=inputs!$B$25),inputs!$B$24,0)</f>
        <v>12570</v>
      </c>
      <c r="C202" s="15">
        <f>MAX(0,MIN(A202-B202,inputs!$C$4)*inputs!$B$3)</f>
        <v>1486</v>
      </c>
      <c r="D202" s="16">
        <f>MAX(0,(MIN(A202,inputs!$C$5)-(inputs!$C$4+B202))*inputs!$B$4)</f>
        <v>0</v>
      </c>
      <c r="E202" s="16">
        <f>MAX(0, (calculations!A202-inputs!$C$5)*inputs!$B$5)</f>
        <v>0</v>
      </c>
      <c r="F202" s="19">
        <f>MAX(0,inputs!$B$13*(MIN(calculations!A202,inputs!$C$14)-inputs!$C$13))+MAX(0,inputs!$B$14*(calculations!A202-inputs!$C$14))</f>
        <v>984.47500000000002</v>
      </c>
      <c r="G202" s="22">
        <f>MAX(MIN((calculations!A202-inputs!$B$21)/10000,100%),0) * inputs!$B$18</f>
        <v>0</v>
      </c>
      <c r="H202" s="22">
        <f>IF(AND(inputs!$B$35="YES", calculations!A202&gt;=inputs!$B$36,calculations!A202&lt;inputs!$B$37),inputs!$B$38*MIN(2,inputs!$B$17),0)</f>
        <v>0</v>
      </c>
      <c r="I202" s="25">
        <f>MIN(inputs!$B$32,A202)</f>
        <v>20000</v>
      </c>
      <c r="J202" s="25">
        <f>inputs!$B$29*(1+inputs!$B$33)-MAX(0,inputs!$B$31*(I202-inputs!$B$30))</f>
        <v>46486.999999999993</v>
      </c>
      <c r="K202" s="26">
        <f t="shared" si="39"/>
        <v>20000</v>
      </c>
      <c r="L202" s="25">
        <f>MAX(0,J202*(1+inputs!$B$33)-MAX(0,inputs!$B$31*(K202-inputs!$B$30)))</f>
        <v>47184.304999999986</v>
      </c>
      <c r="M202" s="26">
        <f t="shared" si="40"/>
        <v>20000</v>
      </c>
      <c r="N202" s="25">
        <f>MAX(0,L202*(1+inputs!$B$33)-MAX(0,inputs!$B$31*(M202-inputs!$B$30)))</f>
        <v>47892.06957499998</v>
      </c>
      <c r="O202" s="26">
        <f t="shared" si="41"/>
        <v>20000</v>
      </c>
      <c r="P202" s="25">
        <f>MAX(0,N202*(1+inputs!$B$33)-MAX(0,inputs!$B$31*(O202-inputs!$B$30)))</f>
        <v>48610.450618624971</v>
      </c>
      <c r="Q202" s="26">
        <f t="shared" si="42"/>
        <v>20000</v>
      </c>
      <c r="R202" s="25">
        <f>MAX(0,P202*(1+inputs!$B$33)-MAX(0,inputs!$B$31*(Q202-inputs!$B$30)))</f>
        <v>49339.607377904344</v>
      </c>
      <c r="S202" s="26">
        <f t="shared" si="43"/>
        <v>20000</v>
      </c>
      <c r="T202" s="25">
        <f>MAX(0,R202*(1+inputs!$B$33)-MAX(0,inputs!$B$31*(S202-inputs!$B$30)))</f>
        <v>50079.7014885729</v>
      </c>
      <c r="U202" s="26">
        <f t="shared" si="44"/>
        <v>20000</v>
      </c>
      <c r="V202" s="25">
        <f>MAX(0,T202*(1+inputs!$B$33)-MAX(0,inputs!$B$31*(U202-inputs!$B$30)))</f>
        <v>50830.897010901492</v>
      </c>
      <c r="W202" s="26">
        <f t="shared" si="45"/>
        <v>20000</v>
      </c>
      <c r="X202" s="25">
        <f>MAX(0,V202*(1+inputs!$B$33)-MAX(0,inputs!$B$31*(W202-inputs!$B$30)))</f>
        <v>51593.360466065009</v>
      </c>
      <c r="Y202" s="26">
        <f t="shared" si="46"/>
        <v>20000</v>
      </c>
      <c r="Z202" s="25">
        <f>MAX(0,X202*(1+inputs!$B$33)-MAX(0,inputs!$B$31*(Y202-inputs!$B$30)))</f>
        <v>52367.26087305598</v>
      </c>
      <c r="AA202" s="25">
        <f>MAX(0,Y202*(1+inputs!$B$33)-MAX(0,inputs!$B$31*(Z202-inputs!$B$30)))</f>
        <v>17403.506521424959</v>
      </c>
      <c r="AB202" s="26">
        <f t="shared" si="47"/>
        <v>20000</v>
      </c>
      <c r="AC202" s="25">
        <f>MAX(0,AA202*(1+inputs!$B$33)-MAX(0,inputs!$B$31*(AB202-inputs!$B$30)))</f>
        <v>17664.559119246333</v>
      </c>
      <c r="AD202" s="26">
        <f>IF(inputs!$B$27="YES",MAX(0,inputs!$B$31*(AB202-inputs!$B$30)),0)</f>
        <v>0</v>
      </c>
      <c r="AE202" s="3">
        <f t="shared" si="48"/>
        <v>2470.4749999999999</v>
      </c>
      <c r="AF202" s="1">
        <f t="shared" si="51"/>
        <v>0.33250000000000002</v>
      </c>
      <c r="AG202" s="8">
        <f t="shared" si="49"/>
        <v>17529.525000000001</v>
      </c>
    </row>
    <row r="203" spans="1:33" x14ac:dyDescent="0.2">
      <c r="A203" s="11">
        <f t="shared" si="50"/>
        <v>20100</v>
      </c>
      <c r="B203" s="15">
        <f>inputs!$C$3-MAX(0,MIN((calculations!A203-inputs!$B$8)*0.5,inputs!$C$3))+IF(AND(inputs!$B$23="YES",A203&lt;=inputs!$B$25),inputs!$B$24,0)</f>
        <v>12570</v>
      </c>
      <c r="C203" s="15">
        <f>MAX(0,MIN(A203-B203,inputs!$C$4)*inputs!$B$3)</f>
        <v>1506</v>
      </c>
      <c r="D203" s="16">
        <f>MAX(0,(MIN(A203,inputs!$C$5)-(inputs!$C$4+B203))*inputs!$B$4)</f>
        <v>0</v>
      </c>
      <c r="E203" s="16">
        <f>MAX(0, (calculations!A203-inputs!$C$5)*inputs!$B$5)</f>
        <v>0</v>
      </c>
      <c r="F203" s="19">
        <f>MAX(0,inputs!$B$13*(MIN(calculations!A203,inputs!$C$14)-inputs!$C$13))+MAX(0,inputs!$B$14*(calculations!A203-inputs!$C$14))</f>
        <v>997.72500000000002</v>
      </c>
      <c r="G203" s="22">
        <f>MAX(MIN((calculations!A203-inputs!$B$21)/10000,100%),0) * inputs!$B$18</f>
        <v>0</v>
      </c>
      <c r="H203" s="22">
        <f>IF(AND(inputs!$B$35="YES", calculations!A203&gt;=inputs!$B$36,calculations!A203&lt;inputs!$B$37),inputs!$B$38*MIN(2,inputs!$B$17),0)</f>
        <v>0</v>
      </c>
      <c r="I203" s="25">
        <f>MIN(inputs!$B$32,A203)</f>
        <v>20000</v>
      </c>
      <c r="J203" s="25">
        <f>inputs!$B$29*(1+inputs!$B$33)-MAX(0,inputs!$B$31*(I203-inputs!$B$30))</f>
        <v>46486.999999999993</v>
      </c>
      <c r="K203" s="26">
        <f t="shared" si="39"/>
        <v>20000</v>
      </c>
      <c r="L203" s="25">
        <f>MAX(0,J203*(1+inputs!$B$33)-MAX(0,inputs!$B$31*(K203-inputs!$B$30)))</f>
        <v>47184.304999999986</v>
      </c>
      <c r="M203" s="26">
        <f t="shared" si="40"/>
        <v>20011.111111111109</v>
      </c>
      <c r="N203" s="25">
        <f>MAX(0,L203*(1+inputs!$B$33)-MAX(0,inputs!$B$31*(M203-inputs!$B$30)))</f>
        <v>47892.06957499998</v>
      </c>
      <c r="O203" s="26">
        <f t="shared" si="41"/>
        <v>20022.222222222223</v>
      </c>
      <c r="P203" s="25">
        <f>MAX(0,N203*(1+inputs!$B$33)-MAX(0,inputs!$B$31*(O203-inputs!$B$30)))</f>
        <v>48610.450618624971</v>
      </c>
      <c r="Q203" s="26">
        <f t="shared" si="42"/>
        <v>20033.333333333332</v>
      </c>
      <c r="R203" s="25">
        <f>MAX(0,P203*(1+inputs!$B$33)-MAX(0,inputs!$B$31*(Q203-inputs!$B$30)))</f>
        <v>49339.607377904344</v>
      </c>
      <c r="S203" s="26">
        <f t="shared" si="43"/>
        <v>20044.444444444445</v>
      </c>
      <c r="T203" s="25">
        <f>MAX(0,R203*(1+inputs!$B$33)-MAX(0,inputs!$B$31*(S203-inputs!$B$30)))</f>
        <v>50079.7014885729</v>
      </c>
      <c r="U203" s="26">
        <f t="shared" si="44"/>
        <v>20055.555555555555</v>
      </c>
      <c r="V203" s="25">
        <f>MAX(0,T203*(1+inputs!$B$33)-MAX(0,inputs!$B$31*(U203-inputs!$B$30)))</f>
        <v>50830.897010901492</v>
      </c>
      <c r="W203" s="26">
        <f t="shared" si="45"/>
        <v>20066.666666666668</v>
      </c>
      <c r="X203" s="25">
        <f>MAX(0,V203*(1+inputs!$B$33)-MAX(0,inputs!$B$31*(W203-inputs!$B$30)))</f>
        <v>51593.360466065009</v>
      </c>
      <c r="Y203" s="26">
        <f t="shared" si="46"/>
        <v>20077.777777777777</v>
      </c>
      <c r="Z203" s="25">
        <f>MAX(0,X203*(1+inputs!$B$33)-MAX(0,inputs!$B$31*(Y203-inputs!$B$30)))</f>
        <v>52367.26087305598</v>
      </c>
      <c r="AA203" s="25">
        <f>MAX(0,Y203*(1+inputs!$B$33)-MAX(0,inputs!$B$31*(Z203-inputs!$B$30)))</f>
        <v>17482.450965869404</v>
      </c>
      <c r="AB203" s="26">
        <f t="shared" si="47"/>
        <v>20100</v>
      </c>
      <c r="AC203" s="25">
        <f>MAX(0,AA203*(1+inputs!$B$33)-MAX(0,inputs!$B$31*(AB203-inputs!$B$30)))</f>
        <v>17744.687730357444</v>
      </c>
      <c r="AD203" s="26">
        <f>IF(inputs!$B$27="YES",MAX(0,inputs!$B$31*(AB203-inputs!$B$30)),0)</f>
        <v>0</v>
      </c>
      <c r="AE203" s="3">
        <f t="shared" si="48"/>
        <v>2503.7249999999999</v>
      </c>
      <c r="AF203" s="1">
        <f t="shared" si="51"/>
        <v>0.33250000000000002</v>
      </c>
      <c r="AG203" s="8">
        <f t="shared" si="49"/>
        <v>17596.275000000001</v>
      </c>
    </row>
    <row r="204" spans="1:33" x14ac:dyDescent="0.2">
      <c r="A204" s="11">
        <f t="shared" si="50"/>
        <v>20200</v>
      </c>
      <c r="B204" s="15">
        <f>inputs!$C$3-MAX(0,MIN((calculations!A204-inputs!$B$8)*0.5,inputs!$C$3))+IF(AND(inputs!$B$23="YES",A204&lt;=inputs!$B$25),inputs!$B$24,0)</f>
        <v>12570</v>
      </c>
      <c r="C204" s="15">
        <f>MAX(0,MIN(A204-B204,inputs!$C$4)*inputs!$B$3)</f>
        <v>1526</v>
      </c>
      <c r="D204" s="16">
        <f>MAX(0,(MIN(A204,inputs!$C$5)-(inputs!$C$4+B204))*inputs!$B$4)</f>
        <v>0</v>
      </c>
      <c r="E204" s="16">
        <f>MAX(0, (calculations!A204-inputs!$C$5)*inputs!$B$5)</f>
        <v>0</v>
      </c>
      <c r="F204" s="19">
        <f>MAX(0,inputs!$B$13*(MIN(calculations!A204,inputs!$C$14)-inputs!$C$13))+MAX(0,inputs!$B$14*(calculations!A204-inputs!$C$14))</f>
        <v>1010.975</v>
      </c>
      <c r="G204" s="22">
        <f>MAX(MIN((calculations!A204-inputs!$B$21)/10000,100%),0) * inputs!$B$18</f>
        <v>0</v>
      </c>
      <c r="H204" s="22">
        <f>IF(AND(inputs!$B$35="YES", calculations!A204&gt;=inputs!$B$36,calculations!A204&lt;inputs!$B$37),inputs!$B$38*MIN(2,inputs!$B$17),0)</f>
        <v>0</v>
      </c>
      <c r="I204" s="25">
        <f>MIN(inputs!$B$32,A204)</f>
        <v>20000</v>
      </c>
      <c r="J204" s="25">
        <f>inputs!$B$29*(1+inputs!$B$33)-MAX(0,inputs!$B$31*(I204-inputs!$B$30))</f>
        <v>46486.999999999993</v>
      </c>
      <c r="K204" s="26">
        <f t="shared" si="39"/>
        <v>20000</v>
      </c>
      <c r="L204" s="25">
        <f>MAX(0,J204*(1+inputs!$B$33)-MAX(0,inputs!$B$31*(K204-inputs!$B$30)))</f>
        <v>47184.304999999986</v>
      </c>
      <c r="M204" s="26">
        <f t="shared" si="40"/>
        <v>20022.222222222223</v>
      </c>
      <c r="N204" s="25">
        <f>MAX(0,L204*(1+inputs!$B$33)-MAX(0,inputs!$B$31*(M204-inputs!$B$30)))</f>
        <v>47892.06957499998</v>
      </c>
      <c r="O204" s="26">
        <f t="shared" si="41"/>
        <v>20044.444444444445</v>
      </c>
      <c r="P204" s="25">
        <f>MAX(0,N204*(1+inputs!$B$33)-MAX(0,inputs!$B$31*(O204-inputs!$B$30)))</f>
        <v>48610.450618624971</v>
      </c>
      <c r="Q204" s="26">
        <f t="shared" si="42"/>
        <v>20066.666666666668</v>
      </c>
      <c r="R204" s="25">
        <f>MAX(0,P204*(1+inputs!$B$33)-MAX(0,inputs!$B$31*(Q204-inputs!$B$30)))</f>
        <v>49339.607377904344</v>
      </c>
      <c r="S204" s="26">
        <f t="shared" si="43"/>
        <v>20088.888888888891</v>
      </c>
      <c r="T204" s="25">
        <f>MAX(0,R204*(1+inputs!$B$33)-MAX(0,inputs!$B$31*(S204-inputs!$B$30)))</f>
        <v>50079.7014885729</v>
      </c>
      <c r="U204" s="26">
        <f t="shared" si="44"/>
        <v>20111.111111111109</v>
      </c>
      <c r="V204" s="25">
        <f>MAX(0,T204*(1+inputs!$B$33)-MAX(0,inputs!$B$31*(U204-inputs!$B$30)))</f>
        <v>50830.897010901492</v>
      </c>
      <c r="W204" s="26">
        <f t="shared" si="45"/>
        <v>20133.333333333332</v>
      </c>
      <c r="X204" s="25">
        <f>MAX(0,V204*(1+inputs!$B$33)-MAX(0,inputs!$B$31*(W204-inputs!$B$30)))</f>
        <v>51593.360466065009</v>
      </c>
      <c r="Y204" s="26">
        <f t="shared" si="46"/>
        <v>20155.555555555555</v>
      </c>
      <c r="Z204" s="25">
        <f>MAX(0,X204*(1+inputs!$B$33)-MAX(0,inputs!$B$31*(Y204-inputs!$B$30)))</f>
        <v>52367.26087305598</v>
      </c>
      <c r="AA204" s="25">
        <f>MAX(0,Y204*(1+inputs!$B$33)-MAX(0,inputs!$B$31*(Z204-inputs!$B$30)))</f>
        <v>17561.395410313849</v>
      </c>
      <c r="AB204" s="26">
        <f t="shared" si="47"/>
        <v>20200</v>
      </c>
      <c r="AC204" s="25">
        <f>MAX(0,AA204*(1+inputs!$B$33)-MAX(0,inputs!$B$31*(AB204-inputs!$B$30)))</f>
        <v>17823.376341468556</v>
      </c>
      <c r="AD204" s="26">
        <f>IF(inputs!$B$27="YES",MAX(0,inputs!$B$31*(AB204-inputs!$B$30)),0)</f>
        <v>0</v>
      </c>
      <c r="AE204" s="3">
        <f t="shared" si="48"/>
        <v>2536.9749999999999</v>
      </c>
      <c r="AF204" s="1">
        <f t="shared" si="51"/>
        <v>0.33250000000000457</v>
      </c>
      <c r="AG204" s="8">
        <f t="shared" si="49"/>
        <v>17663.025000000001</v>
      </c>
    </row>
    <row r="205" spans="1:33" x14ac:dyDescent="0.2">
      <c r="A205" s="11">
        <f t="shared" si="50"/>
        <v>20300</v>
      </c>
      <c r="B205" s="15">
        <f>inputs!$C$3-MAX(0,MIN((calculations!A205-inputs!$B$8)*0.5,inputs!$C$3))+IF(AND(inputs!$B$23="YES",A205&lt;=inputs!$B$25),inputs!$B$24,0)</f>
        <v>12570</v>
      </c>
      <c r="C205" s="15">
        <f>MAX(0,MIN(A205-B205,inputs!$C$4)*inputs!$B$3)</f>
        <v>1546</v>
      </c>
      <c r="D205" s="16">
        <f>MAX(0,(MIN(A205,inputs!$C$5)-(inputs!$C$4+B205))*inputs!$B$4)</f>
        <v>0</v>
      </c>
      <c r="E205" s="16">
        <f>MAX(0, (calculations!A205-inputs!$C$5)*inputs!$B$5)</f>
        <v>0</v>
      </c>
      <c r="F205" s="19">
        <f>MAX(0,inputs!$B$13*(MIN(calculations!A205,inputs!$C$14)-inputs!$C$13))+MAX(0,inputs!$B$14*(calculations!A205-inputs!$C$14))</f>
        <v>1024.2250000000001</v>
      </c>
      <c r="G205" s="22">
        <f>MAX(MIN((calculations!A205-inputs!$B$21)/10000,100%),0) * inputs!$B$18</f>
        <v>0</v>
      </c>
      <c r="H205" s="22">
        <f>IF(AND(inputs!$B$35="YES", calculations!A205&gt;=inputs!$B$36,calculations!A205&lt;inputs!$B$37),inputs!$B$38*MIN(2,inputs!$B$17),0)</f>
        <v>0</v>
      </c>
      <c r="I205" s="25">
        <f>MIN(inputs!$B$32,A205)</f>
        <v>20000</v>
      </c>
      <c r="J205" s="25">
        <f>inputs!$B$29*(1+inputs!$B$33)-MAX(0,inputs!$B$31*(I205-inputs!$B$30))</f>
        <v>46486.999999999993</v>
      </c>
      <c r="K205" s="26">
        <f t="shared" si="39"/>
        <v>20000</v>
      </c>
      <c r="L205" s="25">
        <f>MAX(0,J205*(1+inputs!$B$33)-MAX(0,inputs!$B$31*(K205-inputs!$B$30)))</f>
        <v>47184.304999999986</v>
      </c>
      <c r="M205" s="26">
        <f t="shared" si="40"/>
        <v>20033.333333333332</v>
      </c>
      <c r="N205" s="25">
        <f>MAX(0,L205*(1+inputs!$B$33)-MAX(0,inputs!$B$31*(M205-inputs!$B$30)))</f>
        <v>47892.06957499998</v>
      </c>
      <c r="O205" s="26">
        <f t="shared" si="41"/>
        <v>20066.666666666668</v>
      </c>
      <c r="P205" s="25">
        <f>MAX(0,N205*(1+inputs!$B$33)-MAX(0,inputs!$B$31*(O205-inputs!$B$30)))</f>
        <v>48610.450618624971</v>
      </c>
      <c r="Q205" s="26">
        <f t="shared" si="42"/>
        <v>20100</v>
      </c>
      <c r="R205" s="25">
        <f>MAX(0,P205*(1+inputs!$B$33)-MAX(0,inputs!$B$31*(Q205-inputs!$B$30)))</f>
        <v>49339.607377904344</v>
      </c>
      <c r="S205" s="26">
        <f t="shared" si="43"/>
        <v>20133.333333333332</v>
      </c>
      <c r="T205" s="25">
        <f>MAX(0,R205*(1+inputs!$B$33)-MAX(0,inputs!$B$31*(S205-inputs!$B$30)))</f>
        <v>50079.7014885729</v>
      </c>
      <c r="U205" s="26">
        <f t="shared" si="44"/>
        <v>20166.666666666668</v>
      </c>
      <c r="V205" s="25">
        <f>MAX(0,T205*(1+inputs!$B$33)-MAX(0,inputs!$B$31*(U205-inputs!$B$30)))</f>
        <v>50830.897010901492</v>
      </c>
      <c r="W205" s="26">
        <f t="shared" si="45"/>
        <v>20200</v>
      </c>
      <c r="X205" s="25">
        <f>MAX(0,V205*(1+inputs!$B$33)-MAX(0,inputs!$B$31*(W205-inputs!$B$30)))</f>
        <v>51591.920466065007</v>
      </c>
      <c r="Y205" s="26">
        <f t="shared" si="46"/>
        <v>20233.333333333332</v>
      </c>
      <c r="Z205" s="25">
        <f>MAX(0,X205*(1+inputs!$B$33)-MAX(0,inputs!$B$31*(Y205-inputs!$B$30)))</f>
        <v>52361.359273055976</v>
      </c>
      <c r="AA205" s="25">
        <f>MAX(0,Y205*(1+inputs!$B$33)-MAX(0,inputs!$B$31*(Z205-inputs!$B$30)))</f>
        <v>17640.870998758292</v>
      </c>
      <c r="AB205" s="26">
        <f t="shared" si="47"/>
        <v>20300</v>
      </c>
      <c r="AC205" s="25">
        <f>MAX(0,AA205*(1+inputs!$B$33)-MAX(0,inputs!$B$31*(AB205-inputs!$B$30)))</f>
        <v>17895.044063739664</v>
      </c>
      <c r="AD205" s="26">
        <f>IF(inputs!$B$27="YES",MAX(0,inputs!$B$31*(AB205-inputs!$B$30)),0)</f>
        <v>0</v>
      </c>
      <c r="AE205" s="3">
        <f t="shared" si="48"/>
        <v>2570.2250000000004</v>
      </c>
      <c r="AF205" s="1">
        <f t="shared" si="51"/>
        <v>0.33250000000000002</v>
      </c>
      <c r="AG205" s="8">
        <f t="shared" si="49"/>
        <v>17729.775000000001</v>
      </c>
    </row>
    <row r="206" spans="1:33" x14ac:dyDescent="0.2">
      <c r="A206" s="11">
        <f t="shared" si="50"/>
        <v>20400</v>
      </c>
      <c r="B206" s="15">
        <f>inputs!$C$3-MAX(0,MIN((calculations!A206-inputs!$B$8)*0.5,inputs!$C$3))+IF(AND(inputs!$B$23="YES",A206&lt;=inputs!$B$25),inputs!$B$24,0)</f>
        <v>12570</v>
      </c>
      <c r="C206" s="15">
        <f>MAX(0,MIN(A206-B206,inputs!$C$4)*inputs!$B$3)</f>
        <v>1566</v>
      </c>
      <c r="D206" s="16">
        <f>MAX(0,(MIN(A206,inputs!$C$5)-(inputs!$C$4+B206))*inputs!$B$4)</f>
        <v>0</v>
      </c>
      <c r="E206" s="16">
        <f>MAX(0, (calculations!A206-inputs!$C$5)*inputs!$B$5)</f>
        <v>0</v>
      </c>
      <c r="F206" s="19">
        <f>MAX(0,inputs!$B$13*(MIN(calculations!A206,inputs!$C$14)-inputs!$C$13))+MAX(0,inputs!$B$14*(calculations!A206-inputs!$C$14))</f>
        <v>1037.4750000000001</v>
      </c>
      <c r="G206" s="22">
        <f>MAX(MIN((calculations!A206-inputs!$B$21)/10000,100%),0) * inputs!$B$18</f>
        <v>0</v>
      </c>
      <c r="H206" s="22">
        <f>IF(AND(inputs!$B$35="YES", calculations!A206&gt;=inputs!$B$36,calculations!A206&lt;inputs!$B$37),inputs!$B$38*MIN(2,inputs!$B$17),0)</f>
        <v>0</v>
      </c>
      <c r="I206" s="25">
        <f>MIN(inputs!$B$32,A206)</f>
        <v>20000</v>
      </c>
      <c r="J206" s="25">
        <f>inputs!$B$29*(1+inputs!$B$33)-MAX(0,inputs!$B$31*(I206-inputs!$B$30))</f>
        <v>46486.999999999993</v>
      </c>
      <c r="K206" s="26">
        <f t="shared" si="39"/>
        <v>20000</v>
      </c>
      <c r="L206" s="25">
        <f>MAX(0,J206*(1+inputs!$B$33)-MAX(0,inputs!$B$31*(K206-inputs!$B$30)))</f>
        <v>47184.304999999986</v>
      </c>
      <c r="M206" s="26">
        <f t="shared" si="40"/>
        <v>20044.444444444445</v>
      </c>
      <c r="N206" s="25">
        <f>MAX(0,L206*(1+inputs!$B$33)-MAX(0,inputs!$B$31*(M206-inputs!$B$30)))</f>
        <v>47892.06957499998</v>
      </c>
      <c r="O206" s="26">
        <f t="shared" si="41"/>
        <v>20088.888888888891</v>
      </c>
      <c r="P206" s="25">
        <f>MAX(0,N206*(1+inputs!$B$33)-MAX(0,inputs!$B$31*(O206-inputs!$B$30)))</f>
        <v>48610.450618624971</v>
      </c>
      <c r="Q206" s="26">
        <f t="shared" si="42"/>
        <v>20133.333333333332</v>
      </c>
      <c r="R206" s="25">
        <f>MAX(0,P206*(1+inputs!$B$33)-MAX(0,inputs!$B$31*(Q206-inputs!$B$30)))</f>
        <v>49339.607377904344</v>
      </c>
      <c r="S206" s="26">
        <f t="shared" si="43"/>
        <v>20177.777777777777</v>
      </c>
      <c r="T206" s="25">
        <f>MAX(0,R206*(1+inputs!$B$33)-MAX(0,inputs!$B$31*(S206-inputs!$B$30)))</f>
        <v>50079.7014885729</v>
      </c>
      <c r="U206" s="26">
        <f t="shared" si="44"/>
        <v>20222.222222222223</v>
      </c>
      <c r="V206" s="25">
        <f>MAX(0,T206*(1+inputs!$B$33)-MAX(0,inputs!$B$31*(U206-inputs!$B$30)))</f>
        <v>50827.457010901489</v>
      </c>
      <c r="W206" s="26">
        <f t="shared" si="45"/>
        <v>20266.666666666668</v>
      </c>
      <c r="X206" s="25">
        <f>MAX(0,V206*(1+inputs!$B$33)-MAX(0,inputs!$B$31*(W206-inputs!$B$30)))</f>
        <v>51582.428866065005</v>
      </c>
      <c r="Y206" s="26">
        <f t="shared" si="46"/>
        <v>20311.111111111109</v>
      </c>
      <c r="Z206" s="25">
        <f>MAX(0,X206*(1+inputs!$B$33)-MAX(0,inputs!$B$31*(Y206-inputs!$B$30)))</f>
        <v>52344.725299055972</v>
      </c>
      <c r="AA206" s="25">
        <f>MAX(0,Y206*(1+inputs!$B$33)-MAX(0,inputs!$B$31*(Z206-inputs!$B$30)))</f>
        <v>17721.312500862736</v>
      </c>
      <c r="AB206" s="26">
        <f t="shared" si="47"/>
        <v>20400</v>
      </c>
      <c r="AC206" s="25">
        <f>MAX(0,AA206*(1+inputs!$B$33)-MAX(0,inputs!$B$31*(AB206-inputs!$B$30)))</f>
        <v>17967.692188375677</v>
      </c>
      <c r="AD206" s="26">
        <f>IF(inputs!$B$27="YES",MAX(0,inputs!$B$31*(AB206-inputs!$B$30)),0)</f>
        <v>0</v>
      </c>
      <c r="AE206" s="3">
        <f t="shared" si="48"/>
        <v>2603.4750000000004</v>
      </c>
      <c r="AF206" s="1">
        <f t="shared" si="51"/>
        <v>0.33250000000000002</v>
      </c>
      <c r="AG206" s="8">
        <f t="shared" si="49"/>
        <v>17796.525000000001</v>
      </c>
    </row>
    <row r="207" spans="1:33" x14ac:dyDescent="0.2">
      <c r="A207" s="11">
        <f t="shared" si="50"/>
        <v>20500</v>
      </c>
      <c r="B207" s="15">
        <f>inputs!$C$3-MAX(0,MIN((calculations!A207-inputs!$B$8)*0.5,inputs!$C$3))+IF(AND(inputs!$B$23="YES",A207&lt;=inputs!$B$25),inputs!$B$24,0)</f>
        <v>12570</v>
      </c>
      <c r="C207" s="15">
        <f>MAX(0,MIN(A207-B207,inputs!$C$4)*inputs!$B$3)</f>
        <v>1586</v>
      </c>
      <c r="D207" s="16">
        <f>MAX(0,(MIN(A207,inputs!$C$5)-(inputs!$C$4+B207))*inputs!$B$4)</f>
        <v>0</v>
      </c>
      <c r="E207" s="16">
        <f>MAX(0, (calculations!A207-inputs!$C$5)*inputs!$B$5)</f>
        <v>0</v>
      </c>
      <c r="F207" s="19">
        <f>MAX(0,inputs!$B$13*(MIN(calculations!A207,inputs!$C$14)-inputs!$C$13))+MAX(0,inputs!$B$14*(calculations!A207-inputs!$C$14))</f>
        <v>1050.7250000000001</v>
      </c>
      <c r="G207" s="22">
        <f>MAX(MIN((calculations!A207-inputs!$B$21)/10000,100%),0) * inputs!$B$18</f>
        <v>0</v>
      </c>
      <c r="H207" s="22">
        <f>IF(AND(inputs!$B$35="YES", calculations!A207&gt;=inputs!$B$36,calculations!A207&lt;inputs!$B$37),inputs!$B$38*MIN(2,inputs!$B$17),0)</f>
        <v>0</v>
      </c>
      <c r="I207" s="25">
        <f>MIN(inputs!$B$32,A207)</f>
        <v>20000</v>
      </c>
      <c r="J207" s="25">
        <f>inputs!$B$29*(1+inputs!$B$33)-MAX(0,inputs!$B$31*(I207-inputs!$B$30))</f>
        <v>46486.999999999993</v>
      </c>
      <c r="K207" s="26">
        <f t="shared" si="39"/>
        <v>20000</v>
      </c>
      <c r="L207" s="25">
        <f>MAX(0,J207*(1+inputs!$B$33)-MAX(0,inputs!$B$31*(K207-inputs!$B$30)))</f>
        <v>47184.304999999986</v>
      </c>
      <c r="M207" s="26">
        <f t="shared" si="40"/>
        <v>20055.555555555555</v>
      </c>
      <c r="N207" s="25">
        <f>MAX(0,L207*(1+inputs!$B$33)-MAX(0,inputs!$B$31*(M207-inputs!$B$30)))</f>
        <v>47892.06957499998</v>
      </c>
      <c r="O207" s="26">
        <f t="shared" si="41"/>
        <v>20111.111111111109</v>
      </c>
      <c r="P207" s="25">
        <f>MAX(0,N207*(1+inputs!$B$33)-MAX(0,inputs!$B$31*(O207-inputs!$B$30)))</f>
        <v>48610.450618624971</v>
      </c>
      <c r="Q207" s="26">
        <f t="shared" si="42"/>
        <v>20166.666666666668</v>
      </c>
      <c r="R207" s="25">
        <f>MAX(0,P207*(1+inputs!$B$33)-MAX(0,inputs!$B$31*(Q207-inputs!$B$30)))</f>
        <v>49339.607377904344</v>
      </c>
      <c r="S207" s="26">
        <f t="shared" si="43"/>
        <v>20222.222222222223</v>
      </c>
      <c r="T207" s="25">
        <f>MAX(0,R207*(1+inputs!$B$33)-MAX(0,inputs!$B$31*(S207-inputs!$B$30)))</f>
        <v>50076.261488572898</v>
      </c>
      <c r="U207" s="26">
        <f t="shared" si="44"/>
        <v>20277.777777777777</v>
      </c>
      <c r="V207" s="25">
        <f>MAX(0,T207*(1+inputs!$B$33)-MAX(0,inputs!$B$31*(U207-inputs!$B$30)))</f>
        <v>50818.965410901481</v>
      </c>
      <c r="W207" s="26">
        <f t="shared" si="45"/>
        <v>20333.333333333332</v>
      </c>
      <c r="X207" s="25">
        <f>MAX(0,V207*(1+inputs!$B$33)-MAX(0,inputs!$B$31*(W207-inputs!$B$30)))</f>
        <v>51567.809892064994</v>
      </c>
      <c r="Y207" s="26">
        <f t="shared" si="46"/>
        <v>20388.888888888891</v>
      </c>
      <c r="Z207" s="25">
        <f>MAX(0,X207*(1+inputs!$B$33)-MAX(0,inputs!$B$31*(Y207-inputs!$B$30)))</f>
        <v>52322.887040445959</v>
      </c>
      <c r="AA207" s="25">
        <f>MAX(0,Y207*(1+inputs!$B$33)-MAX(0,inputs!$B$31*(Z207-inputs!$B$30)))</f>
        <v>17802.222388582086</v>
      </c>
      <c r="AB207" s="26">
        <f t="shared" si="47"/>
        <v>20500</v>
      </c>
      <c r="AC207" s="25">
        <f>MAX(0,AA207*(1+inputs!$B$33)-MAX(0,inputs!$B$31*(AB207-inputs!$B$30)))</f>
        <v>18040.815724410815</v>
      </c>
      <c r="AD207" s="26">
        <f>IF(inputs!$B$27="YES",MAX(0,inputs!$B$31*(AB207-inputs!$B$30)),0)</f>
        <v>0</v>
      </c>
      <c r="AE207" s="3">
        <f t="shared" si="48"/>
        <v>2636.7250000000004</v>
      </c>
      <c r="AF207" s="1">
        <f t="shared" si="51"/>
        <v>0.33250000000000002</v>
      </c>
      <c r="AG207" s="8">
        <f t="shared" si="49"/>
        <v>17863.275000000001</v>
      </c>
    </row>
    <row r="208" spans="1:33" x14ac:dyDescent="0.2">
      <c r="A208" s="11">
        <f t="shared" si="50"/>
        <v>20600</v>
      </c>
      <c r="B208" s="15">
        <f>inputs!$C$3-MAX(0,MIN((calculations!A208-inputs!$B$8)*0.5,inputs!$C$3))+IF(AND(inputs!$B$23="YES",A208&lt;=inputs!$B$25),inputs!$B$24,0)</f>
        <v>12570</v>
      </c>
      <c r="C208" s="15">
        <f>MAX(0,MIN(A208-B208,inputs!$C$4)*inputs!$B$3)</f>
        <v>1606</v>
      </c>
      <c r="D208" s="16">
        <f>MAX(0,(MIN(A208,inputs!$C$5)-(inputs!$C$4+B208))*inputs!$B$4)</f>
        <v>0</v>
      </c>
      <c r="E208" s="16">
        <f>MAX(0, (calculations!A208-inputs!$C$5)*inputs!$B$5)</f>
        <v>0</v>
      </c>
      <c r="F208" s="19">
        <f>MAX(0,inputs!$B$13*(MIN(calculations!A208,inputs!$C$14)-inputs!$C$13))+MAX(0,inputs!$B$14*(calculations!A208-inputs!$C$14))</f>
        <v>1063.9750000000001</v>
      </c>
      <c r="G208" s="22">
        <f>MAX(MIN((calculations!A208-inputs!$B$21)/10000,100%),0) * inputs!$B$18</f>
        <v>0</v>
      </c>
      <c r="H208" s="22">
        <f>IF(AND(inputs!$B$35="YES", calculations!A208&gt;=inputs!$B$36,calculations!A208&lt;inputs!$B$37),inputs!$B$38*MIN(2,inputs!$B$17),0)</f>
        <v>0</v>
      </c>
      <c r="I208" s="25">
        <f>MIN(inputs!$B$32,A208)</f>
        <v>20000</v>
      </c>
      <c r="J208" s="25">
        <f>inputs!$B$29*(1+inputs!$B$33)-MAX(0,inputs!$B$31*(I208-inputs!$B$30))</f>
        <v>46486.999999999993</v>
      </c>
      <c r="K208" s="26">
        <f t="shared" si="39"/>
        <v>20000</v>
      </c>
      <c r="L208" s="25">
        <f>MAX(0,J208*(1+inputs!$B$33)-MAX(0,inputs!$B$31*(K208-inputs!$B$30)))</f>
        <v>47184.304999999986</v>
      </c>
      <c r="M208" s="26">
        <f t="shared" si="40"/>
        <v>20066.666666666668</v>
      </c>
      <c r="N208" s="25">
        <f>MAX(0,L208*(1+inputs!$B$33)-MAX(0,inputs!$B$31*(M208-inputs!$B$30)))</f>
        <v>47892.06957499998</v>
      </c>
      <c r="O208" s="26">
        <f t="shared" si="41"/>
        <v>20133.333333333332</v>
      </c>
      <c r="P208" s="25">
        <f>MAX(0,N208*(1+inputs!$B$33)-MAX(0,inputs!$B$31*(O208-inputs!$B$30)))</f>
        <v>48610.450618624971</v>
      </c>
      <c r="Q208" s="26">
        <f t="shared" si="42"/>
        <v>20200</v>
      </c>
      <c r="R208" s="25">
        <f>MAX(0,P208*(1+inputs!$B$33)-MAX(0,inputs!$B$31*(Q208-inputs!$B$30)))</f>
        <v>49338.167377904341</v>
      </c>
      <c r="S208" s="26">
        <f t="shared" si="43"/>
        <v>20266.666666666668</v>
      </c>
      <c r="T208" s="25">
        <f>MAX(0,R208*(1+inputs!$B$33)-MAX(0,inputs!$B$31*(S208-inputs!$B$30)))</f>
        <v>50070.799888572896</v>
      </c>
      <c r="U208" s="26">
        <f t="shared" si="44"/>
        <v>20333.333333333332</v>
      </c>
      <c r="V208" s="25">
        <f>MAX(0,T208*(1+inputs!$B$33)-MAX(0,inputs!$B$31*(U208-inputs!$B$30)))</f>
        <v>50808.42188690148</v>
      </c>
      <c r="W208" s="26">
        <f t="shared" si="45"/>
        <v>20400</v>
      </c>
      <c r="X208" s="25">
        <f>MAX(0,V208*(1+inputs!$B$33)-MAX(0,inputs!$B$31*(W208-inputs!$B$30)))</f>
        <v>51551.108215204993</v>
      </c>
      <c r="Y208" s="26">
        <f t="shared" si="46"/>
        <v>20466.666666666668</v>
      </c>
      <c r="Z208" s="25">
        <f>MAX(0,X208*(1+inputs!$B$33)-MAX(0,inputs!$B$31*(Y208-inputs!$B$30)))</f>
        <v>52298.934838433059</v>
      </c>
      <c r="AA208" s="25">
        <f>MAX(0,Y208*(1+inputs!$B$33)-MAX(0,inputs!$B$31*(Z208-inputs!$B$30)))</f>
        <v>17883.32253120769</v>
      </c>
      <c r="AB208" s="26">
        <f t="shared" si="47"/>
        <v>20600</v>
      </c>
      <c r="AC208" s="25">
        <f>MAX(0,AA208*(1+inputs!$B$33)-MAX(0,inputs!$B$31*(AB208-inputs!$B$30)))</f>
        <v>18114.132369175804</v>
      </c>
      <c r="AD208" s="26">
        <f>IF(inputs!$B$27="YES",MAX(0,inputs!$B$31*(AB208-inputs!$B$30)),0)</f>
        <v>0</v>
      </c>
      <c r="AE208" s="3">
        <f t="shared" si="48"/>
        <v>2669.9750000000004</v>
      </c>
      <c r="AF208" s="1">
        <f t="shared" si="51"/>
        <v>0.33250000000000002</v>
      </c>
      <c r="AG208" s="8">
        <f t="shared" si="49"/>
        <v>17930.025000000001</v>
      </c>
    </row>
    <row r="209" spans="1:33" x14ac:dyDescent="0.2">
      <c r="A209" s="11">
        <f t="shared" si="50"/>
        <v>20700</v>
      </c>
      <c r="B209" s="15">
        <f>inputs!$C$3-MAX(0,MIN((calculations!A209-inputs!$B$8)*0.5,inputs!$C$3))+IF(AND(inputs!$B$23="YES",A209&lt;=inputs!$B$25),inputs!$B$24,0)</f>
        <v>12570</v>
      </c>
      <c r="C209" s="15">
        <f>MAX(0,MIN(A209-B209,inputs!$C$4)*inputs!$B$3)</f>
        <v>1626</v>
      </c>
      <c r="D209" s="16">
        <f>MAX(0,(MIN(A209,inputs!$C$5)-(inputs!$C$4+B209))*inputs!$B$4)</f>
        <v>0</v>
      </c>
      <c r="E209" s="16">
        <f>MAX(0, (calculations!A209-inputs!$C$5)*inputs!$B$5)</f>
        <v>0</v>
      </c>
      <c r="F209" s="19">
        <f>MAX(0,inputs!$B$13*(MIN(calculations!A209,inputs!$C$14)-inputs!$C$13))+MAX(0,inputs!$B$14*(calculations!A209-inputs!$C$14))</f>
        <v>1077.2250000000001</v>
      </c>
      <c r="G209" s="22">
        <f>MAX(MIN((calculations!A209-inputs!$B$21)/10000,100%),0) * inputs!$B$18</f>
        <v>0</v>
      </c>
      <c r="H209" s="22">
        <f>IF(AND(inputs!$B$35="YES", calculations!A209&gt;=inputs!$B$36,calculations!A209&lt;inputs!$B$37),inputs!$B$38*MIN(2,inputs!$B$17),0)</f>
        <v>0</v>
      </c>
      <c r="I209" s="25">
        <f>MIN(inputs!$B$32,A209)</f>
        <v>20000</v>
      </c>
      <c r="J209" s="25">
        <f>inputs!$B$29*(1+inputs!$B$33)-MAX(0,inputs!$B$31*(I209-inputs!$B$30))</f>
        <v>46486.999999999993</v>
      </c>
      <c r="K209" s="26">
        <f t="shared" si="39"/>
        <v>20000</v>
      </c>
      <c r="L209" s="25">
        <f>MAX(0,J209*(1+inputs!$B$33)-MAX(0,inputs!$B$31*(K209-inputs!$B$30)))</f>
        <v>47184.304999999986</v>
      </c>
      <c r="M209" s="26">
        <f t="shared" si="40"/>
        <v>20077.777777777777</v>
      </c>
      <c r="N209" s="25">
        <f>MAX(0,L209*(1+inputs!$B$33)-MAX(0,inputs!$B$31*(M209-inputs!$B$30)))</f>
        <v>47892.06957499998</v>
      </c>
      <c r="O209" s="26">
        <f t="shared" si="41"/>
        <v>20155.555555555555</v>
      </c>
      <c r="P209" s="25">
        <f>MAX(0,N209*(1+inputs!$B$33)-MAX(0,inputs!$B$31*(O209-inputs!$B$30)))</f>
        <v>48610.450618624971</v>
      </c>
      <c r="Q209" s="26">
        <f t="shared" si="42"/>
        <v>20233.333333333332</v>
      </c>
      <c r="R209" s="25">
        <f>MAX(0,P209*(1+inputs!$B$33)-MAX(0,inputs!$B$31*(Q209-inputs!$B$30)))</f>
        <v>49335.167377904341</v>
      </c>
      <c r="S209" s="26">
        <f t="shared" si="43"/>
        <v>20311.111111111109</v>
      </c>
      <c r="T209" s="25">
        <f>MAX(0,R209*(1+inputs!$B$33)-MAX(0,inputs!$B$31*(S209-inputs!$B$30)))</f>
        <v>50063.754888572897</v>
      </c>
      <c r="U209" s="26">
        <f t="shared" si="44"/>
        <v>20388.888888888891</v>
      </c>
      <c r="V209" s="25">
        <f>MAX(0,T209*(1+inputs!$B$33)-MAX(0,inputs!$B$31*(U209-inputs!$B$30)))</f>
        <v>50796.271211901483</v>
      </c>
      <c r="W209" s="26">
        <f t="shared" si="45"/>
        <v>20466.666666666668</v>
      </c>
      <c r="X209" s="25">
        <f>MAX(0,V209*(1+inputs!$B$33)-MAX(0,inputs!$B$31*(W209-inputs!$B$30)))</f>
        <v>51532.775280080001</v>
      </c>
      <c r="Y209" s="26">
        <f t="shared" si="46"/>
        <v>20544.444444444445</v>
      </c>
      <c r="Z209" s="25">
        <f>MAX(0,X209*(1+inputs!$B$33)-MAX(0,inputs!$B$31*(Y209-inputs!$B$30)))</f>
        <v>52273.326909281197</v>
      </c>
      <c r="AA209" s="25">
        <f>MAX(0,Y209*(1+inputs!$B$33)-MAX(0,inputs!$B$31*(Z209-inputs!$B$30)))</f>
        <v>17964.571689275803</v>
      </c>
      <c r="AB209" s="26">
        <f t="shared" si="47"/>
        <v>20700</v>
      </c>
      <c r="AC209" s="25">
        <f>MAX(0,AA209*(1+inputs!$B$33)-MAX(0,inputs!$B$31*(AB209-inputs!$B$30)))</f>
        <v>18187.600264614939</v>
      </c>
      <c r="AD209" s="26">
        <f>IF(inputs!$B$27="YES",MAX(0,inputs!$B$31*(AB209-inputs!$B$30)),0)</f>
        <v>0</v>
      </c>
      <c r="AE209" s="3">
        <f t="shared" si="48"/>
        <v>2703.2250000000004</v>
      </c>
      <c r="AF209" s="1">
        <f t="shared" si="51"/>
        <v>0.33250000000000002</v>
      </c>
      <c r="AG209" s="8">
        <f t="shared" si="49"/>
        <v>17996.775000000001</v>
      </c>
    </row>
    <row r="210" spans="1:33" x14ac:dyDescent="0.2">
      <c r="A210" s="11">
        <f t="shared" si="50"/>
        <v>20800</v>
      </c>
      <c r="B210" s="15">
        <f>inputs!$C$3-MAX(0,MIN((calculations!A210-inputs!$B$8)*0.5,inputs!$C$3))+IF(AND(inputs!$B$23="YES",A210&lt;=inputs!$B$25),inputs!$B$24,0)</f>
        <v>12570</v>
      </c>
      <c r="C210" s="15">
        <f>MAX(0,MIN(A210-B210,inputs!$C$4)*inputs!$B$3)</f>
        <v>1646</v>
      </c>
      <c r="D210" s="16">
        <f>MAX(0,(MIN(A210,inputs!$C$5)-(inputs!$C$4+B210))*inputs!$B$4)</f>
        <v>0</v>
      </c>
      <c r="E210" s="16">
        <f>MAX(0, (calculations!A210-inputs!$C$5)*inputs!$B$5)</f>
        <v>0</v>
      </c>
      <c r="F210" s="19">
        <f>MAX(0,inputs!$B$13*(MIN(calculations!A210,inputs!$C$14)-inputs!$C$13))+MAX(0,inputs!$B$14*(calculations!A210-inputs!$C$14))</f>
        <v>1090.4750000000001</v>
      </c>
      <c r="G210" s="22">
        <f>MAX(MIN((calculations!A210-inputs!$B$21)/10000,100%),0) * inputs!$B$18</f>
        <v>0</v>
      </c>
      <c r="H210" s="22">
        <f>IF(AND(inputs!$B$35="YES", calculations!A210&gt;=inputs!$B$36,calculations!A210&lt;inputs!$B$37),inputs!$B$38*MIN(2,inputs!$B$17),0)</f>
        <v>0</v>
      </c>
      <c r="I210" s="25">
        <f>MIN(inputs!$B$32,A210)</f>
        <v>20000</v>
      </c>
      <c r="J210" s="25">
        <f>inputs!$B$29*(1+inputs!$B$33)-MAX(0,inputs!$B$31*(I210-inputs!$B$30))</f>
        <v>46486.999999999993</v>
      </c>
      <c r="K210" s="26">
        <f t="shared" si="39"/>
        <v>20000</v>
      </c>
      <c r="L210" s="25">
        <f>MAX(0,J210*(1+inputs!$B$33)-MAX(0,inputs!$B$31*(K210-inputs!$B$30)))</f>
        <v>47184.304999999986</v>
      </c>
      <c r="M210" s="26">
        <f t="shared" si="40"/>
        <v>20088.888888888891</v>
      </c>
      <c r="N210" s="25">
        <f>MAX(0,L210*(1+inputs!$B$33)-MAX(0,inputs!$B$31*(M210-inputs!$B$30)))</f>
        <v>47892.06957499998</v>
      </c>
      <c r="O210" s="26">
        <f t="shared" si="41"/>
        <v>20177.777777777777</v>
      </c>
      <c r="P210" s="25">
        <f>MAX(0,N210*(1+inputs!$B$33)-MAX(0,inputs!$B$31*(O210-inputs!$B$30)))</f>
        <v>48610.450618624971</v>
      </c>
      <c r="Q210" s="26">
        <f t="shared" si="42"/>
        <v>20266.666666666668</v>
      </c>
      <c r="R210" s="25">
        <f>MAX(0,P210*(1+inputs!$B$33)-MAX(0,inputs!$B$31*(Q210-inputs!$B$30)))</f>
        <v>49332.167377904341</v>
      </c>
      <c r="S210" s="26">
        <f t="shared" si="43"/>
        <v>20355.555555555555</v>
      </c>
      <c r="T210" s="25">
        <f>MAX(0,R210*(1+inputs!$B$33)-MAX(0,inputs!$B$31*(S210-inputs!$B$30)))</f>
        <v>50056.709888572899</v>
      </c>
      <c r="U210" s="26">
        <f t="shared" si="44"/>
        <v>20444.444444444445</v>
      </c>
      <c r="V210" s="25">
        <f>MAX(0,T210*(1+inputs!$B$33)-MAX(0,inputs!$B$31*(U210-inputs!$B$30)))</f>
        <v>50784.120536901486</v>
      </c>
      <c r="W210" s="26">
        <f t="shared" si="45"/>
        <v>20533.333333333332</v>
      </c>
      <c r="X210" s="25">
        <f>MAX(0,V210*(1+inputs!$B$33)-MAX(0,inputs!$B$31*(W210-inputs!$B$30)))</f>
        <v>51514.442344955001</v>
      </c>
      <c r="Y210" s="26">
        <f t="shared" si="46"/>
        <v>20622.222222222223</v>
      </c>
      <c r="Z210" s="25">
        <f>MAX(0,X210*(1+inputs!$B$33)-MAX(0,inputs!$B$31*(Y210-inputs!$B$30)))</f>
        <v>52247.718980129321</v>
      </c>
      <c r="AA210" s="25">
        <f>MAX(0,Y210*(1+inputs!$B$33)-MAX(0,inputs!$B$31*(Z210-inputs!$B$30)))</f>
        <v>18045.820847343915</v>
      </c>
      <c r="AB210" s="26">
        <f t="shared" si="47"/>
        <v>20800</v>
      </c>
      <c r="AC210" s="25">
        <f>MAX(0,AA210*(1+inputs!$B$33)-MAX(0,inputs!$B$31*(AB210-inputs!$B$30)))</f>
        <v>18261.068160054074</v>
      </c>
      <c r="AD210" s="26">
        <f>IF(inputs!$B$27="YES",MAX(0,inputs!$B$31*(AB210-inputs!$B$30)),0)</f>
        <v>0</v>
      </c>
      <c r="AE210" s="3">
        <f t="shared" si="48"/>
        <v>2736.4750000000004</v>
      </c>
      <c r="AF210" s="1">
        <f t="shared" si="51"/>
        <v>0.33250000000000002</v>
      </c>
      <c r="AG210" s="8">
        <f t="shared" si="49"/>
        <v>18063.525000000001</v>
      </c>
    </row>
    <row r="211" spans="1:33" x14ac:dyDescent="0.2">
      <c r="A211" s="11">
        <f t="shared" si="50"/>
        <v>20900</v>
      </c>
      <c r="B211" s="15">
        <f>inputs!$C$3-MAX(0,MIN((calculations!A211-inputs!$B$8)*0.5,inputs!$C$3))+IF(AND(inputs!$B$23="YES",A211&lt;=inputs!$B$25),inputs!$B$24,0)</f>
        <v>12570</v>
      </c>
      <c r="C211" s="15">
        <f>MAX(0,MIN(A211-B211,inputs!$C$4)*inputs!$B$3)</f>
        <v>1666</v>
      </c>
      <c r="D211" s="16">
        <f>MAX(0,(MIN(A211,inputs!$C$5)-(inputs!$C$4+B211))*inputs!$B$4)</f>
        <v>0</v>
      </c>
      <c r="E211" s="16">
        <f>MAX(0, (calculations!A211-inputs!$C$5)*inputs!$B$5)</f>
        <v>0</v>
      </c>
      <c r="F211" s="19">
        <f>MAX(0,inputs!$B$13*(MIN(calculations!A211,inputs!$C$14)-inputs!$C$13))+MAX(0,inputs!$B$14*(calculations!A211-inputs!$C$14))</f>
        <v>1103.7250000000001</v>
      </c>
      <c r="G211" s="22">
        <f>MAX(MIN((calculations!A211-inputs!$B$21)/10000,100%),0) * inputs!$B$18</f>
        <v>0</v>
      </c>
      <c r="H211" s="22">
        <f>IF(AND(inputs!$B$35="YES", calculations!A211&gt;=inputs!$B$36,calculations!A211&lt;inputs!$B$37),inputs!$B$38*MIN(2,inputs!$B$17),0)</f>
        <v>0</v>
      </c>
      <c r="I211" s="25">
        <f>MIN(inputs!$B$32,A211)</f>
        <v>20000</v>
      </c>
      <c r="J211" s="25">
        <f>inputs!$B$29*(1+inputs!$B$33)-MAX(0,inputs!$B$31*(I211-inputs!$B$30))</f>
        <v>46486.999999999993</v>
      </c>
      <c r="K211" s="26">
        <f t="shared" si="39"/>
        <v>20000</v>
      </c>
      <c r="L211" s="25">
        <f>MAX(0,J211*(1+inputs!$B$33)-MAX(0,inputs!$B$31*(K211-inputs!$B$30)))</f>
        <v>47184.304999999986</v>
      </c>
      <c r="M211" s="26">
        <f t="shared" si="40"/>
        <v>20100</v>
      </c>
      <c r="N211" s="25">
        <f>MAX(0,L211*(1+inputs!$B$33)-MAX(0,inputs!$B$31*(M211-inputs!$B$30)))</f>
        <v>47892.06957499998</v>
      </c>
      <c r="O211" s="26">
        <f t="shared" si="41"/>
        <v>20200</v>
      </c>
      <c r="P211" s="25">
        <f>MAX(0,N211*(1+inputs!$B$33)-MAX(0,inputs!$B$31*(O211-inputs!$B$30)))</f>
        <v>48609.010618624969</v>
      </c>
      <c r="Q211" s="26">
        <f t="shared" si="42"/>
        <v>20300</v>
      </c>
      <c r="R211" s="25">
        <f>MAX(0,P211*(1+inputs!$B$33)-MAX(0,inputs!$B$31*(Q211-inputs!$B$30)))</f>
        <v>49327.705777904339</v>
      </c>
      <c r="S211" s="26">
        <f t="shared" si="43"/>
        <v>20400</v>
      </c>
      <c r="T211" s="25">
        <f>MAX(0,R211*(1+inputs!$B$33)-MAX(0,inputs!$B$31*(S211-inputs!$B$30)))</f>
        <v>50048.181364572898</v>
      </c>
      <c r="U211" s="26">
        <f t="shared" si="44"/>
        <v>20500</v>
      </c>
      <c r="V211" s="25">
        <f>MAX(0,T211*(1+inputs!$B$33)-MAX(0,inputs!$B$31*(U211-inputs!$B$30)))</f>
        <v>50770.464085041487</v>
      </c>
      <c r="W211" s="26">
        <f t="shared" si="45"/>
        <v>20600</v>
      </c>
      <c r="X211" s="25">
        <f>MAX(0,V211*(1+inputs!$B$33)-MAX(0,inputs!$B$31*(W211-inputs!$B$30)))</f>
        <v>51494.5810463171</v>
      </c>
      <c r="Y211" s="26">
        <f t="shared" si="46"/>
        <v>20700</v>
      </c>
      <c r="Z211" s="25">
        <f>MAX(0,X211*(1+inputs!$B$33)-MAX(0,inputs!$B$31*(Y211-inputs!$B$30)))</f>
        <v>52220.55976201185</v>
      </c>
      <c r="AA211" s="25">
        <f>MAX(0,Y211*(1+inputs!$B$33)-MAX(0,inputs!$B$31*(Z211-inputs!$B$30)))</f>
        <v>18127.20962141893</v>
      </c>
      <c r="AB211" s="26">
        <f t="shared" si="47"/>
        <v>20900</v>
      </c>
      <c r="AC211" s="25">
        <f>MAX(0,AA211*(1+inputs!$B$33)-MAX(0,inputs!$B$31*(AB211-inputs!$B$30)))</f>
        <v>18334.677765740213</v>
      </c>
      <c r="AD211" s="26">
        <f>IF(inputs!$B$27="YES",MAX(0,inputs!$B$31*(AB211-inputs!$B$30)),0)</f>
        <v>0</v>
      </c>
      <c r="AE211" s="3">
        <f t="shared" si="48"/>
        <v>2769.7250000000004</v>
      </c>
      <c r="AF211" s="1">
        <f t="shared" si="51"/>
        <v>0.33250000000000002</v>
      </c>
      <c r="AG211" s="8">
        <f t="shared" si="49"/>
        <v>18130.275000000001</v>
      </c>
    </row>
    <row r="212" spans="1:33" x14ac:dyDescent="0.2">
      <c r="A212" s="11">
        <f t="shared" si="50"/>
        <v>21000</v>
      </c>
      <c r="B212" s="15">
        <f>inputs!$C$3-MAX(0,MIN((calculations!A212-inputs!$B$8)*0.5,inputs!$C$3))+IF(AND(inputs!$B$23="YES",A212&lt;=inputs!$B$25),inputs!$B$24,0)</f>
        <v>12570</v>
      </c>
      <c r="C212" s="15">
        <f>MAX(0,MIN(A212-B212,inputs!$C$4)*inputs!$B$3)</f>
        <v>1686</v>
      </c>
      <c r="D212" s="16">
        <f>MAX(0,(MIN(A212,inputs!$C$5)-(inputs!$C$4+B212))*inputs!$B$4)</f>
        <v>0</v>
      </c>
      <c r="E212" s="16">
        <f>MAX(0, (calculations!A212-inputs!$C$5)*inputs!$B$5)</f>
        <v>0</v>
      </c>
      <c r="F212" s="19">
        <f>MAX(0,inputs!$B$13*(MIN(calculations!A212,inputs!$C$14)-inputs!$C$13))+MAX(0,inputs!$B$14*(calculations!A212-inputs!$C$14))</f>
        <v>1116.9750000000001</v>
      </c>
      <c r="G212" s="22">
        <f>MAX(MIN((calculations!A212-inputs!$B$21)/10000,100%),0) * inputs!$B$18</f>
        <v>0</v>
      </c>
      <c r="H212" s="22">
        <f>IF(AND(inputs!$B$35="YES", calculations!A212&gt;=inputs!$B$36,calculations!A212&lt;inputs!$B$37),inputs!$B$38*MIN(2,inputs!$B$17),0)</f>
        <v>0</v>
      </c>
      <c r="I212" s="25">
        <f>MIN(inputs!$B$32,A212)</f>
        <v>20000</v>
      </c>
      <c r="J212" s="25">
        <f>inputs!$B$29*(1+inputs!$B$33)-MAX(0,inputs!$B$31*(I212-inputs!$B$30))</f>
        <v>46486.999999999993</v>
      </c>
      <c r="K212" s="26">
        <f t="shared" si="39"/>
        <v>20000</v>
      </c>
      <c r="L212" s="25">
        <f>MAX(0,J212*(1+inputs!$B$33)-MAX(0,inputs!$B$31*(K212-inputs!$B$30)))</f>
        <v>47184.304999999986</v>
      </c>
      <c r="M212" s="26">
        <f t="shared" si="40"/>
        <v>20111.111111111109</v>
      </c>
      <c r="N212" s="25">
        <f>MAX(0,L212*(1+inputs!$B$33)-MAX(0,inputs!$B$31*(M212-inputs!$B$30)))</f>
        <v>47892.06957499998</v>
      </c>
      <c r="O212" s="26">
        <f t="shared" si="41"/>
        <v>20222.222222222223</v>
      </c>
      <c r="P212" s="25">
        <f>MAX(0,N212*(1+inputs!$B$33)-MAX(0,inputs!$B$31*(O212-inputs!$B$30)))</f>
        <v>48607.010618624969</v>
      </c>
      <c r="Q212" s="26">
        <f t="shared" si="42"/>
        <v>20333.333333333332</v>
      </c>
      <c r="R212" s="25">
        <f>MAX(0,P212*(1+inputs!$B$33)-MAX(0,inputs!$B$31*(Q212-inputs!$B$30)))</f>
        <v>49322.675777904333</v>
      </c>
      <c r="S212" s="26">
        <f t="shared" si="43"/>
        <v>20444.444444444445</v>
      </c>
      <c r="T212" s="25">
        <f>MAX(0,R212*(1+inputs!$B$33)-MAX(0,inputs!$B$31*(S212-inputs!$B$30)))</f>
        <v>50039.075914572888</v>
      </c>
      <c r="U212" s="26">
        <f t="shared" si="44"/>
        <v>20555.555555555555</v>
      </c>
      <c r="V212" s="25">
        <f>MAX(0,T212*(1+inputs!$B$33)-MAX(0,inputs!$B$31*(U212-inputs!$B$30)))</f>
        <v>50756.222053291473</v>
      </c>
      <c r="W212" s="26">
        <f t="shared" si="45"/>
        <v>20666.666666666668</v>
      </c>
      <c r="X212" s="25">
        <f>MAX(0,V212*(1+inputs!$B$33)-MAX(0,inputs!$B$31*(W212-inputs!$B$30)))</f>
        <v>51474.125384090839</v>
      </c>
      <c r="Y212" s="26">
        <f t="shared" si="46"/>
        <v>20777.777777777777</v>
      </c>
      <c r="Z212" s="25">
        <f>MAX(0,X212*(1+inputs!$B$33)-MAX(0,inputs!$B$31*(Y212-inputs!$B$30)))</f>
        <v>52192.797264852197</v>
      </c>
      <c r="AA212" s="25">
        <f>MAX(0,Y212*(1+inputs!$B$33)-MAX(0,inputs!$B$31*(Z212-inputs!$B$30)))</f>
        <v>18208.652690607745</v>
      </c>
      <c r="AB212" s="26">
        <f t="shared" si="47"/>
        <v>21000</v>
      </c>
      <c r="AC212" s="25">
        <f>MAX(0,AA212*(1+inputs!$B$33)-MAX(0,inputs!$B$31*(AB212-inputs!$B$30)))</f>
        <v>18408.342480966861</v>
      </c>
      <c r="AD212" s="26">
        <f>IF(inputs!$B$27="YES",MAX(0,inputs!$B$31*(AB212-inputs!$B$30)),0)</f>
        <v>0</v>
      </c>
      <c r="AE212" s="3">
        <f t="shared" si="48"/>
        <v>2802.9750000000004</v>
      </c>
      <c r="AF212" s="1">
        <f t="shared" si="51"/>
        <v>0.33250000000000002</v>
      </c>
      <c r="AG212" s="8">
        <f t="shared" si="49"/>
        <v>18197.025000000001</v>
      </c>
    </row>
    <row r="213" spans="1:33" x14ac:dyDescent="0.2">
      <c r="A213" s="11">
        <f t="shared" si="50"/>
        <v>21100</v>
      </c>
      <c r="B213" s="15">
        <f>inputs!$C$3-MAX(0,MIN((calculations!A213-inputs!$B$8)*0.5,inputs!$C$3))+IF(AND(inputs!$B$23="YES",A213&lt;=inputs!$B$25),inputs!$B$24,0)</f>
        <v>12570</v>
      </c>
      <c r="C213" s="15">
        <f>MAX(0,MIN(A213-B213,inputs!$C$4)*inputs!$B$3)</f>
        <v>1706</v>
      </c>
      <c r="D213" s="16">
        <f>MAX(0,(MIN(A213,inputs!$C$5)-(inputs!$C$4+B213))*inputs!$B$4)</f>
        <v>0</v>
      </c>
      <c r="E213" s="16">
        <f>MAX(0, (calculations!A213-inputs!$C$5)*inputs!$B$5)</f>
        <v>0</v>
      </c>
      <c r="F213" s="19">
        <f>MAX(0,inputs!$B$13*(MIN(calculations!A213,inputs!$C$14)-inputs!$C$13))+MAX(0,inputs!$B$14*(calculations!A213-inputs!$C$14))</f>
        <v>1130.2250000000001</v>
      </c>
      <c r="G213" s="22">
        <f>MAX(MIN((calculations!A213-inputs!$B$21)/10000,100%),0) * inputs!$B$18</f>
        <v>0</v>
      </c>
      <c r="H213" s="22">
        <f>IF(AND(inputs!$B$35="YES", calculations!A213&gt;=inputs!$B$36,calculations!A213&lt;inputs!$B$37),inputs!$B$38*MIN(2,inputs!$B$17),0)</f>
        <v>0</v>
      </c>
      <c r="I213" s="25">
        <f>MIN(inputs!$B$32,A213)</f>
        <v>20000</v>
      </c>
      <c r="J213" s="25">
        <f>inputs!$B$29*(1+inputs!$B$33)-MAX(0,inputs!$B$31*(I213-inputs!$B$30))</f>
        <v>46486.999999999993</v>
      </c>
      <c r="K213" s="26">
        <f t="shared" si="39"/>
        <v>20000</v>
      </c>
      <c r="L213" s="25">
        <f>MAX(0,J213*(1+inputs!$B$33)-MAX(0,inputs!$B$31*(K213-inputs!$B$30)))</f>
        <v>47184.304999999986</v>
      </c>
      <c r="M213" s="26">
        <f t="shared" si="40"/>
        <v>20122.222222222223</v>
      </c>
      <c r="N213" s="25">
        <f>MAX(0,L213*(1+inputs!$B$33)-MAX(0,inputs!$B$31*(M213-inputs!$B$30)))</f>
        <v>47892.06957499998</v>
      </c>
      <c r="O213" s="26">
        <f t="shared" si="41"/>
        <v>20244.444444444445</v>
      </c>
      <c r="P213" s="25">
        <f>MAX(0,N213*(1+inputs!$B$33)-MAX(0,inputs!$B$31*(O213-inputs!$B$30)))</f>
        <v>48605.010618624969</v>
      </c>
      <c r="Q213" s="26">
        <f t="shared" si="42"/>
        <v>20366.666666666668</v>
      </c>
      <c r="R213" s="25">
        <f>MAX(0,P213*(1+inputs!$B$33)-MAX(0,inputs!$B$31*(Q213-inputs!$B$30)))</f>
        <v>49317.645777904334</v>
      </c>
      <c r="S213" s="26">
        <f t="shared" si="43"/>
        <v>20488.888888888891</v>
      </c>
      <c r="T213" s="25">
        <f>MAX(0,R213*(1+inputs!$B$33)-MAX(0,inputs!$B$31*(S213-inputs!$B$30)))</f>
        <v>50029.970464572893</v>
      </c>
      <c r="U213" s="26">
        <f t="shared" si="44"/>
        <v>20611.111111111109</v>
      </c>
      <c r="V213" s="25">
        <f>MAX(0,T213*(1+inputs!$B$33)-MAX(0,inputs!$B$31*(U213-inputs!$B$30)))</f>
        <v>50741.98002154148</v>
      </c>
      <c r="W213" s="26">
        <f t="shared" si="45"/>
        <v>20733.333333333332</v>
      </c>
      <c r="X213" s="25">
        <f>MAX(0,V213*(1+inputs!$B$33)-MAX(0,inputs!$B$31*(W213-inputs!$B$30)))</f>
        <v>51453.669721864593</v>
      </c>
      <c r="Y213" s="26">
        <f t="shared" si="46"/>
        <v>20855.555555555555</v>
      </c>
      <c r="Z213" s="25">
        <f>MAX(0,X213*(1+inputs!$B$33)-MAX(0,inputs!$B$31*(Y213-inputs!$B$30)))</f>
        <v>52165.034767692552</v>
      </c>
      <c r="AA213" s="25">
        <f>MAX(0,Y213*(1+inputs!$B$33)-MAX(0,inputs!$B$31*(Z213-inputs!$B$30)))</f>
        <v>18290.095759796557</v>
      </c>
      <c r="AB213" s="26">
        <f t="shared" si="47"/>
        <v>21100</v>
      </c>
      <c r="AC213" s="25">
        <f>MAX(0,AA213*(1+inputs!$B$33)-MAX(0,inputs!$B$31*(AB213-inputs!$B$30)))</f>
        <v>18482.007196193506</v>
      </c>
      <c r="AD213" s="26">
        <f>IF(inputs!$B$27="YES",MAX(0,inputs!$B$31*(AB213-inputs!$B$30)),0)</f>
        <v>0</v>
      </c>
      <c r="AE213" s="3">
        <f t="shared" si="48"/>
        <v>2836.2250000000004</v>
      </c>
      <c r="AF213" s="1">
        <f t="shared" si="51"/>
        <v>0.33250000000000002</v>
      </c>
      <c r="AG213" s="8">
        <f t="shared" si="49"/>
        <v>18263.775000000001</v>
      </c>
    </row>
    <row r="214" spans="1:33" x14ac:dyDescent="0.2">
      <c r="A214" s="11">
        <f t="shared" si="50"/>
        <v>21200</v>
      </c>
      <c r="B214" s="15">
        <f>inputs!$C$3-MAX(0,MIN((calculations!A214-inputs!$B$8)*0.5,inputs!$C$3))+IF(AND(inputs!$B$23="YES",A214&lt;=inputs!$B$25),inputs!$B$24,0)</f>
        <v>12570</v>
      </c>
      <c r="C214" s="15">
        <f>MAX(0,MIN(A214-B214,inputs!$C$4)*inputs!$B$3)</f>
        <v>1726</v>
      </c>
      <c r="D214" s="16">
        <f>MAX(0,(MIN(A214,inputs!$C$5)-(inputs!$C$4+B214))*inputs!$B$4)</f>
        <v>0</v>
      </c>
      <c r="E214" s="16">
        <f>MAX(0, (calculations!A214-inputs!$C$5)*inputs!$B$5)</f>
        <v>0</v>
      </c>
      <c r="F214" s="19">
        <f>MAX(0,inputs!$B$13*(MIN(calculations!A214,inputs!$C$14)-inputs!$C$13))+MAX(0,inputs!$B$14*(calculations!A214-inputs!$C$14))</f>
        <v>1143.4750000000001</v>
      </c>
      <c r="G214" s="22">
        <f>MAX(MIN((calculations!A214-inputs!$B$21)/10000,100%),0) * inputs!$B$18</f>
        <v>0</v>
      </c>
      <c r="H214" s="22">
        <f>IF(AND(inputs!$B$35="YES", calculations!A214&gt;=inputs!$B$36,calculations!A214&lt;inputs!$B$37),inputs!$B$38*MIN(2,inputs!$B$17),0)</f>
        <v>0</v>
      </c>
      <c r="I214" s="25">
        <f>MIN(inputs!$B$32,A214)</f>
        <v>20000</v>
      </c>
      <c r="J214" s="25">
        <f>inputs!$B$29*(1+inputs!$B$33)-MAX(0,inputs!$B$31*(I214-inputs!$B$30))</f>
        <v>46486.999999999993</v>
      </c>
      <c r="K214" s="26">
        <f t="shared" si="39"/>
        <v>20000</v>
      </c>
      <c r="L214" s="25">
        <f>MAX(0,J214*(1+inputs!$B$33)-MAX(0,inputs!$B$31*(K214-inputs!$B$30)))</f>
        <v>47184.304999999986</v>
      </c>
      <c r="M214" s="26">
        <f t="shared" si="40"/>
        <v>20133.333333333332</v>
      </c>
      <c r="N214" s="25">
        <f>MAX(0,L214*(1+inputs!$B$33)-MAX(0,inputs!$B$31*(M214-inputs!$B$30)))</f>
        <v>47892.06957499998</v>
      </c>
      <c r="O214" s="26">
        <f t="shared" si="41"/>
        <v>20266.666666666668</v>
      </c>
      <c r="P214" s="25">
        <f>MAX(0,N214*(1+inputs!$B$33)-MAX(0,inputs!$B$31*(O214-inputs!$B$30)))</f>
        <v>48603.010618624969</v>
      </c>
      <c r="Q214" s="26">
        <f t="shared" si="42"/>
        <v>20400</v>
      </c>
      <c r="R214" s="25">
        <f>MAX(0,P214*(1+inputs!$B$33)-MAX(0,inputs!$B$31*(Q214-inputs!$B$30)))</f>
        <v>49312.615777904335</v>
      </c>
      <c r="S214" s="26">
        <f t="shared" si="43"/>
        <v>20533.333333333332</v>
      </c>
      <c r="T214" s="25">
        <f>MAX(0,R214*(1+inputs!$B$33)-MAX(0,inputs!$B$31*(S214-inputs!$B$30)))</f>
        <v>50020.86501457289</v>
      </c>
      <c r="U214" s="26">
        <f t="shared" si="44"/>
        <v>20666.666666666668</v>
      </c>
      <c r="V214" s="25">
        <f>MAX(0,T214*(1+inputs!$B$33)-MAX(0,inputs!$B$31*(U214-inputs!$B$30)))</f>
        <v>50727.737989791473</v>
      </c>
      <c r="W214" s="26">
        <f t="shared" si="45"/>
        <v>20800</v>
      </c>
      <c r="X214" s="25">
        <f>MAX(0,V214*(1+inputs!$B$33)-MAX(0,inputs!$B$31*(W214-inputs!$B$30)))</f>
        <v>51433.21405963834</v>
      </c>
      <c r="Y214" s="26">
        <f t="shared" si="46"/>
        <v>20933.333333333332</v>
      </c>
      <c r="Z214" s="25">
        <f>MAX(0,X214*(1+inputs!$B$33)-MAX(0,inputs!$B$31*(Y214-inputs!$B$30)))</f>
        <v>52137.272270532907</v>
      </c>
      <c r="AA214" s="25">
        <f>MAX(0,Y214*(1+inputs!$B$33)-MAX(0,inputs!$B$31*(Z214-inputs!$B$30)))</f>
        <v>18371.538828985365</v>
      </c>
      <c r="AB214" s="26">
        <f t="shared" si="47"/>
        <v>21200</v>
      </c>
      <c r="AC214" s="25">
        <f>MAX(0,AA214*(1+inputs!$B$33)-MAX(0,inputs!$B$31*(AB214-inputs!$B$30)))</f>
        <v>18555.671911420144</v>
      </c>
      <c r="AD214" s="26">
        <f>IF(inputs!$B$27="YES",MAX(0,inputs!$B$31*(AB214-inputs!$B$30)),0)</f>
        <v>0</v>
      </c>
      <c r="AE214" s="3">
        <f t="shared" si="48"/>
        <v>2869.4750000000004</v>
      </c>
      <c r="AF214" s="1">
        <f t="shared" si="51"/>
        <v>0.33250000000000002</v>
      </c>
      <c r="AG214" s="8">
        <f t="shared" si="49"/>
        <v>18330.525000000001</v>
      </c>
    </row>
    <row r="215" spans="1:33" x14ac:dyDescent="0.2">
      <c r="A215" s="11">
        <f t="shared" si="50"/>
        <v>21300</v>
      </c>
      <c r="B215" s="15">
        <f>inputs!$C$3-MAX(0,MIN((calculations!A215-inputs!$B$8)*0.5,inputs!$C$3))+IF(AND(inputs!$B$23="YES",A215&lt;=inputs!$B$25),inputs!$B$24,0)</f>
        <v>12570</v>
      </c>
      <c r="C215" s="15">
        <f>MAX(0,MIN(A215-B215,inputs!$C$4)*inputs!$B$3)</f>
        <v>1746</v>
      </c>
      <c r="D215" s="16">
        <f>MAX(0,(MIN(A215,inputs!$C$5)-(inputs!$C$4+B215))*inputs!$B$4)</f>
        <v>0</v>
      </c>
      <c r="E215" s="16">
        <f>MAX(0, (calculations!A215-inputs!$C$5)*inputs!$B$5)</f>
        <v>0</v>
      </c>
      <c r="F215" s="19">
        <f>MAX(0,inputs!$B$13*(MIN(calculations!A215,inputs!$C$14)-inputs!$C$13))+MAX(0,inputs!$B$14*(calculations!A215-inputs!$C$14))</f>
        <v>1156.7250000000001</v>
      </c>
      <c r="G215" s="22">
        <f>MAX(MIN((calculations!A215-inputs!$B$21)/10000,100%),0) * inputs!$B$18</f>
        <v>0</v>
      </c>
      <c r="H215" s="22">
        <f>IF(AND(inputs!$B$35="YES", calculations!A215&gt;=inputs!$B$36,calculations!A215&lt;inputs!$B$37),inputs!$B$38*MIN(2,inputs!$B$17),0)</f>
        <v>0</v>
      </c>
      <c r="I215" s="25">
        <f>MIN(inputs!$B$32,A215)</f>
        <v>20000</v>
      </c>
      <c r="J215" s="25">
        <f>inputs!$B$29*(1+inputs!$B$33)-MAX(0,inputs!$B$31*(I215-inputs!$B$30))</f>
        <v>46486.999999999993</v>
      </c>
      <c r="K215" s="26">
        <f t="shared" si="39"/>
        <v>20000</v>
      </c>
      <c r="L215" s="25">
        <f>MAX(0,J215*(1+inputs!$B$33)-MAX(0,inputs!$B$31*(K215-inputs!$B$30)))</f>
        <v>47184.304999999986</v>
      </c>
      <c r="M215" s="26">
        <f t="shared" si="40"/>
        <v>20144.444444444445</v>
      </c>
      <c r="N215" s="25">
        <f>MAX(0,L215*(1+inputs!$B$33)-MAX(0,inputs!$B$31*(M215-inputs!$B$30)))</f>
        <v>47892.06957499998</v>
      </c>
      <c r="O215" s="26">
        <f t="shared" si="41"/>
        <v>20288.888888888891</v>
      </c>
      <c r="P215" s="25">
        <f>MAX(0,N215*(1+inputs!$B$33)-MAX(0,inputs!$B$31*(O215-inputs!$B$30)))</f>
        <v>48601.010618624969</v>
      </c>
      <c r="Q215" s="26">
        <f t="shared" si="42"/>
        <v>20433.333333333332</v>
      </c>
      <c r="R215" s="25">
        <f>MAX(0,P215*(1+inputs!$B$33)-MAX(0,inputs!$B$31*(Q215-inputs!$B$30)))</f>
        <v>49307.585777904336</v>
      </c>
      <c r="S215" s="26">
        <f t="shared" si="43"/>
        <v>20577.777777777777</v>
      </c>
      <c r="T215" s="25">
        <f>MAX(0,R215*(1+inputs!$B$33)-MAX(0,inputs!$B$31*(S215-inputs!$B$30)))</f>
        <v>50011.759564572894</v>
      </c>
      <c r="U215" s="26">
        <f t="shared" si="44"/>
        <v>20722.222222222223</v>
      </c>
      <c r="V215" s="25">
        <f>MAX(0,T215*(1+inputs!$B$33)-MAX(0,inputs!$B$31*(U215-inputs!$B$30)))</f>
        <v>50713.49595804148</v>
      </c>
      <c r="W215" s="26">
        <f t="shared" si="45"/>
        <v>20866.666666666668</v>
      </c>
      <c r="X215" s="25">
        <f>MAX(0,V215*(1+inputs!$B$33)-MAX(0,inputs!$B$31*(W215-inputs!$B$30)))</f>
        <v>51412.758397412093</v>
      </c>
      <c r="Y215" s="26">
        <f t="shared" si="46"/>
        <v>21011.111111111109</v>
      </c>
      <c r="Z215" s="25">
        <f>MAX(0,X215*(1+inputs!$B$33)-MAX(0,inputs!$B$31*(Y215-inputs!$B$30)))</f>
        <v>52109.509773373269</v>
      </c>
      <c r="AA215" s="25">
        <f>MAX(0,Y215*(1+inputs!$B$33)-MAX(0,inputs!$B$31*(Z215-inputs!$B$30)))</f>
        <v>18452.981898174181</v>
      </c>
      <c r="AB215" s="26">
        <f t="shared" si="47"/>
        <v>21300</v>
      </c>
      <c r="AC215" s="25">
        <f>MAX(0,AA215*(1+inputs!$B$33)-MAX(0,inputs!$B$31*(AB215-inputs!$B$30)))</f>
        <v>18629.336626646793</v>
      </c>
      <c r="AD215" s="26">
        <f>IF(inputs!$B$27="YES",MAX(0,inputs!$B$31*(AB215-inputs!$B$30)),0)</f>
        <v>0</v>
      </c>
      <c r="AE215" s="3">
        <f t="shared" si="48"/>
        <v>2902.7250000000004</v>
      </c>
      <c r="AF215" s="1">
        <f t="shared" si="51"/>
        <v>0.33250000000000002</v>
      </c>
      <c r="AG215" s="8">
        <f t="shared" si="49"/>
        <v>18397.275000000001</v>
      </c>
    </row>
    <row r="216" spans="1:33" x14ac:dyDescent="0.2">
      <c r="A216" s="11">
        <f t="shared" si="50"/>
        <v>21400</v>
      </c>
      <c r="B216" s="15">
        <f>inputs!$C$3-MAX(0,MIN((calculations!A216-inputs!$B$8)*0.5,inputs!$C$3))+IF(AND(inputs!$B$23="YES",A216&lt;=inputs!$B$25),inputs!$B$24,0)</f>
        <v>12570</v>
      </c>
      <c r="C216" s="15">
        <f>MAX(0,MIN(A216-B216,inputs!$C$4)*inputs!$B$3)</f>
        <v>1766</v>
      </c>
      <c r="D216" s="16">
        <f>MAX(0,(MIN(A216,inputs!$C$5)-(inputs!$C$4+B216))*inputs!$B$4)</f>
        <v>0</v>
      </c>
      <c r="E216" s="16">
        <f>MAX(0, (calculations!A216-inputs!$C$5)*inputs!$B$5)</f>
        <v>0</v>
      </c>
      <c r="F216" s="19">
        <f>MAX(0,inputs!$B$13*(MIN(calculations!A216,inputs!$C$14)-inputs!$C$13))+MAX(0,inputs!$B$14*(calculations!A216-inputs!$C$14))</f>
        <v>1169.9750000000001</v>
      </c>
      <c r="G216" s="22">
        <f>MAX(MIN((calculations!A216-inputs!$B$21)/10000,100%),0) * inputs!$B$18</f>
        <v>0</v>
      </c>
      <c r="H216" s="22">
        <f>IF(AND(inputs!$B$35="YES", calculations!A216&gt;=inputs!$B$36,calculations!A216&lt;inputs!$B$37),inputs!$B$38*MIN(2,inputs!$B$17),0)</f>
        <v>0</v>
      </c>
      <c r="I216" s="25">
        <f>MIN(inputs!$B$32,A216)</f>
        <v>20000</v>
      </c>
      <c r="J216" s="25">
        <f>inputs!$B$29*(1+inputs!$B$33)-MAX(0,inputs!$B$31*(I216-inputs!$B$30))</f>
        <v>46486.999999999993</v>
      </c>
      <c r="K216" s="26">
        <f t="shared" si="39"/>
        <v>20000</v>
      </c>
      <c r="L216" s="25">
        <f>MAX(0,J216*(1+inputs!$B$33)-MAX(0,inputs!$B$31*(K216-inputs!$B$30)))</f>
        <v>47184.304999999986</v>
      </c>
      <c r="M216" s="26">
        <f t="shared" si="40"/>
        <v>20155.555555555555</v>
      </c>
      <c r="N216" s="25">
        <f>MAX(0,L216*(1+inputs!$B$33)-MAX(0,inputs!$B$31*(M216-inputs!$B$30)))</f>
        <v>47892.06957499998</v>
      </c>
      <c r="O216" s="26">
        <f t="shared" si="41"/>
        <v>20311.111111111109</v>
      </c>
      <c r="P216" s="25">
        <f>MAX(0,N216*(1+inputs!$B$33)-MAX(0,inputs!$B$31*(O216-inputs!$B$30)))</f>
        <v>48599.010618624969</v>
      </c>
      <c r="Q216" s="26">
        <f t="shared" si="42"/>
        <v>20466.666666666668</v>
      </c>
      <c r="R216" s="25">
        <f>MAX(0,P216*(1+inputs!$B$33)-MAX(0,inputs!$B$31*(Q216-inputs!$B$30)))</f>
        <v>49302.555777904337</v>
      </c>
      <c r="S216" s="26">
        <f t="shared" si="43"/>
        <v>20622.222222222223</v>
      </c>
      <c r="T216" s="25">
        <f>MAX(0,R216*(1+inputs!$B$33)-MAX(0,inputs!$B$31*(S216-inputs!$B$30)))</f>
        <v>50002.654114572899</v>
      </c>
      <c r="U216" s="26">
        <f t="shared" si="44"/>
        <v>20777.777777777777</v>
      </c>
      <c r="V216" s="25">
        <f>MAX(0,T216*(1+inputs!$B$33)-MAX(0,inputs!$B$31*(U216-inputs!$B$30)))</f>
        <v>50699.253926291487</v>
      </c>
      <c r="W216" s="26">
        <f t="shared" si="45"/>
        <v>20933.333333333332</v>
      </c>
      <c r="X216" s="25">
        <f>MAX(0,V216*(1+inputs!$B$33)-MAX(0,inputs!$B$31*(W216-inputs!$B$30)))</f>
        <v>51392.302735185855</v>
      </c>
      <c r="Y216" s="26">
        <f t="shared" si="46"/>
        <v>21088.888888888891</v>
      </c>
      <c r="Z216" s="25">
        <f>MAX(0,X216*(1+inputs!$B$33)-MAX(0,inputs!$B$31*(Y216-inputs!$B$30)))</f>
        <v>52081.747276213639</v>
      </c>
      <c r="AA216" s="25">
        <f>MAX(0,Y216*(1+inputs!$B$33)-MAX(0,inputs!$B$31*(Z216-inputs!$B$30)))</f>
        <v>18534.424967362997</v>
      </c>
      <c r="AB216" s="26">
        <f t="shared" si="47"/>
        <v>21400</v>
      </c>
      <c r="AC216" s="25">
        <f>MAX(0,AA216*(1+inputs!$B$33)-MAX(0,inputs!$B$31*(AB216-inputs!$B$30)))</f>
        <v>18703.001341873442</v>
      </c>
      <c r="AD216" s="26">
        <f>IF(inputs!$B$27="YES",MAX(0,inputs!$B$31*(AB216-inputs!$B$30)),0)</f>
        <v>0</v>
      </c>
      <c r="AE216" s="3">
        <f t="shared" si="48"/>
        <v>2935.9750000000004</v>
      </c>
      <c r="AF216" s="1">
        <f t="shared" si="51"/>
        <v>0.33250000000000002</v>
      </c>
      <c r="AG216" s="8">
        <f t="shared" si="49"/>
        <v>18464.025000000001</v>
      </c>
    </row>
    <row r="217" spans="1:33" x14ac:dyDescent="0.2">
      <c r="A217" s="11">
        <f t="shared" si="50"/>
        <v>21500</v>
      </c>
      <c r="B217" s="15">
        <f>inputs!$C$3-MAX(0,MIN((calculations!A217-inputs!$B$8)*0.5,inputs!$C$3))+IF(AND(inputs!$B$23="YES",A217&lt;=inputs!$B$25),inputs!$B$24,0)</f>
        <v>12570</v>
      </c>
      <c r="C217" s="15">
        <f>MAX(0,MIN(A217-B217,inputs!$C$4)*inputs!$B$3)</f>
        <v>1786</v>
      </c>
      <c r="D217" s="16">
        <f>MAX(0,(MIN(A217,inputs!$C$5)-(inputs!$C$4+B217))*inputs!$B$4)</f>
        <v>0</v>
      </c>
      <c r="E217" s="16">
        <f>MAX(0, (calculations!A217-inputs!$C$5)*inputs!$B$5)</f>
        <v>0</v>
      </c>
      <c r="F217" s="19">
        <f>MAX(0,inputs!$B$13*(MIN(calculations!A217,inputs!$C$14)-inputs!$C$13))+MAX(0,inputs!$B$14*(calculations!A217-inputs!$C$14))</f>
        <v>1183.2250000000001</v>
      </c>
      <c r="G217" s="22">
        <f>MAX(MIN((calculations!A217-inputs!$B$21)/10000,100%),0) * inputs!$B$18</f>
        <v>0</v>
      </c>
      <c r="H217" s="22">
        <f>IF(AND(inputs!$B$35="YES", calculations!A217&gt;=inputs!$B$36,calculations!A217&lt;inputs!$B$37),inputs!$B$38*MIN(2,inputs!$B$17),0)</f>
        <v>0</v>
      </c>
      <c r="I217" s="25">
        <f>MIN(inputs!$B$32,A217)</f>
        <v>20000</v>
      </c>
      <c r="J217" s="25">
        <f>inputs!$B$29*(1+inputs!$B$33)-MAX(0,inputs!$B$31*(I217-inputs!$B$30))</f>
        <v>46486.999999999993</v>
      </c>
      <c r="K217" s="26">
        <f t="shared" si="39"/>
        <v>20000</v>
      </c>
      <c r="L217" s="25">
        <f>MAX(0,J217*(1+inputs!$B$33)-MAX(0,inputs!$B$31*(K217-inputs!$B$30)))</f>
        <v>47184.304999999986</v>
      </c>
      <c r="M217" s="26">
        <f t="shared" si="40"/>
        <v>20166.666666666668</v>
      </c>
      <c r="N217" s="25">
        <f>MAX(0,L217*(1+inputs!$B$33)-MAX(0,inputs!$B$31*(M217-inputs!$B$30)))</f>
        <v>47892.06957499998</v>
      </c>
      <c r="O217" s="26">
        <f t="shared" si="41"/>
        <v>20333.333333333332</v>
      </c>
      <c r="P217" s="25">
        <f>MAX(0,N217*(1+inputs!$B$33)-MAX(0,inputs!$B$31*(O217-inputs!$B$30)))</f>
        <v>48597.010618624969</v>
      </c>
      <c r="Q217" s="26">
        <f t="shared" si="42"/>
        <v>20500</v>
      </c>
      <c r="R217" s="25">
        <f>MAX(0,P217*(1+inputs!$B$33)-MAX(0,inputs!$B$31*(Q217-inputs!$B$30)))</f>
        <v>49297.525777904339</v>
      </c>
      <c r="S217" s="26">
        <f t="shared" si="43"/>
        <v>20666.666666666668</v>
      </c>
      <c r="T217" s="25">
        <f>MAX(0,R217*(1+inputs!$B$33)-MAX(0,inputs!$B$31*(S217-inputs!$B$30)))</f>
        <v>49993.548664572896</v>
      </c>
      <c r="U217" s="26">
        <f t="shared" si="44"/>
        <v>20833.333333333332</v>
      </c>
      <c r="V217" s="25">
        <f>MAX(0,T217*(1+inputs!$B$33)-MAX(0,inputs!$B$31*(U217-inputs!$B$30)))</f>
        <v>50685.01189454148</v>
      </c>
      <c r="W217" s="26">
        <f t="shared" si="45"/>
        <v>21000</v>
      </c>
      <c r="X217" s="25">
        <f>MAX(0,V217*(1+inputs!$B$33)-MAX(0,inputs!$B$31*(W217-inputs!$B$30)))</f>
        <v>51371.847072959594</v>
      </c>
      <c r="Y217" s="26">
        <f t="shared" si="46"/>
        <v>21166.666666666668</v>
      </c>
      <c r="Z217" s="25">
        <f>MAX(0,X217*(1+inputs!$B$33)-MAX(0,inputs!$B$31*(Y217-inputs!$B$30)))</f>
        <v>52053.984779053979</v>
      </c>
      <c r="AA217" s="25">
        <f>MAX(0,Y217*(1+inputs!$B$33)-MAX(0,inputs!$B$31*(Z217-inputs!$B$30)))</f>
        <v>18615.868036551805</v>
      </c>
      <c r="AB217" s="26">
        <f t="shared" si="47"/>
        <v>21500</v>
      </c>
      <c r="AC217" s="25">
        <f>MAX(0,AA217*(1+inputs!$B$33)-MAX(0,inputs!$B$31*(AB217-inputs!$B$30)))</f>
        <v>18776.666057100083</v>
      </c>
      <c r="AD217" s="26">
        <f>IF(inputs!$B$27="YES",MAX(0,inputs!$B$31*(AB217-inputs!$B$30)),0)</f>
        <v>0</v>
      </c>
      <c r="AE217" s="3">
        <f t="shared" si="48"/>
        <v>2969.2250000000004</v>
      </c>
      <c r="AF217" s="1">
        <f t="shared" si="51"/>
        <v>0.33250000000000002</v>
      </c>
      <c r="AG217" s="8">
        <f t="shared" si="49"/>
        <v>18530.775000000001</v>
      </c>
    </row>
    <row r="218" spans="1:33" x14ac:dyDescent="0.2">
      <c r="A218" s="11">
        <f t="shared" si="50"/>
        <v>21600</v>
      </c>
      <c r="B218" s="15">
        <f>inputs!$C$3-MAX(0,MIN((calculations!A218-inputs!$B$8)*0.5,inputs!$C$3))+IF(AND(inputs!$B$23="YES",A218&lt;=inputs!$B$25),inputs!$B$24,0)</f>
        <v>12570</v>
      </c>
      <c r="C218" s="15">
        <f>MAX(0,MIN(A218-B218,inputs!$C$4)*inputs!$B$3)</f>
        <v>1806</v>
      </c>
      <c r="D218" s="16">
        <f>MAX(0,(MIN(A218,inputs!$C$5)-(inputs!$C$4+B218))*inputs!$B$4)</f>
        <v>0</v>
      </c>
      <c r="E218" s="16">
        <f>MAX(0, (calculations!A218-inputs!$C$5)*inputs!$B$5)</f>
        <v>0</v>
      </c>
      <c r="F218" s="19">
        <f>MAX(0,inputs!$B$13*(MIN(calculations!A218,inputs!$C$14)-inputs!$C$13))+MAX(0,inputs!$B$14*(calculations!A218-inputs!$C$14))</f>
        <v>1196.4750000000001</v>
      </c>
      <c r="G218" s="22">
        <f>MAX(MIN((calculations!A218-inputs!$B$21)/10000,100%),0) * inputs!$B$18</f>
        <v>0</v>
      </c>
      <c r="H218" s="22">
        <f>IF(AND(inputs!$B$35="YES", calculations!A218&gt;=inputs!$B$36,calculations!A218&lt;inputs!$B$37),inputs!$B$38*MIN(2,inputs!$B$17),0)</f>
        <v>0</v>
      </c>
      <c r="I218" s="25">
        <f>MIN(inputs!$B$32,A218)</f>
        <v>20000</v>
      </c>
      <c r="J218" s="25">
        <f>inputs!$B$29*(1+inputs!$B$33)-MAX(0,inputs!$B$31*(I218-inputs!$B$30))</f>
        <v>46486.999999999993</v>
      </c>
      <c r="K218" s="26">
        <f t="shared" si="39"/>
        <v>20000</v>
      </c>
      <c r="L218" s="25">
        <f>MAX(0,J218*(1+inputs!$B$33)-MAX(0,inputs!$B$31*(K218-inputs!$B$30)))</f>
        <v>47184.304999999986</v>
      </c>
      <c r="M218" s="26">
        <f t="shared" si="40"/>
        <v>20177.777777777777</v>
      </c>
      <c r="N218" s="25">
        <f>MAX(0,L218*(1+inputs!$B$33)-MAX(0,inputs!$B$31*(M218-inputs!$B$30)))</f>
        <v>47892.06957499998</v>
      </c>
      <c r="O218" s="26">
        <f t="shared" si="41"/>
        <v>20355.555555555555</v>
      </c>
      <c r="P218" s="25">
        <f>MAX(0,N218*(1+inputs!$B$33)-MAX(0,inputs!$B$31*(O218-inputs!$B$30)))</f>
        <v>48595.010618624969</v>
      </c>
      <c r="Q218" s="26">
        <f t="shared" si="42"/>
        <v>20533.333333333332</v>
      </c>
      <c r="R218" s="25">
        <f>MAX(0,P218*(1+inputs!$B$33)-MAX(0,inputs!$B$31*(Q218-inputs!$B$30)))</f>
        <v>49292.495777904332</v>
      </c>
      <c r="S218" s="26">
        <f t="shared" si="43"/>
        <v>20711.111111111109</v>
      </c>
      <c r="T218" s="25">
        <f>MAX(0,R218*(1+inputs!$B$33)-MAX(0,inputs!$B$31*(S218-inputs!$B$30)))</f>
        <v>49984.443214572893</v>
      </c>
      <c r="U218" s="26">
        <f t="shared" si="44"/>
        <v>20888.888888888891</v>
      </c>
      <c r="V218" s="25">
        <f>MAX(0,T218*(1+inputs!$B$33)-MAX(0,inputs!$B$31*(U218-inputs!$B$30)))</f>
        <v>50670.76986279148</v>
      </c>
      <c r="W218" s="26">
        <f t="shared" si="45"/>
        <v>21066.666666666668</v>
      </c>
      <c r="X218" s="25">
        <f>MAX(0,V218*(1+inputs!$B$33)-MAX(0,inputs!$B$31*(W218-inputs!$B$30)))</f>
        <v>51351.391410733348</v>
      </c>
      <c r="Y218" s="26">
        <f t="shared" si="46"/>
        <v>21244.444444444445</v>
      </c>
      <c r="Z218" s="25">
        <f>MAX(0,X218*(1+inputs!$B$33)-MAX(0,inputs!$B$31*(Y218-inputs!$B$30)))</f>
        <v>52026.222281894341</v>
      </c>
      <c r="AA218" s="25">
        <f>MAX(0,Y218*(1+inputs!$B$33)-MAX(0,inputs!$B$31*(Z218-inputs!$B$30)))</f>
        <v>18697.31110574062</v>
      </c>
      <c r="AB218" s="26">
        <f t="shared" si="47"/>
        <v>21600</v>
      </c>
      <c r="AC218" s="25">
        <f>MAX(0,AA218*(1+inputs!$B$33)-MAX(0,inputs!$B$31*(AB218-inputs!$B$30)))</f>
        <v>18850.330772326728</v>
      </c>
      <c r="AD218" s="26">
        <f>IF(inputs!$B$27="YES",MAX(0,inputs!$B$31*(AB218-inputs!$B$30)),0)</f>
        <v>0</v>
      </c>
      <c r="AE218" s="3">
        <f t="shared" si="48"/>
        <v>3002.4750000000004</v>
      </c>
      <c r="AF218" s="1">
        <f t="shared" si="51"/>
        <v>0.33250000000000002</v>
      </c>
      <c r="AG218" s="8">
        <f t="shared" si="49"/>
        <v>18597.525000000001</v>
      </c>
    </row>
    <row r="219" spans="1:33" x14ac:dyDescent="0.2">
      <c r="A219" s="11">
        <f t="shared" si="50"/>
        <v>21700</v>
      </c>
      <c r="B219" s="15">
        <f>inputs!$C$3-MAX(0,MIN((calculations!A219-inputs!$B$8)*0.5,inputs!$C$3))+IF(AND(inputs!$B$23="YES",A219&lt;=inputs!$B$25),inputs!$B$24,0)</f>
        <v>12570</v>
      </c>
      <c r="C219" s="15">
        <f>MAX(0,MIN(A219-B219,inputs!$C$4)*inputs!$B$3)</f>
        <v>1826</v>
      </c>
      <c r="D219" s="16">
        <f>MAX(0,(MIN(A219,inputs!$C$5)-(inputs!$C$4+B219))*inputs!$B$4)</f>
        <v>0</v>
      </c>
      <c r="E219" s="16">
        <f>MAX(0, (calculations!A219-inputs!$C$5)*inputs!$B$5)</f>
        <v>0</v>
      </c>
      <c r="F219" s="19">
        <f>MAX(0,inputs!$B$13*(MIN(calculations!A219,inputs!$C$14)-inputs!$C$13))+MAX(0,inputs!$B$14*(calculations!A219-inputs!$C$14))</f>
        <v>1209.7250000000001</v>
      </c>
      <c r="G219" s="22">
        <f>MAX(MIN((calculations!A219-inputs!$B$21)/10000,100%),0) * inputs!$B$18</f>
        <v>0</v>
      </c>
      <c r="H219" s="22">
        <f>IF(AND(inputs!$B$35="YES", calculations!A219&gt;=inputs!$B$36,calculations!A219&lt;inputs!$B$37),inputs!$B$38*MIN(2,inputs!$B$17),0)</f>
        <v>0</v>
      </c>
      <c r="I219" s="25">
        <f>MIN(inputs!$B$32,A219)</f>
        <v>20000</v>
      </c>
      <c r="J219" s="25">
        <f>inputs!$B$29*(1+inputs!$B$33)-MAX(0,inputs!$B$31*(I219-inputs!$B$30))</f>
        <v>46486.999999999993</v>
      </c>
      <c r="K219" s="26">
        <f t="shared" si="39"/>
        <v>20000</v>
      </c>
      <c r="L219" s="25">
        <f>MAX(0,J219*(1+inputs!$B$33)-MAX(0,inputs!$B$31*(K219-inputs!$B$30)))</f>
        <v>47184.304999999986</v>
      </c>
      <c r="M219" s="26">
        <f t="shared" si="40"/>
        <v>20188.888888888891</v>
      </c>
      <c r="N219" s="25">
        <f>MAX(0,L219*(1+inputs!$B$33)-MAX(0,inputs!$B$31*(M219-inputs!$B$30)))</f>
        <v>47891.629574999977</v>
      </c>
      <c r="O219" s="26">
        <f t="shared" si="41"/>
        <v>20377.777777777777</v>
      </c>
      <c r="P219" s="25">
        <f>MAX(0,N219*(1+inputs!$B$33)-MAX(0,inputs!$B$31*(O219-inputs!$B$30)))</f>
        <v>48592.564018624973</v>
      </c>
      <c r="Q219" s="26">
        <f t="shared" si="42"/>
        <v>20566.666666666668</v>
      </c>
      <c r="R219" s="25">
        <f>MAX(0,P219*(1+inputs!$B$33)-MAX(0,inputs!$B$31*(Q219-inputs!$B$30)))</f>
        <v>49287.01247890434</v>
      </c>
      <c r="S219" s="26">
        <f t="shared" si="43"/>
        <v>20755.555555555555</v>
      </c>
      <c r="T219" s="25">
        <f>MAX(0,R219*(1+inputs!$B$33)-MAX(0,inputs!$B$31*(S219-inputs!$B$30)))</f>
        <v>49974.877666087901</v>
      </c>
      <c r="U219" s="26">
        <f t="shared" si="44"/>
        <v>20944.444444444445</v>
      </c>
      <c r="V219" s="25">
        <f>MAX(0,T219*(1+inputs!$B$33)-MAX(0,inputs!$B$31*(U219-inputs!$B$30)))</f>
        <v>50656.060831079216</v>
      </c>
      <c r="W219" s="26">
        <f t="shared" si="45"/>
        <v>21133.333333333332</v>
      </c>
      <c r="X219" s="25">
        <f>MAX(0,V219*(1+inputs!$B$33)-MAX(0,inputs!$B$31*(W219-inputs!$B$30)))</f>
        <v>51330.461743545398</v>
      </c>
      <c r="Y219" s="26">
        <f t="shared" si="46"/>
        <v>21322.222222222223</v>
      </c>
      <c r="Z219" s="25">
        <f>MAX(0,X219*(1+inputs!$B$33)-MAX(0,inputs!$B$31*(Y219-inputs!$B$30)))</f>
        <v>51997.978669698568</v>
      </c>
      <c r="AA219" s="25">
        <f>MAX(0,Y219*(1+inputs!$B$33)-MAX(0,inputs!$B$31*(Z219-inputs!$B$30)))</f>
        <v>18778.797475282685</v>
      </c>
      <c r="AB219" s="26">
        <f t="shared" si="47"/>
        <v>21700</v>
      </c>
      <c r="AC219" s="25">
        <f>MAX(0,AA219*(1+inputs!$B$33)-MAX(0,inputs!$B$31*(AB219-inputs!$B$30)))</f>
        <v>18924.039437411924</v>
      </c>
      <c r="AD219" s="26">
        <f>IF(inputs!$B$27="YES",MAX(0,inputs!$B$31*(AB219-inputs!$B$30)),0)</f>
        <v>0</v>
      </c>
      <c r="AE219" s="3">
        <f t="shared" si="48"/>
        <v>3035.7250000000004</v>
      </c>
      <c r="AF219" s="1">
        <f t="shared" si="51"/>
        <v>0.33250000000000002</v>
      </c>
      <c r="AG219" s="8">
        <f t="shared" si="49"/>
        <v>18664.275000000001</v>
      </c>
    </row>
    <row r="220" spans="1:33" x14ac:dyDescent="0.2">
      <c r="A220" s="11">
        <f t="shared" si="50"/>
        <v>21800</v>
      </c>
      <c r="B220" s="15">
        <f>inputs!$C$3-MAX(0,MIN((calculations!A220-inputs!$B$8)*0.5,inputs!$C$3))+IF(AND(inputs!$B$23="YES",A220&lt;=inputs!$B$25),inputs!$B$24,0)</f>
        <v>12570</v>
      </c>
      <c r="C220" s="15">
        <f>MAX(0,MIN(A220-B220,inputs!$C$4)*inputs!$B$3)</f>
        <v>1846</v>
      </c>
      <c r="D220" s="16">
        <f>MAX(0,(MIN(A220,inputs!$C$5)-(inputs!$C$4+B220))*inputs!$B$4)</f>
        <v>0</v>
      </c>
      <c r="E220" s="16">
        <f>MAX(0, (calculations!A220-inputs!$C$5)*inputs!$B$5)</f>
        <v>0</v>
      </c>
      <c r="F220" s="19">
        <f>MAX(0,inputs!$B$13*(MIN(calculations!A220,inputs!$C$14)-inputs!$C$13))+MAX(0,inputs!$B$14*(calculations!A220-inputs!$C$14))</f>
        <v>1222.9750000000001</v>
      </c>
      <c r="G220" s="22">
        <f>MAX(MIN((calculations!A220-inputs!$B$21)/10000,100%),0) * inputs!$B$18</f>
        <v>0</v>
      </c>
      <c r="H220" s="22">
        <f>IF(AND(inputs!$B$35="YES", calculations!A220&gt;=inputs!$B$36,calculations!A220&lt;inputs!$B$37),inputs!$B$38*MIN(2,inputs!$B$17),0)</f>
        <v>0</v>
      </c>
      <c r="I220" s="25">
        <f>MIN(inputs!$B$32,A220)</f>
        <v>20000</v>
      </c>
      <c r="J220" s="25">
        <f>inputs!$B$29*(1+inputs!$B$33)-MAX(0,inputs!$B$31*(I220-inputs!$B$30))</f>
        <v>46486.999999999993</v>
      </c>
      <c r="K220" s="26">
        <f t="shared" si="39"/>
        <v>20000</v>
      </c>
      <c r="L220" s="25">
        <f>MAX(0,J220*(1+inputs!$B$33)-MAX(0,inputs!$B$31*(K220-inputs!$B$30)))</f>
        <v>47184.304999999986</v>
      </c>
      <c r="M220" s="26">
        <f t="shared" si="40"/>
        <v>20200</v>
      </c>
      <c r="N220" s="25">
        <f>MAX(0,L220*(1+inputs!$B$33)-MAX(0,inputs!$B$31*(M220-inputs!$B$30)))</f>
        <v>47890.629574999977</v>
      </c>
      <c r="O220" s="26">
        <f t="shared" si="41"/>
        <v>20400</v>
      </c>
      <c r="P220" s="25">
        <f>MAX(0,N220*(1+inputs!$B$33)-MAX(0,inputs!$B$31*(O220-inputs!$B$30)))</f>
        <v>48589.549018624966</v>
      </c>
      <c r="Q220" s="26">
        <f t="shared" si="42"/>
        <v>20600</v>
      </c>
      <c r="R220" s="25">
        <f>MAX(0,P220*(1+inputs!$B$33)-MAX(0,inputs!$B$31*(Q220-inputs!$B$30)))</f>
        <v>49280.952253904332</v>
      </c>
      <c r="S220" s="26">
        <f t="shared" si="43"/>
        <v>20800</v>
      </c>
      <c r="T220" s="25">
        <f>MAX(0,R220*(1+inputs!$B$33)-MAX(0,inputs!$B$31*(S220-inputs!$B$30)))</f>
        <v>49964.726537712893</v>
      </c>
      <c r="U220" s="26">
        <f t="shared" si="44"/>
        <v>21000</v>
      </c>
      <c r="V220" s="25">
        <f>MAX(0,T220*(1+inputs!$B$33)-MAX(0,inputs!$B$31*(U220-inputs!$B$30)))</f>
        <v>50640.757435778578</v>
      </c>
      <c r="W220" s="26">
        <f t="shared" si="45"/>
        <v>21200</v>
      </c>
      <c r="X220" s="25">
        <f>MAX(0,V220*(1+inputs!$B$33)-MAX(0,inputs!$B$31*(W220-inputs!$B$30)))</f>
        <v>51308.928797315246</v>
      </c>
      <c r="Y220" s="26">
        <f t="shared" si="46"/>
        <v>21400</v>
      </c>
      <c r="Z220" s="25">
        <f>MAX(0,X220*(1+inputs!$B$33)-MAX(0,inputs!$B$31*(Y220-inputs!$B$30)))</f>
        <v>51969.122729274968</v>
      </c>
      <c r="AA220" s="25">
        <f>MAX(0,Y220*(1+inputs!$B$33)-MAX(0,inputs!$B$31*(Z220-inputs!$B$30)))</f>
        <v>18860.338954365248</v>
      </c>
      <c r="AB220" s="26">
        <f t="shared" si="47"/>
        <v>21800</v>
      </c>
      <c r="AC220" s="25">
        <f>MAX(0,AA220*(1+inputs!$B$33)-MAX(0,inputs!$B$31*(AB220-inputs!$B$30)))</f>
        <v>18997.804038680726</v>
      </c>
      <c r="AD220" s="26">
        <f>IF(inputs!$B$27="YES",MAX(0,inputs!$B$31*(AB220-inputs!$B$30)),0)</f>
        <v>0</v>
      </c>
      <c r="AE220" s="3">
        <f t="shared" si="48"/>
        <v>3068.9750000000004</v>
      </c>
      <c r="AF220" s="1">
        <f t="shared" si="51"/>
        <v>0.33250000000000002</v>
      </c>
      <c r="AG220" s="8">
        <f t="shared" si="49"/>
        <v>18731.025000000001</v>
      </c>
    </row>
    <row r="221" spans="1:33" x14ac:dyDescent="0.2">
      <c r="A221" s="11">
        <f t="shared" si="50"/>
        <v>21900</v>
      </c>
      <c r="B221" s="15">
        <f>inputs!$C$3-MAX(0,MIN((calculations!A221-inputs!$B$8)*0.5,inputs!$C$3))+IF(AND(inputs!$B$23="YES",A221&lt;=inputs!$B$25),inputs!$B$24,0)</f>
        <v>12570</v>
      </c>
      <c r="C221" s="15">
        <f>MAX(0,MIN(A221-B221,inputs!$C$4)*inputs!$B$3)</f>
        <v>1866</v>
      </c>
      <c r="D221" s="16">
        <f>MAX(0,(MIN(A221,inputs!$C$5)-(inputs!$C$4+B221))*inputs!$B$4)</f>
        <v>0</v>
      </c>
      <c r="E221" s="16">
        <f>MAX(0, (calculations!A221-inputs!$C$5)*inputs!$B$5)</f>
        <v>0</v>
      </c>
      <c r="F221" s="19">
        <f>MAX(0,inputs!$B$13*(MIN(calculations!A221,inputs!$C$14)-inputs!$C$13))+MAX(0,inputs!$B$14*(calculations!A221-inputs!$C$14))</f>
        <v>1236.2250000000001</v>
      </c>
      <c r="G221" s="22">
        <f>MAX(MIN((calculations!A221-inputs!$B$21)/10000,100%),0) * inputs!$B$18</f>
        <v>0</v>
      </c>
      <c r="H221" s="22">
        <f>IF(AND(inputs!$B$35="YES", calculations!A221&gt;=inputs!$B$36,calculations!A221&lt;inputs!$B$37),inputs!$B$38*MIN(2,inputs!$B$17),0)</f>
        <v>0</v>
      </c>
      <c r="I221" s="25">
        <f>MIN(inputs!$B$32,A221)</f>
        <v>20000</v>
      </c>
      <c r="J221" s="25">
        <f>inputs!$B$29*(1+inputs!$B$33)-MAX(0,inputs!$B$31*(I221-inputs!$B$30))</f>
        <v>46486.999999999993</v>
      </c>
      <c r="K221" s="26">
        <f t="shared" si="39"/>
        <v>20000</v>
      </c>
      <c r="L221" s="25">
        <f>MAX(0,J221*(1+inputs!$B$33)-MAX(0,inputs!$B$31*(K221-inputs!$B$30)))</f>
        <v>47184.304999999986</v>
      </c>
      <c r="M221" s="26">
        <f t="shared" si="40"/>
        <v>20211.111111111109</v>
      </c>
      <c r="N221" s="25">
        <f>MAX(0,L221*(1+inputs!$B$33)-MAX(0,inputs!$B$31*(M221-inputs!$B$30)))</f>
        <v>47889.629574999977</v>
      </c>
      <c r="O221" s="26">
        <f t="shared" si="41"/>
        <v>20422.222222222223</v>
      </c>
      <c r="P221" s="25">
        <f>MAX(0,N221*(1+inputs!$B$33)-MAX(0,inputs!$B$31*(O221-inputs!$B$30)))</f>
        <v>48586.534018624967</v>
      </c>
      <c r="Q221" s="26">
        <f t="shared" si="42"/>
        <v>20633.333333333332</v>
      </c>
      <c r="R221" s="25">
        <f>MAX(0,P221*(1+inputs!$B$33)-MAX(0,inputs!$B$31*(Q221-inputs!$B$30)))</f>
        <v>49274.892028904331</v>
      </c>
      <c r="S221" s="26">
        <f t="shared" si="43"/>
        <v>20844.444444444445</v>
      </c>
      <c r="T221" s="25">
        <f>MAX(0,R221*(1+inputs!$B$33)-MAX(0,inputs!$B$31*(S221-inputs!$B$30)))</f>
        <v>49954.575409337886</v>
      </c>
      <c r="U221" s="26">
        <f t="shared" si="44"/>
        <v>21055.555555555555</v>
      </c>
      <c r="V221" s="25">
        <f>MAX(0,T221*(1+inputs!$B$33)-MAX(0,inputs!$B$31*(U221-inputs!$B$30)))</f>
        <v>50625.454040477947</v>
      </c>
      <c r="W221" s="26">
        <f t="shared" si="45"/>
        <v>21266.666666666668</v>
      </c>
      <c r="X221" s="25">
        <f>MAX(0,V221*(1+inputs!$B$33)-MAX(0,inputs!$B$31*(W221-inputs!$B$30)))</f>
        <v>51287.395851085108</v>
      </c>
      <c r="Y221" s="26">
        <f t="shared" si="46"/>
        <v>21477.777777777777</v>
      </c>
      <c r="Z221" s="25">
        <f>MAX(0,X221*(1+inputs!$B$33)-MAX(0,inputs!$B$31*(Y221-inputs!$B$30)))</f>
        <v>51940.266788851375</v>
      </c>
      <c r="AA221" s="25">
        <f>MAX(0,Y221*(1+inputs!$B$33)-MAX(0,inputs!$B$31*(Z221-inputs!$B$30)))</f>
        <v>18941.880433447819</v>
      </c>
      <c r="AB221" s="26">
        <f t="shared" si="47"/>
        <v>21900</v>
      </c>
      <c r="AC221" s="25">
        <f>MAX(0,AA221*(1+inputs!$B$33)-MAX(0,inputs!$B$31*(AB221-inputs!$B$30)))</f>
        <v>19071.568639949535</v>
      </c>
      <c r="AD221" s="26">
        <f>IF(inputs!$B$27="YES",MAX(0,inputs!$B$31*(AB221-inputs!$B$30)),0)</f>
        <v>0</v>
      </c>
      <c r="AE221" s="3">
        <f t="shared" si="48"/>
        <v>3102.2250000000004</v>
      </c>
      <c r="AF221" s="1">
        <f t="shared" si="51"/>
        <v>0.33250000000000002</v>
      </c>
      <c r="AG221" s="8">
        <f t="shared" si="49"/>
        <v>18797.775000000001</v>
      </c>
    </row>
    <row r="222" spans="1:33" x14ac:dyDescent="0.2">
      <c r="A222" s="11">
        <f t="shared" si="50"/>
        <v>22000</v>
      </c>
      <c r="B222" s="15">
        <f>inputs!$C$3-MAX(0,MIN((calculations!A222-inputs!$B$8)*0.5,inputs!$C$3))+IF(AND(inputs!$B$23="YES",A222&lt;=inputs!$B$25),inputs!$B$24,0)</f>
        <v>12570</v>
      </c>
      <c r="C222" s="15">
        <f>MAX(0,MIN(A222-B222,inputs!$C$4)*inputs!$B$3)</f>
        <v>1886</v>
      </c>
      <c r="D222" s="16">
        <f>MAX(0,(MIN(A222,inputs!$C$5)-(inputs!$C$4+B222))*inputs!$B$4)</f>
        <v>0</v>
      </c>
      <c r="E222" s="16">
        <f>MAX(0, (calculations!A222-inputs!$C$5)*inputs!$B$5)</f>
        <v>0</v>
      </c>
      <c r="F222" s="19">
        <f>MAX(0,inputs!$B$13*(MIN(calculations!A222,inputs!$C$14)-inputs!$C$13))+MAX(0,inputs!$B$14*(calculations!A222-inputs!$C$14))</f>
        <v>1249.4750000000001</v>
      </c>
      <c r="G222" s="22">
        <f>MAX(MIN((calculations!A222-inputs!$B$21)/10000,100%),0) * inputs!$B$18</f>
        <v>0</v>
      </c>
      <c r="H222" s="22">
        <f>IF(AND(inputs!$B$35="YES", calculations!A222&gt;=inputs!$B$36,calculations!A222&lt;inputs!$B$37),inputs!$B$38*MIN(2,inputs!$B$17),0)</f>
        <v>0</v>
      </c>
      <c r="I222" s="25">
        <f>MIN(inputs!$B$32,A222)</f>
        <v>20000</v>
      </c>
      <c r="J222" s="25">
        <f>inputs!$B$29*(1+inputs!$B$33)-MAX(0,inputs!$B$31*(I222-inputs!$B$30))</f>
        <v>46486.999999999993</v>
      </c>
      <c r="K222" s="26">
        <f t="shared" si="39"/>
        <v>20000</v>
      </c>
      <c r="L222" s="25">
        <f>MAX(0,J222*(1+inputs!$B$33)-MAX(0,inputs!$B$31*(K222-inputs!$B$30)))</f>
        <v>47184.304999999986</v>
      </c>
      <c r="M222" s="26">
        <f t="shared" si="40"/>
        <v>20222.222222222223</v>
      </c>
      <c r="N222" s="25">
        <f>MAX(0,L222*(1+inputs!$B$33)-MAX(0,inputs!$B$31*(M222-inputs!$B$30)))</f>
        <v>47888.629574999977</v>
      </c>
      <c r="O222" s="26">
        <f t="shared" si="41"/>
        <v>20444.444444444445</v>
      </c>
      <c r="P222" s="25">
        <f>MAX(0,N222*(1+inputs!$B$33)-MAX(0,inputs!$B$31*(O222-inputs!$B$30)))</f>
        <v>48583.519018624967</v>
      </c>
      <c r="Q222" s="26">
        <f t="shared" si="42"/>
        <v>20666.666666666668</v>
      </c>
      <c r="R222" s="25">
        <f>MAX(0,P222*(1+inputs!$B$33)-MAX(0,inputs!$B$31*(Q222-inputs!$B$30)))</f>
        <v>49268.831803904337</v>
      </c>
      <c r="S222" s="26">
        <f t="shared" si="43"/>
        <v>20888.888888888891</v>
      </c>
      <c r="T222" s="25">
        <f>MAX(0,R222*(1+inputs!$B$33)-MAX(0,inputs!$B$31*(S222-inputs!$B$30)))</f>
        <v>49944.424280962892</v>
      </c>
      <c r="U222" s="26">
        <f t="shared" si="44"/>
        <v>21111.111111111109</v>
      </c>
      <c r="V222" s="25">
        <f>MAX(0,T222*(1+inputs!$B$33)-MAX(0,inputs!$B$31*(U222-inputs!$B$30)))</f>
        <v>50610.150645177331</v>
      </c>
      <c r="W222" s="26">
        <f t="shared" si="45"/>
        <v>21333.333333333332</v>
      </c>
      <c r="X222" s="25">
        <f>MAX(0,V222*(1+inputs!$B$33)-MAX(0,inputs!$B$31*(W222-inputs!$B$30)))</f>
        <v>51265.862904854985</v>
      </c>
      <c r="Y222" s="26">
        <f t="shared" si="46"/>
        <v>21555.555555555555</v>
      </c>
      <c r="Z222" s="25">
        <f>MAX(0,X222*(1+inputs!$B$33)-MAX(0,inputs!$B$31*(Y222-inputs!$B$30)))</f>
        <v>51911.410848427804</v>
      </c>
      <c r="AA222" s="25">
        <f>MAX(0,Y222*(1+inputs!$B$33)-MAX(0,inputs!$B$31*(Z222-inputs!$B$30)))</f>
        <v>19023.421912530386</v>
      </c>
      <c r="AB222" s="26">
        <f t="shared" si="47"/>
        <v>22000</v>
      </c>
      <c r="AC222" s="25">
        <f>MAX(0,AA222*(1+inputs!$B$33)-MAX(0,inputs!$B$31*(AB222-inputs!$B$30)))</f>
        <v>19145.333241218341</v>
      </c>
      <c r="AD222" s="26">
        <f>IF(inputs!$B$27="YES",MAX(0,inputs!$B$31*(AB222-inputs!$B$30)),0)</f>
        <v>0</v>
      </c>
      <c r="AE222" s="3">
        <f t="shared" si="48"/>
        <v>3135.4750000000004</v>
      </c>
      <c r="AF222" s="1">
        <f t="shared" si="51"/>
        <v>0.33250000000000002</v>
      </c>
      <c r="AG222" s="8">
        <f t="shared" si="49"/>
        <v>18864.525000000001</v>
      </c>
    </row>
    <row r="223" spans="1:33" x14ac:dyDescent="0.2">
      <c r="A223" s="11">
        <f t="shared" si="50"/>
        <v>22100</v>
      </c>
      <c r="B223" s="15">
        <f>inputs!$C$3-MAX(0,MIN((calculations!A223-inputs!$B$8)*0.5,inputs!$C$3))+IF(AND(inputs!$B$23="YES",A223&lt;=inputs!$B$25),inputs!$B$24,0)</f>
        <v>12570</v>
      </c>
      <c r="C223" s="15">
        <f>MAX(0,MIN(A223-B223,inputs!$C$4)*inputs!$B$3)</f>
        <v>1906</v>
      </c>
      <c r="D223" s="16">
        <f>MAX(0,(MIN(A223,inputs!$C$5)-(inputs!$C$4+B223))*inputs!$B$4)</f>
        <v>0</v>
      </c>
      <c r="E223" s="16">
        <f>MAX(0, (calculations!A223-inputs!$C$5)*inputs!$B$5)</f>
        <v>0</v>
      </c>
      <c r="F223" s="19">
        <f>MAX(0,inputs!$B$13*(MIN(calculations!A223,inputs!$C$14)-inputs!$C$13))+MAX(0,inputs!$B$14*(calculations!A223-inputs!$C$14))</f>
        <v>1262.7250000000001</v>
      </c>
      <c r="G223" s="22">
        <f>MAX(MIN((calculations!A223-inputs!$B$21)/10000,100%),0) * inputs!$B$18</f>
        <v>0</v>
      </c>
      <c r="H223" s="22">
        <f>IF(AND(inputs!$B$35="YES", calculations!A223&gt;=inputs!$B$36,calculations!A223&lt;inputs!$B$37),inputs!$B$38*MIN(2,inputs!$B$17),0)</f>
        <v>0</v>
      </c>
      <c r="I223" s="25">
        <f>MIN(inputs!$B$32,A223)</f>
        <v>20000</v>
      </c>
      <c r="J223" s="25">
        <f>inputs!$B$29*(1+inputs!$B$33)-MAX(0,inputs!$B$31*(I223-inputs!$B$30))</f>
        <v>46486.999999999993</v>
      </c>
      <c r="K223" s="26">
        <f t="shared" si="39"/>
        <v>20000</v>
      </c>
      <c r="L223" s="25">
        <f>MAX(0,J223*(1+inputs!$B$33)-MAX(0,inputs!$B$31*(K223-inputs!$B$30)))</f>
        <v>47184.304999999986</v>
      </c>
      <c r="M223" s="26">
        <f t="shared" si="40"/>
        <v>20233.333333333332</v>
      </c>
      <c r="N223" s="25">
        <f>MAX(0,L223*(1+inputs!$B$33)-MAX(0,inputs!$B$31*(M223-inputs!$B$30)))</f>
        <v>47887.629574999977</v>
      </c>
      <c r="O223" s="26">
        <f t="shared" si="41"/>
        <v>20466.666666666668</v>
      </c>
      <c r="P223" s="25">
        <f>MAX(0,N223*(1+inputs!$B$33)-MAX(0,inputs!$B$31*(O223-inputs!$B$30)))</f>
        <v>48580.504018624968</v>
      </c>
      <c r="Q223" s="26">
        <f t="shared" si="42"/>
        <v>20700</v>
      </c>
      <c r="R223" s="25">
        <f>MAX(0,P223*(1+inputs!$B$33)-MAX(0,inputs!$B$31*(Q223-inputs!$B$30)))</f>
        <v>49262.771578904336</v>
      </c>
      <c r="S223" s="26">
        <f t="shared" si="43"/>
        <v>20933.333333333332</v>
      </c>
      <c r="T223" s="25">
        <f>MAX(0,R223*(1+inputs!$B$33)-MAX(0,inputs!$B$31*(S223-inputs!$B$30)))</f>
        <v>49934.273152587892</v>
      </c>
      <c r="U223" s="26">
        <f t="shared" si="44"/>
        <v>21166.666666666668</v>
      </c>
      <c r="V223" s="25">
        <f>MAX(0,T223*(1+inputs!$B$33)-MAX(0,inputs!$B$31*(U223-inputs!$B$30)))</f>
        <v>50594.847249876701</v>
      </c>
      <c r="W223" s="26">
        <f t="shared" si="45"/>
        <v>21400</v>
      </c>
      <c r="X223" s="25">
        <f>MAX(0,V223*(1+inputs!$B$33)-MAX(0,inputs!$B$31*(W223-inputs!$B$30)))</f>
        <v>51244.329958624847</v>
      </c>
      <c r="Y223" s="26">
        <f t="shared" si="46"/>
        <v>21633.333333333332</v>
      </c>
      <c r="Z223" s="25">
        <f>MAX(0,X223*(1+inputs!$B$33)-MAX(0,inputs!$B$31*(Y223-inputs!$B$30)))</f>
        <v>51882.554908004211</v>
      </c>
      <c r="AA223" s="25">
        <f>MAX(0,Y223*(1+inputs!$B$33)-MAX(0,inputs!$B$31*(Z223-inputs!$B$30)))</f>
        <v>19104.96339161295</v>
      </c>
      <c r="AB223" s="26">
        <f t="shared" si="47"/>
        <v>22100</v>
      </c>
      <c r="AC223" s="25">
        <f>MAX(0,AA223*(1+inputs!$B$33)-MAX(0,inputs!$B$31*(AB223-inputs!$B$30)))</f>
        <v>19219.097842487143</v>
      </c>
      <c r="AD223" s="26">
        <f>IF(inputs!$B$27="YES",MAX(0,inputs!$B$31*(AB223-inputs!$B$30)),0)</f>
        <v>0</v>
      </c>
      <c r="AE223" s="3">
        <f t="shared" si="48"/>
        <v>3168.7250000000004</v>
      </c>
      <c r="AF223" s="1">
        <f t="shared" si="51"/>
        <v>0.33250000000000002</v>
      </c>
      <c r="AG223" s="8">
        <f t="shared" si="49"/>
        <v>18931.275000000001</v>
      </c>
    </row>
    <row r="224" spans="1:33" x14ac:dyDescent="0.2">
      <c r="A224" s="11">
        <f t="shared" si="50"/>
        <v>22200</v>
      </c>
      <c r="B224" s="15">
        <f>inputs!$C$3-MAX(0,MIN((calculations!A224-inputs!$B$8)*0.5,inputs!$C$3))+IF(AND(inputs!$B$23="YES",A224&lt;=inputs!$B$25),inputs!$B$24,0)</f>
        <v>12570</v>
      </c>
      <c r="C224" s="15">
        <f>MAX(0,MIN(A224-B224,inputs!$C$4)*inputs!$B$3)</f>
        <v>1926</v>
      </c>
      <c r="D224" s="16">
        <f>MAX(0,(MIN(A224,inputs!$C$5)-(inputs!$C$4+B224))*inputs!$B$4)</f>
        <v>0</v>
      </c>
      <c r="E224" s="16">
        <f>MAX(0, (calculations!A224-inputs!$C$5)*inputs!$B$5)</f>
        <v>0</v>
      </c>
      <c r="F224" s="19">
        <f>MAX(0,inputs!$B$13*(MIN(calculations!A224,inputs!$C$14)-inputs!$C$13))+MAX(0,inputs!$B$14*(calculations!A224-inputs!$C$14))</f>
        <v>1275.9750000000001</v>
      </c>
      <c r="G224" s="22">
        <f>MAX(MIN((calculations!A224-inputs!$B$21)/10000,100%),0) * inputs!$B$18</f>
        <v>0</v>
      </c>
      <c r="H224" s="22">
        <f>IF(AND(inputs!$B$35="YES", calculations!A224&gt;=inputs!$B$36,calculations!A224&lt;inputs!$B$37),inputs!$B$38*MIN(2,inputs!$B$17),0)</f>
        <v>0</v>
      </c>
      <c r="I224" s="25">
        <f>MIN(inputs!$B$32,A224)</f>
        <v>20000</v>
      </c>
      <c r="J224" s="25">
        <f>inputs!$B$29*(1+inputs!$B$33)-MAX(0,inputs!$B$31*(I224-inputs!$B$30))</f>
        <v>46486.999999999993</v>
      </c>
      <c r="K224" s="26">
        <f t="shared" si="39"/>
        <v>20000</v>
      </c>
      <c r="L224" s="25">
        <f>MAX(0,J224*(1+inputs!$B$33)-MAX(0,inputs!$B$31*(K224-inputs!$B$30)))</f>
        <v>47184.304999999986</v>
      </c>
      <c r="M224" s="26">
        <f t="shared" si="40"/>
        <v>20244.444444444445</v>
      </c>
      <c r="N224" s="25">
        <f>MAX(0,L224*(1+inputs!$B$33)-MAX(0,inputs!$B$31*(M224-inputs!$B$30)))</f>
        <v>47886.629574999977</v>
      </c>
      <c r="O224" s="26">
        <f t="shared" si="41"/>
        <v>20488.888888888891</v>
      </c>
      <c r="P224" s="25">
        <f>MAX(0,N224*(1+inputs!$B$33)-MAX(0,inputs!$B$31*(O224-inputs!$B$30)))</f>
        <v>48577.489018624969</v>
      </c>
      <c r="Q224" s="26">
        <f t="shared" si="42"/>
        <v>20733.333333333332</v>
      </c>
      <c r="R224" s="25">
        <f>MAX(0,P224*(1+inputs!$B$33)-MAX(0,inputs!$B$31*(Q224-inputs!$B$30)))</f>
        <v>49256.711353904335</v>
      </c>
      <c r="S224" s="26">
        <f t="shared" si="43"/>
        <v>20977.777777777777</v>
      </c>
      <c r="T224" s="25">
        <f>MAX(0,R224*(1+inputs!$B$33)-MAX(0,inputs!$B$31*(S224-inputs!$B$30)))</f>
        <v>49924.122024212891</v>
      </c>
      <c r="U224" s="26">
        <f t="shared" si="44"/>
        <v>21222.222222222223</v>
      </c>
      <c r="V224" s="25">
        <f>MAX(0,T224*(1+inputs!$B$33)-MAX(0,inputs!$B$31*(U224-inputs!$B$30)))</f>
        <v>50579.543854576077</v>
      </c>
      <c r="W224" s="26">
        <f t="shared" si="45"/>
        <v>21466.666666666668</v>
      </c>
      <c r="X224" s="25">
        <f>MAX(0,V224*(1+inputs!$B$33)-MAX(0,inputs!$B$31*(W224-inputs!$B$30)))</f>
        <v>51222.797012394709</v>
      </c>
      <c r="Y224" s="26">
        <f t="shared" si="46"/>
        <v>21711.111111111109</v>
      </c>
      <c r="Z224" s="25">
        <f>MAX(0,X224*(1+inputs!$B$33)-MAX(0,inputs!$B$31*(Y224-inputs!$B$30)))</f>
        <v>51853.698967580625</v>
      </c>
      <c r="AA224" s="25">
        <f>MAX(0,Y224*(1+inputs!$B$33)-MAX(0,inputs!$B$31*(Z224-inputs!$B$30)))</f>
        <v>19186.504870695517</v>
      </c>
      <c r="AB224" s="26">
        <f t="shared" si="47"/>
        <v>22200</v>
      </c>
      <c r="AC224" s="25">
        <f>MAX(0,AA224*(1+inputs!$B$33)-MAX(0,inputs!$B$31*(AB224-inputs!$B$30)))</f>
        <v>19292.862443755948</v>
      </c>
      <c r="AD224" s="26">
        <f>IF(inputs!$B$27="YES",MAX(0,inputs!$B$31*(AB224-inputs!$B$30)),0)</f>
        <v>0</v>
      </c>
      <c r="AE224" s="3">
        <f t="shared" si="48"/>
        <v>3201.9750000000004</v>
      </c>
      <c r="AF224" s="1">
        <f t="shared" si="51"/>
        <v>0.33250000000000002</v>
      </c>
      <c r="AG224" s="8">
        <f t="shared" si="49"/>
        <v>18998.025000000001</v>
      </c>
    </row>
    <row r="225" spans="1:33" x14ac:dyDescent="0.2">
      <c r="A225" s="11">
        <f t="shared" si="50"/>
        <v>22300</v>
      </c>
      <c r="B225" s="15">
        <f>inputs!$C$3-MAX(0,MIN((calculations!A225-inputs!$B$8)*0.5,inputs!$C$3))+IF(AND(inputs!$B$23="YES",A225&lt;=inputs!$B$25),inputs!$B$24,0)</f>
        <v>12570</v>
      </c>
      <c r="C225" s="15">
        <f>MAX(0,MIN(A225-B225,inputs!$C$4)*inputs!$B$3)</f>
        <v>1946</v>
      </c>
      <c r="D225" s="16">
        <f>MAX(0,(MIN(A225,inputs!$C$5)-(inputs!$C$4+B225))*inputs!$B$4)</f>
        <v>0</v>
      </c>
      <c r="E225" s="16">
        <f>MAX(0, (calculations!A225-inputs!$C$5)*inputs!$B$5)</f>
        <v>0</v>
      </c>
      <c r="F225" s="19">
        <f>MAX(0,inputs!$B$13*(MIN(calculations!A225,inputs!$C$14)-inputs!$C$13))+MAX(0,inputs!$B$14*(calculations!A225-inputs!$C$14))</f>
        <v>1289.2250000000001</v>
      </c>
      <c r="G225" s="22">
        <f>MAX(MIN((calculations!A225-inputs!$B$21)/10000,100%),0) * inputs!$B$18</f>
        <v>0</v>
      </c>
      <c r="H225" s="22">
        <f>IF(AND(inputs!$B$35="YES", calculations!A225&gt;=inputs!$B$36,calculations!A225&lt;inputs!$B$37),inputs!$B$38*MIN(2,inputs!$B$17),0)</f>
        <v>0</v>
      </c>
      <c r="I225" s="25">
        <f>MIN(inputs!$B$32,A225)</f>
        <v>20000</v>
      </c>
      <c r="J225" s="25">
        <f>inputs!$B$29*(1+inputs!$B$33)-MAX(0,inputs!$B$31*(I225-inputs!$B$30))</f>
        <v>46486.999999999993</v>
      </c>
      <c r="K225" s="26">
        <f t="shared" si="39"/>
        <v>20000</v>
      </c>
      <c r="L225" s="25">
        <f>MAX(0,J225*(1+inputs!$B$33)-MAX(0,inputs!$B$31*(K225-inputs!$B$30)))</f>
        <v>47184.304999999986</v>
      </c>
      <c r="M225" s="26">
        <f t="shared" si="40"/>
        <v>20255.555555555555</v>
      </c>
      <c r="N225" s="25">
        <f>MAX(0,L225*(1+inputs!$B$33)-MAX(0,inputs!$B$31*(M225-inputs!$B$30)))</f>
        <v>47885.629574999977</v>
      </c>
      <c r="O225" s="26">
        <f t="shared" si="41"/>
        <v>20511.111111111109</v>
      </c>
      <c r="P225" s="25">
        <f>MAX(0,N225*(1+inputs!$B$33)-MAX(0,inputs!$B$31*(O225-inputs!$B$30)))</f>
        <v>48574.474018624969</v>
      </c>
      <c r="Q225" s="26">
        <f t="shared" si="42"/>
        <v>20766.666666666668</v>
      </c>
      <c r="R225" s="25">
        <f>MAX(0,P225*(1+inputs!$B$33)-MAX(0,inputs!$B$31*(Q225-inputs!$B$30)))</f>
        <v>49250.651128904334</v>
      </c>
      <c r="S225" s="26">
        <f t="shared" si="43"/>
        <v>21022.222222222223</v>
      </c>
      <c r="T225" s="25">
        <f>MAX(0,R225*(1+inputs!$B$33)-MAX(0,inputs!$B$31*(S225-inputs!$B$30)))</f>
        <v>49913.970895837891</v>
      </c>
      <c r="U225" s="26">
        <f t="shared" si="44"/>
        <v>21277.777777777777</v>
      </c>
      <c r="V225" s="25">
        <f>MAX(0,T225*(1+inputs!$B$33)-MAX(0,inputs!$B$31*(U225-inputs!$B$30)))</f>
        <v>50564.240459275454</v>
      </c>
      <c r="W225" s="26">
        <f t="shared" si="45"/>
        <v>21533.333333333332</v>
      </c>
      <c r="X225" s="25">
        <f>MAX(0,V225*(1+inputs!$B$33)-MAX(0,inputs!$B$31*(W225-inputs!$B$30)))</f>
        <v>51201.264066164578</v>
      </c>
      <c r="Y225" s="26">
        <f t="shared" si="46"/>
        <v>21788.888888888891</v>
      </c>
      <c r="Z225" s="25">
        <f>MAX(0,X225*(1+inputs!$B$33)-MAX(0,inputs!$B$31*(Y225-inputs!$B$30)))</f>
        <v>51824.84302715704</v>
      </c>
      <c r="AA225" s="25">
        <f>MAX(0,Y225*(1+inputs!$B$33)-MAX(0,inputs!$B$31*(Z225-inputs!$B$30)))</f>
        <v>19268.046349778087</v>
      </c>
      <c r="AB225" s="26">
        <f t="shared" si="47"/>
        <v>22300</v>
      </c>
      <c r="AC225" s="25">
        <f>MAX(0,AA225*(1+inputs!$B$33)-MAX(0,inputs!$B$31*(AB225-inputs!$B$30)))</f>
        <v>19366.627045024758</v>
      </c>
      <c r="AD225" s="26">
        <f>IF(inputs!$B$27="YES",MAX(0,inputs!$B$31*(AB225-inputs!$B$30)),0)</f>
        <v>0</v>
      </c>
      <c r="AE225" s="3">
        <f t="shared" si="48"/>
        <v>3235.2250000000004</v>
      </c>
      <c r="AF225" s="1">
        <f t="shared" si="51"/>
        <v>0.33250000000000002</v>
      </c>
      <c r="AG225" s="8">
        <f t="shared" si="49"/>
        <v>19064.775000000001</v>
      </c>
    </row>
    <row r="226" spans="1:33" x14ac:dyDescent="0.2">
      <c r="A226" s="11">
        <f t="shared" si="50"/>
        <v>22400</v>
      </c>
      <c r="B226" s="15">
        <f>inputs!$C$3-MAX(0,MIN((calculations!A226-inputs!$B$8)*0.5,inputs!$C$3))+IF(AND(inputs!$B$23="YES",A226&lt;=inputs!$B$25),inputs!$B$24,0)</f>
        <v>12570</v>
      </c>
      <c r="C226" s="15">
        <f>MAX(0,MIN(A226-B226,inputs!$C$4)*inputs!$B$3)</f>
        <v>1966</v>
      </c>
      <c r="D226" s="16">
        <f>MAX(0,(MIN(A226,inputs!$C$5)-(inputs!$C$4+B226))*inputs!$B$4)</f>
        <v>0</v>
      </c>
      <c r="E226" s="16">
        <f>MAX(0, (calculations!A226-inputs!$C$5)*inputs!$B$5)</f>
        <v>0</v>
      </c>
      <c r="F226" s="19">
        <f>MAX(0,inputs!$B$13*(MIN(calculations!A226,inputs!$C$14)-inputs!$C$13))+MAX(0,inputs!$B$14*(calculations!A226-inputs!$C$14))</f>
        <v>1302.4750000000001</v>
      </c>
      <c r="G226" s="22">
        <f>MAX(MIN((calculations!A226-inputs!$B$21)/10000,100%),0) * inputs!$B$18</f>
        <v>0</v>
      </c>
      <c r="H226" s="22">
        <f>IF(AND(inputs!$B$35="YES", calculations!A226&gt;=inputs!$B$36,calculations!A226&lt;inputs!$B$37),inputs!$B$38*MIN(2,inputs!$B$17),0)</f>
        <v>0</v>
      </c>
      <c r="I226" s="25">
        <f>MIN(inputs!$B$32,A226)</f>
        <v>20000</v>
      </c>
      <c r="J226" s="25">
        <f>inputs!$B$29*(1+inputs!$B$33)-MAX(0,inputs!$B$31*(I226-inputs!$B$30))</f>
        <v>46486.999999999993</v>
      </c>
      <c r="K226" s="26">
        <f t="shared" si="39"/>
        <v>20000</v>
      </c>
      <c r="L226" s="25">
        <f>MAX(0,J226*(1+inputs!$B$33)-MAX(0,inputs!$B$31*(K226-inputs!$B$30)))</f>
        <v>47184.304999999986</v>
      </c>
      <c r="M226" s="26">
        <f t="shared" si="40"/>
        <v>20266.666666666668</v>
      </c>
      <c r="N226" s="25">
        <f>MAX(0,L226*(1+inputs!$B$33)-MAX(0,inputs!$B$31*(M226-inputs!$B$30)))</f>
        <v>47884.629574999977</v>
      </c>
      <c r="O226" s="26">
        <f t="shared" si="41"/>
        <v>20533.333333333332</v>
      </c>
      <c r="P226" s="25">
        <f>MAX(0,N226*(1+inputs!$B$33)-MAX(0,inputs!$B$31*(O226-inputs!$B$30)))</f>
        <v>48571.45901862497</v>
      </c>
      <c r="Q226" s="26">
        <f t="shared" si="42"/>
        <v>20800</v>
      </c>
      <c r="R226" s="25">
        <f>MAX(0,P226*(1+inputs!$B$33)-MAX(0,inputs!$B$31*(Q226-inputs!$B$30)))</f>
        <v>49244.59090390434</v>
      </c>
      <c r="S226" s="26">
        <f t="shared" si="43"/>
        <v>21066.666666666668</v>
      </c>
      <c r="T226" s="25">
        <f>MAX(0,R226*(1+inputs!$B$33)-MAX(0,inputs!$B$31*(S226-inputs!$B$30)))</f>
        <v>49903.819767462897</v>
      </c>
      <c r="U226" s="26">
        <f t="shared" si="44"/>
        <v>21333.333333333332</v>
      </c>
      <c r="V226" s="25">
        <f>MAX(0,T226*(1+inputs!$B$33)-MAX(0,inputs!$B$31*(U226-inputs!$B$30)))</f>
        <v>50548.93706397483</v>
      </c>
      <c r="W226" s="26">
        <f t="shared" si="45"/>
        <v>21600</v>
      </c>
      <c r="X226" s="25">
        <f>MAX(0,V226*(1+inputs!$B$33)-MAX(0,inputs!$B$31*(W226-inputs!$B$30)))</f>
        <v>51179.731119934448</v>
      </c>
      <c r="Y226" s="26">
        <f t="shared" si="46"/>
        <v>21866.666666666668</v>
      </c>
      <c r="Z226" s="25">
        <f>MAX(0,X226*(1+inputs!$B$33)-MAX(0,inputs!$B$31*(Y226-inputs!$B$30)))</f>
        <v>51795.987086733454</v>
      </c>
      <c r="AA226" s="25">
        <f>MAX(0,Y226*(1+inputs!$B$33)-MAX(0,inputs!$B$31*(Z226-inputs!$B$30)))</f>
        <v>19349.587828860655</v>
      </c>
      <c r="AB226" s="26">
        <f t="shared" si="47"/>
        <v>22400</v>
      </c>
      <c r="AC226" s="25">
        <f>MAX(0,AA226*(1+inputs!$B$33)-MAX(0,inputs!$B$31*(AB226-inputs!$B$30)))</f>
        <v>19440.391646293563</v>
      </c>
      <c r="AD226" s="26">
        <f>IF(inputs!$B$27="YES",MAX(0,inputs!$B$31*(AB226-inputs!$B$30)),0)</f>
        <v>0</v>
      </c>
      <c r="AE226" s="3">
        <f t="shared" si="48"/>
        <v>3268.4750000000004</v>
      </c>
      <c r="AF226" s="1">
        <f t="shared" si="51"/>
        <v>0.33250000000000002</v>
      </c>
      <c r="AG226" s="8">
        <f t="shared" si="49"/>
        <v>19131.525000000001</v>
      </c>
    </row>
    <row r="227" spans="1:33" x14ac:dyDescent="0.2">
      <c r="A227" s="11">
        <f t="shared" si="50"/>
        <v>22500</v>
      </c>
      <c r="B227" s="15">
        <f>inputs!$C$3-MAX(0,MIN((calculations!A227-inputs!$B$8)*0.5,inputs!$C$3))+IF(AND(inputs!$B$23="YES",A227&lt;=inputs!$B$25),inputs!$B$24,0)</f>
        <v>12570</v>
      </c>
      <c r="C227" s="15">
        <f>MAX(0,MIN(A227-B227,inputs!$C$4)*inputs!$B$3)</f>
        <v>1986</v>
      </c>
      <c r="D227" s="16">
        <f>MAX(0,(MIN(A227,inputs!$C$5)-(inputs!$C$4+B227))*inputs!$B$4)</f>
        <v>0</v>
      </c>
      <c r="E227" s="16">
        <f>MAX(0, (calculations!A227-inputs!$C$5)*inputs!$B$5)</f>
        <v>0</v>
      </c>
      <c r="F227" s="19">
        <f>MAX(0,inputs!$B$13*(MIN(calculations!A227,inputs!$C$14)-inputs!$C$13))+MAX(0,inputs!$B$14*(calculations!A227-inputs!$C$14))</f>
        <v>1315.7250000000001</v>
      </c>
      <c r="G227" s="22">
        <f>MAX(MIN((calculations!A227-inputs!$B$21)/10000,100%),0) * inputs!$B$18</f>
        <v>0</v>
      </c>
      <c r="H227" s="22">
        <f>IF(AND(inputs!$B$35="YES", calculations!A227&gt;=inputs!$B$36,calculations!A227&lt;inputs!$B$37),inputs!$B$38*MIN(2,inputs!$B$17),0)</f>
        <v>0</v>
      </c>
      <c r="I227" s="25">
        <f>MIN(inputs!$B$32,A227)</f>
        <v>20000</v>
      </c>
      <c r="J227" s="25">
        <f>inputs!$B$29*(1+inputs!$B$33)-MAX(0,inputs!$B$31*(I227-inputs!$B$30))</f>
        <v>46486.999999999993</v>
      </c>
      <c r="K227" s="26">
        <f t="shared" si="39"/>
        <v>20000</v>
      </c>
      <c r="L227" s="25">
        <f>MAX(0,J227*(1+inputs!$B$33)-MAX(0,inputs!$B$31*(K227-inputs!$B$30)))</f>
        <v>47184.304999999986</v>
      </c>
      <c r="M227" s="26">
        <f t="shared" si="40"/>
        <v>20277.777777777777</v>
      </c>
      <c r="N227" s="25">
        <f>MAX(0,L227*(1+inputs!$B$33)-MAX(0,inputs!$B$31*(M227-inputs!$B$30)))</f>
        <v>47883.629574999977</v>
      </c>
      <c r="O227" s="26">
        <f t="shared" si="41"/>
        <v>20555.555555555555</v>
      </c>
      <c r="P227" s="25">
        <f>MAX(0,N227*(1+inputs!$B$33)-MAX(0,inputs!$B$31*(O227-inputs!$B$30)))</f>
        <v>48568.44401862497</v>
      </c>
      <c r="Q227" s="26">
        <f t="shared" si="42"/>
        <v>20833.333333333332</v>
      </c>
      <c r="R227" s="25">
        <f>MAX(0,P227*(1+inputs!$B$33)-MAX(0,inputs!$B$31*(Q227-inputs!$B$30)))</f>
        <v>49238.530678904339</v>
      </c>
      <c r="S227" s="26">
        <f t="shared" si="43"/>
        <v>21111.111111111109</v>
      </c>
      <c r="T227" s="25">
        <f>MAX(0,R227*(1+inputs!$B$33)-MAX(0,inputs!$B$31*(S227-inputs!$B$30)))</f>
        <v>49893.668639087897</v>
      </c>
      <c r="U227" s="26">
        <f t="shared" si="44"/>
        <v>21388.888888888891</v>
      </c>
      <c r="V227" s="25">
        <f>MAX(0,T227*(1+inputs!$B$33)-MAX(0,inputs!$B$31*(U227-inputs!$B$30)))</f>
        <v>50533.633668674207</v>
      </c>
      <c r="W227" s="26">
        <f t="shared" si="45"/>
        <v>21666.666666666668</v>
      </c>
      <c r="X227" s="25">
        <f>MAX(0,V227*(1+inputs!$B$33)-MAX(0,inputs!$B$31*(W227-inputs!$B$30)))</f>
        <v>51158.19817370431</v>
      </c>
      <c r="Y227" s="26">
        <f t="shared" si="46"/>
        <v>21944.444444444445</v>
      </c>
      <c r="Z227" s="25">
        <f>MAX(0,X227*(1+inputs!$B$33)-MAX(0,inputs!$B$31*(Y227-inputs!$B$30)))</f>
        <v>51767.131146309868</v>
      </c>
      <c r="AA227" s="25">
        <f>MAX(0,Y227*(1+inputs!$B$33)-MAX(0,inputs!$B$31*(Z227-inputs!$B$30)))</f>
        <v>19431.129307943222</v>
      </c>
      <c r="AB227" s="26">
        <f t="shared" si="47"/>
        <v>22500</v>
      </c>
      <c r="AC227" s="25">
        <f>MAX(0,AA227*(1+inputs!$B$33)-MAX(0,inputs!$B$31*(AB227-inputs!$B$30)))</f>
        <v>19514.156247562369</v>
      </c>
      <c r="AD227" s="26">
        <f>IF(inputs!$B$27="YES",MAX(0,inputs!$B$31*(AB227-inputs!$B$30)),0)</f>
        <v>0</v>
      </c>
      <c r="AE227" s="3">
        <f t="shared" si="48"/>
        <v>3301.7250000000004</v>
      </c>
      <c r="AF227" s="1">
        <f t="shared" si="51"/>
        <v>0.33250000000000002</v>
      </c>
      <c r="AG227" s="8">
        <f t="shared" si="49"/>
        <v>19198.275000000001</v>
      </c>
    </row>
    <row r="228" spans="1:33" x14ac:dyDescent="0.2">
      <c r="A228" s="11">
        <f t="shared" si="50"/>
        <v>22600</v>
      </c>
      <c r="B228" s="15">
        <f>inputs!$C$3-MAX(0,MIN((calculations!A228-inputs!$B$8)*0.5,inputs!$C$3))+IF(AND(inputs!$B$23="YES",A228&lt;=inputs!$B$25),inputs!$B$24,0)</f>
        <v>12570</v>
      </c>
      <c r="C228" s="15">
        <f>MAX(0,MIN(A228-B228,inputs!$C$4)*inputs!$B$3)</f>
        <v>2006</v>
      </c>
      <c r="D228" s="16">
        <f>MAX(0,(MIN(A228,inputs!$C$5)-(inputs!$C$4+B228))*inputs!$B$4)</f>
        <v>0</v>
      </c>
      <c r="E228" s="16">
        <f>MAX(0, (calculations!A228-inputs!$C$5)*inputs!$B$5)</f>
        <v>0</v>
      </c>
      <c r="F228" s="19">
        <f>MAX(0,inputs!$B$13*(MIN(calculations!A228,inputs!$C$14)-inputs!$C$13))+MAX(0,inputs!$B$14*(calculations!A228-inputs!$C$14))</f>
        <v>1328.9750000000001</v>
      </c>
      <c r="G228" s="22">
        <f>MAX(MIN((calculations!A228-inputs!$B$21)/10000,100%),0) * inputs!$B$18</f>
        <v>0</v>
      </c>
      <c r="H228" s="22">
        <f>IF(AND(inputs!$B$35="YES", calculations!A228&gt;=inputs!$B$36,calculations!A228&lt;inputs!$B$37),inputs!$B$38*MIN(2,inputs!$B$17),0)</f>
        <v>0</v>
      </c>
      <c r="I228" s="25">
        <f>MIN(inputs!$B$32,A228)</f>
        <v>20000</v>
      </c>
      <c r="J228" s="25">
        <f>inputs!$B$29*(1+inputs!$B$33)-MAX(0,inputs!$B$31*(I228-inputs!$B$30))</f>
        <v>46486.999999999993</v>
      </c>
      <c r="K228" s="26">
        <f t="shared" si="39"/>
        <v>20000</v>
      </c>
      <c r="L228" s="25">
        <f>MAX(0,J228*(1+inputs!$B$33)-MAX(0,inputs!$B$31*(K228-inputs!$B$30)))</f>
        <v>47184.304999999986</v>
      </c>
      <c r="M228" s="26">
        <f t="shared" si="40"/>
        <v>20288.888888888891</v>
      </c>
      <c r="N228" s="25">
        <f>MAX(0,L228*(1+inputs!$B$33)-MAX(0,inputs!$B$31*(M228-inputs!$B$30)))</f>
        <v>47882.629574999977</v>
      </c>
      <c r="O228" s="26">
        <f t="shared" si="41"/>
        <v>20577.777777777777</v>
      </c>
      <c r="P228" s="25">
        <f>MAX(0,N228*(1+inputs!$B$33)-MAX(0,inputs!$B$31*(O228-inputs!$B$30)))</f>
        <v>48565.429018624971</v>
      </c>
      <c r="Q228" s="26">
        <f t="shared" si="42"/>
        <v>20866.666666666668</v>
      </c>
      <c r="R228" s="25">
        <f>MAX(0,P228*(1+inputs!$B$33)-MAX(0,inputs!$B$31*(Q228-inputs!$B$30)))</f>
        <v>49232.470453904338</v>
      </c>
      <c r="S228" s="26">
        <f t="shared" si="43"/>
        <v>21155.555555555555</v>
      </c>
      <c r="T228" s="25">
        <f>MAX(0,R228*(1+inputs!$B$33)-MAX(0,inputs!$B$31*(S228-inputs!$B$30)))</f>
        <v>49883.517510712896</v>
      </c>
      <c r="U228" s="26">
        <f t="shared" si="44"/>
        <v>21444.444444444445</v>
      </c>
      <c r="V228" s="25">
        <f>MAX(0,T228*(1+inputs!$B$33)-MAX(0,inputs!$B$31*(U228-inputs!$B$30)))</f>
        <v>50518.330273373584</v>
      </c>
      <c r="W228" s="26">
        <f t="shared" si="45"/>
        <v>21733.333333333332</v>
      </c>
      <c r="X228" s="25">
        <f>MAX(0,V228*(1+inputs!$B$33)-MAX(0,inputs!$B$31*(W228-inputs!$B$30)))</f>
        <v>51136.665227474179</v>
      </c>
      <c r="Y228" s="26">
        <f t="shared" si="46"/>
        <v>22022.222222222223</v>
      </c>
      <c r="Z228" s="25">
        <f>MAX(0,X228*(1+inputs!$B$33)-MAX(0,inputs!$B$31*(Y228-inputs!$B$30)))</f>
        <v>51738.275205886282</v>
      </c>
      <c r="AA228" s="25">
        <f>MAX(0,Y228*(1+inputs!$B$33)-MAX(0,inputs!$B$31*(Z228-inputs!$B$30)))</f>
        <v>19512.670787025789</v>
      </c>
      <c r="AB228" s="26">
        <f t="shared" si="47"/>
        <v>22600</v>
      </c>
      <c r="AC228" s="25">
        <f>MAX(0,AA228*(1+inputs!$B$33)-MAX(0,inputs!$B$31*(AB228-inputs!$B$30)))</f>
        <v>19587.920848831174</v>
      </c>
      <c r="AD228" s="26">
        <f>IF(inputs!$B$27="YES",MAX(0,inputs!$B$31*(AB228-inputs!$B$30)),0)</f>
        <v>0</v>
      </c>
      <c r="AE228" s="3">
        <f t="shared" si="48"/>
        <v>3334.9750000000004</v>
      </c>
      <c r="AF228" s="1">
        <f t="shared" si="51"/>
        <v>0.33250000000000002</v>
      </c>
      <c r="AG228" s="8">
        <f t="shared" si="49"/>
        <v>19265.025000000001</v>
      </c>
    </row>
    <row r="229" spans="1:33" x14ac:dyDescent="0.2">
      <c r="A229" s="11">
        <f t="shared" si="50"/>
        <v>22700</v>
      </c>
      <c r="B229" s="15">
        <f>inputs!$C$3-MAX(0,MIN((calculations!A229-inputs!$B$8)*0.5,inputs!$C$3))+IF(AND(inputs!$B$23="YES",A229&lt;=inputs!$B$25),inputs!$B$24,0)</f>
        <v>12570</v>
      </c>
      <c r="C229" s="15">
        <f>MAX(0,MIN(A229-B229,inputs!$C$4)*inputs!$B$3)</f>
        <v>2026</v>
      </c>
      <c r="D229" s="16">
        <f>MAX(0,(MIN(A229,inputs!$C$5)-(inputs!$C$4+B229))*inputs!$B$4)</f>
        <v>0</v>
      </c>
      <c r="E229" s="16">
        <f>MAX(0, (calculations!A229-inputs!$C$5)*inputs!$B$5)</f>
        <v>0</v>
      </c>
      <c r="F229" s="19">
        <f>MAX(0,inputs!$B$13*(MIN(calculations!A229,inputs!$C$14)-inputs!$C$13))+MAX(0,inputs!$B$14*(calculations!A229-inputs!$C$14))</f>
        <v>1342.2250000000001</v>
      </c>
      <c r="G229" s="22">
        <f>MAX(MIN((calculations!A229-inputs!$B$21)/10000,100%),0) * inputs!$B$18</f>
        <v>0</v>
      </c>
      <c r="H229" s="22">
        <f>IF(AND(inputs!$B$35="YES", calculations!A229&gt;=inputs!$B$36,calculations!A229&lt;inputs!$B$37),inputs!$B$38*MIN(2,inputs!$B$17),0)</f>
        <v>0</v>
      </c>
      <c r="I229" s="25">
        <f>MIN(inputs!$B$32,A229)</f>
        <v>20000</v>
      </c>
      <c r="J229" s="25">
        <f>inputs!$B$29*(1+inputs!$B$33)-MAX(0,inputs!$B$31*(I229-inputs!$B$30))</f>
        <v>46486.999999999993</v>
      </c>
      <c r="K229" s="26">
        <f t="shared" si="39"/>
        <v>20000</v>
      </c>
      <c r="L229" s="25">
        <f>MAX(0,J229*(1+inputs!$B$33)-MAX(0,inputs!$B$31*(K229-inputs!$B$30)))</f>
        <v>47184.304999999986</v>
      </c>
      <c r="M229" s="26">
        <f t="shared" si="40"/>
        <v>20300</v>
      </c>
      <c r="N229" s="25">
        <f>MAX(0,L229*(1+inputs!$B$33)-MAX(0,inputs!$B$31*(M229-inputs!$B$30)))</f>
        <v>47881.629574999977</v>
      </c>
      <c r="O229" s="26">
        <f t="shared" si="41"/>
        <v>20600</v>
      </c>
      <c r="P229" s="25">
        <f>MAX(0,N229*(1+inputs!$B$33)-MAX(0,inputs!$B$31*(O229-inputs!$B$30)))</f>
        <v>48562.414018624972</v>
      </c>
      <c r="Q229" s="26">
        <f t="shared" si="42"/>
        <v>20900</v>
      </c>
      <c r="R229" s="25">
        <f>MAX(0,P229*(1+inputs!$B$33)-MAX(0,inputs!$B$31*(Q229-inputs!$B$30)))</f>
        <v>49226.410228904337</v>
      </c>
      <c r="S229" s="26">
        <f t="shared" si="43"/>
        <v>21200</v>
      </c>
      <c r="T229" s="25">
        <f>MAX(0,R229*(1+inputs!$B$33)-MAX(0,inputs!$B$31*(S229-inputs!$B$30)))</f>
        <v>49873.366382337896</v>
      </c>
      <c r="U229" s="26">
        <f t="shared" si="44"/>
        <v>21500</v>
      </c>
      <c r="V229" s="25">
        <f>MAX(0,T229*(1+inputs!$B$33)-MAX(0,inputs!$B$31*(U229-inputs!$B$30)))</f>
        <v>50503.02687807296</v>
      </c>
      <c r="W229" s="26">
        <f t="shared" si="45"/>
        <v>21800</v>
      </c>
      <c r="X229" s="25">
        <f>MAX(0,V229*(1+inputs!$B$33)-MAX(0,inputs!$B$31*(W229-inputs!$B$30)))</f>
        <v>51115.132281244048</v>
      </c>
      <c r="Y229" s="26">
        <f t="shared" si="46"/>
        <v>22100</v>
      </c>
      <c r="Z229" s="25">
        <f>MAX(0,X229*(1+inputs!$B$33)-MAX(0,inputs!$B$31*(Y229-inputs!$B$30)))</f>
        <v>51709.419265462704</v>
      </c>
      <c r="AA229" s="25">
        <f>MAX(0,Y229*(1+inputs!$B$33)-MAX(0,inputs!$B$31*(Z229-inputs!$B$30)))</f>
        <v>19594.212266108352</v>
      </c>
      <c r="AB229" s="26">
        <f t="shared" si="47"/>
        <v>22700</v>
      </c>
      <c r="AC229" s="25">
        <f>MAX(0,AA229*(1+inputs!$B$33)-MAX(0,inputs!$B$31*(AB229-inputs!$B$30)))</f>
        <v>19661.685450099976</v>
      </c>
      <c r="AD229" s="26">
        <f>IF(inputs!$B$27="YES",MAX(0,inputs!$B$31*(AB229-inputs!$B$30)),0)</f>
        <v>0</v>
      </c>
      <c r="AE229" s="3">
        <f t="shared" si="48"/>
        <v>3368.2250000000004</v>
      </c>
      <c r="AF229" s="1">
        <f t="shared" si="51"/>
        <v>0.33250000000000002</v>
      </c>
      <c r="AG229" s="8">
        <f t="shared" si="49"/>
        <v>19331.775000000001</v>
      </c>
    </row>
    <row r="230" spans="1:33" x14ac:dyDescent="0.2">
      <c r="A230" s="11">
        <f t="shared" si="50"/>
        <v>22800</v>
      </c>
      <c r="B230" s="15">
        <f>inputs!$C$3-MAX(0,MIN((calculations!A230-inputs!$B$8)*0.5,inputs!$C$3))+IF(AND(inputs!$B$23="YES",A230&lt;=inputs!$B$25),inputs!$B$24,0)</f>
        <v>12570</v>
      </c>
      <c r="C230" s="15">
        <f>MAX(0,MIN(A230-B230,inputs!$C$4)*inputs!$B$3)</f>
        <v>2046</v>
      </c>
      <c r="D230" s="16">
        <f>MAX(0,(MIN(A230,inputs!$C$5)-(inputs!$C$4+B230))*inputs!$B$4)</f>
        <v>0</v>
      </c>
      <c r="E230" s="16">
        <f>MAX(0, (calculations!A230-inputs!$C$5)*inputs!$B$5)</f>
        <v>0</v>
      </c>
      <c r="F230" s="19">
        <f>MAX(0,inputs!$B$13*(MIN(calculations!A230,inputs!$C$14)-inputs!$C$13))+MAX(0,inputs!$B$14*(calculations!A230-inputs!$C$14))</f>
        <v>1355.4750000000001</v>
      </c>
      <c r="G230" s="22">
        <f>MAX(MIN((calculations!A230-inputs!$B$21)/10000,100%),0) * inputs!$B$18</f>
        <v>0</v>
      </c>
      <c r="H230" s="22">
        <f>IF(AND(inputs!$B$35="YES", calculations!A230&gt;=inputs!$B$36,calculations!A230&lt;inputs!$B$37),inputs!$B$38*MIN(2,inputs!$B$17),0)</f>
        <v>0</v>
      </c>
      <c r="I230" s="25">
        <f>MIN(inputs!$B$32,A230)</f>
        <v>20000</v>
      </c>
      <c r="J230" s="25">
        <f>inputs!$B$29*(1+inputs!$B$33)-MAX(0,inputs!$B$31*(I230-inputs!$B$30))</f>
        <v>46486.999999999993</v>
      </c>
      <c r="K230" s="26">
        <f t="shared" si="39"/>
        <v>20000</v>
      </c>
      <c r="L230" s="25">
        <f>MAX(0,J230*(1+inputs!$B$33)-MAX(0,inputs!$B$31*(K230-inputs!$B$30)))</f>
        <v>47184.304999999986</v>
      </c>
      <c r="M230" s="26">
        <f t="shared" si="40"/>
        <v>20311.111111111109</v>
      </c>
      <c r="N230" s="25">
        <f>MAX(0,L230*(1+inputs!$B$33)-MAX(0,inputs!$B$31*(M230-inputs!$B$30)))</f>
        <v>47880.629574999977</v>
      </c>
      <c r="O230" s="26">
        <f t="shared" si="41"/>
        <v>20622.222222222223</v>
      </c>
      <c r="P230" s="25">
        <f>MAX(0,N230*(1+inputs!$B$33)-MAX(0,inputs!$B$31*(O230-inputs!$B$30)))</f>
        <v>48559.399018624972</v>
      </c>
      <c r="Q230" s="26">
        <f t="shared" si="42"/>
        <v>20933.333333333332</v>
      </c>
      <c r="R230" s="25">
        <f>MAX(0,P230*(1+inputs!$B$33)-MAX(0,inputs!$B$31*(Q230-inputs!$B$30)))</f>
        <v>49220.350003904343</v>
      </c>
      <c r="S230" s="26">
        <f t="shared" si="43"/>
        <v>21244.444444444445</v>
      </c>
      <c r="T230" s="25">
        <f>MAX(0,R230*(1+inputs!$B$33)-MAX(0,inputs!$B$31*(S230-inputs!$B$30)))</f>
        <v>49863.215253962902</v>
      </c>
      <c r="U230" s="26">
        <f t="shared" si="44"/>
        <v>21555.555555555555</v>
      </c>
      <c r="V230" s="25">
        <f>MAX(0,T230*(1+inputs!$B$33)-MAX(0,inputs!$B$31*(U230-inputs!$B$30)))</f>
        <v>50487.723482772337</v>
      </c>
      <c r="W230" s="26">
        <f t="shared" si="45"/>
        <v>21866.666666666668</v>
      </c>
      <c r="X230" s="25">
        <f>MAX(0,V230*(1+inputs!$B$33)-MAX(0,inputs!$B$31*(W230-inputs!$B$30)))</f>
        <v>51093.599335013918</v>
      </c>
      <c r="Y230" s="26">
        <f t="shared" si="46"/>
        <v>22177.777777777777</v>
      </c>
      <c r="Z230" s="25">
        <f>MAX(0,X230*(1+inputs!$B$33)-MAX(0,inputs!$B$31*(Y230-inputs!$B$30)))</f>
        <v>51680.563325039118</v>
      </c>
      <c r="AA230" s="25">
        <f>MAX(0,Y230*(1+inputs!$B$33)-MAX(0,inputs!$B$31*(Z230-inputs!$B$30)))</f>
        <v>19675.753745190923</v>
      </c>
      <c r="AB230" s="26">
        <f t="shared" si="47"/>
        <v>22800</v>
      </c>
      <c r="AC230" s="25">
        <f>MAX(0,AA230*(1+inputs!$B$33)-MAX(0,inputs!$B$31*(AB230-inputs!$B$30)))</f>
        <v>19735.450051368785</v>
      </c>
      <c r="AD230" s="26">
        <f>IF(inputs!$B$27="YES",MAX(0,inputs!$B$31*(AB230-inputs!$B$30)),0)</f>
        <v>0</v>
      </c>
      <c r="AE230" s="3">
        <f t="shared" si="48"/>
        <v>3401.4750000000004</v>
      </c>
      <c r="AF230" s="1">
        <f t="shared" si="51"/>
        <v>0.33250000000000002</v>
      </c>
      <c r="AG230" s="8">
        <f t="shared" si="49"/>
        <v>19398.525000000001</v>
      </c>
    </row>
    <row r="231" spans="1:33" x14ac:dyDescent="0.2">
      <c r="A231" s="11">
        <f t="shared" si="50"/>
        <v>22900</v>
      </c>
      <c r="B231" s="15">
        <f>inputs!$C$3-MAX(0,MIN((calculations!A231-inputs!$B$8)*0.5,inputs!$C$3))+IF(AND(inputs!$B$23="YES",A231&lt;=inputs!$B$25),inputs!$B$24,0)</f>
        <v>12570</v>
      </c>
      <c r="C231" s="15">
        <f>MAX(0,MIN(A231-B231,inputs!$C$4)*inputs!$B$3)</f>
        <v>2066</v>
      </c>
      <c r="D231" s="16">
        <f>MAX(0,(MIN(A231,inputs!$C$5)-(inputs!$C$4+B231))*inputs!$B$4)</f>
        <v>0</v>
      </c>
      <c r="E231" s="16">
        <f>MAX(0, (calculations!A231-inputs!$C$5)*inputs!$B$5)</f>
        <v>0</v>
      </c>
      <c r="F231" s="19">
        <f>MAX(0,inputs!$B$13*(MIN(calculations!A231,inputs!$C$14)-inputs!$C$13))+MAX(0,inputs!$B$14*(calculations!A231-inputs!$C$14))</f>
        <v>1368.7250000000001</v>
      </c>
      <c r="G231" s="22">
        <f>MAX(MIN((calculations!A231-inputs!$B$21)/10000,100%),0) * inputs!$B$18</f>
        <v>0</v>
      </c>
      <c r="H231" s="22">
        <f>IF(AND(inputs!$B$35="YES", calculations!A231&gt;=inputs!$B$36,calculations!A231&lt;inputs!$B$37),inputs!$B$38*MIN(2,inputs!$B$17),0)</f>
        <v>0</v>
      </c>
      <c r="I231" s="25">
        <f>MIN(inputs!$B$32,A231)</f>
        <v>20000</v>
      </c>
      <c r="J231" s="25">
        <f>inputs!$B$29*(1+inputs!$B$33)-MAX(0,inputs!$B$31*(I231-inputs!$B$30))</f>
        <v>46486.999999999993</v>
      </c>
      <c r="K231" s="26">
        <f t="shared" si="39"/>
        <v>20000</v>
      </c>
      <c r="L231" s="25">
        <f>MAX(0,J231*(1+inputs!$B$33)-MAX(0,inputs!$B$31*(K231-inputs!$B$30)))</f>
        <v>47184.304999999986</v>
      </c>
      <c r="M231" s="26">
        <f t="shared" si="40"/>
        <v>20322.222222222223</v>
      </c>
      <c r="N231" s="25">
        <f>MAX(0,L231*(1+inputs!$B$33)-MAX(0,inputs!$B$31*(M231-inputs!$B$30)))</f>
        <v>47879.629574999977</v>
      </c>
      <c r="O231" s="26">
        <f t="shared" si="41"/>
        <v>20644.444444444445</v>
      </c>
      <c r="P231" s="25">
        <f>MAX(0,N231*(1+inputs!$B$33)-MAX(0,inputs!$B$31*(O231-inputs!$B$30)))</f>
        <v>48556.384018624973</v>
      </c>
      <c r="Q231" s="26">
        <f t="shared" si="42"/>
        <v>20966.666666666668</v>
      </c>
      <c r="R231" s="25">
        <f>MAX(0,P231*(1+inputs!$B$33)-MAX(0,inputs!$B$31*(Q231-inputs!$B$30)))</f>
        <v>49214.289778904342</v>
      </c>
      <c r="S231" s="26">
        <f t="shared" si="43"/>
        <v>21288.888888888891</v>
      </c>
      <c r="T231" s="25">
        <f>MAX(0,R231*(1+inputs!$B$33)-MAX(0,inputs!$B$31*(S231-inputs!$B$30)))</f>
        <v>49853.064125587902</v>
      </c>
      <c r="U231" s="26">
        <f t="shared" si="44"/>
        <v>21611.111111111109</v>
      </c>
      <c r="V231" s="25">
        <f>MAX(0,T231*(1+inputs!$B$33)-MAX(0,inputs!$B$31*(U231-inputs!$B$30)))</f>
        <v>50472.420087471713</v>
      </c>
      <c r="W231" s="26">
        <f t="shared" si="45"/>
        <v>21933.333333333332</v>
      </c>
      <c r="X231" s="25">
        <f>MAX(0,V231*(1+inputs!$B$33)-MAX(0,inputs!$B$31*(W231-inputs!$B$30)))</f>
        <v>51072.06638878378</v>
      </c>
      <c r="Y231" s="26">
        <f t="shared" si="46"/>
        <v>22255.555555555555</v>
      </c>
      <c r="Z231" s="25">
        <f>MAX(0,X231*(1+inputs!$B$33)-MAX(0,inputs!$B$31*(Y231-inputs!$B$30)))</f>
        <v>51651.707384615533</v>
      </c>
      <c r="AA231" s="25">
        <f>MAX(0,Y231*(1+inputs!$B$33)-MAX(0,inputs!$B$31*(Z231-inputs!$B$30)))</f>
        <v>19757.29522427349</v>
      </c>
      <c r="AB231" s="26">
        <f t="shared" si="47"/>
        <v>22900</v>
      </c>
      <c r="AC231" s="25">
        <f>MAX(0,AA231*(1+inputs!$B$33)-MAX(0,inputs!$B$31*(AB231-inputs!$B$30)))</f>
        <v>19809.214652637591</v>
      </c>
      <c r="AD231" s="26">
        <f>IF(inputs!$B$27="YES",MAX(0,inputs!$B$31*(AB231-inputs!$B$30)),0)</f>
        <v>0</v>
      </c>
      <c r="AE231" s="3">
        <f t="shared" si="48"/>
        <v>3434.7250000000004</v>
      </c>
      <c r="AF231" s="1">
        <f t="shared" si="51"/>
        <v>0.33250000000000002</v>
      </c>
      <c r="AG231" s="8">
        <f t="shared" si="49"/>
        <v>19465.275000000001</v>
      </c>
    </row>
    <row r="232" spans="1:33" x14ac:dyDescent="0.2">
      <c r="A232" s="11">
        <f t="shared" si="50"/>
        <v>23000</v>
      </c>
      <c r="B232" s="15">
        <f>inputs!$C$3-MAX(0,MIN((calculations!A232-inputs!$B$8)*0.5,inputs!$C$3))+IF(AND(inputs!$B$23="YES",A232&lt;=inputs!$B$25),inputs!$B$24,0)</f>
        <v>12570</v>
      </c>
      <c r="C232" s="15">
        <f>MAX(0,MIN(A232-B232,inputs!$C$4)*inputs!$B$3)</f>
        <v>2086</v>
      </c>
      <c r="D232" s="16">
        <f>MAX(0,(MIN(A232,inputs!$C$5)-(inputs!$C$4+B232))*inputs!$B$4)</f>
        <v>0</v>
      </c>
      <c r="E232" s="16">
        <f>MAX(0, (calculations!A232-inputs!$C$5)*inputs!$B$5)</f>
        <v>0</v>
      </c>
      <c r="F232" s="19">
        <f>MAX(0,inputs!$B$13*(MIN(calculations!A232,inputs!$C$14)-inputs!$C$13))+MAX(0,inputs!$B$14*(calculations!A232-inputs!$C$14))</f>
        <v>1381.9750000000001</v>
      </c>
      <c r="G232" s="22">
        <f>MAX(MIN((calculations!A232-inputs!$B$21)/10000,100%),0) * inputs!$B$18</f>
        <v>0</v>
      </c>
      <c r="H232" s="22">
        <f>IF(AND(inputs!$B$35="YES", calculations!A232&gt;=inputs!$B$36,calculations!A232&lt;inputs!$B$37),inputs!$B$38*MIN(2,inputs!$B$17),0)</f>
        <v>0</v>
      </c>
      <c r="I232" s="25">
        <f>MIN(inputs!$B$32,A232)</f>
        <v>20000</v>
      </c>
      <c r="J232" s="25">
        <f>inputs!$B$29*(1+inputs!$B$33)-MAX(0,inputs!$B$31*(I232-inputs!$B$30))</f>
        <v>46486.999999999993</v>
      </c>
      <c r="K232" s="26">
        <f t="shared" si="39"/>
        <v>20000</v>
      </c>
      <c r="L232" s="25">
        <f>MAX(0,J232*(1+inputs!$B$33)-MAX(0,inputs!$B$31*(K232-inputs!$B$30)))</f>
        <v>47184.304999999986</v>
      </c>
      <c r="M232" s="26">
        <f t="shared" si="40"/>
        <v>20333.333333333332</v>
      </c>
      <c r="N232" s="25">
        <f>MAX(0,L232*(1+inputs!$B$33)-MAX(0,inputs!$B$31*(M232-inputs!$B$30)))</f>
        <v>47878.629574999977</v>
      </c>
      <c r="O232" s="26">
        <f t="shared" si="41"/>
        <v>20666.666666666668</v>
      </c>
      <c r="P232" s="25">
        <f>MAX(0,N232*(1+inputs!$B$33)-MAX(0,inputs!$B$31*(O232-inputs!$B$30)))</f>
        <v>48553.369018624973</v>
      </c>
      <c r="Q232" s="26">
        <f t="shared" si="42"/>
        <v>21000</v>
      </c>
      <c r="R232" s="25">
        <f>MAX(0,P232*(1+inputs!$B$33)-MAX(0,inputs!$B$31*(Q232-inputs!$B$30)))</f>
        <v>49208.229553904341</v>
      </c>
      <c r="S232" s="26">
        <f t="shared" si="43"/>
        <v>21333.333333333332</v>
      </c>
      <c r="T232" s="25">
        <f>MAX(0,R232*(1+inputs!$B$33)-MAX(0,inputs!$B$31*(S232-inputs!$B$30)))</f>
        <v>49842.912997212901</v>
      </c>
      <c r="U232" s="26">
        <f t="shared" si="44"/>
        <v>21666.666666666668</v>
      </c>
      <c r="V232" s="25">
        <f>MAX(0,T232*(1+inputs!$B$33)-MAX(0,inputs!$B$31*(U232-inputs!$B$30)))</f>
        <v>50457.11669217109</v>
      </c>
      <c r="W232" s="26">
        <f t="shared" si="45"/>
        <v>22000</v>
      </c>
      <c r="X232" s="25">
        <f>MAX(0,V232*(1+inputs!$B$33)-MAX(0,inputs!$B$31*(W232-inputs!$B$30)))</f>
        <v>51050.533442553649</v>
      </c>
      <c r="Y232" s="26">
        <f t="shared" si="46"/>
        <v>22333.333333333332</v>
      </c>
      <c r="Z232" s="25">
        <f>MAX(0,X232*(1+inputs!$B$33)-MAX(0,inputs!$B$31*(Y232-inputs!$B$30)))</f>
        <v>51622.851444191947</v>
      </c>
      <c r="AA232" s="25">
        <f>MAX(0,Y232*(1+inputs!$B$33)-MAX(0,inputs!$B$31*(Z232-inputs!$B$30)))</f>
        <v>19838.836703356053</v>
      </c>
      <c r="AB232" s="26">
        <f t="shared" si="47"/>
        <v>23000</v>
      </c>
      <c r="AC232" s="25">
        <f>MAX(0,AA232*(1+inputs!$B$33)-MAX(0,inputs!$B$31*(AB232-inputs!$B$30)))</f>
        <v>19882.979253906393</v>
      </c>
      <c r="AD232" s="26">
        <f>IF(inputs!$B$27="YES",MAX(0,inputs!$B$31*(AB232-inputs!$B$30)),0)</f>
        <v>0</v>
      </c>
      <c r="AE232" s="3">
        <f t="shared" si="48"/>
        <v>3467.9750000000004</v>
      </c>
      <c r="AF232" s="1">
        <f t="shared" si="51"/>
        <v>0.33250000000000002</v>
      </c>
      <c r="AG232" s="8">
        <f t="shared" si="49"/>
        <v>19532.025000000001</v>
      </c>
    </row>
    <row r="233" spans="1:33" x14ac:dyDescent="0.2">
      <c r="A233" s="11">
        <f t="shared" si="50"/>
        <v>23100</v>
      </c>
      <c r="B233" s="15">
        <f>inputs!$C$3-MAX(0,MIN((calculations!A233-inputs!$B$8)*0.5,inputs!$C$3))+IF(AND(inputs!$B$23="YES",A233&lt;=inputs!$B$25),inputs!$B$24,0)</f>
        <v>12570</v>
      </c>
      <c r="C233" s="15">
        <f>MAX(0,MIN(A233-B233,inputs!$C$4)*inputs!$B$3)</f>
        <v>2106</v>
      </c>
      <c r="D233" s="16">
        <f>MAX(0,(MIN(A233,inputs!$C$5)-(inputs!$C$4+B233))*inputs!$B$4)</f>
        <v>0</v>
      </c>
      <c r="E233" s="16">
        <f>MAX(0, (calculations!A233-inputs!$C$5)*inputs!$B$5)</f>
        <v>0</v>
      </c>
      <c r="F233" s="19">
        <f>MAX(0,inputs!$B$13*(MIN(calculations!A233,inputs!$C$14)-inputs!$C$13))+MAX(0,inputs!$B$14*(calculations!A233-inputs!$C$14))</f>
        <v>1395.2250000000001</v>
      </c>
      <c r="G233" s="22">
        <f>MAX(MIN((calculations!A233-inputs!$B$21)/10000,100%),0) * inputs!$B$18</f>
        <v>0</v>
      </c>
      <c r="H233" s="22">
        <f>IF(AND(inputs!$B$35="YES", calculations!A233&gt;=inputs!$B$36,calculations!A233&lt;inputs!$B$37),inputs!$B$38*MIN(2,inputs!$B$17),0)</f>
        <v>0</v>
      </c>
      <c r="I233" s="25">
        <f>MIN(inputs!$B$32,A233)</f>
        <v>20000</v>
      </c>
      <c r="J233" s="25">
        <f>inputs!$B$29*(1+inputs!$B$33)-MAX(0,inputs!$B$31*(I233-inputs!$B$30))</f>
        <v>46486.999999999993</v>
      </c>
      <c r="K233" s="26">
        <f t="shared" si="39"/>
        <v>20000</v>
      </c>
      <c r="L233" s="25">
        <f>MAX(0,J233*(1+inputs!$B$33)-MAX(0,inputs!$B$31*(K233-inputs!$B$30)))</f>
        <v>47184.304999999986</v>
      </c>
      <c r="M233" s="26">
        <f t="shared" si="40"/>
        <v>20344.444444444445</v>
      </c>
      <c r="N233" s="25">
        <f>MAX(0,L233*(1+inputs!$B$33)-MAX(0,inputs!$B$31*(M233-inputs!$B$30)))</f>
        <v>47877.629574999977</v>
      </c>
      <c r="O233" s="26">
        <f t="shared" si="41"/>
        <v>20688.888888888891</v>
      </c>
      <c r="P233" s="25">
        <f>MAX(0,N233*(1+inputs!$B$33)-MAX(0,inputs!$B$31*(O233-inputs!$B$30)))</f>
        <v>48550.354018624967</v>
      </c>
      <c r="Q233" s="26">
        <f t="shared" si="42"/>
        <v>21033.333333333332</v>
      </c>
      <c r="R233" s="25">
        <f>MAX(0,P233*(1+inputs!$B$33)-MAX(0,inputs!$B$31*(Q233-inputs!$B$30)))</f>
        <v>49202.169328904332</v>
      </c>
      <c r="S233" s="26">
        <f t="shared" si="43"/>
        <v>21377.777777777777</v>
      </c>
      <c r="T233" s="25">
        <f>MAX(0,R233*(1+inputs!$B$33)-MAX(0,inputs!$B$31*(S233-inputs!$B$30)))</f>
        <v>49832.761868837893</v>
      </c>
      <c r="U233" s="26">
        <f t="shared" si="44"/>
        <v>21722.222222222223</v>
      </c>
      <c r="V233" s="25">
        <f>MAX(0,T233*(1+inputs!$B$33)-MAX(0,inputs!$B$31*(U233-inputs!$B$30)))</f>
        <v>50441.813296870452</v>
      </c>
      <c r="W233" s="26">
        <f t="shared" si="45"/>
        <v>22066.666666666668</v>
      </c>
      <c r="X233" s="25">
        <f>MAX(0,V233*(1+inputs!$B$33)-MAX(0,inputs!$B$31*(W233-inputs!$B$30)))</f>
        <v>51029.000496323504</v>
      </c>
      <c r="Y233" s="26">
        <f t="shared" si="46"/>
        <v>22411.111111111109</v>
      </c>
      <c r="Z233" s="25">
        <f>MAX(0,X233*(1+inputs!$B$33)-MAX(0,inputs!$B$31*(Y233-inputs!$B$30)))</f>
        <v>51593.995503768347</v>
      </c>
      <c r="AA233" s="25">
        <f>MAX(0,Y233*(1+inputs!$B$33)-MAX(0,inputs!$B$31*(Z233-inputs!$B$30)))</f>
        <v>19920.378182438624</v>
      </c>
      <c r="AB233" s="26">
        <f t="shared" si="47"/>
        <v>23100</v>
      </c>
      <c r="AC233" s="25">
        <f>MAX(0,AA233*(1+inputs!$B$33)-MAX(0,inputs!$B$31*(AB233-inputs!$B$30)))</f>
        <v>19956.743855175202</v>
      </c>
      <c r="AD233" s="26">
        <f>IF(inputs!$B$27="YES",MAX(0,inputs!$B$31*(AB233-inputs!$B$30)),0)</f>
        <v>0</v>
      </c>
      <c r="AE233" s="3">
        <f t="shared" si="48"/>
        <v>3501.2250000000004</v>
      </c>
      <c r="AF233" s="1">
        <f t="shared" si="51"/>
        <v>0.33250000000000002</v>
      </c>
      <c r="AG233" s="8">
        <f t="shared" si="49"/>
        <v>19598.775000000001</v>
      </c>
    </row>
    <row r="234" spans="1:33" x14ac:dyDescent="0.2">
      <c r="A234" s="11">
        <f t="shared" si="50"/>
        <v>23200</v>
      </c>
      <c r="B234" s="15">
        <f>inputs!$C$3-MAX(0,MIN((calculations!A234-inputs!$B$8)*0.5,inputs!$C$3))+IF(AND(inputs!$B$23="YES",A234&lt;=inputs!$B$25),inputs!$B$24,0)</f>
        <v>12570</v>
      </c>
      <c r="C234" s="15">
        <f>MAX(0,MIN(A234-B234,inputs!$C$4)*inputs!$B$3)</f>
        <v>2126</v>
      </c>
      <c r="D234" s="16">
        <f>MAX(0,(MIN(A234,inputs!$C$5)-(inputs!$C$4+B234))*inputs!$B$4)</f>
        <v>0</v>
      </c>
      <c r="E234" s="16">
        <f>MAX(0, (calculations!A234-inputs!$C$5)*inputs!$B$5)</f>
        <v>0</v>
      </c>
      <c r="F234" s="19">
        <f>MAX(0,inputs!$B$13*(MIN(calculations!A234,inputs!$C$14)-inputs!$C$13))+MAX(0,inputs!$B$14*(calculations!A234-inputs!$C$14))</f>
        <v>1408.4750000000001</v>
      </c>
      <c r="G234" s="22">
        <f>MAX(MIN((calculations!A234-inputs!$B$21)/10000,100%),0) * inputs!$B$18</f>
        <v>0</v>
      </c>
      <c r="H234" s="22">
        <f>IF(AND(inputs!$B$35="YES", calculations!A234&gt;=inputs!$B$36,calculations!A234&lt;inputs!$B$37),inputs!$B$38*MIN(2,inputs!$B$17),0)</f>
        <v>0</v>
      </c>
      <c r="I234" s="25">
        <f>MIN(inputs!$B$32,A234)</f>
        <v>20000</v>
      </c>
      <c r="J234" s="25">
        <f>inputs!$B$29*(1+inputs!$B$33)-MAX(0,inputs!$B$31*(I234-inputs!$B$30))</f>
        <v>46486.999999999993</v>
      </c>
      <c r="K234" s="26">
        <f t="shared" si="39"/>
        <v>20000</v>
      </c>
      <c r="L234" s="25">
        <f>MAX(0,J234*(1+inputs!$B$33)-MAX(0,inputs!$B$31*(K234-inputs!$B$30)))</f>
        <v>47184.304999999986</v>
      </c>
      <c r="M234" s="26">
        <f t="shared" si="40"/>
        <v>20355.555555555555</v>
      </c>
      <c r="N234" s="25">
        <f>MAX(0,L234*(1+inputs!$B$33)-MAX(0,inputs!$B$31*(M234-inputs!$B$30)))</f>
        <v>47876.629574999977</v>
      </c>
      <c r="O234" s="26">
        <f t="shared" si="41"/>
        <v>20711.111111111109</v>
      </c>
      <c r="P234" s="25">
        <f>MAX(0,N234*(1+inputs!$B$33)-MAX(0,inputs!$B$31*(O234-inputs!$B$30)))</f>
        <v>48547.339018624967</v>
      </c>
      <c r="Q234" s="26">
        <f t="shared" si="42"/>
        <v>21066.666666666668</v>
      </c>
      <c r="R234" s="25">
        <f>MAX(0,P234*(1+inputs!$B$33)-MAX(0,inputs!$B$31*(Q234-inputs!$B$30)))</f>
        <v>49196.109103904331</v>
      </c>
      <c r="S234" s="26">
        <f t="shared" si="43"/>
        <v>21422.222222222223</v>
      </c>
      <c r="T234" s="25">
        <f>MAX(0,R234*(1+inputs!$B$33)-MAX(0,inputs!$B$31*(S234-inputs!$B$30)))</f>
        <v>49822.610740462886</v>
      </c>
      <c r="U234" s="26">
        <f t="shared" si="44"/>
        <v>21777.777777777777</v>
      </c>
      <c r="V234" s="25">
        <f>MAX(0,T234*(1+inputs!$B$33)-MAX(0,inputs!$B$31*(U234-inputs!$B$30)))</f>
        <v>50426.509901569822</v>
      </c>
      <c r="W234" s="26">
        <f t="shared" si="45"/>
        <v>22133.333333333332</v>
      </c>
      <c r="X234" s="25">
        <f>MAX(0,V234*(1+inputs!$B$33)-MAX(0,inputs!$B$31*(W234-inputs!$B$30)))</f>
        <v>51007.467550093359</v>
      </c>
      <c r="Y234" s="26">
        <f t="shared" si="46"/>
        <v>22488.888888888891</v>
      </c>
      <c r="Z234" s="25">
        <f>MAX(0,X234*(1+inputs!$B$33)-MAX(0,inputs!$B$31*(Y234-inputs!$B$30)))</f>
        <v>51565.139563344754</v>
      </c>
      <c r="AA234" s="25">
        <f>MAX(0,Y234*(1+inputs!$B$33)-MAX(0,inputs!$B$31*(Z234-inputs!$B$30)))</f>
        <v>20001.919661521195</v>
      </c>
      <c r="AB234" s="26">
        <f t="shared" si="47"/>
        <v>23200</v>
      </c>
      <c r="AC234" s="25">
        <f>MAX(0,AA234*(1+inputs!$B$33)-MAX(0,inputs!$B$31*(AB234-inputs!$B$30)))</f>
        <v>20030.508456444011</v>
      </c>
      <c r="AD234" s="26">
        <f>IF(inputs!$B$27="YES",MAX(0,inputs!$B$31*(AB234-inputs!$B$30)),0)</f>
        <v>0</v>
      </c>
      <c r="AE234" s="3">
        <f t="shared" si="48"/>
        <v>3534.4750000000004</v>
      </c>
      <c r="AF234" s="1">
        <f t="shared" si="51"/>
        <v>0.33250000000000002</v>
      </c>
      <c r="AG234" s="8">
        <f t="shared" si="49"/>
        <v>19665.525000000001</v>
      </c>
    </row>
    <row r="235" spans="1:33" x14ac:dyDescent="0.2">
      <c r="A235" s="11">
        <f t="shared" si="50"/>
        <v>23300</v>
      </c>
      <c r="B235" s="15">
        <f>inputs!$C$3-MAX(0,MIN((calculations!A235-inputs!$B$8)*0.5,inputs!$C$3))+IF(AND(inputs!$B$23="YES",A235&lt;=inputs!$B$25),inputs!$B$24,0)</f>
        <v>12570</v>
      </c>
      <c r="C235" s="15">
        <f>MAX(0,MIN(A235-B235,inputs!$C$4)*inputs!$B$3)</f>
        <v>2146</v>
      </c>
      <c r="D235" s="16">
        <f>MAX(0,(MIN(A235,inputs!$C$5)-(inputs!$C$4+B235))*inputs!$B$4)</f>
        <v>0</v>
      </c>
      <c r="E235" s="16">
        <f>MAX(0, (calculations!A235-inputs!$C$5)*inputs!$B$5)</f>
        <v>0</v>
      </c>
      <c r="F235" s="19">
        <f>MAX(0,inputs!$B$13*(MIN(calculations!A235,inputs!$C$14)-inputs!$C$13))+MAX(0,inputs!$B$14*(calculations!A235-inputs!$C$14))</f>
        <v>1421.7250000000001</v>
      </c>
      <c r="G235" s="22">
        <f>MAX(MIN((calculations!A235-inputs!$B$21)/10000,100%),0) * inputs!$B$18</f>
        <v>0</v>
      </c>
      <c r="H235" s="22">
        <f>IF(AND(inputs!$B$35="YES", calculations!A235&gt;=inputs!$B$36,calculations!A235&lt;inputs!$B$37),inputs!$B$38*MIN(2,inputs!$B$17),0)</f>
        <v>0</v>
      </c>
      <c r="I235" s="25">
        <f>MIN(inputs!$B$32,A235)</f>
        <v>20000</v>
      </c>
      <c r="J235" s="25">
        <f>inputs!$B$29*(1+inputs!$B$33)-MAX(0,inputs!$B$31*(I235-inputs!$B$30))</f>
        <v>46486.999999999993</v>
      </c>
      <c r="K235" s="26">
        <f t="shared" si="39"/>
        <v>20000</v>
      </c>
      <c r="L235" s="25">
        <f>MAX(0,J235*(1+inputs!$B$33)-MAX(0,inputs!$B$31*(K235-inputs!$B$30)))</f>
        <v>47184.304999999986</v>
      </c>
      <c r="M235" s="26">
        <f t="shared" si="40"/>
        <v>20366.666666666668</v>
      </c>
      <c r="N235" s="25">
        <f>MAX(0,L235*(1+inputs!$B$33)-MAX(0,inputs!$B$31*(M235-inputs!$B$30)))</f>
        <v>47875.629574999977</v>
      </c>
      <c r="O235" s="26">
        <f t="shared" si="41"/>
        <v>20733.333333333332</v>
      </c>
      <c r="P235" s="25">
        <f>MAX(0,N235*(1+inputs!$B$33)-MAX(0,inputs!$B$31*(O235-inputs!$B$30)))</f>
        <v>48544.324018624968</v>
      </c>
      <c r="Q235" s="26">
        <f t="shared" si="42"/>
        <v>21100</v>
      </c>
      <c r="R235" s="25">
        <f>MAX(0,P235*(1+inputs!$B$33)-MAX(0,inputs!$B$31*(Q235-inputs!$B$30)))</f>
        <v>49190.048878904337</v>
      </c>
      <c r="S235" s="26">
        <f t="shared" si="43"/>
        <v>21466.666666666668</v>
      </c>
      <c r="T235" s="25">
        <f>MAX(0,R235*(1+inputs!$B$33)-MAX(0,inputs!$B$31*(S235-inputs!$B$30)))</f>
        <v>49812.459612087892</v>
      </c>
      <c r="U235" s="26">
        <f t="shared" si="44"/>
        <v>21833.333333333332</v>
      </c>
      <c r="V235" s="25">
        <f>MAX(0,T235*(1+inputs!$B$33)-MAX(0,inputs!$B$31*(U235-inputs!$B$30)))</f>
        <v>50411.206506269205</v>
      </c>
      <c r="W235" s="26">
        <f t="shared" si="45"/>
        <v>22200</v>
      </c>
      <c r="X235" s="25">
        <f>MAX(0,V235*(1+inputs!$B$33)-MAX(0,inputs!$B$31*(W235-inputs!$B$30)))</f>
        <v>50985.934603863236</v>
      </c>
      <c r="Y235" s="26">
        <f t="shared" si="46"/>
        <v>22566.666666666668</v>
      </c>
      <c r="Z235" s="25">
        <f>MAX(0,X235*(1+inputs!$B$33)-MAX(0,inputs!$B$31*(Y235-inputs!$B$30)))</f>
        <v>51536.283622921175</v>
      </c>
      <c r="AA235" s="25">
        <f>MAX(0,Y235*(1+inputs!$B$33)-MAX(0,inputs!$B$31*(Z235-inputs!$B$30)))</f>
        <v>20083.461140603758</v>
      </c>
      <c r="AB235" s="26">
        <f t="shared" si="47"/>
        <v>23300</v>
      </c>
      <c r="AC235" s="25">
        <f>MAX(0,AA235*(1+inputs!$B$33)-MAX(0,inputs!$B$31*(AB235-inputs!$B$30)))</f>
        <v>20104.273057712813</v>
      </c>
      <c r="AD235" s="26">
        <f>IF(inputs!$B$27="YES",MAX(0,inputs!$B$31*(AB235-inputs!$B$30)),0)</f>
        <v>0</v>
      </c>
      <c r="AE235" s="3">
        <f t="shared" si="48"/>
        <v>3567.7250000000004</v>
      </c>
      <c r="AF235" s="1">
        <f t="shared" si="51"/>
        <v>0.33250000000000002</v>
      </c>
      <c r="AG235" s="8">
        <f t="shared" si="49"/>
        <v>19732.275000000001</v>
      </c>
    </row>
    <row r="236" spans="1:33" x14ac:dyDescent="0.2">
      <c r="A236" s="11">
        <f t="shared" si="50"/>
        <v>23400</v>
      </c>
      <c r="B236" s="15">
        <f>inputs!$C$3-MAX(0,MIN((calculations!A236-inputs!$B$8)*0.5,inputs!$C$3))+IF(AND(inputs!$B$23="YES",A236&lt;=inputs!$B$25),inputs!$B$24,0)</f>
        <v>12570</v>
      </c>
      <c r="C236" s="15">
        <f>MAX(0,MIN(A236-B236,inputs!$C$4)*inputs!$B$3)</f>
        <v>2166</v>
      </c>
      <c r="D236" s="16">
        <f>MAX(0,(MIN(A236,inputs!$C$5)-(inputs!$C$4+B236))*inputs!$B$4)</f>
        <v>0</v>
      </c>
      <c r="E236" s="16">
        <f>MAX(0, (calculations!A236-inputs!$C$5)*inputs!$B$5)</f>
        <v>0</v>
      </c>
      <c r="F236" s="19">
        <f>MAX(0,inputs!$B$13*(MIN(calculations!A236,inputs!$C$14)-inputs!$C$13))+MAX(0,inputs!$B$14*(calculations!A236-inputs!$C$14))</f>
        <v>1434.9750000000001</v>
      </c>
      <c r="G236" s="22">
        <f>MAX(MIN((calculations!A236-inputs!$B$21)/10000,100%),0) * inputs!$B$18</f>
        <v>0</v>
      </c>
      <c r="H236" s="22">
        <f>IF(AND(inputs!$B$35="YES", calculations!A236&gt;=inputs!$B$36,calculations!A236&lt;inputs!$B$37),inputs!$B$38*MIN(2,inputs!$B$17),0)</f>
        <v>0</v>
      </c>
      <c r="I236" s="25">
        <f>MIN(inputs!$B$32,A236)</f>
        <v>20000</v>
      </c>
      <c r="J236" s="25">
        <f>inputs!$B$29*(1+inputs!$B$33)-MAX(0,inputs!$B$31*(I236-inputs!$B$30))</f>
        <v>46486.999999999993</v>
      </c>
      <c r="K236" s="26">
        <f t="shared" si="39"/>
        <v>20000</v>
      </c>
      <c r="L236" s="25">
        <f>MAX(0,J236*(1+inputs!$B$33)-MAX(0,inputs!$B$31*(K236-inputs!$B$30)))</f>
        <v>47184.304999999986</v>
      </c>
      <c r="M236" s="26">
        <f t="shared" si="40"/>
        <v>20377.777777777777</v>
      </c>
      <c r="N236" s="25">
        <f>MAX(0,L236*(1+inputs!$B$33)-MAX(0,inputs!$B$31*(M236-inputs!$B$30)))</f>
        <v>47874.629574999977</v>
      </c>
      <c r="O236" s="26">
        <f t="shared" si="41"/>
        <v>20755.555555555555</v>
      </c>
      <c r="P236" s="25">
        <f>MAX(0,N236*(1+inputs!$B$33)-MAX(0,inputs!$B$31*(O236-inputs!$B$30)))</f>
        <v>48541.309018624968</v>
      </c>
      <c r="Q236" s="26">
        <f t="shared" si="42"/>
        <v>21133.333333333332</v>
      </c>
      <c r="R236" s="25">
        <f>MAX(0,P236*(1+inputs!$B$33)-MAX(0,inputs!$B$31*(Q236-inputs!$B$30)))</f>
        <v>49183.988653904336</v>
      </c>
      <c r="S236" s="26">
        <f t="shared" si="43"/>
        <v>21511.111111111109</v>
      </c>
      <c r="T236" s="25">
        <f>MAX(0,R236*(1+inputs!$B$33)-MAX(0,inputs!$B$31*(S236-inputs!$B$30)))</f>
        <v>49802.308483712892</v>
      </c>
      <c r="U236" s="26">
        <f t="shared" si="44"/>
        <v>21888.888888888891</v>
      </c>
      <c r="V236" s="25">
        <f>MAX(0,T236*(1+inputs!$B$33)-MAX(0,inputs!$B$31*(U236-inputs!$B$30)))</f>
        <v>50395.903110968575</v>
      </c>
      <c r="W236" s="26">
        <f t="shared" si="45"/>
        <v>22266.666666666668</v>
      </c>
      <c r="X236" s="25">
        <f>MAX(0,V236*(1+inputs!$B$33)-MAX(0,inputs!$B$31*(W236-inputs!$B$30)))</f>
        <v>50964.401657633098</v>
      </c>
      <c r="Y236" s="26">
        <f t="shared" si="46"/>
        <v>22644.444444444445</v>
      </c>
      <c r="Z236" s="25">
        <f>MAX(0,X236*(1+inputs!$B$33)-MAX(0,inputs!$B$31*(Y236-inputs!$B$30)))</f>
        <v>51507.42768249759</v>
      </c>
      <c r="AA236" s="25">
        <f>MAX(0,Y236*(1+inputs!$B$33)-MAX(0,inputs!$B$31*(Z236-inputs!$B$30)))</f>
        <v>20165.002619686325</v>
      </c>
      <c r="AB236" s="26">
        <f t="shared" si="47"/>
        <v>23400</v>
      </c>
      <c r="AC236" s="25">
        <f>MAX(0,AA236*(1+inputs!$B$33)-MAX(0,inputs!$B$31*(AB236-inputs!$B$30)))</f>
        <v>20178.037658981619</v>
      </c>
      <c r="AD236" s="26">
        <f>IF(inputs!$B$27="YES",MAX(0,inputs!$B$31*(AB236-inputs!$B$30)),0)</f>
        <v>0</v>
      </c>
      <c r="AE236" s="3">
        <f t="shared" si="48"/>
        <v>3600.9750000000004</v>
      </c>
      <c r="AF236" s="1">
        <f t="shared" si="51"/>
        <v>0.33250000000000002</v>
      </c>
      <c r="AG236" s="8">
        <f t="shared" si="49"/>
        <v>19799.025000000001</v>
      </c>
    </row>
    <row r="237" spans="1:33" x14ac:dyDescent="0.2">
      <c r="A237" s="11">
        <f t="shared" si="50"/>
        <v>23500</v>
      </c>
      <c r="B237" s="15">
        <f>inputs!$C$3-MAX(0,MIN((calculations!A237-inputs!$B$8)*0.5,inputs!$C$3))+IF(AND(inputs!$B$23="YES",A237&lt;=inputs!$B$25),inputs!$B$24,0)</f>
        <v>12570</v>
      </c>
      <c r="C237" s="15">
        <f>MAX(0,MIN(A237-B237,inputs!$C$4)*inputs!$B$3)</f>
        <v>2186</v>
      </c>
      <c r="D237" s="16">
        <f>MAX(0,(MIN(A237,inputs!$C$5)-(inputs!$C$4+B237))*inputs!$B$4)</f>
        <v>0</v>
      </c>
      <c r="E237" s="16">
        <f>MAX(0, (calculations!A237-inputs!$C$5)*inputs!$B$5)</f>
        <v>0</v>
      </c>
      <c r="F237" s="19">
        <f>MAX(0,inputs!$B$13*(MIN(calculations!A237,inputs!$C$14)-inputs!$C$13))+MAX(0,inputs!$B$14*(calculations!A237-inputs!$C$14))</f>
        <v>1448.2250000000001</v>
      </c>
      <c r="G237" s="22">
        <f>MAX(MIN((calculations!A237-inputs!$B$21)/10000,100%),0) * inputs!$B$18</f>
        <v>0</v>
      </c>
      <c r="H237" s="22">
        <f>IF(AND(inputs!$B$35="YES", calculations!A237&gt;=inputs!$B$36,calculations!A237&lt;inputs!$B$37),inputs!$B$38*MIN(2,inputs!$B$17),0)</f>
        <v>0</v>
      </c>
      <c r="I237" s="25">
        <f>MIN(inputs!$B$32,A237)</f>
        <v>20000</v>
      </c>
      <c r="J237" s="25">
        <f>inputs!$B$29*(1+inputs!$B$33)-MAX(0,inputs!$B$31*(I237-inputs!$B$30))</f>
        <v>46486.999999999993</v>
      </c>
      <c r="K237" s="26">
        <f t="shared" si="39"/>
        <v>20000</v>
      </c>
      <c r="L237" s="25">
        <f>MAX(0,J237*(1+inputs!$B$33)-MAX(0,inputs!$B$31*(K237-inputs!$B$30)))</f>
        <v>47184.304999999986</v>
      </c>
      <c r="M237" s="26">
        <f t="shared" si="40"/>
        <v>20388.888888888891</v>
      </c>
      <c r="N237" s="25">
        <f>MAX(0,L237*(1+inputs!$B$33)-MAX(0,inputs!$B$31*(M237-inputs!$B$30)))</f>
        <v>47873.629574999977</v>
      </c>
      <c r="O237" s="26">
        <f t="shared" si="41"/>
        <v>20777.777777777777</v>
      </c>
      <c r="P237" s="25">
        <f>MAX(0,N237*(1+inputs!$B$33)-MAX(0,inputs!$B$31*(O237-inputs!$B$30)))</f>
        <v>48538.294018624969</v>
      </c>
      <c r="Q237" s="26">
        <f t="shared" si="42"/>
        <v>21166.666666666668</v>
      </c>
      <c r="R237" s="25">
        <f>MAX(0,P237*(1+inputs!$B$33)-MAX(0,inputs!$B$31*(Q237-inputs!$B$30)))</f>
        <v>49177.928428904335</v>
      </c>
      <c r="S237" s="26">
        <f t="shared" si="43"/>
        <v>21555.555555555555</v>
      </c>
      <c r="T237" s="25">
        <f>MAX(0,R237*(1+inputs!$B$33)-MAX(0,inputs!$B$31*(S237-inputs!$B$30)))</f>
        <v>49792.157355337891</v>
      </c>
      <c r="U237" s="26">
        <f t="shared" si="44"/>
        <v>21944.444444444445</v>
      </c>
      <c r="V237" s="25">
        <f>MAX(0,T237*(1+inputs!$B$33)-MAX(0,inputs!$B$31*(U237-inputs!$B$30)))</f>
        <v>50380.599715667951</v>
      </c>
      <c r="W237" s="26">
        <f t="shared" si="45"/>
        <v>22333.333333333332</v>
      </c>
      <c r="X237" s="25">
        <f>MAX(0,V237*(1+inputs!$B$33)-MAX(0,inputs!$B$31*(W237-inputs!$B$30)))</f>
        <v>50942.86871140296</v>
      </c>
      <c r="Y237" s="26">
        <f t="shared" si="46"/>
        <v>22722.222222222223</v>
      </c>
      <c r="Z237" s="25">
        <f>MAX(0,X237*(1+inputs!$B$33)-MAX(0,inputs!$B$31*(Y237-inputs!$B$30)))</f>
        <v>51478.571742073997</v>
      </c>
      <c r="AA237" s="25">
        <f>MAX(0,Y237*(1+inputs!$B$33)-MAX(0,inputs!$B$31*(Z237-inputs!$B$30)))</f>
        <v>20246.544098768896</v>
      </c>
      <c r="AB237" s="26">
        <f t="shared" si="47"/>
        <v>23500</v>
      </c>
      <c r="AC237" s="25">
        <f>MAX(0,AA237*(1+inputs!$B$33)-MAX(0,inputs!$B$31*(AB237-inputs!$B$30)))</f>
        <v>20251.802260250428</v>
      </c>
      <c r="AD237" s="26">
        <f>IF(inputs!$B$27="YES",MAX(0,inputs!$B$31*(AB237-inputs!$B$30)),0)</f>
        <v>0</v>
      </c>
      <c r="AE237" s="3">
        <f t="shared" si="48"/>
        <v>3634.2250000000004</v>
      </c>
      <c r="AF237" s="1">
        <f t="shared" si="51"/>
        <v>0.33250000000000002</v>
      </c>
      <c r="AG237" s="8">
        <f t="shared" si="49"/>
        <v>19865.775000000001</v>
      </c>
    </row>
    <row r="238" spans="1:33" x14ac:dyDescent="0.2">
      <c r="A238" s="11">
        <f t="shared" si="50"/>
        <v>23600</v>
      </c>
      <c r="B238" s="15">
        <f>inputs!$C$3-MAX(0,MIN((calculations!A238-inputs!$B$8)*0.5,inputs!$C$3))+IF(AND(inputs!$B$23="YES",A238&lt;=inputs!$B$25),inputs!$B$24,0)</f>
        <v>12570</v>
      </c>
      <c r="C238" s="15">
        <f>MAX(0,MIN(A238-B238,inputs!$C$4)*inputs!$B$3)</f>
        <v>2206</v>
      </c>
      <c r="D238" s="16">
        <f>MAX(0,(MIN(A238,inputs!$C$5)-(inputs!$C$4+B238))*inputs!$B$4)</f>
        <v>0</v>
      </c>
      <c r="E238" s="16">
        <f>MAX(0, (calculations!A238-inputs!$C$5)*inputs!$B$5)</f>
        <v>0</v>
      </c>
      <c r="F238" s="19">
        <f>MAX(0,inputs!$B$13*(MIN(calculations!A238,inputs!$C$14)-inputs!$C$13))+MAX(0,inputs!$B$14*(calculations!A238-inputs!$C$14))</f>
        <v>1461.4750000000001</v>
      </c>
      <c r="G238" s="22">
        <f>MAX(MIN((calculations!A238-inputs!$B$21)/10000,100%),0) * inputs!$B$18</f>
        <v>0</v>
      </c>
      <c r="H238" s="22">
        <f>IF(AND(inputs!$B$35="YES", calculations!A238&gt;=inputs!$B$36,calculations!A238&lt;inputs!$B$37),inputs!$B$38*MIN(2,inputs!$B$17),0)</f>
        <v>0</v>
      </c>
      <c r="I238" s="25">
        <f>MIN(inputs!$B$32,A238)</f>
        <v>20000</v>
      </c>
      <c r="J238" s="25">
        <f>inputs!$B$29*(1+inputs!$B$33)-MAX(0,inputs!$B$31*(I238-inputs!$B$30))</f>
        <v>46486.999999999993</v>
      </c>
      <c r="K238" s="26">
        <f t="shared" si="39"/>
        <v>20000</v>
      </c>
      <c r="L238" s="25">
        <f>MAX(0,J238*(1+inputs!$B$33)-MAX(0,inputs!$B$31*(K238-inputs!$B$30)))</f>
        <v>47184.304999999986</v>
      </c>
      <c r="M238" s="26">
        <f t="shared" si="40"/>
        <v>20400</v>
      </c>
      <c r="N238" s="25">
        <f>MAX(0,L238*(1+inputs!$B$33)-MAX(0,inputs!$B$31*(M238-inputs!$B$30)))</f>
        <v>47872.629574999977</v>
      </c>
      <c r="O238" s="26">
        <f t="shared" si="41"/>
        <v>20800</v>
      </c>
      <c r="P238" s="25">
        <f>MAX(0,N238*(1+inputs!$B$33)-MAX(0,inputs!$B$31*(O238-inputs!$B$30)))</f>
        <v>48535.279018624969</v>
      </c>
      <c r="Q238" s="26">
        <f t="shared" si="42"/>
        <v>21200</v>
      </c>
      <c r="R238" s="25">
        <f>MAX(0,P238*(1+inputs!$B$33)-MAX(0,inputs!$B$31*(Q238-inputs!$B$30)))</f>
        <v>49171.868203904334</v>
      </c>
      <c r="S238" s="26">
        <f t="shared" si="43"/>
        <v>21600</v>
      </c>
      <c r="T238" s="25">
        <f>MAX(0,R238*(1+inputs!$B$33)-MAX(0,inputs!$B$31*(S238-inputs!$B$30)))</f>
        <v>49782.006226962891</v>
      </c>
      <c r="U238" s="26">
        <f t="shared" si="44"/>
        <v>22000</v>
      </c>
      <c r="V238" s="25">
        <f>MAX(0,T238*(1+inputs!$B$33)-MAX(0,inputs!$B$31*(U238-inputs!$B$30)))</f>
        <v>50365.296320367328</v>
      </c>
      <c r="W238" s="26">
        <f t="shared" si="45"/>
        <v>22400</v>
      </c>
      <c r="X238" s="25">
        <f>MAX(0,V238*(1+inputs!$B$33)-MAX(0,inputs!$B$31*(W238-inputs!$B$30)))</f>
        <v>50921.335765172829</v>
      </c>
      <c r="Y238" s="26">
        <f t="shared" si="46"/>
        <v>22800</v>
      </c>
      <c r="Z238" s="25">
        <f>MAX(0,X238*(1+inputs!$B$33)-MAX(0,inputs!$B$31*(Y238-inputs!$B$30)))</f>
        <v>51449.715801650411</v>
      </c>
      <c r="AA238" s="25">
        <f>MAX(0,Y238*(1+inputs!$B$33)-MAX(0,inputs!$B$31*(Z238-inputs!$B$30)))</f>
        <v>20328.08557785146</v>
      </c>
      <c r="AB238" s="26">
        <f t="shared" si="47"/>
        <v>23600</v>
      </c>
      <c r="AC238" s="25">
        <f>MAX(0,AA238*(1+inputs!$B$33)-MAX(0,inputs!$B$31*(AB238-inputs!$B$30)))</f>
        <v>20325.56686151923</v>
      </c>
      <c r="AD238" s="26">
        <f>IF(inputs!$B$27="YES",MAX(0,inputs!$B$31*(AB238-inputs!$B$30)),0)</f>
        <v>0</v>
      </c>
      <c r="AE238" s="3">
        <f t="shared" si="48"/>
        <v>3667.4750000000004</v>
      </c>
      <c r="AF238" s="1">
        <f t="shared" si="51"/>
        <v>0.33250000000000002</v>
      </c>
      <c r="AG238" s="8">
        <f t="shared" si="49"/>
        <v>19932.525000000001</v>
      </c>
    </row>
    <row r="239" spans="1:33" x14ac:dyDescent="0.2">
      <c r="A239" s="11">
        <f t="shared" si="50"/>
        <v>23700</v>
      </c>
      <c r="B239" s="15">
        <f>inputs!$C$3-MAX(0,MIN((calculations!A239-inputs!$B$8)*0.5,inputs!$C$3))+IF(AND(inputs!$B$23="YES",A239&lt;=inputs!$B$25),inputs!$B$24,0)</f>
        <v>12570</v>
      </c>
      <c r="C239" s="15">
        <f>MAX(0,MIN(A239-B239,inputs!$C$4)*inputs!$B$3)</f>
        <v>2226</v>
      </c>
      <c r="D239" s="16">
        <f>MAX(0,(MIN(A239,inputs!$C$5)-(inputs!$C$4+B239))*inputs!$B$4)</f>
        <v>0</v>
      </c>
      <c r="E239" s="16">
        <f>MAX(0, (calculations!A239-inputs!$C$5)*inputs!$B$5)</f>
        <v>0</v>
      </c>
      <c r="F239" s="19">
        <f>MAX(0,inputs!$B$13*(MIN(calculations!A239,inputs!$C$14)-inputs!$C$13))+MAX(0,inputs!$B$14*(calculations!A239-inputs!$C$14))</f>
        <v>1474.7250000000001</v>
      </c>
      <c r="G239" s="22">
        <f>MAX(MIN((calculations!A239-inputs!$B$21)/10000,100%),0) * inputs!$B$18</f>
        <v>0</v>
      </c>
      <c r="H239" s="22">
        <f>IF(AND(inputs!$B$35="YES", calculations!A239&gt;=inputs!$B$36,calculations!A239&lt;inputs!$B$37),inputs!$B$38*MIN(2,inputs!$B$17),0)</f>
        <v>0</v>
      </c>
      <c r="I239" s="25">
        <f>MIN(inputs!$B$32,A239)</f>
        <v>20000</v>
      </c>
      <c r="J239" s="25">
        <f>inputs!$B$29*(1+inputs!$B$33)-MAX(0,inputs!$B$31*(I239-inputs!$B$30))</f>
        <v>46486.999999999993</v>
      </c>
      <c r="K239" s="26">
        <f t="shared" si="39"/>
        <v>20000</v>
      </c>
      <c r="L239" s="25">
        <f>MAX(0,J239*(1+inputs!$B$33)-MAX(0,inputs!$B$31*(K239-inputs!$B$30)))</f>
        <v>47184.304999999986</v>
      </c>
      <c r="M239" s="26">
        <f t="shared" si="40"/>
        <v>20411.111111111109</v>
      </c>
      <c r="N239" s="25">
        <f>MAX(0,L239*(1+inputs!$B$33)-MAX(0,inputs!$B$31*(M239-inputs!$B$30)))</f>
        <v>47871.629574999977</v>
      </c>
      <c r="O239" s="26">
        <f t="shared" si="41"/>
        <v>20822.222222222223</v>
      </c>
      <c r="P239" s="25">
        <f>MAX(0,N239*(1+inputs!$B$33)-MAX(0,inputs!$B$31*(O239-inputs!$B$30)))</f>
        <v>48532.26401862497</v>
      </c>
      <c r="Q239" s="26">
        <f t="shared" si="42"/>
        <v>21233.333333333332</v>
      </c>
      <c r="R239" s="25">
        <f>MAX(0,P239*(1+inputs!$B$33)-MAX(0,inputs!$B$31*(Q239-inputs!$B$30)))</f>
        <v>49165.80797890434</v>
      </c>
      <c r="S239" s="26">
        <f t="shared" si="43"/>
        <v>21644.444444444445</v>
      </c>
      <c r="T239" s="25">
        <f>MAX(0,R239*(1+inputs!$B$33)-MAX(0,inputs!$B$31*(S239-inputs!$B$30)))</f>
        <v>49771.855098587897</v>
      </c>
      <c r="U239" s="26">
        <f t="shared" si="44"/>
        <v>22055.555555555555</v>
      </c>
      <c r="V239" s="25">
        <f>MAX(0,T239*(1+inputs!$B$33)-MAX(0,inputs!$B$31*(U239-inputs!$B$30)))</f>
        <v>50349.992925066712</v>
      </c>
      <c r="W239" s="26">
        <f t="shared" si="45"/>
        <v>22466.666666666668</v>
      </c>
      <c r="X239" s="25">
        <f>MAX(0,V239*(1+inputs!$B$33)-MAX(0,inputs!$B$31*(W239-inputs!$B$30)))</f>
        <v>50899.802818942706</v>
      </c>
      <c r="Y239" s="26">
        <f t="shared" si="46"/>
        <v>22877.777777777777</v>
      </c>
      <c r="Z239" s="25">
        <f>MAX(0,X239*(1+inputs!$B$33)-MAX(0,inputs!$B$31*(Y239-inputs!$B$30)))</f>
        <v>51420.85986122684</v>
      </c>
      <c r="AA239" s="25">
        <f>MAX(0,Y239*(1+inputs!$B$33)-MAX(0,inputs!$B$31*(Z239-inputs!$B$30)))</f>
        <v>20409.627056934027</v>
      </c>
      <c r="AB239" s="26">
        <f t="shared" si="47"/>
        <v>23700</v>
      </c>
      <c r="AC239" s="25">
        <f>MAX(0,AA239*(1+inputs!$B$33)-MAX(0,inputs!$B$31*(AB239-inputs!$B$30)))</f>
        <v>20399.331462788035</v>
      </c>
      <c r="AD239" s="26">
        <f>IF(inputs!$B$27="YES",MAX(0,inputs!$B$31*(AB239-inputs!$B$30)),0)</f>
        <v>0</v>
      </c>
      <c r="AE239" s="3">
        <f t="shared" si="48"/>
        <v>3700.7250000000004</v>
      </c>
      <c r="AF239" s="1">
        <f t="shared" si="51"/>
        <v>0.33250000000000002</v>
      </c>
      <c r="AG239" s="8">
        <f t="shared" si="49"/>
        <v>19999.275000000001</v>
      </c>
    </row>
    <row r="240" spans="1:33" x14ac:dyDescent="0.2">
      <c r="A240" s="11">
        <f t="shared" si="50"/>
        <v>23800</v>
      </c>
      <c r="B240" s="15">
        <f>inputs!$C$3-MAX(0,MIN((calculations!A240-inputs!$B$8)*0.5,inputs!$C$3))+IF(AND(inputs!$B$23="YES",A240&lt;=inputs!$B$25),inputs!$B$24,0)</f>
        <v>12570</v>
      </c>
      <c r="C240" s="15">
        <f>MAX(0,MIN(A240-B240,inputs!$C$4)*inputs!$B$3)</f>
        <v>2246</v>
      </c>
      <c r="D240" s="16">
        <f>MAX(0,(MIN(A240,inputs!$C$5)-(inputs!$C$4+B240))*inputs!$B$4)</f>
        <v>0</v>
      </c>
      <c r="E240" s="16">
        <f>MAX(0, (calculations!A240-inputs!$C$5)*inputs!$B$5)</f>
        <v>0</v>
      </c>
      <c r="F240" s="19">
        <f>MAX(0,inputs!$B$13*(MIN(calculations!A240,inputs!$C$14)-inputs!$C$13))+MAX(0,inputs!$B$14*(calculations!A240-inputs!$C$14))</f>
        <v>1487.9750000000001</v>
      </c>
      <c r="G240" s="22">
        <f>MAX(MIN((calculations!A240-inputs!$B$21)/10000,100%),0) * inputs!$B$18</f>
        <v>0</v>
      </c>
      <c r="H240" s="22">
        <f>IF(AND(inputs!$B$35="YES", calculations!A240&gt;=inputs!$B$36,calculations!A240&lt;inputs!$B$37),inputs!$B$38*MIN(2,inputs!$B$17),0)</f>
        <v>0</v>
      </c>
      <c r="I240" s="25">
        <f>MIN(inputs!$B$32,A240)</f>
        <v>20000</v>
      </c>
      <c r="J240" s="25">
        <f>inputs!$B$29*(1+inputs!$B$33)-MAX(0,inputs!$B$31*(I240-inputs!$B$30))</f>
        <v>46486.999999999993</v>
      </c>
      <c r="K240" s="26">
        <f t="shared" si="39"/>
        <v>20000</v>
      </c>
      <c r="L240" s="25">
        <f>MAX(0,J240*(1+inputs!$B$33)-MAX(0,inputs!$B$31*(K240-inputs!$B$30)))</f>
        <v>47184.304999999986</v>
      </c>
      <c r="M240" s="26">
        <f t="shared" si="40"/>
        <v>20422.222222222223</v>
      </c>
      <c r="N240" s="25">
        <f>MAX(0,L240*(1+inputs!$B$33)-MAX(0,inputs!$B$31*(M240-inputs!$B$30)))</f>
        <v>47870.629574999977</v>
      </c>
      <c r="O240" s="26">
        <f t="shared" si="41"/>
        <v>20844.444444444445</v>
      </c>
      <c r="P240" s="25">
        <f>MAX(0,N240*(1+inputs!$B$33)-MAX(0,inputs!$B$31*(O240-inputs!$B$30)))</f>
        <v>48529.249018624971</v>
      </c>
      <c r="Q240" s="26">
        <f t="shared" si="42"/>
        <v>21266.666666666668</v>
      </c>
      <c r="R240" s="25">
        <f>MAX(0,P240*(1+inputs!$B$33)-MAX(0,inputs!$B$31*(Q240-inputs!$B$30)))</f>
        <v>49159.747753904339</v>
      </c>
      <c r="S240" s="26">
        <f t="shared" si="43"/>
        <v>21688.888888888891</v>
      </c>
      <c r="T240" s="25">
        <f>MAX(0,R240*(1+inputs!$B$33)-MAX(0,inputs!$B$31*(S240-inputs!$B$30)))</f>
        <v>49761.703970212897</v>
      </c>
      <c r="U240" s="26">
        <f t="shared" si="44"/>
        <v>22111.111111111109</v>
      </c>
      <c r="V240" s="25">
        <f>MAX(0,T240*(1+inputs!$B$33)-MAX(0,inputs!$B$31*(U240-inputs!$B$30)))</f>
        <v>50334.689529766081</v>
      </c>
      <c r="W240" s="26">
        <f t="shared" si="45"/>
        <v>22533.333333333332</v>
      </c>
      <c r="X240" s="25">
        <f>MAX(0,V240*(1+inputs!$B$33)-MAX(0,inputs!$B$31*(W240-inputs!$B$30)))</f>
        <v>50878.269872712568</v>
      </c>
      <c r="Y240" s="26">
        <f t="shared" si="46"/>
        <v>22955.555555555555</v>
      </c>
      <c r="Z240" s="25">
        <f>MAX(0,X240*(1+inputs!$B$33)-MAX(0,inputs!$B$31*(Y240-inputs!$B$30)))</f>
        <v>51392.003920803247</v>
      </c>
      <c r="AA240" s="25">
        <f>MAX(0,Y240*(1+inputs!$B$33)-MAX(0,inputs!$B$31*(Z240-inputs!$B$30)))</f>
        <v>20491.168536016594</v>
      </c>
      <c r="AB240" s="26">
        <f t="shared" si="47"/>
        <v>23800</v>
      </c>
      <c r="AC240" s="25">
        <f>MAX(0,AA240*(1+inputs!$B$33)-MAX(0,inputs!$B$31*(AB240-inputs!$B$30)))</f>
        <v>20473.096064056841</v>
      </c>
      <c r="AD240" s="26">
        <f>IF(inputs!$B$27="YES",MAX(0,inputs!$B$31*(AB240-inputs!$B$30)),0)</f>
        <v>0</v>
      </c>
      <c r="AE240" s="3">
        <f t="shared" si="48"/>
        <v>3733.9750000000004</v>
      </c>
      <c r="AF240" s="1">
        <f t="shared" si="51"/>
        <v>0.33250000000000002</v>
      </c>
      <c r="AG240" s="8">
        <f t="shared" si="49"/>
        <v>20066.025000000001</v>
      </c>
    </row>
    <row r="241" spans="1:33" x14ac:dyDescent="0.2">
      <c r="A241" s="11">
        <f t="shared" si="50"/>
        <v>23900</v>
      </c>
      <c r="B241" s="15">
        <f>inputs!$C$3-MAX(0,MIN((calculations!A241-inputs!$B$8)*0.5,inputs!$C$3))+IF(AND(inputs!$B$23="YES",A241&lt;=inputs!$B$25),inputs!$B$24,0)</f>
        <v>12570</v>
      </c>
      <c r="C241" s="15">
        <f>MAX(0,MIN(A241-B241,inputs!$C$4)*inputs!$B$3)</f>
        <v>2266</v>
      </c>
      <c r="D241" s="16">
        <f>MAX(0,(MIN(A241,inputs!$C$5)-(inputs!$C$4+B241))*inputs!$B$4)</f>
        <v>0</v>
      </c>
      <c r="E241" s="16">
        <f>MAX(0, (calculations!A241-inputs!$C$5)*inputs!$B$5)</f>
        <v>0</v>
      </c>
      <c r="F241" s="19">
        <f>MAX(0,inputs!$B$13*(MIN(calculations!A241,inputs!$C$14)-inputs!$C$13))+MAX(0,inputs!$B$14*(calculations!A241-inputs!$C$14))</f>
        <v>1501.2250000000001</v>
      </c>
      <c r="G241" s="22">
        <f>MAX(MIN((calculations!A241-inputs!$B$21)/10000,100%),0) * inputs!$B$18</f>
        <v>0</v>
      </c>
      <c r="H241" s="22">
        <f>IF(AND(inputs!$B$35="YES", calculations!A241&gt;=inputs!$B$36,calculations!A241&lt;inputs!$B$37),inputs!$B$38*MIN(2,inputs!$B$17),0)</f>
        <v>0</v>
      </c>
      <c r="I241" s="25">
        <f>MIN(inputs!$B$32,A241)</f>
        <v>20000</v>
      </c>
      <c r="J241" s="25">
        <f>inputs!$B$29*(1+inputs!$B$33)-MAX(0,inputs!$B$31*(I241-inputs!$B$30))</f>
        <v>46486.999999999993</v>
      </c>
      <c r="K241" s="26">
        <f t="shared" si="39"/>
        <v>20000</v>
      </c>
      <c r="L241" s="25">
        <f>MAX(0,J241*(1+inputs!$B$33)-MAX(0,inputs!$B$31*(K241-inputs!$B$30)))</f>
        <v>47184.304999999986</v>
      </c>
      <c r="M241" s="26">
        <f t="shared" si="40"/>
        <v>20433.333333333332</v>
      </c>
      <c r="N241" s="25">
        <f>MAX(0,L241*(1+inputs!$B$33)-MAX(0,inputs!$B$31*(M241-inputs!$B$30)))</f>
        <v>47869.629574999977</v>
      </c>
      <c r="O241" s="26">
        <f t="shared" si="41"/>
        <v>20866.666666666668</v>
      </c>
      <c r="P241" s="25">
        <f>MAX(0,N241*(1+inputs!$B$33)-MAX(0,inputs!$B$31*(O241-inputs!$B$30)))</f>
        <v>48526.234018624971</v>
      </c>
      <c r="Q241" s="26">
        <f t="shared" si="42"/>
        <v>21300</v>
      </c>
      <c r="R241" s="25">
        <f>MAX(0,P241*(1+inputs!$B$33)-MAX(0,inputs!$B$31*(Q241-inputs!$B$30)))</f>
        <v>49153.687528904338</v>
      </c>
      <c r="S241" s="26">
        <f t="shared" si="43"/>
        <v>21733.333333333332</v>
      </c>
      <c r="T241" s="25">
        <f>MAX(0,R241*(1+inputs!$B$33)-MAX(0,inputs!$B$31*(S241-inputs!$B$30)))</f>
        <v>49751.552841837896</v>
      </c>
      <c r="U241" s="26">
        <f t="shared" si="44"/>
        <v>22166.666666666668</v>
      </c>
      <c r="V241" s="25">
        <f>MAX(0,T241*(1+inputs!$B$33)-MAX(0,inputs!$B$31*(U241-inputs!$B$30)))</f>
        <v>50319.386134465458</v>
      </c>
      <c r="W241" s="26">
        <f t="shared" si="45"/>
        <v>22600</v>
      </c>
      <c r="X241" s="25">
        <f>MAX(0,V241*(1+inputs!$B$33)-MAX(0,inputs!$B$31*(W241-inputs!$B$30)))</f>
        <v>50856.73692648243</v>
      </c>
      <c r="Y241" s="26">
        <f t="shared" si="46"/>
        <v>23033.333333333332</v>
      </c>
      <c r="Z241" s="25">
        <f>MAX(0,X241*(1+inputs!$B$33)-MAX(0,inputs!$B$31*(Y241-inputs!$B$30)))</f>
        <v>51363.147980379661</v>
      </c>
      <c r="AA241" s="25">
        <f>MAX(0,Y241*(1+inputs!$B$33)-MAX(0,inputs!$B$31*(Z241-inputs!$B$30)))</f>
        <v>20572.710015099161</v>
      </c>
      <c r="AB241" s="26">
        <f t="shared" si="47"/>
        <v>23900</v>
      </c>
      <c r="AC241" s="25">
        <f>MAX(0,AA241*(1+inputs!$B$33)-MAX(0,inputs!$B$31*(AB241-inputs!$B$30)))</f>
        <v>20546.860665325647</v>
      </c>
      <c r="AD241" s="26">
        <f>IF(inputs!$B$27="YES",MAX(0,inputs!$B$31*(AB241-inputs!$B$30)),0)</f>
        <v>0</v>
      </c>
      <c r="AE241" s="3">
        <f t="shared" si="48"/>
        <v>3767.2250000000004</v>
      </c>
      <c r="AF241" s="1">
        <f t="shared" si="51"/>
        <v>0.33250000000000002</v>
      </c>
      <c r="AG241" s="8">
        <f t="shared" si="49"/>
        <v>20132.775000000001</v>
      </c>
    </row>
    <row r="242" spans="1:33" x14ac:dyDescent="0.2">
      <c r="A242" s="11">
        <f t="shared" si="50"/>
        <v>24000</v>
      </c>
      <c r="B242" s="15">
        <f>inputs!$C$3-MAX(0,MIN((calculations!A242-inputs!$B$8)*0.5,inputs!$C$3))+IF(AND(inputs!$B$23="YES",A242&lt;=inputs!$B$25),inputs!$B$24,0)</f>
        <v>12570</v>
      </c>
      <c r="C242" s="15">
        <f>MAX(0,MIN(A242-B242,inputs!$C$4)*inputs!$B$3)</f>
        <v>2286</v>
      </c>
      <c r="D242" s="16">
        <f>MAX(0,(MIN(A242,inputs!$C$5)-(inputs!$C$4+B242))*inputs!$B$4)</f>
        <v>0</v>
      </c>
      <c r="E242" s="16">
        <f>MAX(0, (calculations!A242-inputs!$C$5)*inputs!$B$5)</f>
        <v>0</v>
      </c>
      <c r="F242" s="19">
        <f>MAX(0,inputs!$B$13*(MIN(calculations!A242,inputs!$C$14)-inputs!$C$13))+MAX(0,inputs!$B$14*(calculations!A242-inputs!$C$14))</f>
        <v>1514.4750000000001</v>
      </c>
      <c r="G242" s="22">
        <f>MAX(MIN((calculations!A242-inputs!$B$21)/10000,100%),0) * inputs!$B$18</f>
        <v>0</v>
      </c>
      <c r="H242" s="22">
        <f>IF(AND(inputs!$B$35="YES", calculations!A242&gt;=inputs!$B$36,calculations!A242&lt;inputs!$B$37),inputs!$B$38*MIN(2,inputs!$B$17),0)</f>
        <v>0</v>
      </c>
      <c r="I242" s="25">
        <f>MIN(inputs!$B$32,A242)</f>
        <v>20000</v>
      </c>
      <c r="J242" s="25">
        <f>inputs!$B$29*(1+inputs!$B$33)-MAX(0,inputs!$B$31*(I242-inputs!$B$30))</f>
        <v>46486.999999999993</v>
      </c>
      <c r="K242" s="26">
        <f t="shared" si="39"/>
        <v>20000</v>
      </c>
      <c r="L242" s="25">
        <f>MAX(0,J242*(1+inputs!$B$33)-MAX(0,inputs!$B$31*(K242-inputs!$B$30)))</f>
        <v>47184.304999999986</v>
      </c>
      <c r="M242" s="26">
        <f t="shared" si="40"/>
        <v>20444.444444444445</v>
      </c>
      <c r="N242" s="25">
        <f>MAX(0,L242*(1+inputs!$B$33)-MAX(0,inputs!$B$31*(M242-inputs!$B$30)))</f>
        <v>47868.629574999977</v>
      </c>
      <c r="O242" s="26">
        <f t="shared" si="41"/>
        <v>20888.888888888891</v>
      </c>
      <c r="P242" s="25">
        <f>MAX(0,N242*(1+inputs!$B$33)-MAX(0,inputs!$B$31*(O242-inputs!$B$30)))</f>
        <v>48523.219018624972</v>
      </c>
      <c r="Q242" s="26">
        <f t="shared" si="42"/>
        <v>21333.333333333332</v>
      </c>
      <c r="R242" s="25">
        <f>MAX(0,P242*(1+inputs!$B$33)-MAX(0,inputs!$B$31*(Q242-inputs!$B$30)))</f>
        <v>49147.627303904337</v>
      </c>
      <c r="S242" s="26">
        <f t="shared" si="43"/>
        <v>21777.777777777777</v>
      </c>
      <c r="T242" s="25">
        <f>MAX(0,R242*(1+inputs!$B$33)-MAX(0,inputs!$B$31*(S242-inputs!$B$30)))</f>
        <v>49741.401713462896</v>
      </c>
      <c r="U242" s="26">
        <f t="shared" si="44"/>
        <v>22222.222222222223</v>
      </c>
      <c r="V242" s="25">
        <f>MAX(0,T242*(1+inputs!$B$33)-MAX(0,inputs!$B$31*(U242-inputs!$B$30)))</f>
        <v>50304.082739164834</v>
      </c>
      <c r="W242" s="26">
        <f t="shared" si="45"/>
        <v>22666.666666666668</v>
      </c>
      <c r="X242" s="25">
        <f>MAX(0,V242*(1+inputs!$B$33)-MAX(0,inputs!$B$31*(W242-inputs!$B$30)))</f>
        <v>50835.2039802523</v>
      </c>
      <c r="Y242" s="26">
        <f t="shared" si="46"/>
        <v>23111.111111111109</v>
      </c>
      <c r="Z242" s="25">
        <f>MAX(0,X242*(1+inputs!$B$33)-MAX(0,inputs!$B$31*(Y242-inputs!$B$30)))</f>
        <v>51334.292039956075</v>
      </c>
      <c r="AA242" s="25">
        <f>MAX(0,Y242*(1+inputs!$B$33)-MAX(0,inputs!$B$31*(Z242-inputs!$B$30)))</f>
        <v>20654.251494181728</v>
      </c>
      <c r="AB242" s="26">
        <f t="shared" si="47"/>
        <v>24000</v>
      </c>
      <c r="AC242" s="25">
        <f>MAX(0,AA242*(1+inputs!$B$33)-MAX(0,inputs!$B$31*(AB242-inputs!$B$30)))</f>
        <v>20620.625266594452</v>
      </c>
      <c r="AD242" s="26">
        <f>IF(inputs!$B$27="YES",MAX(0,inputs!$B$31*(AB242-inputs!$B$30)),0)</f>
        <v>0</v>
      </c>
      <c r="AE242" s="3">
        <f t="shared" si="48"/>
        <v>3800.4750000000004</v>
      </c>
      <c r="AF242" s="1">
        <f t="shared" si="51"/>
        <v>0.33250000000000002</v>
      </c>
      <c r="AG242" s="8">
        <f t="shared" si="49"/>
        <v>20199.525000000001</v>
      </c>
    </row>
    <row r="243" spans="1:33" x14ac:dyDescent="0.2">
      <c r="A243" s="11">
        <f t="shared" si="50"/>
        <v>24100</v>
      </c>
      <c r="B243" s="15">
        <f>inputs!$C$3-MAX(0,MIN((calculations!A243-inputs!$B$8)*0.5,inputs!$C$3))+IF(AND(inputs!$B$23="YES",A243&lt;=inputs!$B$25),inputs!$B$24,0)</f>
        <v>12570</v>
      </c>
      <c r="C243" s="15">
        <f>MAX(0,MIN(A243-B243,inputs!$C$4)*inputs!$B$3)</f>
        <v>2306</v>
      </c>
      <c r="D243" s="16">
        <f>MAX(0,(MIN(A243,inputs!$C$5)-(inputs!$C$4+B243))*inputs!$B$4)</f>
        <v>0</v>
      </c>
      <c r="E243" s="16">
        <f>MAX(0, (calculations!A243-inputs!$C$5)*inputs!$B$5)</f>
        <v>0</v>
      </c>
      <c r="F243" s="19">
        <f>MAX(0,inputs!$B$13*(MIN(calculations!A243,inputs!$C$14)-inputs!$C$13))+MAX(0,inputs!$B$14*(calculations!A243-inputs!$C$14))</f>
        <v>1527.7250000000001</v>
      </c>
      <c r="G243" s="22">
        <f>MAX(MIN((calculations!A243-inputs!$B$21)/10000,100%),0) * inputs!$B$18</f>
        <v>0</v>
      </c>
      <c r="H243" s="22">
        <f>IF(AND(inputs!$B$35="YES", calculations!A243&gt;=inputs!$B$36,calculations!A243&lt;inputs!$B$37),inputs!$B$38*MIN(2,inputs!$B$17),0)</f>
        <v>0</v>
      </c>
      <c r="I243" s="25">
        <f>MIN(inputs!$B$32,A243)</f>
        <v>20000</v>
      </c>
      <c r="J243" s="25">
        <f>inputs!$B$29*(1+inputs!$B$33)-MAX(0,inputs!$B$31*(I243-inputs!$B$30))</f>
        <v>46486.999999999993</v>
      </c>
      <c r="K243" s="26">
        <f t="shared" si="39"/>
        <v>20000</v>
      </c>
      <c r="L243" s="25">
        <f>MAX(0,J243*(1+inputs!$B$33)-MAX(0,inputs!$B$31*(K243-inputs!$B$30)))</f>
        <v>47184.304999999986</v>
      </c>
      <c r="M243" s="26">
        <f t="shared" si="40"/>
        <v>20455.555555555555</v>
      </c>
      <c r="N243" s="25">
        <f>MAX(0,L243*(1+inputs!$B$33)-MAX(0,inputs!$B$31*(M243-inputs!$B$30)))</f>
        <v>47867.629574999977</v>
      </c>
      <c r="O243" s="26">
        <f t="shared" si="41"/>
        <v>20911.111111111109</v>
      </c>
      <c r="P243" s="25">
        <f>MAX(0,N243*(1+inputs!$B$33)-MAX(0,inputs!$B$31*(O243-inputs!$B$30)))</f>
        <v>48520.204018624972</v>
      </c>
      <c r="Q243" s="26">
        <f t="shared" si="42"/>
        <v>21366.666666666668</v>
      </c>
      <c r="R243" s="25">
        <f>MAX(0,P243*(1+inputs!$B$33)-MAX(0,inputs!$B$31*(Q243-inputs!$B$30)))</f>
        <v>49141.567078904343</v>
      </c>
      <c r="S243" s="26">
        <f t="shared" si="43"/>
        <v>21822.222222222223</v>
      </c>
      <c r="T243" s="25">
        <f>MAX(0,R243*(1+inputs!$B$33)-MAX(0,inputs!$B$31*(S243-inputs!$B$30)))</f>
        <v>49731.250585087902</v>
      </c>
      <c r="U243" s="26">
        <f t="shared" si="44"/>
        <v>22277.777777777777</v>
      </c>
      <c r="V243" s="25">
        <f>MAX(0,T243*(1+inputs!$B$33)-MAX(0,inputs!$B$31*(U243-inputs!$B$30)))</f>
        <v>50288.779343864211</v>
      </c>
      <c r="W243" s="26">
        <f t="shared" si="45"/>
        <v>22733.333333333332</v>
      </c>
      <c r="X243" s="25">
        <f>MAX(0,V243*(1+inputs!$B$33)-MAX(0,inputs!$B$31*(W243-inputs!$B$30)))</f>
        <v>50813.671034022169</v>
      </c>
      <c r="Y243" s="26">
        <f t="shared" si="46"/>
        <v>23188.888888888891</v>
      </c>
      <c r="Z243" s="25">
        <f>MAX(0,X243*(1+inputs!$B$33)-MAX(0,inputs!$B$31*(Y243-inputs!$B$30)))</f>
        <v>51305.436099532497</v>
      </c>
      <c r="AA243" s="25">
        <f>MAX(0,Y243*(1+inputs!$B$33)-MAX(0,inputs!$B$31*(Z243-inputs!$B$30)))</f>
        <v>20735.792973264299</v>
      </c>
      <c r="AB243" s="26">
        <f t="shared" si="47"/>
        <v>24100</v>
      </c>
      <c r="AC243" s="25">
        <f>MAX(0,AA243*(1+inputs!$B$33)-MAX(0,inputs!$B$31*(AB243-inputs!$B$30)))</f>
        <v>20694.389867863261</v>
      </c>
      <c r="AD243" s="26">
        <f>IF(inputs!$B$27="YES",MAX(0,inputs!$B$31*(AB243-inputs!$B$30)),0)</f>
        <v>0</v>
      </c>
      <c r="AE243" s="3">
        <f t="shared" si="48"/>
        <v>3833.7250000000004</v>
      </c>
      <c r="AF243" s="1">
        <f t="shared" si="51"/>
        <v>0.33250000000000002</v>
      </c>
      <c r="AG243" s="8">
        <f t="shared" si="49"/>
        <v>20266.275000000001</v>
      </c>
    </row>
    <row r="244" spans="1:33" x14ac:dyDescent="0.2">
      <c r="A244" s="11">
        <f t="shared" si="50"/>
        <v>24200</v>
      </c>
      <c r="B244" s="15">
        <f>inputs!$C$3-MAX(0,MIN((calculations!A244-inputs!$B$8)*0.5,inputs!$C$3))+IF(AND(inputs!$B$23="YES",A244&lt;=inputs!$B$25),inputs!$B$24,0)</f>
        <v>12570</v>
      </c>
      <c r="C244" s="15">
        <f>MAX(0,MIN(A244-B244,inputs!$C$4)*inputs!$B$3)</f>
        <v>2326</v>
      </c>
      <c r="D244" s="16">
        <f>MAX(0,(MIN(A244,inputs!$C$5)-(inputs!$C$4+B244))*inputs!$B$4)</f>
        <v>0</v>
      </c>
      <c r="E244" s="16">
        <f>MAX(0, (calculations!A244-inputs!$C$5)*inputs!$B$5)</f>
        <v>0</v>
      </c>
      <c r="F244" s="19">
        <f>MAX(0,inputs!$B$13*(MIN(calculations!A244,inputs!$C$14)-inputs!$C$13))+MAX(0,inputs!$B$14*(calculations!A244-inputs!$C$14))</f>
        <v>1540.9750000000001</v>
      </c>
      <c r="G244" s="22">
        <f>MAX(MIN((calculations!A244-inputs!$B$21)/10000,100%),0) * inputs!$B$18</f>
        <v>0</v>
      </c>
      <c r="H244" s="22">
        <f>IF(AND(inputs!$B$35="YES", calculations!A244&gt;=inputs!$B$36,calculations!A244&lt;inputs!$B$37),inputs!$B$38*MIN(2,inputs!$B$17),0)</f>
        <v>0</v>
      </c>
      <c r="I244" s="25">
        <f>MIN(inputs!$B$32,A244)</f>
        <v>20000</v>
      </c>
      <c r="J244" s="25">
        <f>inputs!$B$29*(1+inputs!$B$33)-MAX(0,inputs!$B$31*(I244-inputs!$B$30))</f>
        <v>46486.999999999993</v>
      </c>
      <c r="K244" s="26">
        <f t="shared" si="39"/>
        <v>20000</v>
      </c>
      <c r="L244" s="25">
        <f>MAX(0,J244*(1+inputs!$B$33)-MAX(0,inputs!$B$31*(K244-inputs!$B$30)))</f>
        <v>47184.304999999986</v>
      </c>
      <c r="M244" s="26">
        <f t="shared" si="40"/>
        <v>20466.666666666668</v>
      </c>
      <c r="N244" s="25">
        <f>MAX(0,L244*(1+inputs!$B$33)-MAX(0,inputs!$B$31*(M244-inputs!$B$30)))</f>
        <v>47866.629574999977</v>
      </c>
      <c r="O244" s="26">
        <f t="shared" si="41"/>
        <v>20933.333333333332</v>
      </c>
      <c r="P244" s="25">
        <f>MAX(0,N244*(1+inputs!$B$33)-MAX(0,inputs!$B$31*(O244-inputs!$B$30)))</f>
        <v>48517.189018624973</v>
      </c>
      <c r="Q244" s="26">
        <f t="shared" si="42"/>
        <v>21400</v>
      </c>
      <c r="R244" s="25">
        <f>MAX(0,P244*(1+inputs!$B$33)-MAX(0,inputs!$B$31*(Q244-inputs!$B$30)))</f>
        <v>49135.506853904342</v>
      </c>
      <c r="S244" s="26">
        <f t="shared" si="43"/>
        <v>21866.666666666668</v>
      </c>
      <c r="T244" s="25">
        <f>MAX(0,R244*(1+inputs!$B$33)-MAX(0,inputs!$B$31*(S244-inputs!$B$30)))</f>
        <v>49721.099456712902</v>
      </c>
      <c r="U244" s="26">
        <f t="shared" si="44"/>
        <v>22333.333333333332</v>
      </c>
      <c r="V244" s="25">
        <f>MAX(0,T244*(1+inputs!$B$33)-MAX(0,inputs!$B$31*(U244-inputs!$B$30)))</f>
        <v>50273.475948563588</v>
      </c>
      <c r="W244" s="26">
        <f t="shared" si="45"/>
        <v>22800</v>
      </c>
      <c r="X244" s="25">
        <f>MAX(0,V244*(1+inputs!$B$33)-MAX(0,inputs!$B$31*(W244-inputs!$B$30)))</f>
        <v>50792.138087792031</v>
      </c>
      <c r="Y244" s="26">
        <f t="shared" si="46"/>
        <v>23266.666666666668</v>
      </c>
      <c r="Z244" s="25">
        <f>MAX(0,X244*(1+inputs!$B$33)-MAX(0,inputs!$B$31*(Y244-inputs!$B$30)))</f>
        <v>51276.580159108904</v>
      </c>
      <c r="AA244" s="25">
        <f>MAX(0,Y244*(1+inputs!$B$33)-MAX(0,inputs!$B$31*(Z244-inputs!$B$30)))</f>
        <v>20817.334452346862</v>
      </c>
      <c r="AB244" s="26">
        <f t="shared" si="47"/>
        <v>24200</v>
      </c>
      <c r="AC244" s="25">
        <f>MAX(0,AA244*(1+inputs!$B$33)-MAX(0,inputs!$B$31*(AB244-inputs!$B$30)))</f>
        <v>20768.154469132063</v>
      </c>
      <c r="AD244" s="26">
        <f>IF(inputs!$B$27="YES",MAX(0,inputs!$B$31*(AB244-inputs!$B$30)),0)</f>
        <v>0</v>
      </c>
      <c r="AE244" s="3">
        <f t="shared" si="48"/>
        <v>3866.9750000000004</v>
      </c>
      <c r="AF244" s="1">
        <f t="shared" si="51"/>
        <v>0.33250000000000002</v>
      </c>
      <c r="AG244" s="8">
        <f t="shared" si="49"/>
        <v>20333.025000000001</v>
      </c>
    </row>
    <row r="245" spans="1:33" x14ac:dyDescent="0.2">
      <c r="A245" s="11">
        <f t="shared" si="50"/>
        <v>24300</v>
      </c>
      <c r="B245" s="15">
        <f>inputs!$C$3-MAX(0,MIN((calculations!A245-inputs!$B$8)*0.5,inputs!$C$3))+IF(AND(inputs!$B$23="YES",A245&lt;=inputs!$B$25),inputs!$B$24,0)</f>
        <v>12570</v>
      </c>
      <c r="C245" s="15">
        <f>MAX(0,MIN(A245-B245,inputs!$C$4)*inputs!$B$3)</f>
        <v>2346</v>
      </c>
      <c r="D245" s="16">
        <f>MAX(0,(MIN(A245,inputs!$C$5)-(inputs!$C$4+B245))*inputs!$B$4)</f>
        <v>0</v>
      </c>
      <c r="E245" s="16">
        <f>MAX(0, (calculations!A245-inputs!$C$5)*inputs!$B$5)</f>
        <v>0</v>
      </c>
      <c r="F245" s="19">
        <f>MAX(0,inputs!$B$13*(MIN(calculations!A245,inputs!$C$14)-inputs!$C$13))+MAX(0,inputs!$B$14*(calculations!A245-inputs!$C$14))</f>
        <v>1554.2250000000001</v>
      </c>
      <c r="G245" s="22">
        <f>MAX(MIN((calculations!A245-inputs!$B$21)/10000,100%),0) * inputs!$B$18</f>
        <v>0</v>
      </c>
      <c r="H245" s="22">
        <f>IF(AND(inputs!$B$35="YES", calculations!A245&gt;=inputs!$B$36,calculations!A245&lt;inputs!$B$37),inputs!$B$38*MIN(2,inputs!$B$17),0)</f>
        <v>0</v>
      </c>
      <c r="I245" s="25">
        <f>MIN(inputs!$B$32,A245)</f>
        <v>20000</v>
      </c>
      <c r="J245" s="25">
        <f>inputs!$B$29*(1+inputs!$B$33)-MAX(0,inputs!$B$31*(I245-inputs!$B$30))</f>
        <v>46486.999999999993</v>
      </c>
      <c r="K245" s="26">
        <f t="shared" si="39"/>
        <v>20000</v>
      </c>
      <c r="L245" s="25">
        <f>MAX(0,J245*(1+inputs!$B$33)-MAX(0,inputs!$B$31*(K245-inputs!$B$30)))</f>
        <v>47184.304999999986</v>
      </c>
      <c r="M245" s="26">
        <f t="shared" si="40"/>
        <v>20477.777777777777</v>
      </c>
      <c r="N245" s="25">
        <f>MAX(0,L245*(1+inputs!$B$33)-MAX(0,inputs!$B$31*(M245-inputs!$B$30)))</f>
        <v>47865.629574999977</v>
      </c>
      <c r="O245" s="26">
        <f t="shared" si="41"/>
        <v>20955.555555555555</v>
      </c>
      <c r="P245" s="25">
        <f>MAX(0,N245*(1+inputs!$B$33)-MAX(0,inputs!$B$31*(O245-inputs!$B$30)))</f>
        <v>48514.174018624966</v>
      </c>
      <c r="Q245" s="26">
        <f t="shared" si="42"/>
        <v>21433.333333333332</v>
      </c>
      <c r="R245" s="25">
        <f>MAX(0,P245*(1+inputs!$B$33)-MAX(0,inputs!$B$31*(Q245-inputs!$B$30)))</f>
        <v>49129.446628904334</v>
      </c>
      <c r="S245" s="26">
        <f t="shared" si="43"/>
        <v>21911.111111111109</v>
      </c>
      <c r="T245" s="25">
        <f>MAX(0,R245*(1+inputs!$B$33)-MAX(0,inputs!$B$31*(S245-inputs!$B$30)))</f>
        <v>49710.948328337894</v>
      </c>
      <c r="U245" s="26">
        <f t="shared" si="44"/>
        <v>22388.888888888891</v>
      </c>
      <c r="V245" s="25">
        <f>MAX(0,T245*(1+inputs!$B$33)-MAX(0,inputs!$B$31*(U245-inputs!$B$30)))</f>
        <v>50258.172553262957</v>
      </c>
      <c r="W245" s="26">
        <f t="shared" si="45"/>
        <v>22866.666666666668</v>
      </c>
      <c r="X245" s="25">
        <f>MAX(0,V245*(1+inputs!$B$33)-MAX(0,inputs!$B$31*(W245-inputs!$B$30)))</f>
        <v>50770.605141561893</v>
      </c>
      <c r="Y245" s="26">
        <f t="shared" si="46"/>
        <v>23344.444444444445</v>
      </c>
      <c r="Z245" s="25">
        <f>MAX(0,X245*(1+inputs!$B$33)-MAX(0,inputs!$B$31*(Y245-inputs!$B$30)))</f>
        <v>51247.724218685311</v>
      </c>
      <c r="AA245" s="25">
        <f>MAX(0,Y245*(1+inputs!$B$33)-MAX(0,inputs!$B$31*(Z245-inputs!$B$30)))</f>
        <v>20898.875931429433</v>
      </c>
      <c r="AB245" s="26">
        <f t="shared" si="47"/>
        <v>24300</v>
      </c>
      <c r="AC245" s="25">
        <f>MAX(0,AA245*(1+inputs!$B$33)-MAX(0,inputs!$B$31*(AB245-inputs!$B$30)))</f>
        <v>20841.919070400872</v>
      </c>
      <c r="AD245" s="26">
        <f>IF(inputs!$B$27="YES",MAX(0,inputs!$B$31*(AB245-inputs!$B$30)),0)</f>
        <v>0</v>
      </c>
      <c r="AE245" s="3">
        <f t="shared" si="48"/>
        <v>3900.2250000000004</v>
      </c>
      <c r="AF245" s="1">
        <f t="shared" si="51"/>
        <v>0.33250000000000002</v>
      </c>
      <c r="AG245" s="8">
        <f t="shared" si="49"/>
        <v>20399.775000000001</v>
      </c>
    </row>
    <row r="246" spans="1:33" x14ac:dyDescent="0.2">
      <c r="A246" s="11">
        <f t="shared" si="50"/>
        <v>24400</v>
      </c>
      <c r="B246" s="15">
        <f>inputs!$C$3-MAX(0,MIN((calculations!A246-inputs!$B$8)*0.5,inputs!$C$3))+IF(AND(inputs!$B$23="YES",A246&lt;=inputs!$B$25),inputs!$B$24,0)</f>
        <v>12570</v>
      </c>
      <c r="C246" s="15">
        <f>MAX(0,MIN(A246-B246,inputs!$C$4)*inputs!$B$3)</f>
        <v>2366</v>
      </c>
      <c r="D246" s="16">
        <f>MAX(0,(MIN(A246,inputs!$C$5)-(inputs!$C$4+B246))*inputs!$B$4)</f>
        <v>0</v>
      </c>
      <c r="E246" s="16">
        <f>MAX(0, (calculations!A246-inputs!$C$5)*inputs!$B$5)</f>
        <v>0</v>
      </c>
      <c r="F246" s="19">
        <f>MAX(0,inputs!$B$13*(MIN(calculations!A246,inputs!$C$14)-inputs!$C$13))+MAX(0,inputs!$B$14*(calculations!A246-inputs!$C$14))</f>
        <v>1567.4750000000001</v>
      </c>
      <c r="G246" s="22">
        <f>MAX(MIN((calculations!A246-inputs!$B$21)/10000,100%),0) * inputs!$B$18</f>
        <v>0</v>
      </c>
      <c r="H246" s="22">
        <f>IF(AND(inputs!$B$35="YES", calculations!A246&gt;=inputs!$B$36,calculations!A246&lt;inputs!$B$37),inputs!$B$38*MIN(2,inputs!$B$17),0)</f>
        <v>0</v>
      </c>
      <c r="I246" s="25">
        <f>MIN(inputs!$B$32,A246)</f>
        <v>20000</v>
      </c>
      <c r="J246" s="25">
        <f>inputs!$B$29*(1+inputs!$B$33)-MAX(0,inputs!$B$31*(I246-inputs!$B$30))</f>
        <v>46486.999999999993</v>
      </c>
      <c r="K246" s="26">
        <f t="shared" si="39"/>
        <v>20000</v>
      </c>
      <c r="L246" s="25">
        <f>MAX(0,J246*(1+inputs!$B$33)-MAX(0,inputs!$B$31*(K246-inputs!$B$30)))</f>
        <v>47184.304999999986</v>
      </c>
      <c r="M246" s="26">
        <f t="shared" si="40"/>
        <v>20488.888888888891</v>
      </c>
      <c r="N246" s="25">
        <f>MAX(0,L246*(1+inputs!$B$33)-MAX(0,inputs!$B$31*(M246-inputs!$B$30)))</f>
        <v>47864.629574999977</v>
      </c>
      <c r="O246" s="26">
        <f t="shared" si="41"/>
        <v>20977.777777777777</v>
      </c>
      <c r="P246" s="25">
        <f>MAX(0,N246*(1+inputs!$B$33)-MAX(0,inputs!$B$31*(O246-inputs!$B$30)))</f>
        <v>48511.159018624967</v>
      </c>
      <c r="Q246" s="26">
        <f t="shared" si="42"/>
        <v>21466.666666666668</v>
      </c>
      <c r="R246" s="25">
        <f>MAX(0,P246*(1+inputs!$B$33)-MAX(0,inputs!$B$31*(Q246-inputs!$B$30)))</f>
        <v>49123.386403904333</v>
      </c>
      <c r="S246" s="26">
        <f t="shared" si="43"/>
        <v>21955.555555555555</v>
      </c>
      <c r="T246" s="25">
        <f>MAX(0,R246*(1+inputs!$B$33)-MAX(0,inputs!$B$31*(S246-inputs!$B$30)))</f>
        <v>49700.797199962894</v>
      </c>
      <c r="U246" s="26">
        <f t="shared" si="44"/>
        <v>22444.444444444445</v>
      </c>
      <c r="V246" s="25">
        <f>MAX(0,T246*(1+inputs!$B$33)-MAX(0,inputs!$B$31*(U246-inputs!$B$30)))</f>
        <v>50242.869157962326</v>
      </c>
      <c r="W246" s="26">
        <f t="shared" si="45"/>
        <v>22933.333333333332</v>
      </c>
      <c r="X246" s="25">
        <f>MAX(0,V246*(1+inputs!$B$33)-MAX(0,inputs!$B$31*(W246-inputs!$B$30)))</f>
        <v>50749.072195331755</v>
      </c>
      <c r="Y246" s="26">
        <f t="shared" si="46"/>
        <v>23422.222222222223</v>
      </c>
      <c r="Z246" s="25">
        <f>MAX(0,X246*(1+inputs!$B$33)-MAX(0,inputs!$B$31*(Y246-inputs!$B$30)))</f>
        <v>51218.868278261725</v>
      </c>
      <c r="AA246" s="25">
        <f>MAX(0,Y246*(1+inputs!$B$33)-MAX(0,inputs!$B$31*(Z246-inputs!$B$30)))</f>
        <v>20980.417410512</v>
      </c>
      <c r="AB246" s="26">
        <f t="shared" si="47"/>
        <v>24400</v>
      </c>
      <c r="AC246" s="25">
        <f>MAX(0,AA246*(1+inputs!$B$33)-MAX(0,inputs!$B$31*(AB246-inputs!$B$30)))</f>
        <v>20915.683671669678</v>
      </c>
      <c r="AD246" s="26">
        <f>IF(inputs!$B$27="YES",MAX(0,inputs!$B$31*(AB246-inputs!$B$30)),0)</f>
        <v>0</v>
      </c>
      <c r="AE246" s="3">
        <f t="shared" si="48"/>
        <v>3933.4750000000004</v>
      </c>
      <c r="AF246" s="1">
        <f t="shared" si="51"/>
        <v>0.33250000000000002</v>
      </c>
      <c r="AG246" s="8">
        <f t="shared" si="49"/>
        <v>20466.525000000001</v>
      </c>
    </row>
    <row r="247" spans="1:33" x14ac:dyDescent="0.2">
      <c r="A247" s="11">
        <f t="shared" si="50"/>
        <v>24500</v>
      </c>
      <c r="B247" s="15">
        <f>inputs!$C$3-MAX(0,MIN((calculations!A247-inputs!$B$8)*0.5,inputs!$C$3))+IF(AND(inputs!$B$23="YES",A247&lt;=inputs!$B$25),inputs!$B$24,0)</f>
        <v>12570</v>
      </c>
      <c r="C247" s="15">
        <f>MAX(0,MIN(A247-B247,inputs!$C$4)*inputs!$B$3)</f>
        <v>2386</v>
      </c>
      <c r="D247" s="16">
        <f>MAX(0,(MIN(A247,inputs!$C$5)-(inputs!$C$4+B247))*inputs!$B$4)</f>
        <v>0</v>
      </c>
      <c r="E247" s="16">
        <f>MAX(0, (calculations!A247-inputs!$C$5)*inputs!$B$5)</f>
        <v>0</v>
      </c>
      <c r="F247" s="19">
        <f>MAX(0,inputs!$B$13*(MIN(calculations!A247,inputs!$C$14)-inputs!$C$13))+MAX(0,inputs!$B$14*(calculations!A247-inputs!$C$14))</f>
        <v>1580.7250000000001</v>
      </c>
      <c r="G247" s="22">
        <f>MAX(MIN((calculations!A247-inputs!$B$21)/10000,100%),0) * inputs!$B$18</f>
        <v>0</v>
      </c>
      <c r="H247" s="22">
        <f>IF(AND(inputs!$B$35="YES", calculations!A247&gt;=inputs!$B$36,calculations!A247&lt;inputs!$B$37),inputs!$B$38*MIN(2,inputs!$B$17),0)</f>
        <v>0</v>
      </c>
      <c r="I247" s="25">
        <f>MIN(inputs!$B$32,A247)</f>
        <v>20000</v>
      </c>
      <c r="J247" s="25">
        <f>inputs!$B$29*(1+inputs!$B$33)-MAX(0,inputs!$B$31*(I247-inputs!$B$30))</f>
        <v>46486.999999999993</v>
      </c>
      <c r="K247" s="26">
        <f t="shared" si="39"/>
        <v>20000</v>
      </c>
      <c r="L247" s="25">
        <f>MAX(0,J247*(1+inputs!$B$33)-MAX(0,inputs!$B$31*(K247-inputs!$B$30)))</f>
        <v>47184.304999999986</v>
      </c>
      <c r="M247" s="26">
        <f t="shared" si="40"/>
        <v>20500</v>
      </c>
      <c r="N247" s="25">
        <f>MAX(0,L247*(1+inputs!$B$33)-MAX(0,inputs!$B$31*(M247-inputs!$B$30)))</f>
        <v>47863.629574999977</v>
      </c>
      <c r="O247" s="26">
        <f t="shared" si="41"/>
        <v>21000</v>
      </c>
      <c r="P247" s="25">
        <f>MAX(0,N247*(1+inputs!$B$33)-MAX(0,inputs!$B$31*(O247-inputs!$B$30)))</f>
        <v>48508.144018624967</v>
      </c>
      <c r="Q247" s="26">
        <f t="shared" si="42"/>
        <v>21500</v>
      </c>
      <c r="R247" s="25">
        <f>MAX(0,P247*(1+inputs!$B$33)-MAX(0,inputs!$B$31*(Q247-inputs!$B$30)))</f>
        <v>49117.326178904332</v>
      </c>
      <c r="S247" s="26">
        <f t="shared" si="43"/>
        <v>22000</v>
      </c>
      <c r="T247" s="25">
        <f>MAX(0,R247*(1+inputs!$B$33)-MAX(0,inputs!$B$31*(S247-inputs!$B$30)))</f>
        <v>49690.646071587893</v>
      </c>
      <c r="U247" s="26">
        <f t="shared" si="44"/>
        <v>22500</v>
      </c>
      <c r="V247" s="25">
        <f>MAX(0,T247*(1+inputs!$B$33)-MAX(0,inputs!$B$31*(U247-inputs!$B$30)))</f>
        <v>50227.565762661703</v>
      </c>
      <c r="W247" s="26">
        <f t="shared" si="45"/>
        <v>23000</v>
      </c>
      <c r="X247" s="25">
        <f>MAX(0,V247*(1+inputs!$B$33)-MAX(0,inputs!$B$31*(W247-inputs!$B$30)))</f>
        <v>50727.539249101625</v>
      </c>
      <c r="Y247" s="26">
        <f t="shared" si="46"/>
        <v>23500</v>
      </c>
      <c r="Z247" s="25">
        <f>MAX(0,X247*(1+inputs!$B$33)-MAX(0,inputs!$B$31*(Y247-inputs!$B$30)))</f>
        <v>51190.01233783814</v>
      </c>
      <c r="AA247" s="25">
        <f>MAX(0,Y247*(1+inputs!$B$33)-MAX(0,inputs!$B$31*(Z247-inputs!$B$30)))</f>
        <v>21061.958889594564</v>
      </c>
      <c r="AB247" s="26">
        <f t="shared" si="47"/>
        <v>24500</v>
      </c>
      <c r="AC247" s="25">
        <f>MAX(0,AA247*(1+inputs!$B$33)-MAX(0,inputs!$B$31*(AB247-inputs!$B$30)))</f>
        <v>20989.44827293848</v>
      </c>
      <c r="AD247" s="26">
        <f>IF(inputs!$B$27="YES",MAX(0,inputs!$B$31*(AB247-inputs!$B$30)),0)</f>
        <v>0</v>
      </c>
      <c r="AE247" s="3">
        <f t="shared" si="48"/>
        <v>3966.7250000000004</v>
      </c>
      <c r="AF247" s="1">
        <f t="shared" si="51"/>
        <v>0.33250000000000002</v>
      </c>
      <c r="AG247" s="8">
        <f t="shared" si="49"/>
        <v>20533.275000000001</v>
      </c>
    </row>
    <row r="248" spans="1:33" x14ac:dyDescent="0.2">
      <c r="A248" s="11">
        <f t="shared" si="50"/>
        <v>24600</v>
      </c>
      <c r="B248" s="15">
        <f>inputs!$C$3-MAX(0,MIN((calculations!A248-inputs!$B$8)*0.5,inputs!$C$3))+IF(AND(inputs!$B$23="YES",A248&lt;=inputs!$B$25),inputs!$B$24,0)</f>
        <v>12570</v>
      </c>
      <c r="C248" s="15">
        <f>MAX(0,MIN(A248-B248,inputs!$C$4)*inputs!$B$3)</f>
        <v>2406</v>
      </c>
      <c r="D248" s="16">
        <f>MAX(0,(MIN(A248,inputs!$C$5)-(inputs!$C$4+B248))*inputs!$B$4)</f>
        <v>0</v>
      </c>
      <c r="E248" s="16">
        <f>MAX(0, (calculations!A248-inputs!$C$5)*inputs!$B$5)</f>
        <v>0</v>
      </c>
      <c r="F248" s="19">
        <f>MAX(0,inputs!$B$13*(MIN(calculations!A248,inputs!$C$14)-inputs!$C$13))+MAX(0,inputs!$B$14*(calculations!A248-inputs!$C$14))</f>
        <v>1593.9750000000001</v>
      </c>
      <c r="G248" s="22">
        <f>MAX(MIN((calculations!A248-inputs!$B$21)/10000,100%),0) * inputs!$B$18</f>
        <v>0</v>
      </c>
      <c r="H248" s="22">
        <f>IF(AND(inputs!$B$35="YES", calculations!A248&gt;=inputs!$B$36,calculations!A248&lt;inputs!$B$37),inputs!$B$38*MIN(2,inputs!$B$17),0)</f>
        <v>0</v>
      </c>
      <c r="I248" s="25">
        <f>MIN(inputs!$B$32,A248)</f>
        <v>20000</v>
      </c>
      <c r="J248" s="25">
        <f>inputs!$B$29*(1+inputs!$B$33)-MAX(0,inputs!$B$31*(I248-inputs!$B$30))</f>
        <v>46486.999999999993</v>
      </c>
      <c r="K248" s="26">
        <f t="shared" si="39"/>
        <v>20000</v>
      </c>
      <c r="L248" s="25">
        <f>MAX(0,J248*(1+inputs!$B$33)-MAX(0,inputs!$B$31*(K248-inputs!$B$30)))</f>
        <v>47184.304999999986</v>
      </c>
      <c r="M248" s="26">
        <f t="shared" si="40"/>
        <v>20511.111111111109</v>
      </c>
      <c r="N248" s="25">
        <f>MAX(0,L248*(1+inputs!$B$33)-MAX(0,inputs!$B$31*(M248-inputs!$B$30)))</f>
        <v>47862.629574999977</v>
      </c>
      <c r="O248" s="26">
        <f t="shared" si="41"/>
        <v>21022.222222222223</v>
      </c>
      <c r="P248" s="25">
        <f>MAX(0,N248*(1+inputs!$B$33)-MAX(0,inputs!$B$31*(O248-inputs!$B$30)))</f>
        <v>48505.129018624968</v>
      </c>
      <c r="Q248" s="26">
        <f t="shared" si="42"/>
        <v>21533.333333333332</v>
      </c>
      <c r="R248" s="25">
        <f>MAX(0,P248*(1+inputs!$B$33)-MAX(0,inputs!$B$31*(Q248-inputs!$B$30)))</f>
        <v>49111.265953904338</v>
      </c>
      <c r="S248" s="26">
        <f t="shared" si="43"/>
        <v>22044.444444444445</v>
      </c>
      <c r="T248" s="25">
        <f>MAX(0,R248*(1+inputs!$B$33)-MAX(0,inputs!$B$31*(S248-inputs!$B$30)))</f>
        <v>49680.494943212892</v>
      </c>
      <c r="U248" s="26">
        <f t="shared" si="44"/>
        <v>22555.555555555555</v>
      </c>
      <c r="V248" s="25">
        <f>MAX(0,T248*(1+inputs!$B$33)-MAX(0,inputs!$B$31*(U248-inputs!$B$30)))</f>
        <v>50212.26236736108</v>
      </c>
      <c r="W248" s="26">
        <f t="shared" si="45"/>
        <v>23066.666666666668</v>
      </c>
      <c r="X248" s="25">
        <f>MAX(0,V248*(1+inputs!$B$33)-MAX(0,inputs!$B$31*(W248-inputs!$B$30)))</f>
        <v>50706.006302871487</v>
      </c>
      <c r="Y248" s="26">
        <f t="shared" si="46"/>
        <v>23577.777777777777</v>
      </c>
      <c r="Z248" s="25">
        <f>MAX(0,X248*(1+inputs!$B$33)-MAX(0,inputs!$B$31*(Y248-inputs!$B$30)))</f>
        <v>51161.156397414554</v>
      </c>
      <c r="AA248" s="25">
        <f>MAX(0,Y248*(1+inputs!$B$33)-MAX(0,inputs!$B$31*(Z248-inputs!$B$30)))</f>
        <v>21143.500368677131</v>
      </c>
      <c r="AB248" s="26">
        <f t="shared" si="47"/>
        <v>24600</v>
      </c>
      <c r="AC248" s="25">
        <f>MAX(0,AA248*(1+inputs!$B$33)-MAX(0,inputs!$B$31*(AB248-inputs!$B$30)))</f>
        <v>21063.212874207285</v>
      </c>
      <c r="AD248" s="26">
        <f>IF(inputs!$B$27="YES",MAX(0,inputs!$B$31*(AB248-inputs!$B$30)),0)</f>
        <v>0</v>
      </c>
      <c r="AE248" s="3">
        <f t="shared" si="48"/>
        <v>3999.9750000000004</v>
      </c>
      <c r="AF248" s="1">
        <f t="shared" si="51"/>
        <v>0.33250000000000002</v>
      </c>
      <c r="AG248" s="8">
        <f t="shared" si="49"/>
        <v>20600.025000000001</v>
      </c>
    </row>
    <row r="249" spans="1:33" x14ac:dyDescent="0.2">
      <c r="A249" s="11">
        <f t="shared" si="50"/>
        <v>24700</v>
      </c>
      <c r="B249" s="15">
        <f>inputs!$C$3-MAX(0,MIN((calculations!A249-inputs!$B$8)*0.5,inputs!$C$3))+IF(AND(inputs!$B$23="YES",A249&lt;=inputs!$B$25),inputs!$B$24,0)</f>
        <v>12570</v>
      </c>
      <c r="C249" s="15">
        <f>MAX(0,MIN(A249-B249,inputs!$C$4)*inputs!$B$3)</f>
        <v>2426</v>
      </c>
      <c r="D249" s="16">
        <f>MAX(0,(MIN(A249,inputs!$C$5)-(inputs!$C$4+B249))*inputs!$B$4)</f>
        <v>0</v>
      </c>
      <c r="E249" s="16">
        <f>MAX(0, (calculations!A249-inputs!$C$5)*inputs!$B$5)</f>
        <v>0</v>
      </c>
      <c r="F249" s="19">
        <f>MAX(0,inputs!$B$13*(MIN(calculations!A249,inputs!$C$14)-inputs!$C$13))+MAX(0,inputs!$B$14*(calculations!A249-inputs!$C$14))</f>
        <v>1607.2250000000001</v>
      </c>
      <c r="G249" s="22">
        <f>MAX(MIN((calculations!A249-inputs!$B$21)/10000,100%),0) * inputs!$B$18</f>
        <v>0</v>
      </c>
      <c r="H249" s="22">
        <f>IF(AND(inputs!$B$35="YES", calculations!A249&gt;=inputs!$B$36,calculations!A249&lt;inputs!$B$37),inputs!$B$38*MIN(2,inputs!$B$17),0)</f>
        <v>0</v>
      </c>
      <c r="I249" s="25">
        <f>MIN(inputs!$B$32,A249)</f>
        <v>20000</v>
      </c>
      <c r="J249" s="25">
        <f>inputs!$B$29*(1+inputs!$B$33)-MAX(0,inputs!$B$31*(I249-inputs!$B$30))</f>
        <v>46486.999999999993</v>
      </c>
      <c r="K249" s="26">
        <f t="shared" si="39"/>
        <v>20000</v>
      </c>
      <c r="L249" s="25">
        <f>MAX(0,J249*(1+inputs!$B$33)-MAX(0,inputs!$B$31*(K249-inputs!$B$30)))</f>
        <v>47184.304999999986</v>
      </c>
      <c r="M249" s="26">
        <f t="shared" si="40"/>
        <v>20522.222222222223</v>
      </c>
      <c r="N249" s="25">
        <f>MAX(0,L249*(1+inputs!$B$33)-MAX(0,inputs!$B$31*(M249-inputs!$B$30)))</f>
        <v>47861.629574999977</v>
      </c>
      <c r="O249" s="26">
        <f t="shared" si="41"/>
        <v>21044.444444444445</v>
      </c>
      <c r="P249" s="25">
        <f>MAX(0,N249*(1+inputs!$B$33)-MAX(0,inputs!$B$31*(O249-inputs!$B$30)))</f>
        <v>48502.114018624969</v>
      </c>
      <c r="Q249" s="26">
        <f t="shared" si="42"/>
        <v>21566.666666666668</v>
      </c>
      <c r="R249" s="25">
        <f>MAX(0,P249*(1+inputs!$B$33)-MAX(0,inputs!$B$31*(Q249-inputs!$B$30)))</f>
        <v>49105.205728904337</v>
      </c>
      <c r="S249" s="26">
        <f t="shared" si="43"/>
        <v>22088.888888888891</v>
      </c>
      <c r="T249" s="25">
        <f>MAX(0,R249*(1+inputs!$B$33)-MAX(0,inputs!$B$31*(S249-inputs!$B$30)))</f>
        <v>49670.343814837892</v>
      </c>
      <c r="U249" s="26">
        <f t="shared" si="44"/>
        <v>22611.111111111109</v>
      </c>
      <c r="V249" s="25">
        <f>MAX(0,T249*(1+inputs!$B$33)-MAX(0,inputs!$B$31*(U249-inputs!$B$30)))</f>
        <v>50196.958972060456</v>
      </c>
      <c r="W249" s="26">
        <f t="shared" si="45"/>
        <v>23133.333333333332</v>
      </c>
      <c r="X249" s="25">
        <f>MAX(0,V249*(1+inputs!$B$33)-MAX(0,inputs!$B$31*(W249-inputs!$B$30)))</f>
        <v>50684.473356641356</v>
      </c>
      <c r="Y249" s="26">
        <f t="shared" si="46"/>
        <v>23655.555555555555</v>
      </c>
      <c r="Z249" s="25">
        <f>MAX(0,X249*(1+inputs!$B$33)-MAX(0,inputs!$B$31*(Y249-inputs!$B$30)))</f>
        <v>51132.300456990968</v>
      </c>
      <c r="AA249" s="25">
        <f>MAX(0,Y249*(1+inputs!$B$33)-MAX(0,inputs!$B$31*(Z249-inputs!$B$30)))</f>
        <v>21225.041847759701</v>
      </c>
      <c r="AB249" s="26">
        <f t="shared" si="47"/>
        <v>24700</v>
      </c>
      <c r="AC249" s="25">
        <f>MAX(0,AA249*(1+inputs!$B$33)-MAX(0,inputs!$B$31*(AB249-inputs!$B$30)))</f>
        <v>21136.977475476095</v>
      </c>
      <c r="AD249" s="26">
        <f>IF(inputs!$B$27="YES",MAX(0,inputs!$B$31*(AB249-inputs!$B$30)),0)</f>
        <v>0</v>
      </c>
      <c r="AE249" s="3">
        <f t="shared" si="48"/>
        <v>4033.2250000000004</v>
      </c>
      <c r="AF249" s="1">
        <f t="shared" si="51"/>
        <v>0.33250000000000002</v>
      </c>
      <c r="AG249" s="8">
        <f t="shared" si="49"/>
        <v>20666.775000000001</v>
      </c>
    </row>
    <row r="250" spans="1:33" x14ac:dyDescent="0.2">
      <c r="A250" s="11">
        <f t="shared" si="50"/>
        <v>24800</v>
      </c>
      <c r="B250" s="15">
        <f>inputs!$C$3-MAX(0,MIN((calculations!A250-inputs!$B$8)*0.5,inputs!$C$3))+IF(AND(inputs!$B$23="YES",A250&lt;=inputs!$B$25),inputs!$B$24,0)</f>
        <v>12570</v>
      </c>
      <c r="C250" s="15">
        <f>MAX(0,MIN(A250-B250,inputs!$C$4)*inputs!$B$3)</f>
        <v>2446</v>
      </c>
      <c r="D250" s="16">
        <f>MAX(0,(MIN(A250,inputs!$C$5)-(inputs!$C$4+B250))*inputs!$B$4)</f>
        <v>0</v>
      </c>
      <c r="E250" s="16">
        <f>MAX(0, (calculations!A250-inputs!$C$5)*inputs!$B$5)</f>
        <v>0</v>
      </c>
      <c r="F250" s="19">
        <f>MAX(0,inputs!$B$13*(MIN(calculations!A250,inputs!$C$14)-inputs!$C$13))+MAX(0,inputs!$B$14*(calculations!A250-inputs!$C$14))</f>
        <v>1620.4750000000001</v>
      </c>
      <c r="G250" s="22">
        <f>MAX(MIN((calculations!A250-inputs!$B$21)/10000,100%),0) * inputs!$B$18</f>
        <v>0</v>
      </c>
      <c r="H250" s="22">
        <f>IF(AND(inputs!$B$35="YES", calculations!A250&gt;=inputs!$B$36,calculations!A250&lt;inputs!$B$37),inputs!$B$38*MIN(2,inputs!$B$17),0)</f>
        <v>0</v>
      </c>
      <c r="I250" s="25">
        <f>MIN(inputs!$B$32,A250)</f>
        <v>20000</v>
      </c>
      <c r="J250" s="25">
        <f>inputs!$B$29*(1+inputs!$B$33)-MAX(0,inputs!$B$31*(I250-inputs!$B$30))</f>
        <v>46486.999999999993</v>
      </c>
      <c r="K250" s="26">
        <f t="shared" si="39"/>
        <v>20000</v>
      </c>
      <c r="L250" s="25">
        <f>MAX(0,J250*(1+inputs!$B$33)-MAX(0,inputs!$B$31*(K250-inputs!$B$30)))</f>
        <v>47184.304999999986</v>
      </c>
      <c r="M250" s="26">
        <f t="shared" si="40"/>
        <v>20533.333333333332</v>
      </c>
      <c r="N250" s="25">
        <f>MAX(0,L250*(1+inputs!$B$33)-MAX(0,inputs!$B$31*(M250-inputs!$B$30)))</f>
        <v>47860.629574999977</v>
      </c>
      <c r="O250" s="26">
        <f t="shared" si="41"/>
        <v>21066.666666666668</v>
      </c>
      <c r="P250" s="25">
        <f>MAX(0,N250*(1+inputs!$B$33)-MAX(0,inputs!$B$31*(O250-inputs!$B$30)))</f>
        <v>48499.099018624969</v>
      </c>
      <c r="Q250" s="26">
        <f t="shared" si="42"/>
        <v>21600</v>
      </c>
      <c r="R250" s="25">
        <f>MAX(0,P250*(1+inputs!$B$33)-MAX(0,inputs!$B$31*(Q250-inputs!$B$30)))</f>
        <v>49099.145503904336</v>
      </c>
      <c r="S250" s="26">
        <f t="shared" si="43"/>
        <v>22133.333333333332</v>
      </c>
      <c r="T250" s="25">
        <f>MAX(0,R250*(1+inputs!$B$33)-MAX(0,inputs!$B$31*(S250-inputs!$B$30)))</f>
        <v>49660.192686462891</v>
      </c>
      <c r="U250" s="26">
        <f t="shared" si="44"/>
        <v>22666.666666666668</v>
      </c>
      <c r="V250" s="25">
        <f>MAX(0,T250*(1+inputs!$B$33)-MAX(0,inputs!$B$31*(U250-inputs!$B$30)))</f>
        <v>50181.655576759826</v>
      </c>
      <c r="W250" s="26">
        <f t="shared" si="45"/>
        <v>23200</v>
      </c>
      <c r="X250" s="25">
        <f>MAX(0,V250*(1+inputs!$B$33)-MAX(0,inputs!$B$31*(W250-inputs!$B$30)))</f>
        <v>50662.940410411218</v>
      </c>
      <c r="Y250" s="26">
        <f t="shared" si="46"/>
        <v>23733.333333333332</v>
      </c>
      <c r="Z250" s="25">
        <f>MAX(0,X250*(1+inputs!$B$33)-MAX(0,inputs!$B$31*(Y250-inputs!$B$30)))</f>
        <v>51103.444516567382</v>
      </c>
      <c r="AA250" s="25">
        <f>MAX(0,Y250*(1+inputs!$B$33)-MAX(0,inputs!$B$31*(Z250-inputs!$B$30)))</f>
        <v>21306.583326842265</v>
      </c>
      <c r="AB250" s="26">
        <f t="shared" si="47"/>
        <v>24800</v>
      </c>
      <c r="AC250" s="25">
        <f>MAX(0,AA250*(1+inputs!$B$33)-MAX(0,inputs!$B$31*(AB250-inputs!$B$30)))</f>
        <v>21210.742076744897</v>
      </c>
      <c r="AD250" s="26">
        <f>IF(inputs!$B$27="YES",MAX(0,inputs!$B$31*(AB250-inputs!$B$30)),0)</f>
        <v>0</v>
      </c>
      <c r="AE250" s="3">
        <f t="shared" si="48"/>
        <v>4066.4750000000004</v>
      </c>
      <c r="AF250" s="1">
        <f t="shared" si="51"/>
        <v>0.33250000000000002</v>
      </c>
      <c r="AG250" s="8">
        <f t="shared" si="49"/>
        <v>20733.525000000001</v>
      </c>
    </row>
    <row r="251" spans="1:33" x14ac:dyDescent="0.2">
      <c r="A251" s="11">
        <f t="shared" si="50"/>
        <v>24900</v>
      </c>
      <c r="B251" s="15">
        <f>inputs!$C$3-MAX(0,MIN((calculations!A251-inputs!$B$8)*0.5,inputs!$C$3))+IF(AND(inputs!$B$23="YES",A251&lt;=inputs!$B$25),inputs!$B$24,0)</f>
        <v>12570</v>
      </c>
      <c r="C251" s="15">
        <f>MAX(0,MIN(A251-B251,inputs!$C$4)*inputs!$B$3)</f>
        <v>2466</v>
      </c>
      <c r="D251" s="16">
        <f>MAX(0,(MIN(A251,inputs!$C$5)-(inputs!$C$4+B251))*inputs!$B$4)</f>
        <v>0</v>
      </c>
      <c r="E251" s="16">
        <f>MAX(0, (calculations!A251-inputs!$C$5)*inputs!$B$5)</f>
        <v>0</v>
      </c>
      <c r="F251" s="19">
        <f>MAX(0,inputs!$B$13*(MIN(calculations!A251,inputs!$C$14)-inputs!$C$13))+MAX(0,inputs!$B$14*(calculations!A251-inputs!$C$14))</f>
        <v>1633.7250000000001</v>
      </c>
      <c r="G251" s="22">
        <f>MAX(MIN((calculations!A251-inputs!$B$21)/10000,100%),0) * inputs!$B$18</f>
        <v>0</v>
      </c>
      <c r="H251" s="22">
        <f>IF(AND(inputs!$B$35="YES", calculations!A251&gt;=inputs!$B$36,calculations!A251&lt;inputs!$B$37),inputs!$B$38*MIN(2,inputs!$B$17),0)</f>
        <v>0</v>
      </c>
      <c r="I251" s="25">
        <f>MIN(inputs!$B$32,A251)</f>
        <v>20000</v>
      </c>
      <c r="J251" s="25">
        <f>inputs!$B$29*(1+inputs!$B$33)-MAX(0,inputs!$B$31*(I251-inputs!$B$30))</f>
        <v>46486.999999999993</v>
      </c>
      <c r="K251" s="26">
        <f t="shared" si="39"/>
        <v>20000</v>
      </c>
      <c r="L251" s="25">
        <f>MAX(0,J251*(1+inputs!$B$33)-MAX(0,inputs!$B$31*(K251-inputs!$B$30)))</f>
        <v>47184.304999999986</v>
      </c>
      <c r="M251" s="26">
        <f t="shared" si="40"/>
        <v>20544.444444444445</v>
      </c>
      <c r="N251" s="25">
        <f>MAX(0,L251*(1+inputs!$B$33)-MAX(0,inputs!$B$31*(M251-inputs!$B$30)))</f>
        <v>47859.629574999977</v>
      </c>
      <c r="O251" s="26">
        <f t="shared" si="41"/>
        <v>21088.888888888891</v>
      </c>
      <c r="P251" s="25">
        <f>MAX(0,N251*(1+inputs!$B$33)-MAX(0,inputs!$B$31*(O251-inputs!$B$30)))</f>
        <v>48496.08401862497</v>
      </c>
      <c r="Q251" s="26">
        <f t="shared" si="42"/>
        <v>21633.333333333332</v>
      </c>
      <c r="R251" s="25">
        <f>MAX(0,P251*(1+inputs!$B$33)-MAX(0,inputs!$B$31*(Q251-inputs!$B$30)))</f>
        <v>49093.085278904335</v>
      </c>
      <c r="S251" s="26">
        <f t="shared" si="43"/>
        <v>22177.777777777777</v>
      </c>
      <c r="T251" s="25">
        <f>MAX(0,R251*(1+inputs!$B$33)-MAX(0,inputs!$B$31*(S251-inputs!$B$30)))</f>
        <v>49650.041558087891</v>
      </c>
      <c r="U251" s="26">
        <f t="shared" si="44"/>
        <v>22722.222222222223</v>
      </c>
      <c r="V251" s="25">
        <f>MAX(0,T251*(1+inputs!$B$33)-MAX(0,inputs!$B$31*(U251-inputs!$B$30)))</f>
        <v>50166.352181459202</v>
      </c>
      <c r="W251" s="26">
        <f t="shared" si="45"/>
        <v>23266.666666666668</v>
      </c>
      <c r="X251" s="25">
        <f>MAX(0,V251*(1+inputs!$B$33)-MAX(0,inputs!$B$31*(W251-inputs!$B$30)))</f>
        <v>50641.40746418108</v>
      </c>
      <c r="Y251" s="26">
        <f t="shared" si="46"/>
        <v>23811.111111111109</v>
      </c>
      <c r="Z251" s="25">
        <f>MAX(0,X251*(1+inputs!$B$33)-MAX(0,inputs!$B$31*(Y251-inputs!$B$30)))</f>
        <v>51074.588576143789</v>
      </c>
      <c r="AA251" s="25">
        <f>MAX(0,Y251*(1+inputs!$B$33)-MAX(0,inputs!$B$31*(Z251-inputs!$B$30)))</f>
        <v>21388.124805924832</v>
      </c>
      <c r="AB251" s="26">
        <f t="shared" si="47"/>
        <v>24900</v>
      </c>
      <c r="AC251" s="25">
        <f>MAX(0,AA251*(1+inputs!$B$33)-MAX(0,inputs!$B$31*(AB251-inputs!$B$30)))</f>
        <v>21284.506678013702</v>
      </c>
      <c r="AD251" s="26">
        <f>IF(inputs!$B$27="YES",MAX(0,inputs!$B$31*(AB251-inputs!$B$30)),0)</f>
        <v>0</v>
      </c>
      <c r="AE251" s="3">
        <f t="shared" si="48"/>
        <v>4099.7250000000004</v>
      </c>
      <c r="AF251" s="1">
        <f t="shared" si="51"/>
        <v>0.33250000000000002</v>
      </c>
      <c r="AG251" s="8">
        <f t="shared" si="49"/>
        <v>20800.275000000001</v>
      </c>
    </row>
    <row r="252" spans="1:33" x14ac:dyDescent="0.2">
      <c r="A252" s="11">
        <f t="shared" si="50"/>
        <v>25000</v>
      </c>
      <c r="B252" s="15">
        <f>inputs!$C$3-MAX(0,MIN((calculations!A252-inputs!$B$8)*0.5,inputs!$C$3))+IF(AND(inputs!$B$23="YES",A252&lt;=inputs!$B$25),inputs!$B$24,0)</f>
        <v>12570</v>
      </c>
      <c r="C252" s="15">
        <f>MAX(0,MIN(A252-B252,inputs!$C$4)*inputs!$B$3)</f>
        <v>2486</v>
      </c>
      <c r="D252" s="16">
        <f>MAX(0,(MIN(A252,inputs!$C$5)-(inputs!$C$4+B252))*inputs!$B$4)</f>
        <v>0</v>
      </c>
      <c r="E252" s="16">
        <f>MAX(0, (calculations!A252-inputs!$C$5)*inputs!$B$5)</f>
        <v>0</v>
      </c>
      <c r="F252" s="19">
        <f>MAX(0,inputs!$B$13*(MIN(calculations!A252,inputs!$C$14)-inputs!$C$13))+MAX(0,inputs!$B$14*(calculations!A252-inputs!$C$14))</f>
        <v>1646.9750000000001</v>
      </c>
      <c r="G252" s="22">
        <f>MAX(MIN((calculations!A252-inputs!$B$21)/10000,100%),0) * inputs!$B$18</f>
        <v>0</v>
      </c>
      <c r="H252" s="22">
        <f>IF(AND(inputs!$B$35="YES", calculations!A252&gt;=inputs!$B$36,calculations!A252&lt;inputs!$B$37),inputs!$B$38*MIN(2,inputs!$B$17),0)</f>
        <v>0</v>
      </c>
      <c r="I252" s="25">
        <f>MIN(inputs!$B$32,A252)</f>
        <v>20000</v>
      </c>
      <c r="J252" s="25">
        <f>inputs!$B$29*(1+inputs!$B$33)-MAX(0,inputs!$B$31*(I252-inputs!$B$30))</f>
        <v>46486.999999999993</v>
      </c>
      <c r="K252" s="26">
        <f t="shared" si="39"/>
        <v>20000</v>
      </c>
      <c r="L252" s="25">
        <f>MAX(0,J252*(1+inputs!$B$33)-MAX(0,inputs!$B$31*(K252-inputs!$B$30)))</f>
        <v>47184.304999999986</v>
      </c>
      <c r="M252" s="26">
        <f t="shared" si="40"/>
        <v>20555.555555555555</v>
      </c>
      <c r="N252" s="25">
        <f>MAX(0,L252*(1+inputs!$B$33)-MAX(0,inputs!$B$31*(M252-inputs!$B$30)))</f>
        <v>47858.629574999977</v>
      </c>
      <c r="O252" s="26">
        <f t="shared" si="41"/>
        <v>21111.111111111109</v>
      </c>
      <c r="P252" s="25">
        <f>MAX(0,N252*(1+inputs!$B$33)-MAX(0,inputs!$B$31*(O252-inputs!$B$30)))</f>
        <v>48493.06901862497</v>
      </c>
      <c r="Q252" s="26">
        <f t="shared" si="42"/>
        <v>21666.666666666668</v>
      </c>
      <c r="R252" s="25">
        <f>MAX(0,P252*(1+inputs!$B$33)-MAX(0,inputs!$B$31*(Q252-inputs!$B$30)))</f>
        <v>49087.025053904341</v>
      </c>
      <c r="S252" s="26">
        <f t="shared" si="43"/>
        <v>22222.222222222223</v>
      </c>
      <c r="T252" s="25">
        <f>MAX(0,R252*(1+inputs!$B$33)-MAX(0,inputs!$B$31*(S252-inputs!$B$30)))</f>
        <v>49639.890429712897</v>
      </c>
      <c r="U252" s="26">
        <f t="shared" si="44"/>
        <v>22777.777777777777</v>
      </c>
      <c r="V252" s="25">
        <f>MAX(0,T252*(1+inputs!$B$33)-MAX(0,inputs!$B$31*(U252-inputs!$B$30)))</f>
        <v>50151.048786158586</v>
      </c>
      <c r="W252" s="26">
        <f t="shared" si="45"/>
        <v>23333.333333333332</v>
      </c>
      <c r="X252" s="25">
        <f>MAX(0,V252*(1+inputs!$B$33)-MAX(0,inputs!$B$31*(W252-inputs!$B$30)))</f>
        <v>50619.874517950957</v>
      </c>
      <c r="Y252" s="26">
        <f t="shared" si="46"/>
        <v>23888.888888888891</v>
      </c>
      <c r="Z252" s="25">
        <f>MAX(0,X252*(1+inputs!$B$33)-MAX(0,inputs!$B$31*(Y252-inputs!$B$30)))</f>
        <v>51045.732635720211</v>
      </c>
      <c r="AA252" s="25">
        <f>MAX(0,Y252*(1+inputs!$B$33)-MAX(0,inputs!$B$31*(Z252-inputs!$B$30)))</f>
        <v>21469.666285007403</v>
      </c>
      <c r="AB252" s="26">
        <f t="shared" si="47"/>
        <v>25000</v>
      </c>
      <c r="AC252" s="25">
        <f>MAX(0,AA252*(1+inputs!$B$33)-MAX(0,inputs!$B$31*(AB252-inputs!$B$30)))</f>
        <v>21358.271279282511</v>
      </c>
      <c r="AD252" s="26">
        <f>IF(inputs!$B$27="YES",MAX(0,inputs!$B$31*(AB252-inputs!$B$30)),0)</f>
        <v>0</v>
      </c>
      <c r="AE252" s="3">
        <f t="shared" si="48"/>
        <v>4132.9750000000004</v>
      </c>
      <c r="AF252" s="1">
        <f t="shared" si="51"/>
        <v>0.33250000000000002</v>
      </c>
      <c r="AG252" s="8">
        <f t="shared" si="49"/>
        <v>20867.025000000001</v>
      </c>
    </row>
    <row r="253" spans="1:33" x14ac:dyDescent="0.2">
      <c r="A253" s="11">
        <f t="shared" si="50"/>
        <v>25100</v>
      </c>
      <c r="B253" s="15">
        <f>inputs!$C$3-MAX(0,MIN((calculations!A253-inputs!$B$8)*0.5,inputs!$C$3))+IF(AND(inputs!$B$23="YES",A253&lt;=inputs!$B$25),inputs!$B$24,0)</f>
        <v>12570</v>
      </c>
      <c r="C253" s="15">
        <f>MAX(0,MIN(A253-B253,inputs!$C$4)*inputs!$B$3)</f>
        <v>2506</v>
      </c>
      <c r="D253" s="16">
        <f>MAX(0,(MIN(A253,inputs!$C$5)-(inputs!$C$4+B253))*inputs!$B$4)</f>
        <v>0</v>
      </c>
      <c r="E253" s="16">
        <f>MAX(0, (calculations!A253-inputs!$C$5)*inputs!$B$5)</f>
        <v>0</v>
      </c>
      <c r="F253" s="19">
        <f>MAX(0,inputs!$B$13*(MIN(calculations!A253,inputs!$C$14)-inputs!$C$13))+MAX(0,inputs!$B$14*(calculations!A253-inputs!$C$14))</f>
        <v>1660.2250000000001</v>
      </c>
      <c r="G253" s="22">
        <f>MAX(MIN((calculations!A253-inputs!$B$21)/10000,100%),0) * inputs!$B$18</f>
        <v>0</v>
      </c>
      <c r="H253" s="22">
        <f>IF(AND(inputs!$B$35="YES", calculations!A253&gt;=inputs!$B$36,calculations!A253&lt;inputs!$B$37),inputs!$B$38*MIN(2,inputs!$B$17),0)</f>
        <v>0</v>
      </c>
      <c r="I253" s="25">
        <f>MIN(inputs!$B$32,A253)</f>
        <v>20000</v>
      </c>
      <c r="J253" s="25">
        <f>inputs!$B$29*(1+inputs!$B$33)-MAX(0,inputs!$B$31*(I253-inputs!$B$30))</f>
        <v>46486.999999999993</v>
      </c>
      <c r="K253" s="26">
        <f t="shared" si="39"/>
        <v>20000</v>
      </c>
      <c r="L253" s="25">
        <f>MAX(0,J253*(1+inputs!$B$33)-MAX(0,inputs!$B$31*(K253-inputs!$B$30)))</f>
        <v>47184.304999999986</v>
      </c>
      <c r="M253" s="26">
        <f t="shared" si="40"/>
        <v>20566.666666666668</v>
      </c>
      <c r="N253" s="25">
        <f>MAX(0,L253*(1+inputs!$B$33)-MAX(0,inputs!$B$31*(M253-inputs!$B$30)))</f>
        <v>47857.629574999977</v>
      </c>
      <c r="O253" s="26">
        <f t="shared" si="41"/>
        <v>21133.333333333332</v>
      </c>
      <c r="P253" s="25">
        <f>MAX(0,N253*(1+inputs!$B$33)-MAX(0,inputs!$B$31*(O253-inputs!$B$30)))</f>
        <v>48490.054018624971</v>
      </c>
      <c r="Q253" s="26">
        <f t="shared" si="42"/>
        <v>21700</v>
      </c>
      <c r="R253" s="25">
        <f>MAX(0,P253*(1+inputs!$B$33)-MAX(0,inputs!$B$31*(Q253-inputs!$B$30)))</f>
        <v>49080.96482890434</v>
      </c>
      <c r="S253" s="26">
        <f t="shared" si="43"/>
        <v>22266.666666666668</v>
      </c>
      <c r="T253" s="25">
        <f>MAX(0,R253*(1+inputs!$B$33)-MAX(0,inputs!$B$31*(S253-inputs!$B$30)))</f>
        <v>49629.739301337897</v>
      </c>
      <c r="U253" s="26">
        <f t="shared" si="44"/>
        <v>22833.333333333332</v>
      </c>
      <c r="V253" s="25">
        <f>MAX(0,T253*(1+inputs!$B$33)-MAX(0,inputs!$B$31*(U253-inputs!$B$30)))</f>
        <v>50135.745390857955</v>
      </c>
      <c r="W253" s="26">
        <f t="shared" si="45"/>
        <v>23400</v>
      </c>
      <c r="X253" s="25">
        <f>MAX(0,V253*(1+inputs!$B$33)-MAX(0,inputs!$B$31*(W253-inputs!$B$30)))</f>
        <v>50598.341571720819</v>
      </c>
      <c r="Y253" s="26">
        <f t="shared" si="46"/>
        <v>23966.666666666668</v>
      </c>
      <c r="Z253" s="25">
        <f>MAX(0,X253*(1+inputs!$B$33)-MAX(0,inputs!$B$31*(Y253-inputs!$B$30)))</f>
        <v>51016.876695296625</v>
      </c>
      <c r="AA253" s="25">
        <f>MAX(0,Y253*(1+inputs!$B$33)-MAX(0,inputs!$B$31*(Z253-inputs!$B$30)))</f>
        <v>21551.207764089966</v>
      </c>
      <c r="AB253" s="26">
        <f t="shared" si="47"/>
        <v>25100</v>
      </c>
      <c r="AC253" s="25">
        <f>MAX(0,AA253*(1+inputs!$B$33)-MAX(0,inputs!$B$31*(AB253-inputs!$B$30)))</f>
        <v>21432.035880551313</v>
      </c>
      <c r="AD253" s="26">
        <f>IF(inputs!$B$27="YES",MAX(0,inputs!$B$31*(AB253-inputs!$B$30)),0)</f>
        <v>0</v>
      </c>
      <c r="AE253" s="3">
        <f t="shared" si="48"/>
        <v>4166.2250000000004</v>
      </c>
      <c r="AF253" s="1">
        <f t="shared" si="51"/>
        <v>0.33250000000000002</v>
      </c>
      <c r="AG253" s="8">
        <f t="shared" si="49"/>
        <v>20933.775000000001</v>
      </c>
    </row>
    <row r="254" spans="1:33" x14ac:dyDescent="0.2">
      <c r="A254" s="11">
        <f t="shared" si="50"/>
        <v>25200</v>
      </c>
      <c r="B254" s="15">
        <f>inputs!$C$3-MAX(0,MIN((calculations!A254-inputs!$B$8)*0.5,inputs!$C$3))+IF(AND(inputs!$B$23="YES",A254&lt;=inputs!$B$25),inputs!$B$24,0)</f>
        <v>12570</v>
      </c>
      <c r="C254" s="15">
        <f>MAX(0,MIN(A254-B254,inputs!$C$4)*inputs!$B$3)</f>
        <v>2526</v>
      </c>
      <c r="D254" s="16">
        <f>MAX(0,(MIN(A254,inputs!$C$5)-(inputs!$C$4+B254))*inputs!$B$4)</f>
        <v>0</v>
      </c>
      <c r="E254" s="16">
        <f>MAX(0, (calculations!A254-inputs!$C$5)*inputs!$B$5)</f>
        <v>0</v>
      </c>
      <c r="F254" s="19">
        <f>MAX(0,inputs!$B$13*(MIN(calculations!A254,inputs!$C$14)-inputs!$C$13))+MAX(0,inputs!$B$14*(calculations!A254-inputs!$C$14))</f>
        <v>1673.4750000000001</v>
      </c>
      <c r="G254" s="22">
        <f>MAX(MIN((calculations!A254-inputs!$B$21)/10000,100%),0) * inputs!$B$18</f>
        <v>0</v>
      </c>
      <c r="H254" s="22">
        <f>IF(AND(inputs!$B$35="YES", calculations!A254&gt;=inputs!$B$36,calculations!A254&lt;inputs!$B$37),inputs!$B$38*MIN(2,inputs!$B$17),0)</f>
        <v>0</v>
      </c>
      <c r="I254" s="25">
        <f>MIN(inputs!$B$32,A254)</f>
        <v>20000</v>
      </c>
      <c r="J254" s="25">
        <f>inputs!$B$29*(1+inputs!$B$33)-MAX(0,inputs!$B$31*(I254-inputs!$B$30))</f>
        <v>46486.999999999993</v>
      </c>
      <c r="K254" s="26">
        <f t="shared" si="39"/>
        <v>20000</v>
      </c>
      <c r="L254" s="25">
        <f>MAX(0,J254*(1+inputs!$B$33)-MAX(0,inputs!$B$31*(K254-inputs!$B$30)))</f>
        <v>47184.304999999986</v>
      </c>
      <c r="M254" s="26">
        <f t="shared" si="40"/>
        <v>20577.777777777777</v>
      </c>
      <c r="N254" s="25">
        <f>MAX(0,L254*(1+inputs!$B$33)-MAX(0,inputs!$B$31*(M254-inputs!$B$30)))</f>
        <v>47856.629574999977</v>
      </c>
      <c r="O254" s="26">
        <f t="shared" si="41"/>
        <v>21155.555555555555</v>
      </c>
      <c r="P254" s="25">
        <f>MAX(0,N254*(1+inputs!$B$33)-MAX(0,inputs!$B$31*(O254-inputs!$B$30)))</f>
        <v>48487.039018624972</v>
      </c>
      <c r="Q254" s="26">
        <f t="shared" si="42"/>
        <v>21733.333333333332</v>
      </c>
      <c r="R254" s="25">
        <f>MAX(0,P254*(1+inputs!$B$33)-MAX(0,inputs!$B$31*(Q254-inputs!$B$30)))</f>
        <v>49074.904603904339</v>
      </c>
      <c r="S254" s="26">
        <f t="shared" si="43"/>
        <v>22311.111111111109</v>
      </c>
      <c r="T254" s="25">
        <f>MAX(0,R254*(1+inputs!$B$33)-MAX(0,inputs!$B$31*(S254-inputs!$B$30)))</f>
        <v>49619.588172962896</v>
      </c>
      <c r="U254" s="26">
        <f t="shared" si="44"/>
        <v>22888.888888888891</v>
      </c>
      <c r="V254" s="25">
        <f>MAX(0,T254*(1+inputs!$B$33)-MAX(0,inputs!$B$31*(U254-inputs!$B$30)))</f>
        <v>50120.441995557332</v>
      </c>
      <c r="W254" s="26">
        <f t="shared" si="45"/>
        <v>23466.666666666668</v>
      </c>
      <c r="X254" s="25">
        <f>MAX(0,V254*(1+inputs!$B$33)-MAX(0,inputs!$B$31*(W254-inputs!$B$30)))</f>
        <v>50576.808625490688</v>
      </c>
      <c r="Y254" s="26">
        <f t="shared" si="46"/>
        <v>24044.444444444445</v>
      </c>
      <c r="Z254" s="25">
        <f>MAX(0,X254*(1+inputs!$B$33)-MAX(0,inputs!$B$31*(Y254-inputs!$B$30)))</f>
        <v>50988.02075487304</v>
      </c>
      <c r="AA254" s="25">
        <f>MAX(0,Y254*(1+inputs!$B$33)-MAX(0,inputs!$B$31*(Z254-inputs!$B$30)))</f>
        <v>21632.749243172537</v>
      </c>
      <c r="AB254" s="26">
        <f t="shared" si="47"/>
        <v>25200</v>
      </c>
      <c r="AC254" s="25">
        <f>MAX(0,AA254*(1+inputs!$B$33)-MAX(0,inputs!$B$31*(AB254-inputs!$B$30)))</f>
        <v>21505.800481820123</v>
      </c>
      <c r="AD254" s="26">
        <f>IF(inputs!$B$27="YES",MAX(0,inputs!$B$31*(AB254-inputs!$B$30)),0)</f>
        <v>0</v>
      </c>
      <c r="AE254" s="3">
        <f t="shared" si="48"/>
        <v>4199.4750000000004</v>
      </c>
      <c r="AF254" s="1">
        <f t="shared" si="51"/>
        <v>0.33250000000000002</v>
      </c>
      <c r="AG254" s="8">
        <f t="shared" si="49"/>
        <v>21000.525000000001</v>
      </c>
    </row>
    <row r="255" spans="1:33" x14ac:dyDescent="0.2">
      <c r="A255" s="11">
        <f t="shared" si="50"/>
        <v>25300</v>
      </c>
      <c r="B255" s="15">
        <f>inputs!$C$3-MAX(0,MIN((calculations!A255-inputs!$B$8)*0.5,inputs!$C$3))+IF(AND(inputs!$B$23="YES",A255&lt;=inputs!$B$25),inputs!$B$24,0)</f>
        <v>12570</v>
      </c>
      <c r="C255" s="15">
        <f>MAX(0,MIN(A255-B255,inputs!$C$4)*inputs!$B$3)</f>
        <v>2546</v>
      </c>
      <c r="D255" s="16">
        <f>MAX(0,(MIN(A255,inputs!$C$5)-(inputs!$C$4+B255))*inputs!$B$4)</f>
        <v>0</v>
      </c>
      <c r="E255" s="16">
        <f>MAX(0, (calculations!A255-inputs!$C$5)*inputs!$B$5)</f>
        <v>0</v>
      </c>
      <c r="F255" s="19">
        <f>MAX(0,inputs!$B$13*(MIN(calculations!A255,inputs!$C$14)-inputs!$C$13))+MAX(0,inputs!$B$14*(calculations!A255-inputs!$C$14))</f>
        <v>1686.7250000000001</v>
      </c>
      <c r="G255" s="22">
        <f>MAX(MIN((calculations!A255-inputs!$B$21)/10000,100%),0) * inputs!$B$18</f>
        <v>0</v>
      </c>
      <c r="H255" s="22">
        <f>IF(AND(inputs!$B$35="YES", calculations!A255&gt;=inputs!$B$36,calculations!A255&lt;inputs!$B$37),inputs!$B$38*MIN(2,inputs!$B$17),0)</f>
        <v>0</v>
      </c>
      <c r="I255" s="25">
        <f>MIN(inputs!$B$32,A255)</f>
        <v>20000</v>
      </c>
      <c r="J255" s="25">
        <f>inputs!$B$29*(1+inputs!$B$33)-MAX(0,inputs!$B$31*(I255-inputs!$B$30))</f>
        <v>46486.999999999993</v>
      </c>
      <c r="K255" s="26">
        <f t="shared" si="39"/>
        <v>20000</v>
      </c>
      <c r="L255" s="25">
        <f>MAX(0,J255*(1+inputs!$B$33)-MAX(0,inputs!$B$31*(K255-inputs!$B$30)))</f>
        <v>47184.304999999986</v>
      </c>
      <c r="M255" s="26">
        <f t="shared" si="40"/>
        <v>20588.888888888891</v>
      </c>
      <c r="N255" s="25">
        <f>MAX(0,L255*(1+inputs!$B$33)-MAX(0,inputs!$B$31*(M255-inputs!$B$30)))</f>
        <v>47855.629574999977</v>
      </c>
      <c r="O255" s="26">
        <f t="shared" si="41"/>
        <v>21177.777777777777</v>
      </c>
      <c r="P255" s="25">
        <f>MAX(0,N255*(1+inputs!$B$33)-MAX(0,inputs!$B$31*(O255-inputs!$B$30)))</f>
        <v>48484.024018624972</v>
      </c>
      <c r="Q255" s="26">
        <f t="shared" si="42"/>
        <v>21766.666666666668</v>
      </c>
      <c r="R255" s="25">
        <f>MAX(0,P255*(1+inputs!$B$33)-MAX(0,inputs!$B$31*(Q255-inputs!$B$30)))</f>
        <v>49068.844378904338</v>
      </c>
      <c r="S255" s="26">
        <f t="shared" si="43"/>
        <v>22355.555555555555</v>
      </c>
      <c r="T255" s="25">
        <f>MAX(0,R255*(1+inputs!$B$33)-MAX(0,inputs!$B$31*(S255-inputs!$B$30)))</f>
        <v>49609.437044587896</v>
      </c>
      <c r="U255" s="26">
        <f t="shared" si="44"/>
        <v>22944.444444444445</v>
      </c>
      <c r="V255" s="25">
        <f>MAX(0,T255*(1+inputs!$B$33)-MAX(0,inputs!$B$31*(U255-inputs!$B$30)))</f>
        <v>50105.138600256709</v>
      </c>
      <c r="W255" s="26">
        <f t="shared" si="45"/>
        <v>23533.333333333332</v>
      </c>
      <c r="X255" s="25">
        <f>MAX(0,V255*(1+inputs!$B$33)-MAX(0,inputs!$B$31*(W255-inputs!$B$30)))</f>
        <v>50555.275679260551</v>
      </c>
      <c r="Y255" s="26">
        <f t="shared" si="46"/>
        <v>24122.222222222223</v>
      </c>
      <c r="Z255" s="25">
        <f>MAX(0,X255*(1+inputs!$B$33)-MAX(0,inputs!$B$31*(Y255-inputs!$B$30)))</f>
        <v>50959.164814449454</v>
      </c>
      <c r="AA255" s="25">
        <f>MAX(0,Y255*(1+inputs!$B$33)-MAX(0,inputs!$B$31*(Z255-inputs!$B$30)))</f>
        <v>21714.290722255104</v>
      </c>
      <c r="AB255" s="26">
        <f t="shared" si="47"/>
        <v>25300</v>
      </c>
      <c r="AC255" s="25">
        <f>MAX(0,AA255*(1+inputs!$B$33)-MAX(0,inputs!$B$31*(AB255-inputs!$B$30)))</f>
        <v>21579.565083088928</v>
      </c>
      <c r="AD255" s="26">
        <f>IF(inputs!$B$27="YES",MAX(0,inputs!$B$31*(AB255-inputs!$B$30)),0)</f>
        <v>0</v>
      </c>
      <c r="AE255" s="3">
        <f t="shared" si="48"/>
        <v>4232.7250000000004</v>
      </c>
      <c r="AF255" s="1">
        <f t="shared" si="51"/>
        <v>0.33250000000000002</v>
      </c>
      <c r="AG255" s="8">
        <f t="shared" si="49"/>
        <v>21067.275000000001</v>
      </c>
    </row>
    <row r="256" spans="1:33" x14ac:dyDescent="0.2">
      <c r="A256" s="11">
        <f t="shared" si="50"/>
        <v>25400</v>
      </c>
      <c r="B256" s="15">
        <f>inputs!$C$3-MAX(0,MIN((calculations!A256-inputs!$B$8)*0.5,inputs!$C$3))+IF(AND(inputs!$B$23="YES",A256&lt;=inputs!$B$25),inputs!$B$24,0)</f>
        <v>12570</v>
      </c>
      <c r="C256" s="15">
        <f>MAX(0,MIN(A256-B256,inputs!$C$4)*inputs!$B$3)</f>
        <v>2566</v>
      </c>
      <c r="D256" s="16">
        <f>MAX(0,(MIN(A256,inputs!$C$5)-(inputs!$C$4+B256))*inputs!$B$4)</f>
        <v>0</v>
      </c>
      <c r="E256" s="16">
        <f>MAX(0, (calculations!A256-inputs!$C$5)*inputs!$B$5)</f>
        <v>0</v>
      </c>
      <c r="F256" s="19">
        <f>MAX(0,inputs!$B$13*(MIN(calculations!A256,inputs!$C$14)-inputs!$C$13))+MAX(0,inputs!$B$14*(calculations!A256-inputs!$C$14))</f>
        <v>1699.9750000000001</v>
      </c>
      <c r="G256" s="22">
        <f>MAX(MIN((calculations!A256-inputs!$B$21)/10000,100%),0) * inputs!$B$18</f>
        <v>0</v>
      </c>
      <c r="H256" s="22">
        <f>IF(AND(inputs!$B$35="YES", calculations!A256&gt;=inputs!$B$36,calculations!A256&lt;inputs!$B$37),inputs!$B$38*MIN(2,inputs!$B$17),0)</f>
        <v>0</v>
      </c>
      <c r="I256" s="25">
        <f>MIN(inputs!$B$32,A256)</f>
        <v>20000</v>
      </c>
      <c r="J256" s="25">
        <f>inputs!$B$29*(1+inputs!$B$33)-MAX(0,inputs!$B$31*(I256-inputs!$B$30))</f>
        <v>46486.999999999993</v>
      </c>
      <c r="K256" s="26">
        <f t="shared" si="39"/>
        <v>20000</v>
      </c>
      <c r="L256" s="25">
        <f>MAX(0,J256*(1+inputs!$B$33)-MAX(0,inputs!$B$31*(K256-inputs!$B$30)))</f>
        <v>47184.304999999986</v>
      </c>
      <c r="M256" s="26">
        <f t="shared" si="40"/>
        <v>20600</v>
      </c>
      <c r="N256" s="25">
        <f>MAX(0,L256*(1+inputs!$B$33)-MAX(0,inputs!$B$31*(M256-inputs!$B$30)))</f>
        <v>47854.629574999977</v>
      </c>
      <c r="O256" s="26">
        <f t="shared" si="41"/>
        <v>21200</v>
      </c>
      <c r="P256" s="25">
        <f>MAX(0,N256*(1+inputs!$B$33)-MAX(0,inputs!$B$31*(O256-inputs!$B$30)))</f>
        <v>48481.009018624973</v>
      </c>
      <c r="Q256" s="26">
        <f t="shared" si="42"/>
        <v>21800</v>
      </c>
      <c r="R256" s="25">
        <f>MAX(0,P256*(1+inputs!$B$33)-MAX(0,inputs!$B$31*(Q256-inputs!$B$30)))</f>
        <v>49062.784153904337</v>
      </c>
      <c r="S256" s="26">
        <f t="shared" si="43"/>
        <v>22400</v>
      </c>
      <c r="T256" s="25">
        <f>MAX(0,R256*(1+inputs!$B$33)-MAX(0,inputs!$B$31*(S256-inputs!$B$30)))</f>
        <v>49599.285916212895</v>
      </c>
      <c r="U256" s="26">
        <f t="shared" si="44"/>
        <v>23000</v>
      </c>
      <c r="V256" s="25">
        <f>MAX(0,T256*(1+inputs!$B$33)-MAX(0,inputs!$B$31*(U256-inputs!$B$30)))</f>
        <v>50089.835204956078</v>
      </c>
      <c r="W256" s="26">
        <f t="shared" si="45"/>
        <v>23600</v>
      </c>
      <c r="X256" s="25">
        <f>MAX(0,V256*(1+inputs!$B$33)-MAX(0,inputs!$B$31*(W256-inputs!$B$30)))</f>
        <v>50533.742733030413</v>
      </c>
      <c r="Y256" s="26">
        <f t="shared" si="46"/>
        <v>24200</v>
      </c>
      <c r="Z256" s="25">
        <f>MAX(0,X256*(1+inputs!$B$33)-MAX(0,inputs!$B$31*(Y256-inputs!$B$30)))</f>
        <v>50930.308874025861</v>
      </c>
      <c r="AA256" s="25">
        <f>MAX(0,Y256*(1+inputs!$B$33)-MAX(0,inputs!$B$31*(Z256-inputs!$B$30)))</f>
        <v>21795.832201337667</v>
      </c>
      <c r="AB256" s="26">
        <f t="shared" si="47"/>
        <v>25400</v>
      </c>
      <c r="AC256" s="25">
        <f>MAX(0,AA256*(1+inputs!$B$33)-MAX(0,inputs!$B$31*(AB256-inputs!$B$30)))</f>
        <v>21653.32968435773</v>
      </c>
      <c r="AD256" s="26">
        <f>IF(inputs!$B$27="YES",MAX(0,inputs!$B$31*(AB256-inputs!$B$30)),0)</f>
        <v>0</v>
      </c>
      <c r="AE256" s="3">
        <f t="shared" si="48"/>
        <v>4265.9750000000004</v>
      </c>
      <c r="AF256" s="1">
        <f t="shared" si="51"/>
        <v>0.33250000000000002</v>
      </c>
      <c r="AG256" s="8">
        <f t="shared" si="49"/>
        <v>21134.025000000001</v>
      </c>
    </row>
    <row r="257" spans="1:33" x14ac:dyDescent="0.2">
      <c r="A257" s="11">
        <f t="shared" si="50"/>
        <v>25500</v>
      </c>
      <c r="B257" s="15">
        <f>inputs!$C$3-MAX(0,MIN((calculations!A257-inputs!$B$8)*0.5,inputs!$C$3))+IF(AND(inputs!$B$23="YES",A257&lt;=inputs!$B$25),inputs!$B$24,0)</f>
        <v>12570</v>
      </c>
      <c r="C257" s="15">
        <f>MAX(0,MIN(A257-B257,inputs!$C$4)*inputs!$B$3)</f>
        <v>2586</v>
      </c>
      <c r="D257" s="16">
        <f>MAX(0,(MIN(A257,inputs!$C$5)-(inputs!$C$4+B257))*inputs!$B$4)</f>
        <v>0</v>
      </c>
      <c r="E257" s="16">
        <f>MAX(0, (calculations!A257-inputs!$C$5)*inputs!$B$5)</f>
        <v>0</v>
      </c>
      <c r="F257" s="19">
        <f>MAX(0,inputs!$B$13*(MIN(calculations!A257,inputs!$C$14)-inputs!$C$13))+MAX(0,inputs!$B$14*(calculations!A257-inputs!$C$14))</f>
        <v>1713.2250000000001</v>
      </c>
      <c r="G257" s="22">
        <f>MAX(MIN((calculations!A257-inputs!$B$21)/10000,100%),0) * inputs!$B$18</f>
        <v>0</v>
      </c>
      <c r="H257" s="22">
        <f>IF(AND(inputs!$B$35="YES", calculations!A257&gt;=inputs!$B$36,calculations!A257&lt;inputs!$B$37),inputs!$B$38*MIN(2,inputs!$B$17),0)</f>
        <v>0</v>
      </c>
      <c r="I257" s="25">
        <f>MIN(inputs!$B$32,A257)</f>
        <v>20000</v>
      </c>
      <c r="J257" s="25">
        <f>inputs!$B$29*(1+inputs!$B$33)-MAX(0,inputs!$B$31*(I257-inputs!$B$30))</f>
        <v>46486.999999999993</v>
      </c>
      <c r="K257" s="26">
        <f t="shared" si="39"/>
        <v>20000</v>
      </c>
      <c r="L257" s="25">
        <f>MAX(0,J257*(1+inputs!$B$33)-MAX(0,inputs!$B$31*(K257-inputs!$B$30)))</f>
        <v>47184.304999999986</v>
      </c>
      <c r="M257" s="26">
        <f t="shared" si="40"/>
        <v>20611.111111111109</v>
      </c>
      <c r="N257" s="25">
        <f>MAX(0,L257*(1+inputs!$B$33)-MAX(0,inputs!$B$31*(M257-inputs!$B$30)))</f>
        <v>47853.629574999977</v>
      </c>
      <c r="O257" s="26">
        <f t="shared" si="41"/>
        <v>21222.222222222223</v>
      </c>
      <c r="P257" s="25">
        <f>MAX(0,N257*(1+inputs!$B$33)-MAX(0,inputs!$B$31*(O257-inputs!$B$30)))</f>
        <v>48477.994018624973</v>
      </c>
      <c r="Q257" s="26">
        <f t="shared" si="42"/>
        <v>21833.333333333332</v>
      </c>
      <c r="R257" s="25">
        <f>MAX(0,P257*(1+inputs!$B$33)-MAX(0,inputs!$B$31*(Q257-inputs!$B$30)))</f>
        <v>49056.723928904343</v>
      </c>
      <c r="S257" s="26">
        <f t="shared" si="43"/>
        <v>22444.444444444445</v>
      </c>
      <c r="T257" s="25">
        <f>MAX(0,R257*(1+inputs!$B$33)-MAX(0,inputs!$B$31*(S257-inputs!$B$30)))</f>
        <v>49589.134787837902</v>
      </c>
      <c r="U257" s="26">
        <f t="shared" si="44"/>
        <v>23055.555555555555</v>
      </c>
      <c r="V257" s="25">
        <f>MAX(0,T257*(1+inputs!$B$33)-MAX(0,inputs!$B$31*(U257-inputs!$B$30)))</f>
        <v>50074.531809655462</v>
      </c>
      <c r="W257" s="26">
        <f t="shared" si="45"/>
        <v>23666.666666666668</v>
      </c>
      <c r="X257" s="25">
        <f>MAX(0,V257*(1+inputs!$B$33)-MAX(0,inputs!$B$31*(W257-inputs!$B$30)))</f>
        <v>50512.209786800289</v>
      </c>
      <c r="Y257" s="26">
        <f t="shared" si="46"/>
        <v>24277.777777777777</v>
      </c>
      <c r="Z257" s="25">
        <f>MAX(0,X257*(1+inputs!$B$33)-MAX(0,inputs!$B$31*(Y257-inputs!$B$30)))</f>
        <v>50901.45293360229</v>
      </c>
      <c r="AA257" s="25">
        <f>MAX(0,Y257*(1+inputs!$B$33)-MAX(0,inputs!$B$31*(Z257-inputs!$B$30)))</f>
        <v>21877.373680420234</v>
      </c>
      <c r="AB257" s="26">
        <f t="shared" si="47"/>
        <v>25500</v>
      </c>
      <c r="AC257" s="25">
        <f>MAX(0,AA257*(1+inputs!$B$33)-MAX(0,inputs!$B$31*(AB257-inputs!$B$30)))</f>
        <v>21727.094285626536</v>
      </c>
      <c r="AD257" s="26">
        <f>IF(inputs!$B$27="YES",MAX(0,inputs!$B$31*(AB257-inputs!$B$30)),0)</f>
        <v>0</v>
      </c>
      <c r="AE257" s="3">
        <f t="shared" si="48"/>
        <v>4299.2250000000004</v>
      </c>
      <c r="AF257" s="1">
        <f t="shared" si="51"/>
        <v>0.33250000000000002</v>
      </c>
      <c r="AG257" s="8">
        <f t="shared" si="49"/>
        <v>21200.775000000001</v>
      </c>
    </row>
    <row r="258" spans="1:33" x14ac:dyDescent="0.2">
      <c r="A258" s="11">
        <f t="shared" si="50"/>
        <v>25600</v>
      </c>
      <c r="B258" s="15">
        <f>inputs!$C$3-MAX(0,MIN((calculations!A258-inputs!$B$8)*0.5,inputs!$C$3))+IF(AND(inputs!$B$23="YES",A258&lt;=inputs!$B$25),inputs!$B$24,0)</f>
        <v>12570</v>
      </c>
      <c r="C258" s="15">
        <f>MAX(0,MIN(A258-B258,inputs!$C$4)*inputs!$B$3)</f>
        <v>2606</v>
      </c>
      <c r="D258" s="16">
        <f>MAX(0,(MIN(A258,inputs!$C$5)-(inputs!$C$4+B258))*inputs!$B$4)</f>
        <v>0</v>
      </c>
      <c r="E258" s="16">
        <f>MAX(0, (calculations!A258-inputs!$C$5)*inputs!$B$5)</f>
        <v>0</v>
      </c>
      <c r="F258" s="19">
        <f>MAX(0,inputs!$B$13*(MIN(calculations!A258,inputs!$C$14)-inputs!$C$13))+MAX(0,inputs!$B$14*(calculations!A258-inputs!$C$14))</f>
        <v>1726.4750000000001</v>
      </c>
      <c r="G258" s="22">
        <f>MAX(MIN((calculations!A258-inputs!$B$21)/10000,100%),0) * inputs!$B$18</f>
        <v>0</v>
      </c>
      <c r="H258" s="22">
        <f>IF(AND(inputs!$B$35="YES", calculations!A258&gt;=inputs!$B$36,calculations!A258&lt;inputs!$B$37),inputs!$B$38*MIN(2,inputs!$B$17),0)</f>
        <v>0</v>
      </c>
      <c r="I258" s="25">
        <f>MIN(inputs!$B$32,A258)</f>
        <v>20000</v>
      </c>
      <c r="J258" s="25">
        <f>inputs!$B$29*(1+inputs!$B$33)-MAX(0,inputs!$B$31*(I258-inputs!$B$30))</f>
        <v>46486.999999999993</v>
      </c>
      <c r="K258" s="26">
        <f t="shared" ref="K258:K321" si="52">$I258+(INT(COLUMN(K$1)/2) - 5) * ($A258-$I258)/9</f>
        <v>20000</v>
      </c>
      <c r="L258" s="25">
        <f>MAX(0,J258*(1+inputs!$B$33)-MAX(0,inputs!$B$31*(K258-inputs!$B$30)))</f>
        <v>47184.304999999986</v>
      </c>
      <c r="M258" s="26">
        <f t="shared" ref="M258:M321" si="53">$I258+(INT(COLUMN(M$1)/2) - 5) * ($A258-$I258)/9</f>
        <v>20622.222222222223</v>
      </c>
      <c r="N258" s="25">
        <f>MAX(0,L258*(1+inputs!$B$33)-MAX(0,inputs!$B$31*(M258-inputs!$B$30)))</f>
        <v>47852.629574999977</v>
      </c>
      <c r="O258" s="26">
        <f t="shared" ref="O258:O321" si="54">$I258+(INT(COLUMN(O$1)/2) - 5) * ($A258-$I258)/9</f>
        <v>21244.444444444445</v>
      </c>
      <c r="P258" s="25">
        <f>MAX(0,N258*(1+inputs!$B$33)-MAX(0,inputs!$B$31*(O258-inputs!$B$30)))</f>
        <v>48474.979018624967</v>
      </c>
      <c r="Q258" s="26">
        <f t="shared" ref="Q258:Q321" si="55">$I258+(INT(COLUMN(Q$1)/2) - 5) * ($A258-$I258)/9</f>
        <v>21866.666666666668</v>
      </c>
      <c r="R258" s="25">
        <f>MAX(0,P258*(1+inputs!$B$33)-MAX(0,inputs!$B$31*(Q258-inputs!$B$30)))</f>
        <v>49050.663703904334</v>
      </c>
      <c r="S258" s="26">
        <f t="shared" ref="S258:S321" si="56">$I258+(INT(COLUMN(S$1)/2) - 5) * ($A258-$I258)/9</f>
        <v>22488.888888888891</v>
      </c>
      <c r="T258" s="25">
        <f>MAX(0,R258*(1+inputs!$B$33)-MAX(0,inputs!$B$31*(S258-inputs!$B$30)))</f>
        <v>49578.983659462894</v>
      </c>
      <c r="U258" s="26">
        <f t="shared" ref="U258:U321" si="57">$I258+(INT(COLUMN(U$1)/2) - 5) * ($A258-$I258)/9</f>
        <v>23111.111111111109</v>
      </c>
      <c r="V258" s="25">
        <f>MAX(0,T258*(1+inputs!$B$33)-MAX(0,inputs!$B$31*(U258-inputs!$B$30)))</f>
        <v>50059.228414354831</v>
      </c>
      <c r="W258" s="26">
        <f t="shared" ref="W258:W321" si="58">$I258+(INT(COLUMN(W$1)/2) - 5) * ($A258-$I258)/9</f>
        <v>23733.333333333332</v>
      </c>
      <c r="X258" s="25">
        <f>MAX(0,V258*(1+inputs!$B$33)-MAX(0,inputs!$B$31*(W258-inputs!$B$30)))</f>
        <v>50490.676840570144</v>
      </c>
      <c r="Y258" s="26">
        <f t="shared" ref="Y258:Y321" si="59">$I258+(INT(COLUMN(Y$1)/2) - 5) * ($A258-$I258)/9</f>
        <v>24355.555555555555</v>
      </c>
      <c r="Z258" s="25">
        <f>MAX(0,X258*(1+inputs!$B$33)-MAX(0,inputs!$B$31*(Y258-inputs!$B$30)))</f>
        <v>50872.596993178689</v>
      </c>
      <c r="AA258" s="25">
        <f>MAX(0,Y258*(1+inputs!$B$33)-MAX(0,inputs!$B$31*(Z258-inputs!$B$30)))</f>
        <v>21958.915159502805</v>
      </c>
      <c r="AB258" s="26">
        <f t="shared" ref="AB258:AB321" si="60">$I258+(INT(COLUMN(AB$1)/2) - 5) * ($A258-$I258)/9</f>
        <v>25600</v>
      </c>
      <c r="AC258" s="25">
        <f>MAX(0,AA258*(1+inputs!$B$33)-MAX(0,inputs!$B$31*(AB258-inputs!$B$30)))</f>
        <v>21800.858886895345</v>
      </c>
      <c r="AD258" s="26">
        <f>IF(inputs!$B$27="YES",MAX(0,inputs!$B$31*(AB258-inputs!$B$30)),0)</f>
        <v>0</v>
      </c>
      <c r="AE258" s="3">
        <f t="shared" ref="AE258:AE321" si="61">SUM(C258:G258)+AD258-H258</f>
        <v>4332.4750000000004</v>
      </c>
      <c r="AF258" s="1">
        <f t="shared" si="51"/>
        <v>0.33250000000000002</v>
      </c>
      <c r="AG258" s="8">
        <f t="shared" ref="AG258:AG321" si="62">A258-AE258</f>
        <v>21267.525000000001</v>
      </c>
    </row>
    <row r="259" spans="1:33" x14ac:dyDescent="0.2">
      <c r="A259" s="11">
        <f t="shared" ref="A259:A322" si="63">(ROW(A259)-2)*100</f>
        <v>25700</v>
      </c>
      <c r="B259" s="15">
        <f>inputs!$C$3-MAX(0,MIN((calculations!A259-inputs!$B$8)*0.5,inputs!$C$3))+IF(AND(inputs!$B$23="YES",A259&lt;=inputs!$B$25),inputs!$B$24,0)</f>
        <v>12570</v>
      </c>
      <c r="C259" s="15">
        <f>MAX(0,MIN(A259-B259,inputs!$C$4)*inputs!$B$3)</f>
        <v>2626</v>
      </c>
      <c r="D259" s="16">
        <f>MAX(0,(MIN(A259,inputs!$C$5)-(inputs!$C$4+B259))*inputs!$B$4)</f>
        <v>0</v>
      </c>
      <c r="E259" s="16">
        <f>MAX(0, (calculations!A259-inputs!$C$5)*inputs!$B$5)</f>
        <v>0</v>
      </c>
      <c r="F259" s="19">
        <f>MAX(0,inputs!$B$13*(MIN(calculations!A259,inputs!$C$14)-inputs!$C$13))+MAX(0,inputs!$B$14*(calculations!A259-inputs!$C$14))</f>
        <v>1739.7250000000001</v>
      </c>
      <c r="G259" s="22">
        <f>MAX(MIN((calculations!A259-inputs!$B$21)/10000,100%),0) * inputs!$B$18</f>
        <v>0</v>
      </c>
      <c r="H259" s="22">
        <f>IF(AND(inputs!$B$35="YES", calculations!A259&gt;=inputs!$B$36,calculations!A259&lt;inputs!$B$37),inputs!$B$38*MIN(2,inputs!$B$17),0)</f>
        <v>0</v>
      </c>
      <c r="I259" s="25">
        <f>MIN(inputs!$B$32,A259)</f>
        <v>20000</v>
      </c>
      <c r="J259" s="25">
        <f>inputs!$B$29*(1+inputs!$B$33)-MAX(0,inputs!$B$31*(I259-inputs!$B$30))</f>
        <v>46486.999999999993</v>
      </c>
      <c r="K259" s="26">
        <f t="shared" si="52"/>
        <v>20000</v>
      </c>
      <c r="L259" s="25">
        <f>MAX(0,J259*(1+inputs!$B$33)-MAX(0,inputs!$B$31*(K259-inputs!$B$30)))</f>
        <v>47184.304999999986</v>
      </c>
      <c r="M259" s="26">
        <f t="shared" si="53"/>
        <v>20633.333333333332</v>
      </c>
      <c r="N259" s="25">
        <f>MAX(0,L259*(1+inputs!$B$33)-MAX(0,inputs!$B$31*(M259-inputs!$B$30)))</f>
        <v>47851.629574999977</v>
      </c>
      <c r="O259" s="26">
        <f t="shared" si="54"/>
        <v>21266.666666666668</v>
      </c>
      <c r="P259" s="25">
        <f>MAX(0,N259*(1+inputs!$B$33)-MAX(0,inputs!$B$31*(O259-inputs!$B$30)))</f>
        <v>48471.964018624967</v>
      </c>
      <c r="Q259" s="26">
        <f t="shared" si="55"/>
        <v>21900</v>
      </c>
      <c r="R259" s="25">
        <f>MAX(0,P259*(1+inputs!$B$33)-MAX(0,inputs!$B$31*(Q259-inputs!$B$30)))</f>
        <v>49044.603478904333</v>
      </c>
      <c r="S259" s="26">
        <f t="shared" si="56"/>
        <v>22533.333333333332</v>
      </c>
      <c r="T259" s="25">
        <f>MAX(0,R259*(1+inputs!$B$33)-MAX(0,inputs!$B$31*(S259-inputs!$B$30)))</f>
        <v>49568.832531087894</v>
      </c>
      <c r="U259" s="26">
        <f t="shared" si="57"/>
        <v>23166.666666666668</v>
      </c>
      <c r="V259" s="25">
        <f>MAX(0,T259*(1+inputs!$B$33)-MAX(0,inputs!$B$31*(U259-inputs!$B$30)))</f>
        <v>50043.925019054208</v>
      </c>
      <c r="W259" s="26">
        <f t="shared" si="58"/>
        <v>23800</v>
      </c>
      <c r="X259" s="25">
        <f>MAX(0,V259*(1+inputs!$B$33)-MAX(0,inputs!$B$31*(W259-inputs!$B$30)))</f>
        <v>50469.143894340014</v>
      </c>
      <c r="Y259" s="26">
        <f t="shared" si="59"/>
        <v>24433.333333333332</v>
      </c>
      <c r="Z259" s="25">
        <f>MAX(0,X259*(1+inputs!$B$33)-MAX(0,inputs!$B$31*(Y259-inputs!$B$30)))</f>
        <v>50843.741052755104</v>
      </c>
      <c r="AA259" s="25">
        <f>MAX(0,Y259*(1+inputs!$B$33)-MAX(0,inputs!$B$31*(Z259-inputs!$B$30)))</f>
        <v>22040.456638585369</v>
      </c>
      <c r="AB259" s="26">
        <f t="shared" si="60"/>
        <v>25700</v>
      </c>
      <c r="AC259" s="25">
        <f>MAX(0,AA259*(1+inputs!$B$33)-MAX(0,inputs!$B$31*(AB259-inputs!$B$30)))</f>
        <v>21874.623488164147</v>
      </c>
      <c r="AD259" s="26">
        <f>IF(inputs!$B$27="YES",MAX(0,inputs!$B$31*(AB259-inputs!$B$30)),0)</f>
        <v>0</v>
      </c>
      <c r="AE259" s="3">
        <f t="shared" si="61"/>
        <v>4365.7250000000004</v>
      </c>
      <c r="AF259" s="1">
        <f t="shared" ref="AF259:AF322" si="64">(AE260-AE259)/100</f>
        <v>0.33250000000000002</v>
      </c>
      <c r="AG259" s="8">
        <f t="shared" si="62"/>
        <v>21334.275000000001</v>
      </c>
    </row>
    <row r="260" spans="1:33" x14ac:dyDescent="0.2">
      <c r="A260" s="11">
        <f t="shared" si="63"/>
        <v>25800</v>
      </c>
      <c r="B260" s="15">
        <f>inputs!$C$3-MAX(0,MIN((calculations!A260-inputs!$B$8)*0.5,inputs!$C$3))+IF(AND(inputs!$B$23="YES",A260&lt;=inputs!$B$25),inputs!$B$24,0)</f>
        <v>12570</v>
      </c>
      <c r="C260" s="15">
        <f>MAX(0,MIN(A260-B260,inputs!$C$4)*inputs!$B$3)</f>
        <v>2646</v>
      </c>
      <c r="D260" s="16">
        <f>MAX(0,(MIN(A260,inputs!$C$5)-(inputs!$C$4+B260))*inputs!$B$4)</f>
        <v>0</v>
      </c>
      <c r="E260" s="16">
        <f>MAX(0, (calculations!A260-inputs!$C$5)*inputs!$B$5)</f>
        <v>0</v>
      </c>
      <c r="F260" s="19">
        <f>MAX(0,inputs!$B$13*(MIN(calculations!A260,inputs!$C$14)-inputs!$C$13))+MAX(0,inputs!$B$14*(calculations!A260-inputs!$C$14))</f>
        <v>1752.9750000000001</v>
      </c>
      <c r="G260" s="22">
        <f>MAX(MIN((calculations!A260-inputs!$B$21)/10000,100%),0) * inputs!$B$18</f>
        <v>0</v>
      </c>
      <c r="H260" s="22">
        <f>IF(AND(inputs!$B$35="YES", calculations!A260&gt;=inputs!$B$36,calculations!A260&lt;inputs!$B$37),inputs!$B$38*MIN(2,inputs!$B$17),0)</f>
        <v>0</v>
      </c>
      <c r="I260" s="25">
        <f>MIN(inputs!$B$32,A260)</f>
        <v>20000</v>
      </c>
      <c r="J260" s="25">
        <f>inputs!$B$29*(1+inputs!$B$33)-MAX(0,inputs!$B$31*(I260-inputs!$B$30))</f>
        <v>46486.999999999993</v>
      </c>
      <c r="K260" s="26">
        <f t="shared" si="52"/>
        <v>20000</v>
      </c>
      <c r="L260" s="25">
        <f>MAX(0,J260*(1+inputs!$B$33)-MAX(0,inputs!$B$31*(K260-inputs!$B$30)))</f>
        <v>47184.304999999986</v>
      </c>
      <c r="M260" s="26">
        <f t="shared" si="53"/>
        <v>20644.444444444445</v>
      </c>
      <c r="N260" s="25">
        <f>MAX(0,L260*(1+inputs!$B$33)-MAX(0,inputs!$B$31*(M260-inputs!$B$30)))</f>
        <v>47850.629574999977</v>
      </c>
      <c r="O260" s="26">
        <f t="shared" si="54"/>
        <v>21288.888888888891</v>
      </c>
      <c r="P260" s="25">
        <f>MAX(0,N260*(1+inputs!$B$33)-MAX(0,inputs!$B$31*(O260-inputs!$B$30)))</f>
        <v>48468.949018624968</v>
      </c>
      <c r="Q260" s="26">
        <f t="shared" si="55"/>
        <v>21933.333333333332</v>
      </c>
      <c r="R260" s="25">
        <f>MAX(0,P260*(1+inputs!$B$33)-MAX(0,inputs!$B$31*(Q260-inputs!$B$30)))</f>
        <v>49038.543253904332</v>
      </c>
      <c r="S260" s="26">
        <f t="shared" si="56"/>
        <v>22577.777777777777</v>
      </c>
      <c r="T260" s="25">
        <f>MAX(0,R260*(1+inputs!$B$33)-MAX(0,inputs!$B$31*(S260-inputs!$B$30)))</f>
        <v>49558.681402712893</v>
      </c>
      <c r="U260" s="26">
        <f t="shared" si="57"/>
        <v>23222.222222222223</v>
      </c>
      <c r="V260" s="25">
        <f>MAX(0,T260*(1+inputs!$B$33)-MAX(0,inputs!$B$31*(U260-inputs!$B$30)))</f>
        <v>50028.621623753577</v>
      </c>
      <c r="W260" s="26">
        <f t="shared" si="58"/>
        <v>23866.666666666668</v>
      </c>
      <c r="X260" s="25">
        <f>MAX(0,V260*(1+inputs!$B$33)-MAX(0,inputs!$B$31*(W260-inputs!$B$30)))</f>
        <v>50447.610948109876</v>
      </c>
      <c r="Y260" s="26">
        <f t="shared" si="59"/>
        <v>24511.111111111109</v>
      </c>
      <c r="Z260" s="25">
        <f>MAX(0,X260*(1+inputs!$B$33)-MAX(0,inputs!$B$31*(Y260-inputs!$B$30)))</f>
        <v>50814.885112331518</v>
      </c>
      <c r="AA260" s="25">
        <f>MAX(0,Y260*(1+inputs!$B$33)-MAX(0,inputs!$B$31*(Z260-inputs!$B$30)))</f>
        <v>22121.998117667936</v>
      </c>
      <c r="AB260" s="26">
        <f t="shared" si="60"/>
        <v>25800</v>
      </c>
      <c r="AC260" s="25">
        <f>MAX(0,AA260*(1+inputs!$B$33)-MAX(0,inputs!$B$31*(AB260-inputs!$B$30)))</f>
        <v>21948.388089432952</v>
      </c>
      <c r="AD260" s="26">
        <f>IF(inputs!$B$27="YES",MAX(0,inputs!$B$31*(AB260-inputs!$B$30)),0)</f>
        <v>0</v>
      </c>
      <c r="AE260" s="3">
        <f t="shared" si="61"/>
        <v>4398.9750000000004</v>
      </c>
      <c r="AF260" s="1">
        <f t="shared" si="64"/>
        <v>0.33250000000000002</v>
      </c>
      <c r="AG260" s="8">
        <f t="shared" si="62"/>
        <v>21401.025000000001</v>
      </c>
    </row>
    <row r="261" spans="1:33" x14ac:dyDescent="0.2">
      <c r="A261" s="11">
        <f t="shared" si="63"/>
        <v>25900</v>
      </c>
      <c r="B261" s="15">
        <f>inputs!$C$3-MAX(0,MIN((calculations!A261-inputs!$B$8)*0.5,inputs!$C$3))+IF(AND(inputs!$B$23="YES",A261&lt;=inputs!$B$25),inputs!$B$24,0)</f>
        <v>12570</v>
      </c>
      <c r="C261" s="15">
        <f>MAX(0,MIN(A261-B261,inputs!$C$4)*inputs!$B$3)</f>
        <v>2666</v>
      </c>
      <c r="D261" s="16">
        <f>MAX(0,(MIN(A261,inputs!$C$5)-(inputs!$C$4+B261))*inputs!$B$4)</f>
        <v>0</v>
      </c>
      <c r="E261" s="16">
        <f>MAX(0, (calculations!A261-inputs!$C$5)*inputs!$B$5)</f>
        <v>0</v>
      </c>
      <c r="F261" s="19">
        <f>MAX(0,inputs!$B$13*(MIN(calculations!A261,inputs!$C$14)-inputs!$C$13))+MAX(0,inputs!$B$14*(calculations!A261-inputs!$C$14))</f>
        <v>1766.2250000000001</v>
      </c>
      <c r="G261" s="22">
        <f>MAX(MIN((calculations!A261-inputs!$B$21)/10000,100%),0) * inputs!$B$18</f>
        <v>0</v>
      </c>
      <c r="H261" s="22">
        <f>IF(AND(inputs!$B$35="YES", calculations!A261&gt;=inputs!$B$36,calculations!A261&lt;inputs!$B$37),inputs!$B$38*MIN(2,inputs!$B$17),0)</f>
        <v>0</v>
      </c>
      <c r="I261" s="25">
        <f>MIN(inputs!$B$32,A261)</f>
        <v>20000</v>
      </c>
      <c r="J261" s="25">
        <f>inputs!$B$29*(1+inputs!$B$33)-MAX(0,inputs!$B$31*(I261-inputs!$B$30))</f>
        <v>46486.999999999993</v>
      </c>
      <c r="K261" s="26">
        <f t="shared" si="52"/>
        <v>20000</v>
      </c>
      <c r="L261" s="25">
        <f>MAX(0,J261*(1+inputs!$B$33)-MAX(0,inputs!$B$31*(K261-inputs!$B$30)))</f>
        <v>47184.304999999986</v>
      </c>
      <c r="M261" s="26">
        <f t="shared" si="53"/>
        <v>20655.555555555555</v>
      </c>
      <c r="N261" s="25">
        <f>MAX(0,L261*(1+inputs!$B$33)-MAX(0,inputs!$B$31*(M261-inputs!$B$30)))</f>
        <v>47849.629574999977</v>
      </c>
      <c r="O261" s="26">
        <f t="shared" si="54"/>
        <v>21311.111111111109</v>
      </c>
      <c r="P261" s="25">
        <f>MAX(0,N261*(1+inputs!$B$33)-MAX(0,inputs!$B$31*(O261-inputs!$B$30)))</f>
        <v>48465.934018624968</v>
      </c>
      <c r="Q261" s="26">
        <f t="shared" si="55"/>
        <v>21966.666666666668</v>
      </c>
      <c r="R261" s="25">
        <f>MAX(0,P261*(1+inputs!$B$33)-MAX(0,inputs!$B$31*(Q261-inputs!$B$30)))</f>
        <v>49032.483028904338</v>
      </c>
      <c r="S261" s="26">
        <f t="shared" si="56"/>
        <v>22622.222222222223</v>
      </c>
      <c r="T261" s="25">
        <f>MAX(0,R261*(1+inputs!$B$33)-MAX(0,inputs!$B$31*(S261-inputs!$B$30)))</f>
        <v>49548.5302743379</v>
      </c>
      <c r="U261" s="26">
        <f t="shared" si="57"/>
        <v>23277.777777777777</v>
      </c>
      <c r="V261" s="25">
        <f>MAX(0,T261*(1+inputs!$B$33)-MAX(0,inputs!$B$31*(U261-inputs!$B$30)))</f>
        <v>50013.318228452961</v>
      </c>
      <c r="W261" s="26">
        <f t="shared" si="58"/>
        <v>23933.333333333332</v>
      </c>
      <c r="X261" s="25">
        <f>MAX(0,V261*(1+inputs!$B$33)-MAX(0,inputs!$B$31*(W261-inputs!$B$30)))</f>
        <v>50426.078001879745</v>
      </c>
      <c r="Y261" s="26">
        <f t="shared" si="59"/>
        <v>24588.888888888891</v>
      </c>
      <c r="Z261" s="25">
        <f>MAX(0,X261*(1+inputs!$B$33)-MAX(0,inputs!$B$31*(Y261-inputs!$B$30)))</f>
        <v>50786.029171907932</v>
      </c>
      <c r="AA261" s="25">
        <f>MAX(0,Y261*(1+inputs!$B$33)-MAX(0,inputs!$B$31*(Z261-inputs!$B$30)))</f>
        <v>22203.53959675051</v>
      </c>
      <c r="AB261" s="26">
        <f t="shared" si="60"/>
        <v>25900</v>
      </c>
      <c r="AC261" s="25">
        <f>MAX(0,AA261*(1+inputs!$B$33)-MAX(0,inputs!$B$31*(AB261-inputs!$B$30)))</f>
        <v>22022.152690701765</v>
      </c>
      <c r="AD261" s="26">
        <f>IF(inputs!$B$27="YES",MAX(0,inputs!$B$31*(AB261-inputs!$B$30)),0)</f>
        <v>0</v>
      </c>
      <c r="AE261" s="3">
        <f t="shared" si="61"/>
        <v>4432.2250000000004</v>
      </c>
      <c r="AF261" s="1">
        <f t="shared" si="64"/>
        <v>0.33250000000000002</v>
      </c>
      <c r="AG261" s="8">
        <f t="shared" si="62"/>
        <v>21467.775000000001</v>
      </c>
    </row>
    <row r="262" spans="1:33" x14ac:dyDescent="0.2">
      <c r="A262" s="11">
        <f t="shared" si="63"/>
        <v>26000</v>
      </c>
      <c r="B262" s="15">
        <f>inputs!$C$3-MAX(0,MIN((calculations!A262-inputs!$B$8)*0.5,inputs!$C$3))+IF(AND(inputs!$B$23="YES",A262&lt;=inputs!$B$25),inputs!$B$24,0)</f>
        <v>12570</v>
      </c>
      <c r="C262" s="15">
        <f>MAX(0,MIN(A262-B262,inputs!$C$4)*inputs!$B$3)</f>
        <v>2686</v>
      </c>
      <c r="D262" s="16">
        <f>MAX(0,(MIN(A262,inputs!$C$5)-(inputs!$C$4+B262))*inputs!$B$4)</f>
        <v>0</v>
      </c>
      <c r="E262" s="16">
        <f>MAX(0, (calculations!A262-inputs!$C$5)*inputs!$B$5)</f>
        <v>0</v>
      </c>
      <c r="F262" s="19">
        <f>MAX(0,inputs!$B$13*(MIN(calculations!A262,inputs!$C$14)-inputs!$C$13))+MAX(0,inputs!$B$14*(calculations!A262-inputs!$C$14))</f>
        <v>1779.4750000000001</v>
      </c>
      <c r="G262" s="22">
        <f>MAX(MIN((calculations!A262-inputs!$B$21)/10000,100%),0) * inputs!$B$18</f>
        <v>0</v>
      </c>
      <c r="H262" s="22">
        <f>IF(AND(inputs!$B$35="YES", calculations!A262&gt;=inputs!$B$36,calculations!A262&lt;inputs!$B$37),inputs!$B$38*MIN(2,inputs!$B$17),0)</f>
        <v>0</v>
      </c>
      <c r="I262" s="25">
        <f>MIN(inputs!$B$32,A262)</f>
        <v>20000</v>
      </c>
      <c r="J262" s="25">
        <f>inputs!$B$29*(1+inputs!$B$33)-MAX(0,inputs!$B$31*(I262-inputs!$B$30))</f>
        <v>46486.999999999993</v>
      </c>
      <c r="K262" s="26">
        <f t="shared" si="52"/>
        <v>20000</v>
      </c>
      <c r="L262" s="25">
        <f>MAX(0,J262*(1+inputs!$B$33)-MAX(0,inputs!$B$31*(K262-inputs!$B$30)))</f>
        <v>47184.304999999986</v>
      </c>
      <c r="M262" s="26">
        <f t="shared" si="53"/>
        <v>20666.666666666668</v>
      </c>
      <c r="N262" s="25">
        <f>MAX(0,L262*(1+inputs!$B$33)-MAX(0,inputs!$B$31*(M262-inputs!$B$30)))</f>
        <v>47848.629574999977</v>
      </c>
      <c r="O262" s="26">
        <f t="shared" si="54"/>
        <v>21333.333333333332</v>
      </c>
      <c r="P262" s="25">
        <f>MAX(0,N262*(1+inputs!$B$33)-MAX(0,inputs!$B$31*(O262-inputs!$B$30)))</f>
        <v>48462.919018624969</v>
      </c>
      <c r="Q262" s="26">
        <f t="shared" si="55"/>
        <v>22000</v>
      </c>
      <c r="R262" s="25">
        <f>MAX(0,P262*(1+inputs!$B$33)-MAX(0,inputs!$B$31*(Q262-inputs!$B$30)))</f>
        <v>49026.422803904337</v>
      </c>
      <c r="S262" s="26">
        <f t="shared" si="56"/>
        <v>22666.666666666668</v>
      </c>
      <c r="T262" s="25">
        <f>MAX(0,R262*(1+inputs!$B$33)-MAX(0,inputs!$B$31*(S262-inputs!$B$30)))</f>
        <v>49538.379145962892</v>
      </c>
      <c r="U262" s="26">
        <f t="shared" si="57"/>
        <v>23333.333333333332</v>
      </c>
      <c r="V262" s="25">
        <f>MAX(0,T262*(1+inputs!$B$33)-MAX(0,inputs!$B$31*(U262-inputs!$B$30)))</f>
        <v>49998.014833152331</v>
      </c>
      <c r="W262" s="26">
        <f t="shared" si="58"/>
        <v>24000</v>
      </c>
      <c r="X262" s="25">
        <f>MAX(0,V262*(1+inputs!$B$33)-MAX(0,inputs!$B$31*(W262-inputs!$B$30)))</f>
        <v>50404.545055649607</v>
      </c>
      <c r="Y262" s="26">
        <f t="shared" si="59"/>
        <v>24666.666666666668</v>
      </c>
      <c r="Z262" s="25">
        <f>MAX(0,X262*(1+inputs!$B$33)-MAX(0,inputs!$B$31*(Y262-inputs!$B$30)))</f>
        <v>50757.173231484347</v>
      </c>
      <c r="AA262" s="25">
        <f>MAX(0,Y262*(1+inputs!$B$33)-MAX(0,inputs!$B$31*(Z262-inputs!$B$30)))</f>
        <v>22285.081075833074</v>
      </c>
      <c r="AB262" s="26">
        <f t="shared" si="60"/>
        <v>26000</v>
      </c>
      <c r="AC262" s="25">
        <f>MAX(0,AA262*(1+inputs!$B$33)-MAX(0,inputs!$B$31*(AB262-inputs!$B$30)))</f>
        <v>22095.917291970567</v>
      </c>
      <c r="AD262" s="26">
        <f>IF(inputs!$B$27="YES",MAX(0,inputs!$B$31*(AB262-inputs!$B$30)),0)</f>
        <v>0</v>
      </c>
      <c r="AE262" s="3">
        <f t="shared" si="61"/>
        <v>4465.4750000000004</v>
      </c>
      <c r="AF262" s="1">
        <f t="shared" si="64"/>
        <v>0.33250000000000002</v>
      </c>
      <c r="AG262" s="8">
        <f t="shared" si="62"/>
        <v>21534.525000000001</v>
      </c>
    </row>
    <row r="263" spans="1:33" x14ac:dyDescent="0.2">
      <c r="A263" s="11">
        <f t="shared" si="63"/>
        <v>26100</v>
      </c>
      <c r="B263" s="15">
        <f>inputs!$C$3-MAX(0,MIN((calculations!A263-inputs!$B$8)*0.5,inputs!$C$3))+IF(AND(inputs!$B$23="YES",A263&lt;=inputs!$B$25),inputs!$B$24,0)</f>
        <v>12570</v>
      </c>
      <c r="C263" s="15">
        <f>MAX(0,MIN(A263-B263,inputs!$C$4)*inputs!$B$3)</f>
        <v>2706</v>
      </c>
      <c r="D263" s="16">
        <f>MAX(0,(MIN(A263,inputs!$C$5)-(inputs!$C$4+B263))*inputs!$B$4)</f>
        <v>0</v>
      </c>
      <c r="E263" s="16">
        <f>MAX(0, (calculations!A263-inputs!$C$5)*inputs!$B$5)</f>
        <v>0</v>
      </c>
      <c r="F263" s="19">
        <f>MAX(0,inputs!$B$13*(MIN(calculations!A263,inputs!$C$14)-inputs!$C$13))+MAX(0,inputs!$B$14*(calculations!A263-inputs!$C$14))</f>
        <v>1792.7250000000001</v>
      </c>
      <c r="G263" s="22">
        <f>MAX(MIN((calculations!A263-inputs!$B$21)/10000,100%),0) * inputs!$B$18</f>
        <v>0</v>
      </c>
      <c r="H263" s="22">
        <f>IF(AND(inputs!$B$35="YES", calculations!A263&gt;=inputs!$B$36,calculations!A263&lt;inputs!$B$37),inputs!$B$38*MIN(2,inputs!$B$17),0)</f>
        <v>0</v>
      </c>
      <c r="I263" s="25">
        <f>MIN(inputs!$B$32,A263)</f>
        <v>20000</v>
      </c>
      <c r="J263" s="25">
        <f>inputs!$B$29*(1+inputs!$B$33)-MAX(0,inputs!$B$31*(I263-inputs!$B$30))</f>
        <v>46486.999999999993</v>
      </c>
      <c r="K263" s="26">
        <f t="shared" si="52"/>
        <v>20000</v>
      </c>
      <c r="L263" s="25">
        <f>MAX(0,J263*(1+inputs!$B$33)-MAX(0,inputs!$B$31*(K263-inputs!$B$30)))</f>
        <v>47184.304999999986</v>
      </c>
      <c r="M263" s="26">
        <f t="shared" si="53"/>
        <v>20677.777777777777</v>
      </c>
      <c r="N263" s="25">
        <f>MAX(0,L263*(1+inputs!$B$33)-MAX(0,inputs!$B$31*(M263-inputs!$B$30)))</f>
        <v>47847.629574999977</v>
      </c>
      <c r="O263" s="26">
        <f t="shared" si="54"/>
        <v>21355.555555555555</v>
      </c>
      <c r="P263" s="25">
        <f>MAX(0,N263*(1+inputs!$B$33)-MAX(0,inputs!$B$31*(O263-inputs!$B$30)))</f>
        <v>48459.904018624969</v>
      </c>
      <c r="Q263" s="26">
        <f t="shared" si="55"/>
        <v>22033.333333333332</v>
      </c>
      <c r="R263" s="25">
        <f>MAX(0,P263*(1+inputs!$B$33)-MAX(0,inputs!$B$31*(Q263-inputs!$B$30)))</f>
        <v>49020.362578904336</v>
      </c>
      <c r="S263" s="26">
        <f t="shared" si="56"/>
        <v>22711.111111111109</v>
      </c>
      <c r="T263" s="25">
        <f>MAX(0,R263*(1+inputs!$B$33)-MAX(0,inputs!$B$31*(S263-inputs!$B$30)))</f>
        <v>49528.228017587891</v>
      </c>
      <c r="U263" s="26">
        <f t="shared" si="57"/>
        <v>23388.888888888891</v>
      </c>
      <c r="V263" s="25">
        <f>MAX(0,T263*(1+inputs!$B$33)-MAX(0,inputs!$B$31*(U263-inputs!$B$30)))</f>
        <v>49982.7114378517</v>
      </c>
      <c r="W263" s="26">
        <f t="shared" si="58"/>
        <v>24066.666666666668</v>
      </c>
      <c r="X263" s="25">
        <f>MAX(0,V263*(1+inputs!$B$33)-MAX(0,inputs!$B$31*(W263-inputs!$B$30)))</f>
        <v>50383.012109419469</v>
      </c>
      <c r="Y263" s="26">
        <f t="shared" si="59"/>
        <v>24744.444444444445</v>
      </c>
      <c r="Z263" s="25">
        <f>MAX(0,X263*(1+inputs!$B$33)-MAX(0,inputs!$B$31*(Y263-inputs!$B$30)))</f>
        <v>50728.317291060754</v>
      </c>
      <c r="AA263" s="25">
        <f>MAX(0,Y263*(1+inputs!$B$33)-MAX(0,inputs!$B$31*(Z263-inputs!$B$30)))</f>
        <v>22366.622554915641</v>
      </c>
      <c r="AB263" s="26">
        <f t="shared" si="60"/>
        <v>26100</v>
      </c>
      <c r="AC263" s="25">
        <f>MAX(0,AA263*(1+inputs!$B$33)-MAX(0,inputs!$B$31*(AB263-inputs!$B$30)))</f>
        <v>22169.681893239373</v>
      </c>
      <c r="AD263" s="26">
        <f>IF(inputs!$B$27="YES",MAX(0,inputs!$B$31*(AB263-inputs!$B$30)),0)</f>
        <v>0</v>
      </c>
      <c r="AE263" s="3">
        <f t="shared" si="61"/>
        <v>4498.7250000000004</v>
      </c>
      <c r="AF263" s="1">
        <f t="shared" si="64"/>
        <v>0.33250000000000002</v>
      </c>
      <c r="AG263" s="8">
        <f t="shared" si="62"/>
        <v>21601.275000000001</v>
      </c>
    </row>
    <row r="264" spans="1:33" x14ac:dyDescent="0.2">
      <c r="A264" s="11">
        <f t="shared" si="63"/>
        <v>26200</v>
      </c>
      <c r="B264" s="15">
        <f>inputs!$C$3-MAX(0,MIN((calculations!A264-inputs!$B$8)*0.5,inputs!$C$3))+IF(AND(inputs!$B$23="YES",A264&lt;=inputs!$B$25),inputs!$B$24,0)</f>
        <v>12570</v>
      </c>
      <c r="C264" s="15">
        <f>MAX(0,MIN(A264-B264,inputs!$C$4)*inputs!$B$3)</f>
        <v>2726</v>
      </c>
      <c r="D264" s="16">
        <f>MAX(0,(MIN(A264,inputs!$C$5)-(inputs!$C$4+B264))*inputs!$B$4)</f>
        <v>0</v>
      </c>
      <c r="E264" s="16">
        <f>MAX(0, (calculations!A264-inputs!$C$5)*inputs!$B$5)</f>
        <v>0</v>
      </c>
      <c r="F264" s="19">
        <f>MAX(0,inputs!$B$13*(MIN(calculations!A264,inputs!$C$14)-inputs!$C$13))+MAX(0,inputs!$B$14*(calculations!A264-inputs!$C$14))</f>
        <v>1805.9750000000001</v>
      </c>
      <c r="G264" s="22">
        <f>MAX(MIN((calculations!A264-inputs!$B$21)/10000,100%),0) * inputs!$B$18</f>
        <v>0</v>
      </c>
      <c r="H264" s="22">
        <f>IF(AND(inputs!$B$35="YES", calculations!A264&gt;=inputs!$B$36,calculations!A264&lt;inputs!$B$37),inputs!$B$38*MIN(2,inputs!$B$17),0)</f>
        <v>0</v>
      </c>
      <c r="I264" s="25">
        <f>MIN(inputs!$B$32,A264)</f>
        <v>20000</v>
      </c>
      <c r="J264" s="25">
        <f>inputs!$B$29*(1+inputs!$B$33)-MAX(0,inputs!$B$31*(I264-inputs!$B$30))</f>
        <v>46486.999999999993</v>
      </c>
      <c r="K264" s="26">
        <f t="shared" si="52"/>
        <v>20000</v>
      </c>
      <c r="L264" s="25">
        <f>MAX(0,J264*(1+inputs!$B$33)-MAX(0,inputs!$B$31*(K264-inputs!$B$30)))</f>
        <v>47184.304999999986</v>
      </c>
      <c r="M264" s="26">
        <f t="shared" si="53"/>
        <v>20688.888888888891</v>
      </c>
      <c r="N264" s="25">
        <f>MAX(0,L264*(1+inputs!$B$33)-MAX(0,inputs!$B$31*(M264-inputs!$B$30)))</f>
        <v>47846.629574999977</v>
      </c>
      <c r="O264" s="26">
        <f t="shared" si="54"/>
        <v>21377.777777777777</v>
      </c>
      <c r="P264" s="25">
        <f>MAX(0,N264*(1+inputs!$B$33)-MAX(0,inputs!$B$31*(O264-inputs!$B$30)))</f>
        <v>48456.88901862497</v>
      </c>
      <c r="Q264" s="26">
        <f t="shared" si="55"/>
        <v>22066.666666666668</v>
      </c>
      <c r="R264" s="25">
        <f>MAX(0,P264*(1+inputs!$B$33)-MAX(0,inputs!$B$31*(Q264-inputs!$B$30)))</f>
        <v>49014.302353904335</v>
      </c>
      <c r="S264" s="26">
        <f t="shared" si="56"/>
        <v>22755.555555555555</v>
      </c>
      <c r="T264" s="25">
        <f>MAX(0,R264*(1+inputs!$B$33)-MAX(0,inputs!$B$31*(S264-inputs!$B$30)))</f>
        <v>49518.076889212891</v>
      </c>
      <c r="U264" s="26">
        <f t="shared" si="57"/>
        <v>23444.444444444445</v>
      </c>
      <c r="V264" s="25">
        <f>MAX(0,T264*(1+inputs!$B$33)-MAX(0,inputs!$B$31*(U264-inputs!$B$30)))</f>
        <v>49967.408042551077</v>
      </c>
      <c r="W264" s="26">
        <f t="shared" si="58"/>
        <v>24133.333333333332</v>
      </c>
      <c r="X264" s="25">
        <f>MAX(0,V264*(1+inputs!$B$33)-MAX(0,inputs!$B$31*(W264-inputs!$B$30)))</f>
        <v>50361.479163189339</v>
      </c>
      <c r="Y264" s="26">
        <f t="shared" si="59"/>
        <v>24822.222222222223</v>
      </c>
      <c r="Z264" s="25">
        <f>MAX(0,X264*(1+inputs!$B$33)-MAX(0,inputs!$B$31*(Y264-inputs!$B$30)))</f>
        <v>50699.461350637168</v>
      </c>
      <c r="AA264" s="25">
        <f>MAX(0,Y264*(1+inputs!$B$33)-MAX(0,inputs!$B$31*(Z264-inputs!$B$30)))</f>
        <v>22448.164033998211</v>
      </c>
      <c r="AB264" s="26">
        <f t="shared" si="60"/>
        <v>26200</v>
      </c>
      <c r="AC264" s="25">
        <f>MAX(0,AA264*(1+inputs!$B$33)-MAX(0,inputs!$B$31*(AB264-inputs!$B$30)))</f>
        <v>22243.446494508185</v>
      </c>
      <c r="AD264" s="26">
        <f>IF(inputs!$B$27="YES",MAX(0,inputs!$B$31*(AB264-inputs!$B$30)),0)</f>
        <v>0</v>
      </c>
      <c r="AE264" s="3">
        <f t="shared" si="61"/>
        <v>4531.9750000000004</v>
      </c>
      <c r="AF264" s="1">
        <f t="shared" si="64"/>
        <v>0.33250000000000002</v>
      </c>
      <c r="AG264" s="8">
        <f t="shared" si="62"/>
        <v>21668.025000000001</v>
      </c>
    </row>
    <row r="265" spans="1:33" x14ac:dyDescent="0.2">
      <c r="A265" s="11">
        <f t="shared" si="63"/>
        <v>26300</v>
      </c>
      <c r="B265" s="15">
        <f>inputs!$C$3-MAX(0,MIN((calculations!A265-inputs!$B$8)*0.5,inputs!$C$3))+IF(AND(inputs!$B$23="YES",A265&lt;=inputs!$B$25),inputs!$B$24,0)</f>
        <v>12570</v>
      </c>
      <c r="C265" s="15">
        <f>MAX(0,MIN(A265-B265,inputs!$C$4)*inputs!$B$3)</f>
        <v>2746</v>
      </c>
      <c r="D265" s="16">
        <f>MAX(0,(MIN(A265,inputs!$C$5)-(inputs!$C$4+B265))*inputs!$B$4)</f>
        <v>0</v>
      </c>
      <c r="E265" s="16">
        <f>MAX(0, (calculations!A265-inputs!$C$5)*inputs!$B$5)</f>
        <v>0</v>
      </c>
      <c r="F265" s="19">
        <f>MAX(0,inputs!$B$13*(MIN(calculations!A265,inputs!$C$14)-inputs!$C$13))+MAX(0,inputs!$B$14*(calculations!A265-inputs!$C$14))</f>
        <v>1819.2250000000001</v>
      </c>
      <c r="G265" s="22">
        <f>MAX(MIN((calculations!A265-inputs!$B$21)/10000,100%),0) * inputs!$B$18</f>
        <v>0</v>
      </c>
      <c r="H265" s="22">
        <f>IF(AND(inputs!$B$35="YES", calculations!A265&gt;=inputs!$B$36,calculations!A265&lt;inputs!$B$37),inputs!$B$38*MIN(2,inputs!$B$17),0)</f>
        <v>0</v>
      </c>
      <c r="I265" s="25">
        <f>MIN(inputs!$B$32,A265)</f>
        <v>20000</v>
      </c>
      <c r="J265" s="25">
        <f>inputs!$B$29*(1+inputs!$B$33)-MAX(0,inputs!$B$31*(I265-inputs!$B$30))</f>
        <v>46486.999999999993</v>
      </c>
      <c r="K265" s="26">
        <f t="shared" si="52"/>
        <v>20000</v>
      </c>
      <c r="L265" s="25">
        <f>MAX(0,J265*(1+inputs!$B$33)-MAX(0,inputs!$B$31*(K265-inputs!$B$30)))</f>
        <v>47184.304999999986</v>
      </c>
      <c r="M265" s="26">
        <f t="shared" si="53"/>
        <v>20700</v>
      </c>
      <c r="N265" s="25">
        <f>MAX(0,L265*(1+inputs!$B$33)-MAX(0,inputs!$B$31*(M265-inputs!$B$30)))</f>
        <v>47845.629574999977</v>
      </c>
      <c r="O265" s="26">
        <f t="shared" si="54"/>
        <v>21400</v>
      </c>
      <c r="P265" s="25">
        <f>MAX(0,N265*(1+inputs!$B$33)-MAX(0,inputs!$B$31*(O265-inputs!$B$30)))</f>
        <v>48453.874018624971</v>
      </c>
      <c r="Q265" s="26">
        <f t="shared" si="55"/>
        <v>22100</v>
      </c>
      <c r="R265" s="25">
        <f>MAX(0,P265*(1+inputs!$B$33)-MAX(0,inputs!$B$31*(Q265-inputs!$B$30)))</f>
        <v>49008.242128904341</v>
      </c>
      <c r="S265" s="26">
        <f t="shared" si="56"/>
        <v>22800</v>
      </c>
      <c r="T265" s="25">
        <f>MAX(0,R265*(1+inputs!$B$33)-MAX(0,inputs!$B$31*(S265-inputs!$B$30)))</f>
        <v>49507.925760837898</v>
      </c>
      <c r="U265" s="26">
        <f t="shared" si="57"/>
        <v>23500</v>
      </c>
      <c r="V265" s="25">
        <f>MAX(0,T265*(1+inputs!$B$33)-MAX(0,inputs!$B$31*(U265-inputs!$B$30)))</f>
        <v>49952.10464725046</v>
      </c>
      <c r="W265" s="26">
        <f t="shared" si="58"/>
        <v>24200</v>
      </c>
      <c r="X265" s="25">
        <f>MAX(0,V265*(1+inputs!$B$33)-MAX(0,inputs!$B$31*(W265-inputs!$B$30)))</f>
        <v>50339.946216959208</v>
      </c>
      <c r="Y265" s="26">
        <f t="shared" si="59"/>
        <v>24900</v>
      </c>
      <c r="Z265" s="25">
        <f>MAX(0,X265*(1+inputs!$B$33)-MAX(0,inputs!$B$31*(Y265-inputs!$B$30)))</f>
        <v>50670.605410213589</v>
      </c>
      <c r="AA265" s="25">
        <f>MAX(0,Y265*(1+inputs!$B$33)-MAX(0,inputs!$B$31*(Z265-inputs!$B$30)))</f>
        <v>22529.705513080775</v>
      </c>
      <c r="AB265" s="26">
        <f t="shared" si="60"/>
        <v>26300</v>
      </c>
      <c r="AC265" s="25">
        <f>MAX(0,AA265*(1+inputs!$B$33)-MAX(0,inputs!$B$31*(AB265-inputs!$B$30)))</f>
        <v>22317.211095776987</v>
      </c>
      <c r="AD265" s="26">
        <f>IF(inputs!$B$27="YES",MAX(0,inputs!$B$31*(AB265-inputs!$B$30)),0)</f>
        <v>0</v>
      </c>
      <c r="AE265" s="3">
        <f t="shared" si="61"/>
        <v>4565.2250000000004</v>
      </c>
      <c r="AF265" s="1">
        <f t="shared" si="64"/>
        <v>0.33250000000000002</v>
      </c>
      <c r="AG265" s="8">
        <f t="shared" si="62"/>
        <v>21734.775000000001</v>
      </c>
    </row>
    <row r="266" spans="1:33" x14ac:dyDescent="0.2">
      <c r="A266" s="11">
        <f t="shared" si="63"/>
        <v>26400</v>
      </c>
      <c r="B266" s="15">
        <f>inputs!$C$3-MAX(0,MIN((calculations!A266-inputs!$B$8)*0.5,inputs!$C$3))+IF(AND(inputs!$B$23="YES",A266&lt;=inputs!$B$25),inputs!$B$24,0)</f>
        <v>12570</v>
      </c>
      <c r="C266" s="15">
        <f>MAX(0,MIN(A266-B266,inputs!$C$4)*inputs!$B$3)</f>
        <v>2766</v>
      </c>
      <c r="D266" s="16">
        <f>MAX(0,(MIN(A266,inputs!$C$5)-(inputs!$C$4+B266))*inputs!$B$4)</f>
        <v>0</v>
      </c>
      <c r="E266" s="16">
        <f>MAX(0, (calculations!A266-inputs!$C$5)*inputs!$B$5)</f>
        <v>0</v>
      </c>
      <c r="F266" s="19">
        <f>MAX(0,inputs!$B$13*(MIN(calculations!A266,inputs!$C$14)-inputs!$C$13))+MAX(0,inputs!$B$14*(calculations!A266-inputs!$C$14))</f>
        <v>1832.4750000000001</v>
      </c>
      <c r="G266" s="22">
        <f>MAX(MIN((calculations!A266-inputs!$B$21)/10000,100%),0) * inputs!$B$18</f>
        <v>0</v>
      </c>
      <c r="H266" s="22">
        <f>IF(AND(inputs!$B$35="YES", calculations!A266&gt;=inputs!$B$36,calculations!A266&lt;inputs!$B$37),inputs!$B$38*MIN(2,inputs!$B$17),0)</f>
        <v>0</v>
      </c>
      <c r="I266" s="25">
        <f>MIN(inputs!$B$32,A266)</f>
        <v>20000</v>
      </c>
      <c r="J266" s="25">
        <f>inputs!$B$29*(1+inputs!$B$33)-MAX(0,inputs!$B$31*(I266-inputs!$B$30))</f>
        <v>46486.999999999993</v>
      </c>
      <c r="K266" s="26">
        <f t="shared" si="52"/>
        <v>20000</v>
      </c>
      <c r="L266" s="25">
        <f>MAX(0,J266*(1+inputs!$B$33)-MAX(0,inputs!$B$31*(K266-inputs!$B$30)))</f>
        <v>47184.304999999986</v>
      </c>
      <c r="M266" s="26">
        <f t="shared" si="53"/>
        <v>20711.111111111109</v>
      </c>
      <c r="N266" s="25">
        <f>MAX(0,L266*(1+inputs!$B$33)-MAX(0,inputs!$B$31*(M266-inputs!$B$30)))</f>
        <v>47844.629574999977</v>
      </c>
      <c r="O266" s="26">
        <f t="shared" si="54"/>
        <v>21422.222222222223</v>
      </c>
      <c r="P266" s="25">
        <f>MAX(0,N266*(1+inputs!$B$33)-MAX(0,inputs!$B$31*(O266-inputs!$B$30)))</f>
        <v>48450.859018624971</v>
      </c>
      <c r="Q266" s="26">
        <f t="shared" si="55"/>
        <v>22133.333333333332</v>
      </c>
      <c r="R266" s="25">
        <f>MAX(0,P266*(1+inputs!$B$33)-MAX(0,inputs!$B$31*(Q266-inputs!$B$30)))</f>
        <v>49002.18190390434</v>
      </c>
      <c r="S266" s="26">
        <f t="shared" si="56"/>
        <v>22844.444444444445</v>
      </c>
      <c r="T266" s="25">
        <f>MAX(0,R266*(1+inputs!$B$33)-MAX(0,inputs!$B$31*(S266-inputs!$B$30)))</f>
        <v>49497.774632462897</v>
      </c>
      <c r="U266" s="26">
        <f t="shared" si="57"/>
        <v>23555.555555555555</v>
      </c>
      <c r="V266" s="25">
        <f>MAX(0,T266*(1+inputs!$B$33)-MAX(0,inputs!$B$31*(U266-inputs!$B$30)))</f>
        <v>49936.80125194983</v>
      </c>
      <c r="W266" s="26">
        <f t="shared" si="58"/>
        <v>24266.666666666668</v>
      </c>
      <c r="X266" s="25">
        <f>MAX(0,V266*(1+inputs!$B$33)-MAX(0,inputs!$B$31*(W266-inputs!$B$30)))</f>
        <v>50318.41327072907</v>
      </c>
      <c r="Y266" s="26">
        <f t="shared" si="59"/>
        <v>24977.777777777777</v>
      </c>
      <c r="Z266" s="25">
        <f>MAX(0,X266*(1+inputs!$B$33)-MAX(0,inputs!$B$31*(Y266-inputs!$B$30)))</f>
        <v>50641.749469789997</v>
      </c>
      <c r="AA266" s="25">
        <f>MAX(0,Y266*(1+inputs!$B$33)-MAX(0,inputs!$B$31*(Z266-inputs!$B$30)))</f>
        <v>22611.246992163342</v>
      </c>
      <c r="AB266" s="26">
        <f t="shared" si="60"/>
        <v>26400</v>
      </c>
      <c r="AC266" s="25">
        <f>MAX(0,AA266*(1+inputs!$B$33)-MAX(0,inputs!$B$31*(AB266-inputs!$B$30)))</f>
        <v>22390.975697045793</v>
      </c>
      <c r="AD266" s="26">
        <f>IF(inputs!$B$27="YES",MAX(0,inputs!$B$31*(AB266-inputs!$B$30)),0)</f>
        <v>0</v>
      </c>
      <c r="AE266" s="3">
        <f t="shared" si="61"/>
        <v>4598.4750000000004</v>
      </c>
      <c r="AF266" s="1">
        <f t="shared" si="64"/>
        <v>0.33250000000000002</v>
      </c>
      <c r="AG266" s="8">
        <f t="shared" si="62"/>
        <v>21801.525000000001</v>
      </c>
    </row>
    <row r="267" spans="1:33" x14ac:dyDescent="0.2">
      <c r="A267" s="11">
        <f t="shared" si="63"/>
        <v>26500</v>
      </c>
      <c r="B267" s="15">
        <f>inputs!$C$3-MAX(0,MIN((calculations!A267-inputs!$B$8)*0.5,inputs!$C$3))+IF(AND(inputs!$B$23="YES",A267&lt;=inputs!$B$25),inputs!$B$24,0)</f>
        <v>12570</v>
      </c>
      <c r="C267" s="15">
        <f>MAX(0,MIN(A267-B267,inputs!$C$4)*inputs!$B$3)</f>
        <v>2786</v>
      </c>
      <c r="D267" s="16">
        <f>MAX(0,(MIN(A267,inputs!$C$5)-(inputs!$C$4+B267))*inputs!$B$4)</f>
        <v>0</v>
      </c>
      <c r="E267" s="16">
        <f>MAX(0, (calculations!A267-inputs!$C$5)*inputs!$B$5)</f>
        <v>0</v>
      </c>
      <c r="F267" s="19">
        <f>MAX(0,inputs!$B$13*(MIN(calculations!A267,inputs!$C$14)-inputs!$C$13))+MAX(0,inputs!$B$14*(calculations!A267-inputs!$C$14))</f>
        <v>1845.7250000000001</v>
      </c>
      <c r="G267" s="22">
        <f>MAX(MIN((calculations!A267-inputs!$B$21)/10000,100%),0) * inputs!$B$18</f>
        <v>0</v>
      </c>
      <c r="H267" s="22">
        <f>IF(AND(inputs!$B$35="YES", calculations!A267&gt;=inputs!$B$36,calculations!A267&lt;inputs!$B$37),inputs!$B$38*MIN(2,inputs!$B$17),0)</f>
        <v>0</v>
      </c>
      <c r="I267" s="25">
        <f>MIN(inputs!$B$32,A267)</f>
        <v>20000</v>
      </c>
      <c r="J267" s="25">
        <f>inputs!$B$29*(1+inputs!$B$33)-MAX(0,inputs!$B$31*(I267-inputs!$B$30))</f>
        <v>46486.999999999993</v>
      </c>
      <c r="K267" s="26">
        <f t="shared" si="52"/>
        <v>20000</v>
      </c>
      <c r="L267" s="25">
        <f>MAX(0,J267*(1+inputs!$B$33)-MAX(0,inputs!$B$31*(K267-inputs!$B$30)))</f>
        <v>47184.304999999986</v>
      </c>
      <c r="M267" s="26">
        <f t="shared" si="53"/>
        <v>20722.222222222223</v>
      </c>
      <c r="N267" s="25">
        <f>MAX(0,L267*(1+inputs!$B$33)-MAX(0,inputs!$B$31*(M267-inputs!$B$30)))</f>
        <v>47843.629574999977</v>
      </c>
      <c r="O267" s="26">
        <f t="shared" si="54"/>
        <v>21444.444444444445</v>
      </c>
      <c r="P267" s="25">
        <f>MAX(0,N267*(1+inputs!$B$33)-MAX(0,inputs!$B$31*(O267-inputs!$B$30)))</f>
        <v>48447.844018624972</v>
      </c>
      <c r="Q267" s="26">
        <f t="shared" si="55"/>
        <v>22166.666666666668</v>
      </c>
      <c r="R267" s="25">
        <f>MAX(0,P267*(1+inputs!$B$33)-MAX(0,inputs!$B$31*(Q267-inputs!$B$30)))</f>
        <v>48996.121678904339</v>
      </c>
      <c r="S267" s="26">
        <f t="shared" si="56"/>
        <v>22888.888888888891</v>
      </c>
      <c r="T267" s="25">
        <f>MAX(0,R267*(1+inputs!$B$33)-MAX(0,inputs!$B$31*(S267-inputs!$B$30)))</f>
        <v>49487.623504087896</v>
      </c>
      <c r="U267" s="26">
        <f t="shared" si="57"/>
        <v>23611.111111111109</v>
      </c>
      <c r="V267" s="25">
        <f>MAX(0,T267*(1+inputs!$B$33)-MAX(0,inputs!$B$31*(U267-inputs!$B$30)))</f>
        <v>49921.497856649206</v>
      </c>
      <c r="W267" s="26">
        <f t="shared" si="58"/>
        <v>24333.333333333332</v>
      </c>
      <c r="X267" s="25">
        <f>MAX(0,V267*(1+inputs!$B$33)-MAX(0,inputs!$B$31*(W267-inputs!$B$30)))</f>
        <v>50296.880324498939</v>
      </c>
      <c r="Y267" s="26">
        <f t="shared" si="59"/>
        <v>25055.555555555555</v>
      </c>
      <c r="Z267" s="25">
        <f>MAX(0,X267*(1+inputs!$B$33)-MAX(0,inputs!$B$31*(Y267-inputs!$B$30)))</f>
        <v>50612.893529366418</v>
      </c>
      <c r="AA267" s="25">
        <f>MAX(0,Y267*(1+inputs!$B$33)-MAX(0,inputs!$B$31*(Z267-inputs!$B$30)))</f>
        <v>22692.788471245909</v>
      </c>
      <c r="AB267" s="26">
        <f t="shared" si="60"/>
        <v>26500</v>
      </c>
      <c r="AC267" s="25">
        <f>MAX(0,AA267*(1+inputs!$B$33)-MAX(0,inputs!$B$31*(AB267-inputs!$B$30)))</f>
        <v>22464.740298314598</v>
      </c>
      <c r="AD267" s="26">
        <f>IF(inputs!$B$27="YES",MAX(0,inputs!$B$31*(AB267-inputs!$B$30)),0)</f>
        <v>0</v>
      </c>
      <c r="AE267" s="3">
        <f t="shared" si="61"/>
        <v>4631.7250000000004</v>
      </c>
      <c r="AF267" s="1">
        <f t="shared" si="64"/>
        <v>0.33250000000000002</v>
      </c>
      <c r="AG267" s="8">
        <f t="shared" si="62"/>
        <v>21868.275000000001</v>
      </c>
    </row>
    <row r="268" spans="1:33" x14ac:dyDescent="0.2">
      <c r="A268" s="11">
        <f t="shared" si="63"/>
        <v>26600</v>
      </c>
      <c r="B268" s="15">
        <f>inputs!$C$3-MAX(0,MIN((calculations!A268-inputs!$B$8)*0.5,inputs!$C$3))+IF(AND(inputs!$B$23="YES",A268&lt;=inputs!$B$25),inputs!$B$24,0)</f>
        <v>12570</v>
      </c>
      <c r="C268" s="15">
        <f>MAX(0,MIN(A268-B268,inputs!$C$4)*inputs!$B$3)</f>
        <v>2806</v>
      </c>
      <c r="D268" s="16">
        <f>MAX(0,(MIN(A268,inputs!$C$5)-(inputs!$C$4+B268))*inputs!$B$4)</f>
        <v>0</v>
      </c>
      <c r="E268" s="16">
        <f>MAX(0, (calculations!A268-inputs!$C$5)*inputs!$B$5)</f>
        <v>0</v>
      </c>
      <c r="F268" s="19">
        <f>MAX(0,inputs!$B$13*(MIN(calculations!A268,inputs!$C$14)-inputs!$C$13))+MAX(0,inputs!$B$14*(calculations!A268-inputs!$C$14))</f>
        <v>1858.9750000000001</v>
      </c>
      <c r="G268" s="22">
        <f>MAX(MIN((calculations!A268-inputs!$B$21)/10000,100%),0) * inputs!$B$18</f>
        <v>0</v>
      </c>
      <c r="H268" s="22">
        <f>IF(AND(inputs!$B$35="YES", calculations!A268&gt;=inputs!$B$36,calculations!A268&lt;inputs!$B$37),inputs!$B$38*MIN(2,inputs!$B$17),0)</f>
        <v>0</v>
      </c>
      <c r="I268" s="25">
        <f>MIN(inputs!$B$32,A268)</f>
        <v>20000</v>
      </c>
      <c r="J268" s="25">
        <f>inputs!$B$29*(1+inputs!$B$33)-MAX(0,inputs!$B$31*(I268-inputs!$B$30))</f>
        <v>46486.999999999993</v>
      </c>
      <c r="K268" s="26">
        <f t="shared" si="52"/>
        <v>20000</v>
      </c>
      <c r="L268" s="25">
        <f>MAX(0,J268*(1+inputs!$B$33)-MAX(0,inputs!$B$31*(K268-inputs!$B$30)))</f>
        <v>47184.304999999986</v>
      </c>
      <c r="M268" s="26">
        <f t="shared" si="53"/>
        <v>20733.333333333332</v>
      </c>
      <c r="N268" s="25">
        <f>MAX(0,L268*(1+inputs!$B$33)-MAX(0,inputs!$B$31*(M268-inputs!$B$30)))</f>
        <v>47842.629574999977</v>
      </c>
      <c r="O268" s="26">
        <f t="shared" si="54"/>
        <v>21466.666666666668</v>
      </c>
      <c r="P268" s="25">
        <f>MAX(0,N268*(1+inputs!$B$33)-MAX(0,inputs!$B$31*(O268-inputs!$B$30)))</f>
        <v>48444.829018624972</v>
      </c>
      <c r="Q268" s="26">
        <f t="shared" si="55"/>
        <v>22200</v>
      </c>
      <c r="R268" s="25">
        <f>MAX(0,P268*(1+inputs!$B$33)-MAX(0,inputs!$B$31*(Q268-inputs!$B$30)))</f>
        <v>48990.061453904338</v>
      </c>
      <c r="S268" s="26">
        <f t="shared" si="56"/>
        <v>22933.333333333332</v>
      </c>
      <c r="T268" s="25">
        <f>MAX(0,R268*(1+inputs!$B$33)-MAX(0,inputs!$B$31*(S268-inputs!$B$30)))</f>
        <v>49477.472375712896</v>
      </c>
      <c r="U268" s="26">
        <f t="shared" si="57"/>
        <v>23666.666666666668</v>
      </c>
      <c r="V268" s="25">
        <f>MAX(0,T268*(1+inputs!$B$33)-MAX(0,inputs!$B$31*(U268-inputs!$B$30)))</f>
        <v>49906.194461348583</v>
      </c>
      <c r="W268" s="26">
        <f t="shared" si="58"/>
        <v>24400</v>
      </c>
      <c r="X268" s="25">
        <f>MAX(0,V268*(1+inputs!$B$33)-MAX(0,inputs!$B$31*(W268-inputs!$B$30)))</f>
        <v>50275.347378268802</v>
      </c>
      <c r="Y268" s="26">
        <f t="shared" si="59"/>
        <v>25133.333333333332</v>
      </c>
      <c r="Z268" s="25">
        <f>MAX(0,X268*(1+inputs!$B$33)-MAX(0,inputs!$B$31*(Y268-inputs!$B$30)))</f>
        <v>50584.037588942825</v>
      </c>
      <c r="AA268" s="25">
        <f>MAX(0,Y268*(1+inputs!$B$33)-MAX(0,inputs!$B$31*(Z268-inputs!$B$30)))</f>
        <v>22774.329950328472</v>
      </c>
      <c r="AB268" s="26">
        <f t="shared" si="60"/>
        <v>26600</v>
      </c>
      <c r="AC268" s="25">
        <f>MAX(0,AA268*(1+inputs!$B$33)-MAX(0,inputs!$B$31*(AB268-inputs!$B$30)))</f>
        <v>22538.5048995834</v>
      </c>
      <c r="AD268" s="26">
        <f>IF(inputs!$B$27="YES",MAX(0,inputs!$B$31*(AB268-inputs!$B$30)),0)</f>
        <v>0</v>
      </c>
      <c r="AE268" s="3">
        <f t="shared" si="61"/>
        <v>4664.9750000000004</v>
      </c>
      <c r="AF268" s="1">
        <f t="shared" si="64"/>
        <v>0.33250000000000002</v>
      </c>
      <c r="AG268" s="8">
        <f t="shared" si="62"/>
        <v>21935.025000000001</v>
      </c>
    </row>
    <row r="269" spans="1:33" x14ac:dyDescent="0.2">
      <c r="A269" s="11">
        <f t="shared" si="63"/>
        <v>26700</v>
      </c>
      <c r="B269" s="15">
        <f>inputs!$C$3-MAX(0,MIN((calculations!A269-inputs!$B$8)*0.5,inputs!$C$3))+IF(AND(inputs!$B$23="YES",A269&lt;=inputs!$B$25),inputs!$B$24,0)</f>
        <v>12570</v>
      </c>
      <c r="C269" s="15">
        <f>MAX(0,MIN(A269-B269,inputs!$C$4)*inputs!$B$3)</f>
        <v>2826</v>
      </c>
      <c r="D269" s="16">
        <f>MAX(0,(MIN(A269,inputs!$C$5)-(inputs!$C$4+B269))*inputs!$B$4)</f>
        <v>0</v>
      </c>
      <c r="E269" s="16">
        <f>MAX(0, (calculations!A269-inputs!$C$5)*inputs!$B$5)</f>
        <v>0</v>
      </c>
      <c r="F269" s="19">
        <f>MAX(0,inputs!$B$13*(MIN(calculations!A269,inputs!$C$14)-inputs!$C$13))+MAX(0,inputs!$B$14*(calculations!A269-inputs!$C$14))</f>
        <v>1872.2250000000001</v>
      </c>
      <c r="G269" s="22">
        <f>MAX(MIN((calculations!A269-inputs!$B$21)/10000,100%),0) * inputs!$B$18</f>
        <v>0</v>
      </c>
      <c r="H269" s="22">
        <f>IF(AND(inputs!$B$35="YES", calculations!A269&gt;=inputs!$B$36,calculations!A269&lt;inputs!$B$37),inputs!$B$38*MIN(2,inputs!$B$17),0)</f>
        <v>0</v>
      </c>
      <c r="I269" s="25">
        <f>MIN(inputs!$B$32,A269)</f>
        <v>20000</v>
      </c>
      <c r="J269" s="25">
        <f>inputs!$B$29*(1+inputs!$B$33)-MAX(0,inputs!$B$31*(I269-inputs!$B$30))</f>
        <v>46486.999999999993</v>
      </c>
      <c r="K269" s="26">
        <f t="shared" si="52"/>
        <v>20000</v>
      </c>
      <c r="L269" s="25">
        <f>MAX(0,J269*(1+inputs!$B$33)-MAX(0,inputs!$B$31*(K269-inputs!$B$30)))</f>
        <v>47184.304999999986</v>
      </c>
      <c r="M269" s="26">
        <f t="shared" si="53"/>
        <v>20744.444444444445</v>
      </c>
      <c r="N269" s="25">
        <f>MAX(0,L269*(1+inputs!$B$33)-MAX(0,inputs!$B$31*(M269-inputs!$B$30)))</f>
        <v>47841.629574999977</v>
      </c>
      <c r="O269" s="26">
        <f t="shared" si="54"/>
        <v>21488.888888888891</v>
      </c>
      <c r="P269" s="25">
        <f>MAX(0,N269*(1+inputs!$B$33)-MAX(0,inputs!$B$31*(O269-inputs!$B$30)))</f>
        <v>48441.814018624973</v>
      </c>
      <c r="Q269" s="26">
        <f t="shared" si="55"/>
        <v>22233.333333333332</v>
      </c>
      <c r="R269" s="25">
        <f>MAX(0,P269*(1+inputs!$B$33)-MAX(0,inputs!$B$31*(Q269-inputs!$B$30)))</f>
        <v>48984.001228904337</v>
      </c>
      <c r="S269" s="26">
        <f t="shared" si="56"/>
        <v>22977.777777777777</v>
      </c>
      <c r="T269" s="25">
        <f>MAX(0,R269*(1+inputs!$B$33)-MAX(0,inputs!$B$31*(S269-inputs!$B$30)))</f>
        <v>49467.321247337895</v>
      </c>
      <c r="U269" s="26">
        <f t="shared" si="57"/>
        <v>23722.222222222223</v>
      </c>
      <c r="V269" s="25">
        <f>MAX(0,T269*(1+inputs!$B$33)-MAX(0,inputs!$B$31*(U269-inputs!$B$30)))</f>
        <v>49890.89106604796</v>
      </c>
      <c r="W269" s="26">
        <f t="shared" si="58"/>
        <v>24466.666666666668</v>
      </c>
      <c r="X269" s="25">
        <f>MAX(0,V269*(1+inputs!$B$33)-MAX(0,inputs!$B$31*(W269-inputs!$B$30)))</f>
        <v>50253.814432038671</v>
      </c>
      <c r="Y269" s="26">
        <f t="shared" si="59"/>
        <v>25211.111111111109</v>
      </c>
      <c r="Z269" s="25">
        <f>MAX(0,X269*(1+inputs!$B$33)-MAX(0,inputs!$B$31*(Y269-inputs!$B$30)))</f>
        <v>50555.181648519247</v>
      </c>
      <c r="AA269" s="25">
        <f>MAX(0,Y269*(1+inputs!$B$33)-MAX(0,inputs!$B$31*(Z269-inputs!$B$30)))</f>
        <v>22855.871429411043</v>
      </c>
      <c r="AB269" s="26">
        <f t="shared" si="60"/>
        <v>26700</v>
      </c>
      <c r="AC269" s="25">
        <f>MAX(0,AA269*(1+inputs!$B$33)-MAX(0,inputs!$B$31*(AB269-inputs!$B$30)))</f>
        <v>22612.26950085221</v>
      </c>
      <c r="AD269" s="26">
        <f>IF(inputs!$B$27="YES",MAX(0,inputs!$B$31*(AB269-inputs!$B$30)),0)</f>
        <v>0</v>
      </c>
      <c r="AE269" s="3">
        <f t="shared" si="61"/>
        <v>4698.2250000000004</v>
      </c>
      <c r="AF269" s="1">
        <f t="shared" si="64"/>
        <v>0.33250000000000002</v>
      </c>
      <c r="AG269" s="8">
        <f t="shared" si="62"/>
        <v>22001.775000000001</v>
      </c>
    </row>
    <row r="270" spans="1:33" x14ac:dyDescent="0.2">
      <c r="A270" s="11">
        <f t="shared" si="63"/>
        <v>26800</v>
      </c>
      <c r="B270" s="15">
        <f>inputs!$C$3-MAX(0,MIN((calculations!A270-inputs!$B$8)*0.5,inputs!$C$3))+IF(AND(inputs!$B$23="YES",A270&lt;=inputs!$B$25),inputs!$B$24,0)</f>
        <v>12570</v>
      </c>
      <c r="C270" s="15">
        <f>MAX(0,MIN(A270-B270,inputs!$C$4)*inputs!$B$3)</f>
        <v>2846</v>
      </c>
      <c r="D270" s="16">
        <f>MAX(0,(MIN(A270,inputs!$C$5)-(inputs!$C$4+B270))*inputs!$B$4)</f>
        <v>0</v>
      </c>
      <c r="E270" s="16">
        <f>MAX(0, (calculations!A270-inputs!$C$5)*inputs!$B$5)</f>
        <v>0</v>
      </c>
      <c r="F270" s="19">
        <f>MAX(0,inputs!$B$13*(MIN(calculations!A270,inputs!$C$14)-inputs!$C$13))+MAX(0,inputs!$B$14*(calculations!A270-inputs!$C$14))</f>
        <v>1885.4750000000001</v>
      </c>
      <c r="G270" s="22">
        <f>MAX(MIN((calculations!A270-inputs!$B$21)/10000,100%),0) * inputs!$B$18</f>
        <v>0</v>
      </c>
      <c r="H270" s="22">
        <f>IF(AND(inputs!$B$35="YES", calculations!A270&gt;=inputs!$B$36,calculations!A270&lt;inputs!$B$37),inputs!$B$38*MIN(2,inputs!$B$17),0)</f>
        <v>0</v>
      </c>
      <c r="I270" s="25">
        <f>MIN(inputs!$B$32,A270)</f>
        <v>20000</v>
      </c>
      <c r="J270" s="25">
        <f>inputs!$B$29*(1+inputs!$B$33)-MAX(0,inputs!$B$31*(I270-inputs!$B$30))</f>
        <v>46486.999999999993</v>
      </c>
      <c r="K270" s="26">
        <f t="shared" si="52"/>
        <v>20000</v>
      </c>
      <c r="L270" s="25">
        <f>MAX(0,J270*(1+inputs!$B$33)-MAX(0,inputs!$B$31*(K270-inputs!$B$30)))</f>
        <v>47184.304999999986</v>
      </c>
      <c r="M270" s="26">
        <f t="shared" si="53"/>
        <v>20755.555555555555</v>
      </c>
      <c r="N270" s="25">
        <f>MAX(0,L270*(1+inputs!$B$33)-MAX(0,inputs!$B$31*(M270-inputs!$B$30)))</f>
        <v>47840.629574999977</v>
      </c>
      <c r="O270" s="26">
        <f t="shared" si="54"/>
        <v>21511.111111111109</v>
      </c>
      <c r="P270" s="25">
        <f>MAX(0,N270*(1+inputs!$B$33)-MAX(0,inputs!$B$31*(O270-inputs!$B$30)))</f>
        <v>48438.799018624966</v>
      </c>
      <c r="Q270" s="26">
        <f t="shared" si="55"/>
        <v>22266.666666666668</v>
      </c>
      <c r="R270" s="25">
        <f>MAX(0,P270*(1+inputs!$B$33)-MAX(0,inputs!$B$31*(Q270-inputs!$B$30)))</f>
        <v>48977.941003904336</v>
      </c>
      <c r="S270" s="26">
        <f t="shared" si="56"/>
        <v>23022.222222222223</v>
      </c>
      <c r="T270" s="25">
        <f>MAX(0,R270*(1+inputs!$B$33)-MAX(0,inputs!$B$31*(S270-inputs!$B$30)))</f>
        <v>49457.170118962895</v>
      </c>
      <c r="U270" s="26">
        <f t="shared" si="57"/>
        <v>23777.777777777777</v>
      </c>
      <c r="V270" s="25">
        <f>MAX(0,T270*(1+inputs!$B$33)-MAX(0,inputs!$B$31*(U270-inputs!$B$30)))</f>
        <v>49875.587670747329</v>
      </c>
      <c r="W270" s="26">
        <f t="shared" si="58"/>
        <v>24533.333333333332</v>
      </c>
      <c r="X270" s="25">
        <f>MAX(0,V270*(1+inputs!$B$33)-MAX(0,inputs!$B$31*(W270-inputs!$B$30)))</f>
        <v>50232.281485808533</v>
      </c>
      <c r="Y270" s="26">
        <f t="shared" si="59"/>
        <v>25288.888888888891</v>
      </c>
      <c r="Z270" s="25">
        <f>MAX(0,X270*(1+inputs!$B$33)-MAX(0,inputs!$B$31*(Y270-inputs!$B$30)))</f>
        <v>50526.325708095654</v>
      </c>
      <c r="AA270" s="25">
        <f>MAX(0,Y270*(1+inputs!$B$33)-MAX(0,inputs!$B$31*(Z270-inputs!$B$30)))</f>
        <v>22937.412908493614</v>
      </c>
      <c r="AB270" s="26">
        <f t="shared" si="60"/>
        <v>26800</v>
      </c>
      <c r="AC270" s="25">
        <f>MAX(0,AA270*(1+inputs!$B$33)-MAX(0,inputs!$B$31*(AB270-inputs!$B$30)))</f>
        <v>22686.034102121019</v>
      </c>
      <c r="AD270" s="26">
        <f>IF(inputs!$B$27="YES",MAX(0,inputs!$B$31*(AB270-inputs!$B$30)),0)</f>
        <v>0</v>
      </c>
      <c r="AE270" s="3">
        <f t="shared" si="61"/>
        <v>4731.4750000000004</v>
      </c>
      <c r="AF270" s="1">
        <f t="shared" si="64"/>
        <v>0.33250000000000002</v>
      </c>
      <c r="AG270" s="8">
        <f t="shared" si="62"/>
        <v>22068.525000000001</v>
      </c>
    </row>
    <row r="271" spans="1:33" x14ac:dyDescent="0.2">
      <c r="A271" s="11">
        <f t="shared" si="63"/>
        <v>26900</v>
      </c>
      <c r="B271" s="15">
        <f>inputs!$C$3-MAX(0,MIN((calculations!A271-inputs!$B$8)*0.5,inputs!$C$3))+IF(AND(inputs!$B$23="YES",A271&lt;=inputs!$B$25),inputs!$B$24,0)</f>
        <v>12570</v>
      </c>
      <c r="C271" s="15">
        <f>MAX(0,MIN(A271-B271,inputs!$C$4)*inputs!$B$3)</f>
        <v>2866</v>
      </c>
      <c r="D271" s="16">
        <f>MAX(0,(MIN(A271,inputs!$C$5)-(inputs!$C$4+B271))*inputs!$B$4)</f>
        <v>0</v>
      </c>
      <c r="E271" s="16">
        <f>MAX(0, (calculations!A271-inputs!$C$5)*inputs!$B$5)</f>
        <v>0</v>
      </c>
      <c r="F271" s="19">
        <f>MAX(0,inputs!$B$13*(MIN(calculations!A271,inputs!$C$14)-inputs!$C$13))+MAX(0,inputs!$B$14*(calculations!A271-inputs!$C$14))</f>
        <v>1898.7250000000001</v>
      </c>
      <c r="G271" s="22">
        <f>MAX(MIN((calculations!A271-inputs!$B$21)/10000,100%),0) * inputs!$B$18</f>
        <v>0</v>
      </c>
      <c r="H271" s="22">
        <f>IF(AND(inputs!$B$35="YES", calculations!A271&gt;=inputs!$B$36,calculations!A271&lt;inputs!$B$37),inputs!$B$38*MIN(2,inputs!$B$17),0)</f>
        <v>0</v>
      </c>
      <c r="I271" s="25">
        <f>MIN(inputs!$B$32,A271)</f>
        <v>20000</v>
      </c>
      <c r="J271" s="25">
        <f>inputs!$B$29*(1+inputs!$B$33)-MAX(0,inputs!$B$31*(I271-inputs!$B$30))</f>
        <v>46486.999999999993</v>
      </c>
      <c r="K271" s="26">
        <f t="shared" si="52"/>
        <v>20000</v>
      </c>
      <c r="L271" s="25">
        <f>MAX(0,J271*(1+inputs!$B$33)-MAX(0,inputs!$B$31*(K271-inputs!$B$30)))</f>
        <v>47184.304999999986</v>
      </c>
      <c r="M271" s="26">
        <f t="shared" si="53"/>
        <v>20766.666666666668</v>
      </c>
      <c r="N271" s="25">
        <f>MAX(0,L271*(1+inputs!$B$33)-MAX(0,inputs!$B$31*(M271-inputs!$B$30)))</f>
        <v>47839.629574999977</v>
      </c>
      <c r="O271" s="26">
        <f t="shared" si="54"/>
        <v>21533.333333333332</v>
      </c>
      <c r="P271" s="25">
        <f>MAX(0,N271*(1+inputs!$B$33)-MAX(0,inputs!$B$31*(O271-inputs!$B$30)))</f>
        <v>48435.784018624967</v>
      </c>
      <c r="Q271" s="26">
        <f t="shared" si="55"/>
        <v>22300</v>
      </c>
      <c r="R271" s="25">
        <f>MAX(0,P271*(1+inputs!$B$33)-MAX(0,inputs!$B$31*(Q271-inputs!$B$30)))</f>
        <v>48971.880778904335</v>
      </c>
      <c r="S271" s="26">
        <f t="shared" si="56"/>
        <v>23066.666666666668</v>
      </c>
      <c r="T271" s="25">
        <f>MAX(0,R271*(1+inputs!$B$33)-MAX(0,inputs!$B$31*(S271-inputs!$B$30)))</f>
        <v>49447.018990587894</v>
      </c>
      <c r="U271" s="26">
        <f t="shared" si="57"/>
        <v>23833.333333333332</v>
      </c>
      <c r="V271" s="25">
        <f>MAX(0,T271*(1+inputs!$B$33)-MAX(0,inputs!$B$31*(U271-inputs!$B$30)))</f>
        <v>49860.284275446706</v>
      </c>
      <c r="W271" s="26">
        <f t="shared" si="58"/>
        <v>24600</v>
      </c>
      <c r="X271" s="25">
        <f>MAX(0,V271*(1+inputs!$B$33)-MAX(0,inputs!$B$31*(W271-inputs!$B$30)))</f>
        <v>50210.748539578402</v>
      </c>
      <c r="Y271" s="26">
        <f t="shared" si="59"/>
        <v>25366.666666666668</v>
      </c>
      <c r="Z271" s="25">
        <f>MAX(0,X271*(1+inputs!$B$33)-MAX(0,inputs!$B$31*(Y271-inputs!$B$30)))</f>
        <v>50497.469767672068</v>
      </c>
      <c r="AA271" s="25">
        <f>MAX(0,Y271*(1+inputs!$B$33)-MAX(0,inputs!$B$31*(Z271-inputs!$B$30)))</f>
        <v>23018.954387576177</v>
      </c>
      <c r="AB271" s="26">
        <f t="shared" si="60"/>
        <v>26900</v>
      </c>
      <c r="AC271" s="25">
        <f>MAX(0,AA271*(1+inputs!$B$33)-MAX(0,inputs!$B$31*(AB271-inputs!$B$30)))</f>
        <v>22759.798703389821</v>
      </c>
      <c r="AD271" s="26">
        <f>IF(inputs!$B$27="YES",MAX(0,inputs!$B$31*(AB271-inputs!$B$30)),0)</f>
        <v>0</v>
      </c>
      <c r="AE271" s="3">
        <f t="shared" si="61"/>
        <v>4764.7250000000004</v>
      </c>
      <c r="AF271" s="1">
        <f t="shared" si="64"/>
        <v>0.33250000000000002</v>
      </c>
      <c r="AG271" s="8">
        <f t="shared" si="62"/>
        <v>22135.275000000001</v>
      </c>
    </row>
    <row r="272" spans="1:33" x14ac:dyDescent="0.2">
      <c r="A272" s="11">
        <f t="shared" si="63"/>
        <v>27000</v>
      </c>
      <c r="B272" s="15">
        <f>inputs!$C$3-MAX(0,MIN((calculations!A272-inputs!$B$8)*0.5,inputs!$C$3))+IF(AND(inputs!$B$23="YES",A272&lt;=inputs!$B$25),inputs!$B$24,0)</f>
        <v>12570</v>
      </c>
      <c r="C272" s="15">
        <f>MAX(0,MIN(A272-B272,inputs!$C$4)*inputs!$B$3)</f>
        <v>2886</v>
      </c>
      <c r="D272" s="16">
        <f>MAX(0,(MIN(A272,inputs!$C$5)-(inputs!$C$4+B272))*inputs!$B$4)</f>
        <v>0</v>
      </c>
      <c r="E272" s="16">
        <f>MAX(0, (calculations!A272-inputs!$C$5)*inputs!$B$5)</f>
        <v>0</v>
      </c>
      <c r="F272" s="19">
        <f>MAX(0,inputs!$B$13*(MIN(calculations!A272,inputs!$C$14)-inputs!$C$13))+MAX(0,inputs!$B$14*(calculations!A272-inputs!$C$14))</f>
        <v>1911.9750000000001</v>
      </c>
      <c r="G272" s="22">
        <f>MAX(MIN((calculations!A272-inputs!$B$21)/10000,100%),0) * inputs!$B$18</f>
        <v>0</v>
      </c>
      <c r="H272" s="22">
        <f>IF(AND(inputs!$B$35="YES", calculations!A272&gt;=inputs!$B$36,calculations!A272&lt;inputs!$B$37),inputs!$B$38*MIN(2,inputs!$B$17),0)</f>
        <v>0</v>
      </c>
      <c r="I272" s="25">
        <f>MIN(inputs!$B$32,A272)</f>
        <v>20000</v>
      </c>
      <c r="J272" s="25">
        <f>inputs!$B$29*(1+inputs!$B$33)-MAX(0,inputs!$B$31*(I272-inputs!$B$30))</f>
        <v>46486.999999999993</v>
      </c>
      <c r="K272" s="26">
        <f t="shared" si="52"/>
        <v>20000</v>
      </c>
      <c r="L272" s="25">
        <f>MAX(0,J272*(1+inputs!$B$33)-MAX(0,inputs!$B$31*(K272-inputs!$B$30)))</f>
        <v>47184.304999999986</v>
      </c>
      <c r="M272" s="26">
        <f t="shared" si="53"/>
        <v>20777.777777777777</v>
      </c>
      <c r="N272" s="25">
        <f>MAX(0,L272*(1+inputs!$B$33)-MAX(0,inputs!$B$31*(M272-inputs!$B$30)))</f>
        <v>47838.629574999977</v>
      </c>
      <c r="O272" s="26">
        <f t="shared" si="54"/>
        <v>21555.555555555555</v>
      </c>
      <c r="P272" s="25">
        <f>MAX(0,N272*(1+inputs!$B$33)-MAX(0,inputs!$B$31*(O272-inputs!$B$30)))</f>
        <v>48432.769018624967</v>
      </c>
      <c r="Q272" s="26">
        <f t="shared" si="55"/>
        <v>22333.333333333332</v>
      </c>
      <c r="R272" s="25">
        <f>MAX(0,P272*(1+inputs!$B$33)-MAX(0,inputs!$B$31*(Q272-inputs!$B$30)))</f>
        <v>48965.820553904334</v>
      </c>
      <c r="S272" s="26">
        <f t="shared" si="56"/>
        <v>23111.111111111109</v>
      </c>
      <c r="T272" s="25">
        <f>MAX(0,R272*(1+inputs!$B$33)-MAX(0,inputs!$B$31*(S272-inputs!$B$30)))</f>
        <v>49436.867862212894</v>
      </c>
      <c r="U272" s="26">
        <f t="shared" si="57"/>
        <v>23888.888888888891</v>
      </c>
      <c r="V272" s="25">
        <f>MAX(0,T272*(1+inputs!$B$33)-MAX(0,inputs!$B$31*(U272-inputs!$B$30)))</f>
        <v>49844.980880146082</v>
      </c>
      <c r="W272" s="26">
        <f t="shared" si="58"/>
        <v>24666.666666666668</v>
      </c>
      <c r="X272" s="25">
        <f>MAX(0,V272*(1+inputs!$B$33)-MAX(0,inputs!$B$31*(W272-inputs!$B$30)))</f>
        <v>50189.215593348265</v>
      </c>
      <c r="Y272" s="26">
        <f t="shared" si="59"/>
        <v>25444.444444444445</v>
      </c>
      <c r="Z272" s="25">
        <f>MAX(0,X272*(1+inputs!$B$33)-MAX(0,inputs!$B$31*(Y272-inputs!$B$30)))</f>
        <v>50468.613827248482</v>
      </c>
      <c r="AA272" s="25">
        <f>MAX(0,Y272*(1+inputs!$B$33)-MAX(0,inputs!$B$31*(Z272-inputs!$B$30)))</f>
        <v>23100.495866658748</v>
      </c>
      <c r="AB272" s="26">
        <f t="shared" si="60"/>
        <v>27000</v>
      </c>
      <c r="AC272" s="25">
        <f>MAX(0,AA272*(1+inputs!$B$33)-MAX(0,inputs!$B$31*(AB272-inputs!$B$30)))</f>
        <v>22833.56330465863</v>
      </c>
      <c r="AD272" s="26">
        <f>IF(inputs!$B$27="YES",MAX(0,inputs!$B$31*(AB272-inputs!$B$30)),0)</f>
        <v>0</v>
      </c>
      <c r="AE272" s="3">
        <f t="shared" si="61"/>
        <v>4797.9750000000004</v>
      </c>
      <c r="AF272" s="1">
        <f t="shared" si="64"/>
        <v>0.33250000000000002</v>
      </c>
      <c r="AG272" s="8">
        <f t="shared" si="62"/>
        <v>22202.025000000001</v>
      </c>
    </row>
    <row r="273" spans="1:33" x14ac:dyDescent="0.2">
      <c r="A273" s="11">
        <f t="shared" si="63"/>
        <v>27100</v>
      </c>
      <c r="B273" s="15">
        <f>inputs!$C$3-MAX(0,MIN((calculations!A273-inputs!$B$8)*0.5,inputs!$C$3))+IF(AND(inputs!$B$23="YES",A273&lt;=inputs!$B$25),inputs!$B$24,0)</f>
        <v>12570</v>
      </c>
      <c r="C273" s="15">
        <f>MAX(0,MIN(A273-B273,inputs!$C$4)*inputs!$B$3)</f>
        <v>2906</v>
      </c>
      <c r="D273" s="16">
        <f>MAX(0,(MIN(A273,inputs!$C$5)-(inputs!$C$4+B273))*inputs!$B$4)</f>
        <v>0</v>
      </c>
      <c r="E273" s="16">
        <f>MAX(0, (calculations!A273-inputs!$C$5)*inputs!$B$5)</f>
        <v>0</v>
      </c>
      <c r="F273" s="19">
        <f>MAX(0,inputs!$B$13*(MIN(calculations!A273,inputs!$C$14)-inputs!$C$13))+MAX(0,inputs!$B$14*(calculations!A273-inputs!$C$14))</f>
        <v>1925.2250000000001</v>
      </c>
      <c r="G273" s="22">
        <f>MAX(MIN((calculations!A273-inputs!$B$21)/10000,100%),0) * inputs!$B$18</f>
        <v>0</v>
      </c>
      <c r="H273" s="22">
        <f>IF(AND(inputs!$B$35="YES", calculations!A273&gt;=inputs!$B$36,calculations!A273&lt;inputs!$B$37),inputs!$B$38*MIN(2,inputs!$B$17),0)</f>
        <v>0</v>
      </c>
      <c r="I273" s="25">
        <f>MIN(inputs!$B$32,A273)</f>
        <v>20000</v>
      </c>
      <c r="J273" s="25">
        <f>inputs!$B$29*(1+inputs!$B$33)-MAX(0,inputs!$B$31*(I273-inputs!$B$30))</f>
        <v>46486.999999999993</v>
      </c>
      <c r="K273" s="26">
        <f t="shared" si="52"/>
        <v>20000</v>
      </c>
      <c r="L273" s="25">
        <f>MAX(0,J273*(1+inputs!$B$33)-MAX(0,inputs!$B$31*(K273-inputs!$B$30)))</f>
        <v>47184.304999999986</v>
      </c>
      <c r="M273" s="26">
        <f t="shared" si="53"/>
        <v>20788.888888888891</v>
      </c>
      <c r="N273" s="25">
        <f>MAX(0,L273*(1+inputs!$B$33)-MAX(0,inputs!$B$31*(M273-inputs!$B$30)))</f>
        <v>47837.629574999977</v>
      </c>
      <c r="O273" s="26">
        <f t="shared" si="54"/>
        <v>21577.777777777777</v>
      </c>
      <c r="P273" s="25">
        <f>MAX(0,N273*(1+inputs!$B$33)-MAX(0,inputs!$B$31*(O273-inputs!$B$30)))</f>
        <v>48429.754018624968</v>
      </c>
      <c r="Q273" s="26">
        <f t="shared" si="55"/>
        <v>22366.666666666668</v>
      </c>
      <c r="R273" s="25">
        <f>MAX(0,P273*(1+inputs!$B$33)-MAX(0,inputs!$B$31*(Q273-inputs!$B$30)))</f>
        <v>48959.760328904333</v>
      </c>
      <c r="S273" s="26">
        <f t="shared" si="56"/>
        <v>23155.555555555555</v>
      </c>
      <c r="T273" s="25">
        <f>MAX(0,R273*(1+inputs!$B$33)-MAX(0,inputs!$B$31*(S273-inputs!$B$30)))</f>
        <v>49426.716733837893</v>
      </c>
      <c r="U273" s="26">
        <f t="shared" si="57"/>
        <v>23944.444444444445</v>
      </c>
      <c r="V273" s="25">
        <f>MAX(0,T273*(1+inputs!$B$33)-MAX(0,inputs!$B$31*(U273-inputs!$B$30)))</f>
        <v>49829.677484845452</v>
      </c>
      <c r="W273" s="26">
        <f t="shared" si="58"/>
        <v>24733.333333333332</v>
      </c>
      <c r="X273" s="25">
        <f>MAX(0,V273*(1+inputs!$B$33)-MAX(0,inputs!$B$31*(W273-inputs!$B$30)))</f>
        <v>50167.682647118127</v>
      </c>
      <c r="Y273" s="26">
        <f t="shared" si="59"/>
        <v>25522.222222222223</v>
      </c>
      <c r="Z273" s="25">
        <f>MAX(0,X273*(1+inputs!$B$33)-MAX(0,inputs!$B$31*(Y273-inputs!$B$30)))</f>
        <v>50439.757886824889</v>
      </c>
      <c r="AA273" s="25">
        <f>MAX(0,Y273*(1+inputs!$B$33)-MAX(0,inputs!$B$31*(Z273-inputs!$B$30)))</f>
        <v>23182.037345741315</v>
      </c>
      <c r="AB273" s="26">
        <f t="shared" si="60"/>
        <v>27100</v>
      </c>
      <c r="AC273" s="25">
        <f>MAX(0,AA273*(1+inputs!$B$33)-MAX(0,inputs!$B$31*(AB273-inputs!$B$30)))</f>
        <v>22907.327905927435</v>
      </c>
      <c r="AD273" s="26">
        <f>IF(inputs!$B$27="YES",MAX(0,inputs!$B$31*(AB273-inputs!$B$30)),0)</f>
        <v>0</v>
      </c>
      <c r="AE273" s="3">
        <f t="shared" si="61"/>
        <v>4831.2250000000004</v>
      </c>
      <c r="AF273" s="1">
        <f t="shared" si="64"/>
        <v>0.33250000000000002</v>
      </c>
      <c r="AG273" s="8">
        <f t="shared" si="62"/>
        <v>22268.775000000001</v>
      </c>
    </row>
    <row r="274" spans="1:33" x14ac:dyDescent="0.2">
      <c r="A274" s="11">
        <f t="shared" si="63"/>
        <v>27200</v>
      </c>
      <c r="B274" s="15">
        <f>inputs!$C$3-MAX(0,MIN((calculations!A274-inputs!$B$8)*0.5,inputs!$C$3))+IF(AND(inputs!$B$23="YES",A274&lt;=inputs!$B$25),inputs!$B$24,0)</f>
        <v>12570</v>
      </c>
      <c r="C274" s="15">
        <f>MAX(0,MIN(A274-B274,inputs!$C$4)*inputs!$B$3)</f>
        <v>2926</v>
      </c>
      <c r="D274" s="16">
        <f>MAX(0,(MIN(A274,inputs!$C$5)-(inputs!$C$4+B274))*inputs!$B$4)</f>
        <v>0</v>
      </c>
      <c r="E274" s="16">
        <f>MAX(0, (calculations!A274-inputs!$C$5)*inputs!$B$5)</f>
        <v>0</v>
      </c>
      <c r="F274" s="19">
        <f>MAX(0,inputs!$B$13*(MIN(calculations!A274,inputs!$C$14)-inputs!$C$13))+MAX(0,inputs!$B$14*(calculations!A274-inputs!$C$14))</f>
        <v>1938.4750000000001</v>
      </c>
      <c r="G274" s="22">
        <f>MAX(MIN((calculations!A274-inputs!$B$21)/10000,100%),0) * inputs!$B$18</f>
        <v>0</v>
      </c>
      <c r="H274" s="22">
        <f>IF(AND(inputs!$B$35="YES", calculations!A274&gt;=inputs!$B$36,calculations!A274&lt;inputs!$B$37),inputs!$B$38*MIN(2,inputs!$B$17),0)</f>
        <v>0</v>
      </c>
      <c r="I274" s="25">
        <f>MIN(inputs!$B$32,A274)</f>
        <v>20000</v>
      </c>
      <c r="J274" s="25">
        <f>inputs!$B$29*(1+inputs!$B$33)-MAX(0,inputs!$B$31*(I274-inputs!$B$30))</f>
        <v>46486.999999999993</v>
      </c>
      <c r="K274" s="26">
        <f t="shared" si="52"/>
        <v>20000</v>
      </c>
      <c r="L274" s="25">
        <f>MAX(0,J274*(1+inputs!$B$33)-MAX(0,inputs!$B$31*(K274-inputs!$B$30)))</f>
        <v>47184.304999999986</v>
      </c>
      <c r="M274" s="26">
        <f t="shared" si="53"/>
        <v>20800</v>
      </c>
      <c r="N274" s="25">
        <f>MAX(0,L274*(1+inputs!$B$33)-MAX(0,inputs!$B$31*(M274-inputs!$B$30)))</f>
        <v>47836.629574999977</v>
      </c>
      <c r="O274" s="26">
        <f t="shared" si="54"/>
        <v>21600</v>
      </c>
      <c r="P274" s="25">
        <f>MAX(0,N274*(1+inputs!$B$33)-MAX(0,inputs!$B$31*(O274-inputs!$B$30)))</f>
        <v>48426.739018624969</v>
      </c>
      <c r="Q274" s="26">
        <f t="shared" si="55"/>
        <v>22400</v>
      </c>
      <c r="R274" s="25">
        <f>MAX(0,P274*(1+inputs!$B$33)-MAX(0,inputs!$B$31*(Q274-inputs!$B$30)))</f>
        <v>48953.700103904339</v>
      </c>
      <c r="S274" s="26">
        <f t="shared" si="56"/>
        <v>23200</v>
      </c>
      <c r="T274" s="25">
        <f>MAX(0,R274*(1+inputs!$B$33)-MAX(0,inputs!$B$31*(S274-inputs!$B$30)))</f>
        <v>49416.5656054629</v>
      </c>
      <c r="U274" s="26">
        <f t="shared" si="57"/>
        <v>24000</v>
      </c>
      <c r="V274" s="25">
        <f>MAX(0,T274*(1+inputs!$B$33)-MAX(0,inputs!$B$31*(U274-inputs!$B$30)))</f>
        <v>49814.374089544835</v>
      </c>
      <c r="W274" s="26">
        <f t="shared" si="58"/>
        <v>24800</v>
      </c>
      <c r="X274" s="25">
        <f>MAX(0,V274*(1+inputs!$B$33)-MAX(0,inputs!$B$31*(W274-inputs!$B$30)))</f>
        <v>50146.149700888003</v>
      </c>
      <c r="Y274" s="26">
        <f t="shared" si="59"/>
        <v>25600</v>
      </c>
      <c r="Z274" s="25">
        <f>MAX(0,X274*(1+inputs!$B$33)-MAX(0,inputs!$B$31*(Y274-inputs!$B$30)))</f>
        <v>50410.901946401318</v>
      </c>
      <c r="AA274" s="25">
        <f>MAX(0,Y274*(1+inputs!$B$33)-MAX(0,inputs!$B$31*(Z274-inputs!$B$30)))</f>
        <v>23263.578824823879</v>
      </c>
      <c r="AB274" s="26">
        <f t="shared" si="60"/>
        <v>27200</v>
      </c>
      <c r="AC274" s="25">
        <f>MAX(0,AA274*(1+inputs!$B$33)-MAX(0,inputs!$B$31*(AB274-inputs!$B$30)))</f>
        <v>22981.092507196237</v>
      </c>
      <c r="AD274" s="26">
        <f>IF(inputs!$B$27="YES",MAX(0,inputs!$B$31*(AB274-inputs!$B$30)),0)</f>
        <v>0</v>
      </c>
      <c r="AE274" s="3">
        <f t="shared" si="61"/>
        <v>4864.4750000000004</v>
      </c>
      <c r="AF274" s="1">
        <f t="shared" si="64"/>
        <v>0.33250000000000002</v>
      </c>
      <c r="AG274" s="8">
        <f t="shared" si="62"/>
        <v>22335.525000000001</v>
      </c>
    </row>
    <row r="275" spans="1:33" x14ac:dyDescent="0.2">
      <c r="A275" s="11">
        <f t="shared" si="63"/>
        <v>27300</v>
      </c>
      <c r="B275" s="15">
        <f>inputs!$C$3-MAX(0,MIN((calculations!A275-inputs!$B$8)*0.5,inputs!$C$3))+IF(AND(inputs!$B$23="YES",A275&lt;=inputs!$B$25),inputs!$B$24,0)</f>
        <v>12570</v>
      </c>
      <c r="C275" s="15">
        <f>MAX(0,MIN(A275-B275,inputs!$C$4)*inputs!$B$3)</f>
        <v>2946</v>
      </c>
      <c r="D275" s="16">
        <f>MAX(0,(MIN(A275,inputs!$C$5)-(inputs!$C$4+B275))*inputs!$B$4)</f>
        <v>0</v>
      </c>
      <c r="E275" s="16">
        <f>MAX(0, (calculations!A275-inputs!$C$5)*inputs!$B$5)</f>
        <v>0</v>
      </c>
      <c r="F275" s="19">
        <f>MAX(0,inputs!$B$13*(MIN(calculations!A275,inputs!$C$14)-inputs!$C$13))+MAX(0,inputs!$B$14*(calculations!A275-inputs!$C$14))</f>
        <v>1951.7250000000001</v>
      </c>
      <c r="G275" s="22">
        <f>MAX(MIN((calculations!A275-inputs!$B$21)/10000,100%),0) * inputs!$B$18</f>
        <v>0</v>
      </c>
      <c r="H275" s="22">
        <f>IF(AND(inputs!$B$35="YES", calculations!A275&gt;=inputs!$B$36,calculations!A275&lt;inputs!$B$37),inputs!$B$38*MIN(2,inputs!$B$17),0)</f>
        <v>0</v>
      </c>
      <c r="I275" s="25">
        <f>MIN(inputs!$B$32,A275)</f>
        <v>20000</v>
      </c>
      <c r="J275" s="25">
        <f>inputs!$B$29*(1+inputs!$B$33)-MAX(0,inputs!$B$31*(I275-inputs!$B$30))</f>
        <v>46486.999999999993</v>
      </c>
      <c r="K275" s="26">
        <f t="shared" si="52"/>
        <v>20000</v>
      </c>
      <c r="L275" s="25">
        <f>MAX(0,J275*(1+inputs!$B$33)-MAX(0,inputs!$B$31*(K275-inputs!$B$30)))</f>
        <v>47184.304999999986</v>
      </c>
      <c r="M275" s="26">
        <f t="shared" si="53"/>
        <v>20811.111111111109</v>
      </c>
      <c r="N275" s="25">
        <f>MAX(0,L275*(1+inputs!$B$33)-MAX(0,inputs!$B$31*(M275-inputs!$B$30)))</f>
        <v>47835.629574999977</v>
      </c>
      <c r="O275" s="26">
        <f t="shared" si="54"/>
        <v>21622.222222222223</v>
      </c>
      <c r="P275" s="25">
        <f>MAX(0,N275*(1+inputs!$B$33)-MAX(0,inputs!$B$31*(O275-inputs!$B$30)))</f>
        <v>48423.724018624969</v>
      </c>
      <c r="Q275" s="26">
        <f t="shared" si="55"/>
        <v>22433.333333333332</v>
      </c>
      <c r="R275" s="25">
        <f>MAX(0,P275*(1+inputs!$B$33)-MAX(0,inputs!$B$31*(Q275-inputs!$B$30)))</f>
        <v>48947.639878904338</v>
      </c>
      <c r="S275" s="26">
        <f t="shared" si="56"/>
        <v>23244.444444444445</v>
      </c>
      <c r="T275" s="25">
        <f>MAX(0,R275*(1+inputs!$B$33)-MAX(0,inputs!$B$31*(S275-inputs!$B$30)))</f>
        <v>49406.414477087899</v>
      </c>
      <c r="U275" s="26">
        <f t="shared" si="57"/>
        <v>24055.555555555555</v>
      </c>
      <c r="V275" s="25">
        <f>MAX(0,T275*(1+inputs!$B$33)-MAX(0,inputs!$B$31*(U275-inputs!$B$30)))</f>
        <v>49799.070694244212</v>
      </c>
      <c r="W275" s="26">
        <f t="shared" si="58"/>
        <v>24866.666666666668</v>
      </c>
      <c r="X275" s="25">
        <f>MAX(0,V275*(1+inputs!$B$33)-MAX(0,inputs!$B$31*(W275-inputs!$B$30)))</f>
        <v>50124.616754657865</v>
      </c>
      <c r="Y275" s="26">
        <f t="shared" si="59"/>
        <v>25677.777777777777</v>
      </c>
      <c r="Z275" s="25">
        <f>MAX(0,X275*(1+inputs!$B$33)-MAX(0,inputs!$B$31*(Y275-inputs!$B$30)))</f>
        <v>50382.046005977725</v>
      </c>
      <c r="AA275" s="25">
        <f>MAX(0,Y275*(1+inputs!$B$33)-MAX(0,inputs!$B$31*(Z275-inputs!$B$30)))</f>
        <v>23345.120303906446</v>
      </c>
      <c r="AB275" s="26">
        <f t="shared" si="60"/>
        <v>27300</v>
      </c>
      <c r="AC275" s="25">
        <f>MAX(0,AA275*(1+inputs!$B$33)-MAX(0,inputs!$B$31*(AB275-inputs!$B$30)))</f>
        <v>23054.857108465043</v>
      </c>
      <c r="AD275" s="26">
        <f>IF(inputs!$B$27="YES",MAX(0,inputs!$B$31*(AB275-inputs!$B$30)),0)</f>
        <v>0</v>
      </c>
      <c r="AE275" s="3">
        <f t="shared" si="61"/>
        <v>4897.7250000000004</v>
      </c>
      <c r="AF275" s="1">
        <f t="shared" si="64"/>
        <v>0.33250000000000002</v>
      </c>
      <c r="AG275" s="8">
        <f t="shared" si="62"/>
        <v>22402.275000000001</v>
      </c>
    </row>
    <row r="276" spans="1:33" x14ac:dyDescent="0.2">
      <c r="A276" s="11">
        <f t="shared" si="63"/>
        <v>27400</v>
      </c>
      <c r="B276" s="15">
        <f>inputs!$C$3-MAX(0,MIN((calculations!A276-inputs!$B$8)*0.5,inputs!$C$3))+IF(AND(inputs!$B$23="YES",A276&lt;=inputs!$B$25),inputs!$B$24,0)</f>
        <v>12570</v>
      </c>
      <c r="C276" s="15">
        <f>MAX(0,MIN(A276-B276,inputs!$C$4)*inputs!$B$3)</f>
        <v>2966</v>
      </c>
      <c r="D276" s="16">
        <f>MAX(0,(MIN(A276,inputs!$C$5)-(inputs!$C$4+B276))*inputs!$B$4)</f>
        <v>0</v>
      </c>
      <c r="E276" s="16">
        <f>MAX(0, (calculations!A276-inputs!$C$5)*inputs!$B$5)</f>
        <v>0</v>
      </c>
      <c r="F276" s="19">
        <f>MAX(0,inputs!$B$13*(MIN(calculations!A276,inputs!$C$14)-inputs!$C$13))+MAX(0,inputs!$B$14*(calculations!A276-inputs!$C$14))</f>
        <v>1964.9750000000001</v>
      </c>
      <c r="G276" s="22">
        <f>MAX(MIN((calculations!A276-inputs!$B$21)/10000,100%),0) * inputs!$B$18</f>
        <v>0</v>
      </c>
      <c r="H276" s="22">
        <f>IF(AND(inputs!$B$35="YES", calculations!A276&gt;=inputs!$B$36,calculations!A276&lt;inputs!$B$37),inputs!$B$38*MIN(2,inputs!$B$17),0)</f>
        <v>0</v>
      </c>
      <c r="I276" s="25">
        <f>MIN(inputs!$B$32,A276)</f>
        <v>20000</v>
      </c>
      <c r="J276" s="25">
        <f>inputs!$B$29*(1+inputs!$B$33)-MAX(0,inputs!$B$31*(I276-inputs!$B$30))</f>
        <v>46486.999999999993</v>
      </c>
      <c r="K276" s="26">
        <f t="shared" si="52"/>
        <v>20000</v>
      </c>
      <c r="L276" s="25">
        <f>MAX(0,J276*(1+inputs!$B$33)-MAX(0,inputs!$B$31*(K276-inputs!$B$30)))</f>
        <v>47184.304999999986</v>
      </c>
      <c r="M276" s="26">
        <f t="shared" si="53"/>
        <v>20822.222222222223</v>
      </c>
      <c r="N276" s="25">
        <f>MAX(0,L276*(1+inputs!$B$33)-MAX(0,inputs!$B$31*(M276-inputs!$B$30)))</f>
        <v>47834.629574999977</v>
      </c>
      <c r="O276" s="26">
        <f t="shared" si="54"/>
        <v>21644.444444444445</v>
      </c>
      <c r="P276" s="25">
        <f>MAX(0,N276*(1+inputs!$B$33)-MAX(0,inputs!$B$31*(O276-inputs!$B$30)))</f>
        <v>48420.70901862497</v>
      </c>
      <c r="Q276" s="26">
        <f t="shared" si="55"/>
        <v>22466.666666666668</v>
      </c>
      <c r="R276" s="25">
        <f>MAX(0,P276*(1+inputs!$B$33)-MAX(0,inputs!$B$31*(Q276-inputs!$B$30)))</f>
        <v>48941.579653904337</v>
      </c>
      <c r="S276" s="26">
        <f t="shared" si="56"/>
        <v>23288.888888888891</v>
      </c>
      <c r="T276" s="25">
        <f>MAX(0,R276*(1+inputs!$B$33)-MAX(0,inputs!$B$31*(S276-inputs!$B$30)))</f>
        <v>49396.263348712891</v>
      </c>
      <c r="U276" s="26">
        <f t="shared" si="57"/>
        <v>24111.111111111109</v>
      </c>
      <c r="V276" s="25">
        <f>MAX(0,T276*(1+inputs!$B$33)-MAX(0,inputs!$B$31*(U276-inputs!$B$30)))</f>
        <v>49783.767298943574</v>
      </c>
      <c r="W276" s="26">
        <f t="shared" si="58"/>
        <v>24933.333333333332</v>
      </c>
      <c r="X276" s="25">
        <f>MAX(0,V276*(1+inputs!$B$33)-MAX(0,inputs!$B$31*(W276-inputs!$B$30)))</f>
        <v>50103.08380842772</v>
      </c>
      <c r="Y276" s="26">
        <f t="shared" si="59"/>
        <v>25755.555555555555</v>
      </c>
      <c r="Z276" s="25">
        <f>MAX(0,X276*(1+inputs!$B$33)-MAX(0,inputs!$B$31*(Y276-inputs!$B$30)))</f>
        <v>50353.190065554132</v>
      </c>
      <c r="AA276" s="25">
        <f>MAX(0,Y276*(1+inputs!$B$33)-MAX(0,inputs!$B$31*(Z276-inputs!$B$30)))</f>
        <v>23426.661782989017</v>
      </c>
      <c r="AB276" s="26">
        <f t="shared" si="60"/>
        <v>27400</v>
      </c>
      <c r="AC276" s="25">
        <f>MAX(0,AA276*(1+inputs!$B$33)-MAX(0,inputs!$B$31*(AB276-inputs!$B$30)))</f>
        <v>23128.621709733852</v>
      </c>
      <c r="AD276" s="26">
        <f>IF(inputs!$B$27="YES",MAX(0,inputs!$B$31*(AB276-inputs!$B$30)),0)</f>
        <v>0</v>
      </c>
      <c r="AE276" s="3">
        <f t="shared" si="61"/>
        <v>4930.9750000000004</v>
      </c>
      <c r="AF276" s="1">
        <f t="shared" si="64"/>
        <v>0.33250000000000002</v>
      </c>
      <c r="AG276" s="8">
        <f t="shared" si="62"/>
        <v>22469.025000000001</v>
      </c>
    </row>
    <row r="277" spans="1:33" x14ac:dyDescent="0.2">
      <c r="A277" s="11">
        <f t="shared" si="63"/>
        <v>27500</v>
      </c>
      <c r="B277" s="15">
        <f>inputs!$C$3-MAX(0,MIN((calculations!A277-inputs!$B$8)*0.5,inputs!$C$3))+IF(AND(inputs!$B$23="YES",A277&lt;=inputs!$B$25),inputs!$B$24,0)</f>
        <v>12570</v>
      </c>
      <c r="C277" s="15">
        <f>MAX(0,MIN(A277-B277,inputs!$C$4)*inputs!$B$3)</f>
        <v>2986</v>
      </c>
      <c r="D277" s="16">
        <f>MAX(0,(MIN(A277,inputs!$C$5)-(inputs!$C$4+B277))*inputs!$B$4)</f>
        <v>0</v>
      </c>
      <c r="E277" s="16">
        <f>MAX(0, (calculations!A277-inputs!$C$5)*inputs!$B$5)</f>
        <v>0</v>
      </c>
      <c r="F277" s="19">
        <f>MAX(0,inputs!$B$13*(MIN(calculations!A277,inputs!$C$14)-inputs!$C$13))+MAX(0,inputs!$B$14*(calculations!A277-inputs!$C$14))</f>
        <v>1978.2250000000001</v>
      </c>
      <c r="G277" s="22">
        <f>MAX(MIN((calculations!A277-inputs!$B$21)/10000,100%),0) * inputs!$B$18</f>
        <v>0</v>
      </c>
      <c r="H277" s="22">
        <f>IF(AND(inputs!$B$35="YES", calculations!A277&gt;=inputs!$B$36,calculations!A277&lt;inputs!$B$37),inputs!$B$38*MIN(2,inputs!$B$17),0)</f>
        <v>0</v>
      </c>
      <c r="I277" s="25">
        <f>MIN(inputs!$B$32,A277)</f>
        <v>20000</v>
      </c>
      <c r="J277" s="25">
        <f>inputs!$B$29*(1+inputs!$B$33)-MAX(0,inputs!$B$31*(I277-inputs!$B$30))</f>
        <v>46486.999999999993</v>
      </c>
      <c r="K277" s="26">
        <f t="shared" si="52"/>
        <v>20000</v>
      </c>
      <c r="L277" s="25">
        <f>MAX(0,J277*(1+inputs!$B$33)-MAX(0,inputs!$B$31*(K277-inputs!$B$30)))</f>
        <v>47184.304999999986</v>
      </c>
      <c r="M277" s="26">
        <f t="shared" si="53"/>
        <v>20833.333333333332</v>
      </c>
      <c r="N277" s="25">
        <f>MAX(0,L277*(1+inputs!$B$33)-MAX(0,inputs!$B$31*(M277-inputs!$B$30)))</f>
        <v>47833.629574999977</v>
      </c>
      <c r="O277" s="26">
        <f t="shared" si="54"/>
        <v>21666.666666666668</v>
      </c>
      <c r="P277" s="25">
        <f>MAX(0,N277*(1+inputs!$B$33)-MAX(0,inputs!$B$31*(O277-inputs!$B$30)))</f>
        <v>48417.69401862497</v>
      </c>
      <c r="Q277" s="26">
        <f t="shared" si="55"/>
        <v>22500</v>
      </c>
      <c r="R277" s="25">
        <f>MAX(0,P277*(1+inputs!$B$33)-MAX(0,inputs!$B$31*(Q277-inputs!$B$30)))</f>
        <v>48935.519428904336</v>
      </c>
      <c r="S277" s="26">
        <f t="shared" si="56"/>
        <v>23333.333333333332</v>
      </c>
      <c r="T277" s="25">
        <f>MAX(0,R277*(1+inputs!$B$33)-MAX(0,inputs!$B$31*(S277-inputs!$B$30)))</f>
        <v>49386.112220337891</v>
      </c>
      <c r="U277" s="26">
        <f t="shared" si="57"/>
        <v>24166.666666666668</v>
      </c>
      <c r="V277" s="25">
        <f>MAX(0,T277*(1+inputs!$B$33)-MAX(0,inputs!$B$31*(U277-inputs!$B$30)))</f>
        <v>49768.463903642951</v>
      </c>
      <c r="W277" s="26">
        <f t="shared" si="58"/>
        <v>25000</v>
      </c>
      <c r="X277" s="25">
        <f>MAX(0,V277*(1+inputs!$B$33)-MAX(0,inputs!$B$31*(W277-inputs!$B$30)))</f>
        <v>50081.55086219759</v>
      </c>
      <c r="Y277" s="26">
        <f t="shared" si="59"/>
        <v>25833.333333333332</v>
      </c>
      <c r="Z277" s="25">
        <f>MAX(0,X277*(1+inputs!$B$33)-MAX(0,inputs!$B$31*(Y277-inputs!$B$30)))</f>
        <v>50324.334125130546</v>
      </c>
      <c r="AA277" s="25">
        <f>MAX(0,Y277*(1+inputs!$B$33)-MAX(0,inputs!$B$31*(Z277-inputs!$B$30)))</f>
        <v>23508.20326207158</v>
      </c>
      <c r="AB277" s="26">
        <f t="shared" si="60"/>
        <v>27500</v>
      </c>
      <c r="AC277" s="25">
        <f>MAX(0,AA277*(1+inputs!$B$33)-MAX(0,inputs!$B$31*(AB277-inputs!$B$30)))</f>
        <v>23202.386311002654</v>
      </c>
      <c r="AD277" s="26">
        <f>IF(inputs!$B$27="YES",MAX(0,inputs!$B$31*(AB277-inputs!$B$30)),0)</f>
        <v>0</v>
      </c>
      <c r="AE277" s="3">
        <f t="shared" si="61"/>
        <v>4964.2250000000004</v>
      </c>
      <c r="AF277" s="1">
        <f t="shared" si="64"/>
        <v>0.33250000000000002</v>
      </c>
      <c r="AG277" s="8">
        <f t="shared" si="62"/>
        <v>22535.775000000001</v>
      </c>
    </row>
    <row r="278" spans="1:33" x14ac:dyDescent="0.2">
      <c r="A278" s="11">
        <f t="shared" si="63"/>
        <v>27600</v>
      </c>
      <c r="B278" s="15">
        <f>inputs!$C$3-MAX(0,MIN((calculations!A278-inputs!$B$8)*0.5,inputs!$C$3))+IF(AND(inputs!$B$23="YES",A278&lt;=inputs!$B$25),inputs!$B$24,0)</f>
        <v>12570</v>
      </c>
      <c r="C278" s="15">
        <f>MAX(0,MIN(A278-B278,inputs!$C$4)*inputs!$B$3)</f>
        <v>3006</v>
      </c>
      <c r="D278" s="16">
        <f>MAX(0,(MIN(A278,inputs!$C$5)-(inputs!$C$4+B278))*inputs!$B$4)</f>
        <v>0</v>
      </c>
      <c r="E278" s="16">
        <f>MAX(0, (calculations!A278-inputs!$C$5)*inputs!$B$5)</f>
        <v>0</v>
      </c>
      <c r="F278" s="19">
        <f>MAX(0,inputs!$B$13*(MIN(calculations!A278,inputs!$C$14)-inputs!$C$13))+MAX(0,inputs!$B$14*(calculations!A278-inputs!$C$14))</f>
        <v>1991.4750000000001</v>
      </c>
      <c r="G278" s="22">
        <f>MAX(MIN((calculations!A278-inputs!$B$21)/10000,100%),0) * inputs!$B$18</f>
        <v>0</v>
      </c>
      <c r="H278" s="22">
        <f>IF(AND(inputs!$B$35="YES", calculations!A278&gt;=inputs!$B$36,calculations!A278&lt;inputs!$B$37),inputs!$B$38*MIN(2,inputs!$B$17),0)</f>
        <v>0</v>
      </c>
      <c r="I278" s="25">
        <f>MIN(inputs!$B$32,A278)</f>
        <v>20000</v>
      </c>
      <c r="J278" s="25">
        <f>inputs!$B$29*(1+inputs!$B$33)-MAX(0,inputs!$B$31*(I278-inputs!$B$30))</f>
        <v>46486.999999999993</v>
      </c>
      <c r="K278" s="26">
        <f t="shared" si="52"/>
        <v>20000</v>
      </c>
      <c r="L278" s="25">
        <f>MAX(0,J278*(1+inputs!$B$33)-MAX(0,inputs!$B$31*(K278-inputs!$B$30)))</f>
        <v>47184.304999999986</v>
      </c>
      <c r="M278" s="26">
        <f t="shared" si="53"/>
        <v>20844.444444444445</v>
      </c>
      <c r="N278" s="25">
        <f>MAX(0,L278*(1+inputs!$B$33)-MAX(0,inputs!$B$31*(M278-inputs!$B$30)))</f>
        <v>47832.629574999977</v>
      </c>
      <c r="O278" s="26">
        <f t="shared" si="54"/>
        <v>21688.888888888891</v>
      </c>
      <c r="P278" s="25">
        <f>MAX(0,N278*(1+inputs!$B$33)-MAX(0,inputs!$B$31*(O278-inputs!$B$30)))</f>
        <v>48414.679018624971</v>
      </c>
      <c r="Q278" s="26">
        <f t="shared" si="55"/>
        <v>22533.333333333332</v>
      </c>
      <c r="R278" s="25">
        <f>MAX(0,P278*(1+inputs!$B$33)-MAX(0,inputs!$B$31*(Q278-inputs!$B$30)))</f>
        <v>48929.459203904342</v>
      </c>
      <c r="S278" s="26">
        <f t="shared" si="56"/>
        <v>23377.777777777777</v>
      </c>
      <c r="T278" s="25">
        <f>MAX(0,R278*(1+inputs!$B$33)-MAX(0,inputs!$B$31*(S278-inputs!$B$30)))</f>
        <v>49375.961091962898</v>
      </c>
      <c r="U278" s="26">
        <f t="shared" si="57"/>
        <v>24222.222222222223</v>
      </c>
      <c r="V278" s="25">
        <f>MAX(0,T278*(1+inputs!$B$33)-MAX(0,inputs!$B$31*(U278-inputs!$B$30)))</f>
        <v>49753.160508342335</v>
      </c>
      <c r="W278" s="26">
        <f t="shared" si="58"/>
        <v>25066.666666666668</v>
      </c>
      <c r="X278" s="25">
        <f>MAX(0,V278*(1+inputs!$B$33)-MAX(0,inputs!$B$31*(W278-inputs!$B$30)))</f>
        <v>50060.017915967459</v>
      </c>
      <c r="Y278" s="26">
        <f t="shared" si="59"/>
        <v>25911.111111111109</v>
      </c>
      <c r="Z278" s="25">
        <f>MAX(0,X278*(1+inputs!$B$33)-MAX(0,inputs!$B$31*(Y278-inputs!$B$30)))</f>
        <v>50295.478184706961</v>
      </c>
      <c r="AA278" s="25">
        <f>MAX(0,Y278*(1+inputs!$B$33)-MAX(0,inputs!$B$31*(Z278-inputs!$B$30)))</f>
        <v>23589.744741154147</v>
      </c>
      <c r="AB278" s="26">
        <f t="shared" si="60"/>
        <v>27600</v>
      </c>
      <c r="AC278" s="25">
        <f>MAX(0,AA278*(1+inputs!$B$33)-MAX(0,inputs!$B$31*(AB278-inputs!$B$30)))</f>
        <v>23276.15091227146</v>
      </c>
      <c r="AD278" s="26">
        <f>IF(inputs!$B$27="YES",MAX(0,inputs!$B$31*(AB278-inputs!$B$30)),0)</f>
        <v>0</v>
      </c>
      <c r="AE278" s="3">
        <f t="shared" si="61"/>
        <v>4997.4750000000004</v>
      </c>
      <c r="AF278" s="1">
        <f t="shared" si="64"/>
        <v>0.33250000000000002</v>
      </c>
      <c r="AG278" s="8">
        <f t="shared" si="62"/>
        <v>22602.525000000001</v>
      </c>
    </row>
    <row r="279" spans="1:33" x14ac:dyDescent="0.2">
      <c r="A279" s="11">
        <f t="shared" si="63"/>
        <v>27700</v>
      </c>
      <c r="B279" s="15">
        <f>inputs!$C$3-MAX(0,MIN((calculations!A279-inputs!$B$8)*0.5,inputs!$C$3))+IF(AND(inputs!$B$23="YES",A279&lt;=inputs!$B$25),inputs!$B$24,0)</f>
        <v>12570</v>
      </c>
      <c r="C279" s="15">
        <f>MAX(0,MIN(A279-B279,inputs!$C$4)*inputs!$B$3)</f>
        <v>3026</v>
      </c>
      <c r="D279" s="16">
        <f>MAX(0,(MIN(A279,inputs!$C$5)-(inputs!$C$4+B279))*inputs!$B$4)</f>
        <v>0</v>
      </c>
      <c r="E279" s="16">
        <f>MAX(0, (calculations!A279-inputs!$C$5)*inputs!$B$5)</f>
        <v>0</v>
      </c>
      <c r="F279" s="19">
        <f>MAX(0,inputs!$B$13*(MIN(calculations!A279,inputs!$C$14)-inputs!$C$13))+MAX(0,inputs!$B$14*(calculations!A279-inputs!$C$14))</f>
        <v>2004.7250000000001</v>
      </c>
      <c r="G279" s="22">
        <f>MAX(MIN((calculations!A279-inputs!$B$21)/10000,100%),0) * inputs!$B$18</f>
        <v>0</v>
      </c>
      <c r="H279" s="22">
        <f>IF(AND(inputs!$B$35="YES", calculations!A279&gt;=inputs!$B$36,calculations!A279&lt;inputs!$B$37),inputs!$B$38*MIN(2,inputs!$B$17),0)</f>
        <v>0</v>
      </c>
      <c r="I279" s="25">
        <f>MIN(inputs!$B$32,A279)</f>
        <v>20000</v>
      </c>
      <c r="J279" s="25">
        <f>inputs!$B$29*(1+inputs!$B$33)-MAX(0,inputs!$B$31*(I279-inputs!$B$30))</f>
        <v>46486.999999999993</v>
      </c>
      <c r="K279" s="26">
        <f t="shared" si="52"/>
        <v>20000</v>
      </c>
      <c r="L279" s="25">
        <f>MAX(0,J279*(1+inputs!$B$33)-MAX(0,inputs!$B$31*(K279-inputs!$B$30)))</f>
        <v>47184.304999999986</v>
      </c>
      <c r="M279" s="26">
        <f t="shared" si="53"/>
        <v>20855.555555555555</v>
      </c>
      <c r="N279" s="25">
        <f>MAX(0,L279*(1+inputs!$B$33)-MAX(0,inputs!$B$31*(M279-inputs!$B$30)))</f>
        <v>47831.629574999977</v>
      </c>
      <c r="O279" s="26">
        <f t="shared" si="54"/>
        <v>21711.111111111109</v>
      </c>
      <c r="P279" s="25">
        <f>MAX(0,N279*(1+inputs!$B$33)-MAX(0,inputs!$B$31*(O279-inputs!$B$30)))</f>
        <v>48411.664018624972</v>
      </c>
      <c r="Q279" s="26">
        <f t="shared" si="55"/>
        <v>22566.666666666668</v>
      </c>
      <c r="R279" s="25">
        <f>MAX(0,P279*(1+inputs!$B$33)-MAX(0,inputs!$B$31*(Q279-inputs!$B$30)))</f>
        <v>48923.398978904341</v>
      </c>
      <c r="S279" s="26">
        <f t="shared" si="56"/>
        <v>23422.222222222223</v>
      </c>
      <c r="T279" s="25">
        <f>MAX(0,R279*(1+inputs!$B$33)-MAX(0,inputs!$B$31*(S279-inputs!$B$30)))</f>
        <v>49365.809963587897</v>
      </c>
      <c r="U279" s="26">
        <f t="shared" si="57"/>
        <v>24277.777777777777</v>
      </c>
      <c r="V279" s="25">
        <f>MAX(0,T279*(1+inputs!$B$33)-MAX(0,inputs!$B$31*(U279-inputs!$B$30)))</f>
        <v>49737.857113041711</v>
      </c>
      <c r="W279" s="26">
        <f t="shared" si="58"/>
        <v>25133.333333333332</v>
      </c>
      <c r="X279" s="25">
        <f>MAX(0,V279*(1+inputs!$B$33)-MAX(0,inputs!$B$31*(W279-inputs!$B$30)))</f>
        <v>50038.484969737328</v>
      </c>
      <c r="Y279" s="26">
        <f t="shared" si="59"/>
        <v>25988.888888888891</v>
      </c>
      <c r="Z279" s="25">
        <f>MAX(0,X279*(1+inputs!$B$33)-MAX(0,inputs!$B$31*(Y279-inputs!$B$30)))</f>
        <v>50266.622244283382</v>
      </c>
      <c r="AA279" s="25">
        <f>MAX(0,Y279*(1+inputs!$B$33)-MAX(0,inputs!$B$31*(Z279-inputs!$B$30)))</f>
        <v>23671.286220236718</v>
      </c>
      <c r="AB279" s="26">
        <f t="shared" si="60"/>
        <v>27700</v>
      </c>
      <c r="AC279" s="25">
        <f>MAX(0,AA279*(1+inputs!$B$33)-MAX(0,inputs!$B$31*(AB279-inputs!$B$30)))</f>
        <v>23349.915513540269</v>
      </c>
      <c r="AD279" s="26">
        <f>IF(inputs!$B$27="YES",MAX(0,inputs!$B$31*(AB279-inputs!$B$30)),0)</f>
        <v>0</v>
      </c>
      <c r="AE279" s="3">
        <f t="shared" si="61"/>
        <v>5030.7250000000004</v>
      </c>
      <c r="AF279" s="1">
        <f t="shared" si="64"/>
        <v>0.33250000000000002</v>
      </c>
      <c r="AG279" s="8">
        <f t="shared" si="62"/>
        <v>22669.275000000001</v>
      </c>
    </row>
    <row r="280" spans="1:33" x14ac:dyDescent="0.2">
      <c r="A280" s="11">
        <f t="shared" si="63"/>
        <v>27800</v>
      </c>
      <c r="B280" s="15">
        <f>inputs!$C$3-MAX(0,MIN((calculations!A280-inputs!$B$8)*0.5,inputs!$C$3))+IF(AND(inputs!$B$23="YES",A280&lt;=inputs!$B$25),inputs!$B$24,0)</f>
        <v>12570</v>
      </c>
      <c r="C280" s="15">
        <f>MAX(0,MIN(A280-B280,inputs!$C$4)*inputs!$B$3)</f>
        <v>3046</v>
      </c>
      <c r="D280" s="16">
        <f>MAX(0,(MIN(A280,inputs!$C$5)-(inputs!$C$4+B280))*inputs!$B$4)</f>
        <v>0</v>
      </c>
      <c r="E280" s="16">
        <f>MAX(0, (calculations!A280-inputs!$C$5)*inputs!$B$5)</f>
        <v>0</v>
      </c>
      <c r="F280" s="19">
        <f>MAX(0,inputs!$B$13*(MIN(calculations!A280,inputs!$C$14)-inputs!$C$13))+MAX(0,inputs!$B$14*(calculations!A280-inputs!$C$14))</f>
        <v>2017.9750000000001</v>
      </c>
      <c r="G280" s="22">
        <f>MAX(MIN((calculations!A280-inputs!$B$21)/10000,100%),0) * inputs!$B$18</f>
        <v>0</v>
      </c>
      <c r="H280" s="22">
        <f>IF(AND(inputs!$B$35="YES", calculations!A280&gt;=inputs!$B$36,calculations!A280&lt;inputs!$B$37),inputs!$B$38*MIN(2,inputs!$B$17),0)</f>
        <v>0</v>
      </c>
      <c r="I280" s="25">
        <f>MIN(inputs!$B$32,A280)</f>
        <v>20000</v>
      </c>
      <c r="J280" s="25">
        <f>inputs!$B$29*(1+inputs!$B$33)-MAX(0,inputs!$B$31*(I280-inputs!$B$30))</f>
        <v>46486.999999999993</v>
      </c>
      <c r="K280" s="26">
        <f t="shared" si="52"/>
        <v>20000</v>
      </c>
      <c r="L280" s="25">
        <f>MAX(0,J280*(1+inputs!$B$33)-MAX(0,inputs!$B$31*(K280-inputs!$B$30)))</f>
        <v>47184.304999999986</v>
      </c>
      <c r="M280" s="26">
        <f t="shared" si="53"/>
        <v>20866.666666666668</v>
      </c>
      <c r="N280" s="25">
        <f>MAX(0,L280*(1+inputs!$B$33)-MAX(0,inputs!$B$31*(M280-inputs!$B$30)))</f>
        <v>47830.629574999977</v>
      </c>
      <c r="O280" s="26">
        <f t="shared" si="54"/>
        <v>21733.333333333332</v>
      </c>
      <c r="P280" s="25">
        <f>MAX(0,N280*(1+inputs!$B$33)-MAX(0,inputs!$B$31*(O280-inputs!$B$30)))</f>
        <v>48408.649018624972</v>
      </c>
      <c r="Q280" s="26">
        <f t="shared" si="55"/>
        <v>22600</v>
      </c>
      <c r="R280" s="25">
        <f>MAX(0,P280*(1+inputs!$B$33)-MAX(0,inputs!$B$31*(Q280-inputs!$B$30)))</f>
        <v>48917.33875390434</v>
      </c>
      <c r="S280" s="26">
        <f t="shared" si="56"/>
        <v>23466.666666666668</v>
      </c>
      <c r="T280" s="25">
        <f>MAX(0,R280*(1+inputs!$B$33)-MAX(0,inputs!$B$31*(S280-inputs!$B$30)))</f>
        <v>49355.658835212897</v>
      </c>
      <c r="U280" s="26">
        <f t="shared" si="57"/>
        <v>24333.333333333332</v>
      </c>
      <c r="V280" s="25">
        <f>MAX(0,T280*(1+inputs!$B$33)-MAX(0,inputs!$B$31*(U280-inputs!$B$30)))</f>
        <v>49722.553717741081</v>
      </c>
      <c r="W280" s="26">
        <f t="shared" si="58"/>
        <v>25200</v>
      </c>
      <c r="X280" s="25">
        <f>MAX(0,V280*(1+inputs!$B$33)-MAX(0,inputs!$B$31*(W280-inputs!$B$30)))</f>
        <v>50016.95202350719</v>
      </c>
      <c r="Y280" s="26">
        <f t="shared" si="59"/>
        <v>26066.666666666668</v>
      </c>
      <c r="Z280" s="25">
        <f>MAX(0,X280*(1+inputs!$B$33)-MAX(0,inputs!$B$31*(Y280-inputs!$B$30)))</f>
        <v>50237.766303859789</v>
      </c>
      <c r="AA280" s="25">
        <f>MAX(0,Y280*(1+inputs!$B$33)-MAX(0,inputs!$B$31*(Z280-inputs!$B$30)))</f>
        <v>23752.827699319285</v>
      </c>
      <c r="AB280" s="26">
        <f t="shared" si="60"/>
        <v>27800</v>
      </c>
      <c r="AC280" s="25">
        <f>MAX(0,AA280*(1+inputs!$B$33)-MAX(0,inputs!$B$31*(AB280-inputs!$B$30)))</f>
        <v>23423.680114809074</v>
      </c>
      <c r="AD280" s="26">
        <f>IF(inputs!$B$27="YES",MAX(0,inputs!$B$31*(AB280-inputs!$B$30)),0)</f>
        <v>0</v>
      </c>
      <c r="AE280" s="3">
        <f t="shared" si="61"/>
        <v>5063.9750000000004</v>
      </c>
      <c r="AF280" s="1">
        <f t="shared" si="64"/>
        <v>0.33250000000000002</v>
      </c>
      <c r="AG280" s="8">
        <f t="shared" si="62"/>
        <v>22736.025000000001</v>
      </c>
    </row>
    <row r="281" spans="1:33" x14ac:dyDescent="0.2">
      <c r="A281" s="11">
        <f t="shared" si="63"/>
        <v>27900</v>
      </c>
      <c r="B281" s="15">
        <f>inputs!$C$3-MAX(0,MIN((calculations!A281-inputs!$B$8)*0.5,inputs!$C$3))+IF(AND(inputs!$B$23="YES",A281&lt;=inputs!$B$25),inputs!$B$24,0)</f>
        <v>12570</v>
      </c>
      <c r="C281" s="15">
        <f>MAX(0,MIN(A281-B281,inputs!$C$4)*inputs!$B$3)</f>
        <v>3066</v>
      </c>
      <c r="D281" s="16">
        <f>MAX(0,(MIN(A281,inputs!$C$5)-(inputs!$C$4+B281))*inputs!$B$4)</f>
        <v>0</v>
      </c>
      <c r="E281" s="16">
        <f>MAX(0, (calculations!A281-inputs!$C$5)*inputs!$B$5)</f>
        <v>0</v>
      </c>
      <c r="F281" s="19">
        <f>MAX(0,inputs!$B$13*(MIN(calculations!A281,inputs!$C$14)-inputs!$C$13))+MAX(0,inputs!$B$14*(calculations!A281-inputs!$C$14))</f>
        <v>2031.2250000000001</v>
      </c>
      <c r="G281" s="22">
        <f>MAX(MIN((calculations!A281-inputs!$B$21)/10000,100%),0) * inputs!$B$18</f>
        <v>0</v>
      </c>
      <c r="H281" s="22">
        <f>IF(AND(inputs!$B$35="YES", calculations!A281&gt;=inputs!$B$36,calculations!A281&lt;inputs!$B$37),inputs!$B$38*MIN(2,inputs!$B$17),0)</f>
        <v>0</v>
      </c>
      <c r="I281" s="25">
        <f>MIN(inputs!$B$32,A281)</f>
        <v>20000</v>
      </c>
      <c r="J281" s="25">
        <f>inputs!$B$29*(1+inputs!$B$33)-MAX(0,inputs!$B$31*(I281-inputs!$B$30))</f>
        <v>46486.999999999993</v>
      </c>
      <c r="K281" s="26">
        <f t="shared" si="52"/>
        <v>20000</v>
      </c>
      <c r="L281" s="25">
        <f>MAX(0,J281*(1+inputs!$B$33)-MAX(0,inputs!$B$31*(K281-inputs!$B$30)))</f>
        <v>47184.304999999986</v>
      </c>
      <c r="M281" s="26">
        <f t="shared" si="53"/>
        <v>20877.777777777777</v>
      </c>
      <c r="N281" s="25">
        <f>MAX(0,L281*(1+inputs!$B$33)-MAX(0,inputs!$B$31*(M281-inputs!$B$30)))</f>
        <v>47829.629574999977</v>
      </c>
      <c r="O281" s="26">
        <f t="shared" si="54"/>
        <v>21755.555555555555</v>
      </c>
      <c r="P281" s="25">
        <f>MAX(0,N281*(1+inputs!$B$33)-MAX(0,inputs!$B$31*(O281-inputs!$B$30)))</f>
        <v>48405.634018624973</v>
      </c>
      <c r="Q281" s="26">
        <f t="shared" si="55"/>
        <v>22633.333333333332</v>
      </c>
      <c r="R281" s="25">
        <f>MAX(0,P281*(1+inputs!$B$33)-MAX(0,inputs!$B$31*(Q281-inputs!$B$30)))</f>
        <v>48911.278528904339</v>
      </c>
      <c r="S281" s="26">
        <f t="shared" si="56"/>
        <v>23511.111111111109</v>
      </c>
      <c r="T281" s="25">
        <f>MAX(0,R281*(1+inputs!$B$33)-MAX(0,inputs!$B$31*(S281-inputs!$B$30)))</f>
        <v>49345.507706837896</v>
      </c>
      <c r="U281" s="26">
        <f t="shared" si="57"/>
        <v>24388.888888888891</v>
      </c>
      <c r="V281" s="25">
        <f>MAX(0,T281*(1+inputs!$B$33)-MAX(0,inputs!$B$31*(U281-inputs!$B$30)))</f>
        <v>49707.250322440457</v>
      </c>
      <c r="W281" s="26">
        <f t="shared" si="58"/>
        <v>25266.666666666668</v>
      </c>
      <c r="X281" s="25">
        <f>MAX(0,V281*(1+inputs!$B$33)-MAX(0,inputs!$B$31*(W281-inputs!$B$30)))</f>
        <v>49995.41907727706</v>
      </c>
      <c r="Y281" s="26">
        <f t="shared" si="59"/>
        <v>26144.444444444445</v>
      </c>
      <c r="Z281" s="25">
        <f>MAX(0,X281*(1+inputs!$B$33)-MAX(0,inputs!$B$31*(Y281-inputs!$B$30)))</f>
        <v>50208.910363436211</v>
      </c>
      <c r="AA281" s="25">
        <f>MAX(0,Y281*(1+inputs!$B$33)-MAX(0,inputs!$B$31*(Z281-inputs!$B$30)))</f>
        <v>23834.369178401852</v>
      </c>
      <c r="AB281" s="26">
        <f t="shared" si="60"/>
        <v>27900</v>
      </c>
      <c r="AC281" s="25">
        <f>MAX(0,AA281*(1+inputs!$B$33)-MAX(0,inputs!$B$31*(AB281-inputs!$B$30)))</f>
        <v>23497.44471607788</v>
      </c>
      <c r="AD281" s="26">
        <f>IF(inputs!$B$27="YES",MAX(0,inputs!$B$31*(AB281-inputs!$B$30)),0)</f>
        <v>0</v>
      </c>
      <c r="AE281" s="3">
        <f t="shared" si="61"/>
        <v>5097.2250000000004</v>
      </c>
      <c r="AF281" s="1">
        <f t="shared" si="64"/>
        <v>0.33250000000000002</v>
      </c>
      <c r="AG281" s="8">
        <f t="shared" si="62"/>
        <v>22802.775000000001</v>
      </c>
    </row>
    <row r="282" spans="1:33" x14ac:dyDescent="0.2">
      <c r="A282" s="11">
        <f t="shared" si="63"/>
        <v>28000</v>
      </c>
      <c r="B282" s="15">
        <f>inputs!$C$3-MAX(0,MIN((calculations!A282-inputs!$B$8)*0.5,inputs!$C$3))+IF(AND(inputs!$B$23="YES",A282&lt;=inputs!$B$25),inputs!$B$24,0)</f>
        <v>12570</v>
      </c>
      <c r="C282" s="15">
        <f>MAX(0,MIN(A282-B282,inputs!$C$4)*inputs!$B$3)</f>
        <v>3086</v>
      </c>
      <c r="D282" s="16">
        <f>MAX(0,(MIN(A282,inputs!$C$5)-(inputs!$C$4+B282))*inputs!$B$4)</f>
        <v>0</v>
      </c>
      <c r="E282" s="16">
        <f>MAX(0, (calculations!A282-inputs!$C$5)*inputs!$B$5)</f>
        <v>0</v>
      </c>
      <c r="F282" s="19">
        <f>MAX(0,inputs!$B$13*(MIN(calculations!A282,inputs!$C$14)-inputs!$C$13))+MAX(0,inputs!$B$14*(calculations!A282-inputs!$C$14))</f>
        <v>2044.4750000000001</v>
      </c>
      <c r="G282" s="22">
        <f>MAX(MIN((calculations!A282-inputs!$B$21)/10000,100%),0) * inputs!$B$18</f>
        <v>0</v>
      </c>
      <c r="H282" s="22">
        <f>IF(AND(inputs!$B$35="YES", calculations!A282&gt;=inputs!$B$36,calculations!A282&lt;inputs!$B$37),inputs!$B$38*MIN(2,inputs!$B$17),0)</f>
        <v>0</v>
      </c>
      <c r="I282" s="25">
        <f>MIN(inputs!$B$32,A282)</f>
        <v>20000</v>
      </c>
      <c r="J282" s="25">
        <f>inputs!$B$29*(1+inputs!$B$33)-MAX(0,inputs!$B$31*(I282-inputs!$B$30))</f>
        <v>46486.999999999993</v>
      </c>
      <c r="K282" s="26">
        <f t="shared" si="52"/>
        <v>20000</v>
      </c>
      <c r="L282" s="25">
        <f>MAX(0,J282*(1+inputs!$B$33)-MAX(0,inputs!$B$31*(K282-inputs!$B$30)))</f>
        <v>47184.304999999986</v>
      </c>
      <c r="M282" s="26">
        <f t="shared" si="53"/>
        <v>20888.888888888891</v>
      </c>
      <c r="N282" s="25">
        <f>MAX(0,L282*(1+inputs!$B$33)-MAX(0,inputs!$B$31*(M282-inputs!$B$30)))</f>
        <v>47828.629574999977</v>
      </c>
      <c r="O282" s="26">
        <f t="shared" si="54"/>
        <v>21777.777777777777</v>
      </c>
      <c r="P282" s="25">
        <f>MAX(0,N282*(1+inputs!$B$33)-MAX(0,inputs!$B$31*(O282-inputs!$B$30)))</f>
        <v>48402.619018624973</v>
      </c>
      <c r="Q282" s="26">
        <f t="shared" si="55"/>
        <v>22666.666666666668</v>
      </c>
      <c r="R282" s="25">
        <f>MAX(0,P282*(1+inputs!$B$33)-MAX(0,inputs!$B$31*(Q282-inputs!$B$30)))</f>
        <v>48905.218303904338</v>
      </c>
      <c r="S282" s="26">
        <f t="shared" si="56"/>
        <v>23555.555555555555</v>
      </c>
      <c r="T282" s="25">
        <f>MAX(0,R282*(1+inputs!$B$33)-MAX(0,inputs!$B$31*(S282-inputs!$B$30)))</f>
        <v>49335.356578462895</v>
      </c>
      <c r="U282" s="26">
        <f t="shared" si="57"/>
        <v>24444.444444444445</v>
      </c>
      <c r="V282" s="25">
        <f>MAX(0,T282*(1+inputs!$B$33)-MAX(0,inputs!$B$31*(U282-inputs!$B$30)))</f>
        <v>49691.946927139834</v>
      </c>
      <c r="W282" s="26">
        <f t="shared" si="58"/>
        <v>25333.333333333332</v>
      </c>
      <c r="X282" s="25">
        <f>MAX(0,V282*(1+inputs!$B$33)-MAX(0,inputs!$B$31*(W282-inputs!$B$30)))</f>
        <v>49973.886131046922</v>
      </c>
      <c r="Y282" s="26">
        <f t="shared" si="59"/>
        <v>26222.222222222223</v>
      </c>
      <c r="Z282" s="25">
        <f>MAX(0,X282*(1+inputs!$B$33)-MAX(0,inputs!$B$31*(Y282-inputs!$B$30)))</f>
        <v>50180.054423012618</v>
      </c>
      <c r="AA282" s="25">
        <f>MAX(0,Y282*(1+inputs!$B$33)-MAX(0,inputs!$B$31*(Z282-inputs!$B$30)))</f>
        <v>23915.910657484419</v>
      </c>
      <c r="AB282" s="26">
        <f t="shared" si="60"/>
        <v>28000</v>
      </c>
      <c r="AC282" s="25">
        <f>MAX(0,AA282*(1+inputs!$B$33)-MAX(0,inputs!$B$31*(AB282-inputs!$B$30)))</f>
        <v>23571.209317346686</v>
      </c>
      <c r="AD282" s="26">
        <f>IF(inputs!$B$27="YES",MAX(0,inputs!$B$31*(AB282-inputs!$B$30)),0)</f>
        <v>0</v>
      </c>
      <c r="AE282" s="3">
        <f t="shared" si="61"/>
        <v>5130.4750000000004</v>
      </c>
      <c r="AF282" s="1">
        <f t="shared" si="64"/>
        <v>0.33250000000000002</v>
      </c>
      <c r="AG282" s="8">
        <f t="shared" si="62"/>
        <v>22869.525000000001</v>
      </c>
    </row>
    <row r="283" spans="1:33" x14ac:dyDescent="0.2">
      <c r="A283" s="11">
        <f t="shared" si="63"/>
        <v>28100</v>
      </c>
      <c r="B283" s="15">
        <f>inputs!$C$3-MAX(0,MIN((calculations!A283-inputs!$B$8)*0.5,inputs!$C$3))+IF(AND(inputs!$B$23="YES",A283&lt;=inputs!$B$25),inputs!$B$24,0)</f>
        <v>12570</v>
      </c>
      <c r="C283" s="15">
        <f>MAX(0,MIN(A283-B283,inputs!$C$4)*inputs!$B$3)</f>
        <v>3106</v>
      </c>
      <c r="D283" s="16">
        <f>MAX(0,(MIN(A283,inputs!$C$5)-(inputs!$C$4+B283))*inputs!$B$4)</f>
        <v>0</v>
      </c>
      <c r="E283" s="16">
        <f>MAX(0, (calculations!A283-inputs!$C$5)*inputs!$B$5)</f>
        <v>0</v>
      </c>
      <c r="F283" s="19">
        <f>MAX(0,inputs!$B$13*(MIN(calculations!A283,inputs!$C$14)-inputs!$C$13))+MAX(0,inputs!$B$14*(calculations!A283-inputs!$C$14))</f>
        <v>2057.7249999999999</v>
      </c>
      <c r="G283" s="22">
        <f>MAX(MIN((calculations!A283-inputs!$B$21)/10000,100%),0) * inputs!$B$18</f>
        <v>0</v>
      </c>
      <c r="H283" s="22">
        <f>IF(AND(inputs!$B$35="YES", calculations!A283&gt;=inputs!$B$36,calculations!A283&lt;inputs!$B$37),inputs!$B$38*MIN(2,inputs!$B$17),0)</f>
        <v>0</v>
      </c>
      <c r="I283" s="25">
        <f>MIN(inputs!$B$32,A283)</f>
        <v>20000</v>
      </c>
      <c r="J283" s="25">
        <f>inputs!$B$29*(1+inputs!$B$33)-MAX(0,inputs!$B$31*(I283-inputs!$B$30))</f>
        <v>46486.999999999993</v>
      </c>
      <c r="K283" s="26">
        <f t="shared" si="52"/>
        <v>20000</v>
      </c>
      <c r="L283" s="25">
        <f>MAX(0,J283*(1+inputs!$B$33)-MAX(0,inputs!$B$31*(K283-inputs!$B$30)))</f>
        <v>47184.304999999986</v>
      </c>
      <c r="M283" s="26">
        <f t="shared" si="53"/>
        <v>20900</v>
      </c>
      <c r="N283" s="25">
        <f>MAX(0,L283*(1+inputs!$B$33)-MAX(0,inputs!$B$31*(M283-inputs!$B$30)))</f>
        <v>47827.629574999977</v>
      </c>
      <c r="O283" s="26">
        <f t="shared" si="54"/>
        <v>21800</v>
      </c>
      <c r="P283" s="25">
        <f>MAX(0,N283*(1+inputs!$B$33)-MAX(0,inputs!$B$31*(O283-inputs!$B$30)))</f>
        <v>48399.604018624967</v>
      </c>
      <c r="Q283" s="26">
        <f t="shared" si="55"/>
        <v>22700</v>
      </c>
      <c r="R283" s="25">
        <f>MAX(0,P283*(1+inputs!$B$33)-MAX(0,inputs!$B$31*(Q283-inputs!$B$30)))</f>
        <v>48899.158078904336</v>
      </c>
      <c r="S283" s="26">
        <f t="shared" si="56"/>
        <v>23600</v>
      </c>
      <c r="T283" s="25">
        <f>MAX(0,R283*(1+inputs!$B$33)-MAX(0,inputs!$B$31*(S283-inputs!$B$30)))</f>
        <v>49325.205450087895</v>
      </c>
      <c r="U283" s="26">
        <f t="shared" si="57"/>
        <v>24500</v>
      </c>
      <c r="V283" s="25">
        <f>MAX(0,T283*(1+inputs!$B$33)-MAX(0,inputs!$B$31*(U283-inputs!$B$30)))</f>
        <v>49676.643531839203</v>
      </c>
      <c r="W283" s="26">
        <f t="shared" si="58"/>
        <v>25400</v>
      </c>
      <c r="X283" s="25">
        <f>MAX(0,V283*(1+inputs!$B$33)-MAX(0,inputs!$B$31*(W283-inputs!$B$30)))</f>
        <v>49952.353184816784</v>
      </c>
      <c r="Y283" s="26">
        <f t="shared" si="59"/>
        <v>26300</v>
      </c>
      <c r="Z283" s="25">
        <f>MAX(0,X283*(1+inputs!$B$33)-MAX(0,inputs!$B$31*(Y283-inputs!$B$30)))</f>
        <v>50151.198482589032</v>
      </c>
      <c r="AA283" s="25">
        <f>MAX(0,Y283*(1+inputs!$B$33)-MAX(0,inputs!$B$31*(Z283-inputs!$B$30)))</f>
        <v>23997.452136566983</v>
      </c>
      <c r="AB283" s="26">
        <f t="shared" si="60"/>
        <v>28100</v>
      </c>
      <c r="AC283" s="25">
        <f>MAX(0,AA283*(1+inputs!$B$33)-MAX(0,inputs!$B$31*(AB283-inputs!$B$30)))</f>
        <v>23644.973918615487</v>
      </c>
      <c r="AD283" s="26">
        <f>IF(inputs!$B$27="YES",MAX(0,inputs!$B$31*(AB283-inputs!$B$30)),0)</f>
        <v>0</v>
      </c>
      <c r="AE283" s="3">
        <f t="shared" si="61"/>
        <v>5163.7250000000004</v>
      </c>
      <c r="AF283" s="1">
        <f t="shared" si="64"/>
        <v>0.33250000000000002</v>
      </c>
      <c r="AG283" s="8">
        <f t="shared" si="62"/>
        <v>22936.275000000001</v>
      </c>
    </row>
    <row r="284" spans="1:33" x14ac:dyDescent="0.2">
      <c r="A284" s="11">
        <f t="shared" si="63"/>
        <v>28200</v>
      </c>
      <c r="B284" s="15">
        <f>inputs!$C$3-MAX(0,MIN((calculations!A284-inputs!$B$8)*0.5,inputs!$C$3))+IF(AND(inputs!$B$23="YES",A284&lt;=inputs!$B$25),inputs!$B$24,0)</f>
        <v>12570</v>
      </c>
      <c r="C284" s="15">
        <f>MAX(0,MIN(A284-B284,inputs!$C$4)*inputs!$B$3)</f>
        <v>3126</v>
      </c>
      <c r="D284" s="16">
        <f>MAX(0,(MIN(A284,inputs!$C$5)-(inputs!$C$4+B284))*inputs!$B$4)</f>
        <v>0</v>
      </c>
      <c r="E284" s="16">
        <f>MAX(0, (calculations!A284-inputs!$C$5)*inputs!$B$5)</f>
        <v>0</v>
      </c>
      <c r="F284" s="19">
        <f>MAX(0,inputs!$B$13*(MIN(calculations!A284,inputs!$C$14)-inputs!$C$13))+MAX(0,inputs!$B$14*(calculations!A284-inputs!$C$14))</f>
        <v>2070.9749999999999</v>
      </c>
      <c r="G284" s="22">
        <f>MAX(MIN((calculations!A284-inputs!$B$21)/10000,100%),0) * inputs!$B$18</f>
        <v>0</v>
      </c>
      <c r="H284" s="22">
        <f>IF(AND(inputs!$B$35="YES", calculations!A284&gt;=inputs!$B$36,calculations!A284&lt;inputs!$B$37),inputs!$B$38*MIN(2,inputs!$B$17),0)</f>
        <v>0</v>
      </c>
      <c r="I284" s="25">
        <f>MIN(inputs!$B$32,A284)</f>
        <v>20000</v>
      </c>
      <c r="J284" s="25">
        <f>inputs!$B$29*(1+inputs!$B$33)-MAX(0,inputs!$B$31*(I284-inputs!$B$30))</f>
        <v>46486.999999999993</v>
      </c>
      <c r="K284" s="26">
        <f t="shared" si="52"/>
        <v>20000</v>
      </c>
      <c r="L284" s="25">
        <f>MAX(0,J284*(1+inputs!$B$33)-MAX(0,inputs!$B$31*(K284-inputs!$B$30)))</f>
        <v>47184.304999999986</v>
      </c>
      <c r="M284" s="26">
        <f t="shared" si="53"/>
        <v>20911.111111111109</v>
      </c>
      <c r="N284" s="25">
        <f>MAX(0,L284*(1+inputs!$B$33)-MAX(0,inputs!$B$31*(M284-inputs!$B$30)))</f>
        <v>47826.629574999977</v>
      </c>
      <c r="O284" s="26">
        <f t="shared" si="54"/>
        <v>21822.222222222223</v>
      </c>
      <c r="P284" s="25">
        <f>MAX(0,N284*(1+inputs!$B$33)-MAX(0,inputs!$B$31*(O284-inputs!$B$30)))</f>
        <v>48396.589018624967</v>
      </c>
      <c r="Q284" s="26">
        <f t="shared" si="55"/>
        <v>22733.333333333332</v>
      </c>
      <c r="R284" s="25">
        <f>MAX(0,P284*(1+inputs!$B$33)-MAX(0,inputs!$B$31*(Q284-inputs!$B$30)))</f>
        <v>48893.097853904335</v>
      </c>
      <c r="S284" s="26">
        <f t="shared" si="56"/>
        <v>23644.444444444445</v>
      </c>
      <c r="T284" s="25">
        <f>MAX(0,R284*(1+inputs!$B$33)-MAX(0,inputs!$B$31*(S284-inputs!$B$30)))</f>
        <v>49315.054321712894</v>
      </c>
      <c r="U284" s="26">
        <f t="shared" si="57"/>
        <v>24555.555555555555</v>
      </c>
      <c r="V284" s="25">
        <f>MAX(0,T284*(1+inputs!$B$33)-MAX(0,inputs!$B$31*(U284-inputs!$B$30)))</f>
        <v>49661.34013653858</v>
      </c>
      <c r="W284" s="26">
        <f t="shared" si="58"/>
        <v>25466.666666666668</v>
      </c>
      <c r="X284" s="25">
        <f>MAX(0,V284*(1+inputs!$B$33)-MAX(0,inputs!$B$31*(W284-inputs!$B$30)))</f>
        <v>49930.820238586653</v>
      </c>
      <c r="Y284" s="26">
        <f t="shared" si="59"/>
        <v>26377.777777777777</v>
      </c>
      <c r="Z284" s="25">
        <f>MAX(0,X284*(1+inputs!$B$33)-MAX(0,inputs!$B$31*(Y284-inputs!$B$30)))</f>
        <v>50122.342542165447</v>
      </c>
      <c r="AA284" s="25">
        <f>MAX(0,Y284*(1+inputs!$B$33)-MAX(0,inputs!$B$31*(Z284-inputs!$B$30)))</f>
        <v>24078.993615649553</v>
      </c>
      <c r="AB284" s="26">
        <f t="shared" si="60"/>
        <v>28200</v>
      </c>
      <c r="AC284" s="25">
        <f>MAX(0,AA284*(1+inputs!$B$33)-MAX(0,inputs!$B$31*(AB284-inputs!$B$30)))</f>
        <v>23718.738519884297</v>
      </c>
      <c r="AD284" s="26">
        <f>IF(inputs!$B$27="YES",MAX(0,inputs!$B$31*(AB284-inputs!$B$30)),0)</f>
        <v>0</v>
      </c>
      <c r="AE284" s="3">
        <f t="shared" si="61"/>
        <v>5196.9750000000004</v>
      </c>
      <c r="AF284" s="1">
        <f t="shared" si="64"/>
        <v>0.33250000000000002</v>
      </c>
      <c r="AG284" s="8">
        <f t="shared" si="62"/>
        <v>23003.025000000001</v>
      </c>
    </row>
    <row r="285" spans="1:33" x14ac:dyDescent="0.2">
      <c r="A285" s="11">
        <f t="shared" si="63"/>
        <v>28300</v>
      </c>
      <c r="B285" s="15">
        <f>inputs!$C$3-MAX(0,MIN((calculations!A285-inputs!$B$8)*0.5,inputs!$C$3))+IF(AND(inputs!$B$23="YES",A285&lt;=inputs!$B$25),inputs!$B$24,0)</f>
        <v>12570</v>
      </c>
      <c r="C285" s="15">
        <f>MAX(0,MIN(A285-B285,inputs!$C$4)*inputs!$B$3)</f>
        <v>3146</v>
      </c>
      <c r="D285" s="16">
        <f>MAX(0,(MIN(A285,inputs!$C$5)-(inputs!$C$4+B285))*inputs!$B$4)</f>
        <v>0</v>
      </c>
      <c r="E285" s="16">
        <f>MAX(0, (calculations!A285-inputs!$C$5)*inputs!$B$5)</f>
        <v>0</v>
      </c>
      <c r="F285" s="19">
        <f>MAX(0,inputs!$B$13*(MIN(calculations!A285,inputs!$C$14)-inputs!$C$13))+MAX(0,inputs!$B$14*(calculations!A285-inputs!$C$14))</f>
        <v>2084.2249999999999</v>
      </c>
      <c r="G285" s="22">
        <f>MAX(MIN((calculations!A285-inputs!$B$21)/10000,100%),0) * inputs!$B$18</f>
        <v>0</v>
      </c>
      <c r="H285" s="22">
        <f>IF(AND(inputs!$B$35="YES", calculations!A285&gt;=inputs!$B$36,calculations!A285&lt;inputs!$B$37),inputs!$B$38*MIN(2,inputs!$B$17),0)</f>
        <v>0</v>
      </c>
      <c r="I285" s="25">
        <f>MIN(inputs!$B$32,A285)</f>
        <v>20000</v>
      </c>
      <c r="J285" s="25">
        <f>inputs!$B$29*(1+inputs!$B$33)-MAX(0,inputs!$B$31*(I285-inputs!$B$30))</f>
        <v>46486.999999999993</v>
      </c>
      <c r="K285" s="26">
        <f t="shared" si="52"/>
        <v>20000</v>
      </c>
      <c r="L285" s="25">
        <f>MAX(0,J285*(1+inputs!$B$33)-MAX(0,inputs!$B$31*(K285-inputs!$B$30)))</f>
        <v>47184.304999999986</v>
      </c>
      <c r="M285" s="26">
        <f t="shared" si="53"/>
        <v>20922.222222222223</v>
      </c>
      <c r="N285" s="25">
        <f>MAX(0,L285*(1+inputs!$B$33)-MAX(0,inputs!$B$31*(M285-inputs!$B$30)))</f>
        <v>47825.629574999977</v>
      </c>
      <c r="O285" s="26">
        <f t="shared" si="54"/>
        <v>21844.444444444445</v>
      </c>
      <c r="P285" s="25">
        <f>MAX(0,N285*(1+inputs!$B$33)-MAX(0,inputs!$B$31*(O285-inputs!$B$30)))</f>
        <v>48393.574018624968</v>
      </c>
      <c r="Q285" s="26">
        <f t="shared" si="55"/>
        <v>22766.666666666668</v>
      </c>
      <c r="R285" s="25">
        <f>MAX(0,P285*(1+inputs!$B$33)-MAX(0,inputs!$B$31*(Q285-inputs!$B$30)))</f>
        <v>48887.037628904334</v>
      </c>
      <c r="S285" s="26">
        <f t="shared" si="56"/>
        <v>23688.888888888891</v>
      </c>
      <c r="T285" s="25">
        <f>MAX(0,R285*(1+inputs!$B$33)-MAX(0,inputs!$B$31*(S285-inputs!$B$30)))</f>
        <v>49304.903193337894</v>
      </c>
      <c r="U285" s="26">
        <f t="shared" si="57"/>
        <v>24611.111111111109</v>
      </c>
      <c r="V285" s="25">
        <f>MAX(0,T285*(1+inputs!$B$33)-MAX(0,inputs!$B$31*(U285-inputs!$B$30)))</f>
        <v>49646.036741237956</v>
      </c>
      <c r="W285" s="26">
        <f t="shared" si="58"/>
        <v>25533.333333333332</v>
      </c>
      <c r="X285" s="25">
        <f>MAX(0,V285*(1+inputs!$B$33)-MAX(0,inputs!$B$31*(W285-inputs!$B$30)))</f>
        <v>49909.287292356516</v>
      </c>
      <c r="Y285" s="26">
        <f t="shared" si="59"/>
        <v>26455.555555555555</v>
      </c>
      <c r="Z285" s="25">
        <f>MAX(0,X285*(1+inputs!$B$33)-MAX(0,inputs!$B$31*(Y285-inputs!$B$30)))</f>
        <v>50093.486601741854</v>
      </c>
      <c r="AA285" s="25">
        <f>MAX(0,Y285*(1+inputs!$B$33)-MAX(0,inputs!$B$31*(Z285-inputs!$B$30)))</f>
        <v>24160.53509473212</v>
      </c>
      <c r="AB285" s="26">
        <f t="shared" si="60"/>
        <v>28300</v>
      </c>
      <c r="AC285" s="25">
        <f>MAX(0,AA285*(1+inputs!$B$33)-MAX(0,inputs!$B$31*(AB285-inputs!$B$30)))</f>
        <v>23792.503121153102</v>
      </c>
      <c r="AD285" s="26">
        <f>IF(inputs!$B$27="YES",MAX(0,inputs!$B$31*(AB285-inputs!$B$30)),0)</f>
        <v>0</v>
      </c>
      <c r="AE285" s="3">
        <f t="shared" si="61"/>
        <v>5230.2250000000004</v>
      </c>
      <c r="AF285" s="1">
        <f t="shared" si="64"/>
        <v>0.33250000000000002</v>
      </c>
      <c r="AG285" s="8">
        <f t="shared" si="62"/>
        <v>23069.775000000001</v>
      </c>
    </row>
    <row r="286" spans="1:33" x14ac:dyDescent="0.2">
      <c r="A286" s="11">
        <f t="shared" si="63"/>
        <v>28400</v>
      </c>
      <c r="B286" s="15">
        <f>inputs!$C$3-MAX(0,MIN((calculations!A286-inputs!$B$8)*0.5,inputs!$C$3))+IF(AND(inputs!$B$23="YES",A286&lt;=inputs!$B$25),inputs!$B$24,0)</f>
        <v>12570</v>
      </c>
      <c r="C286" s="15">
        <f>MAX(0,MIN(A286-B286,inputs!$C$4)*inputs!$B$3)</f>
        <v>3166</v>
      </c>
      <c r="D286" s="16">
        <f>MAX(0,(MIN(A286,inputs!$C$5)-(inputs!$C$4+B286))*inputs!$B$4)</f>
        <v>0</v>
      </c>
      <c r="E286" s="16">
        <f>MAX(0, (calculations!A286-inputs!$C$5)*inputs!$B$5)</f>
        <v>0</v>
      </c>
      <c r="F286" s="19">
        <f>MAX(0,inputs!$B$13*(MIN(calculations!A286,inputs!$C$14)-inputs!$C$13))+MAX(0,inputs!$B$14*(calculations!A286-inputs!$C$14))</f>
        <v>2097.4749999999999</v>
      </c>
      <c r="G286" s="22">
        <f>MAX(MIN((calculations!A286-inputs!$B$21)/10000,100%),0) * inputs!$B$18</f>
        <v>0</v>
      </c>
      <c r="H286" s="22">
        <f>IF(AND(inputs!$B$35="YES", calculations!A286&gt;=inputs!$B$36,calculations!A286&lt;inputs!$B$37),inputs!$B$38*MIN(2,inputs!$B$17),0)</f>
        <v>0</v>
      </c>
      <c r="I286" s="25">
        <f>MIN(inputs!$B$32,A286)</f>
        <v>20000</v>
      </c>
      <c r="J286" s="25">
        <f>inputs!$B$29*(1+inputs!$B$33)-MAX(0,inputs!$B$31*(I286-inputs!$B$30))</f>
        <v>46486.999999999993</v>
      </c>
      <c r="K286" s="26">
        <f t="shared" si="52"/>
        <v>20000</v>
      </c>
      <c r="L286" s="25">
        <f>MAX(0,J286*(1+inputs!$B$33)-MAX(0,inputs!$B$31*(K286-inputs!$B$30)))</f>
        <v>47184.304999999986</v>
      </c>
      <c r="M286" s="26">
        <f t="shared" si="53"/>
        <v>20933.333333333332</v>
      </c>
      <c r="N286" s="25">
        <f>MAX(0,L286*(1+inputs!$B$33)-MAX(0,inputs!$B$31*(M286-inputs!$B$30)))</f>
        <v>47824.629574999977</v>
      </c>
      <c r="O286" s="26">
        <f t="shared" si="54"/>
        <v>21866.666666666668</v>
      </c>
      <c r="P286" s="25">
        <f>MAX(0,N286*(1+inputs!$B$33)-MAX(0,inputs!$B$31*(O286-inputs!$B$30)))</f>
        <v>48390.559018624968</v>
      </c>
      <c r="Q286" s="26">
        <f t="shared" si="55"/>
        <v>22800</v>
      </c>
      <c r="R286" s="25">
        <f>MAX(0,P286*(1+inputs!$B$33)-MAX(0,inputs!$B$31*(Q286-inputs!$B$30)))</f>
        <v>48880.977403904333</v>
      </c>
      <c r="S286" s="26">
        <f t="shared" si="56"/>
        <v>23733.333333333332</v>
      </c>
      <c r="T286" s="25">
        <f>MAX(0,R286*(1+inputs!$B$33)-MAX(0,inputs!$B$31*(S286-inputs!$B$30)))</f>
        <v>49294.752064962893</v>
      </c>
      <c r="U286" s="26">
        <f t="shared" si="57"/>
        <v>24666.666666666668</v>
      </c>
      <c r="V286" s="25">
        <f>MAX(0,T286*(1+inputs!$B$33)-MAX(0,inputs!$B$31*(U286-inputs!$B$30)))</f>
        <v>49630.733345937333</v>
      </c>
      <c r="W286" s="26">
        <f t="shared" si="58"/>
        <v>25600</v>
      </c>
      <c r="X286" s="25">
        <f>MAX(0,V286*(1+inputs!$B$33)-MAX(0,inputs!$B$31*(W286-inputs!$B$30)))</f>
        <v>49887.754346126385</v>
      </c>
      <c r="Y286" s="26">
        <f t="shared" si="59"/>
        <v>26533.333333333332</v>
      </c>
      <c r="Z286" s="25">
        <f>MAX(0,X286*(1+inputs!$B$33)-MAX(0,inputs!$B$31*(Y286-inputs!$B$30)))</f>
        <v>50064.630661318275</v>
      </c>
      <c r="AA286" s="25">
        <f>MAX(0,Y286*(1+inputs!$B$33)-MAX(0,inputs!$B$31*(Z286-inputs!$B$30)))</f>
        <v>24242.076573814684</v>
      </c>
      <c r="AB286" s="26">
        <f t="shared" si="60"/>
        <v>28400</v>
      </c>
      <c r="AC286" s="25">
        <f>MAX(0,AA286*(1+inputs!$B$33)-MAX(0,inputs!$B$31*(AB286-inputs!$B$30)))</f>
        <v>23866.267722421904</v>
      </c>
      <c r="AD286" s="26">
        <f>IF(inputs!$B$27="YES",MAX(0,inputs!$B$31*(AB286-inputs!$B$30)),0)</f>
        <v>0</v>
      </c>
      <c r="AE286" s="3">
        <f t="shared" si="61"/>
        <v>5263.4750000000004</v>
      </c>
      <c r="AF286" s="1">
        <f t="shared" si="64"/>
        <v>0.33250000000000002</v>
      </c>
      <c r="AG286" s="8">
        <f t="shared" si="62"/>
        <v>23136.525000000001</v>
      </c>
    </row>
    <row r="287" spans="1:33" x14ac:dyDescent="0.2">
      <c r="A287" s="11">
        <f t="shared" si="63"/>
        <v>28500</v>
      </c>
      <c r="B287" s="15">
        <f>inputs!$C$3-MAX(0,MIN((calculations!A287-inputs!$B$8)*0.5,inputs!$C$3))+IF(AND(inputs!$B$23="YES",A287&lt;=inputs!$B$25),inputs!$B$24,0)</f>
        <v>12570</v>
      </c>
      <c r="C287" s="15">
        <f>MAX(0,MIN(A287-B287,inputs!$C$4)*inputs!$B$3)</f>
        <v>3186</v>
      </c>
      <c r="D287" s="16">
        <f>MAX(0,(MIN(A287,inputs!$C$5)-(inputs!$C$4+B287))*inputs!$B$4)</f>
        <v>0</v>
      </c>
      <c r="E287" s="16">
        <f>MAX(0, (calculations!A287-inputs!$C$5)*inputs!$B$5)</f>
        <v>0</v>
      </c>
      <c r="F287" s="19">
        <f>MAX(0,inputs!$B$13*(MIN(calculations!A287,inputs!$C$14)-inputs!$C$13))+MAX(0,inputs!$B$14*(calculations!A287-inputs!$C$14))</f>
        <v>2110.7249999999999</v>
      </c>
      <c r="G287" s="22">
        <f>MAX(MIN((calculations!A287-inputs!$B$21)/10000,100%),0) * inputs!$B$18</f>
        <v>0</v>
      </c>
      <c r="H287" s="22">
        <f>IF(AND(inputs!$B$35="YES", calculations!A287&gt;=inputs!$B$36,calculations!A287&lt;inputs!$B$37),inputs!$B$38*MIN(2,inputs!$B$17),0)</f>
        <v>0</v>
      </c>
      <c r="I287" s="25">
        <f>MIN(inputs!$B$32,A287)</f>
        <v>20000</v>
      </c>
      <c r="J287" s="25">
        <f>inputs!$B$29*(1+inputs!$B$33)-MAX(0,inputs!$B$31*(I287-inputs!$B$30))</f>
        <v>46486.999999999993</v>
      </c>
      <c r="K287" s="26">
        <f t="shared" si="52"/>
        <v>20000</v>
      </c>
      <c r="L287" s="25">
        <f>MAX(0,J287*(1+inputs!$B$33)-MAX(0,inputs!$B$31*(K287-inputs!$B$30)))</f>
        <v>47184.304999999986</v>
      </c>
      <c r="M287" s="26">
        <f t="shared" si="53"/>
        <v>20944.444444444445</v>
      </c>
      <c r="N287" s="25">
        <f>MAX(0,L287*(1+inputs!$B$33)-MAX(0,inputs!$B$31*(M287-inputs!$B$30)))</f>
        <v>47823.629574999977</v>
      </c>
      <c r="O287" s="26">
        <f t="shared" si="54"/>
        <v>21888.888888888891</v>
      </c>
      <c r="P287" s="25">
        <f>MAX(0,N287*(1+inputs!$B$33)-MAX(0,inputs!$B$31*(O287-inputs!$B$30)))</f>
        <v>48387.544018624969</v>
      </c>
      <c r="Q287" s="26">
        <f t="shared" si="55"/>
        <v>22833.333333333332</v>
      </c>
      <c r="R287" s="25">
        <f>MAX(0,P287*(1+inputs!$B$33)-MAX(0,inputs!$B$31*(Q287-inputs!$B$30)))</f>
        <v>48874.917178904339</v>
      </c>
      <c r="S287" s="26">
        <f t="shared" si="56"/>
        <v>23777.777777777777</v>
      </c>
      <c r="T287" s="25">
        <f>MAX(0,R287*(1+inputs!$B$33)-MAX(0,inputs!$B$31*(S287-inputs!$B$30)))</f>
        <v>49284.6009365879</v>
      </c>
      <c r="U287" s="26">
        <f t="shared" si="57"/>
        <v>24722.222222222223</v>
      </c>
      <c r="V287" s="25">
        <f>MAX(0,T287*(1+inputs!$B$33)-MAX(0,inputs!$B$31*(U287-inputs!$B$30)))</f>
        <v>49615.42995063671</v>
      </c>
      <c r="W287" s="26">
        <f t="shared" si="58"/>
        <v>25666.666666666668</v>
      </c>
      <c r="X287" s="25">
        <f>MAX(0,V287*(1+inputs!$B$33)-MAX(0,inputs!$B$31*(W287-inputs!$B$30)))</f>
        <v>49866.221399896254</v>
      </c>
      <c r="Y287" s="26">
        <f t="shared" si="59"/>
        <v>26611.111111111109</v>
      </c>
      <c r="Z287" s="25">
        <f>MAX(0,X287*(1+inputs!$B$33)-MAX(0,inputs!$B$31*(Y287-inputs!$B$30)))</f>
        <v>50035.774720894689</v>
      </c>
      <c r="AA287" s="25">
        <f>MAX(0,Y287*(1+inputs!$B$33)-MAX(0,inputs!$B$31*(Z287-inputs!$B$30)))</f>
        <v>24323.618052897251</v>
      </c>
      <c r="AB287" s="26">
        <f t="shared" si="60"/>
        <v>28500</v>
      </c>
      <c r="AC287" s="25">
        <f>MAX(0,AA287*(1+inputs!$B$33)-MAX(0,inputs!$B$31*(AB287-inputs!$B$30)))</f>
        <v>23940.03232369071</v>
      </c>
      <c r="AD287" s="26">
        <f>IF(inputs!$B$27="YES",MAX(0,inputs!$B$31*(AB287-inputs!$B$30)),0)</f>
        <v>0</v>
      </c>
      <c r="AE287" s="3">
        <f t="shared" si="61"/>
        <v>5296.7250000000004</v>
      </c>
      <c r="AF287" s="1">
        <f t="shared" si="64"/>
        <v>0.33250000000000002</v>
      </c>
      <c r="AG287" s="8">
        <f t="shared" si="62"/>
        <v>23203.275000000001</v>
      </c>
    </row>
    <row r="288" spans="1:33" x14ac:dyDescent="0.2">
      <c r="A288" s="11">
        <f t="shared" si="63"/>
        <v>28600</v>
      </c>
      <c r="B288" s="15">
        <f>inputs!$C$3-MAX(0,MIN((calculations!A288-inputs!$B$8)*0.5,inputs!$C$3))+IF(AND(inputs!$B$23="YES",A288&lt;=inputs!$B$25),inputs!$B$24,0)</f>
        <v>12570</v>
      </c>
      <c r="C288" s="15">
        <f>MAX(0,MIN(A288-B288,inputs!$C$4)*inputs!$B$3)</f>
        <v>3206</v>
      </c>
      <c r="D288" s="16">
        <f>MAX(0,(MIN(A288,inputs!$C$5)-(inputs!$C$4+B288))*inputs!$B$4)</f>
        <v>0</v>
      </c>
      <c r="E288" s="16">
        <f>MAX(0, (calculations!A288-inputs!$C$5)*inputs!$B$5)</f>
        <v>0</v>
      </c>
      <c r="F288" s="19">
        <f>MAX(0,inputs!$B$13*(MIN(calculations!A288,inputs!$C$14)-inputs!$C$13))+MAX(0,inputs!$B$14*(calculations!A288-inputs!$C$14))</f>
        <v>2123.9749999999999</v>
      </c>
      <c r="G288" s="22">
        <f>MAX(MIN((calculations!A288-inputs!$B$21)/10000,100%),0) * inputs!$B$18</f>
        <v>0</v>
      </c>
      <c r="H288" s="22">
        <f>IF(AND(inputs!$B$35="YES", calculations!A288&gt;=inputs!$B$36,calculations!A288&lt;inputs!$B$37),inputs!$B$38*MIN(2,inputs!$B$17),0)</f>
        <v>0</v>
      </c>
      <c r="I288" s="25">
        <f>MIN(inputs!$B$32,A288)</f>
        <v>20000</v>
      </c>
      <c r="J288" s="25">
        <f>inputs!$B$29*(1+inputs!$B$33)-MAX(0,inputs!$B$31*(I288-inputs!$B$30))</f>
        <v>46486.999999999993</v>
      </c>
      <c r="K288" s="26">
        <f t="shared" si="52"/>
        <v>20000</v>
      </c>
      <c r="L288" s="25">
        <f>MAX(0,J288*(1+inputs!$B$33)-MAX(0,inputs!$B$31*(K288-inputs!$B$30)))</f>
        <v>47184.304999999986</v>
      </c>
      <c r="M288" s="26">
        <f t="shared" si="53"/>
        <v>20955.555555555555</v>
      </c>
      <c r="N288" s="25">
        <f>MAX(0,L288*(1+inputs!$B$33)-MAX(0,inputs!$B$31*(M288-inputs!$B$30)))</f>
        <v>47822.629574999977</v>
      </c>
      <c r="O288" s="26">
        <f t="shared" si="54"/>
        <v>21911.111111111109</v>
      </c>
      <c r="P288" s="25">
        <f>MAX(0,N288*(1+inputs!$B$33)-MAX(0,inputs!$B$31*(O288-inputs!$B$30)))</f>
        <v>48384.529018624969</v>
      </c>
      <c r="Q288" s="26">
        <f t="shared" si="55"/>
        <v>22866.666666666668</v>
      </c>
      <c r="R288" s="25">
        <f>MAX(0,P288*(1+inputs!$B$33)-MAX(0,inputs!$B$31*(Q288-inputs!$B$30)))</f>
        <v>48868.856953904338</v>
      </c>
      <c r="S288" s="26">
        <f t="shared" si="56"/>
        <v>23822.222222222223</v>
      </c>
      <c r="T288" s="25">
        <f>MAX(0,R288*(1+inputs!$B$33)-MAX(0,inputs!$B$31*(S288-inputs!$B$30)))</f>
        <v>49274.449808212899</v>
      </c>
      <c r="U288" s="26">
        <f t="shared" si="57"/>
        <v>24777.777777777777</v>
      </c>
      <c r="V288" s="25">
        <f>MAX(0,T288*(1+inputs!$B$33)-MAX(0,inputs!$B$31*(U288-inputs!$B$30)))</f>
        <v>49600.126555336086</v>
      </c>
      <c r="W288" s="26">
        <f t="shared" si="58"/>
        <v>25733.333333333332</v>
      </c>
      <c r="X288" s="25">
        <f>MAX(0,V288*(1+inputs!$B$33)-MAX(0,inputs!$B$31*(W288-inputs!$B$30)))</f>
        <v>49844.688453666124</v>
      </c>
      <c r="Y288" s="26">
        <f t="shared" si="59"/>
        <v>26688.888888888891</v>
      </c>
      <c r="Z288" s="25">
        <f>MAX(0,X288*(1+inputs!$B$33)-MAX(0,inputs!$B$31*(Y288-inputs!$B$30)))</f>
        <v>50006.918780471111</v>
      </c>
      <c r="AA288" s="25">
        <f>MAX(0,Y288*(1+inputs!$B$33)-MAX(0,inputs!$B$31*(Z288-inputs!$B$30)))</f>
        <v>24405.159531979822</v>
      </c>
      <c r="AB288" s="26">
        <f t="shared" si="60"/>
        <v>28600</v>
      </c>
      <c r="AC288" s="25">
        <f>MAX(0,AA288*(1+inputs!$B$33)-MAX(0,inputs!$B$31*(AB288-inputs!$B$30)))</f>
        <v>24013.796924959519</v>
      </c>
      <c r="AD288" s="26">
        <f>IF(inputs!$B$27="YES",MAX(0,inputs!$B$31*(AB288-inputs!$B$30)),0)</f>
        <v>0</v>
      </c>
      <c r="AE288" s="3">
        <f t="shared" si="61"/>
        <v>5329.9750000000004</v>
      </c>
      <c r="AF288" s="1">
        <f t="shared" si="64"/>
        <v>0.33250000000000002</v>
      </c>
      <c r="AG288" s="8">
        <f t="shared" si="62"/>
        <v>23270.025000000001</v>
      </c>
    </row>
    <row r="289" spans="1:33" x14ac:dyDescent="0.2">
      <c r="A289" s="11">
        <f t="shared" si="63"/>
        <v>28700</v>
      </c>
      <c r="B289" s="15">
        <f>inputs!$C$3-MAX(0,MIN((calculations!A289-inputs!$B$8)*0.5,inputs!$C$3))+IF(AND(inputs!$B$23="YES",A289&lt;=inputs!$B$25),inputs!$B$24,0)</f>
        <v>12570</v>
      </c>
      <c r="C289" s="15">
        <f>MAX(0,MIN(A289-B289,inputs!$C$4)*inputs!$B$3)</f>
        <v>3226</v>
      </c>
      <c r="D289" s="16">
        <f>MAX(0,(MIN(A289,inputs!$C$5)-(inputs!$C$4+B289))*inputs!$B$4)</f>
        <v>0</v>
      </c>
      <c r="E289" s="16">
        <f>MAX(0, (calculations!A289-inputs!$C$5)*inputs!$B$5)</f>
        <v>0</v>
      </c>
      <c r="F289" s="19">
        <f>MAX(0,inputs!$B$13*(MIN(calculations!A289,inputs!$C$14)-inputs!$C$13))+MAX(0,inputs!$B$14*(calculations!A289-inputs!$C$14))</f>
        <v>2137.2249999999999</v>
      </c>
      <c r="G289" s="22">
        <f>MAX(MIN((calculations!A289-inputs!$B$21)/10000,100%),0) * inputs!$B$18</f>
        <v>0</v>
      </c>
      <c r="H289" s="22">
        <f>IF(AND(inputs!$B$35="YES", calculations!A289&gt;=inputs!$B$36,calculations!A289&lt;inputs!$B$37),inputs!$B$38*MIN(2,inputs!$B$17),0)</f>
        <v>0</v>
      </c>
      <c r="I289" s="25">
        <f>MIN(inputs!$B$32,A289)</f>
        <v>20000</v>
      </c>
      <c r="J289" s="25">
        <f>inputs!$B$29*(1+inputs!$B$33)-MAX(0,inputs!$B$31*(I289-inputs!$B$30))</f>
        <v>46486.999999999993</v>
      </c>
      <c r="K289" s="26">
        <f t="shared" si="52"/>
        <v>20000</v>
      </c>
      <c r="L289" s="25">
        <f>MAX(0,J289*(1+inputs!$B$33)-MAX(0,inputs!$B$31*(K289-inputs!$B$30)))</f>
        <v>47184.304999999986</v>
      </c>
      <c r="M289" s="26">
        <f t="shared" si="53"/>
        <v>20966.666666666668</v>
      </c>
      <c r="N289" s="25">
        <f>MAX(0,L289*(1+inputs!$B$33)-MAX(0,inputs!$B$31*(M289-inputs!$B$30)))</f>
        <v>47821.629574999977</v>
      </c>
      <c r="O289" s="26">
        <f t="shared" si="54"/>
        <v>21933.333333333332</v>
      </c>
      <c r="P289" s="25">
        <f>MAX(0,N289*(1+inputs!$B$33)-MAX(0,inputs!$B$31*(O289-inputs!$B$30)))</f>
        <v>48381.51401862497</v>
      </c>
      <c r="Q289" s="26">
        <f t="shared" si="55"/>
        <v>22900</v>
      </c>
      <c r="R289" s="25">
        <f>MAX(0,P289*(1+inputs!$B$33)-MAX(0,inputs!$B$31*(Q289-inputs!$B$30)))</f>
        <v>48862.796728904337</v>
      </c>
      <c r="S289" s="26">
        <f t="shared" si="56"/>
        <v>23866.666666666668</v>
      </c>
      <c r="T289" s="25">
        <f>MAX(0,R289*(1+inputs!$B$33)-MAX(0,inputs!$B$31*(S289-inputs!$B$30)))</f>
        <v>49264.298679837892</v>
      </c>
      <c r="U289" s="26">
        <f t="shared" si="57"/>
        <v>24833.333333333332</v>
      </c>
      <c r="V289" s="25">
        <f>MAX(0,T289*(1+inputs!$B$33)-MAX(0,inputs!$B$31*(U289-inputs!$B$30)))</f>
        <v>49584.823160035456</v>
      </c>
      <c r="W289" s="26">
        <f t="shared" si="58"/>
        <v>25800</v>
      </c>
      <c r="X289" s="25">
        <f>MAX(0,V289*(1+inputs!$B$33)-MAX(0,inputs!$B$31*(W289-inputs!$B$30)))</f>
        <v>49823.155507435979</v>
      </c>
      <c r="Y289" s="26">
        <f t="shared" si="59"/>
        <v>26766.666666666668</v>
      </c>
      <c r="Z289" s="25">
        <f>MAX(0,X289*(1+inputs!$B$33)-MAX(0,inputs!$B$31*(Y289-inputs!$B$30)))</f>
        <v>49978.062840047511</v>
      </c>
      <c r="AA289" s="25">
        <f>MAX(0,Y289*(1+inputs!$B$33)-MAX(0,inputs!$B$31*(Z289-inputs!$B$30)))</f>
        <v>24486.701011062389</v>
      </c>
      <c r="AB289" s="26">
        <f t="shared" si="60"/>
        <v>28700</v>
      </c>
      <c r="AC289" s="25">
        <f>MAX(0,AA289*(1+inputs!$B$33)-MAX(0,inputs!$B$31*(AB289-inputs!$B$30)))</f>
        <v>24087.561526228325</v>
      </c>
      <c r="AD289" s="26">
        <f>IF(inputs!$B$27="YES",MAX(0,inputs!$B$31*(AB289-inputs!$B$30)),0)</f>
        <v>0</v>
      </c>
      <c r="AE289" s="3">
        <f t="shared" si="61"/>
        <v>5363.2250000000004</v>
      </c>
      <c r="AF289" s="1">
        <f t="shared" si="64"/>
        <v>0.33250000000000002</v>
      </c>
      <c r="AG289" s="8">
        <f t="shared" si="62"/>
        <v>23336.775000000001</v>
      </c>
    </row>
    <row r="290" spans="1:33" x14ac:dyDescent="0.2">
      <c r="A290" s="11">
        <f t="shared" si="63"/>
        <v>28800</v>
      </c>
      <c r="B290" s="15">
        <f>inputs!$C$3-MAX(0,MIN((calculations!A290-inputs!$B$8)*0.5,inputs!$C$3))+IF(AND(inputs!$B$23="YES",A290&lt;=inputs!$B$25),inputs!$B$24,0)</f>
        <v>12570</v>
      </c>
      <c r="C290" s="15">
        <f>MAX(0,MIN(A290-B290,inputs!$C$4)*inputs!$B$3)</f>
        <v>3246</v>
      </c>
      <c r="D290" s="16">
        <f>MAX(0,(MIN(A290,inputs!$C$5)-(inputs!$C$4+B290))*inputs!$B$4)</f>
        <v>0</v>
      </c>
      <c r="E290" s="16">
        <f>MAX(0, (calculations!A290-inputs!$C$5)*inputs!$B$5)</f>
        <v>0</v>
      </c>
      <c r="F290" s="19">
        <f>MAX(0,inputs!$B$13*(MIN(calculations!A290,inputs!$C$14)-inputs!$C$13))+MAX(0,inputs!$B$14*(calculations!A290-inputs!$C$14))</f>
        <v>2150.4749999999999</v>
      </c>
      <c r="G290" s="22">
        <f>MAX(MIN((calculations!A290-inputs!$B$21)/10000,100%),0) * inputs!$B$18</f>
        <v>0</v>
      </c>
      <c r="H290" s="22">
        <f>IF(AND(inputs!$B$35="YES", calculations!A290&gt;=inputs!$B$36,calculations!A290&lt;inputs!$B$37),inputs!$B$38*MIN(2,inputs!$B$17),0)</f>
        <v>0</v>
      </c>
      <c r="I290" s="25">
        <f>MIN(inputs!$B$32,A290)</f>
        <v>20000</v>
      </c>
      <c r="J290" s="25">
        <f>inputs!$B$29*(1+inputs!$B$33)-MAX(0,inputs!$B$31*(I290-inputs!$B$30))</f>
        <v>46486.999999999993</v>
      </c>
      <c r="K290" s="26">
        <f t="shared" si="52"/>
        <v>20000</v>
      </c>
      <c r="L290" s="25">
        <f>MAX(0,J290*(1+inputs!$B$33)-MAX(0,inputs!$B$31*(K290-inputs!$B$30)))</f>
        <v>47184.304999999986</v>
      </c>
      <c r="M290" s="26">
        <f t="shared" si="53"/>
        <v>20977.777777777777</v>
      </c>
      <c r="N290" s="25">
        <f>MAX(0,L290*(1+inputs!$B$33)-MAX(0,inputs!$B$31*(M290-inputs!$B$30)))</f>
        <v>47820.629574999977</v>
      </c>
      <c r="O290" s="26">
        <f t="shared" si="54"/>
        <v>21955.555555555555</v>
      </c>
      <c r="P290" s="25">
        <f>MAX(0,N290*(1+inputs!$B$33)-MAX(0,inputs!$B$31*(O290-inputs!$B$30)))</f>
        <v>48378.499018624971</v>
      </c>
      <c r="Q290" s="26">
        <f t="shared" si="55"/>
        <v>22933.333333333332</v>
      </c>
      <c r="R290" s="25">
        <f>MAX(0,P290*(1+inputs!$B$33)-MAX(0,inputs!$B$31*(Q290-inputs!$B$30)))</f>
        <v>48856.736503904336</v>
      </c>
      <c r="S290" s="26">
        <f t="shared" si="56"/>
        <v>23911.111111111109</v>
      </c>
      <c r="T290" s="25">
        <f>MAX(0,R290*(1+inputs!$B$33)-MAX(0,inputs!$B$31*(S290-inputs!$B$30)))</f>
        <v>49254.147551462891</v>
      </c>
      <c r="U290" s="26">
        <f t="shared" si="57"/>
        <v>24888.888888888891</v>
      </c>
      <c r="V290" s="25">
        <f>MAX(0,T290*(1+inputs!$B$33)-MAX(0,inputs!$B$31*(U290-inputs!$B$30)))</f>
        <v>49569.519764734825</v>
      </c>
      <c r="W290" s="26">
        <f t="shared" si="58"/>
        <v>25866.666666666668</v>
      </c>
      <c r="X290" s="25">
        <f>MAX(0,V290*(1+inputs!$B$33)-MAX(0,inputs!$B$31*(W290-inputs!$B$30)))</f>
        <v>49801.622561205841</v>
      </c>
      <c r="Y290" s="26">
        <f t="shared" si="59"/>
        <v>26844.444444444445</v>
      </c>
      <c r="Z290" s="25">
        <f>MAX(0,X290*(1+inputs!$B$33)-MAX(0,inputs!$B$31*(Y290-inputs!$B$30)))</f>
        <v>49949.206899623918</v>
      </c>
      <c r="AA290" s="25">
        <f>MAX(0,Y290*(1+inputs!$B$33)-MAX(0,inputs!$B$31*(Z290-inputs!$B$30)))</f>
        <v>24568.242490144956</v>
      </c>
      <c r="AB290" s="26">
        <f t="shared" si="60"/>
        <v>28800</v>
      </c>
      <c r="AC290" s="25">
        <f>MAX(0,AA290*(1+inputs!$B$33)-MAX(0,inputs!$B$31*(AB290-inputs!$B$30)))</f>
        <v>24161.32612749713</v>
      </c>
      <c r="AD290" s="26">
        <f>IF(inputs!$B$27="YES",MAX(0,inputs!$B$31*(AB290-inputs!$B$30)),0)</f>
        <v>0</v>
      </c>
      <c r="AE290" s="3">
        <f t="shared" si="61"/>
        <v>5396.4750000000004</v>
      </c>
      <c r="AF290" s="1">
        <f t="shared" si="64"/>
        <v>0.33250000000000002</v>
      </c>
      <c r="AG290" s="8">
        <f t="shared" si="62"/>
        <v>23403.525000000001</v>
      </c>
    </row>
    <row r="291" spans="1:33" x14ac:dyDescent="0.2">
      <c r="A291" s="11">
        <f t="shared" si="63"/>
        <v>28900</v>
      </c>
      <c r="B291" s="15">
        <f>inputs!$C$3-MAX(0,MIN((calculations!A291-inputs!$B$8)*0.5,inputs!$C$3))+IF(AND(inputs!$B$23="YES",A291&lt;=inputs!$B$25),inputs!$B$24,0)</f>
        <v>12570</v>
      </c>
      <c r="C291" s="15">
        <f>MAX(0,MIN(A291-B291,inputs!$C$4)*inputs!$B$3)</f>
        <v>3266</v>
      </c>
      <c r="D291" s="16">
        <f>MAX(0,(MIN(A291,inputs!$C$5)-(inputs!$C$4+B291))*inputs!$B$4)</f>
        <v>0</v>
      </c>
      <c r="E291" s="16">
        <f>MAX(0, (calculations!A291-inputs!$C$5)*inputs!$B$5)</f>
        <v>0</v>
      </c>
      <c r="F291" s="19">
        <f>MAX(0,inputs!$B$13*(MIN(calculations!A291,inputs!$C$14)-inputs!$C$13))+MAX(0,inputs!$B$14*(calculations!A291-inputs!$C$14))</f>
        <v>2163.7249999999999</v>
      </c>
      <c r="G291" s="22">
        <f>MAX(MIN((calculations!A291-inputs!$B$21)/10000,100%),0) * inputs!$B$18</f>
        <v>0</v>
      </c>
      <c r="H291" s="22">
        <f>IF(AND(inputs!$B$35="YES", calculations!A291&gt;=inputs!$B$36,calculations!A291&lt;inputs!$B$37),inputs!$B$38*MIN(2,inputs!$B$17),0)</f>
        <v>0</v>
      </c>
      <c r="I291" s="25">
        <f>MIN(inputs!$B$32,A291)</f>
        <v>20000</v>
      </c>
      <c r="J291" s="25">
        <f>inputs!$B$29*(1+inputs!$B$33)-MAX(0,inputs!$B$31*(I291-inputs!$B$30))</f>
        <v>46486.999999999993</v>
      </c>
      <c r="K291" s="26">
        <f t="shared" si="52"/>
        <v>20000</v>
      </c>
      <c r="L291" s="25">
        <f>MAX(0,J291*(1+inputs!$B$33)-MAX(0,inputs!$B$31*(K291-inputs!$B$30)))</f>
        <v>47184.304999999986</v>
      </c>
      <c r="M291" s="26">
        <f t="shared" si="53"/>
        <v>20988.888888888891</v>
      </c>
      <c r="N291" s="25">
        <f>MAX(0,L291*(1+inputs!$B$33)-MAX(0,inputs!$B$31*(M291-inputs!$B$30)))</f>
        <v>47819.629574999977</v>
      </c>
      <c r="O291" s="26">
        <f t="shared" si="54"/>
        <v>21977.777777777777</v>
      </c>
      <c r="P291" s="25">
        <f>MAX(0,N291*(1+inputs!$B$33)-MAX(0,inputs!$B$31*(O291-inputs!$B$30)))</f>
        <v>48375.484018624971</v>
      </c>
      <c r="Q291" s="26">
        <f t="shared" si="55"/>
        <v>22966.666666666668</v>
      </c>
      <c r="R291" s="25">
        <f>MAX(0,P291*(1+inputs!$B$33)-MAX(0,inputs!$B$31*(Q291-inputs!$B$30)))</f>
        <v>48850.676278904342</v>
      </c>
      <c r="S291" s="26">
        <f t="shared" si="56"/>
        <v>23955.555555555555</v>
      </c>
      <c r="T291" s="25">
        <f>MAX(0,R291*(1+inputs!$B$33)-MAX(0,inputs!$B$31*(S291-inputs!$B$30)))</f>
        <v>49243.996423087898</v>
      </c>
      <c r="U291" s="26">
        <f t="shared" si="57"/>
        <v>24944.444444444445</v>
      </c>
      <c r="V291" s="25">
        <f>MAX(0,T291*(1+inputs!$B$33)-MAX(0,inputs!$B$31*(U291-inputs!$B$30)))</f>
        <v>49554.216369434209</v>
      </c>
      <c r="W291" s="26">
        <f t="shared" si="58"/>
        <v>25933.333333333332</v>
      </c>
      <c r="X291" s="25">
        <f>MAX(0,V291*(1+inputs!$B$33)-MAX(0,inputs!$B$31*(W291-inputs!$B$30)))</f>
        <v>49780.089614975717</v>
      </c>
      <c r="Y291" s="26">
        <f t="shared" si="59"/>
        <v>26922.222222222223</v>
      </c>
      <c r="Z291" s="25">
        <f>MAX(0,X291*(1+inputs!$B$33)-MAX(0,inputs!$B$31*(Y291-inputs!$B$30)))</f>
        <v>49920.350959200347</v>
      </c>
      <c r="AA291" s="25">
        <f>MAX(0,Y291*(1+inputs!$B$33)-MAX(0,inputs!$B$31*(Z291-inputs!$B$30)))</f>
        <v>24649.783969227523</v>
      </c>
      <c r="AB291" s="26">
        <f t="shared" si="60"/>
        <v>28900</v>
      </c>
      <c r="AC291" s="25">
        <f>MAX(0,AA291*(1+inputs!$B$33)-MAX(0,inputs!$B$31*(AB291-inputs!$B$30)))</f>
        <v>24235.090728765936</v>
      </c>
      <c r="AD291" s="26">
        <f>IF(inputs!$B$27="YES",MAX(0,inputs!$B$31*(AB291-inputs!$B$30)),0)</f>
        <v>0</v>
      </c>
      <c r="AE291" s="3">
        <f t="shared" si="61"/>
        <v>5429.7250000000004</v>
      </c>
      <c r="AF291" s="1">
        <f t="shared" si="64"/>
        <v>0.33250000000000002</v>
      </c>
      <c r="AG291" s="8">
        <f t="shared" si="62"/>
        <v>23470.275000000001</v>
      </c>
    </row>
    <row r="292" spans="1:33" x14ac:dyDescent="0.2">
      <c r="A292" s="11">
        <f t="shared" si="63"/>
        <v>29000</v>
      </c>
      <c r="B292" s="15">
        <f>inputs!$C$3-MAX(0,MIN((calculations!A292-inputs!$B$8)*0.5,inputs!$C$3))+IF(AND(inputs!$B$23="YES",A292&lt;=inputs!$B$25),inputs!$B$24,0)</f>
        <v>12570</v>
      </c>
      <c r="C292" s="15">
        <f>MAX(0,MIN(A292-B292,inputs!$C$4)*inputs!$B$3)</f>
        <v>3286</v>
      </c>
      <c r="D292" s="16">
        <f>MAX(0,(MIN(A292,inputs!$C$5)-(inputs!$C$4+B292))*inputs!$B$4)</f>
        <v>0</v>
      </c>
      <c r="E292" s="16">
        <f>MAX(0, (calculations!A292-inputs!$C$5)*inputs!$B$5)</f>
        <v>0</v>
      </c>
      <c r="F292" s="19">
        <f>MAX(0,inputs!$B$13*(MIN(calculations!A292,inputs!$C$14)-inputs!$C$13))+MAX(0,inputs!$B$14*(calculations!A292-inputs!$C$14))</f>
        <v>2176.9749999999999</v>
      </c>
      <c r="G292" s="22">
        <f>MAX(MIN((calculations!A292-inputs!$B$21)/10000,100%),0) * inputs!$B$18</f>
        <v>0</v>
      </c>
      <c r="H292" s="22">
        <f>IF(AND(inputs!$B$35="YES", calculations!A292&gt;=inputs!$B$36,calculations!A292&lt;inputs!$B$37),inputs!$B$38*MIN(2,inputs!$B$17),0)</f>
        <v>0</v>
      </c>
      <c r="I292" s="25">
        <f>MIN(inputs!$B$32,A292)</f>
        <v>20000</v>
      </c>
      <c r="J292" s="25">
        <f>inputs!$B$29*(1+inputs!$B$33)-MAX(0,inputs!$B$31*(I292-inputs!$B$30))</f>
        <v>46486.999999999993</v>
      </c>
      <c r="K292" s="26">
        <f t="shared" si="52"/>
        <v>20000</v>
      </c>
      <c r="L292" s="25">
        <f>MAX(0,J292*(1+inputs!$B$33)-MAX(0,inputs!$B$31*(K292-inputs!$B$30)))</f>
        <v>47184.304999999986</v>
      </c>
      <c r="M292" s="26">
        <f t="shared" si="53"/>
        <v>21000</v>
      </c>
      <c r="N292" s="25">
        <f>MAX(0,L292*(1+inputs!$B$33)-MAX(0,inputs!$B$31*(M292-inputs!$B$30)))</f>
        <v>47818.629574999977</v>
      </c>
      <c r="O292" s="26">
        <f t="shared" si="54"/>
        <v>22000</v>
      </c>
      <c r="P292" s="25">
        <f>MAX(0,N292*(1+inputs!$B$33)-MAX(0,inputs!$B$31*(O292-inputs!$B$30)))</f>
        <v>48372.469018624972</v>
      </c>
      <c r="Q292" s="26">
        <f t="shared" si="55"/>
        <v>23000</v>
      </c>
      <c r="R292" s="25">
        <f>MAX(0,P292*(1+inputs!$B$33)-MAX(0,inputs!$B$31*(Q292-inputs!$B$30)))</f>
        <v>48844.616053904341</v>
      </c>
      <c r="S292" s="26">
        <f t="shared" si="56"/>
        <v>24000</v>
      </c>
      <c r="T292" s="25">
        <f>MAX(0,R292*(1+inputs!$B$33)-MAX(0,inputs!$B$31*(S292-inputs!$B$30)))</f>
        <v>49233.845294712897</v>
      </c>
      <c r="U292" s="26">
        <f t="shared" si="57"/>
        <v>25000</v>
      </c>
      <c r="V292" s="25">
        <f>MAX(0,T292*(1+inputs!$B$33)-MAX(0,inputs!$B$31*(U292-inputs!$B$30)))</f>
        <v>49538.912974133586</v>
      </c>
      <c r="W292" s="26">
        <f t="shared" si="58"/>
        <v>26000</v>
      </c>
      <c r="X292" s="25">
        <f>MAX(0,V292*(1+inputs!$B$33)-MAX(0,inputs!$B$31*(W292-inputs!$B$30)))</f>
        <v>49758.556668745579</v>
      </c>
      <c r="Y292" s="26">
        <f t="shared" si="59"/>
        <v>27000</v>
      </c>
      <c r="Z292" s="25">
        <f>MAX(0,X292*(1+inputs!$B$33)-MAX(0,inputs!$B$31*(Y292-inputs!$B$30)))</f>
        <v>49891.495018776754</v>
      </c>
      <c r="AA292" s="25">
        <f>MAX(0,Y292*(1+inputs!$B$33)-MAX(0,inputs!$B$31*(Z292-inputs!$B$30)))</f>
        <v>24731.32544831009</v>
      </c>
      <c r="AB292" s="26">
        <f t="shared" si="60"/>
        <v>29000</v>
      </c>
      <c r="AC292" s="25">
        <f>MAX(0,AA292*(1+inputs!$B$33)-MAX(0,inputs!$B$31*(AB292-inputs!$B$30)))</f>
        <v>24308.855330034741</v>
      </c>
      <c r="AD292" s="26">
        <f>IF(inputs!$B$27="YES",MAX(0,inputs!$B$31*(AB292-inputs!$B$30)),0)</f>
        <v>0</v>
      </c>
      <c r="AE292" s="3">
        <f t="shared" si="61"/>
        <v>5462.9750000000004</v>
      </c>
      <c r="AF292" s="1">
        <f t="shared" si="64"/>
        <v>0.33250000000000002</v>
      </c>
      <c r="AG292" s="8">
        <f t="shared" si="62"/>
        <v>23537.025000000001</v>
      </c>
    </row>
    <row r="293" spans="1:33" x14ac:dyDescent="0.2">
      <c r="A293" s="11">
        <f t="shared" si="63"/>
        <v>29100</v>
      </c>
      <c r="B293" s="15">
        <f>inputs!$C$3-MAX(0,MIN((calculations!A293-inputs!$B$8)*0.5,inputs!$C$3))+IF(AND(inputs!$B$23="YES",A293&lt;=inputs!$B$25),inputs!$B$24,0)</f>
        <v>12570</v>
      </c>
      <c r="C293" s="15">
        <f>MAX(0,MIN(A293-B293,inputs!$C$4)*inputs!$B$3)</f>
        <v>3306</v>
      </c>
      <c r="D293" s="16">
        <f>MAX(0,(MIN(A293,inputs!$C$5)-(inputs!$C$4+B293))*inputs!$B$4)</f>
        <v>0</v>
      </c>
      <c r="E293" s="16">
        <f>MAX(0, (calculations!A293-inputs!$C$5)*inputs!$B$5)</f>
        <v>0</v>
      </c>
      <c r="F293" s="19">
        <f>MAX(0,inputs!$B$13*(MIN(calculations!A293,inputs!$C$14)-inputs!$C$13))+MAX(0,inputs!$B$14*(calculations!A293-inputs!$C$14))</f>
        <v>2190.2249999999999</v>
      </c>
      <c r="G293" s="22">
        <f>MAX(MIN((calculations!A293-inputs!$B$21)/10000,100%),0) * inputs!$B$18</f>
        <v>0</v>
      </c>
      <c r="H293" s="22">
        <f>IF(AND(inputs!$B$35="YES", calculations!A293&gt;=inputs!$B$36,calculations!A293&lt;inputs!$B$37),inputs!$B$38*MIN(2,inputs!$B$17),0)</f>
        <v>0</v>
      </c>
      <c r="I293" s="25">
        <f>MIN(inputs!$B$32,A293)</f>
        <v>20000</v>
      </c>
      <c r="J293" s="25">
        <f>inputs!$B$29*(1+inputs!$B$33)-MAX(0,inputs!$B$31*(I293-inputs!$B$30))</f>
        <v>46486.999999999993</v>
      </c>
      <c r="K293" s="26">
        <f t="shared" si="52"/>
        <v>20000</v>
      </c>
      <c r="L293" s="25">
        <f>MAX(0,J293*(1+inputs!$B$33)-MAX(0,inputs!$B$31*(K293-inputs!$B$30)))</f>
        <v>47184.304999999986</v>
      </c>
      <c r="M293" s="26">
        <f t="shared" si="53"/>
        <v>21011.111111111109</v>
      </c>
      <c r="N293" s="25">
        <f>MAX(0,L293*(1+inputs!$B$33)-MAX(0,inputs!$B$31*(M293-inputs!$B$30)))</f>
        <v>47817.629574999977</v>
      </c>
      <c r="O293" s="26">
        <f t="shared" si="54"/>
        <v>22022.222222222223</v>
      </c>
      <c r="P293" s="25">
        <f>MAX(0,N293*(1+inputs!$B$33)-MAX(0,inputs!$B$31*(O293-inputs!$B$30)))</f>
        <v>48369.454018624972</v>
      </c>
      <c r="Q293" s="26">
        <f t="shared" si="55"/>
        <v>23033.333333333332</v>
      </c>
      <c r="R293" s="25">
        <f>MAX(0,P293*(1+inputs!$B$33)-MAX(0,inputs!$B$31*(Q293-inputs!$B$30)))</f>
        <v>48838.55582890434</v>
      </c>
      <c r="S293" s="26">
        <f t="shared" si="56"/>
        <v>24044.444444444445</v>
      </c>
      <c r="T293" s="25">
        <f>MAX(0,R293*(1+inputs!$B$33)-MAX(0,inputs!$B$31*(S293-inputs!$B$30)))</f>
        <v>49223.694166337897</v>
      </c>
      <c r="U293" s="26">
        <f t="shared" si="57"/>
        <v>25055.555555555555</v>
      </c>
      <c r="V293" s="25">
        <f>MAX(0,T293*(1+inputs!$B$33)-MAX(0,inputs!$B$31*(U293-inputs!$B$30)))</f>
        <v>49523.609578832955</v>
      </c>
      <c r="W293" s="26">
        <f t="shared" si="58"/>
        <v>26066.666666666668</v>
      </c>
      <c r="X293" s="25">
        <f>MAX(0,V293*(1+inputs!$B$33)-MAX(0,inputs!$B$31*(W293-inputs!$B$30)))</f>
        <v>49737.023722515441</v>
      </c>
      <c r="Y293" s="26">
        <f t="shared" si="59"/>
        <v>27077.777777777777</v>
      </c>
      <c r="Z293" s="25">
        <f>MAX(0,X293*(1+inputs!$B$33)-MAX(0,inputs!$B$31*(Y293-inputs!$B$30)))</f>
        <v>49862.639078353168</v>
      </c>
      <c r="AA293" s="25">
        <f>MAX(0,Y293*(1+inputs!$B$33)-MAX(0,inputs!$B$31*(Z293-inputs!$B$30)))</f>
        <v>24812.866927392657</v>
      </c>
      <c r="AB293" s="26">
        <f t="shared" si="60"/>
        <v>29100</v>
      </c>
      <c r="AC293" s="25">
        <f>MAX(0,AA293*(1+inputs!$B$33)-MAX(0,inputs!$B$31*(AB293-inputs!$B$30)))</f>
        <v>24382.619931303547</v>
      </c>
      <c r="AD293" s="26">
        <f>IF(inputs!$B$27="YES",MAX(0,inputs!$B$31*(AB293-inputs!$B$30)),0)</f>
        <v>0</v>
      </c>
      <c r="AE293" s="3">
        <f t="shared" si="61"/>
        <v>5496.2250000000004</v>
      </c>
      <c r="AF293" s="1">
        <f t="shared" si="64"/>
        <v>0.33250000000000002</v>
      </c>
      <c r="AG293" s="8">
        <f t="shared" si="62"/>
        <v>23603.775000000001</v>
      </c>
    </row>
    <row r="294" spans="1:33" x14ac:dyDescent="0.2">
      <c r="A294" s="11">
        <f t="shared" si="63"/>
        <v>29200</v>
      </c>
      <c r="B294" s="15">
        <f>inputs!$C$3-MAX(0,MIN((calculations!A294-inputs!$B$8)*0.5,inputs!$C$3))+IF(AND(inputs!$B$23="YES",A294&lt;=inputs!$B$25),inputs!$B$24,0)</f>
        <v>12570</v>
      </c>
      <c r="C294" s="15">
        <f>MAX(0,MIN(A294-B294,inputs!$C$4)*inputs!$B$3)</f>
        <v>3326</v>
      </c>
      <c r="D294" s="16">
        <f>MAX(0,(MIN(A294,inputs!$C$5)-(inputs!$C$4+B294))*inputs!$B$4)</f>
        <v>0</v>
      </c>
      <c r="E294" s="16">
        <f>MAX(0, (calculations!A294-inputs!$C$5)*inputs!$B$5)</f>
        <v>0</v>
      </c>
      <c r="F294" s="19">
        <f>MAX(0,inputs!$B$13*(MIN(calculations!A294,inputs!$C$14)-inputs!$C$13))+MAX(0,inputs!$B$14*(calculations!A294-inputs!$C$14))</f>
        <v>2203.4749999999999</v>
      </c>
      <c r="G294" s="22">
        <f>MAX(MIN((calculations!A294-inputs!$B$21)/10000,100%),0) * inputs!$B$18</f>
        <v>0</v>
      </c>
      <c r="H294" s="22">
        <f>IF(AND(inputs!$B$35="YES", calculations!A294&gt;=inputs!$B$36,calculations!A294&lt;inputs!$B$37),inputs!$B$38*MIN(2,inputs!$B$17),0)</f>
        <v>0</v>
      </c>
      <c r="I294" s="25">
        <f>MIN(inputs!$B$32,A294)</f>
        <v>20000</v>
      </c>
      <c r="J294" s="25">
        <f>inputs!$B$29*(1+inputs!$B$33)-MAX(0,inputs!$B$31*(I294-inputs!$B$30))</f>
        <v>46486.999999999993</v>
      </c>
      <c r="K294" s="26">
        <f t="shared" si="52"/>
        <v>20000</v>
      </c>
      <c r="L294" s="25">
        <f>MAX(0,J294*(1+inputs!$B$33)-MAX(0,inputs!$B$31*(K294-inputs!$B$30)))</f>
        <v>47184.304999999986</v>
      </c>
      <c r="M294" s="26">
        <f t="shared" si="53"/>
        <v>21022.222222222223</v>
      </c>
      <c r="N294" s="25">
        <f>MAX(0,L294*(1+inputs!$B$33)-MAX(0,inputs!$B$31*(M294-inputs!$B$30)))</f>
        <v>47816.629574999977</v>
      </c>
      <c r="O294" s="26">
        <f t="shared" si="54"/>
        <v>22044.444444444445</v>
      </c>
      <c r="P294" s="25">
        <f>MAX(0,N294*(1+inputs!$B$33)-MAX(0,inputs!$B$31*(O294-inputs!$B$30)))</f>
        <v>48366.439018624973</v>
      </c>
      <c r="Q294" s="26">
        <f t="shared" si="55"/>
        <v>23066.666666666668</v>
      </c>
      <c r="R294" s="25">
        <f>MAX(0,P294*(1+inputs!$B$33)-MAX(0,inputs!$B$31*(Q294-inputs!$B$30)))</f>
        <v>48832.495603904339</v>
      </c>
      <c r="S294" s="26">
        <f t="shared" si="56"/>
        <v>24088.888888888891</v>
      </c>
      <c r="T294" s="25">
        <f>MAX(0,R294*(1+inputs!$B$33)-MAX(0,inputs!$B$31*(S294-inputs!$B$30)))</f>
        <v>49213.543037962896</v>
      </c>
      <c r="U294" s="26">
        <f t="shared" si="57"/>
        <v>25111.111111111109</v>
      </c>
      <c r="V294" s="25">
        <f>MAX(0,T294*(1+inputs!$B$33)-MAX(0,inputs!$B$31*(U294-inputs!$B$30)))</f>
        <v>49508.306183532331</v>
      </c>
      <c r="W294" s="26">
        <f t="shared" si="58"/>
        <v>26133.333333333332</v>
      </c>
      <c r="X294" s="25">
        <f>MAX(0,V294*(1+inputs!$B$33)-MAX(0,inputs!$B$31*(W294-inputs!$B$30)))</f>
        <v>49715.490776285311</v>
      </c>
      <c r="Y294" s="26">
        <f t="shared" si="59"/>
        <v>27155.555555555555</v>
      </c>
      <c r="Z294" s="25">
        <f>MAX(0,X294*(1+inputs!$B$33)-MAX(0,inputs!$B$31*(Y294-inputs!$B$30)))</f>
        <v>49833.783137929582</v>
      </c>
      <c r="AA294" s="25">
        <f>MAX(0,Y294*(1+inputs!$B$33)-MAX(0,inputs!$B$31*(Z294-inputs!$B$30)))</f>
        <v>24894.408406475224</v>
      </c>
      <c r="AB294" s="26">
        <f t="shared" si="60"/>
        <v>29200</v>
      </c>
      <c r="AC294" s="25">
        <f>MAX(0,AA294*(1+inputs!$B$33)-MAX(0,inputs!$B$31*(AB294-inputs!$B$30)))</f>
        <v>24456.384532572352</v>
      </c>
      <c r="AD294" s="26">
        <f>IF(inputs!$B$27="YES",MAX(0,inputs!$B$31*(AB294-inputs!$B$30)),0)</f>
        <v>0</v>
      </c>
      <c r="AE294" s="3">
        <f t="shared" si="61"/>
        <v>5529.4750000000004</v>
      </c>
      <c r="AF294" s="1">
        <f t="shared" si="64"/>
        <v>0.33250000000000002</v>
      </c>
      <c r="AG294" s="8">
        <f t="shared" si="62"/>
        <v>23670.525000000001</v>
      </c>
    </row>
    <row r="295" spans="1:33" x14ac:dyDescent="0.2">
      <c r="A295" s="11">
        <f t="shared" si="63"/>
        <v>29300</v>
      </c>
      <c r="B295" s="15">
        <f>inputs!$C$3-MAX(0,MIN((calculations!A295-inputs!$B$8)*0.5,inputs!$C$3))+IF(AND(inputs!$B$23="YES",A295&lt;=inputs!$B$25),inputs!$B$24,0)</f>
        <v>12570</v>
      </c>
      <c r="C295" s="15">
        <f>MAX(0,MIN(A295-B295,inputs!$C$4)*inputs!$B$3)</f>
        <v>3346</v>
      </c>
      <c r="D295" s="16">
        <f>MAX(0,(MIN(A295,inputs!$C$5)-(inputs!$C$4+B295))*inputs!$B$4)</f>
        <v>0</v>
      </c>
      <c r="E295" s="16">
        <f>MAX(0, (calculations!A295-inputs!$C$5)*inputs!$B$5)</f>
        <v>0</v>
      </c>
      <c r="F295" s="19">
        <f>MAX(0,inputs!$B$13*(MIN(calculations!A295,inputs!$C$14)-inputs!$C$13))+MAX(0,inputs!$B$14*(calculations!A295-inputs!$C$14))</f>
        <v>2216.7249999999999</v>
      </c>
      <c r="G295" s="22">
        <f>MAX(MIN((calculations!A295-inputs!$B$21)/10000,100%),0) * inputs!$B$18</f>
        <v>0</v>
      </c>
      <c r="H295" s="22">
        <f>IF(AND(inputs!$B$35="YES", calculations!A295&gt;=inputs!$B$36,calculations!A295&lt;inputs!$B$37),inputs!$B$38*MIN(2,inputs!$B$17),0)</f>
        <v>0</v>
      </c>
      <c r="I295" s="25">
        <f>MIN(inputs!$B$32,A295)</f>
        <v>20000</v>
      </c>
      <c r="J295" s="25">
        <f>inputs!$B$29*(1+inputs!$B$33)-MAX(0,inputs!$B$31*(I295-inputs!$B$30))</f>
        <v>46486.999999999993</v>
      </c>
      <c r="K295" s="26">
        <f t="shared" si="52"/>
        <v>20000</v>
      </c>
      <c r="L295" s="25">
        <f>MAX(0,J295*(1+inputs!$B$33)-MAX(0,inputs!$B$31*(K295-inputs!$B$30)))</f>
        <v>47184.304999999986</v>
      </c>
      <c r="M295" s="26">
        <f t="shared" si="53"/>
        <v>21033.333333333332</v>
      </c>
      <c r="N295" s="25">
        <f>MAX(0,L295*(1+inputs!$B$33)-MAX(0,inputs!$B$31*(M295-inputs!$B$30)))</f>
        <v>47815.629574999977</v>
      </c>
      <c r="O295" s="26">
        <f t="shared" si="54"/>
        <v>22066.666666666668</v>
      </c>
      <c r="P295" s="25">
        <f>MAX(0,N295*(1+inputs!$B$33)-MAX(0,inputs!$B$31*(O295-inputs!$B$30)))</f>
        <v>48363.424018624966</v>
      </c>
      <c r="Q295" s="26">
        <f t="shared" si="55"/>
        <v>23100</v>
      </c>
      <c r="R295" s="25">
        <f>MAX(0,P295*(1+inputs!$B$33)-MAX(0,inputs!$B$31*(Q295-inputs!$B$30)))</f>
        <v>48826.435378904331</v>
      </c>
      <c r="S295" s="26">
        <f t="shared" si="56"/>
        <v>24133.333333333332</v>
      </c>
      <c r="T295" s="25">
        <f>MAX(0,R295*(1+inputs!$B$33)-MAX(0,inputs!$B$31*(S295-inputs!$B$30)))</f>
        <v>49203.391909587888</v>
      </c>
      <c r="U295" s="26">
        <f t="shared" si="57"/>
        <v>25166.666666666668</v>
      </c>
      <c r="V295" s="25">
        <f>MAX(0,T295*(1+inputs!$B$33)-MAX(0,inputs!$B$31*(U295-inputs!$B$30)))</f>
        <v>49493.002788231701</v>
      </c>
      <c r="W295" s="26">
        <f t="shared" si="58"/>
        <v>26200</v>
      </c>
      <c r="X295" s="25">
        <f>MAX(0,V295*(1+inputs!$B$33)-MAX(0,inputs!$B$31*(W295-inputs!$B$30)))</f>
        <v>49693.957830055166</v>
      </c>
      <c r="Y295" s="26">
        <f t="shared" si="59"/>
        <v>27233.333333333332</v>
      </c>
      <c r="Z295" s="25">
        <f>MAX(0,X295*(1+inputs!$B$33)-MAX(0,inputs!$B$31*(Y295-inputs!$B$30)))</f>
        <v>49804.927197505989</v>
      </c>
      <c r="AA295" s="25">
        <f>MAX(0,Y295*(1+inputs!$B$33)-MAX(0,inputs!$B$31*(Z295-inputs!$B$30)))</f>
        <v>24975.949885557791</v>
      </c>
      <c r="AB295" s="26">
        <f t="shared" si="60"/>
        <v>29300</v>
      </c>
      <c r="AC295" s="25">
        <f>MAX(0,AA295*(1+inputs!$B$33)-MAX(0,inputs!$B$31*(AB295-inputs!$B$30)))</f>
        <v>24530.149133841158</v>
      </c>
      <c r="AD295" s="26">
        <f>IF(inputs!$B$27="YES",MAX(0,inputs!$B$31*(AB295-inputs!$B$30)),0)</f>
        <v>0</v>
      </c>
      <c r="AE295" s="3">
        <f t="shared" si="61"/>
        <v>5562.7250000000004</v>
      </c>
      <c r="AF295" s="1">
        <f t="shared" si="64"/>
        <v>0.33250000000000002</v>
      </c>
      <c r="AG295" s="8">
        <f t="shared" si="62"/>
        <v>23737.275000000001</v>
      </c>
    </row>
    <row r="296" spans="1:33" x14ac:dyDescent="0.2">
      <c r="A296" s="11">
        <f t="shared" si="63"/>
        <v>29400</v>
      </c>
      <c r="B296" s="15">
        <f>inputs!$C$3-MAX(0,MIN((calculations!A296-inputs!$B$8)*0.5,inputs!$C$3))+IF(AND(inputs!$B$23="YES",A296&lt;=inputs!$B$25),inputs!$B$24,0)</f>
        <v>12570</v>
      </c>
      <c r="C296" s="15">
        <f>MAX(0,MIN(A296-B296,inputs!$C$4)*inputs!$B$3)</f>
        <v>3366</v>
      </c>
      <c r="D296" s="16">
        <f>MAX(0,(MIN(A296,inputs!$C$5)-(inputs!$C$4+B296))*inputs!$B$4)</f>
        <v>0</v>
      </c>
      <c r="E296" s="16">
        <f>MAX(0, (calculations!A296-inputs!$C$5)*inputs!$B$5)</f>
        <v>0</v>
      </c>
      <c r="F296" s="19">
        <f>MAX(0,inputs!$B$13*(MIN(calculations!A296,inputs!$C$14)-inputs!$C$13))+MAX(0,inputs!$B$14*(calculations!A296-inputs!$C$14))</f>
        <v>2229.9749999999999</v>
      </c>
      <c r="G296" s="22">
        <f>MAX(MIN((calculations!A296-inputs!$B$21)/10000,100%),0) * inputs!$B$18</f>
        <v>0</v>
      </c>
      <c r="H296" s="22">
        <f>IF(AND(inputs!$B$35="YES", calculations!A296&gt;=inputs!$B$36,calculations!A296&lt;inputs!$B$37),inputs!$B$38*MIN(2,inputs!$B$17),0)</f>
        <v>0</v>
      </c>
      <c r="I296" s="25">
        <f>MIN(inputs!$B$32,A296)</f>
        <v>20000</v>
      </c>
      <c r="J296" s="25">
        <f>inputs!$B$29*(1+inputs!$B$33)-MAX(0,inputs!$B$31*(I296-inputs!$B$30))</f>
        <v>46486.999999999993</v>
      </c>
      <c r="K296" s="26">
        <f t="shared" si="52"/>
        <v>20000</v>
      </c>
      <c r="L296" s="25">
        <f>MAX(0,J296*(1+inputs!$B$33)-MAX(0,inputs!$B$31*(K296-inputs!$B$30)))</f>
        <v>47184.304999999986</v>
      </c>
      <c r="M296" s="26">
        <f t="shared" si="53"/>
        <v>21044.444444444445</v>
      </c>
      <c r="N296" s="25">
        <f>MAX(0,L296*(1+inputs!$B$33)-MAX(0,inputs!$B$31*(M296-inputs!$B$30)))</f>
        <v>47814.629574999977</v>
      </c>
      <c r="O296" s="26">
        <f t="shared" si="54"/>
        <v>22088.888888888891</v>
      </c>
      <c r="P296" s="25">
        <f>MAX(0,N296*(1+inputs!$B$33)-MAX(0,inputs!$B$31*(O296-inputs!$B$30)))</f>
        <v>48360.409018624967</v>
      </c>
      <c r="Q296" s="26">
        <f t="shared" si="55"/>
        <v>23133.333333333332</v>
      </c>
      <c r="R296" s="25">
        <f>MAX(0,P296*(1+inputs!$B$33)-MAX(0,inputs!$B$31*(Q296-inputs!$B$30)))</f>
        <v>48820.375153904337</v>
      </c>
      <c r="S296" s="26">
        <f t="shared" si="56"/>
        <v>24177.777777777777</v>
      </c>
      <c r="T296" s="25">
        <f>MAX(0,R296*(1+inputs!$B$33)-MAX(0,inputs!$B$31*(S296-inputs!$B$30)))</f>
        <v>49193.240781212895</v>
      </c>
      <c r="U296" s="26">
        <f t="shared" si="57"/>
        <v>25222.222222222223</v>
      </c>
      <c r="V296" s="25">
        <f>MAX(0,T296*(1+inputs!$B$33)-MAX(0,inputs!$B$31*(U296-inputs!$B$30)))</f>
        <v>49477.699392931085</v>
      </c>
      <c r="W296" s="26">
        <f t="shared" si="58"/>
        <v>26266.666666666668</v>
      </c>
      <c r="X296" s="25">
        <f>MAX(0,V296*(1+inputs!$B$33)-MAX(0,inputs!$B$31*(W296-inputs!$B$30)))</f>
        <v>49672.424883825042</v>
      </c>
      <c r="Y296" s="26">
        <f t="shared" si="59"/>
        <v>27311.111111111109</v>
      </c>
      <c r="Z296" s="25">
        <f>MAX(0,X296*(1+inputs!$B$33)-MAX(0,inputs!$B$31*(Y296-inputs!$B$30)))</f>
        <v>49776.071257082411</v>
      </c>
      <c r="AA296" s="25">
        <f>MAX(0,Y296*(1+inputs!$B$33)-MAX(0,inputs!$B$31*(Z296-inputs!$B$30)))</f>
        <v>25057.491364640358</v>
      </c>
      <c r="AB296" s="26">
        <f t="shared" si="60"/>
        <v>29400</v>
      </c>
      <c r="AC296" s="25">
        <f>MAX(0,AA296*(1+inputs!$B$33)-MAX(0,inputs!$B$31*(AB296-inputs!$B$30)))</f>
        <v>24603.913735109963</v>
      </c>
      <c r="AD296" s="26">
        <f>IF(inputs!$B$27="YES",MAX(0,inputs!$B$31*(AB296-inputs!$B$30)),0)</f>
        <v>0</v>
      </c>
      <c r="AE296" s="3">
        <f t="shared" si="61"/>
        <v>5595.9750000000004</v>
      </c>
      <c r="AF296" s="1">
        <f t="shared" si="64"/>
        <v>0.33250000000000002</v>
      </c>
      <c r="AG296" s="8">
        <f t="shared" si="62"/>
        <v>23804.025000000001</v>
      </c>
    </row>
    <row r="297" spans="1:33" x14ac:dyDescent="0.2">
      <c r="A297" s="11">
        <f t="shared" si="63"/>
        <v>29500</v>
      </c>
      <c r="B297" s="15">
        <f>inputs!$C$3-MAX(0,MIN((calculations!A297-inputs!$B$8)*0.5,inputs!$C$3))+IF(AND(inputs!$B$23="YES",A297&lt;=inputs!$B$25),inputs!$B$24,0)</f>
        <v>12570</v>
      </c>
      <c r="C297" s="15">
        <f>MAX(0,MIN(A297-B297,inputs!$C$4)*inputs!$B$3)</f>
        <v>3386</v>
      </c>
      <c r="D297" s="16">
        <f>MAX(0,(MIN(A297,inputs!$C$5)-(inputs!$C$4+B297))*inputs!$B$4)</f>
        <v>0</v>
      </c>
      <c r="E297" s="16">
        <f>MAX(0, (calculations!A297-inputs!$C$5)*inputs!$B$5)</f>
        <v>0</v>
      </c>
      <c r="F297" s="19">
        <f>MAX(0,inputs!$B$13*(MIN(calculations!A297,inputs!$C$14)-inputs!$C$13))+MAX(0,inputs!$B$14*(calculations!A297-inputs!$C$14))</f>
        <v>2243.2249999999999</v>
      </c>
      <c r="G297" s="22">
        <f>MAX(MIN((calculations!A297-inputs!$B$21)/10000,100%),0) * inputs!$B$18</f>
        <v>0</v>
      </c>
      <c r="H297" s="22">
        <f>IF(AND(inputs!$B$35="YES", calculations!A297&gt;=inputs!$B$36,calculations!A297&lt;inputs!$B$37),inputs!$B$38*MIN(2,inputs!$B$17),0)</f>
        <v>0</v>
      </c>
      <c r="I297" s="25">
        <f>MIN(inputs!$B$32,A297)</f>
        <v>20000</v>
      </c>
      <c r="J297" s="25">
        <f>inputs!$B$29*(1+inputs!$B$33)-MAX(0,inputs!$B$31*(I297-inputs!$B$30))</f>
        <v>46486.999999999993</v>
      </c>
      <c r="K297" s="26">
        <f t="shared" si="52"/>
        <v>20000</v>
      </c>
      <c r="L297" s="25">
        <f>MAX(0,J297*(1+inputs!$B$33)-MAX(0,inputs!$B$31*(K297-inputs!$B$30)))</f>
        <v>47184.304999999986</v>
      </c>
      <c r="M297" s="26">
        <f t="shared" si="53"/>
        <v>21055.555555555555</v>
      </c>
      <c r="N297" s="25">
        <f>MAX(0,L297*(1+inputs!$B$33)-MAX(0,inputs!$B$31*(M297-inputs!$B$30)))</f>
        <v>47813.629574999977</v>
      </c>
      <c r="O297" s="26">
        <f t="shared" si="54"/>
        <v>22111.111111111109</v>
      </c>
      <c r="P297" s="25">
        <f>MAX(0,N297*(1+inputs!$B$33)-MAX(0,inputs!$B$31*(O297-inputs!$B$30)))</f>
        <v>48357.394018624967</v>
      </c>
      <c r="Q297" s="26">
        <f t="shared" si="55"/>
        <v>23166.666666666668</v>
      </c>
      <c r="R297" s="25">
        <f>MAX(0,P297*(1+inputs!$B$33)-MAX(0,inputs!$B$31*(Q297-inputs!$B$30)))</f>
        <v>48814.314928904336</v>
      </c>
      <c r="S297" s="26">
        <f t="shared" si="56"/>
        <v>24222.222222222223</v>
      </c>
      <c r="T297" s="25">
        <f>MAX(0,R297*(1+inputs!$B$33)-MAX(0,inputs!$B$31*(S297-inputs!$B$30)))</f>
        <v>49183.089652837894</v>
      </c>
      <c r="U297" s="26">
        <f t="shared" si="57"/>
        <v>25277.777777777777</v>
      </c>
      <c r="V297" s="25">
        <f>MAX(0,T297*(1+inputs!$B$33)-MAX(0,inputs!$B$31*(U297-inputs!$B$30)))</f>
        <v>49462.395997630454</v>
      </c>
      <c r="W297" s="26">
        <f t="shared" si="58"/>
        <v>26333.333333333332</v>
      </c>
      <c r="X297" s="25">
        <f>MAX(0,V297*(1+inputs!$B$33)-MAX(0,inputs!$B$31*(W297-inputs!$B$30)))</f>
        <v>49650.891937594904</v>
      </c>
      <c r="Y297" s="26">
        <f t="shared" si="59"/>
        <v>27388.888888888891</v>
      </c>
      <c r="Z297" s="25">
        <f>MAX(0,X297*(1+inputs!$B$33)-MAX(0,inputs!$B$31*(Y297-inputs!$B$30)))</f>
        <v>49747.215316658818</v>
      </c>
      <c r="AA297" s="25">
        <f>MAX(0,Y297*(1+inputs!$B$33)-MAX(0,inputs!$B$31*(Z297-inputs!$B$30)))</f>
        <v>25139.032843722929</v>
      </c>
      <c r="AB297" s="26">
        <f t="shared" si="60"/>
        <v>29500</v>
      </c>
      <c r="AC297" s="25">
        <f>MAX(0,AA297*(1+inputs!$B$33)-MAX(0,inputs!$B$31*(AB297-inputs!$B$30)))</f>
        <v>24677.678336378773</v>
      </c>
      <c r="AD297" s="26">
        <f>IF(inputs!$B$27="YES",MAX(0,inputs!$B$31*(AB297-inputs!$B$30)),0)</f>
        <v>0</v>
      </c>
      <c r="AE297" s="3">
        <f t="shared" si="61"/>
        <v>5629.2250000000004</v>
      </c>
      <c r="AF297" s="1">
        <f t="shared" si="64"/>
        <v>0.33250000000000002</v>
      </c>
      <c r="AG297" s="8">
        <f t="shared" si="62"/>
        <v>23870.775000000001</v>
      </c>
    </row>
    <row r="298" spans="1:33" x14ac:dyDescent="0.2">
      <c r="A298" s="11">
        <f t="shared" si="63"/>
        <v>29600</v>
      </c>
      <c r="B298" s="15">
        <f>inputs!$C$3-MAX(0,MIN((calculations!A298-inputs!$B$8)*0.5,inputs!$C$3))+IF(AND(inputs!$B$23="YES",A298&lt;=inputs!$B$25),inputs!$B$24,0)</f>
        <v>12570</v>
      </c>
      <c r="C298" s="15">
        <f>MAX(0,MIN(A298-B298,inputs!$C$4)*inputs!$B$3)</f>
        <v>3406</v>
      </c>
      <c r="D298" s="16">
        <f>MAX(0,(MIN(A298,inputs!$C$5)-(inputs!$C$4+B298))*inputs!$B$4)</f>
        <v>0</v>
      </c>
      <c r="E298" s="16">
        <f>MAX(0, (calculations!A298-inputs!$C$5)*inputs!$B$5)</f>
        <v>0</v>
      </c>
      <c r="F298" s="19">
        <f>MAX(0,inputs!$B$13*(MIN(calculations!A298,inputs!$C$14)-inputs!$C$13))+MAX(0,inputs!$B$14*(calculations!A298-inputs!$C$14))</f>
        <v>2256.4749999999999</v>
      </c>
      <c r="G298" s="22">
        <f>MAX(MIN((calculations!A298-inputs!$B$21)/10000,100%),0) * inputs!$B$18</f>
        <v>0</v>
      </c>
      <c r="H298" s="22">
        <f>IF(AND(inputs!$B$35="YES", calculations!A298&gt;=inputs!$B$36,calculations!A298&lt;inputs!$B$37),inputs!$B$38*MIN(2,inputs!$B$17),0)</f>
        <v>0</v>
      </c>
      <c r="I298" s="25">
        <f>MIN(inputs!$B$32,A298)</f>
        <v>20000</v>
      </c>
      <c r="J298" s="25">
        <f>inputs!$B$29*(1+inputs!$B$33)-MAX(0,inputs!$B$31*(I298-inputs!$B$30))</f>
        <v>46486.999999999993</v>
      </c>
      <c r="K298" s="26">
        <f t="shared" si="52"/>
        <v>20000</v>
      </c>
      <c r="L298" s="25">
        <f>MAX(0,J298*(1+inputs!$B$33)-MAX(0,inputs!$B$31*(K298-inputs!$B$30)))</f>
        <v>47184.304999999986</v>
      </c>
      <c r="M298" s="26">
        <f t="shared" si="53"/>
        <v>21066.666666666668</v>
      </c>
      <c r="N298" s="25">
        <f>MAX(0,L298*(1+inputs!$B$33)-MAX(0,inputs!$B$31*(M298-inputs!$B$30)))</f>
        <v>47812.629574999977</v>
      </c>
      <c r="O298" s="26">
        <f t="shared" si="54"/>
        <v>22133.333333333332</v>
      </c>
      <c r="P298" s="25">
        <f>MAX(0,N298*(1+inputs!$B$33)-MAX(0,inputs!$B$31*(O298-inputs!$B$30)))</f>
        <v>48354.379018624968</v>
      </c>
      <c r="Q298" s="26">
        <f t="shared" si="55"/>
        <v>23200</v>
      </c>
      <c r="R298" s="25">
        <f>MAX(0,P298*(1+inputs!$B$33)-MAX(0,inputs!$B$31*(Q298-inputs!$B$30)))</f>
        <v>48808.254703904335</v>
      </c>
      <c r="S298" s="26">
        <f t="shared" si="56"/>
        <v>24266.666666666668</v>
      </c>
      <c r="T298" s="25">
        <f>MAX(0,R298*(1+inputs!$B$33)-MAX(0,inputs!$B$31*(S298-inputs!$B$30)))</f>
        <v>49172.938524462894</v>
      </c>
      <c r="U298" s="26">
        <f t="shared" si="57"/>
        <v>25333.333333333332</v>
      </c>
      <c r="V298" s="25">
        <f>MAX(0,T298*(1+inputs!$B$33)-MAX(0,inputs!$B$31*(U298-inputs!$B$30)))</f>
        <v>49447.092602329831</v>
      </c>
      <c r="W298" s="26">
        <f t="shared" si="58"/>
        <v>26400</v>
      </c>
      <c r="X298" s="25">
        <f>MAX(0,V298*(1+inputs!$B$33)-MAX(0,inputs!$B$31*(W298-inputs!$B$30)))</f>
        <v>49629.358991364774</v>
      </c>
      <c r="Y298" s="26">
        <f t="shared" si="59"/>
        <v>27466.666666666668</v>
      </c>
      <c r="Z298" s="25">
        <f>MAX(0,X298*(1+inputs!$B$33)-MAX(0,inputs!$B$31*(Y298-inputs!$B$30)))</f>
        <v>49718.359376235239</v>
      </c>
      <c r="AA298" s="25">
        <f>MAX(0,Y298*(1+inputs!$B$33)-MAX(0,inputs!$B$31*(Z298-inputs!$B$30)))</f>
        <v>25220.574322805493</v>
      </c>
      <c r="AB298" s="26">
        <f t="shared" si="60"/>
        <v>29600</v>
      </c>
      <c r="AC298" s="25">
        <f>MAX(0,AA298*(1+inputs!$B$33)-MAX(0,inputs!$B$31*(AB298-inputs!$B$30)))</f>
        <v>24751.442937647575</v>
      </c>
      <c r="AD298" s="26">
        <f>IF(inputs!$B$27="YES",MAX(0,inputs!$B$31*(AB298-inputs!$B$30)),0)</f>
        <v>0</v>
      </c>
      <c r="AE298" s="3">
        <f t="shared" si="61"/>
        <v>5662.4750000000004</v>
      </c>
      <c r="AF298" s="1">
        <f t="shared" si="64"/>
        <v>0.33250000000000002</v>
      </c>
      <c r="AG298" s="8">
        <f t="shared" si="62"/>
        <v>23937.525000000001</v>
      </c>
    </row>
    <row r="299" spans="1:33" x14ac:dyDescent="0.2">
      <c r="A299" s="11">
        <f t="shared" si="63"/>
        <v>29700</v>
      </c>
      <c r="B299" s="15">
        <f>inputs!$C$3-MAX(0,MIN((calculations!A299-inputs!$B$8)*0.5,inputs!$C$3))+IF(AND(inputs!$B$23="YES",A299&lt;=inputs!$B$25),inputs!$B$24,0)</f>
        <v>12570</v>
      </c>
      <c r="C299" s="15">
        <f>MAX(0,MIN(A299-B299,inputs!$C$4)*inputs!$B$3)</f>
        <v>3426</v>
      </c>
      <c r="D299" s="16">
        <f>MAX(0,(MIN(A299,inputs!$C$5)-(inputs!$C$4+B299))*inputs!$B$4)</f>
        <v>0</v>
      </c>
      <c r="E299" s="16">
        <f>MAX(0, (calculations!A299-inputs!$C$5)*inputs!$B$5)</f>
        <v>0</v>
      </c>
      <c r="F299" s="19">
        <f>MAX(0,inputs!$B$13*(MIN(calculations!A299,inputs!$C$14)-inputs!$C$13))+MAX(0,inputs!$B$14*(calculations!A299-inputs!$C$14))</f>
        <v>2269.7249999999999</v>
      </c>
      <c r="G299" s="22">
        <f>MAX(MIN((calculations!A299-inputs!$B$21)/10000,100%),0) * inputs!$B$18</f>
        <v>0</v>
      </c>
      <c r="H299" s="22">
        <f>IF(AND(inputs!$B$35="YES", calculations!A299&gt;=inputs!$B$36,calculations!A299&lt;inputs!$B$37),inputs!$B$38*MIN(2,inputs!$B$17),0)</f>
        <v>0</v>
      </c>
      <c r="I299" s="25">
        <f>MIN(inputs!$B$32,A299)</f>
        <v>20000</v>
      </c>
      <c r="J299" s="25">
        <f>inputs!$B$29*(1+inputs!$B$33)-MAX(0,inputs!$B$31*(I299-inputs!$B$30))</f>
        <v>46486.999999999993</v>
      </c>
      <c r="K299" s="26">
        <f t="shared" si="52"/>
        <v>20000</v>
      </c>
      <c r="L299" s="25">
        <f>MAX(0,J299*(1+inputs!$B$33)-MAX(0,inputs!$B$31*(K299-inputs!$B$30)))</f>
        <v>47184.304999999986</v>
      </c>
      <c r="M299" s="26">
        <f t="shared" si="53"/>
        <v>21077.777777777777</v>
      </c>
      <c r="N299" s="25">
        <f>MAX(0,L299*(1+inputs!$B$33)-MAX(0,inputs!$B$31*(M299-inputs!$B$30)))</f>
        <v>47811.629574999977</v>
      </c>
      <c r="O299" s="26">
        <f t="shared" si="54"/>
        <v>22155.555555555555</v>
      </c>
      <c r="P299" s="25">
        <f>MAX(0,N299*(1+inputs!$B$33)-MAX(0,inputs!$B$31*(O299-inputs!$B$30)))</f>
        <v>48351.364018624969</v>
      </c>
      <c r="Q299" s="26">
        <f t="shared" si="55"/>
        <v>23233.333333333332</v>
      </c>
      <c r="R299" s="25">
        <f>MAX(0,P299*(1+inputs!$B$33)-MAX(0,inputs!$B$31*(Q299-inputs!$B$30)))</f>
        <v>48802.194478904334</v>
      </c>
      <c r="S299" s="26">
        <f t="shared" si="56"/>
        <v>24311.111111111109</v>
      </c>
      <c r="T299" s="25">
        <f>MAX(0,R299*(1+inputs!$B$33)-MAX(0,inputs!$B$31*(S299-inputs!$B$30)))</f>
        <v>49162.787396087893</v>
      </c>
      <c r="U299" s="26">
        <f t="shared" si="57"/>
        <v>25388.888888888891</v>
      </c>
      <c r="V299" s="25">
        <f>MAX(0,T299*(1+inputs!$B$33)-MAX(0,inputs!$B$31*(U299-inputs!$B$30)))</f>
        <v>49431.789207029207</v>
      </c>
      <c r="W299" s="26">
        <f t="shared" si="58"/>
        <v>26466.666666666668</v>
      </c>
      <c r="X299" s="25">
        <f>MAX(0,V299*(1+inputs!$B$33)-MAX(0,inputs!$B$31*(W299-inputs!$B$30)))</f>
        <v>49607.826045134636</v>
      </c>
      <c r="Y299" s="26">
        <f t="shared" si="59"/>
        <v>27544.444444444445</v>
      </c>
      <c r="Z299" s="25">
        <f>MAX(0,X299*(1+inputs!$B$33)-MAX(0,inputs!$B$31*(Y299-inputs!$B$30)))</f>
        <v>49689.503435811646</v>
      </c>
      <c r="AA299" s="25">
        <f>MAX(0,Y299*(1+inputs!$B$33)-MAX(0,inputs!$B$31*(Z299-inputs!$B$30)))</f>
        <v>25302.11580188806</v>
      </c>
      <c r="AB299" s="26">
        <f t="shared" si="60"/>
        <v>29700</v>
      </c>
      <c r="AC299" s="25">
        <f>MAX(0,AA299*(1+inputs!$B$33)-MAX(0,inputs!$B$31*(AB299-inputs!$B$30)))</f>
        <v>24825.20753891638</v>
      </c>
      <c r="AD299" s="26">
        <f>IF(inputs!$B$27="YES",MAX(0,inputs!$B$31*(AB299-inputs!$B$30)),0)</f>
        <v>0</v>
      </c>
      <c r="AE299" s="3">
        <f t="shared" si="61"/>
        <v>5695.7250000000004</v>
      </c>
      <c r="AF299" s="1">
        <f t="shared" si="64"/>
        <v>0.33250000000000002</v>
      </c>
      <c r="AG299" s="8">
        <f t="shared" si="62"/>
        <v>24004.275000000001</v>
      </c>
    </row>
    <row r="300" spans="1:33" x14ac:dyDescent="0.2">
      <c r="A300" s="11">
        <f t="shared" si="63"/>
        <v>29800</v>
      </c>
      <c r="B300" s="15">
        <f>inputs!$C$3-MAX(0,MIN((calculations!A300-inputs!$B$8)*0.5,inputs!$C$3))+IF(AND(inputs!$B$23="YES",A300&lt;=inputs!$B$25),inputs!$B$24,0)</f>
        <v>12570</v>
      </c>
      <c r="C300" s="15">
        <f>MAX(0,MIN(A300-B300,inputs!$C$4)*inputs!$B$3)</f>
        <v>3446</v>
      </c>
      <c r="D300" s="16">
        <f>MAX(0,(MIN(A300,inputs!$C$5)-(inputs!$C$4+B300))*inputs!$B$4)</f>
        <v>0</v>
      </c>
      <c r="E300" s="16">
        <f>MAX(0, (calculations!A300-inputs!$C$5)*inputs!$B$5)</f>
        <v>0</v>
      </c>
      <c r="F300" s="19">
        <f>MAX(0,inputs!$B$13*(MIN(calculations!A300,inputs!$C$14)-inputs!$C$13))+MAX(0,inputs!$B$14*(calculations!A300-inputs!$C$14))</f>
        <v>2282.9749999999999</v>
      </c>
      <c r="G300" s="22">
        <f>MAX(MIN((calculations!A300-inputs!$B$21)/10000,100%),0) * inputs!$B$18</f>
        <v>0</v>
      </c>
      <c r="H300" s="22">
        <f>IF(AND(inputs!$B$35="YES", calculations!A300&gt;=inputs!$B$36,calculations!A300&lt;inputs!$B$37),inputs!$B$38*MIN(2,inputs!$B$17),0)</f>
        <v>0</v>
      </c>
      <c r="I300" s="25">
        <f>MIN(inputs!$B$32,A300)</f>
        <v>20000</v>
      </c>
      <c r="J300" s="25">
        <f>inputs!$B$29*(1+inputs!$B$33)-MAX(0,inputs!$B$31*(I300-inputs!$B$30))</f>
        <v>46486.999999999993</v>
      </c>
      <c r="K300" s="26">
        <f t="shared" si="52"/>
        <v>20000</v>
      </c>
      <c r="L300" s="25">
        <f>MAX(0,J300*(1+inputs!$B$33)-MAX(0,inputs!$B$31*(K300-inputs!$B$30)))</f>
        <v>47184.304999999986</v>
      </c>
      <c r="M300" s="26">
        <f t="shared" si="53"/>
        <v>21088.888888888891</v>
      </c>
      <c r="N300" s="25">
        <f>MAX(0,L300*(1+inputs!$B$33)-MAX(0,inputs!$B$31*(M300-inputs!$B$30)))</f>
        <v>47810.629574999977</v>
      </c>
      <c r="O300" s="26">
        <f t="shared" si="54"/>
        <v>22177.777777777777</v>
      </c>
      <c r="P300" s="25">
        <f>MAX(0,N300*(1+inputs!$B$33)-MAX(0,inputs!$B$31*(O300-inputs!$B$30)))</f>
        <v>48348.349018624969</v>
      </c>
      <c r="Q300" s="26">
        <f t="shared" si="55"/>
        <v>23266.666666666668</v>
      </c>
      <c r="R300" s="25">
        <f>MAX(0,P300*(1+inputs!$B$33)-MAX(0,inputs!$B$31*(Q300-inputs!$B$30)))</f>
        <v>48796.13425390434</v>
      </c>
      <c r="S300" s="26">
        <f t="shared" si="56"/>
        <v>24355.555555555555</v>
      </c>
      <c r="T300" s="25">
        <f>MAX(0,R300*(1+inputs!$B$33)-MAX(0,inputs!$B$31*(S300-inputs!$B$30)))</f>
        <v>49152.6362677129</v>
      </c>
      <c r="U300" s="26">
        <f t="shared" si="57"/>
        <v>25444.444444444445</v>
      </c>
      <c r="V300" s="25">
        <f>MAX(0,T300*(1+inputs!$B$33)-MAX(0,inputs!$B$31*(U300-inputs!$B$30)))</f>
        <v>49416.485811728584</v>
      </c>
      <c r="W300" s="26">
        <f t="shared" si="58"/>
        <v>26533.333333333332</v>
      </c>
      <c r="X300" s="25">
        <f>MAX(0,V300*(1+inputs!$B$33)-MAX(0,inputs!$B$31*(W300-inputs!$B$30)))</f>
        <v>49586.293098904505</v>
      </c>
      <c r="Y300" s="26">
        <f t="shared" si="59"/>
        <v>27622.222222222223</v>
      </c>
      <c r="Z300" s="25">
        <f>MAX(0,X300*(1+inputs!$B$33)-MAX(0,inputs!$B$31*(Y300-inputs!$B$30)))</f>
        <v>49660.647495388068</v>
      </c>
      <c r="AA300" s="25">
        <f>MAX(0,Y300*(1+inputs!$B$33)-MAX(0,inputs!$B$31*(Z300-inputs!$B$30)))</f>
        <v>25383.657280970627</v>
      </c>
      <c r="AB300" s="26">
        <f t="shared" si="60"/>
        <v>29800</v>
      </c>
      <c r="AC300" s="25">
        <f>MAX(0,AA300*(1+inputs!$B$33)-MAX(0,inputs!$B$31*(AB300-inputs!$B$30)))</f>
        <v>24898.972140185186</v>
      </c>
      <c r="AD300" s="26">
        <f>IF(inputs!$B$27="YES",MAX(0,inputs!$B$31*(AB300-inputs!$B$30)),0)</f>
        <v>0</v>
      </c>
      <c r="AE300" s="3">
        <f t="shared" si="61"/>
        <v>5728.9750000000004</v>
      </c>
      <c r="AF300" s="1">
        <f t="shared" si="64"/>
        <v>0.33250000000000002</v>
      </c>
      <c r="AG300" s="8">
        <f t="shared" si="62"/>
        <v>24071.025000000001</v>
      </c>
    </row>
    <row r="301" spans="1:33" x14ac:dyDescent="0.2">
      <c r="A301" s="11">
        <f t="shared" si="63"/>
        <v>29900</v>
      </c>
      <c r="B301" s="15">
        <f>inputs!$C$3-MAX(0,MIN((calculations!A301-inputs!$B$8)*0.5,inputs!$C$3))+IF(AND(inputs!$B$23="YES",A301&lt;=inputs!$B$25),inputs!$B$24,0)</f>
        <v>12570</v>
      </c>
      <c r="C301" s="15">
        <f>MAX(0,MIN(A301-B301,inputs!$C$4)*inputs!$B$3)</f>
        <v>3466</v>
      </c>
      <c r="D301" s="16">
        <f>MAX(0,(MIN(A301,inputs!$C$5)-(inputs!$C$4+B301))*inputs!$B$4)</f>
        <v>0</v>
      </c>
      <c r="E301" s="16">
        <f>MAX(0, (calculations!A301-inputs!$C$5)*inputs!$B$5)</f>
        <v>0</v>
      </c>
      <c r="F301" s="19">
        <f>MAX(0,inputs!$B$13*(MIN(calculations!A301,inputs!$C$14)-inputs!$C$13))+MAX(0,inputs!$B$14*(calculations!A301-inputs!$C$14))</f>
        <v>2296.2249999999999</v>
      </c>
      <c r="G301" s="22">
        <f>MAX(MIN((calculations!A301-inputs!$B$21)/10000,100%),0) * inputs!$B$18</f>
        <v>0</v>
      </c>
      <c r="H301" s="22">
        <f>IF(AND(inputs!$B$35="YES", calculations!A301&gt;=inputs!$B$36,calculations!A301&lt;inputs!$B$37),inputs!$B$38*MIN(2,inputs!$B$17),0)</f>
        <v>0</v>
      </c>
      <c r="I301" s="25">
        <f>MIN(inputs!$B$32,A301)</f>
        <v>20000</v>
      </c>
      <c r="J301" s="25">
        <f>inputs!$B$29*(1+inputs!$B$33)-MAX(0,inputs!$B$31*(I301-inputs!$B$30))</f>
        <v>46486.999999999993</v>
      </c>
      <c r="K301" s="26">
        <f t="shared" si="52"/>
        <v>20000</v>
      </c>
      <c r="L301" s="25">
        <f>MAX(0,J301*(1+inputs!$B$33)-MAX(0,inputs!$B$31*(K301-inputs!$B$30)))</f>
        <v>47184.304999999986</v>
      </c>
      <c r="M301" s="26">
        <f t="shared" si="53"/>
        <v>21100</v>
      </c>
      <c r="N301" s="25">
        <f>MAX(0,L301*(1+inputs!$B$33)-MAX(0,inputs!$B$31*(M301-inputs!$B$30)))</f>
        <v>47809.629574999977</v>
      </c>
      <c r="O301" s="26">
        <f t="shared" si="54"/>
        <v>22200</v>
      </c>
      <c r="P301" s="25">
        <f>MAX(0,N301*(1+inputs!$B$33)-MAX(0,inputs!$B$31*(O301-inputs!$B$30)))</f>
        <v>48345.33401862497</v>
      </c>
      <c r="Q301" s="26">
        <f t="shared" si="55"/>
        <v>23300</v>
      </c>
      <c r="R301" s="25">
        <f>MAX(0,P301*(1+inputs!$B$33)-MAX(0,inputs!$B$31*(Q301-inputs!$B$30)))</f>
        <v>48790.074028904339</v>
      </c>
      <c r="S301" s="26">
        <f t="shared" si="56"/>
        <v>24400</v>
      </c>
      <c r="T301" s="25">
        <f>MAX(0,R301*(1+inputs!$B$33)-MAX(0,inputs!$B$31*(S301-inputs!$B$30)))</f>
        <v>49142.485139337899</v>
      </c>
      <c r="U301" s="26">
        <f t="shared" si="57"/>
        <v>25500</v>
      </c>
      <c r="V301" s="25">
        <f>MAX(0,T301*(1+inputs!$B$33)-MAX(0,inputs!$B$31*(U301-inputs!$B$30)))</f>
        <v>49401.182416427961</v>
      </c>
      <c r="W301" s="26">
        <f t="shared" si="58"/>
        <v>26600</v>
      </c>
      <c r="X301" s="25">
        <f>MAX(0,V301*(1+inputs!$B$33)-MAX(0,inputs!$B$31*(W301-inputs!$B$30)))</f>
        <v>49564.760152674375</v>
      </c>
      <c r="Y301" s="26">
        <f t="shared" si="59"/>
        <v>27700</v>
      </c>
      <c r="Z301" s="25">
        <f>MAX(0,X301*(1+inputs!$B$33)-MAX(0,inputs!$B$31*(Y301-inputs!$B$30)))</f>
        <v>49631.791554964482</v>
      </c>
      <c r="AA301" s="25">
        <f>MAX(0,Y301*(1+inputs!$B$33)-MAX(0,inputs!$B$31*(Z301-inputs!$B$30)))</f>
        <v>25465.198760053194</v>
      </c>
      <c r="AB301" s="26">
        <f t="shared" si="60"/>
        <v>29900</v>
      </c>
      <c r="AC301" s="25">
        <f>MAX(0,AA301*(1+inputs!$B$33)-MAX(0,inputs!$B$31*(AB301-inputs!$B$30)))</f>
        <v>24972.736741453991</v>
      </c>
      <c r="AD301" s="26">
        <f>IF(inputs!$B$27="YES",MAX(0,inputs!$B$31*(AB301-inputs!$B$30)),0)</f>
        <v>0</v>
      </c>
      <c r="AE301" s="3">
        <f t="shared" si="61"/>
        <v>5762.2250000000004</v>
      </c>
      <c r="AF301" s="1">
        <f t="shared" si="64"/>
        <v>0.33250000000000002</v>
      </c>
      <c r="AG301" s="8">
        <f t="shared" si="62"/>
        <v>24137.775000000001</v>
      </c>
    </row>
    <row r="302" spans="1:33" x14ac:dyDescent="0.2">
      <c r="A302" s="11">
        <f t="shared" si="63"/>
        <v>30000</v>
      </c>
      <c r="B302" s="15">
        <f>inputs!$C$3-MAX(0,MIN((calculations!A302-inputs!$B$8)*0.5,inputs!$C$3))+IF(AND(inputs!$B$23="YES",A302&lt;=inputs!$B$25),inputs!$B$24,0)</f>
        <v>12570</v>
      </c>
      <c r="C302" s="15">
        <f>MAX(0,MIN(A302-B302,inputs!$C$4)*inputs!$B$3)</f>
        <v>3486</v>
      </c>
      <c r="D302" s="16">
        <f>MAX(0,(MIN(A302,inputs!$C$5)-(inputs!$C$4+B302))*inputs!$B$4)</f>
        <v>0</v>
      </c>
      <c r="E302" s="16">
        <f>MAX(0, (calculations!A302-inputs!$C$5)*inputs!$B$5)</f>
        <v>0</v>
      </c>
      <c r="F302" s="19">
        <f>MAX(0,inputs!$B$13*(MIN(calculations!A302,inputs!$C$14)-inputs!$C$13))+MAX(0,inputs!$B$14*(calculations!A302-inputs!$C$14))</f>
        <v>2309.4749999999999</v>
      </c>
      <c r="G302" s="22">
        <f>MAX(MIN((calculations!A302-inputs!$B$21)/10000,100%),0) * inputs!$B$18</f>
        <v>0</v>
      </c>
      <c r="H302" s="22">
        <f>IF(AND(inputs!$B$35="YES", calculations!A302&gt;=inputs!$B$36,calculations!A302&lt;inputs!$B$37),inputs!$B$38*MIN(2,inputs!$B$17),0)</f>
        <v>0</v>
      </c>
      <c r="I302" s="25">
        <f>MIN(inputs!$B$32,A302)</f>
        <v>20000</v>
      </c>
      <c r="J302" s="25">
        <f>inputs!$B$29*(1+inputs!$B$33)-MAX(0,inputs!$B$31*(I302-inputs!$B$30))</f>
        <v>46486.999999999993</v>
      </c>
      <c r="K302" s="26">
        <f t="shared" si="52"/>
        <v>20000</v>
      </c>
      <c r="L302" s="25">
        <f>MAX(0,J302*(1+inputs!$B$33)-MAX(0,inputs!$B$31*(K302-inputs!$B$30)))</f>
        <v>47184.304999999986</v>
      </c>
      <c r="M302" s="26">
        <f t="shared" si="53"/>
        <v>21111.111111111109</v>
      </c>
      <c r="N302" s="25">
        <f>MAX(0,L302*(1+inputs!$B$33)-MAX(0,inputs!$B$31*(M302-inputs!$B$30)))</f>
        <v>47808.629574999977</v>
      </c>
      <c r="O302" s="26">
        <f t="shared" si="54"/>
        <v>22222.222222222223</v>
      </c>
      <c r="P302" s="25">
        <f>MAX(0,N302*(1+inputs!$B$33)-MAX(0,inputs!$B$31*(O302-inputs!$B$30)))</f>
        <v>48342.31901862497</v>
      </c>
      <c r="Q302" s="26">
        <f t="shared" si="55"/>
        <v>23333.333333333332</v>
      </c>
      <c r="R302" s="25">
        <f>MAX(0,P302*(1+inputs!$B$33)-MAX(0,inputs!$B$31*(Q302-inputs!$B$30)))</f>
        <v>48784.013803904338</v>
      </c>
      <c r="S302" s="26">
        <f t="shared" si="56"/>
        <v>24444.444444444445</v>
      </c>
      <c r="T302" s="25">
        <f>MAX(0,R302*(1+inputs!$B$33)-MAX(0,inputs!$B$31*(S302-inputs!$B$30)))</f>
        <v>49132.334010962899</v>
      </c>
      <c r="U302" s="26">
        <f t="shared" si="57"/>
        <v>25555.555555555555</v>
      </c>
      <c r="V302" s="25">
        <f>MAX(0,T302*(1+inputs!$B$33)-MAX(0,inputs!$B$31*(U302-inputs!$B$30)))</f>
        <v>49385.879021127337</v>
      </c>
      <c r="W302" s="26">
        <f t="shared" si="58"/>
        <v>26666.666666666668</v>
      </c>
      <c r="X302" s="25">
        <f>MAX(0,V302*(1+inputs!$B$33)-MAX(0,inputs!$B$31*(W302-inputs!$B$30)))</f>
        <v>49543.227206444237</v>
      </c>
      <c r="Y302" s="26">
        <f t="shared" si="59"/>
        <v>27777.777777777777</v>
      </c>
      <c r="Z302" s="25">
        <f>MAX(0,X302*(1+inputs!$B$33)-MAX(0,inputs!$B$31*(Y302-inputs!$B$30)))</f>
        <v>49602.935614540896</v>
      </c>
      <c r="AA302" s="25">
        <f>MAX(0,Y302*(1+inputs!$B$33)-MAX(0,inputs!$B$31*(Z302-inputs!$B$30)))</f>
        <v>25546.740239135761</v>
      </c>
      <c r="AB302" s="26">
        <f t="shared" si="60"/>
        <v>30000</v>
      </c>
      <c r="AC302" s="25">
        <f>MAX(0,AA302*(1+inputs!$B$33)-MAX(0,inputs!$B$31*(AB302-inputs!$B$30)))</f>
        <v>25046.501342722797</v>
      </c>
      <c r="AD302" s="26">
        <f>IF(inputs!$B$27="YES",MAX(0,inputs!$B$31*(AB302-inputs!$B$30)),0)</f>
        <v>0</v>
      </c>
      <c r="AE302" s="3">
        <f t="shared" si="61"/>
        <v>5795.4750000000004</v>
      </c>
      <c r="AF302" s="1">
        <f t="shared" si="64"/>
        <v>0.33250000000000002</v>
      </c>
      <c r="AG302" s="8">
        <f t="shared" si="62"/>
        <v>24204.525000000001</v>
      </c>
    </row>
    <row r="303" spans="1:33" x14ac:dyDescent="0.2">
      <c r="A303" s="11">
        <f t="shared" si="63"/>
        <v>30100</v>
      </c>
      <c r="B303" s="15">
        <f>inputs!$C$3-MAX(0,MIN((calculations!A303-inputs!$B$8)*0.5,inputs!$C$3))+IF(AND(inputs!$B$23="YES",A303&lt;=inputs!$B$25),inputs!$B$24,0)</f>
        <v>12570</v>
      </c>
      <c r="C303" s="15">
        <f>MAX(0,MIN(A303-B303,inputs!$C$4)*inputs!$B$3)</f>
        <v>3506</v>
      </c>
      <c r="D303" s="16">
        <f>MAX(0,(MIN(A303,inputs!$C$5)-(inputs!$C$4+B303))*inputs!$B$4)</f>
        <v>0</v>
      </c>
      <c r="E303" s="16">
        <f>MAX(0, (calculations!A303-inputs!$C$5)*inputs!$B$5)</f>
        <v>0</v>
      </c>
      <c r="F303" s="19">
        <f>MAX(0,inputs!$B$13*(MIN(calculations!A303,inputs!$C$14)-inputs!$C$13))+MAX(0,inputs!$B$14*(calculations!A303-inputs!$C$14))</f>
        <v>2322.7249999999999</v>
      </c>
      <c r="G303" s="22">
        <f>MAX(MIN((calculations!A303-inputs!$B$21)/10000,100%),0) * inputs!$B$18</f>
        <v>0</v>
      </c>
      <c r="H303" s="22">
        <f>IF(AND(inputs!$B$35="YES", calculations!A303&gt;=inputs!$B$36,calculations!A303&lt;inputs!$B$37),inputs!$B$38*MIN(2,inputs!$B$17),0)</f>
        <v>0</v>
      </c>
      <c r="I303" s="25">
        <f>MIN(inputs!$B$32,A303)</f>
        <v>20000</v>
      </c>
      <c r="J303" s="25">
        <f>inputs!$B$29*(1+inputs!$B$33)-MAX(0,inputs!$B$31*(I303-inputs!$B$30))</f>
        <v>46486.999999999993</v>
      </c>
      <c r="K303" s="26">
        <f t="shared" si="52"/>
        <v>20000</v>
      </c>
      <c r="L303" s="25">
        <f>MAX(0,J303*(1+inputs!$B$33)-MAX(0,inputs!$B$31*(K303-inputs!$B$30)))</f>
        <v>47184.304999999986</v>
      </c>
      <c r="M303" s="26">
        <f t="shared" si="53"/>
        <v>21122.222222222223</v>
      </c>
      <c r="N303" s="25">
        <f>MAX(0,L303*(1+inputs!$B$33)-MAX(0,inputs!$B$31*(M303-inputs!$B$30)))</f>
        <v>47807.629574999977</v>
      </c>
      <c r="O303" s="26">
        <f t="shared" si="54"/>
        <v>22244.444444444445</v>
      </c>
      <c r="P303" s="25">
        <f>MAX(0,N303*(1+inputs!$B$33)-MAX(0,inputs!$B$31*(O303-inputs!$B$30)))</f>
        <v>48339.304018624971</v>
      </c>
      <c r="Q303" s="26">
        <f t="shared" si="55"/>
        <v>23366.666666666668</v>
      </c>
      <c r="R303" s="25">
        <f>MAX(0,P303*(1+inputs!$B$33)-MAX(0,inputs!$B$31*(Q303-inputs!$B$30)))</f>
        <v>48777.953578904337</v>
      </c>
      <c r="S303" s="26">
        <f t="shared" si="56"/>
        <v>24488.888888888891</v>
      </c>
      <c r="T303" s="25">
        <f>MAX(0,R303*(1+inputs!$B$33)-MAX(0,inputs!$B$31*(S303-inputs!$B$30)))</f>
        <v>49122.182882587891</v>
      </c>
      <c r="U303" s="26">
        <f t="shared" si="57"/>
        <v>25611.111111111109</v>
      </c>
      <c r="V303" s="25">
        <f>MAX(0,T303*(1+inputs!$B$33)-MAX(0,inputs!$B$31*(U303-inputs!$B$30)))</f>
        <v>49370.575625826699</v>
      </c>
      <c r="W303" s="26">
        <f t="shared" si="58"/>
        <v>26733.333333333332</v>
      </c>
      <c r="X303" s="25">
        <f>MAX(0,V303*(1+inputs!$B$33)-MAX(0,inputs!$B$31*(W303-inputs!$B$30)))</f>
        <v>49521.694260214092</v>
      </c>
      <c r="Y303" s="26">
        <f t="shared" si="59"/>
        <v>27855.555555555555</v>
      </c>
      <c r="Z303" s="25">
        <f>MAX(0,X303*(1+inputs!$B$33)-MAX(0,inputs!$B$31*(Y303-inputs!$B$30)))</f>
        <v>49574.079674117296</v>
      </c>
      <c r="AA303" s="25">
        <f>MAX(0,Y303*(1+inputs!$B$33)-MAX(0,inputs!$B$31*(Z303-inputs!$B$30)))</f>
        <v>25628.281718218332</v>
      </c>
      <c r="AB303" s="26">
        <f t="shared" si="60"/>
        <v>30100</v>
      </c>
      <c r="AC303" s="25">
        <f>MAX(0,AA303*(1+inputs!$B$33)-MAX(0,inputs!$B$31*(AB303-inputs!$B$30)))</f>
        <v>25120.265943991606</v>
      </c>
      <c r="AD303" s="26">
        <f>IF(inputs!$B$27="YES",MAX(0,inputs!$B$31*(AB303-inputs!$B$30)),0)</f>
        <v>0</v>
      </c>
      <c r="AE303" s="3">
        <f t="shared" si="61"/>
        <v>5828.7250000000004</v>
      </c>
      <c r="AF303" s="1">
        <f t="shared" si="64"/>
        <v>0.33250000000000002</v>
      </c>
      <c r="AG303" s="8">
        <f t="shared" si="62"/>
        <v>24271.275000000001</v>
      </c>
    </row>
    <row r="304" spans="1:33" x14ac:dyDescent="0.2">
      <c r="A304" s="11">
        <f t="shared" si="63"/>
        <v>30200</v>
      </c>
      <c r="B304" s="15">
        <f>inputs!$C$3-MAX(0,MIN((calculations!A304-inputs!$B$8)*0.5,inputs!$C$3))+IF(AND(inputs!$B$23="YES",A304&lt;=inputs!$B$25),inputs!$B$24,0)</f>
        <v>12570</v>
      </c>
      <c r="C304" s="15">
        <f>MAX(0,MIN(A304-B304,inputs!$C$4)*inputs!$B$3)</f>
        <v>3526</v>
      </c>
      <c r="D304" s="16">
        <f>MAX(0,(MIN(A304,inputs!$C$5)-(inputs!$C$4+B304))*inputs!$B$4)</f>
        <v>0</v>
      </c>
      <c r="E304" s="16">
        <f>MAX(0, (calculations!A304-inputs!$C$5)*inputs!$B$5)</f>
        <v>0</v>
      </c>
      <c r="F304" s="19">
        <f>MAX(0,inputs!$B$13*(MIN(calculations!A304,inputs!$C$14)-inputs!$C$13))+MAX(0,inputs!$B$14*(calculations!A304-inputs!$C$14))</f>
        <v>2335.9749999999999</v>
      </c>
      <c r="G304" s="22">
        <f>MAX(MIN((calculations!A304-inputs!$B$21)/10000,100%),0) * inputs!$B$18</f>
        <v>0</v>
      </c>
      <c r="H304" s="22">
        <f>IF(AND(inputs!$B$35="YES", calculations!A304&gt;=inputs!$B$36,calculations!A304&lt;inputs!$B$37),inputs!$B$38*MIN(2,inputs!$B$17),0)</f>
        <v>0</v>
      </c>
      <c r="I304" s="25">
        <f>MIN(inputs!$B$32,A304)</f>
        <v>20000</v>
      </c>
      <c r="J304" s="25">
        <f>inputs!$B$29*(1+inputs!$B$33)-MAX(0,inputs!$B$31*(I304-inputs!$B$30))</f>
        <v>46486.999999999993</v>
      </c>
      <c r="K304" s="26">
        <f t="shared" si="52"/>
        <v>20000</v>
      </c>
      <c r="L304" s="25">
        <f>MAX(0,J304*(1+inputs!$B$33)-MAX(0,inputs!$B$31*(K304-inputs!$B$30)))</f>
        <v>47184.304999999986</v>
      </c>
      <c r="M304" s="26">
        <f t="shared" si="53"/>
        <v>21133.333333333332</v>
      </c>
      <c r="N304" s="25">
        <f>MAX(0,L304*(1+inputs!$B$33)-MAX(0,inputs!$B$31*(M304-inputs!$B$30)))</f>
        <v>47806.629574999977</v>
      </c>
      <c r="O304" s="26">
        <f t="shared" si="54"/>
        <v>22266.666666666668</v>
      </c>
      <c r="P304" s="25">
        <f>MAX(0,N304*(1+inputs!$B$33)-MAX(0,inputs!$B$31*(O304-inputs!$B$30)))</f>
        <v>48336.289018624972</v>
      </c>
      <c r="Q304" s="26">
        <f t="shared" si="55"/>
        <v>23400</v>
      </c>
      <c r="R304" s="25">
        <f>MAX(0,P304*(1+inputs!$B$33)-MAX(0,inputs!$B$31*(Q304-inputs!$B$30)))</f>
        <v>48771.893353904336</v>
      </c>
      <c r="S304" s="26">
        <f t="shared" si="56"/>
        <v>24533.333333333332</v>
      </c>
      <c r="T304" s="25">
        <f>MAX(0,R304*(1+inputs!$B$33)-MAX(0,inputs!$B$31*(S304-inputs!$B$30)))</f>
        <v>49112.031754212891</v>
      </c>
      <c r="U304" s="26">
        <f t="shared" si="57"/>
        <v>25666.666666666668</v>
      </c>
      <c r="V304" s="25">
        <f>MAX(0,T304*(1+inputs!$B$33)-MAX(0,inputs!$B$31*(U304-inputs!$B$30)))</f>
        <v>49355.272230526076</v>
      </c>
      <c r="W304" s="26">
        <f t="shared" si="58"/>
        <v>26800</v>
      </c>
      <c r="X304" s="25">
        <f>MAX(0,V304*(1+inputs!$B$33)-MAX(0,inputs!$B$31*(W304-inputs!$B$30)))</f>
        <v>49500.161313983961</v>
      </c>
      <c r="Y304" s="26">
        <f t="shared" si="59"/>
        <v>27933.333333333332</v>
      </c>
      <c r="Z304" s="25">
        <f>MAX(0,X304*(1+inputs!$B$33)-MAX(0,inputs!$B$31*(Y304-inputs!$B$30)))</f>
        <v>49545.223733693711</v>
      </c>
      <c r="AA304" s="25">
        <f>MAX(0,Y304*(1+inputs!$B$33)-MAX(0,inputs!$B$31*(Z304-inputs!$B$30)))</f>
        <v>25709.823197300895</v>
      </c>
      <c r="AB304" s="26">
        <f t="shared" si="60"/>
        <v>30200</v>
      </c>
      <c r="AC304" s="25">
        <f>MAX(0,AA304*(1+inputs!$B$33)-MAX(0,inputs!$B$31*(AB304-inputs!$B$30)))</f>
        <v>25194.030545260408</v>
      </c>
      <c r="AD304" s="26">
        <f>IF(inputs!$B$27="YES",MAX(0,inputs!$B$31*(AB304-inputs!$B$30)),0)</f>
        <v>0</v>
      </c>
      <c r="AE304" s="3">
        <f t="shared" si="61"/>
        <v>5861.9750000000004</v>
      </c>
      <c r="AF304" s="1">
        <f t="shared" si="64"/>
        <v>0.33250000000000002</v>
      </c>
      <c r="AG304" s="8">
        <f t="shared" si="62"/>
        <v>24338.025000000001</v>
      </c>
    </row>
    <row r="305" spans="1:33" x14ac:dyDescent="0.2">
      <c r="A305" s="11">
        <f t="shared" si="63"/>
        <v>30300</v>
      </c>
      <c r="B305" s="15">
        <f>inputs!$C$3-MAX(0,MIN((calculations!A305-inputs!$B$8)*0.5,inputs!$C$3))+IF(AND(inputs!$B$23="YES",A305&lt;=inputs!$B$25),inputs!$B$24,0)</f>
        <v>12570</v>
      </c>
      <c r="C305" s="15">
        <f>MAX(0,MIN(A305-B305,inputs!$C$4)*inputs!$B$3)</f>
        <v>3546</v>
      </c>
      <c r="D305" s="16">
        <f>MAX(0,(MIN(A305,inputs!$C$5)-(inputs!$C$4+B305))*inputs!$B$4)</f>
        <v>0</v>
      </c>
      <c r="E305" s="16">
        <f>MAX(0, (calculations!A305-inputs!$C$5)*inputs!$B$5)</f>
        <v>0</v>
      </c>
      <c r="F305" s="19">
        <f>MAX(0,inputs!$B$13*(MIN(calculations!A305,inputs!$C$14)-inputs!$C$13))+MAX(0,inputs!$B$14*(calculations!A305-inputs!$C$14))</f>
        <v>2349.2249999999999</v>
      </c>
      <c r="G305" s="22">
        <f>MAX(MIN((calculations!A305-inputs!$B$21)/10000,100%),0) * inputs!$B$18</f>
        <v>0</v>
      </c>
      <c r="H305" s="22">
        <f>IF(AND(inputs!$B$35="YES", calculations!A305&gt;=inputs!$B$36,calculations!A305&lt;inputs!$B$37),inputs!$B$38*MIN(2,inputs!$B$17),0)</f>
        <v>0</v>
      </c>
      <c r="I305" s="25">
        <f>MIN(inputs!$B$32,A305)</f>
        <v>20000</v>
      </c>
      <c r="J305" s="25">
        <f>inputs!$B$29*(1+inputs!$B$33)-MAX(0,inputs!$B$31*(I305-inputs!$B$30))</f>
        <v>46486.999999999993</v>
      </c>
      <c r="K305" s="26">
        <f t="shared" si="52"/>
        <v>20000</v>
      </c>
      <c r="L305" s="25">
        <f>MAX(0,J305*(1+inputs!$B$33)-MAX(0,inputs!$B$31*(K305-inputs!$B$30)))</f>
        <v>47184.304999999986</v>
      </c>
      <c r="M305" s="26">
        <f t="shared" si="53"/>
        <v>21144.444444444445</v>
      </c>
      <c r="N305" s="25">
        <f>MAX(0,L305*(1+inputs!$B$33)-MAX(0,inputs!$B$31*(M305-inputs!$B$30)))</f>
        <v>47805.629574999977</v>
      </c>
      <c r="O305" s="26">
        <f t="shared" si="54"/>
        <v>22288.888888888891</v>
      </c>
      <c r="P305" s="25">
        <f>MAX(0,N305*(1+inputs!$B$33)-MAX(0,inputs!$B$31*(O305-inputs!$B$30)))</f>
        <v>48333.274018624972</v>
      </c>
      <c r="Q305" s="26">
        <f t="shared" si="55"/>
        <v>23433.333333333332</v>
      </c>
      <c r="R305" s="25">
        <f>MAX(0,P305*(1+inputs!$B$33)-MAX(0,inputs!$B$31*(Q305-inputs!$B$30)))</f>
        <v>48765.833128904342</v>
      </c>
      <c r="S305" s="26">
        <f t="shared" si="56"/>
        <v>24577.777777777777</v>
      </c>
      <c r="T305" s="25">
        <f>MAX(0,R305*(1+inputs!$B$33)-MAX(0,inputs!$B$31*(S305-inputs!$B$30)))</f>
        <v>49101.880625837897</v>
      </c>
      <c r="U305" s="26">
        <f t="shared" si="57"/>
        <v>25722.222222222223</v>
      </c>
      <c r="V305" s="25">
        <f>MAX(0,T305*(1+inputs!$B$33)-MAX(0,inputs!$B$31*(U305-inputs!$B$30)))</f>
        <v>49339.96883522546</v>
      </c>
      <c r="W305" s="26">
        <f t="shared" si="58"/>
        <v>26866.666666666668</v>
      </c>
      <c r="X305" s="25">
        <f>MAX(0,V305*(1+inputs!$B$33)-MAX(0,inputs!$B$31*(W305-inputs!$B$30)))</f>
        <v>49478.628367753838</v>
      </c>
      <c r="Y305" s="26">
        <f t="shared" si="59"/>
        <v>28011.111111111109</v>
      </c>
      <c r="Z305" s="25">
        <f>MAX(0,X305*(1+inputs!$B$33)-MAX(0,inputs!$B$31*(Y305-inputs!$B$30)))</f>
        <v>49516.367793270139</v>
      </c>
      <c r="AA305" s="25">
        <f>MAX(0,Y305*(1+inputs!$B$33)-MAX(0,inputs!$B$31*(Z305-inputs!$B$30)))</f>
        <v>25791.364676383462</v>
      </c>
      <c r="AB305" s="26">
        <f t="shared" si="60"/>
        <v>30300</v>
      </c>
      <c r="AC305" s="25">
        <f>MAX(0,AA305*(1+inputs!$B$33)-MAX(0,inputs!$B$31*(AB305-inputs!$B$30)))</f>
        <v>25267.795146529214</v>
      </c>
      <c r="AD305" s="26">
        <f>IF(inputs!$B$27="YES",MAX(0,inputs!$B$31*(AB305-inputs!$B$30)),0)</f>
        <v>0</v>
      </c>
      <c r="AE305" s="3">
        <f t="shared" si="61"/>
        <v>5895.2250000000004</v>
      </c>
      <c r="AF305" s="1">
        <f t="shared" si="64"/>
        <v>0.33250000000000002</v>
      </c>
      <c r="AG305" s="8">
        <f t="shared" si="62"/>
        <v>24404.775000000001</v>
      </c>
    </row>
    <row r="306" spans="1:33" x14ac:dyDescent="0.2">
      <c r="A306" s="11">
        <f t="shared" si="63"/>
        <v>30400</v>
      </c>
      <c r="B306" s="15">
        <f>inputs!$C$3-MAX(0,MIN((calculations!A306-inputs!$B$8)*0.5,inputs!$C$3))+IF(AND(inputs!$B$23="YES",A306&lt;=inputs!$B$25),inputs!$B$24,0)</f>
        <v>12570</v>
      </c>
      <c r="C306" s="15">
        <f>MAX(0,MIN(A306-B306,inputs!$C$4)*inputs!$B$3)</f>
        <v>3566</v>
      </c>
      <c r="D306" s="16">
        <f>MAX(0,(MIN(A306,inputs!$C$5)-(inputs!$C$4+B306))*inputs!$B$4)</f>
        <v>0</v>
      </c>
      <c r="E306" s="16">
        <f>MAX(0, (calculations!A306-inputs!$C$5)*inputs!$B$5)</f>
        <v>0</v>
      </c>
      <c r="F306" s="19">
        <f>MAX(0,inputs!$B$13*(MIN(calculations!A306,inputs!$C$14)-inputs!$C$13))+MAX(0,inputs!$B$14*(calculations!A306-inputs!$C$14))</f>
        <v>2362.4749999999999</v>
      </c>
      <c r="G306" s="22">
        <f>MAX(MIN((calculations!A306-inputs!$B$21)/10000,100%),0) * inputs!$B$18</f>
        <v>0</v>
      </c>
      <c r="H306" s="22">
        <f>IF(AND(inputs!$B$35="YES", calculations!A306&gt;=inputs!$B$36,calculations!A306&lt;inputs!$B$37),inputs!$B$38*MIN(2,inputs!$B$17),0)</f>
        <v>0</v>
      </c>
      <c r="I306" s="25">
        <f>MIN(inputs!$B$32,A306)</f>
        <v>20000</v>
      </c>
      <c r="J306" s="25">
        <f>inputs!$B$29*(1+inputs!$B$33)-MAX(0,inputs!$B$31*(I306-inputs!$B$30))</f>
        <v>46486.999999999993</v>
      </c>
      <c r="K306" s="26">
        <f t="shared" si="52"/>
        <v>20000</v>
      </c>
      <c r="L306" s="25">
        <f>MAX(0,J306*(1+inputs!$B$33)-MAX(0,inputs!$B$31*(K306-inputs!$B$30)))</f>
        <v>47184.304999999986</v>
      </c>
      <c r="M306" s="26">
        <f t="shared" si="53"/>
        <v>21155.555555555555</v>
      </c>
      <c r="N306" s="25">
        <f>MAX(0,L306*(1+inputs!$B$33)-MAX(0,inputs!$B$31*(M306-inputs!$B$30)))</f>
        <v>47804.629574999977</v>
      </c>
      <c r="O306" s="26">
        <f t="shared" si="54"/>
        <v>22311.111111111109</v>
      </c>
      <c r="P306" s="25">
        <f>MAX(0,N306*(1+inputs!$B$33)-MAX(0,inputs!$B$31*(O306-inputs!$B$30)))</f>
        <v>48330.259018624973</v>
      </c>
      <c r="Q306" s="26">
        <f t="shared" si="55"/>
        <v>23466.666666666668</v>
      </c>
      <c r="R306" s="25">
        <f>MAX(0,P306*(1+inputs!$B$33)-MAX(0,inputs!$B$31*(Q306-inputs!$B$30)))</f>
        <v>48759.772903904341</v>
      </c>
      <c r="S306" s="26">
        <f t="shared" si="56"/>
        <v>24622.222222222223</v>
      </c>
      <c r="T306" s="25">
        <f>MAX(0,R306*(1+inputs!$B$33)-MAX(0,inputs!$B$31*(S306-inputs!$B$30)))</f>
        <v>49091.729497462897</v>
      </c>
      <c r="U306" s="26">
        <f t="shared" si="57"/>
        <v>25777.777777777777</v>
      </c>
      <c r="V306" s="25">
        <f>MAX(0,T306*(1+inputs!$B$33)-MAX(0,inputs!$B$31*(U306-inputs!$B$30)))</f>
        <v>49324.665439924836</v>
      </c>
      <c r="W306" s="26">
        <f t="shared" si="58"/>
        <v>26933.333333333332</v>
      </c>
      <c r="X306" s="25">
        <f>MAX(0,V306*(1+inputs!$B$33)-MAX(0,inputs!$B$31*(W306-inputs!$B$30)))</f>
        <v>49457.0954215237</v>
      </c>
      <c r="Y306" s="26">
        <f t="shared" si="59"/>
        <v>28088.888888888891</v>
      </c>
      <c r="Z306" s="25">
        <f>MAX(0,X306*(1+inputs!$B$33)-MAX(0,inputs!$B$31*(Y306-inputs!$B$30)))</f>
        <v>49487.511852846546</v>
      </c>
      <c r="AA306" s="25">
        <f>MAX(0,Y306*(1+inputs!$B$33)-MAX(0,inputs!$B$31*(Z306-inputs!$B$30)))</f>
        <v>25872.906155466033</v>
      </c>
      <c r="AB306" s="26">
        <f t="shared" si="60"/>
        <v>30400</v>
      </c>
      <c r="AC306" s="25">
        <f>MAX(0,AA306*(1+inputs!$B$33)-MAX(0,inputs!$B$31*(AB306-inputs!$B$30)))</f>
        <v>25341.559747798023</v>
      </c>
      <c r="AD306" s="26">
        <f>IF(inputs!$B$27="YES",MAX(0,inputs!$B$31*(AB306-inputs!$B$30)),0)</f>
        <v>0</v>
      </c>
      <c r="AE306" s="3">
        <f t="shared" si="61"/>
        <v>5928.4750000000004</v>
      </c>
      <c r="AF306" s="1">
        <f t="shared" si="64"/>
        <v>0.33250000000000002</v>
      </c>
      <c r="AG306" s="8">
        <f t="shared" si="62"/>
        <v>24471.525000000001</v>
      </c>
    </row>
    <row r="307" spans="1:33" x14ac:dyDescent="0.2">
      <c r="A307" s="11">
        <f t="shared" si="63"/>
        <v>30500</v>
      </c>
      <c r="B307" s="15">
        <f>inputs!$C$3-MAX(0,MIN((calculations!A307-inputs!$B$8)*0.5,inputs!$C$3))+IF(AND(inputs!$B$23="YES",A307&lt;=inputs!$B$25),inputs!$B$24,0)</f>
        <v>12570</v>
      </c>
      <c r="C307" s="15">
        <f>MAX(0,MIN(A307-B307,inputs!$C$4)*inputs!$B$3)</f>
        <v>3586</v>
      </c>
      <c r="D307" s="16">
        <f>MAX(0,(MIN(A307,inputs!$C$5)-(inputs!$C$4+B307))*inputs!$B$4)</f>
        <v>0</v>
      </c>
      <c r="E307" s="16">
        <f>MAX(0, (calculations!A307-inputs!$C$5)*inputs!$B$5)</f>
        <v>0</v>
      </c>
      <c r="F307" s="19">
        <f>MAX(0,inputs!$B$13*(MIN(calculations!A307,inputs!$C$14)-inputs!$C$13))+MAX(0,inputs!$B$14*(calculations!A307-inputs!$C$14))</f>
        <v>2375.7249999999999</v>
      </c>
      <c r="G307" s="22">
        <f>MAX(MIN((calculations!A307-inputs!$B$21)/10000,100%),0) * inputs!$B$18</f>
        <v>0</v>
      </c>
      <c r="H307" s="22">
        <f>IF(AND(inputs!$B$35="YES", calculations!A307&gt;=inputs!$B$36,calculations!A307&lt;inputs!$B$37),inputs!$B$38*MIN(2,inputs!$B$17),0)</f>
        <v>0</v>
      </c>
      <c r="I307" s="25">
        <f>MIN(inputs!$B$32,A307)</f>
        <v>20000</v>
      </c>
      <c r="J307" s="25">
        <f>inputs!$B$29*(1+inputs!$B$33)-MAX(0,inputs!$B$31*(I307-inputs!$B$30))</f>
        <v>46486.999999999993</v>
      </c>
      <c r="K307" s="26">
        <f t="shared" si="52"/>
        <v>20000</v>
      </c>
      <c r="L307" s="25">
        <f>MAX(0,J307*(1+inputs!$B$33)-MAX(0,inputs!$B$31*(K307-inputs!$B$30)))</f>
        <v>47184.304999999986</v>
      </c>
      <c r="M307" s="26">
        <f t="shared" si="53"/>
        <v>21166.666666666668</v>
      </c>
      <c r="N307" s="25">
        <f>MAX(0,L307*(1+inputs!$B$33)-MAX(0,inputs!$B$31*(M307-inputs!$B$30)))</f>
        <v>47803.629574999977</v>
      </c>
      <c r="O307" s="26">
        <f t="shared" si="54"/>
        <v>22333.333333333332</v>
      </c>
      <c r="P307" s="25">
        <f>MAX(0,N307*(1+inputs!$B$33)-MAX(0,inputs!$B$31*(O307-inputs!$B$30)))</f>
        <v>48327.244018624973</v>
      </c>
      <c r="Q307" s="26">
        <f t="shared" si="55"/>
        <v>23500</v>
      </c>
      <c r="R307" s="25">
        <f>MAX(0,P307*(1+inputs!$B$33)-MAX(0,inputs!$B$31*(Q307-inputs!$B$30)))</f>
        <v>48753.71267890434</v>
      </c>
      <c r="S307" s="26">
        <f t="shared" si="56"/>
        <v>24666.666666666668</v>
      </c>
      <c r="T307" s="25">
        <f>MAX(0,R307*(1+inputs!$B$33)-MAX(0,inputs!$B$31*(S307-inputs!$B$30)))</f>
        <v>49081.578369087896</v>
      </c>
      <c r="U307" s="26">
        <f t="shared" si="57"/>
        <v>25833.333333333332</v>
      </c>
      <c r="V307" s="25">
        <f>MAX(0,T307*(1+inputs!$B$33)-MAX(0,inputs!$B$31*(U307-inputs!$B$30)))</f>
        <v>49309.362044624206</v>
      </c>
      <c r="W307" s="26">
        <f t="shared" si="58"/>
        <v>27000</v>
      </c>
      <c r="X307" s="25">
        <f>MAX(0,V307*(1+inputs!$B$33)-MAX(0,inputs!$B$31*(W307-inputs!$B$30)))</f>
        <v>49435.562475293562</v>
      </c>
      <c r="Y307" s="26">
        <f t="shared" si="59"/>
        <v>28166.666666666668</v>
      </c>
      <c r="Z307" s="25">
        <f>MAX(0,X307*(1+inputs!$B$33)-MAX(0,inputs!$B$31*(Y307-inputs!$B$30)))</f>
        <v>49458.655912422961</v>
      </c>
      <c r="AA307" s="25">
        <f>MAX(0,Y307*(1+inputs!$B$33)-MAX(0,inputs!$B$31*(Z307-inputs!$B$30)))</f>
        <v>25954.447634548596</v>
      </c>
      <c r="AB307" s="26">
        <f t="shared" si="60"/>
        <v>30500</v>
      </c>
      <c r="AC307" s="25">
        <f>MAX(0,AA307*(1+inputs!$B$33)-MAX(0,inputs!$B$31*(AB307-inputs!$B$30)))</f>
        <v>25415.324349066825</v>
      </c>
      <c r="AD307" s="26">
        <f>IF(inputs!$B$27="YES",MAX(0,inputs!$B$31*(AB307-inputs!$B$30)),0)</f>
        <v>0</v>
      </c>
      <c r="AE307" s="3">
        <f t="shared" si="61"/>
        <v>5961.7250000000004</v>
      </c>
      <c r="AF307" s="1">
        <f t="shared" si="64"/>
        <v>0.33250000000000002</v>
      </c>
      <c r="AG307" s="8">
        <f t="shared" si="62"/>
        <v>24538.275000000001</v>
      </c>
    </row>
    <row r="308" spans="1:33" x14ac:dyDescent="0.2">
      <c r="A308" s="11">
        <f t="shared" si="63"/>
        <v>30600</v>
      </c>
      <c r="B308" s="15">
        <f>inputs!$C$3-MAX(0,MIN((calculations!A308-inputs!$B$8)*0.5,inputs!$C$3))+IF(AND(inputs!$B$23="YES",A308&lt;=inputs!$B$25),inputs!$B$24,0)</f>
        <v>12570</v>
      </c>
      <c r="C308" s="15">
        <f>MAX(0,MIN(A308-B308,inputs!$C$4)*inputs!$B$3)</f>
        <v>3606</v>
      </c>
      <c r="D308" s="16">
        <f>MAX(0,(MIN(A308,inputs!$C$5)-(inputs!$C$4+B308))*inputs!$B$4)</f>
        <v>0</v>
      </c>
      <c r="E308" s="16">
        <f>MAX(0, (calculations!A308-inputs!$C$5)*inputs!$B$5)</f>
        <v>0</v>
      </c>
      <c r="F308" s="19">
        <f>MAX(0,inputs!$B$13*(MIN(calculations!A308,inputs!$C$14)-inputs!$C$13))+MAX(0,inputs!$B$14*(calculations!A308-inputs!$C$14))</f>
        <v>2388.9749999999999</v>
      </c>
      <c r="G308" s="22">
        <f>MAX(MIN((calculations!A308-inputs!$B$21)/10000,100%),0) * inputs!$B$18</f>
        <v>0</v>
      </c>
      <c r="H308" s="22">
        <f>IF(AND(inputs!$B$35="YES", calculations!A308&gt;=inputs!$B$36,calculations!A308&lt;inputs!$B$37),inputs!$B$38*MIN(2,inputs!$B$17),0)</f>
        <v>0</v>
      </c>
      <c r="I308" s="25">
        <f>MIN(inputs!$B$32,A308)</f>
        <v>20000</v>
      </c>
      <c r="J308" s="25">
        <f>inputs!$B$29*(1+inputs!$B$33)-MAX(0,inputs!$B$31*(I308-inputs!$B$30))</f>
        <v>46486.999999999993</v>
      </c>
      <c r="K308" s="26">
        <f t="shared" si="52"/>
        <v>20000</v>
      </c>
      <c r="L308" s="25">
        <f>MAX(0,J308*(1+inputs!$B$33)-MAX(0,inputs!$B$31*(K308-inputs!$B$30)))</f>
        <v>47184.304999999986</v>
      </c>
      <c r="M308" s="26">
        <f t="shared" si="53"/>
        <v>21177.777777777777</v>
      </c>
      <c r="N308" s="25">
        <f>MAX(0,L308*(1+inputs!$B$33)-MAX(0,inputs!$B$31*(M308-inputs!$B$30)))</f>
        <v>47802.629574999977</v>
      </c>
      <c r="O308" s="26">
        <f t="shared" si="54"/>
        <v>22355.555555555555</v>
      </c>
      <c r="P308" s="25">
        <f>MAX(0,N308*(1+inputs!$B$33)-MAX(0,inputs!$B$31*(O308-inputs!$B$30)))</f>
        <v>48324.229018624967</v>
      </c>
      <c r="Q308" s="26">
        <f t="shared" si="55"/>
        <v>23533.333333333332</v>
      </c>
      <c r="R308" s="25">
        <f>MAX(0,P308*(1+inputs!$B$33)-MAX(0,inputs!$B$31*(Q308-inputs!$B$30)))</f>
        <v>48747.652453904331</v>
      </c>
      <c r="S308" s="26">
        <f t="shared" si="56"/>
        <v>24711.111111111109</v>
      </c>
      <c r="T308" s="25">
        <f>MAX(0,R308*(1+inputs!$B$33)-MAX(0,inputs!$B$31*(S308-inputs!$B$30)))</f>
        <v>49071.427240712888</v>
      </c>
      <c r="U308" s="26">
        <f t="shared" si="57"/>
        <v>25888.888888888891</v>
      </c>
      <c r="V308" s="25">
        <f>MAX(0,T308*(1+inputs!$B$33)-MAX(0,inputs!$B$31*(U308-inputs!$B$30)))</f>
        <v>49294.058649323575</v>
      </c>
      <c r="W308" s="26">
        <f t="shared" si="58"/>
        <v>27066.666666666668</v>
      </c>
      <c r="X308" s="25">
        <f>MAX(0,V308*(1+inputs!$B$33)-MAX(0,inputs!$B$31*(W308-inputs!$B$30)))</f>
        <v>49414.029529063424</v>
      </c>
      <c r="Y308" s="26">
        <f t="shared" si="59"/>
        <v>28244.444444444445</v>
      </c>
      <c r="Z308" s="25">
        <f>MAX(0,X308*(1+inputs!$B$33)-MAX(0,inputs!$B$31*(Y308-inputs!$B$30)))</f>
        <v>49429.799971999368</v>
      </c>
      <c r="AA308" s="25">
        <f>MAX(0,Y308*(1+inputs!$B$33)-MAX(0,inputs!$B$31*(Z308-inputs!$B$30)))</f>
        <v>26035.989113631167</v>
      </c>
      <c r="AB308" s="26">
        <f t="shared" si="60"/>
        <v>30600</v>
      </c>
      <c r="AC308" s="25">
        <f>MAX(0,AA308*(1+inputs!$B$33)-MAX(0,inputs!$B$31*(AB308-inputs!$B$30)))</f>
        <v>25489.088950335634</v>
      </c>
      <c r="AD308" s="26">
        <f>IF(inputs!$B$27="YES",MAX(0,inputs!$B$31*(AB308-inputs!$B$30)),0)</f>
        <v>0</v>
      </c>
      <c r="AE308" s="3">
        <f t="shared" si="61"/>
        <v>5994.9750000000004</v>
      </c>
      <c r="AF308" s="1">
        <f t="shared" si="64"/>
        <v>0.33250000000000002</v>
      </c>
      <c r="AG308" s="8">
        <f t="shared" si="62"/>
        <v>24605.025000000001</v>
      </c>
    </row>
    <row r="309" spans="1:33" x14ac:dyDescent="0.2">
      <c r="A309" s="11">
        <f t="shared" si="63"/>
        <v>30700</v>
      </c>
      <c r="B309" s="15">
        <f>inputs!$C$3-MAX(0,MIN((calculations!A309-inputs!$B$8)*0.5,inputs!$C$3))+IF(AND(inputs!$B$23="YES",A309&lt;=inputs!$B$25),inputs!$B$24,0)</f>
        <v>12570</v>
      </c>
      <c r="C309" s="15">
        <f>MAX(0,MIN(A309-B309,inputs!$C$4)*inputs!$B$3)</f>
        <v>3626</v>
      </c>
      <c r="D309" s="16">
        <f>MAX(0,(MIN(A309,inputs!$C$5)-(inputs!$C$4+B309))*inputs!$B$4)</f>
        <v>0</v>
      </c>
      <c r="E309" s="16">
        <f>MAX(0, (calculations!A309-inputs!$C$5)*inputs!$B$5)</f>
        <v>0</v>
      </c>
      <c r="F309" s="19">
        <f>MAX(0,inputs!$B$13*(MIN(calculations!A309,inputs!$C$14)-inputs!$C$13))+MAX(0,inputs!$B$14*(calculations!A309-inputs!$C$14))</f>
        <v>2402.2249999999999</v>
      </c>
      <c r="G309" s="22">
        <f>MAX(MIN((calculations!A309-inputs!$B$21)/10000,100%),0) * inputs!$B$18</f>
        <v>0</v>
      </c>
      <c r="H309" s="22">
        <f>IF(AND(inputs!$B$35="YES", calculations!A309&gt;=inputs!$B$36,calculations!A309&lt;inputs!$B$37),inputs!$B$38*MIN(2,inputs!$B$17),0)</f>
        <v>0</v>
      </c>
      <c r="I309" s="25">
        <f>MIN(inputs!$B$32,A309)</f>
        <v>20000</v>
      </c>
      <c r="J309" s="25">
        <f>inputs!$B$29*(1+inputs!$B$33)-MAX(0,inputs!$B$31*(I309-inputs!$B$30))</f>
        <v>46486.999999999993</v>
      </c>
      <c r="K309" s="26">
        <f t="shared" si="52"/>
        <v>20000</v>
      </c>
      <c r="L309" s="25">
        <f>MAX(0,J309*(1+inputs!$B$33)-MAX(0,inputs!$B$31*(K309-inputs!$B$30)))</f>
        <v>47184.304999999986</v>
      </c>
      <c r="M309" s="26">
        <f t="shared" si="53"/>
        <v>21188.888888888891</v>
      </c>
      <c r="N309" s="25">
        <f>MAX(0,L309*(1+inputs!$B$33)-MAX(0,inputs!$B$31*(M309-inputs!$B$30)))</f>
        <v>47801.629574999977</v>
      </c>
      <c r="O309" s="26">
        <f t="shared" si="54"/>
        <v>22377.777777777777</v>
      </c>
      <c r="P309" s="25">
        <f>MAX(0,N309*(1+inputs!$B$33)-MAX(0,inputs!$B$31*(O309-inputs!$B$30)))</f>
        <v>48321.214018624967</v>
      </c>
      <c r="Q309" s="26">
        <f t="shared" si="55"/>
        <v>23566.666666666668</v>
      </c>
      <c r="R309" s="25">
        <f>MAX(0,P309*(1+inputs!$B$33)-MAX(0,inputs!$B$31*(Q309-inputs!$B$30)))</f>
        <v>48741.592228904337</v>
      </c>
      <c r="S309" s="26">
        <f t="shared" si="56"/>
        <v>24755.555555555555</v>
      </c>
      <c r="T309" s="25">
        <f>MAX(0,R309*(1+inputs!$B$33)-MAX(0,inputs!$B$31*(S309-inputs!$B$30)))</f>
        <v>49061.276112337895</v>
      </c>
      <c r="U309" s="26">
        <f t="shared" si="57"/>
        <v>25944.444444444445</v>
      </c>
      <c r="V309" s="25">
        <f>MAX(0,T309*(1+inputs!$B$33)-MAX(0,inputs!$B$31*(U309-inputs!$B$30)))</f>
        <v>49278.755254022959</v>
      </c>
      <c r="W309" s="26">
        <f t="shared" si="58"/>
        <v>27133.333333333332</v>
      </c>
      <c r="X309" s="25">
        <f>MAX(0,V309*(1+inputs!$B$33)-MAX(0,inputs!$B$31*(W309-inputs!$B$30)))</f>
        <v>49392.496582833293</v>
      </c>
      <c r="Y309" s="26">
        <f t="shared" si="59"/>
        <v>28322.222222222223</v>
      </c>
      <c r="Z309" s="25">
        <f>MAX(0,X309*(1+inputs!$B$33)-MAX(0,inputs!$B$31*(Y309-inputs!$B$30)))</f>
        <v>49400.944031575782</v>
      </c>
      <c r="AA309" s="25">
        <f>MAX(0,Y309*(1+inputs!$B$33)-MAX(0,inputs!$B$31*(Z309-inputs!$B$30)))</f>
        <v>26117.530592713734</v>
      </c>
      <c r="AB309" s="26">
        <f t="shared" si="60"/>
        <v>30700</v>
      </c>
      <c r="AC309" s="25">
        <f>MAX(0,AA309*(1+inputs!$B$33)-MAX(0,inputs!$B$31*(AB309-inputs!$B$30)))</f>
        <v>25562.853551604439</v>
      </c>
      <c r="AD309" s="26">
        <f>IF(inputs!$B$27="YES",MAX(0,inputs!$B$31*(AB309-inputs!$B$30)),0)</f>
        <v>0</v>
      </c>
      <c r="AE309" s="3">
        <f t="shared" si="61"/>
        <v>6028.2250000000004</v>
      </c>
      <c r="AF309" s="1">
        <f t="shared" si="64"/>
        <v>0.33250000000000002</v>
      </c>
      <c r="AG309" s="8">
        <f t="shared" si="62"/>
        <v>24671.775000000001</v>
      </c>
    </row>
    <row r="310" spans="1:33" x14ac:dyDescent="0.2">
      <c r="A310" s="11">
        <f t="shared" si="63"/>
        <v>30800</v>
      </c>
      <c r="B310" s="15">
        <f>inputs!$C$3-MAX(0,MIN((calculations!A310-inputs!$B$8)*0.5,inputs!$C$3))+IF(AND(inputs!$B$23="YES",A310&lt;=inputs!$B$25),inputs!$B$24,0)</f>
        <v>12570</v>
      </c>
      <c r="C310" s="15">
        <f>MAX(0,MIN(A310-B310,inputs!$C$4)*inputs!$B$3)</f>
        <v>3646</v>
      </c>
      <c r="D310" s="16">
        <f>MAX(0,(MIN(A310,inputs!$C$5)-(inputs!$C$4+B310))*inputs!$B$4)</f>
        <v>0</v>
      </c>
      <c r="E310" s="16">
        <f>MAX(0, (calculations!A310-inputs!$C$5)*inputs!$B$5)</f>
        <v>0</v>
      </c>
      <c r="F310" s="19">
        <f>MAX(0,inputs!$B$13*(MIN(calculations!A310,inputs!$C$14)-inputs!$C$13))+MAX(0,inputs!$B$14*(calculations!A310-inputs!$C$14))</f>
        <v>2415.4749999999999</v>
      </c>
      <c r="G310" s="22">
        <f>MAX(MIN((calculations!A310-inputs!$B$21)/10000,100%),0) * inputs!$B$18</f>
        <v>0</v>
      </c>
      <c r="H310" s="22">
        <f>IF(AND(inputs!$B$35="YES", calculations!A310&gt;=inputs!$B$36,calculations!A310&lt;inputs!$B$37),inputs!$B$38*MIN(2,inputs!$B$17),0)</f>
        <v>0</v>
      </c>
      <c r="I310" s="25">
        <f>MIN(inputs!$B$32,A310)</f>
        <v>20000</v>
      </c>
      <c r="J310" s="25">
        <f>inputs!$B$29*(1+inputs!$B$33)-MAX(0,inputs!$B$31*(I310-inputs!$B$30))</f>
        <v>46486.999999999993</v>
      </c>
      <c r="K310" s="26">
        <f t="shared" si="52"/>
        <v>20000</v>
      </c>
      <c r="L310" s="25">
        <f>MAX(0,J310*(1+inputs!$B$33)-MAX(0,inputs!$B$31*(K310-inputs!$B$30)))</f>
        <v>47184.304999999986</v>
      </c>
      <c r="M310" s="26">
        <f t="shared" si="53"/>
        <v>21200</v>
      </c>
      <c r="N310" s="25">
        <f>MAX(0,L310*(1+inputs!$B$33)-MAX(0,inputs!$B$31*(M310-inputs!$B$30)))</f>
        <v>47800.629574999977</v>
      </c>
      <c r="O310" s="26">
        <f t="shared" si="54"/>
        <v>22400</v>
      </c>
      <c r="P310" s="25">
        <f>MAX(0,N310*(1+inputs!$B$33)-MAX(0,inputs!$B$31*(O310-inputs!$B$30)))</f>
        <v>48318.199018624968</v>
      </c>
      <c r="Q310" s="26">
        <f t="shared" si="55"/>
        <v>23600</v>
      </c>
      <c r="R310" s="25">
        <f>MAX(0,P310*(1+inputs!$B$33)-MAX(0,inputs!$B$31*(Q310-inputs!$B$30)))</f>
        <v>48735.532003904336</v>
      </c>
      <c r="S310" s="26">
        <f t="shared" si="56"/>
        <v>24800</v>
      </c>
      <c r="T310" s="25">
        <f>MAX(0,R310*(1+inputs!$B$33)-MAX(0,inputs!$B$31*(S310-inputs!$B$30)))</f>
        <v>49051.124983962894</v>
      </c>
      <c r="U310" s="26">
        <f t="shared" si="57"/>
        <v>26000</v>
      </c>
      <c r="V310" s="25">
        <f>MAX(0,T310*(1+inputs!$B$33)-MAX(0,inputs!$B$31*(U310-inputs!$B$30)))</f>
        <v>49263.451858722328</v>
      </c>
      <c r="W310" s="26">
        <f t="shared" si="58"/>
        <v>27200</v>
      </c>
      <c r="X310" s="25">
        <f>MAX(0,V310*(1+inputs!$B$33)-MAX(0,inputs!$B$31*(W310-inputs!$B$30)))</f>
        <v>49370.963636603155</v>
      </c>
      <c r="Y310" s="26">
        <f t="shared" si="59"/>
        <v>28400</v>
      </c>
      <c r="Z310" s="25">
        <f>MAX(0,X310*(1+inputs!$B$33)-MAX(0,inputs!$B$31*(Y310-inputs!$B$30)))</f>
        <v>49372.088091152196</v>
      </c>
      <c r="AA310" s="25">
        <f>MAX(0,Y310*(1+inputs!$B$33)-MAX(0,inputs!$B$31*(Z310-inputs!$B$30)))</f>
        <v>26199.072071796298</v>
      </c>
      <c r="AB310" s="26">
        <f t="shared" si="60"/>
        <v>30800</v>
      </c>
      <c r="AC310" s="25">
        <f>MAX(0,AA310*(1+inputs!$B$33)-MAX(0,inputs!$B$31*(AB310-inputs!$B$30)))</f>
        <v>25636.618152873241</v>
      </c>
      <c r="AD310" s="26">
        <f>IF(inputs!$B$27="YES",MAX(0,inputs!$B$31*(AB310-inputs!$B$30)),0)</f>
        <v>0</v>
      </c>
      <c r="AE310" s="3">
        <f t="shared" si="61"/>
        <v>6061.4750000000004</v>
      </c>
      <c r="AF310" s="1">
        <f t="shared" si="64"/>
        <v>0.33250000000000002</v>
      </c>
      <c r="AG310" s="8">
        <f t="shared" si="62"/>
        <v>24738.525000000001</v>
      </c>
    </row>
    <row r="311" spans="1:33" x14ac:dyDescent="0.2">
      <c r="A311" s="11">
        <f t="shared" si="63"/>
        <v>30900</v>
      </c>
      <c r="B311" s="15">
        <f>inputs!$C$3-MAX(0,MIN((calculations!A311-inputs!$B$8)*0.5,inputs!$C$3))+IF(AND(inputs!$B$23="YES",A311&lt;=inputs!$B$25),inputs!$B$24,0)</f>
        <v>12570</v>
      </c>
      <c r="C311" s="15">
        <f>MAX(0,MIN(A311-B311,inputs!$C$4)*inputs!$B$3)</f>
        <v>3666</v>
      </c>
      <c r="D311" s="16">
        <f>MAX(0,(MIN(A311,inputs!$C$5)-(inputs!$C$4+B311))*inputs!$B$4)</f>
        <v>0</v>
      </c>
      <c r="E311" s="16">
        <f>MAX(0, (calculations!A311-inputs!$C$5)*inputs!$B$5)</f>
        <v>0</v>
      </c>
      <c r="F311" s="19">
        <f>MAX(0,inputs!$B$13*(MIN(calculations!A311,inputs!$C$14)-inputs!$C$13))+MAX(0,inputs!$B$14*(calculations!A311-inputs!$C$14))</f>
        <v>2428.7249999999999</v>
      </c>
      <c r="G311" s="22">
        <f>MAX(MIN((calculations!A311-inputs!$B$21)/10000,100%),0) * inputs!$B$18</f>
        <v>0</v>
      </c>
      <c r="H311" s="22">
        <f>IF(AND(inputs!$B$35="YES", calculations!A311&gt;=inputs!$B$36,calculations!A311&lt;inputs!$B$37),inputs!$B$38*MIN(2,inputs!$B$17),0)</f>
        <v>0</v>
      </c>
      <c r="I311" s="25">
        <f>MIN(inputs!$B$32,A311)</f>
        <v>20000</v>
      </c>
      <c r="J311" s="25">
        <f>inputs!$B$29*(1+inputs!$B$33)-MAX(0,inputs!$B$31*(I311-inputs!$B$30))</f>
        <v>46486.999999999993</v>
      </c>
      <c r="K311" s="26">
        <f t="shared" si="52"/>
        <v>20000</v>
      </c>
      <c r="L311" s="25">
        <f>MAX(0,J311*(1+inputs!$B$33)-MAX(0,inputs!$B$31*(K311-inputs!$B$30)))</f>
        <v>47184.304999999986</v>
      </c>
      <c r="M311" s="26">
        <f t="shared" si="53"/>
        <v>21211.111111111109</v>
      </c>
      <c r="N311" s="25">
        <f>MAX(0,L311*(1+inputs!$B$33)-MAX(0,inputs!$B$31*(M311-inputs!$B$30)))</f>
        <v>47799.629574999977</v>
      </c>
      <c r="O311" s="26">
        <f t="shared" si="54"/>
        <v>22422.222222222223</v>
      </c>
      <c r="P311" s="25">
        <f>MAX(0,N311*(1+inputs!$B$33)-MAX(0,inputs!$B$31*(O311-inputs!$B$30)))</f>
        <v>48315.184018624968</v>
      </c>
      <c r="Q311" s="26">
        <f t="shared" si="55"/>
        <v>23633.333333333332</v>
      </c>
      <c r="R311" s="25">
        <f>MAX(0,P311*(1+inputs!$B$33)-MAX(0,inputs!$B$31*(Q311-inputs!$B$30)))</f>
        <v>48729.471778904335</v>
      </c>
      <c r="S311" s="26">
        <f t="shared" si="56"/>
        <v>24844.444444444445</v>
      </c>
      <c r="T311" s="25">
        <f>MAX(0,R311*(1+inputs!$B$33)-MAX(0,inputs!$B$31*(S311-inputs!$B$30)))</f>
        <v>49040.973855587894</v>
      </c>
      <c r="U311" s="26">
        <f t="shared" si="57"/>
        <v>26055.555555555555</v>
      </c>
      <c r="V311" s="25">
        <f>MAX(0,T311*(1+inputs!$B$33)-MAX(0,inputs!$B$31*(U311-inputs!$B$30)))</f>
        <v>49248.148463421705</v>
      </c>
      <c r="W311" s="26">
        <f t="shared" si="58"/>
        <v>27266.666666666668</v>
      </c>
      <c r="X311" s="25">
        <f>MAX(0,V311*(1+inputs!$B$33)-MAX(0,inputs!$B$31*(W311-inputs!$B$30)))</f>
        <v>49349.430690373025</v>
      </c>
      <c r="Y311" s="26">
        <f t="shared" si="59"/>
        <v>28477.777777777777</v>
      </c>
      <c r="Z311" s="25">
        <f>MAX(0,X311*(1+inputs!$B$33)-MAX(0,inputs!$B$31*(Y311-inputs!$B$30)))</f>
        <v>49343.232150728611</v>
      </c>
      <c r="AA311" s="25">
        <f>MAX(0,Y311*(1+inputs!$B$33)-MAX(0,inputs!$B$31*(Z311-inputs!$B$30)))</f>
        <v>26280.613550878865</v>
      </c>
      <c r="AB311" s="26">
        <f t="shared" si="60"/>
        <v>30900</v>
      </c>
      <c r="AC311" s="25">
        <f>MAX(0,AA311*(1+inputs!$B$33)-MAX(0,inputs!$B$31*(AB311-inputs!$B$30)))</f>
        <v>25710.382754142047</v>
      </c>
      <c r="AD311" s="26">
        <f>IF(inputs!$B$27="YES",MAX(0,inputs!$B$31*(AB311-inputs!$B$30)),0)</f>
        <v>0</v>
      </c>
      <c r="AE311" s="3">
        <f t="shared" si="61"/>
        <v>6094.7250000000004</v>
      </c>
      <c r="AF311" s="1">
        <f t="shared" si="64"/>
        <v>0.33250000000000002</v>
      </c>
      <c r="AG311" s="8">
        <f t="shared" si="62"/>
        <v>24805.275000000001</v>
      </c>
    </row>
    <row r="312" spans="1:33" x14ac:dyDescent="0.2">
      <c r="A312" s="11">
        <f t="shared" si="63"/>
        <v>31000</v>
      </c>
      <c r="B312" s="15">
        <f>inputs!$C$3-MAX(0,MIN((calculations!A312-inputs!$B$8)*0.5,inputs!$C$3))+IF(AND(inputs!$B$23="YES",A312&lt;=inputs!$B$25),inputs!$B$24,0)</f>
        <v>12570</v>
      </c>
      <c r="C312" s="15">
        <f>MAX(0,MIN(A312-B312,inputs!$C$4)*inputs!$B$3)</f>
        <v>3686</v>
      </c>
      <c r="D312" s="16">
        <f>MAX(0,(MIN(A312,inputs!$C$5)-(inputs!$C$4+B312))*inputs!$B$4)</f>
        <v>0</v>
      </c>
      <c r="E312" s="16">
        <f>MAX(0, (calculations!A312-inputs!$C$5)*inputs!$B$5)</f>
        <v>0</v>
      </c>
      <c r="F312" s="19">
        <f>MAX(0,inputs!$B$13*(MIN(calculations!A312,inputs!$C$14)-inputs!$C$13))+MAX(0,inputs!$B$14*(calculations!A312-inputs!$C$14))</f>
        <v>2441.9749999999999</v>
      </c>
      <c r="G312" s="22">
        <f>MAX(MIN((calculations!A312-inputs!$B$21)/10000,100%),0) * inputs!$B$18</f>
        <v>0</v>
      </c>
      <c r="H312" s="22">
        <f>IF(AND(inputs!$B$35="YES", calculations!A312&gt;=inputs!$B$36,calculations!A312&lt;inputs!$B$37),inputs!$B$38*MIN(2,inputs!$B$17),0)</f>
        <v>0</v>
      </c>
      <c r="I312" s="25">
        <f>MIN(inputs!$B$32,A312)</f>
        <v>20000</v>
      </c>
      <c r="J312" s="25">
        <f>inputs!$B$29*(1+inputs!$B$33)-MAX(0,inputs!$B$31*(I312-inputs!$B$30))</f>
        <v>46486.999999999993</v>
      </c>
      <c r="K312" s="26">
        <f t="shared" si="52"/>
        <v>20000</v>
      </c>
      <c r="L312" s="25">
        <f>MAX(0,J312*(1+inputs!$B$33)-MAX(0,inputs!$B$31*(K312-inputs!$B$30)))</f>
        <v>47184.304999999986</v>
      </c>
      <c r="M312" s="26">
        <f t="shared" si="53"/>
        <v>21222.222222222223</v>
      </c>
      <c r="N312" s="25">
        <f>MAX(0,L312*(1+inputs!$B$33)-MAX(0,inputs!$B$31*(M312-inputs!$B$30)))</f>
        <v>47798.629574999977</v>
      </c>
      <c r="O312" s="26">
        <f t="shared" si="54"/>
        <v>22444.444444444445</v>
      </c>
      <c r="P312" s="25">
        <f>MAX(0,N312*(1+inputs!$B$33)-MAX(0,inputs!$B$31*(O312-inputs!$B$30)))</f>
        <v>48312.169018624969</v>
      </c>
      <c r="Q312" s="26">
        <f t="shared" si="55"/>
        <v>23666.666666666668</v>
      </c>
      <c r="R312" s="25">
        <f>MAX(0,P312*(1+inputs!$B$33)-MAX(0,inputs!$B$31*(Q312-inputs!$B$30)))</f>
        <v>48723.411553904334</v>
      </c>
      <c r="S312" s="26">
        <f t="shared" si="56"/>
        <v>24888.888888888891</v>
      </c>
      <c r="T312" s="25">
        <f>MAX(0,R312*(1+inputs!$B$33)-MAX(0,inputs!$B$31*(S312-inputs!$B$30)))</f>
        <v>49030.822727212893</v>
      </c>
      <c r="U312" s="26">
        <f t="shared" si="57"/>
        <v>26111.111111111109</v>
      </c>
      <c r="V312" s="25">
        <f>MAX(0,T312*(1+inputs!$B$33)-MAX(0,inputs!$B$31*(U312-inputs!$B$30)))</f>
        <v>49232.845068121082</v>
      </c>
      <c r="W312" s="26">
        <f t="shared" si="58"/>
        <v>27333.333333333332</v>
      </c>
      <c r="X312" s="25">
        <f>MAX(0,V312*(1+inputs!$B$33)-MAX(0,inputs!$B$31*(W312-inputs!$B$30)))</f>
        <v>49327.897744142894</v>
      </c>
      <c r="Y312" s="26">
        <f t="shared" si="59"/>
        <v>28555.555555555555</v>
      </c>
      <c r="Z312" s="25">
        <f>MAX(0,X312*(1+inputs!$B$33)-MAX(0,inputs!$B$31*(Y312-inputs!$B$30)))</f>
        <v>49314.376210305032</v>
      </c>
      <c r="AA312" s="25">
        <f>MAX(0,Y312*(1+inputs!$B$33)-MAX(0,inputs!$B$31*(Z312-inputs!$B$30)))</f>
        <v>26362.155029961436</v>
      </c>
      <c r="AB312" s="26">
        <f t="shared" si="60"/>
        <v>31000</v>
      </c>
      <c r="AC312" s="25">
        <f>MAX(0,AA312*(1+inputs!$B$33)-MAX(0,inputs!$B$31*(AB312-inputs!$B$30)))</f>
        <v>25784.147355410856</v>
      </c>
      <c r="AD312" s="26">
        <f>IF(inputs!$B$27="YES",MAX(0,inputs!$B$31*(AB312-inputs!$B$30)),0)</f>
        <v>0</v>
      </c>
      <c r="AE312" s="3">
        <f t="shared" si="61"/>
        <v>6127.9750000000004</v>
      </c>
      <c r="AF312" s="1">
        <f t="shared" si="64"/>
        <v>0.33250000000000002</v>
      </c>
      <c r="AG312" s="8">
        <f t="shared" si="62"/>
        <v>24872.025000000001</v>
      </c>
    </row>
    <row r="313" spans="1:33" x14ac:dyDescent="0.2">
      <c r="A313" s="11">
        <f t="shared" si="63"/>
        <v>31100</v>
      </c>
      <c r="B313" s="15">
        <f>inputs!$C$3-MAX(0,MIN((calculations!A313-inputs!$B$8)*0.5,inputs!$C$3))+IF(AND(inputs!$B$23="YES",A313&lt;=inputs!$B$25),inputs!$B$24,0)</f>
        <v>12570</v>
      </c>
      <c r="C313" s="15">
        <f>MAX(0,MIN(A313-B313,inputs!$C$4)*inputs!$B$3)</f>
        <v>3706</v>
      </c>
      <c r="D313" s="16">
        <f>MAX(0,(MIN(A313,inputs!$C$5)-(inputs!$C$4+B313))*inputs!$B$4)</f>
        <v>0</v>
      </c>
      <c r="E313" s="16">
        <f>MAX(0, (calculations!A313-inputs!$C$5)*inputs!$B$5)</f>
        <v>0</v>
      </c>
      <c r="F313" s="19">
        <f>MAX(0,inputs!$B$13*(MIN(calculations!A313,inputs!$C$14)-inputs!$C$13))+MAX(0,inputs!$B$14*(calculations!A313-inputs!$C$14))</f>
        <v>2455.2249999999999</v>
      </c>
      <c r="G313" s="22">
        <f>MAX(MIN((calculations!A313-inputs!$B$21)/10000,100%),0) * inputs!$B$18</f>
        <v>0</v>
      </c>
      <c r="H313" s="22">
        <f>IF(AND(inputs!$B$35="YES", calculations!A313&gt;=inputs!$B$36,calculations!A313&lt;inputs!$B$37),inputs!$B$38*MIN(2,inputs!$B$17),0)</f>
        <v>0</v>
      </c>
      <c r="I313" s="25">
        <f>MIN(inputs!$B$32,A313)</f>
        <v>20000</v>
      </c>
      <c r="J313" s="25">
        <f>inputs!$B$29*(1+inputs!$B$33)-MAX(0,inputs!$B$31*(I313-inputs!$B$30))</f>
        <v>46486.999999999993</v>
      </c>
      <c r="K313" s="26">
        <f t="shared" si="52"/>
        <v>20000</v>
      </c>
      <c r="L313" s="25">
        <f>MAX(0,J313*(1+inputs!$B$33)-MAX(0,inputs!$B$31*(K313-inputs!$B$30)))</f>
        <v>47184.304999999986</v>
      </c>
      <c r="M313" s="26">
        <f t="shared" si="53"/>
        <v>21233.333333333332</v>
      </c>
      <c r="N313" s="25">
        <f>MAX(0,L313*(1+inputs!$B$33)-MAX(0,inputs!$B$31*(M313-inputs!$B$30)))</f>
        <v>47797.629574999977</v>
      </c>
      <c r="O313" s="26">
        <f t="shared" si="54"/>
        <v>22466.666666666668</v>
      </c>
      <c r="P313" s="25">
        <f>MAX(0,N313*(1+inputs!$B$33)-MAX(0,inputs!$B$31*(O313-inputs!$B$30)))</f>
        <v>48309.154018624969</v>
      </c>
      <c r="Q313" s="26">
        <f t="shared" si="55"/>
        <v>23700</v>
      </c>
      <c r="R313" s="25">
        <f>MAX(0,P313*(1+inputs!$B$33)-MAX(0,inputs!$B$31*(Q313-inputs!$B$30)))</f>
        <v>48717.35132890434</v>
      </c>
      <c r="S313" s="26">
        <f t="shared" si="56"/>
        <v>24933.333333333332</v>
      </c>
      <c r="T313" s="25">
        <f>MAX(0,R313*(1+inputs!$B$33)-MAX(0,inputs!$B$31*(S313-inputs!$B$30)))</f>
        <v>49020.6715988379</v>
      </c>
      <c r="U313" s="26">
        <f t="shared" si="57"/>
        <v>26166.666666666668</v>
      </c>
      <c r="V313" s="25">
        <f>MAX(0,T313*(1+inputs!$B$33)-MAX(0,inputs!$B$31*(U313-inputs!$B$30)))</f>
        <v>49217.541672820458</v>
      </c>
      <c r="W313" s="26">
        <f t="shared" si="58"/>
        <v>27400</v>
      </c>
      <c r="X313" s="25">
        <f>MAX(0,V313*(1+inputs!$B$33)-MAX(0,inputs!$B$31*(W313-inputs!$B$30)))</f>
        <v>49306.364797912756</v>
      </c>
      <c r="Y313" s="26">
        <f t="shared" si="59"/>
        <v>28633.333333333336</v>
      </c>
      <c r="Z313" s="25">
        <f>MAX(0,X313*(1+inputs!$B$33)-MAX(0,inputs!$B$31*(Y313-inputs!$B$30)))</f>
        <v>49285.520269881439</v>
      </c>
      <c r="AA313" s="25">
        <f>MAX(0,Y313*(1+inputs!$B$33)-MAX(0,inputs!$B$31*(Z313-inputs!$B$30)))</f>
        <v>26443.696509044003</v>
      </c>
      <c r="AB313" s="26">
        <f t="shared" si="60"/>
        <v>31100</v>
      </c>
      <c r="AC313" s="25">
        <f>MAX(0,AA313*(1+inputs!$B$33)-MAX(0,inputs!$B$31*(AB313-inputs!$B$30)))</f>
        <v>25857.911956679662</v>
      </c>
      <c r="AD313" s="26">
        <f>IF(inputs!$B$27="YES",MAX(0,inputs!$B$31*(AB313-inputs!$B$30)),0)</f>
        <v>0</v>
      </c>
      <c r="AE313" s="3">
        <f t="shared" si="61"/>
        <v>6161.2250000000004</v>
      </c>
      <c r="AF313" s="1">
        <f t="shared" si="64"/>
        <v>0.33250000000000002</v>
      </c>
      <c r="AG313" s="8">
        <f t="shared" si="62"/>
        <v>24938.775000000001</v>
      </c>
    </row>
    <row r="314" spans="1:33" x14ac:dyDescent="0.2">
      <c r="A314" s="11">
        <f t="shared" si="63"/>
        <v>31200</v>
      </c>
      <c r="B314" s="15">
        <f>inputs!$C$3-MAX(0,MIN((calculations!A314-inputs!$B$8)*0.5,inputs!$C$3))+IF(AND(inputs!$B$23="YES",A314&lt;=inputs!$B$25),inputs!$B$24,0)</f>
        <v>12570</v>
      </c>
      <c r="C314" s="15">
        <f>MAX(0,MIN(A314-B314,inputs!$C$4)*inputs!$B$3)</f>
        <v>3726</v>
      </c>
      <c r="D314" s="16">
        <f>MAX(0,(MIN(A314,inputs!$C$5)-(inputs!$C$4+B314))*inputs!$B$4)</f>
        <v>0</v>
      </c>
      <c r="E314" s="16">
        <f>MAX(0, (calculations!A314-inputs!$C$5)*inputs!$B$5)</f>
        <v>0</v>
      </c>
      <c r="F314" s="19">
        <f>MAX(0,inputs!$B$13*(MIN(calculations!A314,inputs!$C$14)-inputs!$C$13))+MAX(0,inputs!$B$14*(calculations!A314-inputs!$C$14))</f>
        <v>2468.4749999999999</v>
      </c>
      <c r="G314" s="22">
        <f>MAX(MIN((calculations!A314-inputs!$B$21)/10000,100%),0) * inputs!$B$18</f>
        <v>0</v>
      </c>
      <c r="H314" s="22">
        <f>IF(AND(inputs!$B$35="YES", calculations!A314&gt;=inputs!$B$36,calculations!A314&lt;inputs!$B$37),inputs!$B$38*MIN(2,inputs!$B$17),0)</f>
        <v>0</v>
      </c>
      <c r="I314" s="25">
        <f>MIN(inputs!$B$32,A314)</f>
        <v>20000</v>
      </c>
      <c r="J314" s="25">
        <f>inputs!$B$29*(1+inputs!$B$33)-MAX(0,inputs!$B$31*(I314-inputs!$B$30))</f>
        <v>46486.999999999993</v>
      </c>
      <c r="K314" s="26">
        <f t="shared" si="52"/>
        <v>20000</v>
      </c>
      <c r="L314" s="25">
        <f>MAX(0,J314*(1+inputs!$B$33)-MAX(0,inputs!$B$31*(K314-inputs!$B$30)))</f>
        <v>47184.304999999986</v>
      </c>
      <c r="M314" s="26">
        <f t="shared" si="53"/>
        <v>21244.444444444445</v>
      </c>
      <c r="N314" s="25">
        <f>MAX(0,L314*(1+inputs!$B$33)-MAX(0,inputs!$B$31*(M314-inputs!$B$30)))</f>
        <v>47796.629574999977</v>
      </c>
      <c r="O314" s="26">
        <f t="shared" si="54"/>
        <v>22488.888888888891</v>
      </c>
      <c r="P314" s="25">
        <f>MAX(0,N314*(1+inputs!$B$33)-MAX(0,inputs!$B$31*(O314-inputs!$B$30)))</f>
        <v>48306.13901862497</v>
      </c>
      <c r="Q314" s="26">
        <f t="shared" si="55"/>
        <v>23733.333333333332</v>
      </c>
      <c r="R314" s="25">
        <f>MAX(0,P314*(1+inputs!$B$33)-MAX(0,inputs!$B$31*(Q314-inputs!$B$30)))</f>
        <v>48711.291103904339</v>
      </c>
      <c r="S314" s="26">
        <f t="shared" si="56"/>
        <v>24977.777777777777</v>
      </c>
      <c r="T314" s="25">
        <f>MAX(0,R314*(1+inputs!$B$33)-MAX(0,inputs!$B$31*(S314-inputs!$B$30)))</f>
        <v>49010.5204704629</v>
      </c>
      <c r="U314" s="26">
        <f t="shared" si="57"/>
        <v>26222.222222222223</v>
      </c>
      <c r="V314" s="25">
        <f>MAX(0,T314*(1+inputs!$B$33)-MAX(0,inputs!$B$31*(U314-inputs!$B$30)))</f>
        <v>49202.238277519835</v>
      </c>
      <c r="W314" s="26">
        <f t="shared" si="58"/>
        <v>27466.666666666668</v>
      </c>
      <c r="X314" s="25">
        <f>MAX(0,V314*(1+inputs!$B$33)-MAX(0,inputs!$B$31*(W314-inputs!$B$30)))</f>
        <v>49284.831851682626</v>
      </c>
      <c r="Y314" s="26">
        <f t="shared" si="59"/>
        <v>28711.111111111109</v>
      </c>
      <c r="Z314" s="25">
        <f>MAX(0,X314*(1+inputs!$B$33)-MAX(0,inputs!$B$31*(Y314-inputs!$B$30)))</f>
        <v>49256.664329457861</v>
      </c>
      <c r="AA314" s="25">
        <f>MAX(0,Y314*(1+inputs!$B$33)-MAX(0,inputs!$B$31*(Z314-inputs!$B$30)))</f>
        <v>26525.237988126566</v>
      </c>
      <c r="AB314" s="26">
        <f t="shared" si="60"/>
        <v>31200</v>
      </c>
      <c r="AC314" s="25">
        <f>MAX(0,AA314*(1+inputs!$B$33)-MAX(0,inputs!$B$31*(AB314-inputs!$B$30)))</f>
        <v>25931.676557948464</v>
      </c>
      <c r="AD314" s="26">
        <f>IF(inputs!$B$27="YES",MAX(0,inputs!$B$31*(AB314-inputs!$B$30)),0)</f>
        <v>0</v>
      </c>
      <c r="AE314" s="3">
        <f t="shared" si="61"/>
        <v>6194.4750000000004</v>
      </c>
      <c r="AF314" s="1">
        <f t="shared" si="64"/>
        <v>0.33250000000000002</v>
      </c>
      <c r="AG314" s="8">
        <f t="shared" si="62"/>
        <v>25005.525000000001</v>
      </c>
    </row>
    <row r="315" spans="1:33" x14ac:dyDescent="0.2">
      <c r="A315" s="11">
        <f t="shared" si="63"/>
        <v>31300</v>
      </c>
      <c r="B315" s="15">
        <f>inputs!$C$3-MAX(0,MIN((calculations!A315-inputs!$B$8)*0.5,inputs!$C$3))+IF(AND(inputs!$B$23="YES",A315&lt;=inputs!$B$25),inputs!$B$24,0)</f>
        <v>12570</v>
      </c>
      <c r="C315" s="15">
        <f>MAX(0,MIN(A315-B315,inputs!$C$4)*inputs!$B$3)</f>
        <v>3746</v>
      </c>
      <c r="D315" s="16">
        <f>MAX(0,(MIN(A315,inputs!$C$5)-(inputs!$C$4+B315))*inputs!$B$4)</f>
        <v>0</v>
      </c>
      <c r="E315" s="16">
        <f>MAX(0, (calculations!A315-inputs!$C$5)*inputs!$B$5)</f>
        <v>0</v>
      </c>
      <c r="F315" s="19">
        <f>MAX(0,inputs!$B$13*(MIN(calculations!A315,inputs!$C$14)-inputs!$C$13))+MAX(0,inputs!$B$14*(calculations!A315-inputs!$C$14))</f>
        <v>2481.7249999999999</v>
      </c>
      <c r="G315" s="22">
        <f>MAX(MIN((calculations!A315-inputs!$B$21)/10000,100%),0) * inputs!$B$18</f>
        <v>0</v>
      </c>
      <c r="H315" s="22">
        <f>IF(AND(inputs!$B$35="YES", calculations!A315&gt;=inputs!$B$36,calculations!A315&lt;inputs!$B$37),inputs!$B$38*MIN(2,inputs!$B$17),0)</f>
        <v>0</v>
      </c>
      <c r="I315" s="25">
        <f>MIN(inputs!$B$32,A315)</f>
        <v>20000</v>
      </c>
      <c r="J315" s="25">
        <f>inputs!$B$29*(1+inputs!$B$33)-MAX(0,inputs!$B$31*(I315-inputs!$B$30))</f>
        <v>46486.999999999993</v>
      </c>
      <c r="K315" s="26">
        <f t="shared" si="52"/>
        <v>20000</v>
      </c>
      <c r="L315" s="25">
        <f>MAX(0,J315*(1+inputs!$B$33)-MAX(0,inputs!$B$31*(K315-inputs!$B$30)))</f>
        <v>47184.304999999986</v>
      </c>
      <c r="M315" s="26">
        <f t="shared" si="53"/>
        <v>21255.555555555555</v>
      </c>
      <c r="N315" s="25">
        <f>MAX(0,L315*(1+inputs!$B$33)-MAX(0,inputs!$B$31*(M315-inputs!$B$30)))</f>
        <v>47795.629574999977</v>
      </c>
      <c r="O315" s="26">
        <f t="shared" si="54"/>
        <v>22511.111111111109</v>
      </c>
      <c r="P315" s="25">
        <f>MAX(0,N315*(1+inputs!$B$33)-MAX(0,inputs!$B$31*(O315-inputs!$B$30)))</f>
        <v>48303.124018624971</v>
      </c>
      <c r="Q315" s="26">
        <f t="shared" si="55"/>
        <v>23766.666666666668</v>
      </c>
      <c r="R315" s="25">
        <f>MAX(0,P315*(1+inputs!$B$33)-MAX(0,inputs!$B$31*(Q315-inputs!$B$30)))</f>
        <v>48705.230878904338</v>
      </c>
      <c r="S315" s="26">
        <f t="shared" si="56"/>
        <v>25022.222222222223</v>
      </c>
      <c r="T315" s="25">
        <f>MAX(0,R315*(1+inputs!$B$33)-MAX(0,inputs!$B$31*(S315-inputs!$B$30)))</f>
        <v>49000.369342087899</v>
      </c>
      <c r="U315" s="26">
        <f t="shared" si="57"/>
        <v>26277.777777777777</v>
      </c>
      <c r="V315" s="25">
        <f>MAX(0,T315*(1+inputs!$B$33)-MAX(0,inputs!$B$31*(U315-inputs!$B$30)))</f>
        <v>49186.934882219211</v>
      </c>
      <c r="W315" s="26">
        <f t="shared" si="58"/>
        <v>27533.333333333332</v>
      </c>
      <c r="X315" s="25">
        <f>MAX(0,V315*(1+inputs!$B$33)-MAX(0,inputs!$B$31*(W315-inputs!$B$30)))</f>
        <v>49263.298905452495</v>
      </c>
      <c r="Y315" s="26">
        <f t="shared" si="59"/>
        <v>28788.888888888891</v>
      </c>
      <c r="Z315" s="25">
        <f>MAX(0,X315*(1+inputs!$B$33)-MAX(0,inputs!$B$31*(Y315-inputs!$B$30)))</f>
        <v>49227.808389034275</v>
      </c>
      <c r="AA315" s="25">
        <f>MAX(0,Y315*(1+inputs!$B$33)-MAX(0,inputs!$B$31*(Z315-inputs!$B$30)))</f>
        <v>26606.779467209137</v>
      </c>
      <c r="AB315" s="26">
        <f t="shared" si="60"/>
        <v>31300</v>
      </c>
      <c r="AC315" s="25">
        <f>MAX(0,AA315*(1+inputs!$B$33)-MAX(0,inputs!$B$31*(AB315-inputs!$B$30)))</f>
        <v>26005.441159217273</v>
      </c>
      <c r="AD315" s="26">
        <f>IF(inputs!$B$27="YES",MAX(0,inputs!$B$31*(AB315-inputs!$B$30)),0)</f>
        <v>0</v>
      </c>
      <c r="AE315" s="3">
        <f t="shared" si="61"/>
        <v>6227.7250000000004</v>
      </c>
      <c r="AF315" s="1">
        <f t="shared" si="64"/>
        <v>0.33250000000000002</v>
      </c>
      <c r="AG315" s="8">
        <f t="shared" si="62"/>
        <v>25072.275000000001</v>
      </c>
    </row>
    <row r="316" spans="1:33" x14ac:dyDescent="0.2">
      <c r="A316" s="11">
        <f t="shared" si="63"/>
        <v>31400</v>
      </c>
      <c r="B316" s="15">
        <f>inputs!$C$3-MAX(0,MIN((calculations!A316-inputs!$B$8)*0.5,inputs!$C$3))+IF(AND(inputs!$B$23="YES",A316&lt;=inputs!$B$25),inputs!$B$24,0)</f>
        <v>12570</v>
      </c>
      <c r="C316" s="15">
        <f>MAX(0,MIN(A316-B316,inputs!$C$4)*inputs!$B$3)</f>
        <v>3766</v>
      </c>
      <c r="D316" s="16">
        <f>MAX(0,(MIN(A316,inputs!$C$5)-(inputs!$C$4+B316))*inputs!$B$4)</f>
        <v>0</v>
      </c>
      <c r="E316" s="16">
        <f>MAX(0, (calculations!A316-inputs!$C$5)*inputs!$B$5)</f>
        <v>0</v>
      </c>
      <c r="F316" s="19">
        <f>MAX(0,inputs!$B$13*(MIN(calculations!A316,inputs!$C$14)-inputs!$C$13))+MAX(0,inputs!$B$14*(calculations!A316-inputs!$C$14))</f>
        <v>2494.9749999999999</v>
      </c>
      <c r="G316" s="22">
        <f>MAX(MIN((calculations!A316-inputs!$B$21)/10000,100%),0) * inputs!$B$18</f>
        <v>0</v>
      </c>
      <c r="H316" s="22">
        <f>IF(AND(inputs!$B$35="YES", calculations!A316&gt;=inputs!$B$36,calculations!A316&lt;inputs!$B$37),inputs!$B$38*MIN(2,inputs!$B$17),0)</f>
        <v>0</v>
      </c>
      <c r="I316" s="25">
        <f>MIN(inputs!$B$32,A316)</f>
        <v>20000</v>
      </c>
      <c r="J316" s="25">
        <f>inputs!$B$29*(1+inputs!$B$33)-MAX(0,inputs!$B$31*(I316-inputs!$B$30))</f>
        <v>46486.999999999993</v>
      </c>
      <c r="K316" s="26">
        <f t="shared" si="52"/>
        <v>20000</v>
      </c>
      <c r="L316" s="25">
        <f>MAX(0,J316*(1+inputs!$B$33)-MAX(0,inputs!$B$31*(K316-inputs!$B$30)))</f>
        <v>47184.304999999986</v>
      </c>
      <c r="M316" s="26">
        <f t="shared" si="53"/>
        <v>21266.666666666668</v>
      </c>
      <c r="N316" s="25">
        <f>MAX(0,L316*(1+inputs!$B$33)-MAX(0,inputs!$B$31*(M316-inputs!$B$30)))</f>
        <v>47794.629574999977</v>
      </c>
      <c r="O316" s="26">
        <f t="shared" si="54"/>
        <v>22533.333333333332</v>
      </c>
      <c r="P316" s="25">
        <f>MAX(0,N316*(1+inputs!$B$33)-MAX(0,inputs!$B$31*(O316-inputs!$B$30)))</f>
        <v>48300.109018624971</v>
      </c>
      <c r="Q316" s="26">
        <f t="shared" si="55"/>
        <v>23800</v>
      </c>
      <c r="R316" s="25">
        <f>MAX(0,P316*(1+inputs!$B$33)-MAX(0,inputs!$B$31*(Q316-inputs!$B$30)))</f>
        <v>48699.170653904337</v>
      </c>
      <c r="S316" s="26">
        <f t="shared" si="56"/>
        <v>25066.666666666668</v>
      </c>
      <c r="T316" s="25">
        <f>MAX(0,R316*(1+inputs!$B$33)-MAX(0,inputs!$B$31*(S316-inputs!$B$30)))</f>
        <v>48990.218213712898</v>
      </c>
      <c r="U316" s="26">
        <f t="shared" si="57"/>
        <v>26333.333333333332</v>
      </c>
      <c r="V316" s="25">
        <f>MAX(0,T316*(1+inputs!$B$33)-MAX(0,inputs!$B$31*(U316-inputs!$B$30)))</f>
        <v>49171.631486918588</v>
      </c>
      <c r="W316" s="26">
        <f t="shared" si="58"/>
        <v>27600</v>
      </c>
      <c r="X316" s="25">
        <f>MAX(0,V316*(1+inputs!$B$33)-MAX(0,inputs!$B$31*(W316-inputs!$B$30)))</f>
        <v>49241.765959222357</v>
      </c>
      <c r="Y316" s="26">
        <f t="shared" si="59"/>
        <v>28866.666666666664</v>
      </c>
      <c r="Z316" s="25">
        <f>MAX(0,X316*(1+inputs!$B$33)-MAX(0,inputs!$B$31*(Y316-inputs!$B$30)))</f>
        <v>49198.952448610682</v>
      </c>
      <c r="AA316" s="25">
        <f>MAX(0,Y316*(1+inputs!$B$33)-MAX(0,inputs!$B$31*(Z316-inputs!$B$30)))</f>
        <v>26688.3209462917</v>
      </c>
      <c r="AB316" s="26">
        <f t="shared" si="60"/>
        <v>31400</v>
      </c>
      <c r="AC316" s="25">
        <f>MAX(0,AA316*(1+inputs!$B$33)-MAX(0,inputs!$B$31*(AB316-inputs!$B$30)))</f>
        <v>26079.205760486075</v>
      </c>
      <c r="AD316" s="26">
        <f>IF(inputs!$B$27="YES",MAX(0,inputs!$B$31*(AB316-inputs!$B$30)),0)</f>
        <v>0</v>
      </c>
      <c r="AE316" s="3">
        <f t="shared" si="61"/>
        <v>6260.9750000000004</v>
      </c>
      <c r="AF316" s="1">
        <f t="shared" si="64"/>
        <v>0.33250000000000002</v>
      </c>
      <c r="AG316" s="8">
        <f t="shared" si="62"/>
        <v>25139.025000000001</v>
      </c>
    </row>
    <row r="317" spans="1:33" x14ac:dyDescent="0.2">
      <c r="A317" s="11">
        <f t="shared" si="63"/>
        <v>31500</v>
      </c>
      <c r="B317" s="15">
        <f>inputs!$C$3-MAX(0,MIN((calculations!A317-inputs!$B$8)*0.5,inputs!$C$3))+IF(AND(inputs!$B$23="YES",A317&lt;=inputs!$B$25),inputs!$B$24,0)</f>
        <v>12570</v>
      </c>
      <c r="C317" s="15">
        <f>MAX(0,MIN(A317-B317,inputs!$C$4)*inputs!$B$3)</f>
        <v>3786</v>
      </c>
      <c r="D317" s="16">
        <f>MAX(0,(MIN(A317,inputs!$C$5)-(inputs!$C$4+B317))*inputs!$B$4)</f>
        <v>0</v>
      </c>
      <c r="E317" s="16">
        <f>MAX(0, (calculations!A317-inputs!$C$5)*inputs!$B$5)</f>
        <v>0</v>
      </c>
      <c r="F317" s="19">
        <f>MAX(0,inputs!$B$13*(MIN(calculations!A317,inputs!$C$14)-inputs!$C$13))+MAX(0,inputs!$B$14*(calculations!A317-inputs!$C$14))</f>
        <v>2508.2249999999999</v>
      </c>
      <c r="G317" s="22">
        <f>MAX(MIN((calculations!A317-inputs!$B$21)/10000,100%),0) * inputs!$B$18</f>
        <v>0</v>
      </c>
      <c r="H317" s="22">
        <f>IF(AND(inputs!$B$35="YES", calculations!A317&gt;=inputs!$B$36,calculations!A317&lt;inputs!$B$37),inputs!$B$38*MIN(2,inputs!$B$17),0)</f>
        <v>0</v>
      </c>
      <c r="I317" s="25">
        <f>MIN(inputs!$B$32,A317)</f>
        <v>20000</v>
      </c>
      <c r="J317" s="25">
        <f>inputs!$B$29*(1+inputs!$B$33)-MAX(0,inputs!$B$31*(I317-inputs!$B$30))</f>
        <v>46486.999999999993</v>
      </c>
      <c r="K317" s="26">
        <f t="shared" si="52"/>
        <v>20000</v>
      </c>
      <c r="L317" s="25">
        <f>MAX(0,J317*(1+inputs!$B$33)-MAX(0,inputs!$B$31*(K317-inputs!$B$30)))</f>
        <v>47184.304999999986</v>
      </c>
      <c r="M317" s="26">
        <f t="shared" si="53"/>
        <v>21277.777777777777</v>
      </c>
      <c r="N317" s="25">
        <f>MAX(0,L317*(1+inputs!$B$33)-MAX(0,inputs!$B$31*(M317-inputs!$B$30)))</f>
        <v>47793.629574999977</v>
      </c>
      <c r="O317" s="26">
        <f t="shared" si="54"/>
        <v>22555.555555555555</v>
      </c>
      <c r="P317" s="25">
        <f>MAX(0,N317*(1+inputs!$B$33)-MAX(0,inputs!$B$31*(O317-inputs!$B$30)))</f>
        <v>48297.094018624972</v>
      </c>
      <c r="Q317" s="26">
        <f t="shared" si="55"/>
        <v>23833.333333333332</v>
      </c>
      <c r="R317" s="25">
        <f>MAX(0,P317*(1+inputs!$B$33)-MAX(0,inputs!$B$31*(Q317-inputs!$B$30)))</f>
        <v>48693.110428904336</v>
      </c>
      <c r="S317" s="26">
        <f t="shared" si="56"/>
        <v>25111.111111111109</v>
      </c>
      <c r="T317" s="25">
        <f>MAX(0,R317*(1+inputs!$B$33)-MAX(0,inputs!$B$31*(S317-inputs!$B$30)))</f>
        <v>48980.067085337891</v>
      </c>
      <c r="U317" s="26">
        <f t="shared" si="57"/>
        <v>26388.888888888891</v>
      </c>
      <c r="V317" s="25">
        <f>MAX(0,T317*(1+inputs!$B$33)-MAX(0,inputs!$B$31*(U317-inputs!$B$30)))</f>
        <v>49156.32809161795</v>
      </c>
      <c r="W317" s="26">
        <f t="shared" si="58"/>
        <v>27666.666666666668</v>
      </c>
      <c r="X317" s="25">
        <f>MAX(0,V317*(1+inputs!$B$33)-MAX(0,inputs!$B$31*(W317-inputs!$B$30)))</f>
        <v>49220.233012992212</v>
      </c>
      <c r="Y317" s="26">
        <f t="shared" si="59"/>
        <v>28944.444444444445</v>
      </c>
      <c r="Z317" s="25">
        <f>MAX(0,X317*(1+inputs!$B$33)-MAX(0,inputs!$B$31*(Y317-inputs!$B$30)))</f>
        <v>49170.096508187089</v>
      </c>
      <c r="AA317" s="25">
        <f>MAX(0,Y317*(1+inputs!$B$33)-MAX(0,inputs!$B$31*(Z317-inputs!$B$30)))</f>
        <v>26769.862425374271</v>
      </c>
      <c r="AB317" s="26">
        <f t="shared" si="60"/>
        <v>31500</v>
      </c>
      <c r="AC317" s="25">
        <f>MAX(0,AA317*(1+inputs!$B$33)-MAX(0,inputs!$B$31*(AB317-inputs!$B$30)))</f>
        <v>26152.970361754884</v>
      </c>
      <c r="AD317" s="26">
        <f>IF(inputs!$B$27="YES",MAX(0,inputs!$B$31*(AB317-inputs!$B$30)),0)</f>
        <v>0</v>
      </c>
      <c r="AE317" s="3">
        <f t="shared" si="61"/>
        <v>6294.2250000000004</v>
      </c>
      <c r="AF317" s="1">
        <f t="shared" si="64"/>
        <v>0.33250000000000002</v>
      </c>
      <c r="AG317" s="8">
        <f t="shared" si="62"/>
        <v>25205.775000000001</v>
      </c>
    </row>
    <row r="318" spans="1:33" x14ac:dyDescent="0.2">
      <c r="A318" s="11">
        <f t="shared" si="63"/>
        <v>31600</v>
      </c>
      <c r="B318" s="15">
        <f>inputs!$C$3-MAX(0,MIN((calculations!A318-inputs!$B$8)*0.5,inputs!$C$3))+IF(AND(inputs!$B$23="YES",A318&lt;=inputs!$B$25),inputs!$B$24,0)</f>
        <v>12570</v>
      </c>
      <c r="C318" s="15">
        <f>MAX(0,MIN(A318-B318,inputs!$C$4)*inputs!$B$3)</f>
        <v>3806</v>
      </c>
      <c r="D318" s="16">
        <f>MAX(0,(MIN(A318,inputs!$C$5)-(inputs!$C$4+B318))*inputs!$B$4)</f>
        <v>0</v>
      </c>
      <c r="E318" s="16">
        <f>MAX(0, (calculations!A318-inputs!$C$5)*inputs!$B$5)</f>
        <v>0</v>
      </c>
      <c r="F318" s="19">
        <f>MAX(0,inputs!$B$13*(MIN(calculations!A318,inputs!$C$14)-inputs!$C$13))+MAX(0,inputs!$B$14*(calculations!A318-inputs!$C$14))</f>
        <v>2521.4749999999999</v>
      </c>
      <c r="G318" s="22">
        <f>MAX(MIN((calculations!A318-inputs!$B$21)/10000,100%),0) * inputs!$B$18</f>
        <v>0</v>
      </c>
      <c r="H318" s="22">
        <f>IF(AND(inputs!$B$35="YES", calculations!A318&gt;=inputs!$B$36,calculations!A318&lt;inputs!$B$37),inputs!$B$38*MIN(2,inputs!$B$17),0)</f>
        <v>0</v>
      </c>
      <c r="I318" s="25">
        <f>MIN(inputs!$B$32,A318)</f>
        <v>20000</v>
      </c>
      <c r="J318" s="25">
        <f>inputs!$B$29*(1+inputs!$B$33)-MAX(0,inputs!$B$31*(I318-inputs!$B$30))</f>
        <v>46486.999999999993</v>
      </c>
      <c r="K318" s="26">
        <f t="shared" si="52"/>
        <v>20000</v>
      </c>
      <c r="L318" s="25">
        <f>MAX(0,J318*(1+inputs!$B$33)-MAX(0,inputs!$B$31*(K318-inputs!$B$30)))</f>
        <v>47184.304999999986</v>
      </c>
      <c r="M318" s="26">
        <f t="shared" si="53"/>
        <v>21288.888888888891</v>
      </c>
      <c r="N318" s="25">
        <f>MAX(0,L318*(1+inputs!$B$33)-MAX(0,inputs!$B$31*(M318-inputs!$B$30)))</f>
        <v>47792.629574999977</v>
      </c>
      <c r="O318" s="26">
        <f t="shared" si="54"/>
        <v>22577.777777777777</v>
      </c>
      <c r="P318" s="25">
        <f>MAX(0,N318*(1+inputs!$B$33)-MAX(0,inputs!$B$31*(O318-inputs!$B$30)))</f>
        <v>48294.079018624972</v>
      </c>
      <c r="Q318" s="26">
        <f t="shared" si="55"/>
        <v>23866.666666666668</v>
      </c>
      <c r="R318" s="25">
        <f>MAX(0,P318*(1+inputs!$B$33)-MAX(0,inputs!$B$31*(Q318-inputs!$B$30)))</f>
        <v>48687.050203904342</v>
      </c>
      <c r="S318" s="26">
        <f t="shared" si="56"/>
        <v>25155.555555555555</v>
      </c>
      <c r="T318" s="25">
        <f>MAX(0,R318*(1+inputs!$B$33)-MAX(0,inputs!$B$31*(S318-inputs!$B$30)))</f>
        <v>48969.915956962897</v>
      </c>
      <c r="U318" s="26">
        <f t="shared" si="57"/>
        <v>26444.444444444445</v>
      </c>
      <c r="V318" s="25">
        <f>MAX(0,T318*(1+inputs!$B$33)-MAX(0,inputs!$B$31*(U318-inputs!$B$30)))</f>
        <v>49141.024696317334</v>
      </c>
      <c r="W318" s="26">
        <f t="shared" si="58"/>
        <v>27733.333333333332</v>
      </c>
      <c r="X318" s="25">
        <f>MAX(0,V318*(1+inputs!$B$33)-MAX(0,inputs!$B$31*(W318-inputs!$B$30)))</f>
        <v>49198.700066762089</v>
      </c>
      <c r="Y318" s="26">
        <f t="shared" si="59"/>
        <v>29022.222222222223</v>
      </c>
      <c r="Z318" s="25">
        <f>MAX(0,X318*(1+inputs!$B$33)-MAX(0,inputs!$B$31*(Y318-inputs!$B$30)))</f>
        <v>49141.240567763511</v>
      </c>
      <c r="AA318" s="25">
        <f>MAX(0,Y318*(1+inputs!$B$33)-MAX(0,inputs!$B$31*(Z318-inputs!$B$30)))</f>
        <v>26851.403904456838</v>
      </c>
      <c r="AB318" s="26">
        <f t="shared" si="60"/>
        <v>31600</v>
      </c>
      <c r="AC318" s="25">
        <f>MAX(0,AA318*(1+inputs!$B$33)-MAX(0,inputs!$B$31*(AB318-inputs!$B$30)))</f>
        <v>26226.734963023689</v>
      </c>
      <c r="AD318" s="26">
        <f>IF(inputs!$B$27="YES",MAX(0,inputs!$B$31*(AB318-inputs!$B$30)),0)</f>
        <v>0</v>
      </c>
      <c r="AE318" s="3">
        <f t="shared" si="61"/>
        <v>6327.4750000000004</v>
      </c>
      <c r="AF318" s="1">
        <f t="shared" si="64"/>
        <v>0.33250000000000002</v>
      </c>
      <c r="AG318" s="8">
        <f t="shared" si="62"/>
        <v>25272.525000000001</v>
      </c>
    </row>
    <row r="319" spans="1:33" x14ac:dyDescent="0.2">
      <c r="A319" s="11">
        <f t="shared" si="63"/>
        <v>31700</v>
      </c>
      <c r="B319" s="15">
        <f>inputs!$C$3-MAX(0,MIN((calculations!A319-inputs!$B$8)*0.5,inputs!$C$3))+IF(AND(inputs!$B$23="YES",A319&lt;=inputs!$B$25),inputs!$B$24,0)</f>
        <v>12570</v>
      </c>
      <c r="C319" s="15">
        <f>MAX(0,MIN(A319-B319,inputs!$C$4)*inputs!$B$3)</f>
        <v>3826</v>
      </c>
      <c r="D319" s="16">
        <f>MAX(0,(MIN(A319,inputs!$C$5)-(inputs!$C$4+B319))*inputs!$B$4)</f>
        <v>0</v>
      </c>
      <c r="E319" s="16">
        <f>MAX(0, (calculations!A319-inputs!$C$5)*inputs!$B$5)</f>
        <v>0</v>
      </c>
      <c r="F319" s="19">
        <f>MAX(0,inputs!$B$13*(MIN(calculations!A319,inputs!$C$14)-inputs!$C$13))+MAX(0,inputs!$B$14*(calculations!A319-inputs!$C$14))</f>
        <v>2534.7249999999999</v>
      </c>
      <c r="G319" s="22">
        <f>MAX(MIN((calculations!A319-inputs!$B$21)/10000,100%),0) * inputs!$B$18</f>
        <v>0</v>
      </c>
      <c r="H319" s="22">
        <f>IF(AND(inputs!$B$35="YES", calculations!A319&gt;=inputs!$B$36,calculations!A319&lt;inputs!$B$37),inputs!$B$38*MIN(2,inputs!$B$17),0)</f>
        <v>0</v>
      </c>
      <c r="I319" s="25">
        <f>MIN(inputs!$B$32,A319)</f>
        <v>20000</v>
      </c>
      <c r="J319" s="25">
        <f>inputs!$B$29*(1+inputs!$B$33)-MAX(0,inputs!$B$31*(I319-inputs!$B$30))</f>
        <v>46486.999999999993</v>
      </c>
      <c r="K319" s="26">
        <f t="shared" si="52"/>
        <v>20000</v>
      </c>
      <c r="L319" s="25">
        <f>MAX(0,J319*(1+inputs!$B$33)-MAX(0,inputs!$B$31*(K319-inputs!$B$30)))</f>
        <v>47184.304999999986</v>
      </c>
      <c r="M319" s="26">
        <f t="shared" si="53"/>
        <v>21300</v>
      </c>
      <c r="N319" s="25">
        <f>MAX(0,L319*(1+inputs!$B$33)-MAX(0,inputs!$B$31*(M319-inputs!$B$30)))</f>
        <v>47791.629574999977</v>
      </c>
      <c r="O319" s="26">
        <f t="shared" si="54"/>
        <v>22600</v>
      </c>
      <c r="P319" s="25">
        <f>MAX(0,N319*(1+inputs!$B$33)-MAX(0,inputs!$B$31*(O319-inputs!$B$30)))</f>
        <v>48291.064018624973</v>
      </c>
      <c r="Q319" s="26">
        <f t="shared" si="55"/>
        <v>23900</v>
      </c>
      <c r="R319" s="25">
        <f>MAX(0,P319*(1+inputs!$B$33)-MAX(0,inputs!$B$31*(Q319-inputs!$B$30)))</f>
        <v>48680.989978904341</v>
      </c>
      <c r="S319" s="26">
        <f t="shared" si="56"/>
        <v>25200</v>
      </c>
      <c r="T319" s="25">
        <f>MAX(0,R319*(1+inputs!$B$33)-MAX(0,inputs!$B$31*(S319-inputs!$B$30)))</f>
        <v>48959.764828587897</v>
      </c>
      <c r="U319" s="26">
        <f t="shared" si="57"/>
        <v>26500</v>
      </c>
      <c r="V319" s="25">
        <f>MAX(0,T319*(1+inputs!$B$33)-MAX(0,inputs!$B$31*(U319-inputs!$B$30)))</f>
        <v>49125.721301016711</v>
      </c>
      <c r="W319" s="26">
        <f t="shared" si="58"/>
        <v>27800</v>
      </c>
      <c r="X319" s="25">
        <f>MAX(0,V319*(1+inputs!$B$33)-MAX(0,inputs!$B$31*(W319-inputs!$B$30)))</f>
        <v>49177.167120531951</v>
      </c>
      <c r="Y319" s="26">
        <f t="shared" si="59"/>
        <v>29100</v>
      </c>
      <c r="Z319" s="25">
        <f>MAX(0,X319*(1+inputs!$B$33)-MAX(0,inputs!$B$31*(Y319-inputs!$B$30)))</f>
        <v>49112.384627339925</v>
      </c>
      <c r="AA319" s="25">
        <f>MAX(0,Y319*(1+inputs!$B$33)-MAX(0,inputs!$B$31*(Z319-inputs!$B$30)))</f>
        <v>26932.945383539402</v>
      </c>
      <c r="AB319" s="26">
        <f t="shared" si="60"/>
        <v>31700</v>
      </c>
      <c r="AC319" s="25">
        <f>MAX(0,AA319*(1+inputs!$B$33)-MAX(0,inputs!$B$31*(AB319-inputs!$B$30)))</f>
        <v>26300.499564292491</v>
      </c>
      <c r="AD319" s="26">
        <f>IF(inputs!$B$27="YES",MAX(0,inputs!$B$31*(AB319-inputs!$B$30)),0)</f>
        <v>0</v>
      </c>
      <c r="AE319" s="3">
        <f t="shared" si="61"/>
        <v>6360.7250000000004</v>
      </c>
      <c r="AF319" s="1">
        <f t="shared" si="64"/>
        <v>0.33250000000000002</v>
      </c>
      <c r="AG319" s="8">
        <f t="shared" si="62"/>
        <v>25339.275000000001</v>
      </c>
    </row>
    <row r="320" spans="1:33" x14ac:dyDescent="0.2">
      <c r="A320" s="11">
        <f t="shared" si="63"/>
        <v>31800</v>
      </c>
      <c r="B320" s="15">
        <f>inputs!$C$3-MAX(0,MIN((calculations!A320-inputs!$B$8)*0.5,inputs!$C$3))+IF(AND(inputs!$B$23="YES",A320&lt;=inputs!$B$25),inputs!$B$24,0)</f>
        <v>12570</v>
      </c>
      <c r="C320" s="15">
        <f>MAX(0,MIN(A320-B320,inputs!$C$4)*inputs!$B$3)</f>
        <v>3846</v>
      </c>
      <c r="D320" s="16">
        <f>MAX(0,(MIN(A320,inputs!$C$5)-(inputs!$C$4+B320))*inputs!$B$4)</f>
        <v>0</v>
      </c>
      <c r="E320" s="16">
        <f>MAX(0, (calculations!A320-inputs!$C$5)*inputs!$B$5)</f>
        <v>0</v>
      </c>
      <c r="F320" s="19">
        <f>MAX(0,inputs!$B$13*(MIN(calculations!A320,inputs!$C$14)-inputs!$C$13))+MAX(0,inputs!$B$14*(calculations!A320-inputs!$C$14))</f>
        <v>2547.9749999999999</v>
      </c>
      <c r="G320" s="22">
        <f>MAX(MIN((calculations!A320-inputs!$B$21)/10000,100%),0) * inputs!$B$18</f>
        <v>0</v>
      </c>
      <c r="H320" s="22">
        <f>IF(AND(inputs!$B$35="YES", calculations!A320&gt;=inputs!$B$36,calculations!A320&lt;inputs!$B$37),inputs!$B$38*MIN(2,inputs!$B$17),0)</f>
        <v>0</v>
      </c>
      <c r="I320" s="25">
        <f>MIN(inputs!$B$32,A320)</f>
        <v>20000</v>
      </c>
      <c r="J320" s="25">
        <f>inputs!$B$29*(1+inputs!$B$33)-MAX(0,inputs!$B$31*(I320-inputs!$B$30))</f>
        <v>46486.999999999993</v>
      </c>
      <c r="K320" s="26">
        <f t="shared" si="52"/>
        <v>20000</v>
      </c>
      <c r="L320" s="25">
        <f>MAX(0,J320*(1+inputs!$B$33)-MAX(0,inputs!$B$31*(K320-inputs!$B$30)))</f>
        <v>47184.304999999986</v>
      </c>
      <c r="M320" s="26">
        <f t="shared" si="53"/>
        <v>21311.111111111109</v>
      </c>
      <c r="N320" s="25">
        <f>MAX(0,L320*(1+inputs!$B$33)-MAX(0,inputs!$B$31*(M320-inputs!$B$30)))</f>
        <v>47790.629574999977</v>
      </c>
      <c r="O320" s="26">
        <f t="shared" si="54"/>
        <v>22622.222222222223</v>
      </c>
      <c r="P320" s="25">
        <f>MAX(0,N320*(1+inputs!$B$33)-MAX(0,inputs!$B$31*(O320-inputs!$B$30)))</f>
        <v>48288.049018624966</v>
      </c>
      <c r="Q320" s="26">
        <f t="shared" si="55"/>
        <v>23933.333333333332</v>
      </c>
      <c r="R320" s="25">
        <f>MAX(0,P320*(1+inputs!$B$33)-MAX(0,inputs!$B$31*(Q320-inputs!$B$30)))</f>
        <v>48674.929753904333</v>
      </c>
      <c r="S320" s="26">
        <f t="shared" si="56"/>
        <v>25244.444444444445</v>
      </c>
      <c r="T320" s="25">
        <f>MAX(0,R320*(1+inputs!$B$33)-MAX(0,inputs!$B$31*(S320-inputs!$B$30)))</f>
        <v>48949.613700212889</v>
      </c>
      <c r="U320" s="26">
        <f t="shared" si="57"/>
        <v>26555.555555555555</v>
      </c>
      <c r="V320" s="25">
        <f>MAX(0,T320*(1+inputs!$B$33)-MAX(0,inputs!$B$31*(U320-inputs!$B$30)))</f>
        <v>49110.417905716073</v>
      </c>
      <c r="W320" s="26">
        <f t="shared" si="58"/>
        <v>27866.666666666668</v>
      </c>
      <c r="X320" s="25">
        <f>MAX(0,V320*(1+inputs!$B$33)-MAX(0,inputs!$B$31*(W320-inputs!$B$30)))</f>
        <v>49155.634174301806</v>
      </c>
      <c r="Y320" s="26">
        <f t="shared" si="59"/>
        <v>29177.777777777777</v>
      </c>
      <c r="Z320" s="25">
        <f>MAX(0,X320*(1+inputs!$B$33)-MAX(0,inputs!$B$31*(Y320-inputs!$B$30)))</f>
        <v>49083.528686916325</v>
      </c>
      <c r="AA320" s="25">
        <f>MAX(0,Y320*(1+inputs!$B$33)-MAX(0,inputs!$B$31*(Z320-inputs!$B$30)))</f>
        <v>27014.486862621972</v>
      </c>
      <c r="AB320" s="26">
        <f t="shared" si="60"/>
        <v>31800</v>
      </c>
      <c r="AC320" s="25">
        <f>MAX(0,AA320*(1+inputs!$B$33)-MAX(0,inputs!$B$31*(AB320-inputs!$B$30)))</f>
        <v>26374.264165561301</v>
      </c>
      <c r="AD320" s="26">
        <f>IF(inputs!$B$27="YES",MAX(0,inputs!$B$31*(AB320-inputs!$B$30)),0)</f>
        <v>0</v>
      </c>
      <c r="AE320" s="3">
        <f t="shared" si="61"/>
        <v>6393.9750000000004</v>
      </c>
      <c r="AF320" s="1">
        <f t="shared" si="64"/>
        <v>0.33250000000000002</v>
      </c>
      <c r="AG320" s="8">
        <f t="shared" si="62"/>
        <v>25406.025000000001</v>
      </c>
    </row>
    <row r="321" spans="1:33" x14ac:dyDescent="0.2">
      <c r="A321" s="11">
        <f t="shared" si="63"/>
        <v>31900</v>
      </c>
      <c r="B321" s="15">
        <f>inputs!$C$3-MAX(0,MIN((calculations!A321-inputs!$B$8)*0.5,inputs!$C$3))+IF(AND(inputs!$B$23="YES",A321&lt;=inputs!$B$25),inputs!$B$24,0)</f>
        <v>12570</v>
      </c>
      <c r="C321" s="15">
        <f>MAX(0,MIN(A321-B321,inputs!$C$4)*inputs!$B$3)</f>
        <v>3866</v>
      </c>
      <c r="D321" s="16">
        <f>MAX(0,(MIN(A321,inputs!$C$5)-(inputs!$C$4+B321))*inputs!$B$4)</f>
        <v>0</v>
      </c>
      <c r="E321" s="16">
        <f>MAX(0, (calculations!A321-inputs!$C$5)*inputs!$B$5)</f>
        <v>0</v>
      </c>
      <c r="F321" s="19">
        <f>MAX(0,inputs!$B$13*(MIN(calculations!A321,inputs!$C$14)-inputs!$C$13))+MAX(0,inputs!$B$14*(calculations!A321-inputs!$C$14))</f>
        <v>2561.2249999999999</v>
      </c>
      <c r="G321" s="22">
        <f>MAX(MIN((calculations!A321-inputs!$B$21)/10000,100%),0) * inputs!$B$18</f>
        <v>0</v>
      </c>
      <c r="H321" s="22">
        <f>IF(AND(inputs!$B$35="YES", calculations!A321&gt;=inputs!$B$36,calculations!A321&lt;inputs!$B$37),inputs!$B$38*MIN(2,inputs!$B$17),0)</f>
        <v>0</v>
      </c>
      <c r="I321" s="25">
        <f>MIN(inputs!$B$32,A321)</f>
        <v>20000</v>
      </c>
      <c r="J321" s="25">
        <f>inputs!$B$29*(1+inputs!$B$33)-MAX(0,inputs!$B$31*(I321-inputs!$B$30))</f>
        <v>46486.999999999993</v>
      </c>
      <c r="K321" s="26">
        <f t="shared" si="52"/>
        <v>20000</v>
      </c>
      <c r="L321" s="25">
        <f>MAX(0,J321*(1+inputs!$B$33)-MAX(0,inputs!$B$31*(K321-inputs!$B$30)))</f>
        <v>47184.304999999986</v>
      </c>
      <c r="M321" s="26">
        <f t="shared" si="53"/>
        <v>21322.222222222223</v>
      </c>
      <c r="N321" s="25">
        <f>MAX(0,L321*(1+inputs!$B$33)-MAX(0,inputs!$B$31*(M321-inputs!$B$30)))</f>
        <v>47789.629574999977</v>
      </c>
      <c r="O321" s="26">
        <f t="shared" si="54"/>
        <v>22644.444444444445</v>
      </c>
      <c r="P321" s="25">
        <f>MAX(0,N321*(1+inputs!$B$33)-MAX(0,inputs!$B$31*(O321-inputs!$B$30)))</f>
        <v>48285.034018624967</v>
      </c>
      <c r="Q321" s="26">
        <f t="shared" si="55"/>
        <v>23966.666666666668</v>
      </c>
      <c r="R321" s="25">
        <f>MAX(0,P321*(1+inputs!$B$33)-MAX(0,inputs!$B$31*(Q321-inputs!$B$30)))</f>
        <v>48668.869528904332</v>
      </c>
      <c r="S321" s="26">
        <f t="shared" si="56"/>
        <v>25288.888888888891</v>
      </c>
      <c r="T321" s="25">
        <f>MAX(0,R321*(1+inputs!$B$33)-MAX(0,inputs!$B$31*(S321-inputs!$B$30)))</f>
        <v>48939.462571837888</v>
      </c>
      <c r="U321" s="26">
        <f t="shared" si="57"/>
        <v>26611.111111111109</v>
      </c>
      <c r="V321" s="25">
        <f>MAX(0,T321*(1+inputs!$B$33)-MAX(0,inputs!$B$31*(U321-inputs!$B$30)))</f>
        <v>49095.114510415449</v>
      </c>
      <c r="W321" s="26">
        <f t="shared" si="58"/>
        <v>27933.333333333332</v>
      </c>
      <c r="X321" s="25">
        <f>MAX(0,V321*(1+inputs!$B$33)-MAX(0,inputs!$B$31*(W321-inputs!$B$30)))</f>
        <v>49134.101228071675</v>
      </c>
      <c r="Y321" s="26">
        <f t="shared" si="59"/>
        <v>29255.555555555555</v>
      </c>
      <c r="Z321" s="25">
        <f>MAX(0,X321*(1+inputs!$B$33)-MAX(0,inputs!$B$31*(Y321-inputs!$B$30)))</f>
        <v>49054.672746492746</v>
      </c>
      <c r="AA321" s="25">
        <f>MAX(0,Y321*(1+inputs!$B$33)-MAX(0,inputs!$B$31*(Z321-inputs!$B$30)))</f>
        <v>27096.028341704539</v>
      </c>
      <c r="AB321" s="26">
        <f t="shared" si="60"/>
        <v>31900</v>
      </c>
      <c r="AC321" s="25">
        <f>MAX(0,AA321*(1+inputs!$B$33)-MAX(0,inputs!$B$31*(AB321-inputs!$B$30)))</f>
        <v>26448.028766830106</v>
      </c>
      <c r="AD321" s="26">
        <f>IF(inputs!$B$27="YES",MAX(0,inputs!$B$31*(AB321-inputs!$B$30)),0)</f>
        <v>0</v>
      </c>
      <c r="AE321" s="3">
        <f t="shared" si="61"/>
        <v>6427.2250000000004</v>
      </c>
      <c r="AF321" s="1">
        <f t="shared" si="64"/>
        <v>0.33250000000000002</v>
      </c>
      <c r="AG321" s="8">
        <f t="shared" si="62"/>
        <v>25472.775000000001</v>
      </c>
    </row>
    <row r="322" spans="1:33" x14ac:dyDescent="0.2">
      <c r="A322" s="11">
        <f t="shared" si="63"/>
        <v>32000</v>
      </c>
      <c r="B322" s="15">
        <f>inputs!$C$3-MAX(0,MIN((calculations!A322-inputs!$B$8)*0.5,inputs!$C$3))+IF(AND(inputs!$B$23="YES",A322&lt;=inputs!$B$25),inputs!$B$24,0)</f>
        <v>12570</v>
      </c>
      <c r="C322" s="15">
        <f>MAX(0,MIN(A322-B322,inputs!$C$4)*inputs!$B$3)</f>
        <v>3886</v>
      </c>
      <c r="D322" s="16">
        <f>MAX(0,(MIN(A322,inputs!$C$5)-(inputs!$C$4+B322))*inputs!$B$4)</f>
        <v>0</v>
      </c>
      <c r="E322" s="16">
        <f>MAX(0, (calculations!A322-inputs!$C$5)*inputs!$B$5)</f>
        <v>0</v>
      </c>
      <c r="F322" s="19">
        <f>MAX(0,inputs!$B$13*(MIN(calculations!A322,inputs!$C$14)-inputs!$C$13))+MAX(0,inputs!$B$14*(calculations!A322-inputs!$C$14))</f>
        <v>2574.4749999999999</v>
      </c>
      <c r="G322" s="22">
        <f>MAX(MIN((calculations!A322-inputs!$B$21)/10000,100%),0) * inputs!$B$18</f>
        <v>0</v>
      </c>
      <c r="H322" s="22">
        <f>IF(AND(inputs!$B$35="YES", calculations!A322&gt;=inputs!$B$36,calculations!A322&lt;inputs!$B$37),inputs!$B$38*MIN(2,inputs!$B$17),0)</f>
        <v>0</v>
      </c>
      <c r="I322" s="25">
        <f>MIN(inputs!$B$32,A322)</f>
        <v>20000</v>
      </c>
      <c r="J322" s="25">
        <f>inputs!$B$29*(1+inputs!$B$33)-MAX(0,inputs!$B$31*(I322-inputs!$B$30))</f>
        <v>46486.999999999993</v>
      </c>
      <c r="K322" s="26">
        <f t="shared" ref="K322:K385" si="65">$I322+(INT(COLUMN(K$1)/2) - 5) * ($A322-$I322)/9</f>
        <v>20000</v>
      </c>
      <c r="L322" s="25">
        <f>MAX(0,J322*(1+inputs!$B$33)-MAX(0,inputs!$B$31*(K322-inputs!$B$30)))</f>
        <v>47184.304999999986</v>
      </c>
      <c r="M322" s="26">
        <f t="shared" ref="M322:M385" si="66">$I322+(INT(COLUMN(M$1)/2) - 5) * ($A322-$I322)/9</f>
        <v>21333.333333333332</v>
      </c>
      <c r="N322" s="25">
        <f>MAX(0,L322*(1+inputs!$B$33)-MAX(0,inputs!$B$31*(M322-inputs!$B$30)))</f>
        <v>47788.629574999977</v>
      </c>
      <c r="O322" s="26">
        <f t="shared" ref="O322:O385" si="67">$I322+(INT(COLUMN(O$1)/2) - 5) * ($A322-$I322)/9</f>
        <v>22666.666666666668</v>
      </c>
      <c r="P322" s="25">
        <f>MAX(0,N322*(1+inputs!$B$33)-MAX(0,inputs!$B$31*(O322-inputs!$B$30)))</f>
        <v>48282.019018624967</v>
      </c>
      <c r="Q322" s="26">
        <f t="shared" ref="Q322:Q385" si="68">$I322+(INT(COLUMN(Q$1)/2) - 5) * ($A322-$I322)/9</f>
        <v>24000</v>
      </c>
      <c r="R322" s="25">
        <f>MAX(0,P322*(1+inputs!$B$33)-MAX(0,inputs!$B$31*(Q322-inputs!$B$30)))</f>
        <v>48662.809303904338</v>
      </c>
      <c r="S322" s="26">
        <f t="shared" ref="S322:S385" si="69">$I322+(INT(COLUMN(S$1)/2) - 5) * ($A322-$I322)/9</f>
        <v>25333.333333333332</v>
      </c>
      <c r="T322" s="25">
        <f>MAX(0,R322*(1+inputs!$B$33)-MAX(0,inputs!$B$31*(S322-inputs!$B$30)))</f>
        <v>48929.311443462895</v>
      </c>
      <c r="U322" s="26">
        <f t="shared" ref="U322:U385" si="70">$I322+(INT(COLUMN(U$1)/2) - 5) * ($A322-$I322)/9</f>
        <v>26666.666666666668</v>
      </c>
      <c r="V322" s="25">
        <f>MAX(0,T322*(1+inputs!$B$33)-MAX(0,inputs!$B$31*(U322-inputs!$B$30)))</f>
        <v>49079.811115114833</v>
      </c>
      <c r="W322" s="26">
        <f t="shared" ref="W322:W385" si="71">$I322+(INT(COLUMN(W$1)/2) - 5) * ($A322-$I322)/9</f>
        <v>28000</v>
      </c>
      <c r="X322" s="25">
        <f>MAX(0,V322*(1+inputs!$B$33)-MAX(0,inputs!$B$31*(W322-inputs!$B$30)))</f>
        <v>49112.568281841552</v>
      </c>
      <c r="Y322" s="26">
        <f t="shared" ref="Y322:Y385" si="72">$I322+(INT(COLUMN(Y$1)/2) - 5) * ($A322-$I322)/9</f>
        <v>29333.333333333336</v>
      </c>
      <c r="Z322" s="25">
        <f>MAX(0,X322*(1+inputs!$B$33)-MAX(0,inputs!$B$31*(Y322-inputs!$B$30)))</f>
        <v>49025.816806069168</v>
      </c>
      <c r="AA322" s="25">
        <f>MAX(0,Y322*(1+inputs!$B$33)-MAX(0,inputs!$B$31*(Z322-inputs!$B$30)))</f>
        <v>27177.569820787106</v>
      </c>
      <c r="AB322" s="26">
        <f t="shared" ref="AB322:AB385" si="73">$I322+(INT(COLUMN(AB$1)/2) - 5) * ($A322-$I322)/9</f>
        <v>32000</v>
      </c>
      <c r="AC322" s="25">
        <f>MAX(0,AA322*(1+inputs!$B$33)-MAX(0,inputs!$B$31*(AB322-inputs!$B$30)))</f>
        <v>26521.793368098912</v>
      </c>
      <c r="AD322" s="26">
        <f>IF(inputs!$B$27="YES",MAX(0,inputs!$B$31*(AB322-inputs!$B$30)),0)</f>
        <v>0</v>
      </c>
      <c r="AE322" s="3">
        <f t="shared" ref="AE322:AE385" si="74">SUM(C322:G322)+AD322-H322</f>
        <v>6460.4750000000004</v>
      </c>
      <c r="AF322" s="1">
        <f t="shared" si="64"/>
        <v>0.33250000000000002</v>
      </c>
      <c r="AG322" s="8">
        <f t="shared" ref="AG322:AG385" si="75">A322-AE322</f>
        <v>25539.525000000001</v>
      </c>
    </row>
    <row r="323" spans="1:33" x14ac:dyDescent="0.2">
      <c r="A323" s="11">
        <f t="shared" ref="A323:A386" si="76">(ROW(A323)-2)*100</f>
        <v>32100</v>
      </c>
      <c r="B323" s="15">
        <f>inputs!$C$3-MAX(0,MIN((calculations!A323-inputs!$B$8)*0.5,inputs!$C$3))+IF(AND(inputs!$B$23="YES",A323&lt;=inputs!$B$25),inputs!$B$24,0)</f>
        <v>12570</v>
      </c>
      <c r="C323" s="15">
        <f>MAX(0,MIN(A323-B323,inputs!$C$4)*inputs!$B$3)</f>
        <v>3906</v>
      </c>
      <c r="D323" s="16">
        <f>MAX(0,(MIN(A323,inputs!$C$5)-(inputs!$C$4+B323))*inputs!$B$4)</f>
        <v>0</v>
      </c>
      <c r="E323" s="16">
        <f>MAX(0, (calculations!A323-inputs!$C$5)*inputs!$B$5)</f>
        <v>0</v>
      </c>
      <c r="F323" s="19">
        <f>MAX(0,inputs!$B$13*(MIN(calculations!A323,inputs!$C$14)-inputs!$C$13))+MAX(0,inputs!$B$14*(calculations!A323-inputs!$C$14))</f>
        <v>2587.7249999999999</v>
      </c>
      <c r="G323" s="22">
        <f>MAX(MIN((calculations!A323-inputs!$B$21)/10000,100%),0) * inputs!$B$18</f>
        <v>0</v>
      </c>
      <c r="H323" s="22">
        <f>IF(AND(inputs!$B$35="YES", calculations!A323&gt;=inputs!$B$36,calculations!A323&lt;inputs!$B$37),inputs!$B$38*MIN(2,inputs!$B$17),0)</f>
        <v>0</v>
      </c>
      <c r="I323" s="25">
        <f>MIN(inputs!$B$32,A323)</f>
        <v>20000</v>
      </c>
      <c r="J323" s="25">
        <f>inputs!$B$29*(1+inputs!$B$33)-MAX(0,inputs!$B$31*(I323-inputs!$B$30))</f>
        <v>46486.999999999993</v>
      </c>
      <c r="K323" s="26">
        <f t="shared" si="65"/>
        <v>20000</v>
      </c>
      <c r="L323" s="25">
        <f>MAX(0,J323*(1+inputs!$B$33)-MAX(0,inputs!$B$31*(K323-inputs!$B$30)))</f>
        <v>47184.304999999986</v>
      </c>
      <c r="M323" s="26">
        <f t="shared" si="66"/>
        <v>21344.444444444445</v>
      </c>
      <c r="N323" s="25">
        <f>MAX(0,L323*(1+inputs!$B$33)-MAX(0,inputs!$B$31*(M323-inputs!$B$30)))</f>
        <v>47787.629574999977</v>
      </c>
      <c r="O323" s="26">
        <f t="shared" si="67"/>
        <v>22688.888888888891</v>
      </c>
      <c r="P323" s="25">
        <f>MAX(0,N323*(1+inputs!$B$33)-MAX(0,inputs!$B$31*(O323-inputs!$B$30)))</f>
        <v>48279.004018624968</v>
      </c>
      <c r="Q323" s="26">
        <f t="shared" si="68"/>
        <v>24033.333333333332</v>
      </c>
      <c r="R323" s="25">
        <f>MAX(0,P323*(1+inputs!$B$33)-MAX(0,inputs!$B$31*(Q323-inputs!$B$30)))</f>
        <v>48656.749078904337</v>
      </c>
      <c r="S323" s="26">
        <f t="shared" si="69"/>
        <v>25377.777777777777</v>
      </c>
      <c r="T323" s="25">
        <f>MAX(0,R323*(1+inputs!$B$33)-MAX(0,inputs!$B$31*(S323-inputs!$B$30)))</f>
        <v>48919.160315087895</v>
      </c>
      <c r="U323" s="26">
        <f t="shared" si="70"/>
        <v>26722.222222222223</v>
      </c>
      <c r="V323" s="25">
        <f>MAX(0,T323*(1+inputs!$B$33)-MAX(0,inputs!$B$31*(U323-inputs!$B$30)))</f>
        <v>49064.507719814203</v>
      </c>
      <c r="W323" s="26">
        <f t="shared" si="71"/>
        <v>28066.666666666668</v>
      </c>
      <c r="X323" s="25">
        <f>MAX(0,V323*(1+inputs!$B$33)-MAX(0,inputs!$B$31*(W323-inputs!$B$30)))</f>
        <v>49091.035335611406</v>
      </c>
      <c r="Y323" s="26">
        <f t="shared" si="72"/>
        <v>29411.111111111109</v>
      </c>
      <c r="Z323" s="25">
        <f>MAX(0,X323*(1+inputs!$B$33)-MAX(0,inputs!$B$31*(Y323-inputs!$B$30)))</f>
        <v>48996.960865645568</v>
      </c>
      <c r="AA323" s="25">
        <f>MAX(0,Y323*(1+inputs!$B$33)-MAX(0,inputs!$B$31*(Z323-inputs!$B$30)))</f>
        <v>27259.111299869674</v>
      </c>
      <c r="AB323" s="26">
        <f t="shared" si="73"/>
        <v>32100</v>
      </c>
      <c r="AC323" s="25">
        <f>MAX(0,AA323*(1+inputs!$B$33)-MAX(0,inputs!$B$31*(AB323-inputs!$B$30)))</f>
        <v>26595.557969367717</v>
      </c>
      <c r="AD323" s="26">
        <f>IF(inputs!$B$27="YES",MAX(0,inputs!$B$31*(AB323-inputs!$B$30)),0)</f>
        <v>0</v>
      </c>
      <c r="AE323" s="3">
        <f t="shared" si="74"/>
        <v>6493.7250000000004</v>
      </c>
      <c r="AF323" s="1">
        <f t="shared" ref="AF323:AF386" si="77">(AE324-AE323)/100</f>
        <v>0.33250000000000002</v>
      </c>
      <c r="AG323" s="8">
        <f t="shared" si="75"/>
        <v>25606.275000000001</v>
      </c>
    </row>
    <row r="324" spans="1:33" x14ac:dyDescent="0.2">
      <c r="A324" s="11">
        <f t="shared" si="76"/>
        <v>32200</v>
      </c>
      <c r="B324" s="15">
        <f>inputs!$C$3-MAX(0,MIN((calculations!A324-inputs!$B$8)*0.5,inputs!$C$3))+IF(AND(inputs!$B$23="YES",A324&lt;=inputs!$B$25),inputs!$B$24,0)</f>
        <v>12570</v>
      </c>
      <c r="C324" s="15">
        <f>MAX(0,MIN(A324-B324,inputs!$C$4)*inputs!$B$3)</f>
        <v>3926</v>
      </c>
      <c r="D324" s="16">
        <f>MAX(0,(MIN(A324,inputs!$C$5)-(inputs!$C$4+B324))*inputs!$B$4)</f>
        <v>0</v>
      </c>
      <c r="E324" s="16">
        <f>MAX(0, (calculations!A324-inputs!$C$5)*inputs!$B$5)</f>
        <v>0</v>
      </c>
      <c r="F324" s="19">
        <f>MAX(0,inputs!$B$13*(MIN(calculations!A324,inputs!$C$14)-inputs!$C$13))+MAX(0,inputs!$B$14*(calculations!A324-inputs!$C$14))</f>
        <v>2600.9749999999999</v>
      </c>
      <c r="G324" s="22">
        <f>MAX(MIN((calculations!A324-inputs!$B$21)/10000,100%),0) * inputs!$B$18</f>
        <v>0</v>
      </c>
      <c r="H324" s="22">
        <f>IF(AND(inputs!$B$35="YES", calculations!A324&gt;=inputs!$B$36,calculations!A324&lt;inputs!$B$37),inputs!$B$38*MIN(2,inputs!$B$17),0)</f>
        <v>0</v>
      </c>
      <c r="I324" s="25">
        <f>MIN(inputs!$B$32,A324)</f>
        <v>20000</v>
      </c>
      <c r="J324" s="25">
        <f>inputs!$B$29*(1+inputs!$B$33)-MAX(0,inputs!$B$31*(I324-inputs!$B$30))</f>
        <v>46486.999999999993</v>
      </c>
      <c r="K324" s="26">
        <f t="shared" si="65"/>
        <v>20000</v>
      </c>
      <c r="L324" s="25">
        <f>MAX(0,J324*(1+inputs!$B$33)-MAX(0,inputs!$B$31*(K324-inputs!$B$30)))</f>
        <v>47184.304999999986</v>
      </c>
      <c r="M324" s="26">
        <f t="shared" si="66"/>
        <v>21355.555555555555</v>
      </c>
      <c r="N324" s="25">
        <f>MAX(0,L324*(1+inputs!$B$33)-MAX(0,inputs!$B$31*(M324-inputs!$B$30)))</f>
        <v>47786.629574999977</v>
      </c>
      <c r="O324" s="26">
        <f t="shared" si="67"/>
        <v>22711.111111111109</v>
      </c>
      <c r="P324" s="25">
        <f>MAX(0,N324*(1+inputs!$B$33)-MAX(0,inputs!$B$31*(O324-inputs!$B$30)))</f>
        <v>48275.989018624969</v>
      </c>
      <c r="Q324" s="26">
        <f t="shared" si="68"/>
        <v>24066.666666666668</v>
      </c>
      <c r="R324" s="25">
        <f>MAX(0,P324*(1+inputs!$B$33)-MAX(0,inputs!$B$31*(Q324-inputs!$B$30)))</f>
        <v>48650.688853904336</v>
      </c>
      <c r="S324" s="26">
        <f t="shared" si="69"/>
        <v>25422.222222222223</v>
      </c>
      <c r="T324" s="25">
        <f>MAX(0,R324*(1+inputs!$B$33)-MAX(0,inputs!$B$31*(S324-inputs!$B$30)))</f>
        <v>48909.009186712894</v>
      </c>
      <c r="U324" s="26">
        <f t="shared" si="70"/>
        <v>26777.777777777777</v>
      </c>
      <c r="V324" s="25">
        <f>MAX(0,T324*(1+inputs!$B$33)-MAX(0,inputs!$B$31*(U324-inputs!$B$30)))</f>
        <v>49049.204324513579</v>
      </c>
      <c r="W324" s="26">
        <f t="shared" si="71"/>
        <v>28133.333333333332</v>
      </c>
      <c r="X324" s="25">
        <f>MAX(0,V324*(1+inputs!$B$33)-MAX(0,inputs!$B$31*(W324-inputs!$B$30)))</f>
        <v>49069.502389381276</v>
      </c>
      <c r="Y324" s="26">
        <f t="shared" si="72"/>
        <v>29488.888888888891</v>
      </c>
      <c r="Z324" s="25">
        <f>MAX(0,X324*(1+inputs!$B$33)-MAX(0,inputs!$B$31*(Y324-inputs!$B$30)))</f>
        <v>48968.104925221989</v>
      </c>
      <c r="AA324" s="25">
        <f>MAX(0,Y324*(1+inputs!$B$33)-MAX(0,inputs!$B$31*(Z324-inputs!$B$30)))</f>
        <v>27340.652778952244</v>
      </c>
      <c r="AB324" s="26">
        <f t="shared" si="73"/>
        <v>32200</v>
      </c>
      <c r="AC324" s="25">
        <f>MAX(0,AA324*(1+inputs!$B$33)-MAX(0,inputs!$B$31*(AB324-inputs!$B$30)))</f>
        <v>26669.322570636527</v>
      </c>
      <c r="AD324" s="26">
        <f>IF(inputs!$B$27="YES",MAX(0,inputs!$B$31*(AB324-inputs!$B$30)),0)</f>
        <v>0</v>
      </c>
      <c r="AE324" s="3">
        <f t="shared" si="74"/>
        <v>6526.9750000000004</v>
      </c>
      <c r="AF324" s="1">
        <f t="shared" si="77"/>
        <v>0.33250000000000002</v>
      </c>
      <c r="AG324" s="8">
        <f t="shared" si="75"/>
        <v>25673.025000000001</v>
      </c>
    </row>
    <row r="325" spans="1:33" x14ac:dyDescent="0.2">
      <c r="A325" s="11">
        <f t="shared" si="76"/>
        <v>32300</v>
      </c>
      <c r="B325" s="15">
        <f>inputs!$C$3-MAX(0,MIN((calculations!A325-inputs!$B$8)*0.5,inputs!$C$3))+IF(AND(inputs!$B$23="YES",A325&lt;=inputs!$B$25),inputs!$B$24,0)</f>
        <v>12570</v>
      </c>
      <c r="C325" s="15">
        <f>MAX(0,MIN(A325-B325,inputs!$C$4)*inputs!$B$3)</f>
        <v>3946</v>
      </c>
      <c r="D325" s="16">
        <f>MAX(0,(MIN(A325,inputs!$C$5)-(inputs!$C$4+B325))*inputs!$B$4)</f>
        <v>0</v>
      </c>
      <c r="E325" s="16">
        <f>MAX(0, (calculations!A325-inputs!$C$5)*inputs!$B$5)</f>
        <v>0</v>
      </c>
      <c r="F325" s="19">
        <f>MAX(0,inputs!$B$13*(MIN(calculations!A325,inputs!$C$14)-inputs!$C$13))+MAX(0,inputs!$B$14*(calculations!A325-inputs!$C$14))</f>
        <v>2614.2249999999999</v>
      </c>
      <c r="G325" s="22">
        <f>MAX(MIN((calculations!A325-inputs!$B$21)/10000,100%),0) * inputs!$B$18</f>
        <v>0</v>
      </c>
      <c r="H325" s="22">
        <f>IF(AND(inputs!$B$35="YES", calculations!A325&gt;=inputs!$B$36,calculations!A325&lt;inputs!$B$37),inputs!$B$38*MIN(2,inputs!$B$17),0)</f>
        <v>0</v>
      </c>
      <c r="I325" s="25">
        <f>MIN(inputs!$B$32,A325)</f>
        <v>20000</v>
      </c>
      <c r="J325" s="25">
        <f>inputs!$B$29*(1+inputs!$B$33)-MAX(0,inputs!$B$31*(I325-inputs!$B$30))</f>
        <v>46486.999999999993</v>
      </c>
      <c r="K325" s="26">
        <f t="shared" si="65"/>
        <v>20000</v>
      </c>
      <c r="L325" s="25">
        <f>MAX(0,J325*(1+inputs!$B$33)-MAX(0,inputs!$B$31*(K325-inputs!$B$30)))</f>
        <v>47184.304999999986</v>
      </c>
      <c r="M325" s="26">
        <f t="shared" si="66"/>
        <v>21366.666666666668</v>
      </c>
      <c r="N325" s="25">
        <f>MAX(0,L325*(1+inputs!$B$33)-MAX(0,inputs!$B$31*(M325-inputs!$B$30)))</f>
        <v>47785.629574999977</v>
      </c>
      <c r="O325" s="26">
        <f t="shared" si="67"/>
        <v>22733.333333333332</v>
      </c>
      <c r="P325" s="25">
        <f>MAX(0,N325*(1+inputs!$B$33)-MAX(0,inputs!$B$31*(O325-inputs!$B$30)))</f>
        <v>48272.974018624969</v>
      </c>
      <c r="Q325" s="26">
        <f t="shared" si="68"/>
        <v>24100</v>
      </c>
      <c r="R325" s="25">
        <f>MAX(0,P325*(1+inputs!$B$33)-MAX(0,inputs!$B$31*(Q325-inputs!$B$30)))</f>
        <v>48644.628628904335</v>
      </c>
      <c r="S325" s="26">
        <f t="shared" si="69"/>
        <v>25466.666666666668</v>
      </c>
      <c r="T325" s="25">
        <f>MAX(0,R325*(1+inputs!$B$33)-MAX(0,inputs!$B$31*(S325-inputs!$B$30)))</f>
        <v>48898.858058337893</v>
      </c>
      <c r="U325" s="26">
        <f t="shared" si="70"/>
        <v>26833.333333333332</v>
      </c>
      <c r="V325" s="25">
        <f>MAX(0,T325*(1+inputs!$B$33)-MAX(0,inputs!$B$31*(U325-inputs!$B$30)))</f>
        <v>49033.900929212956</v>
      </c>
      <c r="W325" s="26">
        <f t="shared" si="71"/>
        <v>28200</v>
      </c>
      <c r="X325" s="25">
        <f>MAX(0,V325*(1+inputs!$B$33)-MAX(0,inputs!$B$31*(W325-inputs!$B$30)))</f>
        <v>49047.969443151145</v>
      </c>
      <c r="Y325" s="26">
        <f t="shared" si="72"/>
        <v>29566.666666666664</v>
      </c>
      <c r="Z325" s="25">
        <f>MAX(0,X325*(1+inputs!$B$33)-MAX(0,inputs!$B$31*(Y325-inputs!$B$30)))</f>
        <v>48939.248984798403</v>
      </c>
      <c r="AA325" s="25">
        <f>MAX(0,Y325*(1+inputs!$B$33)-MAX(0,inputs!$B$31*(Z325-inputs!$B$30)))</f>
        <v>27422.194258034804</v>
      </c>
      <c r="AB325" s="26">
        <f t="shared" si="73"/>
        <v>32300</v>
      </c>
      <c r="AC325" s="25">
        <f>MAX(0,AA325*(1+inputs!$B$33)-MAX(0,inputs!$B$31*(AB325-inputs!$B$30)))</f>
        <v>26743.087171905325</v>
      </c>
      <c r="AD325" s="26">
        <f>IF(inputs!$B$27="YES",MAX(0,inputs!$B$31*(AB325-inputs!$B$30)),0)</f>
        <v>0</v>
      </c>
      <c r="AE325" s="3">
        <f t="shared" si="74"/>
        <v>6560.2250000000004</v>
      </c>
      <c r="AF325" s="1">
        <f t="shared" si="77"/>
        <v>0.33250000000000002</v>
      </c>
      <c r="AG325" s="8">
        <f t="shared" si="75"/>
        <v>25739.775000000001</v>
      </c>
    </row>
    <row r="326" spans="1:33" x14ac:dyDescent="0.2">
      <c r="A326" s="11">
        <f t="shared" si="76"/>
        <v>32400</v>
      </c>
      <c r="B326" s="15">
        <f>inputs!$C$3-MAX(0,MIN((calculations!A326-inputs!$B$8)*0.5,inputs!$C$3))+IF(AND(inputs!$B$23="YES",A326&lt;=inputs!$B$25),inputs!$B$24,0)</f>
        <v>12570</v>
      </c>
      <c r="C326" s="15">
        <f>MAX(0,MIN(A326-B326,inputs!$C$4)*inputs!$B$3)</f>
        <v>3966</v>
      </c>
      <c r="D326" s="16">
        <f>MAX(0,(MIN(A326,inputs!$C$5)-(inputs!$C$4+B326))*inputs!$B$4)</f>
        <v>0</v>
      </c>
      <c r="E326" s="16">
        <f>MAX(0, (calculations!A326-inputs!$C$5)*inputs!$B$5)</f>
        <v>0</v>
      </c>
      <c r="F326" s="19">
        <f>MAX(0,inputs!$B$13*(MIN(calculations!A326,inputs!$C$14)-inputs!$C$13))+MAX(0,inputs!$B$14*(calculations!A326-inputs!$C$14))</f>
        <v>2627.4749999999999</v>
      </c>
      <c r="G326" s="22">
        <f>MAX(MIN((calculations!A326-inputs!$B$21)/10000,100%),0) * inputs!$B$18</f>
        <v>0</v>
      </c>
      <c r="H326" s="22">
        <f>IF(AND(inputs!$B$35="YES", calculations!A326&gt;=inputs!$B$36,calculations!A326&lt;inputs!$B$37),inputs!$B$38*MIN(2,inputs!$B$17),0)</f>
        <v>0</v>
      </c>
      <c r="I326" s="25">
        <f>MIN(inputs!$B$32,A326)</f>
        <v>20000</v>
      </c>
      <c r="J326" s="25">
        <f>inputs!$B$29*(1+inputs!$B$33)-MAX(0,inputs!$B$31*(I326-inputs!$B$30))</f>
        <v>46486.999999999993</v>
      </c>
      <c r="K326" s="26">
        <f t="shared" si="65"/>
        <v>20000</v>
      </c>
      <c r="L326" s="25">
        <f>MAX(0,J326*(1+inputs!$B$33)-MAX(0,inputs!$B$31*(K326-inputs!$B$30)))</f>
        <v>47184.304999999986</v>
      </c>
      <c r="M326" s="26">
        <f t="shared" si="66"/>
        <v>21377.777777777777</v>
      </c>
      <c r="N326" s="25">
        <f>MAX(0,L326*(1+inputs!$B$33)-MAX(0,inputs!$B$31*(M326-inputs!$B$30)))</f>
        <v>47784.629574999977</v>
      </c>
      <c r="O326" s="26">
        <f t="shared" si="67"/>
        <v>22755.555555555555</v>
      </c>
      <c r="P326" s="25">
        <f>MAX(0,N326*(1+inputs!$B$33)-MAX(0,inputs!$B$31*(O326-inputs!$B$30)))</f>
        <v>48269.95901862497</v>
      </c>
      <c r="Q326" s="26">
        <f t="shared" si="68"/>
        <v>24133.333333333332</v>
      </c>
      <c r="R326" s="25">
        <f>MAX(0,P326*(1+inputs!$B$33)-MAX(0,inputs!$B$31*(Q326-inputs!$B$30)))</f>
        <v>48638.568403904341</v>
      </c>
      <c r="S326" s="26">
        <f t="shared" si="69"/>
        <v>25511.111111111109</v>
      </c>
      <c r="T326" s="25">
        <f>MAX(0,R326*(1+inputs!$B$33)-MAX(0,inputs!$B$31*(S326-inputs!$B$30)))</f>
        <v>48888.7069299629</v>
      </c>
      <c r="U326" s="26">
        <f t="shared" si="70"/>
        <v>26888.888888888891</v>
      </c>
      <c r="V326" s="25">
        <f>MAX(0,T326*(1+inputs!$B$33)-MAX(0,inputs!$B$31*(U326-inputs!$B$30)))</f>
        <v>49018.59753391234</v>
      </c>
      <c r="W326" s="26">
        <f t="shared" si="71"/>
        <v>28266.666666666664</v>
      </c>
      <c r="X326" s="25">
        <f>MAX(0,V326*(1+inputs!$B$33)-MAX(0,inputs!$B$31*(W326-inputs!$B$30)))</f>
        <v>49026.436496921015</v>
      </c>
      <c r="Y326" s="26">
        <f t="shared" si="72"/>
        <v>29644.444444444445</v>
      </c>
      <c r="Z326" s="25">
        <f>MAX(0,X326*(1+inputs!$B$33)-MAX(0,inputs!$B$31*(Y326-inputs!$B$30)))</f>
        <v>48910.393044374825</v>
      </c>
      <c r="AA326" s="25">
        <f>MAX(0,Y326*(1+inputs!$B$33)-MAX(0,inputs!$B$31*(Z326-inputs!$B$30)))</f>
        <v>27503.735737117375</v>
      </c>
      <c r="AB326" s="26">
        <f t="shared" si="73"/>
        <v>32400</v>
      </c>
      <c r="AC326" s="25">
        <f>MAX(0,AA326*(1+inputs!$B$33)-MAX(0,inputs!$B$31*(AB326-inputs!$B$30)))</f>
        <v>26816.851773174134</v>
      </c>
      <c r="AD326" s="26">
        <f>IF(inputs!$B$27="YES",MAX(0,inputs!$B$31*(AB326-inputs!$B$30)),0)</f>
        <v>0</v>
      </c>
      <c r="AE326" s="3">
        <f t="shared" si="74"/>
        <v>6593.4750000000004</v>
      </c>
      <c r="AF326" s="1">
        <f t="shared" si="77"/>
        <v>0.33250000000000002</v>
      </c>
      <c r="AG326" s="8">
        <f t="shared" si="75"/>
        <v>25806.525000000001</v>
      </c>
    </row>
    <row r="327" spans="1:33" x14ac:dyDescent="0.2">
      <c r="A327" s="11">
        <f t="shared" si="76"/>
        <v>32500</v>
      </c>
      <c r="B327" s="15">
        <f>inputs!$C$3-MAX(0,MIN((calculations!A327-inputs!$B$8)*0.5,inputs!$C$3))+IF(AND(inputs!$B$23="YES",A327&lt;=inputs!$B$25),inputs!$B$24,0)</f>
        <v>12570</v>
      </c>
      <c r="C327" s="15">
        <f>MAX(0,MIN(A327-B327,inputs!$C$4)*inputs!$B$3)</f>
        <v>3986</v>
      </c>
      <c r="D327" s="16">
        <f>MAX(0,(MIN(A327,inputs!$C$5)-(inputs!$C$4+B327))*inputs!$B$4)</f>
        <v>0</v>
      </c>
      <c r="E327" s="16">
        <f>MAX(0, (calculations!A327-inputs!$C$5)*inputs!$B$5)</f>
        <v>0</v>
      </c>
      <c r="F327" s="19">
        <f>MAX(0,inputs!$B$13*(MIN(calculations!A327,inputs!$C$14)-inputs!$C$13))+MAX(0,inputs!$B$14*(calculations!A327-inputs!$C$14))</f>
        <v>2640.7249999999999</v>
      </c>
      <c r="G327" s="22">
        <f>MAX(MIN((calculations!A327-inputs!$B$21)/10000,100%),0) * inputs!$B$18</f>
        <v>0</v>
      </c>
      <c r="H327" s="22">
        <f>IF(AND(inputs!$B$35="YES", calculations!A327&gt;=inputs!$B$36,calculations!A327&lt;inputs!$B$37),inputs!$B$38*MIN(2,inputs!$B$17),0)</f>
        <v>0</v>
      </c>
      <c r="I327" s="25">
        <f>MIN(inputs!$B$32,A327)</f>
        <v>20000</v>
      </c>
      <c r="J327" s="25">
        <f>inputs!$B$29*(1+inputs!$B$33)-MAX(0,inputs!$B$31*(I327-inputs!$B$30))</f>
        <v>46486.999999999993</v>
      </c>
      <c r="K327" s="26">
        <f t="shared" si="65"/>
        <v>20000</v>
      </c>
      <c r="L327" s="25">
        <f>MAX(0,J327*(1+inputs!$B$33)-MAX(0,inputs!$B$31*(K327-inputs!$B$30)))</f>
        <v>47184.304999999986</v>
      </c>
      <c r="M327" s="26">
        <f t="shared" si="66"/>
        <v>21388.888888888891</v>
      </c>
      <c r="N327" s="25">
        <f>MAX(0,L327*(1+inputs!$B$33)-MAX(0,inputs!$B$31*(M327-inputs!$B$30)))</f>
        <v>47783.629574999977</v>
      </c>
      <c r="O327" s="26">
        <f t="shared" si="67"/>
        <v>22777.777777777777</v>
      </c>
      <c r="P327" s="25">
        <f>MAX(0,N327*(1+inputs!$B$33)-MAX(0,inputs!$B$31*(O327-inputs!$B$30)))</f>
        <v>48266.94401862497</v>
      </c>
      <c r="Q327" s="26">
        <f t="shared" si="68"/>
        <v>24166.666666666668</v>
      </c>
      <c r="R327" s="25">
        <f>MAX(0,P327*(1+inputs!$B$33)-MAX(0,inputs!$B$31*(Q327-inputs!$B$30)))</f>
        <v>48632.50817890434</v>
      </c>
      <c r="S327" s="26">
        <f t="shared" si="69"/>
        <v>25555.555555555555</v>
      </c>
      <c r="T327" s="25">
        <f>MAX(0,R327*(1+inputs!$B$33)-MAX(0,inputs!$B$31*(S327-inputs!$B$30)))</f>
        <v>48878.5558015879</v>
      </c>
      <c r="U327" s="26">
        <f t="shared" si="70"/>
        <v>26944.444444444445</v>
      </c>
      <c r="V327" s="25">
        <f>MAX(0,T327*(1+inputs!$B$33)-MAX(0,inputs!$B$31*(U327-inputs!$B$30)))</f>
        <v>49003.294138611709</v>
      </c>
      <c r="W327" s="26">
        <f t="shared" si="71"/>
        <v>28333.333333333336</v>
      </c>
      <c r="X327" s="25">
        <f>MAX(0,V327*(1+inputs!$B$33)-MAX(0,inputs!$B$31*(W327-inputs!$B$30)))</f>
        <v>49004.903550690877</v>
      </c>
      <c r="Y327" s="26">
        <f t="shared" si="72"/>
        <v>29722.222222222223</v>
      </c>
      <c r="Z327" s="25">
        <f>MAX(0,X327*(1+inputs!$B$33)-MAX(0,inputs!$B$31*(Y327-inputs!$B$30)))</f>
        <v>48881.537103951232</v>
      </c>
      <c r="AA327" s="25">
        <f>MAX(0,Y327*(1+inputs!$B$33)-MAX(0,inputs!$B$31*(Z327-inputs!$B$30)))</f>
        <v>27585.277216199946</v>
      </c>
      <c r="AB327" s="26">
        <f t="shared" si="73"/>
        <v>32500</v>
      </c>
      <c r="AC327" s="25">
        <f>MAX(0,AA327*(1+inputs!$B$33)-MAX(0,inputs!$B$31*(AB327-inputs!$B$30)))</f>
        <v>26890.616374442943</v>
      </c>
      <c r="AD327" s="26">
        <f>IF(inputs!$B$27="YES",MAX(0,inputs!$B$31*(AB327-inputs!$B$30)),0)</f>
        <v>0</v>
      </c>
      <c r="AE327" s="3">
        <f t="shared" si="74"/>
        <v>6626.7250000000004</v>
      </c>
      <c r="AF327" s="1">
        <f t="shared" si="77"/>
        <v>0.33250000000000002</v>
      </c>
      <c r="AG327" s="8">
        <f t="shared" si="75"/>
        <v>25873.275000000001</v>
      </c>
    </row>
    <row r="328" spans="1:33" x14ac:dyDescent="0.2">
      <c r="A328" s="11">
        <f t="shared" si="76"/>
        <v>32600</v>
      </c>
      <c r="B328" s="15">
        <f>inputs!$C$3-MAX(0,MIN((calculations!A328-inputs!$B$8)*0.5,inputs!$C$3))+IF(AND(inputs!$B$23="YES",A328&lt;=inputs!$B$25),inputs!$B$24,0)</f>
        <v>12570</v>
      </c>
      <c r="C328" s="15">
        <f>MAX(0,MIN(A328-B328,inputs!$C$4)*inputs!$B$3)</f>
        <v>4006</v>
      </c>
      <c r="D328" s="16">
        <f>MAX(0,(MIN(A328,inputs!$C$5)-(inputs!$C$4+B328))*inputs!$B$4)</f>
        <v>0</v>
      </c>
      <c r="E328" s="16">
        <f>MAX(0, (calculations!A328-inputs!$C$5)*inputs!$B$5)</f>
        <v>0</v>
      </c>
      <c r="F328" s="19">
        <f>MAX(0,inputs!$B$13*(MIN(calculations!A328,inputs!$C$14)-inputs!$C$13))+MAX(0,inputs!$B$14*(calculations!A328-inputs!$C$14))</f>
        <v>2653.9749999999999</v>
      </c>
      <c r="G328" s="22">
        <f>MAX(MIN((calculations!A328-inputs!$B$21)/10000,100%),0) * inputs!$B$18</f>
        <v>0</v>
      </c>
      <c r="H328" s="22">
        <f>IF(AND(inputs!$B$35="YES", calculations!A328&gt;=inputs!$B$36,calculations!A328&lt;inputs!$B$37),inputs!$B$38*MIN(2,inputs!$B$17),0)</f>
        <v>0</v>
      </c>
      <c r="I328" s="25">
        <f>MIN(inputs!$B$32,A328)</f>
        <v>20000</v>
      </c>
      <c r="J328" s="25">
        <f>inputs!$B$29*(1+inputs!$B$33)-MAX(0,inputs!$B$31*(I328-inputs!$B$30))</f>
        <v>46486.999999999993</v>
      </c>
      <c r="K328" s="26">
        <f t="shared" si="65"/>
        <v>20000</v>
      </c>
      <c r="L328" s="25">
        <f>MAX(0,J328*(1+inputs!$B$33)-MAX(0,inputs!$B$31*(K328-inputs!$B$30)))</f>
        <v>47184.304999999986</v>
      </c>
      <c r="M328" s="26">
        <f t="shared" si="66"/>
        <v>21400</v>
      </c>
      <c r="N328" s="25">
        <f>MAX(0,L328*(1+inputs!$B$33)-MAX(0,inputs!$B$31*(M328-inputs!$B$30)))</f>
        <v>47782.629574999977</v>
      </c>
      <c r="O328" s="26">
        <f t="shared" si="67"/>
        <v>22800</v>
      </c>
      <c r="P328" s="25">
        <f>MAX(0,N328*(1+inputs!$B$33)-MAX(0,inputs!$B$31*(O328-inputs!$B$30)))</f>
        <v>48263.929018624971</v>
      </c>
      <c r="Q328" s="26">
        <f t="shared" si="68"/>
        <v>24200</v>
      </c>
      <c r="R328" s="25">
        <f>MAX(0,P328*(1+inputs!$B$33)-MAX(0,inputs!$B$31*(Q328-inputs!$B$30)))</f>
        <v>48626.447953904339</v>
      </c>
      <c r="S328" s="26">
        <f t="shared" si="69"/>
        <v>25600</v>
      </c>
      <c r="T328" s="25">
        <f>MAX(0,R328*(1+inputs!$B$33)-MAX(0,inputs!$B$31*(S328-inputs!$B$30)))</f>
        <v>48868.404673212899</v>
      </c>
      <c r="U328" s="26">
        <f t="shared" si="70"/>
        <v>27000</v>
      </c>
      <c r="V328" s="25">
        <f>MAX(0,T328*(1+inputs!$B$33)-MAX(0,inputs!$B$31*(U328-inputs!$B$30)))</f>
        <v>48987.990743311086</v>
      </c>
      <c r="W328" s="26">
        <f t="shared" si="71"/>
        <v>28400</v>
      </c>
      <c r="X328" s="25">
        <f>MAX(0,V328*(1+inputs!$B$33)-MAX(0,inputs!$B$31*(W328-inputs!$B$30)))</f>
        <v>48983.370604460746</v>
      </c>
      <c r="Y328" s="26">
        <f t="shared" si="72"/>
        <v>29800</v>
      </c>
      <c r="Z328" s="25">
        <f>MAX(0,X328*(1+inputs!$B$33)-MAX(0,inputs!$B$31*(Y328-inputs!$B$30)))</f>
        <v>48852.681163527654</v>
      </c>
      <c r="AA328" s="25">
        <f>MAX(0,Y328*(1+inputs!$B$33)-MAX(0,inputs!$B$31*(Z328-inputs!$B$30)))</f>
        <v>27666.818695282509</v>
      </c>
      <c r="AB328" s="26">
        <f t="shared" si="73"/>
        <v>32600</v>
      </c>
      <c r="AC328" s="25">
        <f>MAX(0,AA328*(1+inputs!$B$33)-MAX(0,inputs!$B$31*(AB328-inputs!$B$30)))</f>
        <v>26964.380975711745</v>
      </c>
      <c r="AD328" s="26">
        <f>IF(inputs!$B$27="YES",MAX(0,inputs!$B$31*(AB328-inputs!$B$30)),0)</f>
        <v>0</v>
      </c>
      <c r="AE328" s="3">
        <f t="shared" si="74"/>
        <v>6659.9750000000004</v>
      </c>
      <c r="AF328" s="1">
        <f t="shared" si="77"/>
        <v>0.33250000000000002</v>
      </c>
      <c r="AG328" s="8">
        <f t="shared" si="75"/>
        <v>25940.025000000001</v>
      </c>
    </row>
    <row r="329" spans="1:33" x14ac:dyDescent="0.2">
      <c r="A329" s="11">
        <f t="shared" si="76"/>
        <v>32700</v>
      </c>
      <c r="B329" s="15">
        <f>inputs!$C$3-MAX(0,MIN((calculations!A329-inputs!$B$8)*0.5,inputs!$C$3))+IF(AND(inputs!$B$23="YES",A329&lt;=inputs!$B$25),inputs!$B$24,0)</f>
        <v>12570</v>
      </c>
      <c r="C329" s="15">
        <f>MAX(0,MIN(A329-B329,inputs!$C$4)*inputs!$B$3)</f>
        <v>4026</v>
      </c>
      <c r="D329" s="16">
        <f>MAX(0,(MIN(A329,inputs!$C$5)-(inputs!$C$4+B329))*inputs!$B$4)</f>
        <v>0</v>
      </c>
      <c r="E329" s="16">
        <f>MAX(0, (calculations!A329-inputs!$C$5)*inputs!$B$5)</f>
        <v>0</v>
      </c>
      <c r="F329" s="19">
        <f>MAX(0,inputs!$B$13*(MIN(calculations!A329,inputs!$C$14)-inputs!$C$13))+MAX(0,inputs!$B$14*(calculations!A329-inputs!$C$14))</f>
        <v>2667.2249999999999</v>
      </c>
      <c r="G329" s="22">
        <f>MAX(MIN((calculations!A329-inputs!$B$21)/10000,100%),0) * inputs!$B$18</f>
        <v>0</v>
      </c>
      <c r="H329" s="22">
        <f>IF(AND(inputs!$B$35="YES", calculations!A329&gt;=inputs!$B$36,calculations!A329&lt;inputs!$B$37),inputs!$B$38*MIN(2,inputs!$B$17),0)</f>
        <v>0</v>
      </c>
      <c r="I329" s="25">
        <f>MIN(inputs!$B$32,A329)</f>
        <v>20000</v>
      </c>
      <c r="J329" s="25">
        <f>inputs!$B$29*(1+inputs!$B$33)-MAX(0,inputs!$B$31*(I329-inputs!$B$30))</f>
        <v>46486.999999999993</v>
      </c>
      <c r="K329" s="26">
        <f t="shared" si="65"/>
        <v>20000</v>
      </c>
      <c r="L329" s="25">
        <f>MAX(0,J329*(1+inputs!$B$33)-MAX(0,inputs!$B$31*(K329-inputs!$B$30)))</f>
        <v>47184.304999999986</v>
      </c>
      <c r="M329" s="26">
        <f t="shared" si="66"/>
        <v>21411.111111111109</v>
      </c>
      <c r="N329" s="25">
        <f>MAX(0,L329*(1+inputs!$B$33)-MAX(0,inputs!$B$31*(M329-inputs!$B$30)))</f>
        <v>47781.629574999977</v>
      </c>
      <c r="O329" s="26">
        <f t="shared" si="67"/>
        <v>22822.222222222223</v>
      </c>
      <c r="P329" s="25">
        <f>MAX(0,N329*(1+inputs!$B$33)-MAX(0,inputs!$B$31*(O329-inputs!$B$30)))</f>
        <v>48260.914018624972</v>
      </c>
      <c r="Q329" s="26">
        <f t="shared" si="68"/>
        <v>24233.333333333332</v>
      </c>
      <c r="R329" s="25">
        <f>MAX(0,P329*(1+inputs!$B$33)-MAX(0,inputs!$B$31*(Q329-inputs!$B$30)))</f>
        <v>48620.387728904338</v>
      </c>
      <c r="S329" s="26">
        <f t="shared" si="69"/>
        <v>25644.444444444445</v>
      </c>
      <c r="T329" s="25">
        <f>MAX(0,R329*(1+inputs!$B$33)-MAX(0,inputs!$B$31*(S329-inputs!$B$30)))</f>
        <v>48858.253544837899</v>
      </c>
      <c r="U329" s="26">
        <f t="shared" si="70"/>
        <v>27055.555555555555</v>
      </c>
      <c r="V329" s="25">
        <f>MAX(0,T329*(1+inputs!$B$33)-MAX(0,inputs!$B$31*(U329-inputs!$B$30)))</f>
        <v>48972.687348010462</v>
      </c>
      <c r="W329" s="26">
        <f t="shared" si="71"/>
        <v>28466.666666666664</v>
      </c>
      <c r="X329" s="25">
        <f>MAX(0,V329*(1+inputs!$B$33)-MAX(0,inputs!$B$31*(W329-inputs!$B$30)))</f>
        <v>48961.837658230615</v>
      </c>
      <c r="Y329" s="26">
        <f t="shared" si="72"/>
        <v>29877.777777777777</v>
      </c>
      <c r="Z329" s="25">
        <f>MAX(0,X329*(1+inputs!$B$33)-MAX(0,inputs!$B$31*(Y329-inputs!$B$30)))</f>
        <v>48823.825223104068</v>
      </c>
      <c r="AA329" s="25">
        <f>MAX(0,Y329*(1+inputs!$B$33)-MAX(0,inputs!$B$31*(Z329-inputs!$B$30)))</f>
        <v>27748.360174365076</v>
      </c>
      <c r="AB329" s="26">
        <f t="shared" si="73"/>
        <v>32700</v>
      </c>
      <c r="AC329" s="25">
        <f>MAX(0,AA329*(1+inputs!$B$33)-MAX(0,inputs!$B$31*(AB329-inputs!$B$30)))</f>
        <v>27038.145576980551</v>
      </c>
      <c r="AD329" s="26">
        <f>IF(inputs!$B$27="YES",MAX(0,inputs!$B$31*(AB329-inputs!$B$30)),0)</f>
        <v>0</v>
      </c>
      <c r="AE329" s="3">
        <f t="shared" si="74"/>
        <v>6693.2250000000004</v>
      </c>
      <c r="AF329" s="1">
        <f t="shared" si="77"/>
        <v>0.33250000000000002</v>
      </c>
      <c r="AG329" s="8">
        <f t="shared" si="75"/>
        <v>26006.775000000001</v>
      </c>
    </row>
    <row r="330" spans="1:33" x14ac:dyDescent="0.2">
      <c r="A330" s="11">
        <f t="shared" si="76"/>
        <v>32800</v>
      </c>
      <c r="B330" s="15">
        <f>inputs!$C$3-MAX(0,MIN((calculations!A330-inputs!$B$8)*0.5,inputs!$C$3))+IF(AND(inputs!$B$23="YES",A330&lt;=inputs!$B$25),inputs!$B$24,0)</f>
        <v>12570</v>
      </c>
      <c r="C330" s="15">
        <f>MAX(0,MIN(A330-B330,inputs!$C$4)*inputs!$B$3)</f>
        <v>4046</v>
      </c>
      <c r="D330" s="16">
        <f>MAX(0,(MIN(A330,inputs!$C$5)-(inputs!$C$4+B330))*inputs!$B$4)</f>
        <v>0</v>
      </c>
      <c r="E330" s="16">
        <f>MAX(0, (calculations!A330-inputs!$C$5)*inputs!$B$5)</f>
        <v>0</v>
      </c>
      <c r="F330" s="19">
        <f>MAX(0,inputs!$B$13*(MIN(calculations!A330,inputs!$C$14)-inputs!$C$13))+MAX(0,inputs!$B$14*(calculations!A330-inputs!$C$14))</f>
        <v>2680.4749999999999</v>
      </c>
      <c r="G330" s="22">
        <f>MAX(MIN((calculations!A330-inputs!$B$21)/10000,100%),0) * inputs!$B$18</f>
        <v>0</v>
      </c>
      <c r="H330" s="22">
        <f>IF(AND(inputs!$B$35="YES", calculations!A330&gt;=inputs!$B$36,calculations!A330&lt;inputs!$B$37),inputs!$B$38*MIN(2,inputs!$B$17),0)</f>
        <v>0</v>
      </c>
      <c r="I330" s="25">
        <f>MIN(inputs!$B$32,A330)</f>
        <v>20000</v>
      </c>
      <c r="J330" s="25">
        <f>inputs!$B$29*(1+inputs!$B$33)-MAX(0,inputs!$B$31*(I330-inputs!$B$30))</f>
        <v>46486.999999999993</v>
      </c>
      <c r="K330" s="26">
        <f t="shared" si="65"/>
        <v>20000</v>
      </c>
      <c r="L330" s="25">
        <f>MAX(0,J330*(1+inputs!$B$33)-MAX(0,inputs!$B$31*(K330-inputs!$B$30)))</f>
        <v>47184.304999999986</v>
      </c>
      <c r="M330" s="26">
        <f t="shared" si="66"/>
        <v>21422.222222222223</v>
      </c>
      <c r="N330" s="25">
        <f>MAX(0,L330*(1+inputs!$B$33)-MAX(0,inputs!$B$31*(M330-inputs!$B$30)))</f>
        <v>47780.629574999977</v>
      </c>
      <c r="O330" s="26">
        <f t="shared" si="67"/>
        <v>22844.444444444445</v>
      </c>
      <c r="P330" s="25">
        <f>MAX(0,N330*(1+inputs!$B$33)-MAX(0,inputs!$B$31*(O330-inputs!$B$30)))</f>
        <v>48257.899018624972</v>
      </c>
      <c r="Q330" s="26">
        <f t="shared" si="68"/>
        <v>24266.666666666668</v>
      </c>
      <c r="R330" s="25">
        <f>MAX(0,P330*(1+inputs!$B$33)-MAX(0,inputs!$B$31*(Q330-inputs!$B$30)))</f>
        <v>48614.327503904336</v>
      </c>
      <c r="S330" s="26">
        <f t="shared" si="69"/>
        <v>25688.888888888891</v>
      </c>
      <c r="T330" s="25">
        <f>MAX(0,R330*(1+inputs!$B$33)-MAX(0,inputs!$B$31*(S330-inputs!$B$30)))</f>
        <v>48848.102416462898</v>
      </c>
      <c r="U330" s="26">
        <f t="shared" si="70"/>
        <v>27111.111111111109</v>
      </c>
      <c r="V330" s="25">
        <f>MAX(0,T330*(1+inputs!$B$33)-MAX(0,inputs!$B$31*(U330-inputs!$B$30)))</f>
        <v>48957.383952709832</v>
      </c>
      <c r="W330" s="26">
        <f t="shared" si="71"/>
        <v>28533.333333333336</v>
      </c>
      <c r="X330" s="25">
        <f>MAX(0,V330*(1+inputs!$B$33)-MAX(0,inputs!$B$31*(W330-inputs!$B$30)))</f>
        <v>48940.30471200047</v>
      </c>
      <c r="Y330" s="26">
        <f t="shared" si="72"/>
        <v>29955.555555555555</v>
      </c>
      <c r="Z330" s="25">
        <f>MAX(0,X330*(1+inputs!$B$33)-MAX(0,inputs!$B$31*(Y330-inputs!$B$30)))</f>
        <v>48794.969282680468</v>
      </c>
      <c r="AA330" s="25">
        <f>MAX(0,Y330*(1+inputs!$B$33)-MAX(0,inputs!$B$31*(Z330-inputs!$B$30)))</f>
        <v>27829.901653447647</v>
      </c>
      <c r="AB330" s="26">
        <f t="shared" si="73"/>
        <v>32800</v>
      </c>
      <c r="AC330" s="25">
        <f>MAX(0,AA330*(1+inputs!$B$33)-MAX(0,inputs!$B$31*(AB330-inputs!$B$30)))</f>
        <v>27111.91017824936</v>
      </c>
      <c r="AD330" s="26">
        <f>IF(inputs!$B$27="YES",MAX(0,inputs!$B$31*(AB330-inputs!$B$30)),0)</f>
        <v>0</v>
      </c>
      <c r="AE330" s="3">
        <f t="shared" si="74"/>
        <v>6726.4750000000004</v>
      </c>
      <c r="AF330" s="1">
        <f t="shared" si="77"/>
        <v>0.33250000000000002</v>
      </c>
      <c r="AG330" s="8">
        <f t="shared" si="75"/>
        <v>26073.525000000001</v>
      </c>
    </row>
    <row r="331" spans="1:33" x14ac:dyDescent="0.2">
      <c r="A331" s="11">
        <f t="shared" si="76"/>
        <v>32900</v>
      </c>
      <c r="B331" s="15">
        <f>inputs!$C$3-MAX(0,MIN((calculations!A331-inputs!$B$8)*0.5,inputs!$C$3))+IF(AND(inputs!$B$23="YES",A331&lt;=inputs!$B$25),inputs!$B$24,0)</f>
        <v>12570</v>
      </c>
      <c r="C331" s="15">
        <f>MAX(0,MIN(A331-B331,inputs!$C$4)*inputs!$B$3)</f>
        <v>4066</v>
      </c>
      <c r="D331" s="16">
        <f>MAX(0,(MIN(A331,inputs!$C$5)-(inputs!$C$4+B331))*inputs!$B$4)</f>
        <v>0</v>
      </c>
      <c r="E331" s="16">
        <f>MAX(0, (calculations!A331-inputs!$C$5)*inputs!$B$5)</f>
        <v>0</v>
      </c>
      <c r="F331" s="19">
        <f>MAX(0,inputs!$B$13*(MIN(calculations!A331,inputs!$C$14)-inputs!$C$13))+MAX(0,inputs!$B$14*(calculations!A331-inputs!$C$14))</f>
        <v>2693.7249999999999</v>
      </c>
      <c r="G331" s="22">
        <f>MAX(MIN((calculations!A331-inputs!$B$21)/10000,100%),0) * inputs!$B$18</f>
        <v>0</v>
      </c>
      <c r="H331" s="22">
        <f>IF(AND(inputs!$B$35="YES", calculations!A331&gt;=inputs!$B$36,calculations!A331&lt;inputs!$B$37),inputs!$B$38*MIN(2,inputs!$B$17),0)</f>
        <v>0</v>
      </c>
      <c r="I331" s="25">
        <f>MIN(inputs!$B$32,A331)</f>
        <v>20000</v>
      </c>
      <c r="J331" s="25">
        <f>inputs!$B$29*(1+inputs!$B$33)-MAX(0,inputs!$B$31*(I331-inputs!$B$30))</f>
        <v>46486.999999999993</v>
      </c>
      <c r="K331" s="26">
        <f t="shared" si="65"/>
        <v>20000</v>
      </c>
      <c r="L331" s="25">
        <f>MAX(0,J331*(1+inputs!$B$33)-MAX(0,inputs!$B$31*(K331-inputs!$B$30)))</f>
        <v>47184.304999999986</v>
      </c>
      <c r="M331" s="26">
        <f t="shared" si="66"/>
        <v>21433.333333333332</v>
      </c>
      <c r="N331" s="25">
        <f>MAX(0,L331*(1+inputs!$B$33)-MAX(0,inputs!$B$31*(M331-inputs!$B$30)))</f>
        <v>47779.629574999977</v>
      </c>
      <c r="O331" s="26">
        <f t="shared" si="67"/>
        <v>22866.666666666668</v>
      </c>
      <c r="P331" s="25">
        <f>MAX(0,N331*(1+inputs!$B$33)-MAX(0,inputs!$B$31*(O331-inputs!$B$30)))</f>
        <v>48254.884018624973</v>
      </c>
      <c r="Q331" s="26">
        <f t="shared" si="68"/>
        <v>24300</v>
      </c>
      <c r="R331" s="25">
        <f>MAX(0,P331*(1+inputs!$B$33)-MAX(0,inputs!$B$31*(Q331-inputs!$B$30)))</f>
        <v>48608.267278904343</v>
      </c>
      <c r="S331" s="26">
        <f t="shared" si="69"/>
        <v>25733.333333333332</v>
      </c>
      <c r="T331" s="25">
        <f>MAX(0,R331*(1+inputs!$B$33)-MAX(0,inputs!$B$31*(S331-inputs!$B$30)))</f>
        <v>48837.951288087897</v>
      </c>
      <c r="U331" s="26">
        <f t="shared" si="70"/>
        <v>27166.666666666668</v>
      </c>
      <c r="V331" s="25">
        <f>MAX(0,T331*(1+inputs!$B$33)-MAX(0,inputs!$B$31*(U331-inputs!$B$30)))</f>
        <v>48942.080557409208</v>
      </c>
      <c r="W331" s="26">
        <f t="shared" si="71"/>
        <v>28600</v>
      </c>
      <c r="X331" s="25">
        <f>MAX(0,V331*(1+inputs!$B$33)-MAX(0,inputs!$B$31*(W331-inputs!$B$30)))</f>
        <v>48918.77176577034</v>
      </c>
      <c r="Y331" s="26">
        <f t="shared" si="72"/>
        <v>30033.333333333336</v>
      </c>
      <c r="Z331" s="25">
        <f>MAX(0,X331*(1+inputs!$B$33)-MAX(0,inputs!$B$31*(Y331-inputs!$B$30)))</f>
        <v>48766.113342256889</v>
      </c>
      <c r="AA331" s="25">
        <f>MAX(0,Y331*(1+inputs!$B$33)-MAX(0,inputs!$B$31*(Z331-inputs!$B$30)))</f>
        <v>27911.443132530214</v>
      </c>
      <c r="AB331" s="26">
        <f t="shared" si="73"/>
        <v>32900</v>
      </c>
      <c r="AC331" s="25">
        <f>MAX(0,AA331*(1+inputs!$B$33)-MAX(0,inputs!$B$31*(AB331-inputs!$B$30)))</f>
        <v>27185.674779518165</v>
      </c>
      <c r="AD331" s="26">
        <f>IF(inputs!$B$27="YES",MAX(0,inputs!$B$31*(AB331-inputs!$B$30)),0)</f>
        <v>0</v>
      </c>
      <c r="AE331" s="3">
        <f t="shared" si="74"/>
        <v>6759.7250000000004</v>
      </c>
      <c r="AF331" s="1">
        <f t="shared" si="77"/>
        <v>0.33250000000000002</v>
      </c>
      <c r="AG331" s="8">
        <f t="shared" si="75"/>
        <v>26140.275000000001</v>
      </c>
    </row>
    <row r="332" spans="1:33" x14ac:dyDescent="0.2">
      <c r="A332" s="11">
        <f t="shared" si="76"/>
        <v>33000</v>
      </c>
      <c r="B332" s="15">
        <f>inputs!$C$3-MAX(0,MIN((calculations!A332-inputs!$B$8)*0.5,inputs!$C$3))+IF(AND(inputs!$B$23="YES",A332&lt;=inputs!$B$25),inputs!$B$24,0)</f>
        <v>12570</v>
      </c>
      <c r="C332" s="15">
        <f>MAX(0,MIN(A332-B332,inputs!$C$4)*inputs!$B$3)</f>
        <v>4086</v>
      </c>
      <c r="D332" s="16">
        <f>MAX(0,(MIN(A332,inputs!$C$5)-(inputs!$C$4+B332))*inputs!$B$4)</f>
        <v>0</v>
      </c>
      <c r="E332" s="16">
        <f>MAX(0, (calculations!A332-inputs!$C$5)*inputs!$B$5)</f>
        <v>0</v>
      </c>
      <c r="F332" s="19">
        <f>MAX(0,inputs!$B$13*(MIN(calculations!A332,inputs!$C$14)-inputs!$C$13))+MAX(0,inputs!$B$14*(calculations!A332-inputs!$C$14))</f>
        <v>2706.9749999999999</v>
      </c>
      <c r="G332" s="22">
        <f>MAX(MIN((calculations!A332-inputs!$B$21)/10000,100%),0) * inputs!$B$18</f>
        <v>0</v>
      </c>
      <c r="H332" s="22">
        <f>IF(AND(inputs!$B$35="YES", calculations!A332&gt;=inputs!$B$36,calculations!A332&lt;inputs!$B$37),inputs!$B$38*MIN(2,inputs!$B$17),0)</f>
        <v>0</v>
      </c>
      <c r="I332" s="25">
        <f>MIN(inputs!$B$32,A332)</f>
        <v>20000</v>
      </c>
      <c r="J332" s="25">
        <f>inputs!$B$29*(1+inputs!$B$33)-MAX(0,inputs!$B$31*(I332-inputs!$B$30))</f>
        <v>46486.999999999993</v>
      </c>
      <c r="K332" s="26">
        <f t="shared" si="65"/>
        <v>20000</v>
      </c>
      <c r="L332" s="25">
        <f>MAX(0,J332*(1+inputs!$B$33)-MAX(0,inputs!$B$31*(K332-inputs!$B$30)))</f>
        <v>47184.304999999986</v>
      </c>
      <c r="M332" s="26">
        <f t="shared" si="66"/>
        <v>21444.444444444445</v>
      </c>
      <c r="N332" s="25">
        <f>MAX(0,L332*(1+inputs!$B$33)-MAX(0,inputs!$B$31*(M332-inputs!$B$30)))</f>
        <v>47778.629574999977</v>
      </c>
      <c r="O332" s="26">
        <f t="shared" si="67"/>
        <v>22888.888888888891</v>
      </c>
      <c r="P332" s="25">
        <f>MAX(0,N332*(1+inputs!$B$33)-MAX(0,inputs!$B$31*(O332-inputs!$B$30)))</f>
        <v>48251.869018624973</v>
      </c>
      <c r="Q332" s="26">
        <f t="shared" si="68"/>
        <v>24333.333333333332</v>
      </c>
      <c r="R332" s="25">
        <f>MAX(0,P332*(1+inputs!$B$33)-MAX(0,inputs!$B$31*(Q332-inputs!$B$30)))</f>
        <v>48602.207053904342</v>
      </c>
      <c r="S332" s="26">
        <f t="shared" si="69"/>
        <v>25777.777777777777</v>
      </c>
      <c r="T332" s="25">
        <f>MAX(0,R332*(1+inputs!$B$33)-MAX(0,inputs!$B$31*(S332-inputs!$B$30)))</f>
        <v>48827.800159712897</v>
      </c>
      <c r="U332" s="26">
        <f t="shared" si="70"/>
        <v>27222.222222222223</v>
      </c>
      <c r="V332" s="25">
        <f>MAX(0,T332*(1+inputs!$B$33)-MAX(0,inputs!$B$31*(U332-inputs!$B$30)))</f>
        <v>48926.777162108585</v>
      </c>
      <c r="W332" s="26">
        <f t="shared" si="71"/>
        <v>28666.666666666664</v>
      </c>
      <c r="X332" s="25">
        <f>MAX(0,V332*(1+inputs!$B$33)-MAX(0,inputs!$B$31*(W332-inputs!$B$30)))</f>
        <v>48897.238819540209</v>
      </c>
      <c r="Y332" s="26">
        <f t="shared" si="72"/>
        <v>30111.111111111109</v>
      </c>
      <c r="Z332" s="25">
        <f>MAX(0,X332*(1+inputs!$B$33)-MAX(0,inputs!$B$31*(Y332-inputs!$B$30)))</f>
        <v>48737.257401833303</v>
      </c>
      <c r="AA332" s="25">
        <f>MAX(0,Y332*(1+inputs!$B$33)-MAX(0,inputs!$B$31*(Z332-inputs!$B$30)))</f>
        <v>27992.984611612777</v>
      </c>
      <c r="AB332" s="26">
        <f t="shared" si="73"/>
        <v>33000</v>
      </c>
      <c r="AC332" s="25">
        <f>MAX(0,AA332*(1+inputs!$B$33)-MAX(0,inputs!$B$31*(AB332-inputs!$B$30)))</f>
        <v>27259.439380786967</v>
      </c>
      <c r="AD332" s="26">
        <f>IF(inputs!$B$27="YES",MAX(0,inputs!$B$31*(AB332-inputs!$B$30)),0)</f>
        <v>0</v>
      </c>
      <c r="AE332" s="3">
        <f t="shared" si="74"/>
        <v>6792.9750000000004</v>
      </c>
      <c r="AF332" s="1">
        <f t="shared" si="77"/>
        <v>0.33250000000000002</v>
      </c>
      <c r="AG332" s="8">
        <f t="shared" si="75"/>
        <v>26207.025000000001</v>
      </c>
    </row>
    <row r="333" spans="1:33" x14ac:dyDescent="0.2">
      <c r="A333" s="11">
        <f t="shared" si="76"/>
        <v>33100</v>
      </c>
      <c r="B333" s="15">
        <f>inputs!$C$3-MAX(0,MIN((calculations!A333-inputs!$B$8)*0.5,inputs!$C$3))+IF(AND(inputs!$B$23="YES",A333&lt;=inputs!$B$25),inputs!$B$24,0)</f>
        <v>12570</v>
      </c>
      <c r="C333" s="15">
        <f>MAX(0,MIN(A333-B333,inputs!$C$4)*inputs!$B$3)</f>
        <v>4106</v>
      </c>
      <c r="D333" s="16">
        <f>MAX(0,(MIN(A333,inputs!$C$5)-(inputs!$C$4+B333))*inputs!$B$4)</f>
        <v>0</v>
      </c>
      <c r="E333" s="16">
        <f>MAX(0, (calculations!A333-inputs!$C$5)*inputs!$B$5)</f>
        <v>0</v>
      </c>
      <c r="F333" s="19">
        <f>MAX(0,inputs!$B$13*(MIN(calculations!A333,inputs!$C$14)-inputs!$C$13))+MAX(0,inputs!$B$14*(calculations!A333-inputs!$C$14))</f>
        <v>2720.2250000000004</v>
      </c>
      <c r="G333" s="22">
        <f>MAX(MIN((calculations!A333-inputs!$B$21)/10000,100%),0) * inputs!$B$18</f>
        <v>0</v>
      </c>
      <c r="H333" s="22">
        <f>IF(AND(inputs!$B$35="YES", calculations!A333&gt;=inputs!$B$36,calculations!A333&lt;inputs!$B$37),inputs!$B$38*MIN(2,inputs!$B$17),0)</f>
        <v>0</v>
      </c>
      <c r="I333" s="25">
        <f>MIN(inputs!$B$32,A333)</f>
        <v>20000</v>
      </c>
      <c r="J333" s="25">
        <f>inputs!$B$29*(1+inputs!$B$33)-MAX(0,inputs!$B$31*(I333-inputs!$B$30))</f>
        <v>46486.999999999993</v>
      </c>
      <c r="K333" s="26">
        <f t="shared" si="65"/>
        <v>20000</v>
      </c>
      <c r="L333" s="25">
        <f>MAX(0,J333*(1+inputs!$B$33)-MAX(0,inputs!$B$31*(K333-inputs!$B$30)))</f>
        <v>47184.304999999986</v>
      </c>
      <c r="M333" s="26">
        <f t="shared" si="66"/>
        <v>21455.555555555555</v>
      </c>
      <c r="N333" s="25">
        <f>MAX(0,L333*(1+inputs!$B$33)-MAX(0,inputs!$B$31*(M333-inputs!$B$30)))</f>
        <v>47777.629574999977</v>
      </c>
      <c r="O333" s="26">
        <f t="shared" si="67"/>
        <v>22911.111111111109</v>
      </c>
      <c r="P333" s="25">
        <f>MAX(0,N333*(1+inputs!$B$33)-MAX(0,inputs!$B$31*(O333-inputs!$B$30)))</f>
        <v>48248.854018624967</v>
      </c>
      <c r="Q333" s="26">
        <f t="shared" si="68"/>
        <v>24366.666666666668</v>
      </c>
      <c r="R333" s="25">
        <f>MAX(0,P333*(1+inputs!$B$33)-MAX(0,inputs!$B$31*(Q333-inputs!$B$30)))</f>
        <v>48596.146828904333</v>
      </c>
      <c r="S333" s="26">
        <f t="shared" si="69"/>
        <v>25822.222222222223</v>
      </c>
      <c r="T333" s="25">
        <f>MAX(0,R333*(1+inputs!$B$33)-MAX(0,inputs!$B$31*(S333-inputs!$B$30)))</f>
        <v>48817.649031337889</v>
      </c>
      <c r="U333" s="26">
        <f t="shared" si="70"/>
        <v>27277.777777777777</v>
      </c>
      <c r="V333" s="25">
        <f>MAX(0,T333*(1+inputs!$B$33)-MAX(0,inputs!$B$31*(U333-inputs!$B$30)))</f>
        <v>48911.473766807947</v>
      </c>
      <c r="W333" s="26">
        <f t="shared" si="71"/>
        <v>28733.333333333336</v>
      </c>
      <c r="X333" s="25">
        <f>MAX(0,V333*(1+inputs!$B$33)-MAX(0,inputs!$B$31*(W333-inputs!$B$30)))</f>
        <v>48875.705873310057</v>
      </c>
      <c r="Y333" s="26">
        <f t="shared" si="72"/>
        <v>30188.888888888891</v>
      </c>
      <c r="Z333" s="25">
        <f>MAX(0,X333*(1+inputs!$B$33)-MAX(0,inputs!$B$31*(Y333-inputs!$B$30)))</f>
        <v>48708.401461409703</v>
      </c>
      <c r="AA333" s="25">
        <f>MAX(0,Y333*(1+inputs!$B$33)-MAX(0,inputs!$B$31*(Z333-inputs!$B$30)))</f>
        <v>28074.526090695348</v>
      </c>
      <c r="AB333" s="26">
        <f t="shared" si="73"/>
        <v>33100</v>
      </c>
      <c r="AC333" s="25">
        <f>MAX(0,AA333*(1+inputs!$B$33)-MAX(0,inputs!$B$31*(AB333-inputs!$B$30)))</f>
        <v>27333.203982055777</v>
      </c>
      <c r="AD333" s="26">
        <f>IF(inputs!$B$27="YES",MAX(0,inputs!$B$31*(AB333-inputs!$B$30)),0)</f>
        <v>0</v>
      </c>
      <c r="AE333" s="3">
        <f t="shared" si="74"/>
        <v>6826.2250000000004</v>
      </c>
      <c r="AF333" s="1">
        <f t="shared" si="77"/>
        <v>0.33250000000000002</v>
      </c>
      <c r="AG333" s="8">
        <f t="shared" si="75"/>
        <v>26273.775000000001</v>
      </c>
    </row>
    <row r="334" spans="1:33" x14ac:dyDescent="0.2">
      <c r="A334" s="11">
        <f t="shared" si="76"/>
        <v>33200</v>
      </c>
      <c r="B334" s="15">
        <f>inputs!$C$3-MAX(0,MIN((calculations!A334-inputs!$B$8)*0.5,inputs!$C$3))+IF(AND(inputs!$B$23="YES",A334&lt;=inputs!$B$25),inputs!$B$24,0)</f>
        <v>12570</v>
      </c>
      <c r="C334" s="15">
        <f>MAX(0,MIN(A334-B334,inputs!$C$4)*inputs!$B$3)</f>
        <v>4126</v>
      </c>
      <c r="D334" s="16">
        <f>MAX(0,(MIN(A334,inputs!$C$5)-(inputs!$C$4+B334))*inputs!$B$4)</f>
        <v>0</v>
      </c>
      <c r="E334" s="16">
        <f>MAX(0, (calculations!A334-inputs!$C$5)*inputs!$B$5)</f>
        <v>0</v>
      </c>
      <c r="F334" s="19">
        <f>MAX(0,inputs!$B$13*(MIN(calculations!A334,inputs!$C$14)-inputs!$C$13))+MAX(0,inputs!$B$14*(calculations!A334-inputs!$C$14))</f>
        <v>2733.4750000000004</v>
      </c>
      <c r="G334" s="22">
        <f>MAX(MIN((calculations!A334-inputs!$B$21)/10000,100%),0) * inputs!$B$18</f>
        <v>0</v>
      </c>
      <c r="H334" s="22">
        <f>IF(AND(inputs!$B$35="YES", calculations!A334&gt;=inputs!$B$36,calculations!A334&lt;inputs!$B$37),inputs!$B$38*MIN(2,inputs!$B$17),0)</f>
        <v>0</v>
      </c>
      <c r="I334" s="25">
        <f>MIN(inputs!$B$32,A334)</f>
        <v>20000</v>
      </c>
      <c r="J334" s="25">
        <f>inputs!$B$29*(1+inputs!$B$33)-MAX(0,inputs!$B$31*(I334-inputs!$B$30))</f>
        <v>46486.999999999993</v>
      </c>
      <c r="K334" s="26">
        <f t="shared" si="65"/>
        <v>20000</v>
      </c>
      <c r="L334" s="25">
        <f>MAX(0,J334*(1+inputs!$B$33)-MAX(0,inputs!$B$31*(K334-inputs!$B$30)))</f>
        <v>47184.304999999986</v>
      </c>
      <c r="M334" s="26">
        <f t="shared" si="66"/>
        <v>21466.666666666668</v>
      </c>
      <c r="N334" s="25">
        <f>MAX(0,L334*(1+inputs!$B$33)-MAX(0,inputs!$B$31*(M334-inputs!$B$30)))</f>
        <v>47776.629574999977</v>
      </c>
      <c r="O334" s="26">
        <f t="shared" si="67"/>
        <v>22933.333333333332</v>
      </c>
      <c r="P334" s="25">
        <f>MAX(0,N334*(1+inputs!$B$33)-MAX(0,inputs!$B$31*(O334-inputs!$B$30)))</f>
        <v>48245.839018624967</v>
      </c>
      <c r="Q334" s="26">
        <f t="shared" si="68"/>
        <v>24400</v>
      </c>
      <c r="R334" s="25">
        <f>MAX(0,P334*(1+inputs!$B$33)-MAX(0,inputs!$B$31*(Q334-inputs!$B$30)))</f>
        <v>48590.086603904332</v>
      </c>
      <c r="S334" s="26">
        <f t="shared" si="69"/>
        <v>25866.666666666668</v>
      </c>
      <c r="T334" s="25">
        <f>MAX(0,R334*(1+inputs!$B$33)-MAX(0,inputs!$B$31*(S334-inputs!$B$30)))</f>
        <v>48807.497902962888</v>
      </c>
      <c r="U334" s="26">
        <f t="shared" si="70"/>
        <v>27333.333333333332</v>
      </c>
      <c r="V334" s="25">
        <f>MAX(0,T334*(1+inputs!$B$33)-MAX(0,inputs!$B$31*(U334-inputs!$B$30)))</f>
        <v>48896.170371507324</v>
      </c>
      <c r="W334" s="26">
        <f t="shared" si="71"/>
        <v>28800</v>
      </c>
      <c r="X334" s="25">
        <f>MAX(0,V334*(1+inputs!$B$33)-MAX(0,inputs!$B$31*(W334-inputs!$B$30)))</f>
        <v>48854.172927079926</v>
      </c>
      <c r="Y334" s="26">
        <f t="shared" si="72"/>
        <v>30266.666666666664</v>
      </c>
      <c r="Z334" s="25">
        <f>MAX(0,X334*(1+inputs!$B$33)-MAX(0,inputs!$B$31*(Y334-inputs!$B$30)))</f>
        <v>48679.545520986117</v>
      </c>
      <c r="AA334" s="25">
        <f>MAX(0,Y334*(1+inputs!$B$33)-MAX(0,inputs!$B$31*(Z334-inputs!$B$30)))</f>
        <v>28156.067569777912</v>
      </c>
      <c r="AB334" s="26">
        <f t="shared" si="73"/>
        <v>33200</v>
      </c>
      <c r="AC334" s="25">
        <f>MAX(0,AA334*(1+inputs!$B$33)-MAX(0,inputs!$B$31*(AB334-inputs!$B$30)))</f>
        <v>27406.968583324579</v>
      </c>
      <c r="AD334" s="26">
        <f>IF(inputs!$B$27="YES",MAX(0,inputs!$B$31*(AB334-inputs!$B$30)),0)</f>
        <v>0</v>
      </c>
      <c r="AE334" s="3">
        <f t="shared" si="74"/>
        <v>6859.4750000000004</v>
      </c>
      <c r="AF334" s="1">
        <f t="shared" si="77"/>
        <v>0.33250000000000002</v>
      </c>
      <c r="AG334" s="8">
        <f t="shared" si="75"/>
        <v>26340.525000000001</v>
      </c>
    </row>
    <row r="335" spans="1:33" x14ac:dyDescent="0.2">
      <c r="A335" s="11">
        <f t="shared" si="76"/>
        <v>33300</v>
      </c>
      <c r="B335" s="15">
        <f>inputs!$C$3-MAX(0,MIN((calculations!A335-inputs!$B$8)*0.5,inputs!$C$3))+IF(AND(inputs!$B$23="YES",A335&lt;=inputs!$B$25),inputs!$B$24,0)</f>
        <v>12570</v>
      </c>
      <c r="C335" s="15">
        <f>MAX(0,MIN(A335-B335,inputs!$C$4)*inputs!$B$3)</f>
        <v>4146</v>
      </c>
      <c r="D335" s="16">
        <f>MAX(0,(MIN(A335,inputs!$C$5)-(inputs!$C$4+B335))*inputs!$B$4)</f>
        <v>0</v>
      </c>
      <c r="E335" s="16">
        <f>MAX(0, (calculations!A335-inputs!$C$5)*inputs!$B$5)</f>
        <v>0</v>
      </c>
      <c r="F335" s="19">
        <f>MAX(0,inputs!$B$13*(MIN(calculations!A335,inputs!$C$14)-inputs!$C$13))+MAX(0,inputs!$B$14*(calculations!A335-inputs!$C$14))</f>
        <v>2746.7250000000004</v>
      </c>
      <c r="G335" s="22">
        <f>MAX(MIN((calculations!A335-inputs!$B$21)/10000,100%),0) * inputs!$B$18</f>
        <v>0</v>
      </c>
      <c r="H335" s="22">
        <f>IF(AND(inputs!$B$35="YES", calculations!A335&gt;=inputs!$B$36,calculations!A335&lt;inputs!$B$37),inputs!$B$38*MIN(2,inputs!$B$17),0)</f>
        <v>0</v>
      </c>
      <c r="I335" s="25">
        <f>MIN(inputs!$B$32,A335)</f>
        <v>20000</v>
      </c>
      <c r="J335" s="25">
        <f>inputs!$B$29*(1+inputs!$B$33)-MAX(0,inputs!$B$31*(I335-inputs!$B$30))</f>
        <v>46486.999999999993</v>
      </c>
      <c r="K335" s="26">
        <f t="shared" si="65"/>
        <v>20000</v>
      </c>
      <c r="L335" s="25">
        <f>MAX(0,J335*(1+inputs!$B$33)-MAX(0,inputs!$B$31*(K335-inputs!$B$30)))</f>
        <v>47184.304999999986</v>
      </c>
      <c r="M335" s="26">
        <f t="shared" si="66"/>
        <v>21477.777777777777</v>
      </c>
      <c r="N335" s="25">
        <f>MAX(0,L335*(1+inputs!$B$33)-MAX(0,inputs!$B$31*(M335-inputs!$B$30)))</f>
        <v>47775.629574999977</v>
      </c>
      <c r="O335" s="26">
        <f t="shared" si="67"/>
        <v>22955.555555555555</v>
      </c>
      <c r="P335" s="25">
        <f>MAX(0,N335*(1+inputs!$B$33)-MAX(0,inputs!$B$31*(O335-inputs!$B$30)))</f>
        <v>48242.824018624968</v>
      </c>
      <c r="Q335" s="26">
        <f t="shared" si="68"/>
        <v>24433.333333333332</v>
      </c>
      <c r="R335" s="25">
        <f>MAX(0,P335*(1+inputs!$B$33)-MAX(0,inputs!$B$31*(Q335-inputs!$B$30)))</f>
        <v>48584.026378904338</v>
      </c>
      <c r="S335" s="26">
        <f t="shared" si="69"/>
        <v>25911.111111111109</v>
      </c>
      <c r="T335" s="25">
        <f>MAX(0,R335*(1+inputs!$B$33)-MAX(0,inputs!$B$31*(S335-inputs!$B$30)))</f>
        <v>48797.346774587895</v>
      </c>
      <c r="U335" s="26">
        <f t="shared" si="70"/>
        <v>27388.888888888891</v>
      </c>
      <c r="V335" s="25">
        <f>MAX(0,T335*(1+inputs!$B$33)-MAX(0,inputs!$B$31*(U335-inputs!$B$30)))</f>
        <v>48880.866976206707</v>
      </c>
      <c r="W335" s="26">
        <f t="shared" si="71"/>
        <v>28866.666666666664</v>
      </c>
      <c r="X335" s="25">
        <f>MAX(0,V335*(1+inputs!$B$33)-MAX(0,inputs!$B$31*(W335-inputs!$B$30)))</f>
        <v>48832.639980849803</v>
      </c>
      <c r="Y335" s="26">
        <f t="shared" si="72"/>
        <v>30344.444444444445</v>
      </c>
      <c r="Z335" s="25">
        <f>MAX(0,X335*(1+inputs!$B$33)-MAX(0,inputs!$B$31*(Y335-inputs!$B$30)))</f>
        <v>48650.689580562539</v>
      </c>
      <c r="AA335" s="25">
        <f>MAX(0,Y335*(1+inputs!$B$33)-MAX(0,inputs!$B$31*(Z335-inputs!$B$30)))</f>
        <v>28237.609048860482</v>
      </c>
      <c r="AB335" s="26">
        <f t="shared" si="73"/>
        <v>33300</v>
      </c>
      <c r="AC335" s="25">
        <f>MAX(0,AA335*(1+inputs!$B$33)-MAX(0,inputs!$B$31*(AB335-inputs!$B$30)))</f>
        <v>27480.733184593388</v>
      </c>
      <c r="AD335" s="26">
        <f>IF(inputs!$B$27="YES",MAX(0,inputs!$B$31*(AB335-inputs!$B$30)),0)</f>
        <v>0</v>
      </c>
      <c r="AE335" s="3">
        <f t="shared" si="74"/>
        <v>6892.7250000000004</v>
      </c>
      <c r="AF335" s="1">
        <f t="shared" si="77"/>
        <v>0.33250000000000002</v>
      </c>
      <c r="AG335" s="8">
        <f t="shared" si="75"/>
        <v>26407.275000000001</v>
      </c>
    </row>
    <row r="336" spans="1:33" x14ac:dyDescent="0.2">
      <c r="A336" s="11">
        <f t="shared" si="76"/>
        <v>33400</v>
      </c>
      <c r="B336" s="15">
        <f>inputs!$C$3-MAX(0,MIN((calculations!A336-inputs!$B$8)*0.5,inputs!$C$3))+IF(AND(inputs!$B$23="YES",A336&lt;=inputs!$B$25),inputs!$B$24,0)</f>
        <v>12570</v>
      </c>
      <c r="C336" s="15">
        <f>MAX(0,MIN(A336-B336,inputs!$C$4)*inputs!$B$3)</f>
        <v>4166</v>
      </c>
      <c r="D336" s="16">
        <f>MAX(0,(MIN(A336,inputs!$C$5)-(inputs!$C$4+B336))*inputs!$B$4)</f>
        <v>0</v>
      </c>
      <c r="E336" s="16">
        <f>MAX(0, (calculations!A336-inputs!$C$5)*inputs!$B$5)</f>
        <v>0</v>
      </c>
      <c r="F336" s="19">
        <f>MAX(0,inputs!$B$13*(MIN(calculations!A336,inputs!$C$14)-inputs!$C$13))+MAX(0,inputs!$B$14*(calculations!A336-inputs!$C$14))</f>
        <v>2759.9750000000004</v>
      </c>
      <c r="G336" s="22">
        <f>MAX(MIN((calculations!A336-inputs!$B$21)/10000,100%),0) * inputs!$B$18</f>
        <v>0</v>
      </c>
      <c r="H336" s="22">
        <f>IF(AND(inputs!$B$35="YES", calculations!A336&gt;=inputs!$B$36,calculations!A336&lt;inputs!$B$37),inputs!$B$38*MIN(2,inputs!$B$17),0)</f>
        <v>0</v>
      </c>
      <c r="I336" s="25">
        <f>MIN(inputs!$B$32,A336)</f>
        <v>20000</v>
      </c>
      <c r="J336" s="25">
        <f>inputs!$B$29*(1+inputs!$B$33)-MAX(0,inputs!$B$31*(I336-inputs!$B$30))</f>
        <v>46486.999999999993</v>
      </c>
      <c r="K336" s="26">
        <f t="shared" si="65"/>
        <v>20000</v>
      </c>
      <c r="L336" s="25">
        <f>MAX(0,J336*(1+inputs!$B$33)-MAX(0,inputs!$B$31*(K336-inputs!$B$30)))</f>
        <v>47184.304999999986</v>
      </c>
      <c r="M336" s="26">
        <f t="shared" si="66"/>
        <v>21488.888888888891</v>
      </c>
      <c r="N336" s="25">
        <f>MAX(0,L336*(1+inputs!$B$33)-MAX(0,inputs!$B$31*(M336-inputs!$B$30)))</f>
        <v>47774.629574999977</v>
      </c>
      <c r="O336" s="26">
        <f t="shared" si="67"/>
        <v>22977.777777777777</v>
      </c>
      <c r="P336" s="25">
        <f>MAX(0,N336*(1+inputs!$B$33)-MAX(0,inputs!$B$31*(O336-inputs!$B$30)))</f>
        <v>48239.809018624968</v>
      </c>
      <c r="Q336" s="26">
        <f t="shared" si="68"/>
        <v>24466.666666666668</v>
      </c>
      <c r="R336" s="25">
        <f>MAX(0,P336*(1+inputs!$B$33)-MAX(0,inputs!$B$31*(Q336-inputs!$B$30)))</f>
        <v>48577.966153904337</v>
      </c>
      <c r="S336" s="26">
        <f t="shared" si="69"/>
        <v>25955.555555555555</v>
      </c>
      <c r="T336" s="25">
        <f>MAX(0,R336*(1+inputs!$B$33)-MAX(0,inputs!$B$31*(S336-inputs!$B$30)))</f>
        <v>48787.195646212895</v>
      </c>
      <c r="U336" s="26">
        <f t="shared" si="70"/>
        <v>27444.444444444445</v>
      </c>
      <c r="V336" s="25">
        <f>MAX(0,T336*(1+inputs!$B$33)-MAX(0,inputs!$B$31*(U336-inputs!$B$30)))</f>
        <v>48865.563580906084</v>
      </c>
      <c r="W336" s="26">
        <f t="shared" si="71"/>
        <v>28933.333333333336</v>
      </c>
      <c r="X336" s="25">
        <f>MAX(0,V336*(1+inputs!$B$33)-MAX(0,inputs!$B$31*(W336-inputs!$B$30)))</f>
        <v>48811.107034619665</v>
      </c>
      <c r="Y336" s="26">
        <f t="shared" si="72"/>
        <v>30422.222222222223</v>
      </c>
      <c r="Z336" s="25">
        <f>MAX(0,X336*(1+inputs!$B$33)-MAX(0,inputs!$B$31*(Y336-inputs!$B$30)))</f>
        <v>48621.833640138953</v>
      </c>
      <c r="AA336" s="25">
        <f>MAX(0,Y336*(1+inputs!$B$33)-MAX(0,inputs!$B$31*(Z336-inputs!$B$30)))</f>
        <v>28319.150527943049</v>
      </c>
      <c r="AB336" s="26">
        <f t="shared" si="73"/>
        <v>33400</v>
      </c>
      <c r="AC336" s="25">
        <f>MAX(0,AA336*(1+inputs!$B$33)-MAX(0,inputs!$B$31*(AB336-inputs!$B$30)))</f>
        <v>27554.497785862193</v>
      </c>
      <c r="AD336" s="26">
        <f>IF(inputs!$B$27="YES",MAX(0,inputs!$B$31*(AB336-inputs!$B$30)),0)</f>
        <v>0</v>
      </c>
      <c r="AE336" s="3">
        <f t="shared" si="74"/>
        <v>6925.9750000000004</v>
      </c>
      <c r="AF336" s="1">
        <f t="shared" si="77"/>
        <v>0.33250000000000002</v>
      </c>
      <c r="AG336" s="8">
        <f t="shared" si="75"/>
        <v>26474.025000000001</v>
      </c>
    </row>
    <row r="337" spans="1:33" x14ac:dyDescent="0.2">
      <c r="A337" s="11">
        <f t="shared" si="76"/>
        <v>33500</v>
      </c>
      <c r="B337" s="15">
        <f>inputs!$C$3-MAX(0,MIN((calculations!A337-inputs!$B$8)*0.5,inputs!$C$3))+IF(AND(inputs!$B$23="YES",A337&lt;=inputs!$B$25),inputs!$B$24,0)</f>
        <v>12570</v>
      </c>
      <c r="C337" s="15">
        <f>MAX(0,MIN(A337-B337,inputs!$C$4)*inputs!$B$3)</f>
        <v>4186</v>
      </c>
      <c r="D337" s="16">
        <f>MAX(0,(MIN(A337,inputs!$C$5)-(inputs!$C$4+B337))*inputs!$B$4)</f>
        <v>0</v>
      </c>
      <c r="E337" s="16">
        <f>MAX(0, (calculations!A337-inputs!$C$5)*inputs!$B$5)</f>
        <v>0</v>
      </c>
      <c r="F337" s="19">
        <f>MAX(0,inputs!$B$13*(MIN(calculations!A337,inputs!$C$14)-inputs!$C$13))+MAX(0,inputs!$B$14*(calculations!A337-inputs!$C$14))</f>
        <v>2773.2250000000004</v>
      </c>
      <c r="G337" s="22">
        <f>MAX(MIN((calculations!A337-inputs!$B$21)/10000,100%),0) * inputs!$B$18</f>
        <v>0</v>
      </c>
      <c r="H337" s="22">
        <f>IF(AND(inputs!$B$35="YES", calculations!A337&gt;=inputs!$B$36,calculations!A337&lt;inputs!$B$37),inputs!$B$38*MIN(2,inputs!$B$17),0)</f>
        <v>0</v>
      </c>
      <c r="I337" s="25">
        <f>MIN(inputs!$B$32,A337)</f>
        <v>20000</v>
      </c>
      <c r="J337" s="25">
        <f>inputs!$B$29*(1+inputs!$B$33)-MAX(0,inputs!$B$31*(I337-inputs!$B$30))</f>
        <v>46486.999999999993</v>
      </c>
      <c r="K337" s="26">
        <f t="shared" si="65"/>
        <v>20000</v>
      </c>
      <c r="L337" s="25">
        <f>MAX(0,J337*(1+inputs!$B$33)-MAX(0,inputs!$B$31*(K337-inputs!$B$30)))</f>
        <v>47184.304999999986</v>
      </c>
      <c r="M337" s="26">
        <f t="shared" si="66"/>
        <v>21500</v>
      </c>
      <c r="N337" s="25">
        <f>MAX(0,L337*(1+inputs!$B$33)-MAX(0,inputs!$B$31*(M337-inputs!$B$30)))</f>
        <v>47773.629574999977</v>
      </c>
      <c r="O337" s="26">
        <f t="shared" si="67"/>
        <v>23000</v>
      </c>
      <c r="P337" s="25">
        <f>MAX(0,N337*(1+inputs!$B$33)-MAX(0,inputs!$B$31*(O337-inputs!$B$30)))</f>
        <v>48236.794018624969</v>
      </c>
      <c r="Q337" s="26">
        <f t="shared" si="68"/>
        <v>24500</v>
      </c>
      <c r="R337" s="25">
        <f>MAX(0,P337*(1+inputs!$B$33)-MAX(0,inputs!$B$31*(Q337-inputs!$B$30)))</f>
        <v>48571.905928904336</v>
      </c>
      <c r="S337" s="26">
        <f t="shared" si="69"/>
        <v>26000</v>
      </c>
      <c r="T337" s="25">
        <f>MAX(0,R337*(1+inputs!$B$33)-MAX(0,inputs!$B$31*(S337-inputs!$B$30)))</f>
        <v>48777.044517837894</v>
      </c>
      <c r="U337" s="26">
        <f t="shared" si="70"/>
        <v>27500</v>
      </c>
      <c r="V337" s="25">
        <f>MAX(0,T337*(1+inputs!$B$33)-MAX(0,inputs!$B$31*(U337-inputs!$B$30)))</f>
        <v>48850.260185605453</v>
      </c>
      <c r="W337" s="26">
        <f t="shared" si="71"/>
        <v>29000</v>
      </c>
      <c r="X337" s="25">
        <f>MAX(0,V337*(1+inputs!$B$33)-MAX(0,inputs!$B$31*(W337-inputs!$B$30)))</f>
        <v>48789.574088389527</v>
      </c>
      <c r="Y337" s="26">
        <f t="shared" si="72"/>
        <v>30500</v>
      </c>
      <c r="Z337" s="25">
        <f>MAX(0,X337*(1+inputs!$B$33)-MAX(0,inputs!$B$31*(Y337-inputs!$B$30)))</f>
        <v>48592.97769971536</v>
      </c>
      <c r="AA337" s="25">
        <f>MAX(0,Y337*(1+inputs!$B$33)-MAX(0,inputs!$B$31*(Z337-inputs!$B$30)))</f>
        <v>28400.692007025613</v>
      </c>
      <c r="AB337" s="26">
        <f t="shared" si="73"/>
        <v>33500</v>
      </c>
      <c r="AC337" s="25">
        <f>MAX(0,AA337*(1+inputs!$B$33)-MAX(0,inputs!$B$31*(AB337-inputs!$B$30)))</f>
        <v>27628.262387130995</v>
      </c>
      <c r="AD337" s="26">
        <f>IF(inputs!$B$27="YES",MAX(0,inputs!$B$31*(AB337-inputs!$B$30)),0)</f>
        <v>0</v>
      </c>
      <c r="AE337" s="3">
        <f t="shared" si="74"/>
        <v>6959.2250000000004</v>
      </c>
      <c r="AF337" s="1">
        <f t="shared" si="77"/>
        <v>0.33250000000000002</v>
      </c>
      <c r="AG337" s="8">
        <f t="shared" si="75"/>
        <v>26540.775000000001</v>
      </c>
    </row>
    <row r="338" spans="1:33" x14ac:dyDescent="0.2">
      <c r="A338" s="11">
        <f t="shared" si="76"/>
        <v>33600</v>
      </c>
      <c r="B338" s="15">
        <f>inputs!$C$3-MAX(0,MIN((calculations!A338-inputs!$B$8)*0.5,inputs!$C$3))+IF(AND(inputs!$B$23="YES",A338&lt;=inputs!$B$25),inputs!$B$24,0)</f>
        <v>12570</v>
      </c>
      <c r="C338" s="15">
        <f>MAX(0,MIN(A338-B338,inputs!$C$4)*inputs!$B$3)</f>
        <v>4206</v>
      </c>
      <c r="D338" s="16">
        <f>MAX(0,(MIN(A338,inputs!$C$5)-(inputs!$C$4+B338))*inputs!$B$4)</f>
        <v>0</v>
      </c>
      <c r="E338" s="16">
        <f>MAX(0, (calculations!A338-inputs!$C$5)*inputs!$B$5)</f>
        <v>0</v>
      </c>
      <c r="F338" s="19">
        <f>MAX(0,inputs!$B$13*(MIN(calculations!A338,inputs!$C$14)-inputs!$C$13))+MAX(0,inputs!$B$14*(calculations!A338-inputs!$C$14))</f>
        <v>2786.4750000000004</v>
      </c>
      <c r="G338" s="22">
        <f>MAX(MIN((calculations!A338-inputs!$B$21)/10000,100%),0) * inputs!$B$18</f>
        <v>0</v>
      </c>
      <c r="H338" s="22">
        <f>IF(AND(inputs!$B$35="YES", calculations!A338&gt;=inputs!$B$36,calculations!A338&lt;inputs!$B$37),inputs!$B$38*MIN(2,inputs!$B$17),0)</f>
        <v>0</v>
      </c>
      <c r="I338" s="25">
        <f>MIN(inputs!$B$32,A338)</f>
        <v>20000</v>
      </c>
      <c r="J338" s="25">
        <f>inputs!$B$29*(1+inputs!$B$33)-MAX(0,inputs!$B$31*(I338-inputs!$B$30))</f>
        <v>46486.999999999993</v>
      </c>
      <c r="K338" s="26">
        <f t="shared" si="65"/>
        <v>20000</v>
      </c>
      <c r="L338" s="25">
        <f>MAX(0,J338*(1+inputs!$B$33)-MAX(0,inputs!$B$31*(K338-inputs!$B$30)))</f>
        <v>47184.304999999986</v>
      </c>
      <c r="M338" s="26">
        <f t="shared" si="66"/>
        <v>21511.111111111109</v>
      </c>
      <c r="N338" s="25">
        <f>MAX(0,L338*(1+inputs!$B$33)-MAX(0,inputs!$B$31*(M338-inputs!$B$30)))</f>
        <v>47772.629574999977</v>
      </c>
      <c r="O338" s="26">
        <f t="shared" si="67"/>
        <v>23022.222222222223</v>
      </c>
      <c r="P338" s="25">
        <f>MAX(0,N338*(1+inputs!$B$33)-MAX(0,inputs!$B$31*(O338-inputs!$B$30)))</f>
        <v>48233.779018624969</v>
      </c>
      <c r="Q338" s="26">
        <f t="shared" si="68"/>
        <v>24533.333333333332</v>
      </c>
      <c r="R338" s="25">
        <f>MAX(0,P338*(1+inputs!$B$33)-MAX(0,inputs!$B$31*(Q338-inputs!$B$30)))</f>
        <v>48565.845703904335</v>
      </c>
      <c r="S338" s="26">
        <f t="shared" si="69"/>
        <v>26044.444444444445</v>
      </c>
      <c r="T338" s="25">
        <f>MAX(0,R338*(1+inputs!$B$33)-MAX(0,inputs!$B$31*(S338-inputs!$B$30)))</f>
        <v>48766.893389462894</v>
      </c>
      <c r="U338" s="26">
        <f t="shared" si="70"/>
        <v>27555.555555555555</v>
      </c>
      <c r="V338" s="25">
        <f>MAX(0,T338*(1+inputs!$B$33)-MAX(0,inputs!$B$31*(U338-inputs!$B$30)))</f>
        <v>48834.95679030483</v>
      </c>
      <c r="W338" s="26">
        <f t="shared" si="71"/>
        <v>29066.666666666664</v>
      </c>
      <c r="X338" s="25">
        <f>MAX(0,V338*(1+inputs!$B$33)-MAX(0,inputs!$B$31*(W338-inputs!$B$30)))</f>
        <v>48768.041142159396</v>
      </c>
      <c r="Y338" s="26">
        <f t="shared" si="72"/>
        <v>30577.777777777777</v>
      </c>
      <c r="Z338" s="25">
        <f>MAX(0,X338*(1+inputs!$B$33)-MAX(0,inputs!$B$31*(Y338-inputs!$B$30)))</f>
        <v>48564.121759291782</v>
      </c>
      <c r="AA338" s="25">
        <f>MAX(0,Y338*(1+inputs!$B$33)-MAX(0,inputs!$B$31*(Z338-inputs!$B$30)))</f>
        <v>28482.23348610818</v>
      </c>
      <c r="AB338" s="26">
        <f t="shared" si="73"/>
        <v>33600</v>
      </c>
      <c r="AC338" s="25">
        <f>MAX(0,AA338*(1+inputs!$B$33)-MAX(0,inputs!$B$31*(AB338-inputs!$B$30)))</f>
        <v>27702.026988399801</v>
      </c>
      <c r="AD338" s="26">
        <f>IF(inputs!$B$27="YES",MAX(0,inputs!$B$31*(AB338-inputs!$B$30)),0)</f>
        <v>0</v>
      </c>
      <c r="AE338" s="3">
        <f t="shared" si="74"/>
        <v>6992.4750000000004</v>
      </c>
      <c r="AF338" s="1">
        <f t="shared" si="77"/>
        <v>0.33250000000000002</v>
      </c>
      <c r="AG338" s="8">
        <f t="shared" si="75"/>
        <v>26607.525000000001</v>
      </c>
    </row>
    <row r="339" spans="1:33" x14ac:dyDescent="0.2">
      <c r="A339" s="11">
        <f t="shared" si="76"/>
        <v>33700</v>
      </c>
      <c r="B339" s="15">
        <f>inputs!$C$3-MAX(0,MIN((calculations!A339-inputs!$B$8)*0.5,inputs!$C$3))+IF(AND(inputs!$B$23="YES",A339&lt;=inputs!$B$25),inputs!$B$24,0)</f>
        <v>12570</v>
      </c>
      <c r="C339" s="15">
        <f>MAX(0,MIN(A339-B339,inputs!$C$4)*inputs!$B$3)</f>
        <v>4226</v>
      </c>
      <c r="D339" s="16">
        <f>MAX(0,(MIN(A339,inputs!$C$5)-(inputs!$C$4+B339))*inputs!$B$4)</f>
        <v>0</v>
      </c>
      <c r="E339" s="16">
        <f>MAX(0, (calculations!A339-inputs!$C$5)*inputs!$B$5)</f>
        <v>0</v>
      </c>
      <c r="F339" s="19">
        <f>MAX(0,inputs!$B$13*(MIN(calculations!A339,inputs!$C$14)-inputs!$C$13))+MAX(0,inputs!$B$14*(calculations!A339-inputs!$C$14))</f>
        <v>2799.7250000000004</v>
      </c>
      <c r="G339" s="22">
        <f>MAX(MIN((calculations!A339-inputs!$B$21)/10000,100%),0) * inputs!$B$18</f>
        <v>0</v>
      </c>
      <c r="H339" s="22">
        <f>IF(AND(inputs!$B$35="YES", calculations!A339&gt;=inputs!$B$36,calculations!A339&lt;inputs!$B$37),inputs!$B$38*MIN(2,inputs!$B$17),0)</f>
        <v>0</v>
      </c>
      <c r="I339" s="25">
        <f>MIN(inputs!$B$32,A339)</f>
        <v>20000</v>
      </c>
      <c r="J339" s="25">
        <f>inputs!$B$29*(1+inputs!$B$33)-MAX(0,inputs!$B$31*(I339-inputs!$B$30))</f>
        <v>46486.999999999993</v>
      </c>
      <c r="K339" s="26">
        <f t="shared" si="65"/>
        <v>20000</v>
      </c>
      <c r="L339" s="25">
        <f>MAX(0,J339*(1+inputs!$B$33)-MAX(0,inputs!$B$31*(K339-inputs!$B$30)))</f>
        <v>47184.304999999986</v>
      </c>
      <c r="M339" s="26">
        <f t="shared" si="66"/>
        <v>21522.222222222223</v>
      </c>
      <c r="N339" s="25">
        <f>MAX(0,L339*(1+inputs!$B$33)-MAX(0,inputs!$B$31*(M339-inputs!$B$30)))</f>
        <v>47771.629574999977</v>
      </c>
      <c r="O339" s="26">
        <f t="shared" si="67"/>
        <v>23044.444444444445</v>
      </c>
      <c r="P339" s="25">
        <f>MAX(0,N339*(1+inputs!$B$33)-MAX(0,inputs!$B$31*(O339-inputs!$B$30)))</f>
        <v>48230.76401862497</v>
      </c>
      <c r="Q339" s="26">
        <f t="shared" si="68"/>
        <v>24566.666666666668</v>
      </c>
      <c r="R339" s="25">
        <f>MAX(0,P339*(1+inputs!$B$33)-MAX(0,inputs!$B$31*(Q339-inputs!$B$30)))</f>
        <v>48559.785478904334</v>
      </c>
      <c r="S339" s="26">
        <f t="shared" si="69"/>
        <v>26088.888888888891</v>
      </c>
      <c r="T339" s="25">
        <f>MAX(0,R339*(1+inputs!$B$33)-MAX(0,inputs!$B$31*(S339-inputs!$B$30)))</f>
        <v>48756.742261087893</v>
      </c>
      <c r="U339" s="26">
        <f t="shared" si="70"/>
        <v>27611.111111111109</v>
      </c>
      <c r="V339" s="25">
        <f>MAX(0,T339*(1+inputs!$B$33)-MAX(0,inputs!$B$31*(U339-inputs!$B$30)))</f>
        <v>48819.653395004207</v>
      </c>
      <c r="W339" s="26">
        <f t="shared" si="71"/>
        <v>29133.333333333336</v>
      </c>
      <c r="X339" s="25">
        <f>MAX(0,V339*(1+inputs!$B$33)-MAX(0,inputs!$B$31*(W339-inputs!$B$30)))</f>
        <v>48746.508195929266</v>
      </c>
      <c r="Y339" s="26">
        <f t="shared" si="72"/>
        <v>30655.555555555555</v>
      </c>
      <c r="Z339" s="25">
        <f>MAX(0,X339*(1+inputs!$B$33)-MAX(0,inputs!$B$31*(Y339-inputs!$B$30)))</f>
        <v>48535.265818868196</v>
      </c>
      <c r="AA339" s="25">
        <f>MAX(0,Y339*(1+inputs!$B$33)-MAX(0,inputs!$B$31*(Z339-inputs!$B$30)))</f>
        <v>28563.774965190751</v>
      </c>
      <c r="AB339" s="26">
        <f t="shared" si="73"/>
        <v>33700</v>
      </c>
      <c r="AC339" s="25">
        <f>MAX(0,AA339*(1+inputs!$B$33)-MAX(0,inputs!$B$31*(AB339-inputs!$B$30)))</f>
        <v>27775.79158966861</v>
      </c>
      <c r="AD339" s="26">
        <f>IF(inputs!$B$27="YES",MAX(0,inputs!$B$31*(AB339-inputs!$B$30)),0)</f>
        <v>0</v>
      </c>
      <c r="AE339" s="3">
        <f t="shared" si="74"/>
        <v>7025.7250000000004</v>
      </c>
      <c r="AF339" s="1">
        <f t="shared" si="77"/>
        <v>0.33250000000000002</v>
      </c>
      <c r="AG339" s="8">
        <f t="shared" si="75"/>
        <v>26674.275000000001</v>
      </c>
    </row>
    <row r="340" spans="1:33" x14ac:dyDescent="0.2">
      <c r="A340" s="11">
        <f t="shared" si="76"/>
        <v>33800</v>
      </c>
      <c r="B340" s="15">
        <f>inputs!$C$3-MAX(0,MIN((calculations!A340-inputs!$B$8)*0.5,inputs!$C$3))+IF(AND(inputs!$B$23="YES",A340&lt;=inputs!$B$25),inputs!$B$24,0)</f>
        <v>12570</v>
      </c>
      <c r="C340" s="15">
        <f>MAX(0,MIN(A340-B340,inputs!$C$4)*inputs!$B$3)</f>
        <v>4246</v>
      </c>
      <c r="D340" s="16">
        <f>MAX(0,(MIN(A340,inputs!$C$5)-(inputs!$C$4+B340))*inputs!$B$4)</f>
        <v>0</v>
      </c>
      <c r="E340" s="16">
        <f>MAX(0, (calculations!A340-inputs!$C$5)*inputs!$B$5)</f>
        <v>0</v>
      </c>
      <c r="F340" s="19">
        <f>MAX(0,inputs!$B$13*(MIN(calculations!A340,inputs!$C$14)-inputs!$C$13))+MAX(0,inputs!$B$14*(calculations!A340-inputs!$C$14))</f>
        <v>2812.9750000000004</v>
      </c>
      <c r="G340" s="22">
        <f>MAX(MIN((calculations!A340-inputs!$B$21)/10000,100%),0) * inputs!$B$18</f>
        <v>0</v>
      </c>
      <c r="H340" s="22">
        <f>IF(AND(inputs!$B$35="YES", calculations!A340&gt;=inputs!$B$36,calculations!A340&lt;inputs!$B$37),inputs!$B$38*MIN(2,inputs!$B$17),0)</f>
        <v>0</v>
      </c>
      <c r="I340" s="25">
        <f>MIN(inputs!$B$32,A340)</f>
        <v>20000</v>
      </c>
      <c r="J340" s="25">
        <f>inputs!$B$29*(1+inputs!$B$33)-MAX(0,inputs!$B$31*(I340-inputs!$B$30))</f>
        <v>46486.999999999993</v>
      </c>
      <c r="K340" s="26">
        <f t="shared" si="65"/>
        <v>20000</v>
      </c>
      <c r="L340" s="25">
        <f>MAX(0,J340*(1+inputs!$B$33)-MAX(0,inputs!$B$31*(K340-inputs!$B$30)))</f>
        <v>47184.304999999986</v>
      </c>
      <c r="M340" s="26">
        <f t="shared" si="66"/>
        <v>21533.333333333332</v>
      </c>
      <c r="N340" s="25">
        <f>MAX(0,L340*(1+inputs!$B$33)-MAX(0,inputs!$B$31*(M340-inputs!$B$30)))</f>
        <v>47770.629574999977</v>
      </c>
      <c r="O340" s="26">
        <f t="shared" si="67"/>
        <v>23066.666666666668</v>
      </c>
      <c r="P340" s="25">
        <f>MAX(0,N340*(1+inputs!$B$33)-MAX(0,inputs!$B$31*(O340-inputs!$B$30)))</f>
        <v>48227.749018624971</v>
      </c>
      <c r="Q340" s="26">
        <f t="shared" si="68"/>
        <v>24600</v>
      </c>
      <c r="R340" s="25">
        <f>MAX(0,P340*(1+inputs!$B$33)-MAX(0,inputs!$B$31*(Q340-inputs!$B$30)))</f>
        <v>48553.72525390434</v>
      </c>
      <c r="S340" s="26">
        <f t="shared" si="69"/>
        <v>26133.333333333332</v>
      </c>
      <c r="T340" s="25">
        <f>MAX(0,R340*(1+inputs!$B$33)-MAX(0,inputs!$B$31*(S340-inputs!$B$30)))</f>
        <v>48746.5911327129</v>
      </c>
      <c r="U340" s="26">
        <f t="shared" si="70"/>
        <v>27666.666666666668</v>
      </c>
      <c r="V340" s="25">
        <f>MAX(0,T340*(1+inputs!$B$33)-MAX(0,inputs!$B$31*(U340-inputs!$B$30)))</f>
        <v>48804.349999703583</v>
      </c>
      <c r="W340" s="26">
        <f t="shared" si="71"/>
        <v>29200</v>
      </c>
      <c r="X340" s="25">
        <f>MAX(0,V340*(1+inputs!$B$33)-MAX(0,inputs!$B$31*(W340-inputs!$B$30)))</f>
        <v>48724.975249699128</v>
      </c>
      <c r="Y340" s="26">
        <f t="shared" si="72"/>
        <v>30733.333333333336</v>
      </c>
      <c r="Z340" s="25">
        <f>MAX(0,X340*(1+inputs!$B$33)-MAX(0,inputs!$B$31*(Y340-inputs!$B$30)))</f>
        <v>48506.409878444611</v>
      </c>
      <c r="AA340" s="25">
        <f>MAX(0,Y340*(1+inputs!$B$33)-MAX(0,inputs!$B$31*(Z340-inputs!$B$30)))</f>
        <v>28645.316444273318</v>
      </c>
      <c r="AB340" s="26">
        <f t="shared" si="73"/>
        <v>33800</v>
      </c>
      <c r="AC340" s="25">
        <f>MAX(0,AA340*(1+inputs!$B$33)-MAX(0,inputs!$B$31*(AB340-inputs!$B$30)))</f>
        <v>27849.556190937416</v>
      </c>
      <c r="AD340" s="26">
        <f>IF(inputs!$B$27="YES",MAX(0,inputs!$B$31*(AB340-inputs!$B$30)),0)</f>
        <v>0</v>
      </c>
      <c r="AE340" s="3">
        <f t="shared" si="74"/>
        <v>7058.9750000000004</v>
      </c>
      <c r="AF340" s="1">
        <f t="shared" si="77"/>
        <v>0.33250000000000002</v>
      </c>
      <c r="AG340" s="8">
        <f t="shared" si="75"/>
        <v>26741.025000000001</v>
      </c>
    </row>
    <row r="341" spans="1:33" x14ac:dyDescent="0.2">
      <c r="A341" s="11">
        <f t="shared" si="76"/>
        <v>33900</v>
      </c>
      <c r="B341" s="15">
        <f>inputs!$C$3-MAX(0,MIN((calculations!A341-inputs!$B$8)*0.5,inputs!$C$3))+IF(AND(inputs!$B$23="YES",A341&lt;=inputs!$B$25),inputs!$B$24,0)</f>
        <v>12570</v>
      </c>
      <c r="C341" s="15">
        <f>MAX(0,MIN(A341-B341,inputs!$C$4)*inputs!$B$3)</f>
        <v>4266</v>
      </c>
      <c r="D341" s="16">
        <f>MAX(0,(MIN(A341,inputs!$C$5)-(inputs!$C$4+B341))*inputs!$B$4)</f>
        <v>0</v>
      </c>
      <c r="E341" s="16">
        <f>MAX(0, (calculations!A341-inputs!$C$5)*inputs!$B$5)</f>
        <v>0</v>
      </c>
      <c r="F341" s="19">
        <f>MAX(0,inputs!$B$13*(MIN(calculations!A341,inputs!$C$14)-inputs!$C$13))+MAX(0,inputs!$B$14*(calculations!A341-inputs!$C$14))</f>
        <v>2826.2250000000004</v>
      </c>
      <c r="G341" s="22">
        <f>MAX(MIN((calculations!A341-inputs!$B$21)/10000,100%),0) * inputs!$B$18</f>
        <v>0</v>
      </c>
      <c r="H341" s="22">
        <f>IF(AND(inputs!$B$35="YES", calculations!A341&gt;=inputs!$B$36,calculations!A341&lt;inputs!$B$37),inputs!$B$38*MIN(2,inputs!$B$17),0)</f>
        <v>0</v>
      </c>
      <c r="I341" s="25">
        <f>MIN(inputs!$B$32,A341)</f>
        <v>20000</v>
      </c>
      <c r="J341" s="25">
        <f>inputs!$B$29*(1+inputs!$B$33)-MAX(0,inputs!$B$31*(I341-inputs!$B$30))</f>
        <v>46486.999999999993</v>
      </c>
      <c r="K341" s="26">
        <f t="shared" si="65"/>
        <v>20000</v>
      </c>
      <c r="L341" s="25">
        <f>MAX(0,J341*(1+inputs!$B$33)-MAX(0,inputs!$B$31*(K341-inputs!$B$30)))</f>
        <v>47184.304999999986</v>
      </c>
      <c r="M341" s="26">
        <f t="shared" si="66"/>
        <v>21544.444444444445</v>
      </c>
      <c r="N341" s="25">
        <f>MAX(0,L341*(1+inputs!$B$33)-MAX(0,inputs!$B$31*(M341-inputs!$B$30)))</f>
        <v>47769.629574999977</v>
      </c>
      <c r="O341" s="26">
        <f t="shared" si="67"/>
        <v>23088.888888888891</v>
      </c>
      <c r="P341" s="25">
        <f>MAX(0,N341*(1+inputs!$B$33)-MAX(0,inputs!$B$31*(O341-inputs!$B$30)))</f>
        <v>48224.734018624971</v>
      </c>
      <c r="Q341" s="26">
        <f t="shared" si="68"/>
        <v>24633.333333333332</v>
      </c>
      <c r="R341" s="25">
        <f>MAX(0,P341*(1+inputs!$B$33)-MAX(0,inputs!$B$31*(Q341-inputs!$B$30)))</f>
        <v>48547.665028904339</v>
      </c>
      <c r="S341" s="26">
        <f t="shared" si="69"/>
        <v>26177.777777777777</v>
      </c>
      <c r="T341" s="25">
        <f>MAX(0,R341*(1+inputs!$B$33)-MAX(0,inputs!$B$31*(S341-inputs!$B$30)))</f>
        <v>48736.440004337899</v>
      </c>
      <c r="U341" s="26">
        <f t="shared" si="70"/>
        <v>27722.222222222223</v>
      </c>
      <c r="V341" s="25">
        <f>MAX(0,T341*(1+inputs!$B$33)-MAX(0,inputs!$B$31*(U341-inputs!$B$30)))</f>
        <v>48789.04660440296</v>
      </c>
      <c r="W341" s="26">
        <f t="shared" si="71"/>
        <v>29266.666666666664</v>
      </c>
      <c r="X341" s="25">
        <f>MAX(0,V341*(1+inputs!$B$33)-MAX(0,inputs!$B$31*(W341-inputs!$B$30)))</f>
        <v>48703.442303468997</v>
      </c>
      <c r="Y341" s="26">
        <f t="shared" si="72"/>
        <v>30811.111111111109</v>
      </c>
      <c r="Z341" s="25">
        <f>MAX(0,X341*(1+inputs!$B$33)-MAX(0,inputs!$B$31*(Y341-inputs!$B$30)))</f>
        <v>48477.553938021025</v>
      </c>
      <c r="AA341" s="25">
        <f>MAX(0,Y341*(1+inputs!$B$33)-MAX(0,inputs!$B$31*(Z341-inputs!$B$30)))</f>
        <v>28726.857923355881</v>
      </c>
      <c r="AB341" s="26">
        <f t="shared" si="73"/>
        <v>33900</v>
      </c>
      <c r="AC341" s="25">
        <f>MAX(0,AA341*(1+inputs!$B$33)-MAX(0,inputs!$B$31*(AB341-inputs!$B$30)))</f>
        <v>27923.320792206217</v>
      </c>
      <c r="AD341" s="26">
        <f>IF(inputs!$B$27="YES",MAX(0,inputs!$B$31*(AB341-inputs!$B$30)),0)</f>
        <v>0</v>
      </c>
      <c r="AE341" s="3">
        <f t="shared" si="74"/>
        <v>7092.2250000000004</v>
      </c>
      <c r="AF341" s="1">
        <f t="shared" si="77"/>
        <v>0.33250000000000002</v>
      </c>
      <c r="AG341" s="8">
        <f t="shared" si="75"/>
        <v>26807.775000000001</v>
      </c>
    </row>
    <row r="342" spans="1:33" x14ac:dyDescent="0.2">
      <c r="A342" s="11">
        <f t="shared" si="76"/>
        <v>34000</v>
      </c>
      <c r="B342" s="15">
        <f>inputs!$C$3-MAX(0,MIN((calculations!A342-inputs!$B$8)*0.5,inputs!$C$3))+IF(AND(inputs!$B$23="YES",A342&lt;=inputs!$B$25),inputs!$B$24,0)</f>
        <v>12570</v>
      </c>
      <c r="C342" s="15">
        <f>MAX(0,MIN(A342-B342,inputs!$C$4)*inputs!$B$3)</f>
        <v>4286</v>
      </c>
      <c r="D342" s="16">
        <f>MAX(0,(MIN(A342,inputs!$C$5)-(inputs!$C$4+B342))*inputs!$B$4)</f>
        <v>0</v>
      </c>
      <c r="E342" s="16">
        <f>MAX(0, (calculations!A342-inputs!$C$5)*inputs!$B$5)</f>
        <v>0</v>
      </c>
      <c r="F342" s="19">
        <f>MAX(0,inputs!$B$13*(MIN(calculations!A342,inputs!$C$14)-inputs!$C$13))+MAX(0,inputs!$B$14*(calculations!A342-inputs!$C$14))</f>
        <v>2839.4750000000004</v>
      </c>
      <c r="G342" s="22">
        <f>MAX(MIN((calculations!A342-inputs!$B$21)/10000,100%),0) * inputs!$B$18</f>
        <v>0</v>
      </c>
      <c r="H342" s="22">
        <f>IF(AND(inputs!$B$35="YES", calculations!A342&gt;=inputs!$B$36,calculations!A342&lt;inputs!$B$37),inputs!$B$38*MIN(2,inputs!$B$17),0)</f>
        <v>0</v>
      </c>
      <c r="I342" s="25">
        <f>MIN(inputs!$B$32,A342)</f>
        <v>20000</v>
      </c>
      <c r="J342" s="25">
        <f>inputs!$B$29*(1+inputs!$B$33)-MAX(0,inputs!$B$31*(I342-inputs!$B$30))</f>
        <v>46486.999999999993</v>
      </c>
      <c r="K342" s="26">
        <f t="shared" si="65"/>
        <v>20000</v>
      </c>
      <c r="L342" s="25">
        <f>MAX(0,J342*(1+inputs!$B$33)-MAX(0,inputs!$B$31*(K342-inputs!$B$30)))</f>
        <v>47184.304999999986</v>
      </c>
      <c r="M342" s="26">
        <f t="shared" si="66"/>
        <v>21555.555555555555</v>
      </c>
      <c r="N342" s="25">
        <f>MAX(0,L342*(1+inputs!$B$33)-MAX(0,inputs!$B$31*(M342-inputs!$B$30)))</f>
        <v>47768.629574999977</v>
      </c>
      <c r="O342" s="26">
        <f t="shared" si="67"/>
        <v>23111.111111111109</v>
      </c>
      <c r="P342" s="25">
        <f>MAX(0,N342*(1+inputs!$B$33)-MAX(0,inputs!$B$31*(O342-inputs!$B$30)))</f>
        <v>48221.719018624972</v>
      </c>
      <c r="Q342" s="26">
        <f t="shared" si="68"/>
        <v>24666.666666666668</v>
      </c>
      <c r="R342" s="25">
        <f>MAX(0,P342*(1+inputs!$B$33)-MAX(0,inputs!$B$31*(Q342-inputs!$B$30)))</f>
        <v>48541.604803904338</v>
      </c>
      <c r="S342" s="26">
        <f t="shared" si="69"/>
        <v>26222.222222222223</v>
      </c>
      <c r="T342" s="25">
        <f>MAX(0,R342*(1+inputs!$B$33)-MAX(0,inputs!$B$31*(S342-inputs!$B$30)))</f>
        <v>48726.288875962899</v>
      </c>
      <c r="U342" s="26">
        <f t="shared" si="70"/>
        <v>27777.777777777777</v>
      </c>
      <c r="V342" s="25">
        <f>MAX(0,T342*(1+inputs!$B$33)-MAX(0,inputs!$B$31*(U342-inputs!$B$30)))</f>
        <v>48773.743209102337</v>
      </c>
      <c r="W342" s="26">
        <f t="shared" si="71"/>
        <v>29333.333333333336</v>
      </c>
      <c r="X342" s="25">
        <f>MAX(0,V342*(1+inputs!$B$33)-MAX(0,inputs!$B$31*(W342-inputs!$B$30)))</f>
        <v>48681.909357238867</v>
      </c>
      <c r="Y342" s="26">
        <f t="shared" si="72"/>
        <v>30888.888888888891</v>
      </c>
      <c r="Z342" s="25">
        <f>MAX(0,X342*(1+inputs!$B$33)-MAX(0,inputs!$B$31*(Y342-inputs!$B$30)))</f>
        <v>48448.697997597439</v>
      </c>
      <c r="AA342" s="25">
        <f>MAX(0,Y342*(1+inputs!$B$33)-MAX(0,inputs!$B$31*(Z342-inputs!$B$30)))</f>
        <v>28808.399402438452</v>
      </c>
      <c r="AB342" s="26">
        <f t="shared" si="73"/>
        <v>34000</v>
      </c>
      <c r="AC342" s="25">
        <f>MAX(0,AA342*(1+inputs!$B$33)-MAX(0,inputs!$B$31*(AB342-inputs!$B$30)))</f>
        <v>27997.085393475027</v>
      </c>
      <c r="AD342" s="26">
        <f>IF(inputs!$B$27="YES",MAX(0,inputs!$B$31*(AB342-inputs!$B$30)),0)</f>
        <v>0</v>
      </c>
      <c r="AE342" s="3">
        <f t="shared" si="74"/>
        <v>7125.4750000000004</v>
      </c>
      <c r="AF342" s="1">
        <f t="shared" si="77"/>
        <v>0.33250000000000002</v>
      </c>
      <c r="AG342" s="8">
        <f t="shared" si="75"/>
        <v>26874.525000000001</v>
      </c>
    </row>
    <row r="343" spans="1:33" x14ac:dyDescent="0.2">
      <c r="A343" s="11">
        <f t="shared" si="76"/>
        <v>34100</v>
      </c>
      <c r="B343" s="15">
        <f>inputs!$C$3-MAX(0,MIN((calculations!A343-inputs!$B$8)*0.5,inputs!$C$3))+IF(AND(inputs!$B$23="YES",A343&lt;=inputs!$B$25),inputs!$B$24,0)</f>
        <v>12570</v>
      </c>
      <c r="C343" s="15">
        <f>MAX(0,MIN(A343-B343,inputs!$C$4)*inputs!$B$3)</f>
        <v>4306</v>
      </c>
      <c r="D343" s="16">
        <f>MAX(0,(MIN(A343,inputs!$C$5)-(inputs!$C$4+B343))*inputs!$B$4)</f>
        <v>0</v>
      </c>
      <c r="E343" s="16">
        <f>MAX(0, (calculations!A343-inputs!$C$5)*inputs!$B$5)</f>
        <v>0</v>
      </c>
      <c r="F343" s="19">
        <f>MAX(0,inputs!$B$13*(MIN(calculations!A343,inputs!$C$14)-inputs!$C$13))+MAX(0,inputs!$B$14*(calculations!A343-inputs!$C$14))</f>
        <v>2852.7250000000004</v>
      </c>
      <c r="G343" s="22">
        <f>MAX(MIN((calculations!A343-inputs!$B$21)/10000,100%),0) * inputs!$B$18</f>
        <v>0</v>
      </c>
      <c r="H343" s="22">
        <f>IF(AND(inputs!$B$35="YES", calculations!A343&gt;=inputs!$B$36,calculations!A343&lt;inputs!$B$37),inputs!$B$38*MIN(2,inputs!$B$17),0)</f>
        <v>0</v>
      </c>
      <c r="I343" s="25">
        <f>MIN(inputs!$B$32,A343)</f>
        <v>20000</v>
      </c>
      <c r="J343" s="25">
        <f>inputs!$B$29*(1+inputs!$B$33)-MAX(0,inputs!$B$31*(I343-inputs!$B$30))</f>
        <v>46486.999999999993</v>
      </c>
      <c r="K343" s="26">
        <f t="shared" si="65"/>
        <v>20000</v>
      </c>
      <c r="L343" s="25">
        <f>MAX(0,J343*(1+inputs!$B$33)-MAX(0,inputs!$B$31*(K343-inputs!$B$30)))</f>
        <v>47184.304999999986</v>
      </c>
      <c r="M343" s="26">
        <f t="shared" si="66"/>
        <v>21566.666666666668</v>
      </c>
      <c r="N343" s="25">
        <f>MAX(0,L343*(1+inputs!$B$33)-MAX(0,inputs!$B$31*(M343-inputs!$B$30)))</f>
        <v>47767.629574999977</v>
      </c>
      <c r="O343" s="26">
        <f t="shared" si="67"/>
        <v>23133.333333333332</v>
      </c>
      <c r="P343" s="25">
        <f>MAX(0,N343*(1+inputs!$B$33)-MAX(0,inputs!$B$31*(O343-inputs!$B$30)))</f>
        <v>48218.704018624972</v>
      </c>
      <c r="Q343" s="26">
        <f t="shared" si="68"/>
        <v>24700</v>
      </c>
      <c r="R343" s="25">
        <f>MAX(0,P343*(1+inputs!$B$33)-MAX(0,inputs!$B$31*(Q343-inputs!$B$30)))</f>
        <v>48535.544578904337</v>
      </c>
      <c r="S343" s="26">
        <f t="shared" si="69"/>
        <v>26266.666666666668</v>
      </c>
      <c r="T343" s="25">
        <f>MAX(0,R343*(1+inputs!$B$33)-MAX(0,inputs!$B$31*(S343-inputs!$B$30)))</f>
        <v>48716.137747587898</v>
      </c>
      <c r="U343" s="26">
        <f t="shared" si="70"/>
        <v>27833.333333333332</v>
      </c>
      <c r="V343" s="25">
        <f>MAX(0,T343*(1+inputs!$B$33)-MAX(0,inputs!$B$31*(U343-inputs!$B$30)))</f>
        <v>48758.439813801706</v>
      </c>
      <c r="W343" s="26">
        <f t="shared" si="71"/>
        <v>29400</v>
      </c>
      <c r="X343" s="25">
        <f>MAX(0,V343*(1+inputs!$B$33)-MAX(0,inputs!$B$31*(W343-inputs!$B$30)))</f>
        <v>48660.376411008721</v>
      </c>
      <c r="Y343" s="26">
        <f t="shared" si="72"/>
        <v>30966.666666666664</v>
      </c>
      <c r="Z343" s="25">
        <f>MAX(0,X343*(1+inputs!$B$33)-MAX(0,inputs!$B$31*(Y343-inputs!$B$30)))</f>
        <v>48419.842057173846</v>
      </c>
      <c r="AA343" s="25">
        <f>MAX(0,Y343*(1+inputs!$B$33)-MAX(0,inputs!$B$31*(Z343-inputs!$B$30)))</f>
        <v>28889.940881521015</v>
      </c>
      <c r="AB343" s="26">
        <f t="shared" si="73"/>
        <v>34100</v>
      </c>
      <c r="AC343" s="25">
        <f>MAX(0,AA343*(1+inputs!$B$33)-MAX(0,inputs!$B$31*(AB343-inputs!$B$30)))</f>
        <v>28070.849994743829</v>
      </c>
      <c r="AD343" s="26">
        <f>IF(inputs!$B$27="YES",MAX(0,inputs!$B$31*(AB343-inputs!$B$30)),0)</f>
        <v>0</v>
      </c>
      <c r="AE343" s="3">
        <f t="shared" si="74"/>
        <v>7158.7250000000004</v>
      </c>
      <c r="AF343" s="1">
        <f t="shared" si="77"/>
        <v>0.33250000000000002</v>
      </c>
      <c r="AG343" s="8">
        <f t="shared" si="75"/>
        <v>26941.275000000001</v>
      </c>
    </row>
    <row r="344" spans="1:33" x14ac:dyDescent="0.2">
      <c r="A344" s="11">
        <f t="shared" si="76"/>
        <v>34200</v>
      </c>
      <c r="B344" s="15">
        <f>inputs!$C$3-MAX(0,MIN((calculations!A344-inputs!$B$8)*0.5,inputs!$C$3))+IF(AND(inputs!$B$23="YES",A344&lt;=inputs!$B$25),inputs!$B$24,0)</f>
        <v>12570</v>
      </c>
      <c r="C344" s="15">
        <f>MAX(0,MIN(A344-B344,inputs!$C$4)*inputs!$B$3)</f>
        <v>4326</v>
      </c>
      <c r="D344" s="16">
        <f>MAX(0,(MIN(A344,inputs!$C$5)-(inputs!$C$4+B344))*inputs!$B$4)</f>
        <v>0</v>
      </c>
      <c r="E344" s="16">
        <f>MAX(0, (calculations!A344-inputs!$C$5)*inputs!$B$5)</f>
        <v>0</v>
      </c>
      <c r="F344" s="19">
        <f>MAX(0,inputs!$B$13*(MIN(calculations!A344,inputs!$C$14)-inputs!$C$13))+MAX(0,inputs!$B$14*(calculations!A344-inputs!$C$14))</f>
        <v>2865.9750000000004</v>
      </c>
      <c r="G344" s="22">
        <f>MAX(MIN((calculations!A344-inputs!$B$21)/10000,100%),0) * inputs!$B$18</f>
        <v>0</v>
      </c>
      <c r="H344" s="22">
        <f>IF(AND(inputs!$B$35="YES", calculations!A344&gt;=inputs!$B$36,calculations!A344&lt;inputs!$B$37),inputs!$B$38*MIN(2,inputs!$B$17),0)</f>
        <v>0</v>
      </c>
      <c r="I344" s="25">
        <f>MIN(inputs!$B$32,A344)</f>
        <v>20000</v>
      </c>
      <c r="J344" s="25">
        <f>inputs!$B$29*(1+inputs!$B$33)-MAX(0,inputs!$B$31*(I344-inputs!$B$30))</f>
        <v>46486.999999999993</v>
      </c>
      <c r="K344" s="26">
        <f t="shared" si="65"/>
        <v>20000</v>
      </c>
      <c r="L344" s="25">
        <f>MAX(0,J344*(1+inputs!$B$33)-MAX(0,inputs!$B$31*(K344-inputs!$B$30)))</f>
        <v>47184.304999999986</v>
      </c>
      <c r="M344" s="26">
        <f t="shared" si="66"/>
        <v>21577.777777777777</v>
      </c>
      <c r="N344" s="25">
        <f>MAX(0,L344*(1+inputs!$B$33)-MAX(0,inputs!$B$31*(M344-inputs!$B$30)))</f>
        <v>47766.629574999977</v>
      </c>
      <c r="O344" s="26">
        <f t="shared" si="67"/>
        <v>23155.555555555555</v>
      </c>
      <c r="P344" s="25">
        <f>MAX(0,N344*(1+inputs!$B$33)-MAX(0,inputs!$B$31*(O344-inputs!$B$30)))</f>
        <v>48215.689018624973</v>
      </c>
      <c r="Q344" s="26">
        <f t="shared" si="68"/>
        <v>24733.333333333332</v>
      </c>
      <c r="R344" s="25">
        <f>MAX(0,P344*(1+inputs!$B$33)-MAX(0,inputs!$B$31*(Q344-inputs!$B$30)))</f>
        <v>48529.484353904343</v>
      </c>
      <c r="S344" s="26">
        <f t="shared" si="69"/>
        <v>26311.111111111109</v>
      </c>
      <c r="T344" s="25">
        <f>MAX(0,R344*(1+inputs!$B$33)-MAX(0,inputs!$B$31*(S344-inputs!$B$30)))</f>
        <v>48705.986619212905</v>
      </c>
      <c r="U344" s="26">
        <f t="shared" si="70"/>
        <v>27888.888888888891</v>
      </c>
      <c r="V344" s="25">
        <f>MAX(0,T344*(1+inputs!$B$33)-MAX(0,inputs!$B$31*(U344-inputs!$B$30)))</f>
        <v>48743.13641850109</v>
      </c>
      <c r="W344" s="26">
        <f t="shared" si="71"/>
        <v>29466.666666666664</v>
      </c>
      <c r="X344" s="25">
        <f>MAX(0,V344*(1+inputs!$B$33)-MAX(0,inputs!$B$31*(W344-inputs!$B$30)))</f>
        <v>48638.843464778598</v>
      </c>
      <c r="Y344" s="26">
        <f t="shared" si="72"/>
        <v>31044.444444444445</v>
      </c>
      <c r="Z344" s="25">
        <f>MAX(0,X344*(1+inputs!$B$33)-MAX(0,inputs!$B$31*(Y344-inputs!$B$30)))</f>
        <v>48390.986116750268</v>
      </c>
      <c r="AA344" s="25">
        <f>MAX(0,Y344*(1+inputs!$B$33)-MAX(0,inputs!$B$31*(Z344-inputs!$B$30)))</f>
        <v>28971.482360603586</v>
      </c>
      <c r="AB344" s="26">
        <f t="shared" si="73"/>
        <v>34200</v>
      </c>
      <c r="AC344" s="25">
        <f>MAX(0,AA344*(1+inputs!$B$33)-MAX(0,inputs!$B$31*(AB344-inputs!$B$30)))</f>
        <v>28144.614596012638</v>
      </c>
      <c r="AD344" s="26">
        <f>IF(inputs!$B$27="YES",MAX(0,inputs!$B$31*(AB344-inputs!$B$30)),0)</f>
        <v>0</v>
      </c>
      <c r="AE344" s="3">
        <f t="shared" si="74"/>
        <v>7191.9750000000004</v>
      </c>
      <c r="AF344" s="1">
        <f t="shared" si="77"/>
        <v>0.33250000000000002</v>
      </c>
      <c r="AG344" s="8">
        <f t="shared" si="75"/>
        <v>27008.025000000001</v>
      </c>
    </row>
    <row r="345" spans="1:33" x14ac:dyDescent="0.2">
      <c r="A345" s="11">
        <f t="shared" si="76"/>
        <v>34300</v>
      </c>
      <c r="B345" s="15">
        <f>inputs!$C$3-MAX(0,MIN((calculations!A345-inputs!$B$8)*0.5,inputs!$C$3))+IF(AND(inputs!$B$23="YES",A345&lt;=inputs!$B$25),inputs!$B$24,0)</f>
        <v>12570</v>
      </c>
      <c r="C345" s="15">
        <f>MAX(0,MIN(A345-B345,inputs!$C$4)*inputs!$B$3)</f>
        <v>4346</v>
      </c>
      <c r="D345" s="16">
        <f>MAX(0,(MIN(A345,inputs!$C$5)-(inputs!$C$4+B345))*inputs!$B$4)</f>
        <v>0</v>
      </c>
      <c r="E345" s="16">
        <f>MAX(0, (calculations!A345-inputs!$C$5)*inputs!$B$5)</f>
        <v>0</v>
      </c>
      <c r="F345" s="19">
        <f>MAX(0,inputs!$B$13*(MIN(calculations!A345,inputs!$C$14)-inputs!$C$13))+MAX(0,inputs!$B$14*(calculations!A345-inputs!$C$14))</f>
        <v>2879.2250000000004</v>
      </c>
      <c r="G345" s="22">
        <f>MAX(MIN((calculations!A345-inputs!$B$21)/10000,100%),0) * inputs!$B$18</f>
        <v>0</v>
      </c>
      <c r="H345" s="22">
        <f>IF(AND(inputs!$B$35="YES", calculations!A345&gt;=inputs!$B$36,calculations!A345&lt;inputs!$B$37),inputs!$B$38*MIN(2,inputs!$B$17),0)</f>
        <v>0</v>
      </c>
      <c r="I345" s="25">
        <f>MIN(inputs!$B$32,A345)</f>
        <v>20000</v>
      </c>
      <c r="J345" s="25">
        <f>inputs!$B$29*(1+inputs!$B$33)-MAX(0,inputs!$B$31*(I345-inputs!$B$30))</f>
        <v>46486.999999999993</v>
      </c>
      <c r="K345" s="26">
        <f t="shared" si="65"/>
        <v>20000</v>
      </c>
      <c r="L345" s="25">
        <f>MAX(0,J345*(1+inputs!$B$33)-MAX(0,inputs!$B$31*(K345-inputs!$B$30)))</f>
        <v>47184.304999999986</v>
      </c>
      <c r="M345" s="26">
        <f t="shared" si="66"/>
        <v>21588.888888888891</v>
      </c>
      <c r="N345" s="25">
        <f>MAX(0,L345*(1+inputs!$B$33)-MAX(0,inputs!$B$31*(M345-inputs!$B$30)))</f>
        <v>47765.629574999977</v>
      </c>
      <c r="O345" s="26">
        <f t="shared" si="67"/>
        <v>23177.777777777777</v>
      </c>
      <c r="P345" s="25">
        <f>MAX(0,N345*(1+inputs!$B$33)-MAX(0,inputs!$B$31*(O345-inputs!$B$30)))</f>
        <v>48212.674018624966</v>
      </c>
      <c r="Q345" s="26">
        <f t="shared" si="68"/>
        <v>24766.666666666668</v>
      </c>
      <c r="R345" s="25">
        <f>MAX(0,P345*(1+inputs!$B$33)-MAX(0,inputs!$B$31*(Q345-inputs!$B$30)))</f>
        <v>48523.424128904335</v>
      </c>
      <c r="S345" s="26">
        <f t="shared" si="69"/>
        <v>26355.555555555555</v>
      </c>
      <c r="T345" s="25">
        <f>MAX(0,R345*(1+inputs!$B$33)-MAX(0,inputs!$B$31*(S345-inputs!$B$30)))</f>
        <v>48695.83549083789</v>
      </c>
      <c r="U345" s="26">
        <f t="shared" si="70"/>
        <v>27944.444444444445</v>
      </c>
      <c r="V345" s="25">
        <f>MAX(0,T345*(1+inputs!$B$33)-MAX(0,inputs!$B$31*(U345-inputs!$B$30)))</f>
        <v>48727.833023200452</v>
      </c>
      <c r="W345" s="26">
        <f t="shared" si="71"/>
        <v>29533.333333333336</v>
      </c>
      <c r="X345" s="25">
        <f>MAX(0,V345*(1+inputs!$B$33)-MAX(0,inputs!$B$31*(W345-inputs!$B$30)))</f>
        <v>48617.310518548453</v>
      </c>
      <c r="Y345" s="26">
        <f t="shared" si="72"/>
        <v>31122.222222222223</v>
      </c>
      <c r="Z345" s="25">
        <f>MAX(0,X345*(1+inputs!$B$33)-MAX(0,inputs!$B$31*(Y345-inputs!$B$30)))</f>
        <v>48362.130176326675</v>
      </c>
      <c r="AA345" s="25">
        <f>MAX(0,Y345*(1+inputs!$B$33)-MAX(0,inputs!$B$31*(Z345-inputs!$B$30)))</f>
        <v>29053.02383968615</v>
      </c>
      <c r="AB345" s="26">
        <f t="shared" si="73"/>
        <v>34300</v>
      </c>
      <c r="AC345" s="25">
        <f>MAX(0,AA345*(1+inputs!$B$33)-MAX(0,inputs!$B$31*(AB345-inputs!$B$30)))</f>
        <v>28218.37919728144</v>
      </c>
      <c r="AD345" s="26">
        <f>IF(inputs!$B$27="YES",MAX(0,inputs!$B$31*(AB345-inputs!$B$30)),0)</f>
        <v>0</v>
      </c>
      <c r="AE345" s="3">
        <f t="shared" si="74"/>
        <v>7225.2250000000004</v>
      </c>
      <c r="AF345" s="1">
        <f t="shared" si="77"/>
        <v>0.33250000000000002</v>
      </c>
      <c r="AG345" s="8">
        <f t="shared" si="75"/>
        <v>27074.775000000001</v>
      </c>
    </row>
    <row r="346" spans="1:33" x14ac:dyDescent="0.2">
      <c r="A346" s="11">
        <f t="shared" si="76"/>
        <v>34400</v>
      </c>
      <c r="B346" s="15">
        <f>inputs!$C$3-MAX(0,MIN((calculations!A346-inputs!$B$8)*0.5,inputs!$C$3))+IF(AND(inputs!$B$23="YES",A346&lt;=inputs!$B$25),inputs!$B$24,0)</f>
        <v>12570</v>
      </c>
      <c r="C346" s="15">
        <f>MAX(0,MIN(A346-B346,inputs!$C$4)*inputs!$B$3)</f>
        <v>4366</v>
      </c>
      <c r="D346" s="16">
        <f>MAX(0,(MIN(A346,inputs!$C$5)-(inputs!$C$4+B346))*inputs!$B$4)</f>
        <v>0</v>
      </c>
      <c r="E346" s="16">
        <f>MAX(0, (calculations!A346-inputs!$C$5)*inputs!$B$5)</f>
        <v>0</v>
      </c>
      <c r="F346" s="19">
        <f>MAX(0,inputs!$B$13*(MIN(calculations!A346,inputs!$C$14)-inputs!$C$13))+MAX(0,inputs!$B$14*(calculations!A346-inputs!$C$14))</f>
        <v>2892.4750000000004</v>
      </c>
      <c r="G346" s="22">
        <f>MAX(MIN((calculations!A346-inputs!$B$21)/10000,100%),0) * inputs!$B$18</f>
        <v>0</v>
      </c>
      <c r="H346" s="22">
        <f>IF(AND(inputs!$B$35="YES", calculations!A346&gt;=inputs!$B$36,calculations!A346&lt;inputs!$B$37),inputs!$B$38*MIN(2,inputs!$B$17),0)</f>
        <v>0</v>
      </c>
      <c r="I346" s="25">
        <f>MIN(inputs!$B$32,A346)</f>
        <v>20000</v>
      </c>
      <c r="J346" s="25">
        <f>inputs!$B$29*(1+inputs!$B$33)-MAX(0,inputs!$B$31*(I346-inputs!$B$30))</f>
        <v>46486.999999999993</v>
      </c>
      <c r="K346" s="26">
        <f t="shared" si="65"/>
        <v>20000</v>
      </c>
      <c r="L346" s="25">
        <f>MAX(0,J346*(1+inputs!$B$33)-MAX(0,inputs!$B$31*(K346-inputs!$B$30)))</f>
        <v>47184.304999999986</v>
      </c>
      <c r="M346" s="26">
        <f t="shared" si="66"/>
        <v>21600</v>
      </c>
      <c r="N346" s="25">
        <f>MAX(0,L346*(1+inputs!$B$33)-MAX(0,inputs!$B$31*(M346-inputs!$B$30)))</f>
        <v>47764.629574999977</v>
      </c>
      <c r="O346" s="26">
        <f t="shared" si="67"/>
        <v>23200</v>
      </c>
      <c r="P346" s="25">
        <f>MAX(0,N346*(1+inputs!$B$33)-MAX(0,inputs!$B$31*(O346-inputs!$B$30)))</f>
        <v>48209.659018624967</v>
      </c>
      <c r="Q346" s="26">
        <f t="shared" si="68"/>
        <v>24800</v>
      </c>
      <c r="R346" s="25">
        <f>MAX(0,P346*(1+inputs!$B$33)-MAX(0,inputs!$B$31*(Q346-inputs!$B$30)))</f>
        <v>48517.363903904334</v>
      </c>
      <c r="S346" s="26">
        <f t="shared" si="69"/>
        <v>26400</v>
      </c>
      <c r="T346" s="25">
        <f>MAX(0,R346*(1+inputs!$B$33)-MAX(0,inputs!$B$31*(S346-inputs!$B$30)))</f>
        <v>48685.684362462889</v>
      </c>
      <c r="U346" s="26">
        <f t="shared" si="70"/>
        <v>28000</v>
      </c>
      <c r="V346" s="25">
        <f>MAX(0,T346*(1+inputs!$B$33)-MAX(0,inputs!$B$31*(U346-inputs!$B$30)))</f>
        <v>48712.529627899828</v>
      </c>
      <c r="W346" s="26">
        <f t="shared" si="71"/>
        <v>29600</v>
      </c>
      <c r="X346" s="25">
        <f>MAX(0,V346*(1+inputs!$B$33)-MAX(0,inputs!$B$31*(W346-inputs!$B$30)))</f>
        <v>48595.777572318322</v>
      </c>
      <c r="Y346" s="26">
        <f t="shared" si="72"/>
        <v>31200</v>
      </c>
      <c r="Z346" s="25">
        <f>MAX(0,X346*(1+inputs!$B$33)-MAX(0,inputs!$B$31*(Y346-inputs!$B$30)))</f>
        <v>48333.274235903089</v>
      </c>
      <c r="AA346" s="25">
        <f>MAX(0,Y346*(1+inputs!$B$33)-MAX(0,inputs!$B$31*(Z346-inputs!$B$30)))</f>
        <v>29134.56531876872</v>
      </c>
      <c r="AB346" s="26">
        <f t="shared" si="73"/>
        <v>34400</v>
      </c>
      <c r="AC346" s="25">
        <f>MAX(0,AA346*(1+inputs!$B$33)-MAX(0,inputs!$B$31*(AB346-inputs!$B$30)))</f>
        <v>28292.143798550249</v>
      </c>
      <c r="AD346" s="26">
        <f>IF(inputs!$B$27="YES",MAX(0,inputs!$B$31*(AB346-inputs!$B$30)),0)</f>
        <v>0</v>
      </c>
      <c r="AE346" s="3">
        <f t="shared" si="74"/>
        <v>7258.4750000000004</v>
      </c>
      <c r="AF346" s="1">
        <f t="shared" si="77"/>
        <v>0.33250000000000002</v>
      </c>
      <c r="AG346" s="8">
        <f t="shared" si="75"/>
        <v>27141.525000000001</v>
      </c>
    </row>
    <row r="347" spans="1:33" x14ac:dyDescent="0.2">
      <c r="A347" s="11">
        <f t="shared" si="76"/>
        <v>34500</v>
      </c>
      <c r="B347" s="15">
        <f>inputs!$C$3-MAX(0,MIN((calculations!A347-inputs!$B$8)*0.5,inputs!$C$3))+IF(AND(inputs!$B$23="YES",A347&lt;=inputs!$B$25),inputs!$B$24,0)</f>
        <v>12570</v>
      </c>
      <c r="C347" s="15">
        <f>MAX(0,MIN(A347-B347,inputs!$C$4)*inputs!$B$3)</f>
        <v>4386</v>
      </c>
      <c r="D347" s="16">
        <f>MAX(0,(MIN(A347,inputs!$C$5)-(inputs!$C$4+B347))*inputs!$B$4)</f>
        <v>0</v>
      </c>
      <c r="E347" s="16">
        <f>MAX(0, (calculations!A347-inputs!$C$5)*inputs!$B$5)</f>
        <v>0</v>
      </c>
      <c r="F347" s="19">
        <f>MAX(0,inputs!$B$13*(MIN(calculations!A347,inputs!$C$14)-inputs!$C$13))+MAX(0,inputs!$B$14*(calculations!A347-inputs!$C$14))</f>
        <v>2905.7250000000004</v>
      </c>
      <c r="G347" s="22">
        <f>MAX(MIN((calculations!A347-inputs!$B$21)/10000,100%),0) * inputs!$B$18</f>
        <v>0</v>
      </c>
      <c r="H347" s="22">
        <f>IF(AND(inputs!$B$35="YES", calculations!A347&gt;=inputs!$B$36,calculations!A347&lt;inputs!$B$37),inputs!$B$38*MIN(2,inputs!$B$17),0)</f>
        <v>0</v>
      </c>
      <c r="I347" s="25">
        <f>MIN(inputs!$B$32,A347)</f>
        <v>20000</v>
      </c>
      <c r="J347" s="25">
        <f>inputs!$B$29*(1+inputs!$B$33)-MAX(0,inputs!$B$31*(I347-inputs!$B$30))</f>
        <v>46486.999999999993</v>
      </c>
      <c r="K347" s="26">
        <f t="shared" si="65"/>
        <v>20000</v>
      </c>
      <c r="L347" s="25">
        <f>MAX(0,J347*(1+inputs!$B$33)-MAX(0,inputs!$B$31*(K347-inputs!$B$30)))</f>
        <v>47184.304999999986</v>
      </c>
      <c r="M347" s="26">
        <f t="shared" si="66"/>
        <v>21611.111111111109</v>
      </c>
      <c r="N347" s="25">
        <f>MAX(0,L347*(1+inputs!$B$33)-MAX(0,inputs!$B$31*(M347-inputs!$B$30)))</f>
        <v>47763.629574999977</v>
      </c>
      <c r="O347" s="26">
        <f t="shared" si="67"/>
        <v>23222.222222222223</v>
      </c>
      <c r="P347" s="25">
        <f>MAX(0,N347*(1+inputs!$B$33)-MAX(0,inputs!$B$31*(O347-inputs!$B$30)))</f>
        <v>48206.644018624967</v>
      </c>
      <c r="Q347" s="26">
        <f t="shared" si="68"/>
        <v>24833.333333333332</v>
      </c>
      <c r="R347" s="25">
        <f>MAX(0,P347*(1+inputs!$B$33)-MAX(0,inputs!$B$31*(Q347-inputs!$B$30)))</f>
        <v>48511.303678904333</v>
      </c>
      <c r="S347" s="26">
        <f t="shared" si="69"/>
        <v>26444.444444444445</v>
      </c>
      <c r="T347" s="25">
        <f>MAX(0,R347*(1+inputs!$B$33)-MAX(0,inputs!$B$31*(S347-inputs!$B$30)))</f>
        <v>48675.533234087889</v>
      </c>
      <c r="U347" s="26">
        <f t="shared" si="70"/>
        <v>28055.555555555555</v>
      </c>
      <c r="V347" s="25">
        <f>MAX(0,T347*(1+inputs!$B$33)-MAX(0,inputs!$B$31*(U347-inputs!$B$30)))</f>
        <v>48697.226232599198</v>
      </c>
      <c r="W347" s="26">
        <f t="shared" si="71"/>
        <v>29666.666666666664</v>
      </c>
      <c r="X347" s="25">
        <f>MAX(0,V347*(1+inputs!$B$33)-MAX(0,inputs!$B$31*(W347-inputs!$B$30)))</f>
        <v>48574.244626088177</v>
      </c>
      <c r="Y347" s="26">
        <f t="shared" si="72"/>
        <v>31277.777777777777</v>
      </c>
      <c r="Z347" s="25">
        <f>MAX(0,X347*(1+inputs!$B$33)-MAX(0,inputs!$B$31*(Y347-inputs!$B$30)))</f>
        <v>48304.418295479496</v>
      </c>
      <c r="AA347" s="25">
        <f>MAX(0,Y347*(1+inputs!$B$33)-MAX(0,inputs!$B$31*(Z347-inputs!$B$30)))</f>
        <v>29216.106797851287</v>
      </c>
      <c r="AB347" s="26">
        <f t="shared" si="73"/>
        <v>34500</v>
      </c>
      <c r="AC347" s="25">
        <f>MAX(0,AA347*(1+inputs!$B$33)-MAX(0,inputs!$B$31*(AB347-inputs!$B$30)))</f>
        <v>28365.908399819054</v>
      </c>
      <c r="AD347" s="26">
        <f>IF(inputs!$B$27="YES",MAX(0,inputs!$B$31*(AB347-inputs!$B$30)),0)</f>
        <v>0</v>
      </c>
      <c r="AE347" s="3">
        <f t="shared" si="74"/>
        <v>7291.7250000000004</v>
      </c>
      <c r="AF347" s="1">
        <f t="shared" si="77"/>
        <v>0.33250000000000002</v>
      </c>
      <c r="AG347" s="8">
        <f t="shared" si="75"/>
        <v>27208.275000000001</v>
      </c>
    </row>
    <row r="348" spans="1:33" x14ac:dyDescent="0.2">
      <c r="A348" s="11">
        <f t="shared" si="76"/>
        <v>34600</v>
      </c>
      <c r="B348" s="15">
        <f>inputs!$C$3-MAX(0,MIN((calculations!A348-inputs!$B$8)*0.5,inputs!$C$3))+IF(AND(inputs!$B$23="YES",A348&lt;=inputs!$B$25),inputs!$B$24,0)</f>
        <v>12570</v>
      </c>
      <c r="C348" s="15">
        <f>MAX(0,MIN(A348-B348,inputs!$C$4)*inputs!$B$3)</f>
        <v>4406</v>
      </c>
      <c r="D348" s="16">
        <f>MAX(0,(MIN(A348,inputs!$C$5)-(inputs!$C$4+B348))*inputs!$B$4)</f>
        <v>0</v>
      </c>
      <c r="E348" s="16">
        <f>MAX(0, (calculations!A348-inputs!$C$5)*inputs!$B$5)</f>
        <v>0</v>
      </c>
      <c r="F348" s="19">
        <f>MAX(0,inputs!$B$13*(MIN(calculations!A348,inputs!$C$14)-inputs!$C$13))+MAX(0,inputs!$B$14*(calculations!A348-inputs!$C$14))</f>
        <v>2918.9750000000004</v>
      </c>
      <c r="G348" s="22">
        <f>MAX(MIN((calculations!A348-inputs!$B$21)/10000,100%),0) * inputs!$B$18</f>
        <v>0</v>
      </c>
      <c r="H348" s="22">
        <f>IF(AND(inputs!$B$35="YES", calculations!A348&gt;=inputs!$B$36,calculations!A348&lt;inputs!$B$37),inputs!$B$38*MIN(2,inputs!$B$17),0)</f>
        <v>0</v>
      </c>
      <c r="I348" s="25">
        <f>MIN(inputs!$B$32,A348)</f>
        <v>20000</v>
      </c>
      <c r="J348" s="25">
        <f>inputs!$B$29*(1+inputs!$B$33)-MAX(0,inputs!$B$31*(I348-inputs!$B$30))</f>
        <v>46486.999999999993</v>
      </c>
      <c r="K348" s="26">
        <f t="shared" si="65"/>
        <v>20000</v>
      </c>
      <c r="L348" s="25">
        <f>MAX(0,J348*(1+inputs!$B$33)-MAX(0,inputs!$B$31*(K348-inputs!$B$30)))</f>
        <v>47184.304999999986</v>
      </c>
      <c r="M348" s="26">
        <f t="shared" si="66"/>
        <v>21622.222222222223</v>
      </c>
      <c r="N348" s="25">
        <f>MAX(0,L348*(1+inputs!$B$33)-MAX(0,inputs!$B$31*(M348-inputs!$B$30)))</f>
        <v>47762.629574999977</v>
      </c>
      <c r="O348" s="26">
        <f t="shared" si="67"/>
        <v>23244.444444444445</v>
      </c>
      <c r="P348" s="25">
        <f>MAX(0,N348*(1+inputs!$B$33)-MAX(0,inputs!$B$31*(O348-inputs!$B$30)))</f>
        <v>48203.629018624968</v>
      </c>
      <c r="Q348" s="26">
        <f t="shared" si="68"/>
        <v>24866.666666666668</v>
      </c>
      <c r="R348" s="25">
        <f>MAX(0,P348*(1+inputs!$B$33)-MAX(0,inputs!$B$31*(Q348-inputs!$B$30)))</f>
        <v>48505.243453904339</v>
      </c>
      <c r="S348" s="26">
        <f t="shared" si="69"/>
        <v>26488.888888888891</v>
      </c>
      <c r="T348" s="25">
        <f>MAX(0,R348*(1+inputs!$B$33)-MAX(0,inputs!$B$31*(S348-inputs!$B$30)))</f>
        <v>48665.382105712895</v>
      </c>
      <c r="U348" s="26">
        <f t="shared" si="70"/>
        <v>28111.111111111109</v>
      </c>
      <c r="V348" s="25">
        <f>MAX(0,T348*(1+inputs!$B$33)-MAX(0,inputs!$B$31*(U348-inputs!$B$30)))</f>
        <v>48681.922837298582</v>
      </c>
      <c r="W348" s="26">
        <f t="shared" si="71"/>
        <v>29733.333333333336</v>
      </c>
      <c r="X348" s="25">
        <f>MAX(0,V348*(1+inputs!$B$33)-MAX(0,inputs!$B$31*(W348-inputs!$B$30)))</f>
        <v>48552.711679858054</v>
      </c>
      <c r="Y348" s="26">
        <f t="shared" si="72"/>
        <v>31355.555555555555</v>
      </c>
      <c r="Z348" s="25">
        <f>MAX(0,X348*(1+inputs!$B$33)-MAX(0,inputs!$B$31*(Y348-inputs!$B$30)))</f>
        <v>48275.562355055918</v>
      </c>
      <c r="AA348" s="25">
        <f>MAX(0,Y348*(1+inputs!$B$33)-MAX(0,inputs!$B$31*(Z348-inputs!$B$30)))</f>
        <v>29297.648276933851</v>
      </c>
      <c r="AB348" s="26">
        <f t="shared" si="73"/>
        <v>34600</v>
      </c>
      <c r="AC348" s="25">
        <f>MAX(0,AA348*(1+inputs!$B$33)-MAX(0,inputs!$B$31*(AB348-inputs!$B$30)))</f>
        <v>28439.673001087856</v>
      </c>
      <c r="AD348" s="26">
        <f>IF(inputs!$B$27="YES",MAX(0,inputs!$B$31*(AB348-inputs!$B$30)),0)</f>
        <v>0</v>
      </c>
      <c r="AE348" s="3">
        <f t="shared" si="74"/>
        <v>7324.9750000000004</v>
      </c>
      <c r="AF348" s="1">
        <f t="shared" si="77"/>
        <v>0.33250000000000002</v>
      </c>
      <c r="AG348" s="8">
        <f t="shared" si="75"/>
        <v>27275.025000000001</v>
      </c>
    </row>
    <row r="349" spans="1:33" x14ac:dyDescent="0.2">
      <c r="A349" s="11">
        <f t="shared" si="76"/>
        <v>34700</v>
      </c>
      <c r="B349" s="15">
        <f>inputs!$C$3-MAX(0,MIN((calculations!A349-inputs!$B$8)*0.5,inputs!$C$3))+IF(AND(inputs!$B$23="YES",A349&lt;=inputs!$B$25),inputs!$B$24,0)</f>
        <v>12570</v>
      </c>
      <c r="C349" s="15">
        <f>MAX(0,MIN(A349-B349,inputs!$C$4)*inputs!$B$3)</f>
        <v>4426</v>
      </c>
      <c r="D349" s="16">
        <f>MAX(0,(MIN(A349,inputs!$C$5)-(inputs!$C$4+B349))*inputs!$B$4)</f>
        <v>0</v>
      </c>
      <c r="E349" s="16">
        <f>MAX(0, (calculations!A349-inputs!$C$5)*inputs!$B$5)</f>
        <v>0</v>
      </c>
      <c r="F349" s="19">
        <f>MAX(0,inputs!$B$13*(MIN(calculations!A349,inputs!$C$14)-inputs!$C$13))+MAX(0,inputs!$B$14*(calculations!A349-inputs!$C$14))</f>
        <v>2932.2250000000004</v>
      </c>
      <c r="G349" s="22">
        <f>MAX(MIN((calculations!A349-inputs!$B$21)/10000,100%),0) * inputs!$B$18</f>
        <v>0</v>
      </c>
      <c r="H349" s="22">
        <f>IF(AND(inputs!$B$35="YES", calculations!A349&gt;=inputs!$B$36,calculations!A349&lt;inputs!$B$37),inputs!$B$38*MIN(2,inputs!$B$17),0)</f>
        <v>0</v>
      </c>
      <c r="I349" s="25">
        <f>MIN(inputs!$B$32,A349)</f>
        <v>20000</v>
      </c>
      <c r="J349" s="25">
        <f>inputs!$B$29*(1+inputs!$B$33)-MAX(0,inputs!$B$31*(I349-inputs!$B$30))</f>
        <v>46486.999999999993</v>
      </c>
      <c r="K349" s="26">
        <f t="shared" si="65"/>
        <v>20000</v>
      </c>
      <c r="L349" s="25">
        <f>MAX(0,J349*(1+inputs!$B$33)-MAX(0,inputs!$B$31*(K349-inputs!$B$30)))</f>
        <v>47184.304999999986</v>
      </c>
      <c r="M349" s="26">
        <f t="shared" si="66"/>
        <v>21633.333333333332</v>
      </c>
      <c r="N349" s="25">
        <f>MAX(0,L349*(1+inputs!$B$33)-MAX(0,inputs!$B$31*(M349-inputs!$B$30)))</f>
        <v>47761.629574999977</v>
      </c>
      <c r="O349" s="26">
        <f t="shared" si="67"/>
        <v>23266.666666666668</v>
      </c>
      <c r="P349" s="25">
        <f>MAX(0,N349*(1+inputs!$B$33)-MAX(0,inputs!$B$31*(O349-inputs!$B$30)))</f>
        <v>48200.614018624969</v>
      </c>
      <c r="Q349" s="26">
        <f t="shared" si="68"/>
        <v>24900</v>
      </c>
      <c r="R349" s="25">
        <f>MAX(0,P349*(1+inputs!$B$33)-MAX(0,inputs!$B$31*(Q349-inputs!$B$30)))</f>
        <v>48499.183228904338</v>
      </c>
      <c r="S349" s="26">
        <f t="shared" si="69"/>
        <v>26533.333333333332</v>
      </c>
      <c r="T349" s="25">
        <f>MAX(0,R349*(1+inputs!$B$33)-MAX(0,inputs!$B$31*(S349-inputs!$B$30)))</f>
        <v>48655.230977337895</v>
      </c>
      <c r="U349" s="26">
        <f t="shared" si="70"/>
        <v>28166.666666666668</v>
      </c>
      <c r="V349" s="25">
        <f>MAX(0,T349*(1+inputs!$B$33)-MAX(0,inputs!$B$31*(U349-inputs!$B$30)))</f>
        <v>48666.619441997958</v>
      </c>
      <c r="W349" s="26">
        <f t="shared" si="71"/>
        <v>29800</v>
      </c>
      <c r="X349" s="25">
        <f>MAX(0,V349*(1+inputs!$B$33)-MAX(0,inputs!$B$31*(W349-inputs!$B$30)))</f>
        <v>48531.178733627923</v>
      </c>
      <c r="Y349" s="26">
        <f t="shared" si="72"/>
        <v>31433.333333333336</v>
      </c>
      <c r="Z349" s="25">
        <f>MAX(0,X349*(1+inputs!$B$33)-MAX(0,inputs!$B$31*(Y349-inputs!$B$30)))</f>
        <v>48246.706414632332</v>
      </c>
      <c r="AA349" s="25">
        <f>MAX(0,Y349*(1+inputs!$B$33)-MAX(0,inputs!$B$31*(Z349-inputs!$B$30)))</f>
        <v>29379.189756016422</v>
      </c>
      <c r="AB349" s="26">
        <f t="shared" si="73"/>
        <v>34700</v>
      </c>
      <c r="AC349" s="25">
        <f>MAX(0,AA349*(1+inputs!$B$33)-MAX(0,inputs!$B$31*(AB349-inputs!$B$30)))</f>
        <v>28513.437602356666</v>
      </c>
      <c r="AD349" s="26">
        <f>IF(inputs!$B$27="YES",MAX(0,inputs!$B$31*(AB349-inputs!$B$30)),0)</f>
        <v>0</v>
      </c>
      <c r="AE349" s="3">
        <f t="shared" si="74"/>
        <v>7358.2250000000004</v>
      </c>
      <c r="AF349" s="1">
        <f t="shared" si="77"/>
        <v>0.33250000000000002</v>
      </c>
      <c r="AG349" s="8">
        <f t="shared" si="75"/>
        <v>27341.775000000001</v>
      </c>
    </row>
    <row r="350" spans="1:33" x14ac:dyDescent="0.2">
      <c r="A350" s="11">
        <f t="shared" si="76"/>
        <v>34800</v>
      </c>
      <c r="B350" s="15">
        <f>inputs!$C$3-MAX(0,MIN((calculations!A350-inputs!$B$8)*0.5,inputs!$C$3))+IF(AND(inputs!$B$23="YES",A350&lt;=inputs!$B$25),inputs!$B$24,0)</f>
        <v>12570</v>
      </c>
      <c r="C350" s="15">
        <f>MAX(0,MIN(A350-B350,inputs!$C$4)*inputs!$B$3)</f>
        <v>4446</v>
      </c>
      <c r="D350" s="16">
        <f>MAX(0,(MIN(A350,inputs!$C$5)-(inputs!$C$4+B350))*inputs!$B$4)</f>
        <v>0</v>
      </c>
      <c r="E350" s="16">
        <f>MAX(0, (calculations!A350-inputs!$C$5)*inputs!$B$5)</f>
        <v>0</v>
      </c>
      <c r="F350" s="19">
        <f>MAX(0,inputs!$B$13*(MIN(calculations!A350,inputs!$C$14)-inputs!$C$13))+MAX(0,inputs!$B$14*(calculations!A350-inputs!$C$14))</f>
        <v>2945.4750000000004</v>
      </c>
      <c r="G350" s="22">
        <f>MAX(MIN((calculations!A350-inputs!$B$21)/10000,100%),0) * inputs!$B$18</f>
        <v>0</v>
      </c>
      <c r="H350" s="22">
        <f>IF(AND(inputs!$B$35="YES", calculations!A350&gt;=inputs!$B$36,calculations!A350&lt;inputs!$B$37),inputs!$B$38*MIN(2,inputs!$B$17),0)</f>
        <v>0</v>
      </c>
      <c r="I350" s="25">
        <f>MIN(inputs!$B$32,A350)</f>
        <v>20000</v>
      </c>
      <c r="J350" s="25">
        <f>inputs!$B$29*(1+inputs!$B$33)-MAX(0,inputs!$B$31*(I350-inputs!$B$30))</f>
        <v>46486.999999999993</v>
      </c>
      <c r="K350" s="26">
        <f t="shared" si="65"/>
        <v>20000</v>
      </c>
      <c r="L350" s="25">
        <f>MAX(0,J350*(1+inputs!$B$33)-MAX(0,inputs!$B$31*(K350-inputs!$B$30)))</f>
        <v>47184.304999999986</v>
      </c>
      <c r="M350" s="26">
        <f t="shared" si="66"/>
        <v>21644.444444444445</v>
      </c>
      <c r="N350" s="25">
        <f>MAX(0,L350*(1+inputs!$B$33)-MAX(0,inputs!$B$31*(M350-inputs!$B$30)))</f>
        <v>47760.629574999977</v>
      </c>
      <c r="O350" s="26">
        <f t="shared" si="67"/>
        <v>23288.888888888891</v>
      </c>
      <c r="P350" s="25">
        <f>MAX(0,N350*(1+inputs!$B$33)-MAX(0,inputs!$B$31*(O350-inputs!$B$30)))</f>
        <v>48197.599018624969</v>
      </c>
      <c r="Q350" s="26">
        <f t="shared" si="68"/>
        <v>24933.333333333332</v>
      </c>
      <c r="R350" s="25">
        <f>MAX(0,P350*(1+inputs!$B$33)-MAX(0,inputs!$B$31*(Q350-inputs!$B$30)))</f>
        <v>48493.123003904337</v>
      </c>
      <c r="S350" s="26">
        <f t="shared" si="69"/>
        <v>26577.777777777777</v>
      </c>
      <c r="T350" s="25">
        <f>MAX(0,R350*(1+inputs!$B$33)-MAX(0,inputs!$B$31*(S350-inputs!$B$30)))</f>
        <v>48645.079848962894</v>
      </c>
      <c r="U350" s="26">
        <f t="shared" si="70"/>
        <v>28222.222222222223</v>
      </c>
      <c r="V350" s="25">
        <f>MAX(0,T350*(1+inputs!$B$33)-MAX(0,inputs!$B$31*(U350-inputs!$B$30)))</f>
        <v>48651.316046697328</v>
      </c>
      <c r="W350" s="26">
        <f t="shared" si="71"/>
        <v>29866.666666666664</v>
      </c>
      <c r="X350" s="25">
        <f>MAX(0,V350*(1+inputs!$B$33)-MAX(0,inputs!$B$31*(W350-inputs!$B$30)))</f>
        <v>48509.645787397778</v>
      </c>
      <c r="Y350" s="26">
        <f t="shared" si="72"/>
        <v>31511.111111111109</v>
      </c>
      <c r="Z350" s="25">
        <f>MAX(0,X350*(1+inputs!$B$33)-MAX(0,inputs!$B$31*(Y350-inputs!$B$30)))</f>
        <v>48217.850474208739</v>
      </c>
      <c r="AA350" s="25">
        <f>MAX(0,Y350*(1+inputs!$B$33)-MAX(0,inputs!$B$31*(Z350-inputs!$B$30)))</f>
        <v>29460.731235098989</v>
      </c>
      <c r="AB350" s="26">
        <f t="shared" si="73"/>
        <v>34800</v>
      </c>
      <c r="AC350" s="25">
        <f>MAX(0,AA350*(1+inputs!$B$33)-MAX(0,inputs!$B$31*(AB350-inputs!$B$30)))</f>
        <v>28587.202203625471</v>
      </c>
      <c r="AD350" s="26">
        <f>IF(inputs!$B$27="YES",MAX(0,inputs!$B$31*(AB350-inputs!$B$30)),0)</f>
        <v>0</v>
      </c>
      <c r="AE350" s="3">
        <f t="shared" si="74"/>
        <v>7391.4750000000004</v>
      </c>
      <c r="AF350" s="1">
        <f t="shared" si="77"/>
        <v>0.33250000000000002</v>
      </c>
      <c r="AG350" s="8">
        <f t="shared" si="75"/>
        <v>27408.525000000001</v>
      </c>
    </row>
    <row r="351" spans="1:33" x14ac:dyDescent="0.2">
      <c r="A351" s="11">
        <f t="shared" si="76"/>
        <v>34900</v>
      </c>
      <c r="B351" s="15">
        <f>inputs!$C$3-MAX(0,MIN((calculations!A351-inputs!$B$8)*0.5,inputs!$C$3))+IF(AND(inputs!$B$23="YES",A351&lt;=inputs!$B$25),inputs!$B$24,0)</f>
        <v>12570</v>
      </c>
      <c r="C351" s="15">
        <f>MAX(0,MIN(A351-B351,inputs!$C$4)*inputs!$B$3)</f>
        <v>4466</v>
      </c>
      <c r="D351" s="16">
        <f>MAX(0,(MIN(A351,inputs!$C$5)-(inputs!$C$4+B351))*inputs!$B$4)</f>
        <v>0</v>
      </c>
      <c r="E351" s="16">
        <f>MAX(0, (calculations!A351-inputs!$C$5)*inputs!$B$5)</f>
        <v>0</v>
      </c>
      <c r="F351" s="19">
        <f>MAX(0,inputs!$B$13*(MIN(calculations!A351,inputs!$C$14)-inputs!$C$13))+MAX(0,inputs!$B$14*(calculations!A351-inputs!$C$14))</f>
        <v>2958.7250000000004</v>
      </c>
      <c r="G351" s="22">
        <f>MAX(MIN((calculations!A351-inputs!$B$21)/10000,100%),0) * inputs!$B$18</f>
        <v>0</v>
      </c>
      <c r="H351" s="22">
        <f>IF(AND(inputs!$B$35="YES", calculations!A351&gt;=inputs!$B$36,calculations!A351&lt;inputs!$B$37),inputs!$B$38*MIN(2,inputs!$B$17),0)</f>
        <v>0</v>
      </c>
      <c r="I351" s="25">
        <f>MIN(inputs!$B$32,A351)</f>
        <v>20000</v>
      </c>
      <c r="J351" s="25">
        <f>inputs!$B$29*(1+inputs!$B$33)-MAX(0,inputs!$B$31*(I351-inputs!$B$30))</f>
        <v>46486.999999999993</v>
      </c>
      <c r="K351" s="26">
        <f t="shared" si="65"/>
        <v>20000</v>
      </c>
      <c r="L351" s="25">
        <f>MAX(0,J351*(1+inputs!$B$33)-MAX(0,inputs!$B$31*(K351-inputs!$B$30)))</f>
        <v>47184.304999999986</v>
      </c>
      <c r="M351" s="26">
        <f t="shared" si="66"/>
        <v>21655.555555555555</v>
      </c>
      <c r="N351" s="25">
        <f>MAX(0,L351*(1+inputs!$B$33)-MAX(0,inputs!$B$31*(M351-inputs!$B$30)))</f>
        <v>47759.629574999977</v>
      </c>
      <c r="O351" s="26">
        <f t="shared" si="67"/>
        <v>23311.111111111109</v>
      </c>
      <c r="P351" s="25">
        <f>MAX(0,N351*(1+inputs!$B$33)-MAX(0,inputs!$B$31*(O351-inputs!$B$30)))</f>
        <v>48194.58401862497</v>
      </c>
      <c r="Q351" s="26">
        <f t="shared" si="68"/>
        <v>24966.666666666668</v>
      </c>
      <c r="R351" s="25">
        <f>MAX(0,P351*(1+inputs!$B$33)-MAX(0,inputs!$B$31*(Q351-inputs!$B$30)))</f>
        <v>48487.062778904336</v>
      </c>
      <c r="S351" s="26">
        <f t="shared" si="69"/>
        <v>26622.222222222223</v>
      </c>
      <c r="T351" s="25">
        <f>MAX(0,R351*(1+inputs!$B$33)-MAX(0,inputs!$B$31*(S351-inputs!$B$30)))</f>
        <v>48634.928720587894</v>
      </c>
      <c r="U351" s="26">
        <f t="shared" si="70"/>
        <v>28277.777777777777</v>
      </c>
      <c r="V351" s="25">
        <f>MAX(0,T351*(1+inputs!$B$33)-MAX(0,inputs!$B$31*(U351-inputs!$B$30)))</f>
        <v>48636.012651396704</v>
      </c>
      <c r="W351" s="26">
        <f t="shared" si="71"/>
        <v>29933.333333333336</v>
      </c>
      <c r="X351" s="25">
        <f>MAX(0,V351*(1+inputs!$B$33)-MAX(0,inputs!$B$31*(W351-inputs!$B$30)))</f>
        <v>48488.112841167647</v>
      </c>
      <c r="Y351" s="26">
        <f t="shared" si="72"/>
        <v>31588.888888888891</v>
      </c>
      <c r="Z351" s="25">
        <f>MAX(0,X351*(1+inputs!$B$33)-MAX(0,inputs!$B$31*(Y351-inputs!$B$30)))</f>
        <v>48188.994533785153</v>
      </c>
      <c r="AA351" s="25">
        <f>MAX(0,Y351*(1+inputs!$B$33)-MAX(0,inputs!$B$31*(Z351-inputs!$B$30)))</f>
        <v>29542.272714181556</v>
      </c>
      <c r="AB351" s="26">
        <f t="shared" si="73"/>
        <v>34900</v>
      </c>
      <c r="AC351" s="25">
        <f>MAX(0,AA351*(1+inputs!$B$33)-MAX(0,inputs!$B$31*(AB351-inputs!$B$30)))</f>
        <v>28660.966804894277</v>
      </c>
      <c r="AD351" s="26">
        <f>IF(inputs!$B$27="YES",MAX(0,inputs!$B$31*(AB351-inputs!$B$30)),0)</f>
        <v>0</v>
      </c>
      <c r="AE351" s="3">
        <f t="shared" si="74"/>
        <v>7424.7250000000004</v>
      </c>
      <c r="AF351" s="1">
        <f t="shared" si="77"/>
        <v>0.33250000000000002</v>
      </c>
      <c r="AG351" s="8">
        <f t="shared" si="75"/>
        <v>27475.275000000001</v>
      </c>
    </row>
    <row r="352" spans="1:33" x14ac:dyDescent="0.2">
      <c r="A352" s="11">
        <f t="shared" si="76"/>
        <v>35000</v>
      </c>
      <c r="B352" s="15">
        <f>inputs!$C$3-MAX(0,MIN((calculations!A352-inputs!$B$8)*0.5,inputs!$C$3))+IF(AND(inputs!$B$23="YES",A352&lt;=inputs!$B$25),inputs!$B$24,0)</f>
        <v>12570</v>
      </c>
      <c r="C352" s="15">
        <f>MAX(0,MIN(A352-B352,inputs!$C$4)*inputs!$B$3)</f>
        <v>4486</v>
      </c>
      <c r="D352" s="16">
        <f>MAX(0,(MIN(A352,inputs!$C$5)-(inputs!$C$4+B352))*inputs!$B$4)</f>
        <v>0</v>
      </c>
      <c r="E352" s="16">
        <f>MAX(0, (calculations!A352-inputs!$C$5)*inputs!$B$5)</f>
        <v>0</v>
      </c>
      <c r="F352" s="19">
        <f>MAX(0,inputs!$B$13*(MIN(calculations!A352,inputs!$C$14)-inputs!$C$13))+MAX(0,inputs!$B$14*(calculations!A352-inputs!$C$14))</f>
        <v>2971.9750000000004</v>
      </c>
      <c r="G352" s="22">
        <f>MAX(MIN((calculations!A352-inputs!$B$21)/10000,100%),0) * inputs!$B$18</f>
        <v>0</v>
      </c>
      <c r="H352" s="22">
        <f>IF(AND(inputs!$B$35="YES", calculations!A352&gt;=inputs!$B$36,calculations!A352&lt;inputs!$B$37),inputs!$B$38*MIN(2,inputs!$B$17),0)</f>
        <v>0</v>
      </c>
      <c r="I352" s="25">
        <f>MIN(inputs!$B$32,A352)</f>
        <v>20000</v>
      </c>
      <c r="J352" s="25">
        <f>inputs!$B$29*(1+inputs!$B$33)-MAX(0,inputs!$B$31*(I352-inputs!$B$30))</f>
        <v>46486.999999999993</v>
      </c>
      <c r="K352" s="26">
        <f t="shared" si="65"/>
        <v>20000</v>
      </c>
      <c r="L352" s="25">
        <f>MAX(0,J352*(1+inputs!$B$33)-MAX(0,inputs!$B$31*(K352-inputs!$B$30)))</f>
        <v>47184.304999999986</v>
      </c>
      <c r="M352" s="26">
        <f t="shared" si="66"/>
        <v>21666.666666666668</v>
      </c>
      <c r="N352" s="25">
        <f>MAX(0,L352*(1+inputs!$B$33)-MAX(0,inputs!$B$31*(M352-inputs!$B$30)))</f>
        <v>47758.629574999977</v>
      </c>
      <c r="O352" s="26">
        <f t="shared" si="67"/>
        <v>23333.333333333332</v>
      </c>
      <c r="P352" s="25">
        <f>MAX(0,N352*(1+inputs!$B$33)-MAX(0,inputs!$B$31*(O352-inputs!$B$30)))</f>
        <v>48191.56901862497</v>
      </c>
      <c r="Q352" s="26">
        <f t="shared" si="68"/>
        <v>25000</v>
      </c>
      <c r="R352" s="25">
        <f>MAX(0,P352*(1+inputs!$B$33)-MAX(0,inputs!$B$31*(Q352-inputs!$B$30)))</f>
        <v>48481.002553904334</v>
      </c>
      <c r="S352" s="26">
        <f t="shared" si="69"/>
        <v>26666.666666666668</v>
      </c>
      <c r="T352" s="25">
        <f>MAX(0,R352*(1+inputs!$B$33)-MAX(0,inputs!$B$31*(S352-inputs!$B$30)))</f>
        <v>48624.777592212893</v>
      </c>
      <c r="U352" s="26">
        <f t="shared" si="70"/>
        <v>28333.333333333336</v>
      </c>
      <c r="V352" s="25">
        <f>MAX(0,T352*(1+inputs!$B$33)-MAX(0,inputs!$B$31*(U352-inputs!$B$30)))</f>
        <v>48620.709256096081</v>
      </c>
      <c r="W352" s="26">
        <f t="shared" si="71"/>
        <v>30000</v>
      </c>
      <c r="X352" s="25">
        <f>MAX(0,V352*(1+inputs!$B$33)-MAX(0,inputs!$B$31*(W352-inputs!$B$30)))</f>
        <v>48466.579894937517</v>
      </c>
      <c r="Y352" s="26">
        <f t="shared" si="72"/>
        <v>31666.666666666664</v>
      </c>
      <c r="Z352" s="25">
        <f>MAX(0,X352*(1+inputs!$B$33)-MAX(0,inputs!$B$31*(Y352-inputs!$B$30)))</f>
        <v>48160.138593361575</v>
      </c>
      <c r="AA352" s="25">
        <f>MAX(0,Y352*(1+inputs!$B$33)-MAX(0,inputs!$B$31*(Z352-inputs!$B$30)))</f>
        <v>29623.814193264119</v>
      </c>
      <c r="AB352" s="26">
        <f t="shared" si="73"/>
        <v>35000</v>
      </c>
      <c r="AC352" s="25">
        <f>MAX(0,AA352*(1+inputs!$B$33)-MAX(0,inputs!$B$31*(AB352-inputs!$B$30)))</f>
        <v>28734.731406163079</v>
      </c>
      <c r="AD352" s="26">
        <f>IF(inputs!$B$27="YES",MAX(0,inputs!$B$31*(AB352-inputs!$B$30)),0)</f>
        <v>0</v>
      </c>
      <c r="AE352" s="3">
        <f t="shared" si="74"/>
        <v>7457.9750000000004</v>
      </c>
      <c r="AF352" s="1">
        <f t="shared" si="77"/>
        <v>0.33250000000000002</v>
      </c>
      <c r="AG352" s="8">
        <f t="shared" si="75"/>
        <v>27542.025000000001</v>
      </c>
    </row>
    <row r="353" spans="1:33" x14ac:dyDescent="0.2">
      <c r="A353" s="11">
        <f t="shared" si="76"/>
        <v>35100</v>
      </c>
      <c r="B353" s="15">
        <f>inputs!$C$3-MAX(0,MIN((calculations!A353-inputs!$B$8)*0.5,inputs!$C$3))+IF(AND(inputs!$B$23="YES",A353&lt;=inputs!$B$25),inputs!$B$24,0)</f>
        <v>12570</v>
      </c>
      <c r="C353" s="15">
        <f>MAX(0,MIN(A353-B353,inputs!$C$4)*inputs!$B$3)</f>
        <v>4506</v>
      </c>
      <c r="D353" s="16">
        <f>MAX(0,(MIN(A353,inputs!$C$5)-(inputs!$C$4+B353))*inputs!$B$4)</f>
        <v>0</v>
      </c>
      <c r="E353" s="16">
        <f>MAX(0, (calculations!A353-inputs!$C$5)*inputs!$B$5)</f>
        <v>0</v>
      </c>
      <c r="F353" s="19">
        <f>MAX(0,inputs!$B$13*(MIN(calculations!A353,inputs!$C$14)-inputs!$C$13))+MAX(0,inputs!$B$14*(calculations!A353-inputs!$C$14))</f>
        <v>2985.2250000000004</v>
      </c>
      <c r="G353" s="22">
        <f>MAX(MIN((calculations!A353-inputs!$B$21)/10000,100%),0) * inputs!$B$18</f>
        <v>0</v>
      </c>
      <c r="H353" s="22">
        <f>IF(AND(inputs!$B$35="YES", calculations!A353&gt;=inputs!$B$36,calculations!A353&lt;inputs!$B$37),inputs!$B$38*MIN(2,inputs!$B$17),0)</f>
        <v>0</v>
      </c>
      <c r="I353" s="25">
        <f>MIN(inputs!$B$32,A353)</f>
        <v>20000</v>
      </c>
      <c r="J353" s="25">
        <f>inputs!$B$29*(1+inputs!$B$33)-MAX(0,inputs!$B$31*(I353-inputs!$B$30))</f>
        <v>46486.999999999993</v>
      </c>
      <c r="K353" s="26">
        <f t="shared" si="65"/>
        <v>20000</v>
      </c>
      <c r="L353" s="25">
        <f>MAX(0,J353*(1+inputs!$B$33)-MAX(0,inputs!$B$31*(K353-inputs!$B$30)))</f>
        <v>47184.304999999986</v>
      </c>
      <c r="M353" s="26">
        <f t="shared" si="66"/>
        <v>21677.777777777777</v>
      </c>
      <c r="N353" s="25">
        <f>MAX(0,L353*(1+inputs!$B$33)-MAX(0,inputs!$B$31*(M353-inputs!$B$30)))</f>
        <v>47757.629574999977</v>
      </c>
      <c r="O353" s="26">
        <f t="shared" si="67"/>
        <v>23355.555555555555</v>
      </c>
      <c r="P353" s="25">
        <f>MAX(0,N353*(1+inputs!$B$33)-MAX(0,inputs!$B$31*(O353-inputs!$B$30)))</f>
        <v>48188.554018624971</v>
      </c>
      <c r="Q353" s="26">
        <f t="shared" si="68"/>
        <v>25033.333333333332</v>
      </c>
      <c r="R353" s="25">
        <f>MAX(0,P353*(1+inputs!$B$33)-MAX(0,inputs!$B$31*(Q353-inputs!$B$30)))</f>
        <v>48474.942328904341</v>
      </c>
      <c r="S353" s="26">
        <f t="shared" si="69"/>
        <v>26711.111111111109</v>
      </c>
      <c r="T353" s="25">
        <f>MAX(0,R353*(1+inputs!$B$33)-MAX(0,inputs!$B$31*(S353-inputs!$B$30)))</f>
        <v>48614.6264638379</v>
      </c>
      <c r="U353" s="26">
        <f t="shared" si="70"/>
        <v>28388.888888888891</v>
      </c>
      <c r="V353" s="25">
        <f>MAX(0,T353*(1+inputs!$B$33)-MAX(0,inputs!$B$31*(U353-inputs!$B$30)))</f>
        <v>48605.405860795465</v>
      </c>
      <c r="W353" s="26">
        <f t="shared" si="71"/>
        <v>30066.666666666664</v>
      </c>
      <c r="X353" s="25">
        <f>MAX(0,V353*(1+inputs!$B$33)-MAX(0,inputs!$B$31*(W353-inputs!$B$30)))</f>
        <v>48445.046948707393</v>
      </c>
      <c r="Y353" s="26">
        <f t="shared" si="72"/>
        <v>31744.444444444445</v>
      </c>
      <c r="Z353" s="25">
        <f>MAX(0,X353*(1+inputs!$B$33)-MAX(0,inputs!$B$31*(Y353-inputs!$B$30)))</f>
        <v>48131.282652937996</v>
      </c>
      <c r="AA353" s="25">
        <f>MAX(0,Y353*(1+inputs!$B$33)-MAX(0,inputs!$B$31*(Z353-inputs!$B$30)))</f>
        <v>29705.35567234669</v>
      </c>
      <c r="AB353" s="26">
        <f t="shared" si="73"/>
        <v>35100</v>
      </c>
      <c r="AC353" s="25">
        <f>MAX(0,AA353*(1+inputs!$B$33)-MAX(0,inputs!$B$31*(AB353-inputs!$B$30)))</f>
        <v>28808.496007431888</v>
      </c>
      <c r="AD353" s="26">
        <f>IF(inputs!$B$27="YES",MAX(0,inputs!$B$31*(AB353-inputs!$B$30)),0)</f>
        <v>0</v>
      </c>
      <c r="AE353" s="3">
        <f t="shared" si="74"/>
        <v>7491.2250000000004</v>
      </c>
      <c r="AF353" s="1">
        <f t="shared" si="77"/>
        <v>0.33250000000000002</v>
      </c>
      <c r="AG353" s="8">
        <f t="shared" si="75"/>
        <v>27608.775000000001</v>
      </c>
    </row>
    <row r="354" spans="1:33" x14ac:dyDescent="0.2">
      <c r="A354" s="11">
        <f t="shared" si="76"/>
        <v>35200</v>
      </c>
      <c r="B354" s="15">
        <f>inputs!$C$3-MAX(0,MIN((calculations!A354-inputs!$B$8)*0.5,inputs!$C$3))+IF(AND(inputs!$B$23="YES",A354&lt;=inputs!$B$25),inputs!$B$24,0)</f>
        <v>12570</v>
      </c>
      <c r="C354" s="15">
        <f>MAX(0,MIN(A354-B354,inputs!$C$4)*inputs!$B$3)</f>
        <v>4526</v>
      </c>
      <c r="D354" s="16">
        <f>MAX(0,(MIN(A354,inputs!$C$5)-(inputs!$C$4+B354))*inputs!$B$4)</f>
        <v>0</v>
      </c>
      <c r="E354" s="16">
        <f>MAX(0, (calculations!A354-inputs!$C$5)*inputs!$B$5)</f>
        <v>0</v>
      </c>
      <c r="F354" s="19">
        <f>MAX(0,inputs!$B$13*(MIN(calculations!A354,inputs!$C$14)-inputs!$C$13))+MAX(0,inputs!$B$14*(calculations!A354-inputs!$C$14))</f>
        <v>2998.4750000000004</v>
      </c>
      <c r="G354" s="22">
        <f>MAX(MIN((calculations!A354-inputs!$B$21)/10000,100%),0) * inputs!$B$18</f>
        <v>0</v>
      </c>
      <c r="H354" s="22">
        <f>IF(AND(inputs!$B$35="YES", calculations!A354&gt;=inputs!$B$36,calculations!A354&lt;inputs!$B$37),inputs!$B$38*MIN(2,inputs!$B$17),0)</f>
        <v>0</v>
      </c>
      <c r="I354" s="25">
        <f>MIN(inputs!$B$32,A354)</f>
        <v>20000</v>
      </c>
      <c r="J354" s="25">
        <f>inputs!$B$29*(1+inputs!$B$33)-MAX(0,inputs!$B$31*(I354-inputs!$B$30))</f>
        <v>46486.999999999993</v>
      </c>
      <c r="K354" s="26">
        <f t="shared" si="65"/>
        <v>20000</v>
      </c>
      <c r="L354" s="25">
        <f>MAX(0,J354*(1+inputs!$B$33)-MAX(0,inputs!$B$31*(K354-inputs!$B$30)))</f>
        <v>47184.304999999986</v>
      </c>
      <c r="M354" s="26">
        <f t="shared" si="66"/>
        <v>21688.888888888891</v>
      </c>
      <c r="N354" s="25">
        <f>MAX(0,L354*(1+inputs!$B$33)-MAX(0,inputs!$B$31*(M354-inputs!$B$30)))</f>
        <v>47756.629574999977</v>
      </c>
      <c r="O354" s="26">
        <f t="shared" si="67"/>
        <v>23377.777777777777</v>
      </c>
      <c r="P354" s="25">
        <f>MAX(0,N354*(1+inputs!$B$33)-MAX(0,inputs!$B$31*(O354-inputs!$B$30)))</f>
        <v>48185.539018624972</v>
      </c>
      <c r="Q354" s="26">
        <f t="shared" si="68"/>
        <v>25066.666666666668</v>
      </c>
      <c r="R354" s="25">
        <f>MAX(0,P354*(1+inputs!$B$33)-MAX(0,inputs!$B$31*(Q354-inputs!$B$30)))</f>
        <v>48468.88210390434</v>
      </c>
      <c r="S354" s="26">
        <f t="shared" si="69"/>
        <v>26755.555555555555</v>
      </c>
      <c r="T354" s="25">
        <f>MAX(0,R354*(1+inputs!$B$33)-MAX(0,inputs!$B$31*(S354-inputs!$B$30)))</f>
        <v>48604.475335462899</v>
      </c>
      <c r="U354" s="26">
        <f t="shared" si="70"/>
        <v>28444.444444444445</v>
      </c>
      <c r="V354" s="25">
        <f>MAX(0,T354*(1+inputs!$B$33)-MAX(0,inputs!$B$31*(U354-inputs!$B$30)))</f>
        <v>48590.102465494834</v>
      </c>
      <c r="W354" s="26">
        <f t="shared" si="71"/>
        <v>30133.333333333336</v>
      </c>
      <c r="X354" s="25">
        <f>MAX(0,V354*(1+inputs!$B$33)-MAX(0,inputs!$B$31*(W354-inputs!$B$30)))</f>
        <v>48423.514002477248</v>
      </c>
      <c r="Y354" s="26">
        <f t="shared" si="72"/>
        <v>31822.222222222223</v>
      </c>
      <c r="Z354" s="25">
        <f>MAX(0,X354*(1+inputs!$B$33)-MAX(0,inputs!$B$31*(Y354-inputs!$B$30)))</f>
        <v>48102.426712514403</v>
      </c>
      <c r="AA354" s="25">
        <f>MAX(0,Y354*(1+inputs!$B$33)-MAX(0,inputs!$B$31*(Z354-inputs!$B$30)))</f>
        <v>29786.897151429253</v>
      </c>
      <c r="AB354" s="26">
        <f t="shared" si="73"/>
        <v>35200</v>
      </c>
      <c r="AC354" s="25">
        <f>MAX(0,AA354*(1+inputs!$B$33)-MAX(0,inputs!$B$31*(AB354-inputs!$B$30)))</f>
        <v>28882.26060870069</v>
      </c>
      <c r="AD354" s="26">
        <f>IF(inputs!$B$27="YES",MAX(0,inputs!$B$31*(AB354-inputs!$B$30)),0)</f>
        <v>0</v>
      </c>
      <c r="AE354" s="3">
        <f t="shared" si="74"/>
        <v>7524.4750000000004</v>
      </c>
      <c r="AF354" s="1">
        <f t="shared" si="77"/>
        <v>0.33250000000000002</v>
      </c>
      <c r="AG354" s="8">
        <f t="shared" si="75"/>
        <v>27675.525000000001</v>
      </c>
    </row>
    <row r="355" spans="1:33" x14ac:dyDescent="0.2">
      <c r="A355" s="11">
        <f t="shared" si="76"/>
        <v>35300</v>
      </c>
      <c r="B355" s="15">
        <f>inputs!$C$3-MAX(0,MIN((calculations!A355-inputs!$B$8)*0.5,inputs!$C$3))+IF(AND(inputs!$B$23="YES",A355&lt;=inputs!$B$25),inputs!$B$24,0)</f>
        <v>12570</v>
      </c>
      <c r="C355" s="15">
        <f>MAX(0,MIN(A355-B355,inputs!$C$4)*inputs!$B$3)</f>
        <v>4546</v>
      </c>
      <c r="D355" s="16">
        <f>MAX(0,(MIN(A355,inputs!$C$5)-(inputs!$C$4+B355))*inputs!$B$4)</f>
        <v>0</v>
      </c>
      <c r="E355" s="16">
        <f>MAX(0, (calculations!A355-inputs!$C$5)*inputs!$B$5)</f>
        <v>0</v>
      </c>
      <c r="F355" s="19">
        <f>MAX(0,inputs!$B$13*(MIN(calculations!A355,inputs!$C$14)-inputs!$C$13))+MAX(0,inputs!$B$14*(calculations!A355-inputs!$C$14))</f>
        <v>3011.7250000000004</v>
      </c>
      <c r="G355" s="22">
        <f>MAX(MIN((calculations!A355-inputs!$B$21)/10000,100%),0) * inputs!$B$18</f>
        <v>0</v>
      </c>
      <c r="H355" s="22">
        <f>IF(AND(inputs!$B$35="YES", calculations!A355&gt;=inputs!$B$36,calculations!A355&lt;inputs!$B$37),inputs!$B$38*MIN(2,inputs!$B$17),0)</f>
        <v>0</v>
      </c>
      <c r="I355" s="25">
        <f>MIN(inputs!$B$32,A355)</f>
        <v>20000</v>
      </c>
      <c r="J355" s="25">
        <f>inputs!$B$29*(1+inputs!$B$33)-MAX(0,inputs!$B$31*(I355-inputs!$B$30))</f>
        <v>46486.999999999993</v>
      </c>
      <c r="K355" s="26">
        <f t="shared" si="65"/>
        <v>20000</v>
      </c>
      <c r="L355" s="25">
        <f>MAX(0,J355*(1+inputs!$B$33)-MAX(0,inputs!$B$31*(K355-inputs!$B$30)))</f>
        <v>47184.304999999986</v>
      </c>
      <c r="M355" s="26">
        <f t="shared" si="66"/>
        <v>21700</v>
      </c>
      <c r="N355" s="25">
        <f>MAX(0,L355*(1+inputs!$B$33)-MAX(0,inputs!$B$31*(M355-inputs!$B$30)))</f>
        <v>47755.629574999977</v>
      </c>
      <c r="O355" s="26">
        <f t="shared" si="67"/>
        <v>23400</v>
      </c>
      <c r="P355" s="25">
        <f>MAX(0,N355*(1+inputs!$B$33)-MAX(0,inputs!$B$31*(O355-inputs!$B$30)))</f>
        <v>48182.524018624972</v>
      </c>
      <c r="Q355" s="26">
        <f t="shared" si="68"/>
        <v>25100</v>
      </c>
      <c r="R355" s="25">
        <f>MAX(0,P355*(1+inputs!$B$33)-MAX(0,inputs!$B$31*(Q355-inputs!$B$30)))</f>
        <v>48462.821878904339</v>
      </c>
      <c r="S355" s="26">
        <f t="shared" si="69"/>
        <v>26800</v>
      </c>
      <c r="T355" s="25">
        <f>MAX(0,R355*(1+inputs!$B$33)-MAX(0,inputs!$B$31*(S355-inputs!$B$30)))</f>
        <v>48594.324207087899</v>
      </c>
      <c r="U355" s="26">
        <f t="shared" si="70"/>
        <v>28500</v>
      </c>
      <c r="V355" s="25">
        <f>MAX(0,T355*(1+inputs!$B$33)-MAX(0,inputs!$B$31*(U355-inputs!$B$30)))</f>
        <v>48574.799070194211</v>
      </c>
      <c r="W355" s="26">
        <f t="shared" si="71"/>
        <v>30200</v>
      </c>
      <c r="X355" s="25">
        <f>MAX(0,V355*(1+inputs!$B$33)-MAX(0,inputs!$B$31*(W355-inputs!$B$30)))</f>
        <v>48401.981056247118</v>
      </c>
      <c r="Y355" s="26">
        <f t="shared" si="72"/>
        <v>31900</v>
      </c>
      <c r="Z355" s="25">
        <f>MAX(0,X355*(1+inputs!$B$33)-MAX(0,inputs!$B$31*(Y355-inputs!$B$30)))</f>
        <v>48073.570772090818</v>
      </c>
      <c r="AA355" s="25">
        <f>MAX(0,Y355*(1+inputs!$B$33)-MAX(0,inputs!$B$31*(Z355-inputs!$B$30)))</f>
        <v>29868.438630511824</v>
      </c>
      <c r="AB355" s="26">
        <f t="shared" si="73"/>
        <v>35300</v>
      </c>
      <c r="AC355" s="25">
        <f>MAX(0,AA355*(1+inputs!$B$33)-MAX(0,inputs!$B$31*(AB355-inputs!$B$30)))</f>
        <v>28956.025209969499</v>
      </c>
      <c r="AD355" s="26">
        <f>IF(inputs!$B$27="YES",MAX(0,inputs!$B$31*(AB355-inputs!$B$30)),0)</f>
        <v>0</v>
      </c>
      <c r="AE355" s="3">
        <f t="shared" si="74"/>
        <v>7557.7250000000004</v>
      </c>
      <c r="AF355" s="1">
        <f t="shared" si="77"/>
        <v>0.33250000000000002</v>
      </c>
      <c r="AG355" s="8">
        <f t="shared" si="75"/>
        <v>27742.275000000001</v>
      </c>
    </row>
    <row r="356" spans="1:33" x14ac:dyDescent="0.2">
      <c r="A356" s="11">
        <f t="shared" si="76"/>
        <v>35400</v>
      </c>
      <c r="B356" s="15">
        <f>inputs!$C$3-MAX(0,MIN((calculations!A356-inputs!$B$8)*0.5,inputs!$C$3))+IF(AND(inputs!$B$23="YES",A356&lt;=inputs!$B$25),inputs!$B$24,0)</f>
        <v>12570</v>
      </c>
      <c r="C356" s="15">
        <f>MAX(0,MIN(A356-B356,inputs!$C$4)*inputs!$B$3)</f>
        <v>4566</v>
      </c>
      <c r="D356" s="16">
        <f>MAX(0,(MIN(A356,inputs!$C$5)-(inputs!$C$4+B356))*inputs!$B$4)</f>
        <v>0</v>
      </c>
      <c r="E356" s="16">
        <f>MAX(0, (calculations!A356-inputs!$C$5)*inputs!$B$5)</f>
        <v>0</v>
      </c>
      <c r="F356" s="19">
        <f>MAX(0,inputs!$B$13*(MIN(calculations!A356,inputs!$C$14)-inputs!$C$13))+MAX(0,inputs!$B$14*(calculations!A356-inputs!$C$14))</f>
        <v>3024.9750000000004</v>
      </c>
      <c r="G356" s="22">
        <f>MAX(MIN((calculations!A356-inputs!$B$21)/10000,100%),0) * inputs!$B$18</f>
        <v>0</v>
      </c>
      <c r="H356" s="22">
        <f>IF(AND(inputs!$B$35="YES", calculations!A356&gt;=inputs!$B$36,calculations!A356&lt;inputs!$B$37),inputs!$B$38*MIN(2,inputs!$B$17),0)</f>
        <v>0</v>
      </c>
      <c r="I356" s="25">
        <f>MIN(inputs!$B$32,A356)</f>
        <v>20000</v>
      </c>
      <c r="J356" s="25">
        <f>inputs!$B$29*(1+inputs!$B$33)-MAX(0,inputs!$B$31*(I356-inputs!$B$30))</f>
        <v>46486.999999999993</v>
      </c>
      <c r="K356" s="26">
        <f t="shared" si="65"/>
        <v>20000</v>
      </c>
      <c r="L356" s="25">
        <f>MAX(0,J356*(1+inputs!$B$33)-MAX(0,inputs!$B$31*(K356-inputs!$B$30)))</f>
        <v>47184.304999999986</v>
      </c>
      <c r="M356" s="26">
        <f t="shared" si="66"/>
        <v>21711.111111111109</v>
      </c>
      <c r="N356" s="25">
        <f>MAX(0,L356*(1+inputs!$B$33)-MAX(0,inputs!$B$31*(M356-inputs!$B$30)))</f>
        <v>47754.629574999977</v>
      </c>
      <c r="O356" s="26">
        <f t="shared" si="67"/>
        <v>23422.222222222223</v>
      </c>
      <c r="P356" s="25">
        <f>MAX(0,N356*(1+inputs!$B$33)-MAX(0,inputs!$B$31*(O356-inputs!$B$30)))</f>
        <v>48179.509018624973</v>
      </c>
      <c r="Q356" s="26">
        <f t="shared" si="68"/>
        <v>25133.333333333332</v>
      </c>
      <c r="R356" s="25">
        <f>MAX(0,P356*(1+inputs!$B$33)-MAX(0,inputs!$B$31*(Q356-inputs!$B$30)))</f>
        <v>48456.761653904337</v>
      </c>
      <c r="S356" s="26">
        <f t="shared" si="69"/>
        <v>26844.444444444445</v>
      </c>
      <c r="T356" s="25">
        <f>MAX(0,R356*(1+inputs!$B$33)-MAX(0,inputs!$B$31*(S356-inputs!$B$30)))</f>
        <v>48584.173078712898</v>
      </c>
      <c r="U356" s="26">
        <f t="shared" si="70"/>
        <v>28555.555555555555</v>
      </c>
      <c r="V356" s="25">
        <f>MAX(0,T356*(1+inputs!$B$33)-MAX(0,inputs!$B$31*(U356-inputs!$B$30)))</f>
        <v>48559.495674893587</v>
      </c>
      <c r="W356" s="26">
        <f t="shared" si="71"/>
        <v>30266.666666666664</v>
      </c>
      <c r="X356" s="25">
        <f>MAX(0,V356*(1+inputs!$B$33)-MAX(0,inputs!$B$31*(W356-inputs!$B$30)))</f>
        <v>48380.448110016987</v>
      </c>
      <c r="Y356" s="26">
        <f t="shared" si="72"/>
        <v>31977.777777777777</v>
      </c>
      <c r="Z356" s="25">
        <f>MAX(0,X356*(1+inputs!$B$33)-MAX(0,inputs!$B$31*(Y356-inputs!$B$30)))</f>
        <v>48044.714831667232</v>
      </c>
      <c r="AA356" s="25">
        <f>MAX(0,Y356*(1+inputs!$B$33)-MAX(0,inputs!$B$31*(Z356-inputs!$B$30)))</f>
        <v>29949.980109594391</v>
      </c>
      <c r="AB356" s="26">
        <f t="shared" si="73"/>
        <v>35400</v>
      </c>
      <c r="AC356" s="25">
        <f>MAX(0,AA356*(1+inputs!$B$33)-MAX(0,inputs!$B$31*(AB356-inputs!$B$30)))</f>
        <v>29029.789811238305</v>
      </c>
      <c r="AD356" s="26">
        <f>IF(inputs!$B$27="YES",MAX(0,inputs!$B$31*(AB356-inputs!$B$30)),0)</f>
        <v>0</v>
      </c>
      <c r="AE356" s="3">
        <f t="shared" si="74"/>
        <v>7590.9750000000004</v>
      </c>
      <c r="AF356" s="1">
        <f t="shared" si="77"/>
        <v>0.33250000000000002</v>
      </c>
      <c r="AG356" s="8">
        <f t="shared" si="75"/>
        <v>27809.025000000001</v>
      </c>
    </row>
    <row r="357" spans="1:33" x14ac:dyDescent="0.2">
      <c r="A357" s="11">
        <f t="shared" si="76"/>
        <v>35500</v>
      </c>
      <c r="B357" s="15">
        <f>inputs!$C$3-MAX(0,MIN((calculations!A357-inputs!$B$8)*0.5,inputs!$C$3))+IF(AND(inputs!$B$23="YES",A357&lt;=inputs!$B$25),inputs!$B$24,0)</f>
        <v>12570</v>
      </c>
      <c r="C357" s="15">
        <f>MAX(0,MIN(A357-B357,inputs!$C$4)*inputs!$B$3)</f>
        <v>4586</v>
      </c>
      <c r="D357" s="16">
        <f>MAX(0,(MIN(A357,inputs!$C$5)-(inputs!$C$4+B357))*inputs!$B$4)</f>
        <v>0</v>
      </c>
      <c r="E357" s="16">
        <f>MAX(0, (calculations!A357-inputs!$C$5)*inputs!$B$5)</f>
        <v>0</v>
      </c>
      <c r="F357" s="19">
        <f>MAX(0,inputs!$B$13*(MIN(calculations!A357,inputs!$C$14)-inputs!$C$13))+MAX(0,inputs!$B$14*(calculations!A357-inputs!$C$14))</f>
        <v>3038.2250000000004</v>
      </c>
      <c r="G357" s="22">
        <f>MAX(MIN((calculations!A357-inputs!$B$21)/10000,100%),0) * inputs!$B$18</f>
        <v>0</v>
      </c>
      <c r="H357" s="22">
        <f>IF(AND(inputs!$B$35="YES", calculations!A357&gt;=inputs!$B$36,calculations!A357&lt;inputs!$B$37),inputs!$B$38*MIN(2,inputs!$B$17),0)</f>
        <v>0</v>
      </c>
      <c r="I357" s="25">
        <f>MIN(inputs!$B$32,A357)</f>
        <v>20000</v>
      </c>
      <c r="J357" s="25">
        <f>inputs!$B$29*(1+inputs!$B$33)-MAX(0,inputs!$B$31*(I357-inputs!$B$30))</f>
        <v>46486.999999999993</v>
      </c>
      <c r="K357" s="26">
        <f t="shared" si="65"/>
        <v>20000</v>
      </c>
      <c r="L357" s="25">
        <f>MAX(0,J357*(1+inputs!$B$33)-MAX(0,inputs!$B$31*(K357-inputs!$B$30)))</f>
        <v>47184.304999999986</v>
      </c>
      <c r="M357" s="26">
        <f t="shared" si="66"/>
        <v>21722.222222222223</v>
      </c>
      <c r="N357" s="25">
        <f>MAX(0,L357*(1+inputs!$B$33)-MAX(0,inputs!$B$31*(M357-inputs!$B$30)))</f>
        <v>47753.629574999977</v>
      </c>
      <c r="O357" s="26">
        <f t="shared" si="67"/>
        <v>23444.444444444445</v>
      </c>
      <c r="P357" s="25">
        <f>MAX(0,N357*(1+inputs!$B$33)-MAX(0,inputs!$B$31*(O357-inputs!$B$30)))</f>
        <v>48176.494018624973</v>
      </c>
      <c r="Q357" s="26">
        <f t="shared" si="68"/>
        <v>25166.666666666668</v>
      </c>
      <c r="R357" s="25">
        <f>MAX(0,P357*(1+inputs!$B$33)-MAX(0,inputs!$B$31*(Q357-inputs!$B$30)))</f>
        <v>48450.701428904344</v>
      </c>
      <c r="S357" s="26">
        <f t="shared" si="69"/>
        <v>26888.888888888891</v>
      </c>
      <c r="T357" s="25">
        <f>MAX(0,R357*(1+inputs!$B$33)-MAX(0,inputs!$B$31*(S357-inputs!$B$30)))</f>
        <v>48574.021950337905</v>
      </c>
      <c r="U357" s="26">
        <f t="shared" si="70"/>
        <v>28611.111111111109</v>
      </c>
      <c r="V357" s="25">
        <f>MAX(0,T357*(1+inputs!$B$33)-MAX(0,inputs!$B$31*(U357-inputs!$B$30)))</f>
        <v>48544.192279592964</v>
      </c>
      <c r="W357" s="26">
        <f t="shared" si="71"/>
        <v>30333.333333333336</v>
      </c>
      <c r="X357" s="25">
        <f>MAX(0,V357*(1+inputs!$B$33)-MAX(0,inputs!$B$31*(W357-inputs!$B$30)))</f>
        <v>48358.915163786849</v>
      </c>
      <c r="Y357" s="26">
        <f t="shared" si="72"/>
        <v>32055.555555555555</v>
      </c>
      <c r="Z357" s="25">
        <f>MAX(0,X357*(1+inputs!$B$33)-MAX(0,inputs!$B$31*(Y357-inputs!$B$30)))</f>
        <v>48015.858891243646</v>
      </c>
      <c r="AA357" s="25">
        <f>MAX(0,Y357*(1+inputs!$B$33)-MAX(0,inputs!$B$31*(Z357-inputs!$B$30)))</f>
        <v>30031.521588676955</v>
      </c>
      <c r="AB357" s="26">
        <f t="shared" si="73"/>
        <v>35500</v>
      </c>
      <c r="AC357" s="25">
        <f>MAX(0,AA357*(1+inputs!$B$33)-MAX(0,inputs!$B$31*(AB357-inputs!$B$30)))</f>
        <v>29103.554412507106</v>
      </c>
      <c r="AD357" s="26">
        <f>IF(inputs!$B$27="YES",MAX(0,inputs!$B$31*(AB357-inputs!$B$30)),0)</f>
        <v>0</v>
      </c>
      <c r="AE357" s="3">
        <f t="shared" si="74"/>
        <v>7624.2250000000004</v>
      </c>
      <c r="AF357" s="1">
        <f t="shared" si="77"/>
        <v>0.33250000000000002</v>
      </c>
      <c r="AG357" s="8">
        <f t="shared" si="75"/>
        <v>27875.775000000001</v>
      </c>
    </row>
    <row r="358" spans="1:33" x14ac:dyDescent="0.2">
      <c r="A358" s="11">
        <f t="shared" si="76"/>
        <v>35600</v>
      </c>
      <c r="B358" s="15">
        <f>inputs!$C$3-MAX(0,MIN((calculations!A358-inputs!$B$8)*0.5,inputs!$C$3))+IF(AND(inputs!$B$23="YES",A358&lt;=inputs!$B$25),inputs!$B$24,0)</f>
        <v>12570</v>
      </c>
      <c r="C358" s="15">
        <f>MAX(0,MIN(A358-B358,inputs!$C$4)*inputs!$B$3)</f>
        <v>4606</v>
      </c>
      <c r="D358" s="16">
        <f>MAX(0,(MIN(A358,inputs!$C$5)-(inputs!$C$4+B358))*inputs!$B$4)</f>
        <v>0</v>
      </c>
      <c r="E358" s="16">
        <f>MAX(0, (calculations!A358-inputs!$C$5)*inputs!$B$5)</f>
        <v>0</v>
      </c>
      <c r="F358" s="19">
        <f>MAX(0,inputs!$B$13*(MIN(calculations!A358,inputs!$C$14)-inputs!$C$13))+MAX(0,inputs!$B$14*(calculations!A358-inputs!$C$14))</f>
        <v>3051.4750000000004</v>
      </c>
      <c r="G358" s="22">
        <f>MAX(MIN((calculations!A358-inputs!$B$21)/10000,100%),0) * inputs!$B$18</f>
        <v>0</v>
      </c>
      <c r="H358" s="22">
        <f>IF(AND(inputs!$B$35="YES", calculations!A358&gt;=inputs!$B$36,calculations!A358&lt;inputs!$B$37),inputs!$B$38*MIN(2,inputs!$B$17),0)</f>
        <v>0</v>
      </c>
      <c r="I358" s="25">
        <f>MIN(inputs!$B$32,A358)</f>
        <v>20000</v>
      </c>
      <c r="J358" s="25">
        <f>inputs!$B$29*(1+inputs!$B$33)-MAX(0,inputs!$B$31*(I358-inputs!$B$30))</f>
        <v>46486.999999999993</v>
      </c>
      <c r="K358" s="26">
        <f t="shared" si="65"/>
        <v>20000</v>
      </c>
      <c r="L358" s="25">
        <f>MAX(0,J358*(1+inputs!$B$33)-MAX(0,inputs!$B$31*(K358-inputs!$B$30)))</f>
        <v>47184.304999999986</v>
      </c>
      <c r="M358" s="26">
        <f t="shared" si="66"/>
        <v>21733.333333333332</v>
      </c>
      <c r="N358" s="25">
        <f>MAX(0,L358*(1+inputs!$B$33)-MAX(0,inputs!$B$31*(M358-inputs!$B$30)))</f>
        <v>47752.629574999977</v>
      </c>
      <c r="O358" s="26">
        <f t="shared" si="67"/>
        <v>23466.666666666668</v>
      </c>
      <c r="P358" s="25">
        <f>MAX(0,N358*(1+inputs!$B$33)-MAX(0,inputs!$B$31*(O358-inputs!$B$30)))</f>
        <v>48173.479018624967</v>
      </c>
      <c r="Q358" s="26">
        <f t="shared" si="68"/>
        <v>25200</v>
      </c>
      <c r="R358" s="25">
        <f>MAX(0,P358*(1+inputs!$B$33)-MAX(0,inputs!$B$31*(Q358-inputs!$B$30)))</f>
        <v>48444.641203904335</v>
      </c>
      <c r="S358" s="26">
        <f t="shared" si="69"/>
        <v>26933.333333333332</v>
      </c>
      <c r="T358" s="25">
        <f>MAX(0,R358*(1+inputs!$B$33)-MAX(0,inputs!$B$31*(S358-inputs!$B$30)))</f>
        <v>48563.87082196289</v>
      </c>
      <c r="U358" s="26">
        <f t="shared" si="70"/>
        <v>28666.666666666664</v>
      </c>
      <c r="V358" s="25">
        <f>MAX(0,T358*(1+inputs!$B$33)-MAX(0,inputs!$B$31*(U358-inputs!$B$30)))</f>
        <v>48528.888884292326</v>
      </c>
      <c r="W358" s="26">
        <f t="shared" si="71"/>
        <v>30400</v>
      </c>
      <c r="X358" s="25">
        <f>MAX(0,V358*(1+inputs!$B$33)-MAX(0,inputs!$B$31*(W358-inputs!$B$30)))</f>
        <v>48337.382217556704</v>
      </c>
      <c r="Y358" s="26">
        <f t="shared" si="72"/>
        <v>32133.333333333336</v>
      </c>
      <c r="Z358" s="25">
        <f>MAX(0,X358*(1+inputs!$B$33)-MAX(0,inputs!$B$31*(Y358-inputs!$B$30)))</f>
        <v>47987.002950820046</v>
      </c>
      <c r="AA358" s="25">
        <f>MAX(0,Y358*(1+inputs!$B$33)-MAX(0,inputs!$B$31*(Z358-inputs!$B$30)))</f>
        <v>30113.063067759529</v>
      </c>
      <c r="AB358" s="26">
        <f t="shared" si="73"/>
        <v>35600</v>
      </c>
      <c r="AC358" s="25">
        <f>MAX(0,AA358*(1+inputs!$B$33)-MAX(0,inputs!$B$31*(AB358-inputs!$B$30)))</f>
        <v>29177.319013775919</v>
      </c>
      <c r="AD358" s="26">
        <f>IF(inputs!$B$27="YES",MAX(0,inputs!$B$31*(AB358-inputs!$B$30)),0)</f>
        <v>0</v>
      </c>
      <c r="AE358" s="3">
        <f t="shared" si="74"/>
        <v>7657.4750000000004</v>
      </c>
      <c r="AF358" s="1">
        <f t="shared" si="77"/>
        <v>0.33250000000000002</v>
      </c>
      <c r="AG358" s="8">
        <f t="shared" si="75"/>
        <v>27942.525000000001</v>
      </c>
    </row>
    <row r="359" spans="1:33" x14ac:dyDescent="0.2">
      <c r="A359" s="11">
        <f t="shared" si="76"/>
        <v>35700</v>
      </c>
      <c r="B359" s="15">
        <f>inputs!$C$3-MAX(0,MIN((calculations!A359-inputs!$B$8)*0.5,inputs!$C$3))+IF(AND(inputs!$B$23="YES",A359&lt;=inputs!$B$25),inputs!$B$24,0)</f>
        <v>12570</v>
      </c>
      <c r="C359" s="15">
        <f>MAX(0,MIN(A359-B359,inputs!$C$4)*inputs!$B$3)</f>
        <v>4626</v>
      </c>
      <c r="D359" s="16">
        <f>MAX(0,(MIN(A359,inputs!$C$5)-(inputs!$C$4+B359))*inputs!$B$4)</f>
        <v>0</v>
      </c>
      <c r="E359" s="16">
        <f>MAX(0, (calculations!A359-inputs!$C$5)*inputs!$B$5)</f>
        <v>0</v>
      </c>
      <c r="F359" s="19">
        <f>MAX(0,inputs!$B$13*(MIN(calculations!A359,inputs!$C$14)-inputs!$C$13))+MAX(0,inputs!$B$14*(calculations!A359-inputs!$C$14))</f>
        <v>3064.7250000000004</v>
      </c>
      <c r="G359" s="22">
        <f>MAX(MIN((calculations!A359-inputs!$B$21)/10000,100%),0) * inputs!$B$18</f>
        <v>0</v>
      </c>
      <c r="H359" s="22">
        <f>IF(AND(inputs!$B$35="YES", calculations!A359&gt;=inputs!$B$36,calculations!A359&lt;inputs!$B$37),inputs!$B$38*MIN(2,inputs!$B$17),0)</f>
        <v>0</v>
      </c>
      <c r="I359" s="25">
        <f>MIN(inputs!$B$32,A359)</f>
        <v>20000</v>
      </c>
      <c r="J359" s="25">
        <f>inputs!$B$29*(1+inputs!$B$33)-MAX(0,inputs!$B$31*(I359-inputs!$B$30))</f>
        <v>46486.999999999993</v>
      </c>
      <c r="K359" s="26">
        <f t="shared" si="65"/>
        <v>20000</v>
      </c>
      <c r="L359" s="25">
        <f>MAX(0,J359*(1+inputs!$B$33)-MAX(0,inputs!$B$31*(K359-inputs!$B$30)))</f>
        <v>47184.304999999986</v>
      </c>
      <c r="M359" s="26">
        <f t="shared" si="66"/>
        <v>21744.444444444445</v>
      </c>
      <c r="N359" s="25">
        <f>MAX(0,L359*(1+inputs!$B$33)-MAX(0,inputs!$B$31*(M359-inputs!$B$30)))</f>
        <v>47751.629574999977</v>
      </c>
      <c r="O359" s="26">
        <f t="shared" si="67"/>
        <v>23488.888888888891</v>
      </c>
      <c r="P359" s="25">
        <f>MAX(0,N359*(1+inputs!$B$33)-MAX(0,inputs!$B$31*(O359-inputs!$B$30)))</f>
        <v>48170.464018624967</v>
      </c>
      <c r="Q359" s="26">
        <f t="shared" si="68"/>
        <v>25233.333333333332</v>
      </c>
      <c r="R359" s="25">
        <f>MAX(0,P359*(1+inputs!$B$33)-MAX(0,inputs!$B$31*(Q359-inputs!$B$30)))</f>
        <v>48438.580978904334</v>
      </c>
      <c r="S359" s="26">
        <f t="shared" si="69"/>
        <v>26977.777777777777</v>
      </c>
      <c r="T359" s="25">
        <f>MAX(0,R359*(1+inputs!$B$33)-MAX(0,inputs!$B$31*(S359-inputs!$B$30)))</f>
        <v>48553.719693587889</v>
      </c>
      <c r="U359" s="26">
        <f t="shared" si="70"/>
        <v>28722.222222222223</v>
      </c>
      <c r="V359" s="25">
        <f>MAX(0,T359*(1+inputs!$B$33)-MAX(0,inputs!$B$31*(U359-inputs!$B$30)))</f>
        <v>48513.585488991703</v>
      </c>
      <c r="W359" s="26">
        <f t="shared" si="71"/>
        <v>30466.666666666664</v>
      </c>
      <c r="X359" s="25">
        <f>MAX(0,V359*(1+inputs!$B$33)-MAX(0,inputs!$B$31*(W359-inputs!$B$30)))</f>
        <v>48315.849271326573</v>
      </c>
      <c r="Y359" s="26">
        <f t="shared" si="72"/>
        <v>32211.111111111109</v>
      </c>
      <c r="Z359" s="25">
        <f>MAX(0,X359*(1+inputs!$B$33)-MAX(0,inputs!$B$31*(Y359-inputs!$B$30)))</f>
        <v>47958.147010396468</v>
      </c>
      <c r="AA359" s="25">
        <f>MAX(0,Y359*(1+inputs!$B$33)-MAX(0,inputs!$B$31*(Z359-inputs!$B$30)))</f>
        <v>30194.604546842093</v>
      </c>
      <c r="AB359" s="26">
        <f t="shared" si="73"/>
        <v>35700</v>
      </c>
      <c r="AC359" s="25">
        <f>MAX(0,AA359*(1+inputs!$B$33)-MAX(0,inputs!$B$31*(AB359-inputs!$B$30)))</f>
        <v>29251.083615044721</v>
      </c>
      <c r="AD359" s="26">
        <f>IF(inputs!$B$27="YES",MAX(0,inputs!$B$31*(AB359-inputs!$B$30)),0)</f>
        <v>0</v>
      </c>
      <c r="AE359" s="3">
        <f t="shared" si="74"/>
        <v>7690.7250000000004</v>
      </c>
      <c r="AF359" s="1">
        <f t="shared" si="77"/>
        <v>0.33250000000000002</v>
      </c>
      <c r="AG359" s="8">
        <f t="shared" si="75"/>
        <v>28009.275000000001</v>
      </c>
    </row>
    <row r="360" spans="1:33" x14ac:dyDescent="0.2">
      <c r="A360" s="11">
        <f t="shared" si="76"/>
        <v>35800</v>
      </c>
      <c r="B360" s="15">
        <f>inputs!$C$3-MAX(0,MIN((calculations!A360-inputs!$B$8)*0.5,inputs!$C$3))+IF(AND(inputs!$B$23="YES",A360&lt;=inputs!$B$25),inputs!$B$24,0)</f>
        <v>12570</v>
      </c>
      <c r="C360" s="15">
        <f>MAX(0,MIN(A360-B360,inputs!$C$4)*inputs!$B$3)</f>
        <v>4646</v>
      </c>
      <c r="D360" s="16">
        <f>MAX(0,(MIN(A360,inputs!$C$5)-(inputs!$C$4+B360))*inputs!$B$4)</f>
        <v>0</v>
      </c>
      <c r="E360" s="16">
        <f>MAX(0, (calculations!A360-inputs!$C$5)*inputs!$B$5)</f>
        <v>0</v>
      </c>
      <c r="F360" s="19">
        <f>MAX(0,inputs!$B$13*(MIN(calculations!A360,inputs!$C$14)-inputs!$C$13))+MAX(0,inputs!$B$14*(calculations!A360-inputs!$C$14))</f>
        <v>3077.9750000000004</v>
      </c>
      <c r="G360" s="22">
        <f>MAX(MIN((calculations!A360-inputs!$B$21)/10000,100%),0) * inputs!$B$18</f>
        <v>0</v>
      </c>
      <c r="H360" s="22">
        <f>IF(AND(inputs!$B$35="YES", calculations!A360&gt;=inputs!$B$36,calculations!A360&lt;inputs!$B$37),inputs!$B$38*MIN(2,inputs!$B$17),0)</f>
        <v>0</v>
      </c>
      <c r="I360" s="25">
        <f>MIN(inputs!$B$32,A360)</f>
        <v>20000</v>
      </c>
      <c r="J360" s="25">
        <f>inputs!$B$29*(1+inputs!$B$33)-MAX(0,inputs!$B$31*(I360-inputs!$B$30))</f>
        <v>46486.999999999993</v>
      </c>
      <c r="K360" s="26">
        <f t="shared" si="65"/>
        <v>20000</v>
      </c>
      <c r="L360" s="25">
        <f>MAX(0,J360*(1+inputs!$B$33)-MAX(0,inputs!$B$31*(K360-inputs!$B$30)))</f>
        <v>47184.304999999986</v>
      </c>
      <c r="M360" s="26">
        <f t="shared" si="66"/>
        <v>21755.555555555555</v>
      </c>
      <c r="N360" s="25">
        <f>MAX(0,L360*(1+inputs!$B$33)-MAX(0,inputs!$B$31*(M360-inputs!$B$30)))</f>
        <v>47750.629574999977</v>
      </c>
      <c r="O360" s="26">
        <f t="shared" si="67"/>
        <v>23511.111111111109</v>
      </c>
      <c r="P360" s="25">
        <f>MAX(0,N360*(1+inputs!$B$33)-MAX(0,inputs!$B$31*(O360-inputs!$B$30)))</f>
        <v>48167.449018624968</v>
      </c>
      <c r="Q360" s="26">
        <f t="shared" si="68"/>
        <v>25266.666666666668</v>
      </c>
      <c r="R360" s="25">
        <f>MAX(0,P360*(1+inputs!$B$33)-MAX(0,inputs!$B$31*(Q360-inputs!$B$30)))</f>
        <v>48432.520753904333</v>
      </c>
      <c r="S360" s="26">
        <f t="shared" si="69"/>
        <v>27022.222222222223</v>
      </c>
      <c r="T360" s="25">
        <f>MAX(0,R360*(1+inputs!$B$33)-MAX(0,inputs!$B$31*(S360-inputs!$B$30)))</f>
        <v>48543.568565212889</v>
      </c>
      <c r="U360" s="26">
        <f t="shared" si="70"/>
        <v>28777.777777777777</v>
      </c>
      <c r="V360" s="25">
        <f>MAX(0,T360*(1+inputs!$B$33)-MAX(0,inputs!$B$31*(U360-inputs!$B$30)))</f>
        <v>48498.282093691072</v>
      </c>
      <c r="W360" s="26">
        <f t="shared" si="71"/>
        <v>30533.333333333336</v>
      </c>
      <c r="X360" s="25">
        <f>MAX(0,V360*(1+inputs!$B$33)-MAX(0,inputs!$B$31*(W360-inputs!$B$30)))</f>
        <v>48294.316325096428</v>
      </c>
      <c r="Y360" s="26">
        <f t="shared" si="72"/>
        <v>32288.888888888891</v>
      </c>
      <c r="Z360" s="25">
        <f>MAX(0,X360*(1+inputs!$B$33)-MAX(0,inputs!$B$31*(Y360-inputs!$B$30)))</f>
        <v>47929.291069972867</v>
      </c>
      <c r="AA360" s="25">
        <f>MAX(0,Y360*(1+inputs!$B$33)-MAX(0,inputs!$B$31*(Z360-inputs!$B$30)))</f>
        <v>30276.14602592466</v>
      </c>
      <c r="AB360" s="26">
        <f t="shared" si="73"/>
        <v>35800</v>
      </c>
      <c r="AC360" s="25">
        <f>MAX(0,AA360*(1+inputs!$B$33)-MAX(0,inputs!$B$31*(AB360-inputs!$B$30)))</f>
        <v>29324.848216313527</v>
      </c>
      <c r="AD360" s="26">
        <f>IF(inputs!$B$27="YES",MAX(0,inputs!$B$31*(AB360-inputs!$B$30)),0)</f>
        <v>0</v>
      </c>
      <c r="AE360" s="3">
        <f t="shared" si="74"/>
        <v>7723.9750000000004</v>
      </c>
      <c r="AF360" s="1">
        <f t="shared" si="77"/>
        <v>0.33250000000000002</v>
      </c>
      <c r="AG360" s="8">
        <f t="shared" si="75"/>
        <v>28076.025000000001</v>
      </c>
    </row>
    <row r="361" spans="1:33" x14ac:dyDescent="0.2">
      <c r="A361" s="11">
        <f t="shared" si="76"/>
        <v>35900</v>
      </c>
      <c r="B361" s="15">
        <f>inputs!$C$3-MAX(0,MIN((calculations!A361-inputs!$B$8)*0.5,inputs!$C$3))+IF(AND(inputs!$B$23="YES",A361&lt;=inputs!$B$25),inputs!$B$24,0)</f>
        <v>12570</v>
      </c>
      <c r="C361" s="15">
        <f>MAX(0,MIN(A361-B361,inputs!$C$4)*inputs!$B$3)</f>
        <v>4666</v>
      </c>
      <c r="D361" s="16">
        <f>MAX(0,(MIN(A361,inputs!$C$5)-(inputs!$C$4+B361))*inputs!$B$4)</f>
        <v>0</v>
      </c>
      <c r="E361" s="16">
        <f>MAX(0, (calculations!A361-inputs!$C$5)*inputs!$B$5)</f>
        <v>0</v>
      </c>
      <c r="F361" s="19">
        <f>MAX(0,inputs!$B$13*(MIN(calculations!A361,inputs!$C$14)-inputs!$C$13))+MAX(0,inputs!$B$14*(calculations!A361-inputs!$C$14))</f>
        <v>3091.2250000000004</v>
      </c>
      <c r="G361" s="22">
        <f>MAX(MIN((calculations!A361-inputs!$B$21)/10000,100%),0) * inputs!$B$18</f>
        <v>0</v>
      </c>
      <c r="H361" s="22">
        <f>IF(AND(inputs!$B$35="YES", calculations!A361&gt;=inputs!$B$36,calculations!A361&lt;inputs!$B$37),inputs!$B$38*MIN(2,inputs!$B$17),0)</f>
        <v>0</v>
      </c>
      <c r="I361" s="25">
        <f>MIN(inputs!$B$32,A361)</f>
        <v>20000</v>
      </c>
      <c r="J361" s="25">
        <f>inputs!$B$29*(1+inputs!$B$33)-MAX(0,inputs!$B$31*(I361-inputs!$B$30))</f>
        <v>46486.999999999993</v>
      </c>
      <c r="K361" s="26">
        <f t="shared" si="65"/>
        <v>20000</v>
      </c>
      <c r="L361" s="25">
        <f>MAX(0,J361*(1+inputs!$B$33)-MAX(0,inputs!$B$31*(K361-inputs!$B$30)))</f>
        <v>47184.304999999986</v>
      </c>
      <c r="M361" s="26">
        <f t="shared" si="66"/>
        <v>21766.666666666668</v>
      </c>
      <c r="N361" s="25">
        <f>MAX(0,L361*(1+inputs!$B$33)-MAX(0,inputs!$B$31*(M361-inputs!$B$30)))</f>
        <v>47749.629574999977</v>
      </c>
      <c r="O361" s="26">
        <f t="shared" si="67"/>
        <v>23533.333333333332</v>
      </c>
      <c r="P361" s="25">
        <f>MAX(0,N361*(1+inputs!$B$33)-MAX(0,inputs!$B$31*(O361-inputs!$B$30)))</f>
        <v>48164.434018624968</v>
      </c>
      <c r="Q361" s="26">
        <f t="shared" si="68"/>
        <v>25300</v>
      </c>
      <c r="R361" s="25">
        <f>MAX(0,P361*(1+inputs!$B$33)-MAX(0,inputs!$B$31*(Q361-inputs!$B$30)))</f>
        <v>48426.460528904339</v>
      </c>
      <c r="S361" s="26">
        <f t="shared" si="69"/>
        <v>27066.666666666668</v>
      </c>
      <c r="T361" s="25">
        <f>MAX(0,R361*(1+inputs!$B$33)-MAX(0,inputs!$B$31*(S361-inputs!$B$30)))</f>
        <v>48533.417436837895</v>
      </c>
      <c r="U361" s="26">
        <f t="shared" si="70"/>
        <v>28833.333333333336</v>
      </c>
      <c r="V361" s="25">
        <f>MAX(0,T361*(1+inputs!$B$33)-MAX(0,inputs!$B$31*(U361-inputs!$B$30)))</f>
        <v>48482.978698390456</v>
      </c>
      <c r="W361" s="26">
        <f t="shared" si="71"/>
        <v>30600</v>
      </c>
      <c r="X361" s="25">
        <f>MAX(0,V361*(1+inputs!$B$33)-MAX(0,inputs!$B$31*(W361-inputs!$B$30)))</f>
        <v>48272.783378866305</v>
      </c>
      <c r="Y361" s="26">
        <f t="shared" si="72"/>
        <v>32366.666666666664</v>
      </c>
      <c r="Z361" s="25">
        <f>MAX(0,X361*(1+inputs!$B$33)-MAX(0,inputs!$B$31*(Y361-inputs!$B$30)))</f>
        <v>47900.435129549289</v>
      </c>
      <c r="AA361" s="25">
        <f>MAX(0,Y361*(1+inputs!$B$33)-MAX(0,inputs!$B$31*(Z361-inputs!$B$30)))</f>
        <v>30357.687505007227</v>
      </c>
      <c r="AB361" s="26">
        <f t="shared" si="73"/>
        <v>35900</v>
      </c>
      <c r="AC361" s="25">
        <f>MAX(0,AA361*(1+inputs!$B$33)-MAX(0,inputs!$B$31*(AB361-inputs!$B$30)))</f>
        <v>29398.612817582332</v>
      </c>
      <c r="AD361" s="26">
        <f>IF(inputs!$B$27="YES",MAX(0,inputs!$B$31*(AB361-inputs!$B$30)),0)</f>
        <v>0</v>
      </c>
      <c r="AE361" s="3">
        <f t="shared" si="74"/>
        <v>7757.2250000000004</v>
      </c>
      <c r="AF361" s="1">
        <f t="shared" si="77"/>
        <v>0.33250000000000002</v>
      </c>
      <c r="AG361" s="8">
        <f t="shared" si="75"/>
        <v>28142.775000000001</v>
      </c>
    </row>
    <row r="362" spans="1:33" x14ac:dyDescent="0.2">
      <c r="A362" s="11">
        <f t="shared" si="76"/>
        <v>36000</v>
      </c>
      <c r="B362" s="15">
        <f>inputs!$C$3-MAX(0,MIN((calculations!A362-inputs!$B$8)*0.5,inputs!$C$3))+IF(AND(inputs!$B$23="YES",A362&lt;=inputs!$B$25),inputs!$B$24,0)</f>
        <v>12570</v>
      </c>
      <c r="C362" s="15">
        <f>MAX(0,MIN(A362-B362,inputs!$C$4)*inputs!$B$3)</f>
        <v>4686</v>
      </c>
      <c r="D362" s="16">
        <f>MAX(0,(MIN(A362,inputs!$C$5)-(inputs!$C$4+B362))*inputs!$B$4)</f>
        <v>0</v>
      </c>
      <c r="E362" s="16">
        <f>MAX(0, (calculations!A362-inputs!$C$5)*inputs!$B$5)</f>
        <v>0</v>
      </c>
      <c r="F362" s="19">
        <f>MAX(0,inputs!$B$13*(MIN(calculations!A362,inputs!$C$14)-inputs!$C$13))+MAX(0,inputs!$B$14*(calculations!A362-inputs!$C$14))</f>
        <v>3104.4750000000004</v>
      </c>
      <c r="G362" s="22">
        <f>MAX(MIN((calculations!A362-inputs!$B$21)/10000,100%),0) * inputs!$B$18</f>
        <v>0</v>
      </c>
      <c r="H362" s="22">
        <f>IF(AND(inputs!$B$35="YES", calculations!A362&gt;=inputs!$B$36,calculations!A362&lt;inputs!$B$37),inputs!$B$38*MIN(2,inputs!$B$17),0)</f>
        <v>0</v>
      </c>
      <c r="I362" s="25">
        <f>MIN(inputs!$B$32,A362)</f>
        <v>20000</v>
      </c>
      <c r="J362" s="25">
        <f>inputs!$B$29*(1+inputs!$B$33)-MAX(0,inputs!$B$31*(I362-inputs!$B$30))</f>
        <v>46486.999999999993</v>
      </c>
      <c r="K362" s="26">
        <f t="shared" si="65"/>
        <v>20000</v>
      </c>
      <c r="L362" s="25">
        <f>MAX(0,J362*(1+inputs!$B$33)-MAX(0,inputs!$B$31*(K362-inputs!$B$30)))</f>
        <v>47184.304999999986</v>
      </c>
      <c r="M362" s="26">
        <f t="shared" si="66"/>
        <v>21777.777777777777</v>
      </c>
      <c r="N362" s="25">
        <f>MAX(0,L362*(1+inputs!$B$33)-MAX(0,inputs!$B$31*(M362-inputs!$B$30)))</f>
        <v>47748.629574999977</v>
      </c>
      <c r="O362" s="26">
        <f t="shared" si="67"/>
        <v>23555.555555555555</v>
      </c>
      <c r="P362" s="25">
        <f>MAX(0,N362*(1+inputs!$B$33)-MAX(0,inputs!$B$31*(O362-inputs!$B$30)))</f>
        <v>48161.419018624969</v>
      </c>
      <c r="Q362" s="26">
        <f t="shared" si="68"/>
        <v>25333.333333333332</v>
      </c>
      <c r="R362" s="25">
        <f>MAX(0,P362*(1+inputs!$B$33)-MAX(0,inputs!$B$31*(Q362-inputs!$B$30)))</f>
        <v>48420.400303904338</v>
      </c>
      <c r="S362" s="26">
        <f t="shared" si="69"/>
        <v>27111.111111111109</v>
      </c>
      <c r="T362" s="25">
        <f>MAX(0,R362*(1+inputs!$B$33)-MAX(0,inputs!$B$31*(S362-inputs!$B$30)))</f>
        <v>48523.266308462895</v>
      </c>
      <c r="U362" s="26">
        <f t="shared" si="70"/>
        <v>28888.888888888891</v>
      </c>
      <c r="V362" s="25">
        <f>MAX(0,T362*(1+inputs!$B$33)-MAX(0,inputs!$B$31*(U362-inputs!$B$30)))</f>
        <v>48467.675303089833</v>
      </c>
      <c r="W362" s="26">
        <f t="shared" si="71"/>
        <v>30666.666666666664</v>
      </c>
      <c r="X362" s="25">
        <f>MAX(0,V362*(1+inputs!$B$33)-MAX(0,inputs!$B$31*(W362-inputs!$B$30)))</f>
        <v>48251.250432636174</v>
      </c>
      <c r="Y362" s="26">
        <f t="shared" si="72"/>
        <v>32444.444444444445</v>
      </c>
      <c r="Z362" s="25">
        <f>MAX(0,X362*(1+inputs!$B$33)-MAX(0,inputs!$B$31*(Y362-inputs!$B$30)))</f>
        <v>47871.57918912571</v>
      </c>
      <c r="AA362" s="25">
        <f>MAX(0,Y362*(1+inputs!$B$33)-MAX(0,inputs!$B$31*(Z362-inputs!$B$30)))</f>
        <v>30439.228984089794</v>
      </c>
      <c r="AB362" s="26">
        <f t="shared" si="73"/>
        <v>36000</v>
      </c>
      <c r="AC362" s="25">
        <f>MAX(0,AA362*(1+inputs!$B$33)-MAX(0,inputs!$B$31*(AB362-inputs!$B$30)))</f>
        <v>29472.377418851138</v>
      </c>
      <c r="AD362" s="26">
        <f>IF(inputs!$B$27="YES",MAX(0,inputs!$B$31*(AB362-inputs!$B$30)),0)</f>
        <v>0</v>
      </c>
      <c r="AE362" s="3">
        <f t="shared" si="74"/>
        <v>7790.4750000000004</v>
      </c>
      <c r="AF362" s="1">
        <f t="shared" si="77"/>
        <v>0.33250000000000002</v>
      </c>
      <c r="AG362" s="8">
        <f t="shared" si="75"/>
        <v>28209.525000000001</v>
      </c>
    </row>
    <row r="363" spans="1:33" x14ac:dyDescent="0.2">
      <c r="A363" s="11">
        <f t="shared" si="76"/>
        <v>36100</v>
      </c>
      <c r="B363" s="15">
        <f>inputs!$C$3-MAX(0,MIN((calculations!A363-inputs!$B$8)*0.5,inputs!$C$3))+IF(AND(inputs!$B$23="YES",A363&lt;=inputs!$B$25),inputs!$B$24,0)</f>
        <v>12570</v>
      </c>
      <c r="C363" s="15">
        <f>MAX(0,MIN(A363-B363,inputs!$C$4)*inputs!$B$3)</f>
        <v>4706</v>
      </c>
      <c r="D363" s="16">
        <f>MAX(0,(MIN(A363,inputs!$C$5)-(inputs!$C$4+B363))*inputs!$B$4)</f>
        <v>0</v>
      </c>
      <c r="E363" s="16">
        <f>MAX(0, (calculations!A363-inputs!$C$5)*inputs!$B$5)</f>
        <v>0</v>
      </c>
      <c r="F363" s="19">
        <f>MAX(0,inputs!$B$13*(MIN(calculations!A363,inputs!$C$14)-inputs!$C$13))+MAX(0,inputs!$B$14*(calculations!A363-inputs!$C$14))</f>
        <v>3117.7250000000004</v>
      </c>
      <c r="G363" s="22">
        <f>MAX(MIN((calculations!A363-inputs!$B$21)/10000,100%),0) * inputs!$B$18</f>
        <v>0</v>
      </c>
      <c r="H363" s="22">
        <f>IF(AND(inputs!$B$35="YES", calculations!A363&gt;=inputs!$B$36,calculations!A363&lt;inputs!$B$37),inputs!$B$38*MIN(2,inputs!$B$17),0)</f>
        <v>0</v>
      </c>
      <c r="I363" s="25">
        <f>MIN(inputs!$B$32,A363)</f>
        <v>20000</v>
      </c>
      <c r="J363" s="25">
        <f>inputs!$B$29*(1+inputs!$B$33)-MAX(0,inputs!$B$31*(I363-inputs!$B$30))</f>
        <v>46486.999999999993</v>
      </c>
      <c r="K363" s="26">
        <f t="shared" si="65"/>
        <v>20000</v>
      </c>
      <c r="L363" s="25">
        <f>MAX(0,J363*(1+inputs!$B$33)-MAX(0,inputs!$B$31*(K363-inputs!$B$30)))</f>
        <v>47184.304999999986</v>
      </c>
      <c r="M363" s="26">
        <f t="shared" si="66"/>
        <v>21788.888888888891</v>
      </c>
      <c r="N363" s="25">
        <f>MAX(0,L363*(1+inputs!$B$33)-MAX(0,inputs!$B$31*(M363-inputs!$B$30)))</f>
        <v>47747.629574999977</v>
      </c>
      <c r="O363" s="26">
        <f t="shared" si="67"/>
        <v>23577.777777777777</v>
      </c>
      <c r="P363" s="25">
        <f>MAX(0,N363*(1+inputs!$B$33)-MAX(0,inputs!$B$31*(O363-inputs!$B$30)))</f>
        <v>48158.404018624969</v>
      </c>
      <c r="Q363" s="26">
        <f t="shared" si="68"/>
        <v>25366.666666666668</v>
      </c>
      <c r="R363" s="25">
        <f>MAX(0,P363*(1+inputs!$B$33)-MAX(0,inputs!$B$31*(Q363-inputs!$B$30)))</f>
        <v>48414.340078904337</v>
      </c>
      <c r="S363" s="26">
        <f t="shared" si="69"/>
        <v>27155.555555555555</v>
      </c>
      <c r="T363" s="25">
        <f>MAX(0,R363*(1+inputs!$B$33)-MAX(0,inputs!$B$31*(S363-inputs!$B$30)))</f>
        <v>48513.115180087894</v>
      </c>
      <c r="U363" s="26">
        <f t="shared" si="70"/>
        <v>28944.444444444445</v>
      </c>
      <c r="V363" s="25">
        <f>MAX(0,T363*(1+inputs!$B$33)-MAX(0,inputs!$B$31*(U363-inputs!$B$30)))</f>
        <v>48452.371907789209</v>
      </c>
      <c r="W363" s="26">
        <f t="shared" si="71"/>
        <v>30733.333333333336</v>
      </c>
      <c r="X363" s="25">
        <f>MAX(0,V363*(1+inputs!$B$33)-MAX(0,inputs!$B$31*(W363-inputs!$B$30)))</f>
        <v>48229.717486406043</v>
      </c>
      <c r="Y363" s="26">
        <f t="shared" si="72"/>
        <v>32522.222222222223</v>
      </c>
      <c r="Z363" s="25">
        <f>MAX(0,X363*(1+inputs!$B$33)-MAX(0,inputs!$B$31*(Y363-inputs!$B$30)))</f>
        <v>47842.723248702125</v>
      </c>
      <c r="AA363" s="25">
        <f>MAX(0,Y363*(1+inputs!$B$33)-MAX(0,inputs!$B$31*(Z363-inputs!$B$30)))</f>
        <v>30520.770463172365</v>
      </c>
      <c r="AB363" s="26">
        <f t="shared" si="73"/>
        <v>36100</v>
      </c>
      <c r="AC363" s="25">
        <f>MAX(0,AA363*(1+inputs!$B$33)-MAX(0,inputs!$B$31*(AB363-inputs!$B$30)))</f>
        <v>29546.142020119947</v>
      </c>
      <c r="AD363" s="26">
        <f>IF(inputs!$B$27="YES",MAX(0,inputs!$B$31*(AB363-inputs!$B$30)),0)</f>
        <v>0</v>
      </c>
      <c r="AE363" s="3">
        <f t="shared" si="74"/>
        <v>7823.7250000000004</v>
      </c>
      <c r="AF363" s="1">
        <f t="shared" si="77"/>
        <v>0.33250000000000002</v>
      </c>
      <c r="AG363" s="8">
        <f t="shared" si="75"/>
        <v>28276.275000000001</v>
      </c>
    </row>
    <row r="364" spans="1:33" x14ac:dyDescent="0.2">
      <c r="A364" s="11">
        <f t="shared" si="76"/>
        <v>36200</v>
      </c>
      <c r="B364" s="15">
        <f>inputs!$C$3-MAX(0,MIN((calculations!A364-inputs!$B$8)*0.5,inputs!$C$3))+IF(AND(inputs!$B$23="YES",A364&lt;=inputs!$B$25),inputs!$B$24,0)</f>
        <v>12570</v>
      </c>
      <c r="C364" s="15">
        <f>MAX(0,MIN(A364-B364,inputs!$C$4)*inputs!$B$3)</f>
        <v>4726</v>
      </c>
      <c r="D364" s="16">
        <f>MAX(0,(MIN(A364,inputs!$C$5)-(inputs!$C$4+B364))*inputs!$B$4)</f>
        <v>0</v>
      </c>
      <c r="E364" s="16">
        <f>MAX(0, (calculations!A364-inputs!$C$5)*inputs!$B$5)</f>
        <v>0</v>
      </c>
      <c r="F364" s="19">
        <f>MAX(0,inputs!$B$13*(MIN(calculations!A364,inputs!$C$14)-inputs!$C$13))+MAX(0,inputs!$B$14*(calculations!A364-inputs!$C$14))</f>
        <v>3130.9750000000004</v>
      </c>
      <c r="G364" s="22">
        <f>MAX(MIN((calculations!A364-inputs!$B$21)/10000,100%),0) * inputs!$B$18</f>
        <v>0</v>
      </c>
      <c r="H364" s="22">
        <f>IF(AND(inputs!$B$35="YES", calculations!A364&gt;=inputs!$B$36,calculations!A364&lt;inputs!$B$37),inputs!$B$38*MIN(2,inputs!$B$17),0)</f>
        <v>0</v>
      </c>
      <c r="I364" s="25">
        <f>MIN(inputs!$B$32,A364)</f>
        <v>20000</v>
      </c>
      <c r="J364" s="25">
        <f>inputs!$B$29*(1+inputs!$B$33)-MAX(0,inputs!$B$31*(I364-inputs!$B$30))</f>
        <v>46486.999999999993</v>
      </c>
      <c r="K364" s="26">
        <f t="shared" si="65"/>
        <v>20000</v>
      </c>
      <c r="L364" s="25">
        <f>MAX(0,J364*(1+inputs!$B$33)-MAX(0,inputs!$B$31*(K364-inputs!$B$30)))</f>
        <v>47184.304999999986</v>
      </c>
      <c r="M364" s="26">
        <f t="shared" si="66"/>
        <v>21800</v>
      </c>
      <c r="N364" s="25">
        <f>MAX(0,L364*(1+inputs!$B$33)-MAX(0,inputs!$B$31*(M364-inputs!$B$30)))</f>
        <v>47746.629574999977</v>
      </c>
      <c r="O364" s="26">
        <f t="shared" si="67"/>
        <v>23600</v>
      </c>
      <c r="P364" s="25">
        <f>MAX(0,N364*(1+inputs!$B$33)-MAX(0,inputs!$B$31*(O364-inputs!$B$30)))</f>
        <v>48155.38901862497</v>
      </c>
      <c r="Q364" s="26">
        <f t="shared" si="68"/>
        <v>25400</v>
      </c>
      <c r="R364" s="25">
        <f>MAX(0,P364*(1+inputs!$B$33)-MAX(0,inputs!$B$31*(Q364-inputs!$B$30)))</f>
        <v>48408.279853904336</v>
      </c>
      <c r="S364" s="26">
        <f t="shared" si="69"/>
        <v>27200</v>
      </c>
      <c r="T364" s="25">
        <f>MAX(0,R364*(1+inputs!$B$33)-MAX(0,inputs!$B$31*(S364-inputs!$B$30)))</f>
        <v>48502.964051712894</v>
      </c>
      <c r="U364" s="26">
        <f t="shared" si="70"/>
        <v>29000</v>
      </c>
      <c r="V364" s="25">
        <f>MAX(0,T364*(1+inputs!$B$33)-MAX(0,inputs!$B$31*(U364-inputs!$B$30)))</f>
        <v>48437.068512488579</v>
      </c>
      <c r="W364" s="26">
        <f t="shared" si="71"/>
        <v>30800</v>
      </c>
      <c r="X364" s="25">
        <f>MAX(0,V364*(1+inputs!$B$33)-MAX(0,inputs!$B$31*(W364-inputs!$B$30)))</f>
        <v>48208.184540175898</v>
      </c>
      <c r="Y364" s="26">
        <f t="shared" si="72"/>
        <v>32600</v>
      </c>
      <c r="Z364" s="25">
        <f>MAX(0,X364*(1+inputs!$B$33)-MAX(0,inputs!$B$31*(Y364-inputs!$B$30)))</f>
        <v>47813.867308278532</v>
      </c>
      <c r="AA364" s="25">
        <f>MAX(0,Y364*(1+inputs!$B$33)-MAX(0,inputs!$B$31*(Z364-inputs!$B$30)))</f>
        <v>30602.311942254932</v>
      </c>
      <c r="AB364" s="26">
        <f t="shared" si="73"/>
        <v>36200</v>
      </c>
      <c r="AC364" s="25">
        <f>MAX(0,AA364*(1+inputs!$B$33)-MAX(0,inputs!$B$31*(AB364-inputs!$B$30)))</f>
        <v>29619.906621388753</v>
      </c>
      <c r="AD364" s="26">
        <f>IF(inputs!$B$27="YES",MAX(0,inputs!$B$31*(AB364-inputs!$B$30)),0)</f>
        <v>0</v>
      </c>
      <c r="AE364" s="3">
        <f t="shared" si="74"/>
        <v>7856.9750000000004</v>
      </c>
      <c r="AF364" s="1">
        <f t="shared" si="77"/>
        <v>0.33250000000000002</v>
      </c>
      <c r="AG364" s="8">
        <f t="shared" si="75"/>
        <v>28343.025000000001</v>
      </c>
    </row>
    <row r="365" spans="1:33" x14ac:dyDescent="0.2">
      <c r="A365" s="11">
        <f t="shared" si="76"/>
        <v>36300</v>
      </c>
      <c r="B365" s="15">
        <f>inputs!$C$3-MAX(0,MIN((calculations!A365-inputs!$B$8)*0.5,inputs!$C$3))+IF(AND(inputs!$B$23="YES",A365&lt;=inputs!$B$25),inputs!$B$24,0)</f>
        <v>12570</v>
      </c>
      <c r="C365" s="15">
        <f>MAX(0,MIN(A365-B365,inputs!$C$4)*inputs!$B$3)</f>
        <v>4746</v>
      </c>
      <c r="D365" s="16">
        <f>MAX(0,(MIN(A365,inputs!$C$5)-(inputs!$C$4+B365))*inputs!$B$4)</f>
        <v>0</v>
      </c>
      <c r="E365" s="16">
        <f>MAX(0, (calculations!A365-inputs!$C$5)*inputs!$B$5)</f>
        <v>0</v>
      </c>
      <c r="F365" s="19">
        <f>MAX(0,inputs!$B$13*(MIN(calculations!A365,inputs!$C$14)-inputs!$C$13))+MAX(0,inputs!$B$14*(calculations!A365-inputs!$C$14))</f>
        <v>3144.2250000000004</v>
      </c>
      <c r="G365" s="22">
        <f>MAX(MIN((calculations!A365-inputs!$B$21)/10000,100%),0) * inputs!$B$18</f>
        <v>0</v>
      </c>
      <c r="H365" s="22">
        <f>IF(AND(inputs!$B$35="YES", calculations!A365&gt;=inputs!$B$36,calculations!A365&lt;inputs!$B$37),inputs!$B$38*MIN(2,inputs!$B$17),0)</f>
        <v>0</v>
      </c>
      <c r="I365" s="25">
        <f>MIN(inputs!$B$32,A365)</f>
        <v>20000</v>
      </c>
      <c r="J365" s="25">
        <f>inputs!$B$29*(1+inputs!$B$33)-MAX(0,inputs!$B$31*(I365-inputs!$B$30))</f>
        <v>46486.999999999993</v>
      </c>
      <c r="K365" s="26">
        <f t="shared" si="65"/>
        <v>20000</v>
      </c>
      <c r="L365" s="25">
        <f>MAX(0,J365*(1+inputs!$B$33)-MAX(0,inputs!$B$31*(K365-inputs!$B$30)))</f>
        <v>47184.304999999986</v>
      </c>
      <c r="M365" s="26">
        <f t="shared" si="66"/>
        <v>21811.111111111109</v>
      </c>
      <c r="N365" s="25">
        <f>MAX(0,L365*(1+inputs!$B$33)-MAX(0,inputs!$B$31*(M365-inputs!$B$30)))</f>
        <v>47745.629574999977</v>
      </c>
      <c r="O365" s="26">
        <f t="shared" si="67"/>
        <v>23622.222222222223</v>
      </c>
      <c r="P365" s="25">
        <f>MAX(0,N365*(1+inputs!$B$33)-MAX(0,inputs!$B$31*(O365-inputs!$B$30)))</f>
        <v>48152.374018624971</v>
      </c>
      <c r="Q365" s="26">
        <f t="shared" si="68"/>
        <v>25433.333333333332</v>
      </c>
      <c r="R365" s="25">
        <f>MAX(0,P365*(1+inputs!$B$33)-MAX(0,inputs!$B$31*(Q365-inputs!$B$30)))</f>
        <v>48402.219628904335</v>
      </c>
      <c r="S365" s="26">
        <f t="shared" si="69"/>
        <v>27244.444444444445</v>
      </c>
      <c r="T365" s="25">
        <f>MAX(0,R365*(1+inputs!$B$33)-MAX(0,inputs!$B$31*(S365-inputs!$B$30)))</f>
        <v>48492.812923337893</v>
      </c>
      <c r="U365" s="26">
        <f t="shared" si="70"/>
        <v>29055.555555555555</v>
      </c>
      <c r="V365" s="25">
        <f>MAX(0,T365*(1+inputs!$B$33)-MAX(0,inputs!$B$31*(U365-inputs!$B$30)))</f>
        <v>48421.765117187955</v>
      </c>
      <c r="W365" s="26">
        <f t="shared" si="71"/>
        <v>30866.666666666664</v>
      </c>
      <c r="X365" s="25">
        <f>MAX(0,V365*(1+inputs!$B$33)-MAX(0,inputs!$B$31*(W365-inputs!$B$30)))</f>
        <v>48186.651593945768</v>
      </c>
      <c r="Y365" s="26">
        <f t="shared" si="72"/>
        <v>32677.777777777777</v>
      </c>
      <c r="Z365" s="25">
        <f>MAX(0,X365*(1+inputs!$B$33)-MAX(0,inputs!$B$31*(Y365-inputs!$B$30)))</f>
        <v>47785.011367854946</v>
      </c>
      <c r="AA365" s="25">
        <f>MAX(0,Y365*(1+inputs!$B$33)-MAX(0,inputs!$B$31*(Z365-inputs!$B$30)))</f>
        <v>30683.853421337491</v>
      </c>
      <c r="AB365" s="26">
        <f t="shared" si="73"/>
        <v>36300</v>
      </c>
      <c r="AC365" s="25">
        <f>MAX(0,AA365*(1+inputs!$B$33)-MAX(0,inputs!$B$31*(AB365-inputs!$B$30)))</f>
        <v>29693.671222657551</v>
      </c>
      <c r="AD365" s="26">
        <f>IF(inputs!$B$27="YES",MAX(0,inputs!$B$31*(AB365-inputs!$B$30)),0)</f>
        <v>0</v>
      </c>
      <c r="AE365" s="3">
        <f t="shared" si="74"/>
        <v>7890.2250000000004</v>
      </c>
      <c r="AF365" s="1">
        <f t="shared" si="77"/>
        <v>0.33250000000000002</v>
      </c>
      <c r="AG365" s="8">
        <f t="shared" si="75"/>
        <v>28409.775000000001</v>
      </c>
    </row>
    <row r="366" spans="1:33" x14ac:dyDescent="0.2">
      <c r="A366" s="11">
        <f t="shared" si="76"/>
        <v>36400</v>
      </c>
      <c r="B366" s="15">
        <f>inputs!$C$3-MAX(0,MIN((calculations!A366-inputs!$B$8)*0.5,inputs!$C$3))+IF(AND(inputs!$B$23="YES",A366&lt;=inputs!$B$25),inputs!$B$24,0)</f>
        <v>12570</v>
      </c>
      <c r="C366" s="15">
        <f>MAX(0,MIN(A366-B366,inputs!$C$4)*inputs!$B$3)</f>
        <v>4766</v>
      </c>
      <c r="D366" s="16">
        <f>MAX(0,(MIN(A366,inputs!$C$5)-(inputs!$C$4+B366))*inputs!$B$4)</f>
        <v>0</v>
      </c>
      <c r="E366" s="16">
        <f>MAX(0, (calculations!A366-inputs!$C$5)*inputs!$B$5)</f>
        <v>0</v>
      </c>
      <c r="F366" s="19">
        <f>MAX(0,inputs!$B$13*(MIN(calculations!A366,inputs!$C$14)-inputs!$C$13))+MAX(0,inputs!$B$14*(calculations!A366-inputs!$C$14))</f>
        <v>3157.4750000000004</v>
      </c>
      <c r="G366" s="22">
        <f>MAX(MIN((calculations!A366-inputs!$B$21)/10000,100%),0) * inputs!$B$18</f>
        <v>0</v>
      </c>
      <c r="H366" s="22">
        <f>IF(AND(inputs!$B$35="YES", calculations!A366&gt;=inputs!$B$36,calculations!A366&lt;inputs!$B$37),inputs!$B$38*MIN(2,inputs!$B$17),0)</f>
        <v>0</v>
      </c>
      <c r="I366" s="25">
        <f>MIN(inputs!$B$32,A366)</f>
        <v>20000</v>
      </c>
      <c r="J366" s="25">
        <f>inputs!$B$29*(1+inputs!$B$33)-MAX(0,inputs!$B$31*(I366-inputs!$B$30))</f>
        <v>46486.999999999993</v>
      </c>
      <c r="K366" s="26">
        <f t="shared" si="65"/>
        <v>20000</v>
      </c>
      <c r="L366" s="25">
        <f>MAX(0,J366*(1+inputs!$B$33)-MAX(0,inputs!$B$31*(K366-inputs!$B$30)))</f>
        <v>47184.304999999986</v>
      </c>
      <c r="M366" s="26">
        <f t="shared" si="66"/>
        <v>21822.222222222223</v>
      </c>
      <c r="N366" s="25">
        <f>MAX(0,L366*(1+inputs!$B$33)-MAX(0,inputs!$B$31*(M366-inputs!$B$30)))</f>
        <v>47744.629574999977</v>
      </c>
      <c r="O366" s="26">
        <f t="shared" si="67"/>
        <v>23644.444444444445</v>
      </c>
      <c r="P366" s="25">
        <f>MAX(0,N366*(1+inputs!$B$33)-MAX(0,inputs!$B$31*(O366-inputs!$B$30)))</f>
        <v>48149.359018624971</v>
      </c>
      <c r="Q366" s="26">
        <f t="shared" si="68"/>
        <v>25466.666666666668</v>
      </c>
      <c r="R366" s="25">
        <f>MAX(0,P366*(1+inputs!$B$33)-MAX(0,inputs!$B$31*(Q366-inputs!$B$30)))</f>
        <v>48396.159403904341</v>
      </c>
      <c r="S366" s="26">
        <f t="shared" si="69"/>
        <v>27288.888888888891</v>
      </c>
      <c r="T366" s="25">
        <f>MAX(0,R366*(1+inputs!$B$33)-MAX(0,inputs!$B$31*(S366-inputs!$B$30)))</f>
        <v>48482.6617949629</v>
      </c>
      <c r="U366" s="26">
        <f t="shared" si="70"/>
        <v>29111.111111111109</v>
      </c>
      <c r="V366" s="25">
        <f>MAX(0,T366*(1+inputs!$B$33)-MAX(0,inputs!$B$31*(U366-inputs!$B$30)))</f>
        <v>48406.461721887339</v>
      </c>
      <c r="W366" s="26">
        <f t="shared" si="71"/>
        <v>30933.333333333336</v>
      </c>
      <c r="X366" s="25">
        <f>MAX(0,V366*(1+inputs!$B$33)-MAX(0,inputs!$B$31*(W366-inputs!$B$30)))</f>
        <v>48165.118647715644</v>
      </c>
      <c r="Y366" s="26">
        <f t="shared" si="72"/>
        <v>32755.555555555555</v>
      </c>
      <c r="Z366" s="25">
        <f>MAX(0,X366*(1+inputs!$B$33)-MAX(0,inputs!$B$31*(Y366-inputs!$B$30)))</f>
        <v>47756.155427431375</v>
      </c>
      <c r="AA366" s="25">
        <f>MAX(0,Y366*(1+inputs!$B$33)-MAX(0,inputs!$B$31*(Z366-inputs!$B$30)))</f>
        <v>30765.394900420059</v>
      </c>
      <c r="AB366" s="26">
        <f t="shared" si="73"/>
        <v>36400</v>
      </c>
      <c r="AC366" s="25">
        <f>MAX(0,AA366*(1+inputs!$B$33)-MAX(0,inputs!$B$31*(AB366-inputs!$B$30)))</f>
        <v>29767.435823926357</v>
      </c>
      <c r="AD366" s="26">
        <f>IF(inputs!$B$27="YES",MAX(0,inputs!$B$31*(AB366-inputs!$B$30)),0)</f>
        <v>0</v>
      </c>
      <c r="AE366" s="3">
        <f t="shared" si="74"/>
        <v>7923.4750000000004</v>
      </c>
      <c r="AF366" s="1">
        <f t="shared" si="77"/>
        <v>0.33250000000000002</v>
      </c>
      <c r="AG366" s="8">
        <f t="shared" si="75"/>
        <v>28476.525000000001</v>
      </c>
    </row>
    <row r="367" spans="1:33" x14ac:dyDescent="0.2">
      <c r="A367" s="11">
        <f t="shared" si="76"/>
        <v>36500</v>
      </c>
      <c r="B367" s="15">
        <f>inputs!$C$3-MAX(0,MIN((calculations!A367-inputs!$B$8)*0.5,inputs!$C$3))+IF(AND(inputs!$B$23="YES",A367&lt;=inputs!$B$25),inputs!$B$24,0)</f>
        <v>12570</v>
      </c>
      <c r="C367" s="15">
        <f>MAX(0,MIN(A367-B367,inputs!$C$4)*inputs!$B$3)</f>
        <v>4786</v>
      </c>
      <c r="D367" s="16">
        <f>MAX(0,(MIN(A367,inputs!$C$5)-(inputs!$C$4+B367))*inputs!$B$4)</f>
        <v>0</v>
      </c>
      <c r="E367" s="16">
        <f>MAX(0, (calculations!A367-inputs!$C$5)*inputs!$B$5)</f>
        <v>0</v>
      </c>
      <c r="F367" s="19">
        <f>MAX(0,inputs!$B$13*(MIN(calculations!A367,inputs!$C$14)-inputs!$C$13))+MAX(0,inputs!$B$14*(calculations!A367-inputs!$C$14))</f>
        <v>3170.7250000000004</v>
      </c>
      <c r="G367" s="22">
        <f>MAX(MIN((calculations!A367-inputs!$B$21)/10000,100%),0) * inputs!$B$18</f>
        <v>0</v>
      </c>
      <c r="H367" s="22">
        <f>IF(AND(inputs!$B$35="YES", calculations!A367&gt;=inputs!$B$36,calculations!A367&lt;inputs!$B$37),inputs!$B$38*MIN(2,inputs!$B$17),0)</f>
        <v>0</v>
      </c>
      <c r="I367" s="25">
        <f>MIN(inputs!$B$32,A367)</f>
        <v>20000</v>
      </c>
      <c r="J367" s="25">
        <f>inputs!$B$29*(1+inputs!$B$33)-MAX(0,inputs!$B$31*(I367-inputs!$B$30))</f>
        <v>46486.999999999993</v>
      </c>
      <c r="K367" s="26">
        <f t="shared" si="65"/>
        <v>20000</v>
      </c>
      <c r="L367" s="25">
        <f>MAX(0,J367*(1+inputs!$B$33)-MAX(0,inputs!$B$31*(K367-inputs!$B$30)))</f>
        <v>47184.304999999986</v>
      </c>
      <c r="M367" s="26">
        <f t="shared" si="66"/>
        <v>21833.333333333332</v>
      </c>
      <c r="N367" s="25">
        <f>MAX(0,L367*(1+inputs!$B$33)-MAX(0,inputs!$B$31*(M367-inputs!$B$30)))</f>
        <v>47743.629574999977</v>
      </c>
      <c r="O367" s="26">
        <f t="shared" si="67"/>
        <v>23666.666666666668</v>
      </c>
      <c r="P367" s="25">
        <f>MAX(0,N367*(1+inputs!$B$33)-MAX(0,inputs!$B$31*(O367-inputs!$B$30)))</f>
        <v>48146.344018624972</v>
      </c>
      <c r="Q367" s="26">
        <f t="shared" si="68"/>
        <v>25500</v>
      </c>
      <c r="R367" s="25">
        <f>MAX(0,P367*(1+inputs!$B$33)-MAX(0,inputs!$B$31*(Q367-inputs!$B$30)))</f>
        <v>48390.09917890434</v>
      </c>
      <c r="S367" s="26">
        <f t="shared" si="69"/>
        <v>27333.333333333332</v>
      </c>
      <c r="T367" s="25">
        <f>MAX(0,R367*(1+inputs!$B$33)-MAX(0,inputs!$B$31*(S367-inputs!$B$30)))</f>
        <v>48472.510666587899</v>
      </c>
      <c r="U367" s="26">
        <f t="shared" si="70"/>
        <v>29166.666666666664</v>
      </c>
      <c r="V367" s="25">
        <f>MAX(0,T367*(1+inputs!$B$33)-MAX(0,inputs!$B$31*(U367-inputs!$B$30)))</f>
        <v>48391.158326586708</v>
      </c>
      <c r="W367" s="26">
        <f t="shared" si="71"/>
        <v>31000</v>
      </c>
      <c r="X367" s="25">
        <f>MAX(0,V367*(1+inputs!$B$33)-MAX(0,inputs!$B$31*(W367-inputs!$B$30)))</f>
        <v>48143.585701485499</v>
      </c>
      <c r="Y367" s="26">
        <f t="shared" si="72"/>
        <v>32833.333333333336</v>
      </c>
      <c r="Z367" s="25">
        <f>MAX(0,X367*(1+inputs!$B$33)-MAX(0,inputs!$B$31*(Y367-inputs!$B$30)))</f>
        <v>47727.299487007775</v>
      </c>
      <c r="AA367" s="25">
        <f>MAX(0,Y367*(1+inputs!$B$33)-MAX(0,inputs!$B$31*(Z367-inputs!$B$30)))</f>
        <v>30846.936379502637</v>
      </c>
      <c r="AB367" s="26">
        <f t="shared" si="73"/>
        <v>36500</v>
      </c>
      <c r="AC367" s="25">
        <f>MAX(0,AA367*(1+inputs!$B$33)-MAX(0,inputs!$B$31*(AB367-inputs!$B$30)))</f>
        <v>29841.200425195173</v>
      </c>
      <c r="AD367" s="26">
        <f>IF(inputs!$B$27="YES",MAX(0,inputs!$B$31*(AB367-inputs!$B$30)),0)</f>
        <v>0</v>
      </c>
      <c r="AE367" s="3">
        <f t="shared" si="74"/>
        <v>7956.7250000000004</v>
      </c>
      <c r="AF367" s="1">
        <f t="shared" si="77"/>
        <v>0.33250000000000002</v>
      </c>
      <c r="AG367" s="8">
        <f t="shared" si="75"/>
        <v>28543.275000000001</v>
      </c>
    </row>
    <row r="368" spans="1:33" x14ac:dyDescent="0.2">
      <c r="A368" s="11">
        <f t="shared" si="76"/>
        <v>36600</v>
      </c>
      <c r="B368" s="15">
        <f>inputs!$C$3-MAX(0,MIN((calculations!A368-inputs!$B$8)*0.5,inputs!$C$3))+IF(AND(inputs!$B$23="YES",A368&lt;=inputs!$B$25),inputs!$B$24,0)</f>
        <v>12570</v>
      </c>
      <c r="C368" s="15">
        <f>MAX(0,MIN(A368-B368,inputs!$C$4)*inputs!$B$3)</f>
        <v>4806</v>
      </c>
      <c r="D368" s="16">
        <f>MAX(0,(MIN(A368,inputs!$C$5)-(inputs!$C$4+B368))*inputs!$B$4)</f>
        <v>0</v>
      </c>
      <c r="E368" s="16">
        <f>MAX(0, (calculations!A368-inputs!$C$5)*inputs!$B$5)</f>
        <v>0</v>
      </c>
      <c r="F368" s="19">
        <f>MAX(0,inputs!$B$13*(MIN(calculations!A368,inputs!$C$14)-inputs!$C$13))+MAX(0,inputs!$B$14*(calculations!A368-inputs!$C$14))</f>
        <v>3183.9750000000004</v>
      </c>
      <c r="G368" s="22">
        <f>MAX(MIN((calculations!A368-inputs!$B$21)/10000,100%),0) * inputs!$B$18</f>
        <v>0</v>
      </c>
      <c r="H368" s="22">
        <f>IF(AND(inputs!$B$35="YES", calculations!A368&gt;=inputs!$B$36,calculations!A368&lt;inputs!$B$37),inputs!$B$38*MIN(2,inputs!$B$17),0)</f>
        <v>0</v>
      </c>
      <c r="I368" s="25">
        <f>MIN(inputs!$B$32,A368)</f>
        <v>20000</v>
      </c>
      <c r="J368" s="25">
        <f>inputs!$B$29*(1+inputs!$B$33)-MAX(0,inputs!$B$31*(I368-inputs!$B$30))</f>
        <v>46486.999999999993</v>
      </c>
      <c r="K368" s="26">
        <f t="shared" si="65"/>
        <v>20000</v>
      </c>
      <c r="L368" s="25">
        <f>MAX(0,J368*(1+inputs!$B$33)-MAX(0,inputs!$B$31*(K368-inputs!$B$30)))</f>
        <v>47184.304999999986</v>
      </c>
      <c r="M368" s="26">
        <f t="shared" si="66"/>
        <v>21844.444444444445</v>
      </c>
      <c r="N368" s="25">
        <f>MAX(0,L368*(1+inputs!$B$33)-MAX(0,inputs!$B$31*(M368-inputs!$B$30)))</f>
        <v>47742.629574999977</v>
      </c>
      <c r="O368" s="26">
        <f t="shared" si="67"/>
        <v>23688.888888888891</v>
      </c>
      <c r="P368" s="25">
        <f>MAX(0,N368*(1+inputs!$B$33)-MAX(0,inputs!$B$31*(O368-inputs!$B$30)))</f>
        <v>48143.329018624972</v>
      </c>
      <c r="Q368" s="26">
        <f t="shared" si="68"/>
        <v>25533.333333333332</v>
      </c>
      <c r="R368" s="25">
        <f>MAX(0,P368*(1+inputs!$B$33)-MAX(0,inputs!$B$31*(Q368-inputs!$B$30)))</f>
        <v>48384.038953904339</v>
      </c>
      <c r="S368" s="26">
        <f t="shared" si="69"/>
        <v>27377.777777777777</v>
      </c>
      <c r="T368" s="25">
        <f>MAX(0,R368*(1+inputs!$B$33)-MAX(0,inputs!$B$31*(S368-inputs!$B$30)))</f>
        <v>48462.359538212899</v>
      </c>
      <c r="U368" s="26">
        <f t="shared" si="70"/>
        <v>29222.222222222223</v>
      </c>
      <c r="V368" s="25">
        <f>MAX(0,T368*(1+inputs!$B$33)-MAX(0,inputs!$B$31*(U368-inputs!$B$30)))</f>
        <v>48375.854931286085</v>
      </c>
      <c r="W368" s="26">
        <f t="shared" si="71"/>
        <v>31066.666666666664</v>
      </c>
      <c r="X368" s="25">
        <f>MAX(0,V368*(1+inputs!$B$33)-MAX(0,inputs!$B$31*(W368-inputs!$B$30)))</f>
        <v>48122.052755255369</v>
      </c>
      <c r="Y368" s="26">
        <f t="shared" si="72"/>
        <v>32911.111111111109</v>
      </c>
      <c r="Z368" s="25">
        <f>MAX(0,X368*(1+inputs!$B$33)-MAX(0,inputs!$B$31*(Y368-inputs!$B$30)))</f>
        <v>47698.443546584189</v>
      </c>
      <c r="AA368" s="25">
        <f>MAX(0,Y368*(1+inputs!$B$33)-MAX(0,inputs!$B$31*(Z368-inputs!$B$30)))</f>
        <v>30928.477858585196</v>
      </c>
      <c r="AB368" s="26">
        <f t="shared" si="73"/>
        <v>36600</v>
      </c>
      <c r="AC368" s="25">
        <f>MAX(0,AA368*(1+inputs!$B$33)-MAX(0,inputs!$B$31*(AB368-inputs!$B$30)))</f>
        <v>29914.965026463971</v>
      </c>
      <c r="AD368" s="26">
        <f>IF(inputs!$B$27="YES",MAX(0,inputs!$B$31*(AB368-inputs!$B$30)),0)</f>
        <v>0</v>
      </c>
      <c r="AE368" s="3">
        <f t="shared" si="74"/>
        <v>7989.9750000000004</v>
      </c>
      <c r="AF368" s="1">
        <f t="shared" si="77"/>
        <v>0.33250000000000002</v>
      </c>
      <c r="AG368" s="8">
        <f t="shared" si="75"/>
        <v>28610.025000000001</v>
      </c>
    </row>
    <row r="369" spans="1:33" x14ac:dyDescent="0.2">
      <c r="A369" s="11">
        <f t="shared" si="76"/>
        <v>36700</v>
      </c>
      <c r="B369" s="15">
        <f>inputs!$C$3-MAX(0,MIN((calculations!A369-inputs!$B$8)*0.5,inputs!$C$3))+IF(AND(inputs!$B$23="YES",A369&lt;=inputs!$B$25),inputs!$B$24,0)</f>
        <v>12570</v>
      </c>
      <c r="C369" s="15">
        <f>MAX(0,MIN(A369-B369,inputs!$C$4)*inputs!$B$3)</f>
        <v>4826</v>
      </c>
      <c r="D369" s="16">
        <f>MAX(0,(MIN(A369,inputs!$C$5)-(inputs!$C$4+B369))*inputs!$B$4)</f>
        <v>0</v>
      </c>
      <c r="E369" s="16">
        <f>MAX(0, (calculations!A369-inputs!$C$5)*inputs!$B$5)</f>
        <v>0</v>
      </c>
      <c r="F369" s="19">
        <f>MAX(0,inputs!$B$13*(MIN(calculations!A369,inputs!$C$14)-inputs!$C$13))+MAX(0,inputs!$B$14*(calculations!A369-inputs!$C$14))</f>
        <v>3197.2250000000004</v>
      </c>
      <c r="G369" s="22">
        <f>MAX(MIN((calculations!A369-inputs!$B$21)/10000,100%),0) * inputs!$B$18</f>
        <v>0</v>
      </c>
      <c r="H369" s="22">
        <f>IF(AND(inputs!$B$35="YES", calculations!A369&gt;=inputs!$B$36,calculations!A369&lt;inputs!$B$37),inputs!$B$38*MIN(2,inputs!$B$17),0)</f>
        <v>0</v>
      </c>
      <c r="I369" s="25">
        <f>MIN(inputs!$B$32,A369)</f>
        <v>20000</v>
      </c>
      <c r="J369" s="25">
        <f>inputs!$B$29*(1+inputs!$B$33)-MAX(0,inputs!$B$31*(I369-inputs!$B$30))</f>
        <v>46486.999999999993</v>
      </c>
      <c r="K369" s="26">
        <f t="shared" si="65"/>
        <v>20000</v>
      </c>
      <c r="L369" s="25">
        <f>MAX(0,J369*(1+inputs!$B$33)-MAX(0,inputs!$B$31*(K369-inputs!$B$30)))</f>
        <v>47184.304999999986</v>
      </c>
      <c r="M369" s="26">
        <f t="shared" si="66"/>
        <v>21855.555555555555</v>
      </c>
      <c r="N369" s="25">
        <f>MAX(0,L369*(1+inputs!$B$33)-MAX(0,inputs!$B$31*(M369-inputs!$B$30)))</f>
        <v>47741.629574999977</v>
      </c>
      <c r="O369" s="26">
        <f t="shared" si="67"/>
        <v>23711.111111111109</v>
      </c>
      <c r="P369" s="25">
        <f>MAX(0,N369*(1+inputs!$B$33)-MAX(0,inputs!$B$31*(O369-inputs!$B$30)))</f>
        <v>48140.314018624973</v>
      </c>
      <c r="Q369" s="26">
        <f t="shared" si="68"/>
        <v>25566.666666666668</v>
      </c>
      <c r="R369" s="25">
        <f>MAX(0,P369*(1+inputs!$B$33)-MAX(0,inputs!$B$31*(Q369-inputs!$B$30)))</f>
        <v>48377.978728904338</v>
      </c>
      <c r="S369" s="26">
        <f t="shared" si="69"/>
        <v>27422.222222222223</v>
      </c>
      <c r="T369" s="25">
        <f>MAX(0,R369*(1+inputs!$B$33)-MAX(0,inputs!$B$31*(S369-inputs!$B$30)))</f>
        <v>48452.208409837898</v>
      </c>
      <c r="U369" s="26">
        <f t="shared" si="70"/>
        <v>29277.777777777777</v>
      </c>
      <c r="V369" s="25">
        <f>MAX(0,T369*(1+inputs!$B$33)-MAX(0,inputs!$B$31*(U369-inputs!$B$30)))</f>
        <v>48360.551535985462</v>
      </c>
      <c r="W369" s="26">
        <f t="shared" si="71"/>
        <v>31133.333333333336</v>
      </c>
      <c r="X369" s="25">
        <f>MAX(0,V369*(1+inputs!$B$33)-MAX(0,inputs!$B$31*(W369-inputs!$B$30)))</f>
        <v>48100.519809025238</v>
      </c>
      <c r="Y369" s="26">
        <f t="shared" si="72"/>
        <v>32988.888888888891</v>
      </c>
      <c r="Z369" s="25">
        <f>MAX(0,X369*(1+inputs!$B$33)-MAX(0,inputs!$B$31*(Y369-inputs!$B$30)))</f>
        <v>47669.58760616061</v>
      </c>
      <c r="AA369" s="25">
        <f>MAX(0,Y369*(1+inputs!$B$33)-MAX(0,inputs!$B$31*(Z369-inputs!$B$30)))</f>
        <v>31010.019337667763</v>
      </c>
      <c r="AB369" s="26">
        <f t="shared" si="73"/>
        <v>36700</v>
      </c>
      <c r="AC369" s="25">
        <f>MAX(0,AA369*(1+inputs!$B$33)-MAX(0,inputs!$B$31*(AB369-inputs!$B$30)))</f>
        <v>29988.729627732777</v>
      </c>
      <c r="AD369" s="26">
        <f>IF(inputs!$B$27="YES",MAX(0,inputs!$B$31*(AB369-inputs!$B$30)),0)</f>
        <v>0</v>
      </c>
      <c r="AE369" s="3">
        <f t="shared" si="74"/>
        <v>8023.2250000000004</v>
      </c>
      <c r="AF369" s="1">
        <f t="shared" si="77"/>
        <v>0.33250000000000002</v>
      </c>
      <c r="AG369" s="8">
        <f t="shared" si="75"/>
        <v>28676.775000000001</v>
      </c>
    </row>
    <row r="370" spans="1:33" x14ac:dyDescent="0.2">
      <c r="A370" s="11">
        <f t="shared" si="76"/>
        <v>36800</v>
      </c>
      <c r="B370" s="15">
        <f>inputs!$C$3-MAX(0,MIN((calculations!A370-inputs!$B$8)*0.5,inputs!$C$3))+IF(AND(inputs!$B$23="YES",A370&lt;=inputs!$B$25),inputs!$B$24,0)</f>
        <v>12570</v>
      </c>
      <c r="C370" s="15">
        <f>MAX(0,MIN(A370-B370,inputs!$C$4)*inputs!$B$3)</f>
        <v>4846</v>
      </c>
      <c r="D370" s="16">
        <f>MAX(0,(MIN(A370,inputs!$C$5)-(inputs!$C$4+B370))*inputs!$B$4)</f>
        <v>0</v>
      </c>
      <c r="E370" s="16">
        <f>MAX(0, (calculations!A370-inputs!$C$5)*inputs!$B$5)</f>
        <v>0</v>
      </c>
      <c r="F370" s="19">
        <f>MAX(0,inputs!$B$13*(MIN(calculations!A370,inputs!$C$14)-inputs!$C$13))+MAX(0,inputs!$B$14*(calculations!A370-inputs!$C$14))</f>
        <v>3210.4750000000004</v>
      </c>
      <c r="G370" s="22">
        <f>MAX(MIN((calculations!A370-inputs!$B$21)/10000,100%),0) * inputs!$B$18</f>
        <v>0</v>
      </c>
      <c r="H370" s="22">
        <f>IF(AND(inputs!$B$35="YES", calculations!A370&gt;=inputs!$B$36,calculations!A370&lt;inputs!$B$37),inputs!$B$38*MIN(2,inputs!$B$17),0)</f>
        <v>0</v>
      </c>
      <c r="I370" s="25">
        <f>MIN(inputs!$B$32,A370)</f>
        <v>20000</v>
      </c>
      <c r="J370" s="25">
        <f>inputs!$B$29*(1+inputs!$B$33)-MAX(0,inputs!$B$31*(I370-inputs!$B$30))</f>
        <v>46486.999999999993</v>
      </c>
      <c r="K370" s="26">
        <f t="shared" si="65"/>
        <v>20000</v>
      </c>
      <c r="L370" s="25">
        <f>MAX(0,J370*(1+inputs!$B$33)-MAX(0,inputs!$B$31*(K370-inputs!$B$30)))</f>
        <v>47184.304999999986</v>
      </c>
      <c r="M370" s="26">
        <f t="shared" si="66"/>
        <v>21866.666666666668</v>
      </c>
      <c r="N370" s="25">
        <f>MAX(0,L370*(1+inputs!$B$33)-MAX(0,inputs!$B$31*(M370-inputs!$B$30)))</f>
        <v>47740.629574999977</v>
      </c>
      <c r="O370" s="26">
        <f t="shared" si="67"/>
        <v>23733.333333333332</v>
      </c>
      <c r="P370" s="25">
        <f>MAX(0,N370*(1+inputs!$B$33)-MAX(0,inputs!$B$31*(O370-inputs!$B$30)))</f>
        <v>48137.299018624966</v>
      </c>
      <c r="Q370" s="26">
        <f t="shared" si="68"/>
        <v>25600</v>
      </c>
      <c r="R370" s="25">
        <f>MAX(0,P370*(1+inputs!$B$33)-MAX(0,inputs!$B$31*(Q370-inputs!$B$30)))</f>
        <v>48371.918503904337</v>
      </c>
      <c r="S370" s="26">
        <f t="shared" si="69"/>
        <v>27466.666666666668</v>
      </c>
      <c r="T370" s="25">
        <f>MAX(0,R370*(1+inputs!$B$33)-MAX(0,inputs!$B$31*(S370-inputs!$B$30)))</f>
        <v>48442.057281462898</v>
      </c>
      <c r="U370" s="26">
        <f t="shared" si="70"/>
        <v>29333.333333333336</v>
      </c>
      <c r="V370" s="25">
        <f>MAX(0,T370*(1+inputs!$B$33)-MAX(0,inputs!$B$31*(U370-inputs!$B$30)))</f>
        <v>48345.248140684831</v>
      </c>
      <c r="W370" s="26">
        <f t="shared" si="71"/>
        <v>31200</v>
      </c>
      <c r="X370" s="25">
        <f>MAX(0,V370*(1+inputs!$B$33)-MAX(0,inputs!$B$31*(W370-inputs!$B$30)))</f>
        <v>48078.9868627951</v>
      </c>
      <c r="Y370" s="26">
        <f t="shared" si="72"/>
        <v>33066.666666666664</v>
      </c>
      <c r="Z370" s="25">
        <f>MAX(0,X370*(1+inputs!$B$33)-MAX(0,inputs!$B$31*(Y370-inputs!$B$30)))</f>
        <v>47640.731665737017</v>
      </c>
      <c r="AA370" s="25">
        <f>MAX(0,Y370*(1+inputs!$B$33)-MAX(0,inputs!$B$31*(Z370-inputs!$B$30)))</f>
        <v>31091.560816750334</v>
      </c>
      <c r="AB370" s="26">
        <f t="shared" si="73"/>
        <v>36800</v>
      </c>
      <c r="AC370" s="25">
        <f>MAX(0,AA370*(1+inputs!$B$33)-MAX(0,inputs!$B$31*(AB370-inputs!$B$30)))</f>
        <v>30062.494229001586</v>
      </c>
      <c r="AD370" s="26">
        <f>IF(inputs!$B$27="YES",MAX(0,inputs!$B$31*(AB370-inputs!$B$30)),0)</f>
        <v>0</v>
      </c>
      <c r="AE370" s="3">
        <f t="shared" si="74"/>
        <v>8056.4750000000004</v>
      </c>
      <c r="AF370" s="1">
        <f t="shared" si="77"/>
        <v>0.33250000000000002</v>
      </c>
      <c r="AG370" s="8">
        <f t="shared" si="75"/>
        <v>28743.525000000001</v>
      </c>
    </row>
    <row r="371" spans="1:33" x14ac:dyDescent="0.2">
      <c r="A371" s="11">
        <f t="shared" si="76"/>
        <v>36900</v>
      </c>
      <c r="B371" s="15">
        <f>inputs!$C$3-MAX(0,MIN((calculations!A371-inputs!$B$8)*0.5,inputs!$C$3))+IF(AND(inputs!$B$23="YES",A371&lt;=inputs!$B$25),inputs!$B$24,0)</f>
        <v>12570</v>
      </c>
      <c r="C371" s="15">
        <f>MAX(0,MIN(A371-B371,inputs!$C$4)*inputs!$B$3)</f>
        <v>4866</v>
      </c>
      <c r="D371" s="16">
        <f>MAX(0,(MIN(A371,inputs!$C$5)-(inputs!$C$4+B371))*inputs!$B$4)</f>
        <v>0</v>
      </c>
      <c r="E371" s="16">
        <f>MAX(0, (calculations!A371-inputs!$C$5)*inputs!$B$5)</f>
        <v>0</v>
      </c>
      <c r="F371" s="19">
        <f>MAX(0,inputs!$B$13*(MIN(calculations!A371,inputs!$C$14)-inputs!$C$13))+MAX(0,inputs!$B$14*(calculations!A371-inputs!$C$14))</f>
        <v>3223.7250000000004</v>
      </c>
      <c r="G371" s="22">
        <f>MAX(MIN((calculations!A371-inputs!$B$21)/10000,100%),0) * inputs!$B$18</f>
        <v>0</v>
      </c>
      <c r="H371" s="22">
        <f>IF(AND(inputs!$B$35="YES", calculations!A371&gt;=inputs!$B$36,calculations!A371&lt;inputs!$B$37),inputs!$B$38*MIN(2,inputs!$B$17),0)</f>
        <v>0</v>
      </c>
      <c r="I371" s="25">
        <f>MIN(inputs!$B$32,A371)</f>
        <v>20000</v>
      </c>
      <c r="J371" s="25">
        <f>inputs!$B$29*(1+inputs!$B$33)-MAX(0,inputs!$B$31*(I371-inputs!$B$30))</f>
        <v>46486.999999999993</v>
      </c>
      <c r="K371" s="26">
        <f t="shared" si="65"/>
        <v>20000</v>
      </c>
      <c r="L371" s="25">
        <f>MAX(0,J371*(1+inputs!$B$33)-MAX(0,inputs!$B$31*(K371-inputs!$B$30)))</f>
        <v>47184.304999999986</v>
      </c>
      <c r="M371" s="26">
        <f t="shared" si="66"/>
        <v>21877.777777777777</v>
      </c>
      <c r="N371" s="25">
        <f>MAX(0,L371*(1+inputs!$B$33)-MAX(0,inputs!$B$31*(M371-inputs!$B$30)))</f>
        <v>47739.629574999977</v>
      </c>
      <c r="O371" s="26">
        <f t="shared" si="67"/>
        <v>23755.555555555555</v>
      </c>
      <c r="P371" s="25">
        <f>MAX(0,N371*(1+inputs!$B$33)-MAX(0,inputs!$B$31*(O371-inputs!$B$30)))</f>
        <v>48134.284018624967</v>
      </c>
      <c r="Q371" s="26">
        <f t="shared" si="68"/>
        <v>25633.333333333332</v>
      </c>
      <c r="R371" s="25">
        <f>MAX(0,P371*(1+inputs!$B$33)-MAX(0,inputs!$B$31*(Q371-inputs!$B$30)))</f>
        <v>48365.858278904336</v>
      </c>
      <c r="S371" s="26">
        <f t="shared" si="69"/>
        <v>27511.111111111109</v>
      </c>
      <c r="T371" s="25">
        <f>MAX(0,R371*(1+inputs!$B$33)-MAX(0,inputs!$B$31*(S371-inputs!$B$30)))</f>
        <v>48431.906153087897</v>
      </c>
      <c r="U371" s="26">
        <f t="shared" si="70"/>
        <v>29388.888888888891</v>
      </c>
      <c r="V371" s="25">
        <f>MAX(0,T371*(1+inputs!$B$33)-MAX(0,inputs!$B$31*(U371-inputs!$B$30)))</f>
        <v>48329.944745384208</v>
      </c>
      <c r="W371" s="26">
        <f t="shared" si="71"/>
        <v>31266.666666666664</v>
      </c>
      <c r="X371" s="25">
        <f>MAX(0,V371*(1+inputs!$B$33)-MAX(0,inputs!$B$31*(W371-inputs!$B$30)))</f>
        <v>48057.453916564962</v>
      </c>
      <c r="Y371" s="26">
        <f t="shared" si="72"/>
        <v>33144.444444444445</v>
      </c>
      <c r="Z371" s="25">
        <f>MAX(0,X371*(1+inputs!$B$33)-MAX(0,inputs!$B$31*(Y371-inputs!$B$30)))</f>
        <v>47611.875725313432</v>
      </c>
      <c r="AA371" s="25">
        <f>MAX(0,Y371*(1+inputs!$B$33)-MAX(0,inputs!$B$31*(Z371-inputs!$B$30)))</f>
        <v>31173.102295832901</v>
      </c>
      <c r="AB371" s="26">
        <f t="shared" si="73"/>
        <v>36900</v>
      </c>
      <c r="AC371" s="25">
        <f>MAX(0,AA371*(1+inputs!$B$33)-MAX(0,inputs!$B$31*(AB371-inputs!$B$30)))</f>
        <v>30136.258830270392</v>
      </c>
      <c r="AD371" s="26">
        <f>IF(inputs!$B$27="YES",MAX(0,inputs!$B$31*(AB371-inputs!$B$30)),0)</f>
        <v>0</v>
      </c>
      <c r="AE371" s="3">
        <f t="shared" si="74"/>
        <v>8089.7250000000004</v>
      </c>
      <c r="AF371" s="1">
        <f t="shared" si="77"/>
        <v>0.33250000000000002</v>
      </c>
      <c r="AG371" s="8">
        <f t="shared" si="75"/>
        <v>28810.275000000001</v>
      </c>
    </row>
    <row r="372" spans="1:33" x14ac:dyDescent="0.2">
      <c r="A372" s="11">
        <f t="shared" si="76"/>
        <v>37000</v>
      </c>
      <c r="B372" s="15">
        <f>inputs!$C$3-MAX(0,MIN((calculations!A372-inputs!$B$8)*0.5,inputs!$C$3))+IF(AND(inputs!$B$23="YES",A372&lt;=inputs!$B$25),inputs!$B$24,0)</f>
        <v>12570</v>
      </c>
      <c r="C372" s="15">
        <f>MAX(0,MIN(A372-B372,inputs!$C$4)*inputs!$B$3)</f>
        <v>4886</v>
      </c>
      <c r="D372" s="16">
        <f>MAX(0,(MIN(A372,inputs!$C$5)-(inputs!$C$4+B372))*inputs!$B$4)</f>
        <v>0</v>
      </c>
      <c r="E372" s="16">
        <f>MAX(0, (calculations!A372-inputs!$C$5)*inputs!$B$5)</f>
        <v>0</v>
      </c>
      <c r="F372" s="19">
        <f>MAX(0,inputs!$B$13*(MIN(calculations!A372,inputs!$C$14)-inputs!$C$13))+MAX(0,inputs!$B$14*(calculations!A372-inputs!$C$14))</f>
        <v>3236.9750000000004</v>
      </c>
      <c r="G372" s="22">
        <f>MAX(MIN((calculations!A372-inputs!$B$21)/10000,100%),0) * inputs!$B$18</f>
        <v>0</v>
      </c>
      <c r="H372" s="22">
        <f>IF(AND(inputs!$B$35="YES", calculations!A372&gt;=inputs!$B$36,calculations!A372&lt;inputs!$B$37),inputs!$B$38*MIN(2,inputs!$B$17),0)</f>
        <v>0</v>
      </c>
      <c r="I372" s="25">
        <f>MIN(inputs!$B$32,A372)</f>
        <v>20000</v>
      </c>
      <c r="J372" s="25">
        <f>inputs!$B$29*(1+inputs!$B$33)-MAX(0,inputs!$B$31*(I372-inputs!$B$30))</f>
        <v>46486.999999999993</v>
      </c>
      <c r="K372" s="26">
        <f t="shared" si="65"/>
        <v>20000</v>
      </c>
      <c r="L372" s="25">
        <f>MAX(0,J372*(1+inputs!$B$33)-MAX(0,inputs!$B$31*(K372-inputs!$B$30)))</f>
        <v>47184.304999999986</v>
      </c>
      <c r="M372" s="26">
        <f t="shared" si="66"/>
        <v>21888.888888888891</v>
      </c>
      <c r="N372" s="25">
        <f>MAX(0,L372*(1+inputs!$B$33)-MAX(0,inputs!$B$31*(M372-inputs!$B$30)))</f>
        <v>47738.629574999977</v>
      </c>
      <c r="O372" s="26">
        <f t="shared" si="67"/>
        <v>23777.777777777777</v>
      </c>
      <c r="P372" s="25">
        <f>MAX(0,N372*(1+inputs!$B$33)-MAX(0,inputs!$B$31*(O372-inputs!$B$30)))</f>
        <v>48131.269018624967</v>
      </c>
      <c r="Q372" s="26">
        <f t="shared" si="68"/>
        <v>25666.666666666668</v>
      </c>
      <c r="R372" s="25">
        <f>MAX(0,P372*(1+inputs!$B$33)-MAX(0,inputs!$B$31*(Q372-inputs!$B$30)))</f>
        <v>48359.798053904335</v>
      </c>
      <c r="S372" s="26">
        <f t="shared" si="69"/>
        <v>27555.555555555555</v>
      </c>
      <c r="T372" s="25">
        <f>MAX(0,R372*(1+inputs!$B$33)-MAX(0,inputs!$B$31*(S372-inputs!$B$30)))</f>
        <v>48421.755024712889</v>
      </c>
      <c r="U372" s="26">
        <f t="shared" si="70"/>
        <v>29444.444444444445</v>
      </c>
      <c r="V372" s="25">
        <f>MAX(0,T372*(1+inputs!$B$33)-MAX(0,inputs!$B$31*(U372-inputs!$B$30)))</f>
        <v>48314.641350083577</v>
      </c>
      <c r="W372" s="26">
        <f t="shared" si="71"/>
        <v>31333.333333333336</v>
      </c>
      <c r="X372" s="25">
        <f>MAX(0,V372*(1+inputs!$B$33)-MAX(0,inputs!$B$31*(W372-inputs!$B$30)))</f>
        <v>48035.920970334824</v>
      </c>
      <c r="Y372" s="26">
        <f t="shared" si="72"/>
        <v>33222.222222222219</v>
      </c>
      <c r="Z372" s="25">
        <f>MAX(0,X372*(1+inputs!$B$33)-MAX(0,inputs!$B$31*(Y372-inputs!$B$30)))</f>
        <v>47583.019784889839</v>
      </c>
      <c r="AA372" s="25">
        <f>MAX(0,Y372*(1+inputs!$B$33)-MAX(0,inputs!$B$31*(Z372-inputs!$B$30)))</f>
        <v>31254.643774915461</v>
      </c>
      <c r="AB372" s="26">
        <f t="shared" si="73"/>
        <v>37000</v>
      </c>
      <c r="AC372" s="25">
        <f>MAX(0,AA372*(1+inputs!$B$33)-MAX(0,inputs!$B$31*(AB372-inputs!$B$30)))</f>
        <v>30210.02343153919</v>
      </c>
      <c r="AD372" s="26">
        <f>IF(inputs!$B$27="YES",MAX(0,inputs!$B$31*(AB372-inputs!$B$30)),0)</f>
        <v>0</v>
      </c>
      <c r="AE372" s="3">
        <f t="shared" si="74"/>
        <v>8122.9750000000004</v>
      </c>
      <c r="AF372" s="1">
        <f t="shared" si="77"/>
        <v>0.33250000000000002</v>
      </c>
      <c r="AG372" s="8">
        <f t="shared" si="75"/>
        <v>28877.025000000001</v>
      </c>
    </row>
    <row r="373" spans="1:33" x14ac:dyDescent="0.2">
      <c r="A373" s="11">
        <f t="shared" si="76"/>
        <v>37100</v>
      </c>
      <c r="B373" s="15">
        <f>inputs!$C$3-MAX(0,MIN((calculations!A373-inputs!$B$8)*0.5,inputs!$C$3))+IF(AND(inputs!$B$23="YES",A373&lt;=inputs!$B$25),inputs!$B$24,0)</f>
        <v>12570</v>
      </c>
      <c r="C373" s="15">
        <f>MAX(0,MIN(A373-B373,inputs!$C$4)*inputs!$B$3)</f>
        <v>4906</v>
      </c>
      <c r="D373" s="16">
        <f>MAX(0,(MIN(A373,inputs!$C$5)-(inputs!$C$4+B373))*inputs!$B$4)</f>
        <v>0</v>
      </c>
      <c r="E373" s="16">
        <f>MAX(0, (calculations!A373-inputs!$C$5)*inputs!$B$5)</f>
        <v>0</v>
      </c>
      <c r="F373" s="19">
        <f>MAX(0,inputs!$B$13*(MIN(calculations!A373,inputs!$C$14)-inputs!$C$13))+MAX(0,inputs!$B$14*(calculations!A373-inputs!$C$14))</f>
        <v>3250.2250000000004</v>
      </c>
      <c r="G373" s="22">
        <f>MAX(MIN((calculations!A373-inputs!$B$21)/10000,100%),0) * inputs!$B$18</f>
        <v>0</v>
      </c>
      <c r="H373" s="22">
        <f>IF(AND(inputs!$B$35="YES", calculations!A373&gt;=inputs!$B$36,calculations!A373&lt;inputs!$B$37),inputs!$B$38*MIN(2,inputs!$B$17),0)</f>
        <v>0</v>
      </c>
      <c r="I373" s="25">
        <f>MIN(inputs!$B$32,A373)</f>
        <v>20000</v>
      </c>
      <c r="J373" s="25">
        <f>inputs!$B$29*(1+inputs!$B$33)-MAX(0,inputs!$B$31*(I373-inputs!$B$30))</f>
        <v>46486.999999999993</v>
      </c>
      <c r="K373" s="26">
        <f t="shared" si="65"/>
        <v>20000</v>
      </c>
      <c r="L373" s="25">
        <f>MAX(0,J373*(1+inputs!$B$33)-MAX(0,inputs!$B$31*(K373-inputs!$B$30)))</f>
        <v>47184.304999999986</v>
      </c>
      <c r="M373" s="26">
        <f t="shared" si="66"/>
        <v>21900</v>
      </c>
      <c r="N373" s="25">
        <f>MAX(0,L373*(1+inputs!$B$33)-MAX(0,inputs!$B$31*(M373-inputs!$B$30)))</f>
        <v>47737.629574999977</v>
      </c>
      <c r="O373" s="26">
        <f t="shared" si="67"/>
        <v>23800</v>
      </c>
      <c r="P373" s="25">
        <f>MAX(0,N373*(1+inputs!$B$33)-MAX(0,inputs!$B$31*(O373-inputs!$B$30)))</f>
        <v>48128.254018624968</v>
      </c>
      <c r="Q373" s="26">
        <f t="shared" si="68"/>
        <v>25700</v>
      </c>
      <c r="R373" s="25">
        <f>MAX(0,P373*(1+inputs!$B$33)-MAX(0,inputs!$B$31*(Q373-inputs!$B$30)))</f>
        <v>48353.737828904334</v>
      </c>
      <c r="S373" s="26">
        <f t="shared" si="69"/>
        <v>27600</v>
      </c>
      <c r="T373" s="25">
        <f>MAX(0,R373*(1+inputs!$B$33)-MAX(0,inputs!$B$31*(S373-inputs!$B$30)))</f>
        <v>48411.603896337889</v>
      </c>
      <c r="U373" s="26">
        <f t="shared" si="70"/>
        <v>29500</v>
      </c>
      <c r="V373" s="25">
        <f>MAX(0,T373*(1+inputs!$B$33)-MAX(0,inputs!$B$31*(U373-inputs!$B$30)))</f>
        <v>48299.337954782954</v>
      </c>
      <c r="W373" s="26">
        <f t="shared" si="71"/>
        <v>31400</v>
      </c>
      <c r="X373" s="25">
        <f>MAX(0,V373*(1+inputs!$B$33)-MAX(0,inputs!$B$31*(W373-inputs!$B$30)))</f>
        <v>48014.388024104694</v>
      </c>
      <c r="Y373" s="26">
        <f t="shared" si="72"/>
        <v>33300</v>
      </c>
      <c r="Z373" s="25">
        <f>MAX(0,X373*(1+inputs!$B$33)-MAX(0,inputs!$B$31*(Y373-inputs!$B$30)))</f>
        <v>47554.16384446626</v>
      </c>
      <c r="AA373" s="25">
        <f>MAX(0,Y373*(1+inputs!$B$33)-MAX(0,inputs!$B$31*(Z373-inputs!$B$30)))</f>
        <v>31336.185253998035</v>
      </c>
      <c r="AB373" s="26">
        <f t="shared" si="73"/>
        <v>37100</v>
      </c>
      <c r="AC373" s="25">
        <f>MAX(0,AA373*(1+inputs!$B$33)-MAX(0,inputs!$B$31*(AB373-inputs!$B$30)))</f>
        <v>30283.788032808003</v>
      </c>
      <c r="AD373" s="26">
        <f>IF(inputs!$B$27="YES",MAX(0,inputs!$B$31*(AB373-inputs!$B$30)),0)</f>
        <v>0</v>
      </c>
      <c r="AE373" s="3">
        <f t="shared" si="74"/>
        <v>8156.2250000000004</v>
      </c>
      <c r="AF373" s="1">
        <f t="shared" si="77"/>
        <v>0.33250000000000002</v>
      </c>
      <c r="AG373" s="8">
        <f t="shared" si="75"/>
        <v>28943.775000000001</v>
      </c>
    </row>
    <row r="374" spans="1:33" x14ac:dyDescent="0.2">
      <c r="A374" s="11">
        <f t="shared" si="76"/>
        <v>37200</v>
      </c>
      <c r="B374" s="15">
        <f>inputs!$C$3-MAX(0,MIN((calculations!A374-inputs!$B$8)*0.5,inputs!$C$3))+IF(AND(inputs!$B$23="YES",A374&lt;=inputs!$B$25),inputs!$B$24,0)</f>
        <v>12570</v>
      </c>
      <c r="C374" s="15">
        <f>MAX(0,MIN(A374-B374,inputs!$C$4)*inputs!$B$3)</f>
        <v>4926</v>
      </c>
      <c r="D374" s="16">
        <f>MAX(0,(MIN(A374,inputs!$C$5)-(inputs!$C$4+B374))*inputs!$B$4)</f>
        <v>0</v>
      </c>
      <c r="E374" s="16">
        <f>MAX(0, (calculations!A374-inputs!$C$5)*inputs!$B$5)</f>
        <v>0</v>
      </c>
      <c r="F374" s="19">
        <f>MAX(0,inputs!$B$13*(MIN(calculations!A374,inputs!$C$14)-inputs!$C$13))+MAX(0,inputs!$B$14*(calculations!A374-inputs!$C$14))</f>
        <v>3263.4750000000004</v>
      </c>
      <c r="G374" s="22">
        <f>MAX(MIN((calculations!A374-inputs!$B$21)/10000,100%),0) * inputs!$B$18</f>
        <v>0</v>
      </c>
      <c r="H374" s="22">
        <f>IF(AND(inputs!$B$35="YES", calculations!A374&gt;=inputs!$B$36,calculations!A374&lt;inputs!$B$37),inputs!$B$38*MIN(2,inputs!$B$17),0)</f>
        <v>0</v>
      </c>
      <c r="I374" s="25">
        <f>MIN(inputs!$B$32,A374)</f>
        <v>20000</v>
      </c>
      <c r="J374" s="25">
        <f>inputs!$B$29*(1+inputs!$B$33)-MAX(0,inputs!$B$31*(I374-inputs!$B$30))</f>
        <v>46486.999999999993</v>
      </c>
      <c r="K374" s="26">
        <f t="shared" si="65"/>
        <v>20000</v>
      </c>
      <c r="L374" s="25">
        <f>MAX(0,J374*(1+inputs!$B$33)-MAX(0,inputs!$B$31*(K374-inputs!$B$30)))</f>
        <v>47184.304999999986</v>
      </c>
      <c r="M374" s="26">
        <f t="shared" si="66"/>
        <v>21911.111111111109</v>
      </c>
      <c r="N374" s="25">
        <f>MAX(0,L374*(1+inputs!$B$33)-MAX(0,inputs!$B$31*(M374-inputs!$B$30)))</f>
        <v>47736.629574999977</v>
      </c>
      <c r="O374" s="26">
        <f t="shared" si="67"/>
        <v>23822.222222222223</v>
      </c>
      <c r="P374" s="25">
        <f>MAX(0,N374*(1+inputs!$B$33)-MAX(0,inputs!$B$31*(O374-inputs!$B$30)))</f>
        <v>48125.239018624969</v>
      </c>
      <c r="Q374" s="26">
        <f t="shared" si="68"/>
        <v>25733.333333333332</v>
      </c>
      <c r="R374" s="25">
        <f>MAX(0,P374*(1+inputs!$B$33)-MAX(0,inputs!$B$31*(Q374-inputs!$B$30)))</f>
        <v>48347.677603904332</v>
      </c>
      <c r="S374" s="26">
        <f t="shared" si="69"/>
        <v>27644.444444444445</v>
      </c>
      <c r="T374" s="25">
        <f>MAX(0,R374*(1+inputs!$B$33)-MAX(0,inputs!$B$31*(S374-inputs!$B$30)))</f>
        <v>48401.452767962888</v>
      </c>
      <c r="U374" s="26">
        <f t="shared" si="70"/>
        <v>29555.555555555555</v>
      </c>
      <c r="V374" s="25">
        <f>MAX(0,T374*(1+inputs!$B$33)-MAX(0,inputs!$B$31*(U374-inputs!$B$30)))</f>
        <v>48284.034559482323</v>
      </c>
      <c r="W374" s="26">
        <f t="shared" si="71"/>
        <v>31466.666666666664</v>
      </c>
      <c r="X374" s="25">
        <f>MAX(0,V374*(1+inputs!$B$33)-MAX(0,inputs!$B$31*(W374-inputs!$B$30)))</f>
        <v>47992.855077874548</v>
      </c>
      <c r="Y374" s="26">
        <f t="shared" si="72"/>
        <v>33377.777777777781</v>
      </c>
      <c r="Z374" s="25">
        <f>MAX(0,X374*(1+inputs!$B$33)-MAX(0,inputs!$B$31*(Y374-inputs!$B$30)))</f>
        <v>47525.30790404266</v>
      </c>
      <c r="AA374" s="25">
        <f>MAX(0,Y374*(1+inputs!$B$33)-MAX(0,inputs!$B$31*(Z374-inputs!$B$30)))</f>
        <v>31417.726733080606</v>
      </c>
      <c r="AB374" s="26">
        <f t="shared" si="73"/>
        <v>37200</v>
      </c>
      <c r="AC374" s="25">
        <f>MAX(0,AA374*(1+inputs!$B$33)-MAX(0,inputs!$B$31*(AB374-inputs!$B$30)))</f>
        <v>30357.552634076812</v>
      </c>
      <c r="AD374" s="26">
        <f>IF(inputs!$B$27="YES",MAX(0,inputs!$B$31*(AB374-inputs!$B$30)),0)</f>
        <v>0</v>
      </c>
      <c r="AE374" s="3">
        <f t="shared" si="74"/>
        <v>8189.4750000000004</v>
      </c>
      <c r="AF374" s="1">
        <f t="shared" si="77"/>
        <v>0.33250000000000002</v>
      </c>
      <c r="AG374" s="8">
        <f t="shared" si="75"/>
        <v>29010.525000000001</v>
      </c>
    </row>
    <row r="375" spans="1:33" x14ac:dyDescent="0.2">
      <c r="A375" s="11">
        <f t="shared" si="76"/>
        <v>37300</v>
      </c>
      <c r="B375" s="15">
        <f>inputs!$C$3-MAX(0,MIN((calculations!A375-inputs!$B$8)*0.5,inputs!$C$3))+IF(AND(inputs!$B$23="YES",A375&lt;=inputs!$B$25),inputs!$B$24,0)</f>
        <v>12570</v>
      </c>
      <c r="C375" s="15">
        <f>MAX(0,MIN(A375-B375,inputs!$C$4)*inputs!$B$3)</f>
        <v>4946</v>
      </c>
      <c r="D375" s="16">
        <f>MAX(0,(MIN(A375,inputs!$C$5)-(inputs!$C$4+B375))*inputs!$B$4)</f>
        <v>0</v>
      </c>
      <c r="E375" s="16">
        <f>MAX(0, (calculations!A375-inputs!$C$5)*inputs!$B$5)</f>
        <v>0</v>
      </c>
      <c r="F375" s="19">
        <f>MAX(0,inputs!$B$13*(MIN(calculations!A375,inputs!$C$14)-inputs!$C$13))+MAX(0,inputs!$B$14*(calculations!A375-inputs!$C$14))</f>
        <v>3276.7250000000004</v>
      </c>
      <c r="G375" s="22">
        <f>MAX(MIN((calculations!A375-inputs!$B$21)/10000,100%),0) * inputs!$B$18</f>
        <v>0</v>
      </c>
      <c r="H375" s="22">
        <f>IF(AND(inputs!$B$35="YES", calculations!A375&gt;=inputs!$B$36,calculations!A375&lt;inputs!$B$37),inputs!$B$38*MIN(2,inputs!$B$17),0)</f>
        <v>0</v>
      </c>
      <c r="I375" s="25">
        <f>MIN(inputs!$B$32,A375)</f>
        <v>20000</v>
      </c>
      <c r="J375" s="25">
        <f>inputs!$B$29*(1+inputs!$B$33)-MAX(0,inputs!$B$31*(I375-inputs!$B$30))</f>
        <v>46486.999999999993</v>
      </c>
      <c r="K375" s="26">
        <f t="shared" si="65"/>
        <v>20000</v>
      </c>
      <c r="L375" s="25">
        <f>MAX(0,J375*(1+inputs!$B$33)-MAX(0,inputs!$B$31*(K375-inputs!$B$30)))</f>
        <v>47184.304999999986</v>
      </c>
      <c r="M375" s="26">
        <f t="shared" si="66"/>
        <v>21922.222222222223</v>
      </c>
      <c r="N375" s="25">
        <f>MAX(0,L375*(1+inputs!$B$33)-MAX(0,inputs!$B$31*(M375-inputs!$B$30)))</f>
        <v>47735.629574999977</v>
      </c>
      <c r="O375" s="26">
        <f t="shared" si="67"/>
        <v>23844.444444444445</v>
      </c>
      <c r="P375" s="25">
        <f>MAX(0,N375*(1+inputs!$B$33)-MAX(0,inputs!$B$31*(O375-inputs!$B$30)))</f>
        <v>48122.224018624969</v>
      </c>
      <c r="Q375" s="26">
        <f t="shared" si="68"/>
        <v>25766.666666666668</v>
      </c>
      <c r="R375" s="25">
        <f>MAX(0,P375*(1+inputs!$B$33)-MAX(0,inputs!$B$31*(Q375-inputs!$B$30)))</f>
        <v>48341.617378904339</v>
      </c>
      <c r="S375" s="26">
        <f t="shared" si="69"/>
        <v>27688.888888888891</v>
      </c>
      <c r="T375" s="25">
        <f>MAX(0,R375*(1+inputs!$B$33)-MAX(0,inputs!$B$31*(S375-inputs!$B$30)))</f>
        <v>48391.301639587895</v>
      </c>
      <c r="U375" s="26">
        <f t="shared" si="70"/>
        <v>29611.111111111109</v>
      </c>
      <c r="V375" s="25">
        <f>MAX(0,T375*(1+inputs!$B$33)-MAX(0,inputs!$B$31*(U375-inputs!$B$30)))</f>
        <v>48268.731164181707</v>
      </c>
      <c r="W375" s="26">
        <f t="shared" si="71"/>
        <v>31533.333333333336</v>
      </c>
      <c r="X375" s="25">
        <f>MAX(0,V375*(1+inputs!$B$33)-MAX(0,inputs!$B$31*(W375-inputs!$B$30)))</f>
        <v>47971.322131644425</v>
      </c>
      <c r="Y375" s="26">
        <f t="shared" si="72"/>
        <v>33455.555555555555</v>
      </c>
      <c r="Z375" s="25">
        <f>MAX(0,X375*(1+inputs!$B$33)-MAX(0,inputs!$B$31*(Y375-inputs!$B$30)))</f>
        <v>47496.451963619082</v>
      </c>
      <c r="AA375" s="25">
        <f>MAX(0,Y375*(1+inputs!$B$33)-MAX(0,inputs!$B$31*(Z375-inputs!$B$30)))</f>
        <v>31499.268212163166</v>
      </c>
      <c r="AB375" s="26">
        <f t="shared" si="73"/>
        <v>37300</v>
      </c>
      <c r="AC375" s="25">
        <f>MAX(0,AA375*(1+inputs!$B$33)-MAX(0,inputs!$B$31*(AB375-inputs!$B$30)))</f>
        <v>30431.31723534561</v>
      </c>
      <c r="AD375" s="26">
        <f>IF(inputs!$B$27="YES",MAX(0,inputs!$B$31*(AB375-inputs!$B$30)),0)</f>
        <v>0</v>
      </c>
      <c r="AE375" s="3">
        <f t="shared" si="74"/>
        <v>8222.7250000000004</v>
      </c>
      <c r="AF375" s="1">
        <f t="shared" si="77"/>
        <v>0.33250000000000002</v>
      </c>
      <c r="AG375" s="8">
        <f t="shared" si="75"/>
        <v>29077.275000000001</v>
      </c>
    </row>
    <row r="376" spans="1:33" x14ac:dyDescent="0.2">
      <c r="A376" s="11">
        <f t="shared" si="76"/>
        <v>37400</v>
      </c>
      <c r="B376" s="15">
        <f>inputs!$C$3-MAX(0,MIN((calculations!A376-inputs!$B$8)*0.5,inputs!$C$3))+IF(AND(inputs!$B$23="YES",A376&lt;=inputs!$B$25),inputs!$B$24,0)</f>
        <v>12570</v>
      </c>
      <c r="C376" s="15">
        <f>MAX(0,MIN(A376-B376,inputs!$C$4)*inputs!$B$3)</f>
        <v>4966</v>
      </c>
      <c r="D376" s="16">
        <f>MAX(0,(MIN(A376,inputs!$C$5)-(inputs!$C$4+B376))*inputs!$B$4)</f>
        <v>0</v>
      </c>
      <c r="E376" s="16">
        <f>MAX(0, (calculations!A376-inputs!$C$5)*inputs!$B$5)</f>
        <v>0</v>
      </c>
      <c r="F376" s="19">
        <f>MAX(0,inputs!$B$13*(MIN(calculations!A376,inputs!$C$14)-inputs!$C$13))+MAX(0,inputs!$B$14*(calculations!A376-inputs!$C$14))</f>
        <v>3289.9750000000004</v>
      </c>
      <c r="G376" s="22">
        <f>MAX(MIN((calculations!A376-inputs!$B$21)/10000,100%),0) * inputs!$B$18</f>
        <v>0</v>
      </c>
      <c r="H376" s="22">
        <f>IF(AND(inputs!$B$35="YES", calculations!A376&gt;=inputs!$B$36,calculations!A376&lt;inputs!$B$37),inputs!$B$38*MIN(2,inputs!$B$17),0)</f>
        <v>0</v>
      </c>
      <c r="I376" s="25">
        <f>MIN(inputs!$B$32,A376)</f>
        <v>20000</v>
      </c>
      <c r="J376" s="25">
        <f>inputs!$B$29*(1+inputs!$B$33)-MAX(0,inputs!$B$31*(I376-inputs!$B$30))</f>
        <v>46486.999999999993</v>
      </c>
      <c r="K376" s="26">
        <f t="shared" si="65"/>
        <v>20000</v>
      </c>
      <c r="L376" s="25">
        <f>MAX(0,J376*(1+inputs!$B$33)-MAX(0,inputs!$B$31*(K376-inputs!$B$30)))</f>
        <v>47184.304999999986</v>
      </c>
      <c r="M376" s="26">
        <f t="shared" si="66"/>
        <v>21933.333333333332</v>
      </c>
      <c r="N376" s="25">
        <f>MAX(0,L376*(1+inputs!$B$33)-MAX(0,inputs!$B$31*(M376-inputs!$B$30)))</f>
        <v>47734.629574999977</v>
      </c>
      <c r="O376" s="26">
        <f t="shared" si="67"/>
        <v>23866.666666666668</v>
      </c>
      <c r="P376" s="25">
        <f>MAX(0,N376*(1+inputs!$B$33)-MAX(0,inputs!$B$31*(O376-inputs!$B$30)))</f>
        <v>48119.20901862497</v>
      </c>
      <c r="Q376" s="26">
        <f t="shared" si="68"/>
        <v>25800</v>
      </c>
      <c r="R376" s="25">
        <f>MAX(0,P376*(1+inputs!$B$33)-MAX(0,inputs!$B$31*(Q376-inputs!$B$30)))</f>
        <v>48335.557153904338</v>
      </c>
      <c r="S376" s="26">
        <f t="shared" si="69"/>
        <v>27733.333333333332</v>
      </c>
      <c r="T376" s="25">
        <f>MAX(0,R376*(1+inputs!$B$33)-MAX(0,inputs!$B$31*(S376-inputs!$B$30)))</f>
        <v>48381.150511212894</v>
      </c>
      <c r="U376" s="26">
        <f t="shared" si="70"/>
        <v>29666.666666666664</v>
      </c>
      <c r="V376" s="25">
        <f>MAX(0,T376*(1+inputs!$B$33)-MAX(0,inputs!$B$31*(U376-inputs!$B$30)))</f>
        <v>48253.427768881083</v>
      </c>
      <c r="W376" s="26">
        <f t="shared" si="71"/>
        <v>31600</v>
      </c>
      <c r="X376" s="25">
        <f>MAX(0,V376*(1+inputs!$B$33)-MAX(0,inputs!$B$31*(W376-inputs!$B$30)))</f>
        <v>47949.789185414294</v>
      </c>
      <c r="Y376" s="26">
        <f t="shared" si="72"/>
        <v>33533.333333333336</v>
      </c>
      <c r="Z376" s="25">
        <f>MAX(0,X376*(1+inputs!$B$33)-MAX(0,inputs!$B$31*(Y376-inputs!$B$30)))</f>
        <v>47467.596023195503</v>
      </c>
      <c r="AA376" s="25">
        <f>MAX(0,Y376*(1+inputs!$B$33)-MAX(0,inputs!$B$31*(Z376-inputs!$B$30)))</f>
        <v>31580.80969124574</v>
      </c>
      <c r="AB376" s="26">
        <f t="shared" si="73"/>
        <v>37400</v>
      </c>
      <c r="AC376" s="25">
        <f>MAX(0,AA376*(1+inputs!$B$33)-MAX(0,inputs!$B$31*(AB376-inputs!$B$30)))</f>
        <v>30505.081836614423</v>
      </c>
      <c r="AD376" s="26">
        <f>IF(inputs!$B$27="YES",MAX(0,inputs!$B$31*(AB376-inputs!$B$30)),0)</f>
        <v>0</v>
      </c>
      <c r="AE376" s="3">
        <f t="shared" si="74"/>
        <v>8255.9750000000004</v>
      </c>
      <c r="AF376" s="1">
        <f t="shared" si="77"/>
        <v>0.33250000000000002</v>
      </c>
      <c r="AG376" s="8">
        <f t="shared" si="75"/>
        <v>29144.025000000001</v>
      </c>
    </row>
    <row r="377" spans="1:33" x14ac:dyDescent="0.2">
      <c r="A377" s="11">
        <f t="shared" si="76"/>
        <v>37500</v>
      </c>
      <c r="B377" s="15">
        <f>inputs!$C$3-MAX(0,MIN((calculations!A377-inputs!$B$8)*0.5,inputs!$C$3))+IF(AND(inputs!$B$23="YES",A377&lt;=inputs!$B$25),inputs!$B$24,0)</f>
        <v>12570</v>
      </c>
      <c r="C377" s="15">
        <f>MAX(0,MIN(A377-B377,inputs!$C$4)*inputs!$B$3)</f>
        <v>4986</v>
      </c>
      <c r="D377" s="16">
        <f>MAX(0,(MIN(A377,inputs!$C$5)-(inputs!$C$4+B377))*inputs!$B$4)</f>
        <v>0</v>
      </c>
      <c r="E377" s="16">
        <f>MAX(0, (calculations!A377-inputs!$C$5)*inputs!$B$5)</f>
        <v>0</v>
      </c>
      <c r="F377" s="19">
        <f>MAX(0,inputs!$B$13*(MIN(calculations!A377,inputs!$C$14)-inputs!$C$13))+MAX(0,inputs!$B$14*(calculations!A377-inputs!$C$14))</f>
        <v>3303.2250000000004</v>
      </c>
      <c r="G377" s="22">
        <f>MAX(MIN((calculations!A377-inputs!$B$21)/10000,100%),0) * inputs!$B$18</f>
        <v>0</v>
      </c>
      <c r="H377" s="22">
        <f>IF(AND(inputs!$B$35="YES", calculations!A377&gt;=inputs!$B$36,calculations!A377&lt;inputs!$B$37),inputs!$B$38*MIN(2,inputs!$B$17),0)</f>
        <v>0</v>
      </c>
      <c r="I377" s="25">
        <f>MIN(inputs!$B$32,A377)</f>
        <v>20000</v>
      </c>
      <c r="J377" s="25">
        <f>inputs!$B$29*(1+inputs!$B$33)-MAX(0,inputs!$B$31*(I377-inputs!$B$30))</f>
        <v>46486.999999999993</v>
      </c>
      <c r="K377" s="26">
        <f t="shared" si="65"/>
        <v>20000</v>
      </c>
      <c r="L377" s="25">
        <f>MAX(0,J377*(1+inputs!$B$33)-MAX(0,inputs!$B$31*(K377-inputs!$B$30)))</f>
        <v>47184.304999999986</v>
      </c>
      <c r="M377" s="26">
        <f t="shared" si="66"/>
        <v>21944.444444444445</v>
      </c>
      <c r="N377" s="25">
        <f>MAX(0,L377*(1+inputs!$B$33)-MAX(0,inputs!$B$31*(M377-inputs!$B$30)))</f>
        <v>47733.629574999977</v>
      </c>
      <c r="O377" s="26">
        <f t="shared" si="67"/>
        <v>23888.888888888891</v>
      </c>
      <c r="P377" s="25">
        <f>MAX(0,N377*(1+inputs!$B$33)-MAX(0,inputs!$B$31*(O377-inputs!$B$30)))</f>
        <v>48116.19401862497</v>
      </c>
      <c r="Q377" s="26">
        <f t="shared" si="68"/>
        <v>25833.333333333332</v>
      </c>
      <c r="R377" s="25">
        <f>MAX(0,P377*(1+inputs!$B$33)-MAX(0,inputs!$B$31*(Q377-inputs!$B$30)))</f>
        <v>48329.496928904337</v>
      </c>
      <c r="S377" s="26">
        <f t="shared" si="69"/>
        <v>27777.777777777777</v>
      </c>
      <c r="T377" s="25">
        <f>MAX(0,R377*(1+inputs!$B$33)-MAX(0,inputs!$B$31*(S377-inputs!$B$30)))</f>
        <v>48370.999382837894</v>
      </c>
      <c r="U377" s="26">
        <f t="shared" si="70"/>
        <v>29722.222222222223</v>
      </c>
      <c r="V377" s="25">
        <f>MAX(0,T377*(1+inputs!$B$33)-MAX(0,inputs!$B$31*(U377-inputs!$B$30)))</f>
        <v>48238.124373580453</v>
      </c>
      <c r="W377" s="26">
        <f t="shared" si="71"/>
        <v>31666.666666666664</v>
      </c>
      <c r="X377" s="25">
        <f>MAX(0,V377*(1+inputs!$B$33)-MAX(0,inputs!$B$31*(W377-inputs!$B$30)))</f>
        <v>47928.256239184149</v>
      </c>
      <c r="Y377" s="26">
        <f t="shared" si="72"/>
        <v>33611.111111111109</v>
      </c>
      <c r="Z377" s="25">
        <f>MAX(0,X377*(1+inputs!$B$33)-MAX(0,inputs!$B$31*(Y377-inputs!$B$30)))</f>
        <v>47438.740082771903</v>
      </c>
      <c r="AA377" s="25">
        <f>MAX(0,Y377*(1+inputs!$B$33)-MAX(0,inputs!$B$31*(Z377-inputs!$B$30)))</f>
        <v>31662.351170328304</v>
      </c>
      <c r="AB377" s="26">
        <f t="shared" si="73"/>
        <v>37500</v>
      </c>
      <c r="AC377" s="25">
        <f>MAX(0,AA377*(1+inputs!$B$33)-MAX(0,inputs!$B$31*(AB377-inputs!$B$30)))</f>
        <v>30578.846437883225</v>
      </c>
      <c r="AD377" s="26">
        <f>IF(inputs!$B$27="YES",MAX(0,inputs!$B$31*(AB377-inputs!$B$30)),0)</f>
        <v>0</v>
      </c>
      <c r="AE377" s="3">
        <f t="shared" si="74"/>
        <v>8289.2250000000004</v>
      </c>
      <c r="AF377" s="1">
        <f t="shared" si="77"/>
        <v>0.33250000000000002</v>
      </c>
      <c r="AG377" s="8">
        <f t="shared" si="75"/>
        <v>29210.775000000001</v>
      </c>
    </row>
    <row r="378" spans="1:33" x14ac:dyDescent="0.2">
      <c r="A378" s="11">
        <f t="shared" si="76"/>
        <v>37600</v>
      </c>
      <c r="B378" s="15">
        <f>inputs!$C$3-MAX(0,MIN((calculations!A378-inputs!$B$8)*0.5,inputs!$C$3))+IF(AND(inputs!$B$23="YES",A378&lt;=inputs!$B$25),inputs!$B$24,0)</f>
        <v>12570</v>
      </c>
      <c r="C378" s="15">
        <f>MAX(0,MIN(A378-B378,inputs!$C$4)*inputs!$B$3)</f>
        <v>5006</v>
      </c>
      <c r="D378" s="16">
        <f>MAX(0,(MIN(A378,inputs!$C$5)-(inputs!$C$4+B378))*inputs!$B$4)</f>
        <v>0</v>
      </c>
      <c r="E378" s="16">
        <f>MAX(0, (calculations!A378-inputs!$C$5)*inputs!$B$5)</f>
        <v>0</v>
      </c>
      <c r="F378" s="19">
        <f>MAX(0,inputs!$B$13*(MIN(calculations!A378,inputs!$C$14)-inputs!$C$13))+MAX(0,inputs!$B$14*(calculations!A378-inputs!$C$14))</f>
        <v>3316.4750000000004</v>
      </c>
      <c r="G378" s="22">
        <f>MAX(MIN((calculations!A378-inputs!$B$21)/10000,100%),0) * inputs!$B$18</f>
        <v>0</v>
      </c>
      <c r="H378" s="22">
        <f>IF(AND(inputs!$B$35="YES", calculations!A378&gt;=inputs!$B$36,calculations!A378&lt;inputs!$B$37),inputs!$B$38*MIN(2,inputs!$B$17),0)</f>
        <v>0</v>
      </c>
      <c r="I378" s="25">
        <f>MIN(inputs!$B$32,A378)</f>
        <v>20000</v>
      </c>
      <c r="J378" s="25">
        <f>inputs!$B$29*(1+inputs!$B$33)-MAX(0,inputs!$B$31*(I378-inputs!$B$30))</f>
        <v>46486.999999999993</v>
      </c>
      <c r="K378" s="26">
        <f t="shared" si="65"/>
        <v>20000</v>
      </c>
      <c r="L378" s="25">
        <f>MAX(0,J378*(1+inputs!$B$33)-MAX(0,inputs!$B$31*(K378-inputs!$B$30)))</f>
        <v>47184.304999999986</v>
      </c>
      <c r="M378" s="26">
        <f t="shared" si="66"/>
        <v>21955.555555555555</v>
      </c>
      <c r="N378" s="25">
        <f>MAX(0,L378*(1+inputs!$B$33)-MAX(0,inputs!$B$31*(M378-inputs!$B$30)))</f>
        <v>47732.629574999977</v>
      </c>
      <c r="O378" s="26">
        <f t="shared" si="67"/>
        <v>23911.111111111109</v>
      </c>
      <c r="P378" s="25">
        <f>MAX(0,N378*(1+inputs!$B$33)-MAX(0,inputs!$B$31*(O378-inputs!$B$30)))</f>
        <v>48113.179018624971</v>
      </c>
      <c r="Q378" s="26">
        <f t="shared" si="68"/>
        <v>25866.666666666668</v>
      </c>
      <c r="R378" s="25">
        <f>MAX(0,P378*(1+inputs!$B$33)-MAX(0,inputs!$B$31*(Q378-inputs!$B$30)))</f>
        <v>48323.436703904335</v>
      </c>
      <c r="S378" s="26">
        <f t="shared" si="69"/>
        <v>27822.222222222223</v>
      </c>
      <c r="T378" s="25">
        <f>MAX(0,R378*(1+inputs!$B$33)-MAX(0,inputs!$B$31*(S378-inputs!$B$30)))</f>
        <v>48360.848254462893</v>
      </c>
      <c r="U378" s="26">
        <f t="shared" si="70"/>
        <v>29777.777777777777</v>
      </c>
      <c r="V378" s="25">
        <f>MAX(0,T378*(1+inputs!$B$33)-MAX(0,inputs!$B$31*(U378-inputs!$B$30)))</f>
        <v>48222.820978279829</v>
      </c>
      <c r="W378" s="26">
        <f t="shared" si="71"/>
        <v>31733.333333333336</v>
      </c>
      <c r="X378" s="25">
        <f>MAX(0,V378*(1+inputs!$B$33)-MAX(0,inputs!$B$31*(W378-inputs!$B$30)))</f>
        <v>47906.723292954019</v>
      </c>
      <c r="Y378" s="26">
        <f t="shared" si="72"/>
        <v>33688.888888888891</v>
      </c>
      <c r="Z378" s="25">
        <f>MAX(0,X378*(1+inputs!$B$33)-MAX(0,inputs!$B$31*(Y378-inputs!$B$30)))</f>
        <v>47409.884142348325</v>
      </c>
      <c r="AA378" s="25">
        <f>MAX(0,Y378*(1+inputs!$B$33)-MAX(0,inputs!$B$31*(Z378-inputs!$B$30)))</f>
        <v>31743.892649410871</v>
      </c>
      <c r="AB378" s="26">
        <f t="shared" si="73"/>
        <v>37600</v>
      </c>
      <c r="AC378" s="25">
        <f>MAX(0,AA378*(1+inputs!$B$33)-MAX(0,inputs!$B$31*(AB378-inputs!$B$30)))</f>
        <v>30652.611039152031</v>
      </c>
      <c r="AD378" s="26">
        <f>IF(inputs!$B$27="YES",MAX(0,inputs!$B$31*(AB378-inputs!$B$30)),0)</f>
        <v>0</v>
      </c>
      <c r="AE378" s="3">
        <f t="shared" si="74"/>
        <v>8322.4750000000004</v>
      </c>
      <c r="AF378" s="1">
        <f t="shared" si="77"/>
        <v>0.33250000000000002</v>
      </c>
      <c r="AG378" s="8">
        <f t="shared" si="75"/>
        <v>29277.525000000001</v>
      </c>
    </row>
    <row r="379" spans="1:33" x14ac:dyDescent="0.2">
      <c r="A379" s="11">
        <f t="shared" si="76"/>
        <v>37700</v>
      </c>
      <c r="B379" s="15">
        <f>inputs!$C$3-MAX(0,MIN((calculations!A379-inputs!$B$8)*0.5,inputs!$C$3))+IF(AND(inputs!$B$23="YES",A379&lt;=inputs!$B$25),inputs!$B$24,0)</f>
        <v>12570</v>
      </c>
      <c r="C379" s="15">
        <f>MAX(0,MIN(A379-B379,inputs!$C$4)*inputs!$B$3)</f>
        <v>5026</v>
      </c>
      <c r="D379" s="16">
        <f>MAX(0,(MIN(A379,inputs!$C$5)-(inputs!$C$4+B379))*inputs!$B$4)</f>
        <v>0</v>
      </c>
      <c r="E379" s="16">
        <f>MAX(0, (calculations!A379-inputs!$C$5)*inputs!$B$5)</f>
        <v>0</v>
      </c>
      <c r="F379" s="19">
        <f>MAX(0,inputs!$B$13*(MIN(calculations!A379,inputs!$C$14)-inputs!$C$13))+MAX(0,inputs!$B$14*(calculations!A379-inputs!$C$14))</f>
        <v>3329.7250000000004</v>
      </c>
      <c r="G379" s="22">
        <f>MAX(MIN((calculations!A379-inputs!$B$21)/10000,100%),0) * inputs!$B$18</f>
        <v>0</v>
      </c>
      <c r="H379" s="22">
        <f>IF(AND(inputs!$B$35="YES", calculations!A379&gt;=inputs!$B$36,calculations!A379&lt;inputs!$B$37),inputs!$B$38*MIN(2,inputs!$B$17),0)</f>
        <v>0</v>
      </c>
      <c r="I379" s="25">
        <f>MIN(inputs!$B$32,A379)</f>
        <v>20000</v>
      </c>
      <c r="J379" s="25">
        <f>inputs!$B$29*(1+inputs!$B$33)-MAX(0,inputs!$B$31*(I379-inputs!$B$30))</f>
        <v>46486.999999999993</v>
      </c>
      <c r="K379" s="26">
        <f t="shared" si="65"/>
        <v>20000</v>
      </c>
      <c r="L379" s="25">
        <f>MAX(0,J379*(1+inputs!$B$33)-MAX(0,inputs!$B$31*(K379-inputs!$B$30)))</f>
        <v>47184.304999999986</v>
      </c>
      <c r="M379" s="26">
        <f t="shared" si="66"/>
        <v>21966.666666666668</v>
      </c>
      <c r="N379" s="25">
        <f>MAX(0,L379*(1+inputs!$B$33)-MAX(0,inputs!$B$31*(M379-inputs!$B$30)))</f>
        <v>47731.629574999977</v>
      </c>
      <c r="O379" s="26">
        <f t="shared" si="67"/>
        <v>23933.333333333332</v>
      </c>
      <c r="P379" s="25">
        <f>MAX(0,N379*(1+inputs!$B$33)-MAX(0,inputs!$B$31*(O379-inputs!$B$30)))</f>
        <v>48110.164018624972</v>
      </c>
      <c r="Q379" s="26">
        <f t="shared" si="68"/>
        <v>25900</v>
      </c>
      <c r="R379" s="25">
        <f>MAX(0,P379*(1+inputs!$B$33)-MAX(0,inputs!$B$31*(Q379-inputs!$B$30)))</f>
        <v>48317.376478904342</v>
      </c>
      <c r="S379" s="26">
        <f t="shared" si="69"/>
        <v>27866.666666666668</v>
      </c>
      <c r="T379" s="25">
        <f>MAX(0,R379*(1+inputs!$B$33)-MAX(0,inputs!$B$31*(S379-inputs!$B$30)))</f>
        <v>48350.6971260879</v>
      </c>
      <c r="U379" s="26">
        <f t="shared" si="70"/>
        <v>29833.333333333336</v>
      </c>
      <c r="V379" s="25">
        <f>MAX(0,T379*(1+inputs!$B$33)-MAX(0,inputs!$B$31*(U379-inputs!$B$30)))</f>
        <v>48207.517582979213</v>
      </c>
      <c r="W379" s="26">
        <f t="shared" si="71"/>
        <v>31800</v>
      </c>
      <c r="X379" s="25">
        <f>MAX(0,V379*(1+inputs!$B$33)-MAX(0,inputs!$B$31*(W379-inputs!$B$30)))</f>
        <v>47885.190346723895</v>
      </c>
      <c r="Y379" s="26">
        <f t="shared" si="72"/>
        <v>33766.666666666664</v>
      </c>
      <c r="Z379" s="25">
        <f>MAX(0,X379*(1+inputs!$B$33)-MAX(0,inputs!$B$31*(Y379-inputs!$B$30)))</f>
        <v>47381.028201924746</v>
      </c>
      <c r="AA379" s="25">
        <f>MAX(0,Y379*(1+inputs!$B$33)-MAX(0,inputs!$B$31*(Z379-inputs!$B$30)))</f>
        <v>31825.434128493438</v>
      </c>
      <c r="AB379" s="26">
        <f t="shared" si="73"/>
        <v>37700</v>
      </c>
      <c r="AC379" s="25">
        <f>MAX(0,AA379*(1+inputs!$B$33)-MAX(0,inputs!$B$31*(AB379-inputs!$B$30)))</f>
        <v>30726.375640420836</v>
      </c>
      <c r="AD379" s="26">
        <f>IF(inputs!$B$27="YES",MAX(0,inputs!$B$31*(AB379-inputs!$B$30)),0)</f>
        <v>0</v>
      </c>
      <c r="AE379" s="3">
        <f t="shared" si="74"/>
        <v>8355.7250000000004</v>
      </c>
      <c r="AF379" s="1">
        <f t="shared" si="77"/>
        <v>0.33250000000000002</v>
      </c>
      <c r="AG379" s="8">
        <f t="shared" si="75"/>
        <v>29344.275000000001</v>
      </c>
    </row>
    <row r="380" spans="1:33" x14ac:dyDescent="0.2">
      <c r="A380" s="11">
        <f t="shared" si="76"/>
        <v>37800</v>
      </c>
      <c r="B380" s="15">
        <f>inputs!$C$3-MAX(0,MIN((calculations!A380-inputs!$B$8)*0.5,inputs!$C$3))+IF(AND(inputs!$B$23="YES",A380&lt;=inputs!$B$25),inputs!$B$24,0)</f>
        <v>12570</v>
      </c>
      <c r="C380" s="15">
        <f>MAX(0,MIN(A380-B380,inputs!$C$4)*inputs!$B$3)</f>
        <v>5046</v>
      </c>
      <c r="D380" s="16">
        <f>MAX(0,(MIN(A380,inputs!$C$5)-(inputs!$C$4+B380))*inputs!$B$4)</f>
        <v>0</v>
      </c>
      <c r="E380" s="16">
        <f>MAX(0, (calculations!A380-inputs!$C$5)*inputs!$B$5)</f>
        <v>0</v>
      </c>
      <c r="F380" s="19">
        <f>MAX(0,inputs!$B$13*(MIN(calculations!A380,inputs!$C$14)-inputs!$C$13))+MAX(0,inputs!$B$14*(calculations!A380-inputs!$C$14))</f>
        <v>3342.9750000000004</v>
      </c>
      <c r="G380" s="22">
        <f>MAX(MIN((calculations!A380-inputs!$B$21)/10000,100%),0) * inputs!$B$18</f>
        <v>0</v>
      </c>
      <c r="H380" s="22">
        <f>IF(AND(inputs!$B$35="YES", calculations!A380&gt;=inputs!$B$36,calculations!A380&lt;inputs!$B$37),inputs!$B$38*MIN(2,inputs!$B$17),0)</f>
        <v>0</v>
      </c>
      <c r="I380" s="25">
        <f>MIN(inputs!$B$32,A380)</f>
        <v>20000</v>
      </c>
      <c r="J380" s="25">
        <f>inputs!$B$29*(1+inputs!$B$33)-MAX(0,inputs!$B$31*(I380-inputs!$B$30))</f>
        <v>46486.999999999993</v>
      </c>
      <c r="K380" s="26">
        <f t="shared" si="65"/>
        <v>20000</v>
      </c>
      <c r="L380" s="25">
        <f>MAX(0,J380*(1+inputs!$B$33)-MAX(0,inputs!$B$31*(K380-inputs!$B$30)))</f>
        <v>47184.304999999986</v>
      </c>
      <c r="M380" s="26">
        <f t="shared" si="66"/>
        <v>21977.777777777777</v>
      </c>
      <c r="N380" s="25">
        <f>MAX(0,L380*(1+inputs!$B$33)-MAX(0,inputs!$B$31*(M380-inputs!$B$30)))</f>
        <v>47730.629574999977</v>
      </c>
      <c r="O380" s="26">
        <f t="shared" si="67"/>
        <v>23955.555555555555</v>
      </c>
      <c r="P380" s="25">
        <f>MAX(0,N380*(1+inputs!$B$33)-MAX(0,inputs!$B$31*(O380-inputs!$B$30)))</f>
        <v>48107.149018624972</v>
      </c>
      <c r="Q380" s="26">
        <f t="shared" si="68"/>
        <v>25933.333333333332</v>
      </c>
      <c r="R380" s="25">
        <f>MAX(0,P380*(1+inputs!$B$33)-MAX(0,inputs!$B$31*(Q380-inputs!$B$30)))</f>
        <v>48311.316253904341</v>
      </c>
      <c r="S380" s="26">
        <f t="shared" si="69"/>
        <v>27911.111111111109</v>
      </c>
      <c r="T380" s="25">
        <f>MAX(0,R380*(1+inputs!$B$33)-MAX(0,inputs!$B$31*(S380-inputs!$B$30)))</f>
        <v>48340.545997712899</v>
      </c>
      <c r="U380" s="26">
        <f t="shared" si="70"/>
        <v>29888.888888888891</v>
      </c>
      <c r="V380" s="25">
        <f>MAX(0,T380*(1+inputs!$B$33)-MAX(0,inputs!$B$31*(U380-inputs!$B$30)))</f>
        <v>48192.214187678583</v>
      </c>
      <c r="W380" s="26">
        <f t="shared" si="71"/>
        <v>31866.666666666664</v>
      </c>
      <c r="X380" s="25">
        <f>MAX(0,V380*(1+inputs!$B$33)-MAX(0,inputs!$B$31*(W380-inputs!$B$30)))</f>
        <v>47863.657400493757</v>
      </c>
      <c r="Y380" s="26">
        <f t="shared" si="72"/>
        <v>33844.444444444445</v>
      </c>
      <c r="Z380" s="25">
        <f>MAX(0,X380*(1+inputs!$B$33)-MAX(0,inputs!$B$31*(Y380-inputs!$B$30)))</f>
        <v>47352.17226150116</v>
      </c>
      <c r="AA380" s="25">
        <f>MAX(0,Y380*(1+inputs!$B$33)-MAX(0,inputs!$B$31*(Z380-inputs!$B$30)))</f>
        <v>31906.975607576005</v>
      </c>
      <c r="AB380" s="26">
        <f t="shared" si="73"/>
        <v>37800</v>
      </c>
      <c r="AC380" s="25">
        <f>MAX(0,AA380*(1+inputs!$B$33)-MAX(0,inputs!$B$31*(AB380-inputs!$B$30)))</f>
        <v>30800.140241689642</v>
      </c>
      <c r="AD380" s="26">
        <f>IF(inputs!$B$27="YES",MAX(0,inputs!$B$31*(AB380-inputs!$B$30)),0)</f>
        <v>0</v>
      </c>
      <c r="AE380" s="3">
        <f t="shared" si="74"/>
        <v>8388.9750000000004</v>
      </c>
      <c r="AF380" s="1">
        <f t="shared" si="77"/>
        <v>0.33250000000000002</v>
      </c>
      <c r="AG380" s="8">
        <f t="shared" si="75"/>
        <v>29411.025000000001</v>
      </c>
    </row>
    <row r="381" spans="1:33" x14ac:dyDescent="0.2">
      <c r="A381" s="11">
        <f t="shared" si="76"/>
        <v>37900</v>
      </c>
      <c r="B381" s="15">
        <f>inputs!$C$3-MAX(0,MIN((calculations!A381-inputs!$B$8)*0.5,inputs!$C$3))+IF(AND(inputs!$B$23="YES",A381&lt;=inputs!$B$25),inputs!$B$24,0)</f>
        <v>12570</v>
      </c>
      <c r="C381" s="15">
        <f>MAX(0,MIN(A381-B381,inputs!$C$4)*inputs!$B$3)</f>
        <v>5066</v>
      </c>
      <c r="D381" s="16">
        <f>MAX(0,(MIN(A381,inputs!$C$5)-(inputs!$C$4+B381))*inputs!$B$4)</f>
        <v>0</v>
      </c>
      <c r="E381" s="16">
        <f>MAX(0, (calculations!A381-inputs!$C$5)*inputs!$B$5)</f>
        <v>0</v>
      </c>
      <c r="F381" s="19">
        <f>MAX(0,inputs!$B$13*(MIN(calculations!A381,inputs!$C$14)-inputs!$C$13))+MAX(0,inputs!$B$14*(calculations!A381-inputs!$C$14))</f>
        <v>3356.2250000000004</v>
      </c>
      <c r="G381" s="22">
        <f>MAX(MIN((calculations!A381-inputs!$B$21)/10000,100%),0) * inputs!$B$18</f>
        <v>0</v>
      </c>
      <c r="H381" s="22">
        <f>IF(AND(inputs!$B$35="YES", calculations!A381&gt;=inputs!$B$36,calculations!A381&lt;inputs!$B$37),inputs!$B$38*MIN(2,inputs!$B$17),0)</f>
        <v>0</v>
      </c>
      <c r="I381" s="25">
        <f>MIN(inputs!$B$32,A381)</f>
        <v>20000</v>
      </c>
      <c r="J381" s="25">
        <f>inputs!$B$29*(1+inputs!$B$33)-MAX(0,inputs!$B$31*(I381-inputs!$B$30))</f>
        <v>46486.999999999993</v>
      </c>
      <c r="K381" s="26">
        <f t="shared" si="65"/>
        <v>20000</v>
      </c>
      <c r="L381" s="25">
        <f>MAX(0,J381*(1+inputs!$B$33)-MAX(0,inputs!$B$31*(K381-inputs!$B$30)))</f>
        <v>47184.304999999986</v>
      </c>
      <c r="M381" s="26">
        <f t="shared" si="66"/>
        <v>21988.888888888891</v>
      </c>
      <c r="N381" s="25">
        <f>MAX(0,L381*(1+inputs!$B$33)-MAX(0,inputs!$B$31*(M381-inputs!$B$30)))</f>
        <v>47729.629574999977</v>
      </c>
      <c r="O381" s="26">
        <f t="shared" si="67"/>
        <v>23977.777777777777</v>
      </c>
      <c r="P381" s="25">
        <f>MAX(0,N381*(1+inputs!$B$33)-MAX(0,inputs!$B$31*(O381-inputs!$B$30)))</f>
        <v>48104.134018624973</v>
      </c>
      <c r="Q381" s="26">
        <f t="shared" si="68"/>
        <v>25966.666666666668</v>
      </c>
      <c r="R381" s="25">
        <f>MAX(0,P381*(1+inputs!$B$33)-MAX(0,inputs!$B$31*(Q381-inputs!$B$30)))</f>
        <v>48305.256028904339</v>
      </c>
      <c r="S381" s="26">
        <f t="shared" si="69"/>
        <v>27955.555555555555</v>
      </c>
      <c r="T381" s="25">
        <f>MAX(0,R381*(1+inputs!$B$33)-MAX(0,inputs!$B$31*(S381-inputs!$B$30)))</f>
        <v>48330.394869337899</v>
      </c>
      <c r="U381" s="26">
        <f t="shared" si="70"/>
        <v>29944.444444444445</v>
      </c>
      <c r="V381" s="25">
        <f>MAX(0,T381*(1+inputs!$B$33)-MAX(0,inputs!$B$31*(U381-inputs!$B$30)))</f>
        <v>48176.910792377959</v>
      </c>
      <c r="W381" s="26">
        <f t="shared" si="71"/>
        <v>31933.333333333336</v>
      </c>
      <c r="X381" s="25">
        <f>MAX(0,V381*(1+inputs!$B$33)-MAX(0,inputs!$B$31*(W381-inputs!$B$30)))</f>
        <v>47842.12445426362</v>
      </c>
      <c r="Y381" s="26">
        <f t="shared" si="72"/>
        <v>33922.222222222219</v>
      </c>
      <c r="Z381" s="25">
        <f>MAX(0,X381*(1+inputs!$B$33)-MAX(0,inputs!$B$31*(Y381-inputs!$B$30)))</f>
        <v>47323.316321077567</v>
      </c>
      <c r="AA381" s="25">
        <f>MAX(0,Y381*(1+inputs!$B$33)-MAX(0,inputs!$B$31*(Z381-inputs!$B$30)))</f>
        <v>31988.517086658565</v>
      </c>
      <c r="AB381" s="26">
        <f t="shared" si="73"/>
        <v>37900</v>
      </c>
      <c r="AC381" s="25">
        <f>MAX(0,AA381*(1+inputs!$B$33)-MAX(0,inputs!$B$31*(AB381-inputs!$B$30)))</f>
        <v>30873.90484295844</v>
      </c>
      <c r="AD381" s="26">
        <f>IF(inputs!$B$27="YES",MAX(0,inputs!$B$31*(AB381-inputs!$B$30)),0)</f>
        <v>0</v>
      </c>
      <c r="AE381" s="3">
        <f t="shared" si="74"/>
        <v>8422.2250000000004</v>
      </c>
      <c r="AF381" s="1">
        <f t="shared" si="77"/>
        <v>0.33250000000000002</v>
      </c>
      <c r="AG381" s="8">
        <f t="shared" si="75"/>
        <v>29477.775000000001</v>
      </c>
    </row>
    <row r="382" spans="1:33" x14ac:dyDescent="0.2">
      <c r="A382" s="11">
        <f t="shared" si="76"/>
        <v>38000</v>
      </c>
      <c r="B382" s="15">
        <f>inputs!$C$3-MAX(0,MIN((calculations!A382-inputs!$B$8)*0.5,inputs!$C$3))+IF(AND(inputs!$B$23="YES",A382&lt;=inputs!$B$25),inputs!$B$24,0)</f>
        <v>12570</v>
      </c>
      <c r="C382" s="15">
        <f>MAX(0,MIN(A382-B382,inputs!$C$4)*inputs!$B$3)</f>
        <v>5086</v>
      </c>
      <c r="D382" s="16">
        <f>MAX(0,(MIN(A382,inputs!$C$5)-(inputs!$C$4+B382))*inputs!$B$4)</f>
        <v>0</v>
      </c>
      <c r="E382" s="16">
        <f>MAX(0, (calculations!A382-inputs!$C$5)*inputs!$B$5)</f>
        <v>0</v>
      </c>
      <c r="F382" s="19">
        <f>MAX(0,inputs!$B$13*(MIN(calculations!A382,inputs!$C$14)-inputs!$C$13))+MAX(0,inputs!$B$14*(calculations!A382-inputs!$C$14))</f>
        <v>3369.4750000000004</v>
      </c>
      <c r="G382" s="22">
        <f>MAX(MIN((calculations!A382-inputs!$B$21)/10000,100%),0) * inputs!$B$18</f>
        <v>0</v>
      </c>
      <c r="H382" s="22">
        <f>IF(AND(inputs!$B$35="YES", calculations!A382&gt;=inputs!$B$36,calculations!A382&lt;inputs!$B$37),inputs!$B$38*MIN(2,inputs!$B$17),0)</f>
        <v>0</v>
      </c>
      <c r="I382" s="25">
        <f>MIN(inputs!$B$32,A382)</f>
        <v>20000</v>
      </c>
      <c r="J382" s="25">
        <f>inputs!$B$29*(1+inputs!$B$33)-MAX(0,inputs!$B$31*(I382-inputs!$B$30))</f>
        <v>46486.999999999993</v>
      </c>
      <c r="K382" s="26">
        <f t="shared" si="65"/>
        <v>20000</v>
      </c>
      <c r="L382" s="25">
        <f>MAX(0,J382*(1+inputs!$B$33)-MAX(0,inputs!$B$31*(K382-inputs!$B$30)))</f>
        <v>47184.304999999986</v>
      </c>
      <c r="M382" s="26">
        <f t="shared" si="66"/>
        <v>22000</v>
      </c>
      <c r="N382" s="25">
        <f>MAX(0,L382*(1+inputs!$B$33)-MAX(0,inputs!$B$31*(M382-inputs!$B$30)))</f>
        <v>47728.629574999977</v>
      </c>
      <c r="O382" s="26">
        <f t="shared" si="67"/>
        <v>24000</v>
      </c>
      <c r="P382" s="25">
        <f>MAX(0,N382*(1+inputs!$B$33)-MAX(0,inputs!$B$31*(O382-inputs!$B$30)))</f>
        <v>48101.119018624973</v>
      </c>
      <c r="Q382" s="26">
        <f t="shared" si="68"/>
        <v>26000</v>
      </c>
      <c r="R382" s="25">
        <f>MAX(0,P382*(1+inputs!$B$33)-MAX(0,inputs!$B$31*(Q382-inputs!$B$30)))</f>
        <v>48299.195803904338</v>
      </c>
      <c r="S382" s="26">
        <f t="shared" si="69"/>
        <v>28000</v>
      </c>
      <c r="T382" s="25">
        <f>MAX(0,R382*(1+inputs!$B$33)-MAX(0,inputs!$B$31*(S382-inputs!$B$30)))</f>
        <v>48320.243740962898</v>
      </c>
      <c r="U382" s="26">
        <f t="shared" si="70"/>
        <v>30000</v>
      </c>
      <c r="V382" s="25">
        <f>MAX(0,T382*(1+inputs!$B$33)-MAX(0,inputs!$B$31*(U382-inputs!$B$30)))</f>
        <v>48161.607397077336</v>
      </c>
      <c r="W382" s="26">
        <f t="shared" si="71"/>
        <v>32000</v>
      </c>
      <c r="X382" s="25">
        <f>MAX(0,V382*(1+inputs!$B$33)-MAX(0,inputs!$B$31*(W382-inputs!$B$30)))</f>
        <v>47820.591508033489</v>
      </c>
      <c r="Y382" s="26">
        <f t="shared" si="72"/>
        <v>34000</v>
      </c>
      <c r="Z382" s="25">
        <f>MAX(0,X382*(1+inputs!$B$33)-MAX(0,inputs!$B$31*(Y382-inputs!$B$30)))</f>
        <v>47294.460380653982</v>
      </c>
      <c r="AA382" s="25">
        <f>MAX(0,Y382*(1+inputs!$B$33)-MAX(0,inputs!$B$31*(Z382-inputs!$B$30)))</f>
        <v>32070.058565741143</v>
      </c>
      <c r="AB382" s="26">
        <f t="shared" si="73"/>
        <v>38000</v>
      </c>
      <c r="AC382" s="25">
        <f>MAX(0,AA382*(1+inputs!$B$33)-MAX(0,inputs!$B$31*(AB382-inputs!$B$30)))</f>
        <v>30947.669444227256</v>
      </c>
      <c r="AD382" s="26">
        <f>IF(inputs!$B$27="YES",MAX(0,inputs!$B$31*(AB382-inputs!$B$30)),0)</f>
        <v>0</v>
      </c>
      <c r="AE382" s="3">
        <f t="shared" si="74"/>
        <v>8455.4750000000004</v>
      </c>
      <c r="AF382" s="1">
        <f t="shared" si="77"/>
        <v>0.33250000000000002</v>
      </c>
      <c r="AG382" s="8">
        <f t="shared" si="75"/>
        <v>29544.525000000001</v>
      </c>
    </row>
    <row r="383" spans="1:33" x14ac:dyDescent="0.2">
      <c r="A383" s="11">
        <f t="shared" si="76"/>
        <v>38100</v>
      </c>
      <c r="B383" s="15">
        <f>inputs!$C$3-MAX(0,MIN((calculations!A383-inputs!$B$8)*0.5,inputs!$C$3))+IF(AND(inputs!$B$23="YES",A383&lt;=inputs!$B$25),inputs!$B$24,0)</f>
        <v>12570</v>
      </c>
      <c r="C383" s="15">
        <f>MAX(0,MIN(A383-B383,inputs!$C$4)*inputs!$B$3)</f>
        <v>5106</v>
      </c>
      <c r="D383" s="16">
        <f>MAX(0,(MIN(A383,inputs!$C$5)-(inputs!$C$4+B383))*inputs!$B$4)</f>
        <v>0</v>
      </c>
      <c r="E383" s="16">
        <f>MAX(0, (calculations!A383-inputs!$C$5)*inputs!$B$5)</f>
        <v>0</v>
      </c>
      <c r="F383" s="19">
        <f>MAX(0,inputs!$B$13*(MIN(calculations!A383,inputs!$C$14)-inputs!$C$13))+MAX(0,inputs!$B$14*(calculations!A383-inputs!$C$14))</f>
        <v>3382.7250000000004</v>
      </c>
      <c r="G383" s="22">
        <f>MAX(MIN((calculations!A383-inputs!$B$21)/10000,100%),0) * inputs!$B$18</f>
        <v>0</v>
      </c>
      <c r="H383" s="22">
        <f>IF(AND(inputs!$B$35="YES", calculations!A383&gt;=inputs!$B$36,calculations!A383&lt;inputs!$B$37),inputs!$B$38*MIN(2,inputs!$B$17),0)</f>
        <v>0</v>
      </c>
      <c r="I383" s="25">
        <f>MIN(inputs!$B$32,A383)</f>
        <v>20000</v>
      </c>
      <c r="J383" s="25">
        <f>inputs!$B$29*(1+inputs!$B$33)-MAX(0,inputs!$B$31*(I383-inputs!$B$30))</f>
        <v>46486.999999999993</v>
      </c>
      <c r="K383" s="26">
        <f t="shared" si="65"/>
        <v>20000</v>
      </c>
      <c r="L383" s="25">
        <f>MAX(0,J383*(1+inputs!$B$33)-MAX(0,inputs!$B$31*(K383-inputs!$B$30)))</f>
        <v>47184.304999999986</v>
      </c>
      <c r="M383" s="26">
        <f t="shared" si="66"/>
        <v>22011.111111111109</v>
      </c>
      <c r="N383" s="25">
        <f>MAX(0,L383*(1+inputs!$B$33)-MAX(0,inputs!$B$31*(M383-inputs!$B$30)))</f>
        <v>47727.629574999977</v>
      </c>
      <c r="O383" s="26">
        <f t="shared" si="67"/>
        <v>24022.222222222223</v>
      </c>
      <c r="P383" s="25">
        <f>MAX(0,N383*(1+inputs!$B$33)-MAX(0,inputs!$B$31*(O383-inputs!$B$30)))</f>
        <v>48098.104018624967</v>
      </c>
      <c r="Q383" s="26">
        <f t="shared" si="68"/>
        <v>26033.333333333332</v>
      </c>
      <c r="R383" s="25">
        <f>MAX(0,P383*(1+inputs!$B$33)-MAX(0,inputs!$B$31*(Q383-inputs!$B$30)))</f>
        <v>48293.135578904337</v>
      </c>
      <c r="S383" s="26">
        <f t="shared" si="69"/>
        <v>28044.444444444445</v>
      </c>
      <c r="T383" s="25">
        <f>MAX(0,R383*(1+inputs!$B$33)-MAX(0,inputs!$B$31*(S383-inputs!$B$30)))</f>
        <v>48310.092612587898</v>
      </c>
      <c r="U383" s="26">
        <f t="shared" si="70"/>
        <v>30055.555555555555</v>
      </c>
      <c r="V383" s="25">
        <f>MAX(0,T383*(1+inputs!$B$33)-MAX(0,inputs!$B$31*(U383-inputs!$B$30)))</f>
        <v>48146.304001776713</v>
      </c>
      <c r="W383" s="26">
        <f t="shared" si="71"/>
        <v>32066.666666666664</v>
      </c>
      <c r="X383" s="25">
        <f>MAX(0,V383*(1+inputs!$B$33)-MAX(0,inputs!$B$31*(W383-inputs!$B$30)))</f>
        <v>47799.058561803358</v>
      </c>
      <c r="Y383" s="26">
        <f t="shared" si="72"/>
        <v>34077.777777777781</v>
      </c>
      <c r="Z383" s="25">
        <f>MAX(0,X383*(1+inputs!$B$33)-MAX(0,inputs!$B$31*(Y383-inputs!$B$30)))</f>
        <v>47265.604440230403</v>
      </c>
      <c r="AA383" s="25">
        <f>MAX(0,Y383*(1+inputs!$B$33)-MAX(0,inputs!$B$31*(Z383-inputs!$B$30)))</f>
        <v>32151.60004482371</v>
      </c>
      <c r="AB383" s="26">
        <f t="shared" si="73"/>
        <v>38100</v>
      </c>
      <c r="AC383" s="25">
        <f>MAX(0,AA383*(1+inputs!$B$33)-MAX(0,inputs!$B$31*(AB383-inputs!$B$30)))</f>
        <v>31021.434045496066</v>
      </c>
      <c r="AD383" s="26">
        <f>IF(inputs!$B$27="YES",MAX(0,inputs!$B$31*(AB383-inputs!$B$30)),0)</f>
        <v>0</v>
      </c>
      <c r="AE383" s="3">
        <f t="shared" si="74"/>
        <v>8488.7250000000004</v>
      </c>
      <c r="AF383" s="1">
        <f t="shared" si="77"/>
        <v>0.33250000000000002</v>
      </c>
      <c r="AG383" s="8">
        <f t="shared" si="75"/>
        <v>29611.275000000001</v>
      </c>
    </row>
    <row r="384" spans="1:33" x14ac:dyDescent="0.2">
      <c r="A384" s="11">
        <f t="shared" si="76"/>
        <v>38200</v>
      </c>
      <c r="B384" s="15">
        <f>inputs!$C$3-MAX(0,MIN((calculations!A384-inputs!$B$8)*0.5,inputs!$C$3))+IF(AND(inputs!$B$23="YES",A384&lt;=inputs!$B$25),inputs!$B$24,0)</f>
        <v>12570</v>
      </c>
      <c r="C384" s="15">
        <f>MAX(0,MIN(A384-B384,inputs!$C$4)*inputs!$B$3)</f>
        <v>5126</v>
      </c>
      <c r="D384" s="16">
        <f>MAX(0,(MIN(A384,inputs!$C$5)-(inputs!$C$4+B384))*inputs!$B$4)</f>
        <v>0</v>
      </c>
      <c r="E384" s="16">
        <f>MAX(0, (calculations!A384-inputs!$C$5)*inputs!$B$5)</f>
        <v>0</v>
      </c>
      <c r="F384" s="19">
        <f>MAX(0,inputs!$B$13*(MIN(calculations!A384,inputs!$C$14)-inputs!$C$13))+MAX(0,inputs!$B$14*(calculations!A384-inputs!$C$14))</f>
        <v>3395.9750000000004</v>
      </c>
      <c r="G384" s="22">
        <f>MAX(MIN((calculations!A384-inputs!$B$21)/10000,100%),0) * inputs!$B$18</f>
        <v>0</v>
      </c>
      <c r="H384" s="22">
        <f>IF(AND(inputs!$B$35="YES", calculations!A384&gt;=inputs!$B$36,calculations!A384&lt;inputs!$B$37),inputs!$B$38*MIN(2,inputs!$B$17),0)</f>
        <v>0</v>
      </c>
      <c r="I384" s="25">
        <f>MIN(inputs!$B$32,A384)</f>
        <v>20000</v>
      </c>
      <c r="J384" s="25">
        <f>inputs!$B$29*(1+inputs!$B$33)-MAX(0,inputs!$B$31*(I384-inputs!$B$30))</f>
        <v>46486.999999999993</v>
      </c>
      <c r="K384" s="26">
        <f t="shared" si="65"/>
        <v>20000</v>
      </c>
      <c r="L384" s="25">
        <f>MAX(0,J384*(1+inputs!$B$33)-MAX(0,inputs!$B$31*(K384-inputs!$B$30)))</f>
        <v>47184.304999999986</v>
      </c>
      <c r="M384" s="26">
        <f t="shared" si="66"/>
        <v>22022.222222222223</v>
      </c>
      <c r="N384" s="25">
        <f>MAX(0,L384*(1+inputs!$B$33)-MAX(0,inputs!$B$31*(M384-inputs!$B$30)))</f>
        <v>47726.629574999977</v>
      </c>
      <c r="O384" s="26">
        <f t="shared" si="67"/>
        <v>24044.444444444445</v>
      </c>
      <c r="P384" s="25">
        <f>MAX(0,N384*(1+inputs!$B$33)-MAX(0,inputs!$B$31*(O384-inputs!$B$30)))</f>
        <v>48095.089018624967</v>
      </c>
      <c r="Q384" s="26">
        <f t="shared" si="68"/>
        <v>26066.666666666668</v>
      </c>
      <c r="R384" s="25">
        <f>MAX(0,P384*(1+inputs!$B$33)-MAX(0,inputs!$B$31*(Q384-inputs!$B$30)))</f>
        <v>48287.075353904336</v>
      </c>
      <c r="S384" s="26">
        <f t="shared" si="69"/>
        <v>28088.888888888891</v>
      </c>
      <c r="T384" s="25">
        <f>MAX(0,R384*(1+inputs!$B$33)-MAX(0,inputs!$B$31*(S384-inputs!$B$30)))</f>
        <v>48299.941484212897</v>
      </c>
      <c r="U384" s="26">
        <f t="shared" si="70"/>
        <v>30111.111111111109</v>
      </c>
      <c r="V384" s="25">
        <f>MAX(0,T384*(1+inputs!$B$33)-MAX(0,inputs!$B$31*(U384-inputs!$B$30)))</f>
        <v>48131.000606476082</v>
      </c>
      <c r="W384" s="26">
        <f t="shared" si="71"/>
        <v>32133.333333333336</v>
      </c>
      <c r="X384" s="25">
        <f>MAX(0,V384*(1+inputs!$B$33)-MAX(0,inputs!$B$31*(W384-inputs!$B$30)))</f>
        <v>47777.525615573213</v>
      </c>
      <c r="Y384" s="26">
        <f t="shared" si="72"/>
        <v>34155.555555555555</v>
      </c>
      <c r="Z384" s="25">
        <f>MAX(0,X384*(1+inputs!$B$33)-MAX(0,inputs!$B$31*(Y384-inputs!$B$30)))</f>
        <v>47236.748499806803</v>
      </c>
      <c r="AA384" s="25">
        <f>MAX(0,Y384*(1+inputs!$B$33)-MAX(0,inputs!$B$31*(Z384-inputs!$B$30)))</f>
        <v>32233.14152390627</v>
      </c>
      <c r="AB384" s="26">
        <f t="shared" si="73"/>
        <v>38200</v>
      </c>
      <c r="AC384" s="25">
        <f>MAX(0,AA384*(1+inputs!$B$33)-MAX(0,inputs!$B$31*(AB384-inputs!$B$30)))</f>
        <v>31095.19864676486</v>
      </c>
      <c r="AD384" s="26">
        <f>IF(inputs!$B$27="YES",MAX(0,inputs!$B$31*(AB384-inputs!$B$30)),0)</f>
        <v>0</v>
      </c>
      <c r="AE384" s="3">
        <f t="shared" si="74"/>
        <v>8521.9750000000004</v>
      </c>
      <c r="AF384" s="1">
        <f t="shared" si="77"/>
        <v>0.33250000000000002</v>
      </c>
      <c r="AG384" s="8">
        <f t="shared" si="75"/>
        <v>29678.025000000001</v>
      </c>
    </row>
    <row r="385" spans="1:33" x14ac:dyDescent="0.2">
      <c r="A385" s="11">
        <f t="shared" si="76"/>
        <v>38300</v>
      </c>
      <c r="B385" s="15">
        <f>inputs!$C$3-MAX(0,MIN((calculations!A385-inputs!$B$8)*0.5,inputs!$C$3))+IF(AND(inputs!$B$23="YES",A385&lt;=inputs!$B$25),inputs!$B$24,0)</f>
        <v>12570</v>
      </c>
      <c r="C385" s="15">
        <f>MAX(0,MIN(A385-B385,inputs!$C$4)*inputs!$B$3)</f>
        <v>5146</v>
      </c>
      <c r="D385" s="16">
        <f>MAX(0,(MIN(A385,inputs!$C$5)-(inputs!$C$4+B385))*inputs!$B$4)</f>
        <v>0</v>
      </c>
      <c r="E385" s="16">
        <f>MAX(0, (calculations!A385-inputs!$C$5)*inputs!$B$5)</f>
        <v>0</v>
      </c>
      <c r="F385" s="19">
        <f>MAX(0,inputs!$B$13*(MIN(calculations!A385,inputs!$C$14)-inputs!$C$13))+MAX(0,inputs!$B$14*(calculations!A385-inputs!$C$14))</f>
        <v>3409.2250000000004</v>
      </c>
      <c r="G385" s="22">
        <f>MAX(MIN((calculations!A385-inputs!$B$21)/10000,100%),0) * inputs!$B$18</f>
        <v>0</v>
      </c>
      <c r="H385" s="22">
        <f>IF(AND(inputs!$B$35="YES", calculations!A385&gt;=inputs!$B$36,calculations!A385&lt;inputs!$B$37),inputs!$B$38*MIN(2,inputs!$B$17),0)</f>
        <v>0</v>
      </c>
      <c r="I385" s="25">
        <f>MIN(inputs!$B$32,A385)</f>
        <v>20000</v>
      </c>
      <c r="J385" s="25">
        <f>inputs!$B$29*(1+inputs!$B$33)-MAX(0,inputs!$B$31*(I385-inputs!$B$30))</f>
        <v>46486.999999999993</v>
      </c>
      <c r="K385" s="26">
        <f t="shared" si="65"/>
        <v>20000</v>
      </c>
      <c r="L385" s="25">
        <f>MAX(0,J385*(1+inputs!$B$33)-MAX(0,inputs!$B$31*(K385-inputs!$B$30)))</f>
        <v>47184.304999999986</v>
      </c>
      <c r="M385" s="26">
        <f t="shared" si="66"/>
        <v>22033.333333333332</v>
      </c>
      <c r="N385" s="25">
        <f>MAX(0,L385*(1+inputs!$B$33)-MAX(0,inputs!$B$31*(M385-inputs!$B$30)))</f>
        <v>47725.629574999977</v>
      </c>
      <c r="O385" s="26">
        <f t="shared" si="67"/>
        <v>24066.666666666668</v>
      </c>
      <c r="P385" s="25">
        <f>MAX(0,N385*(1+inputs!$B$33)-MAX(0,inputs!$B$31*(O385-inputs!$B$30)))</f>
        <v>48092.074018624968</v>
      </c>
      <c r="Q385" s="26">
        <f t="shared" si="68"/>
        <v>26100</v>
      </c>
      <c r="R385" s="25">
        <f>MAX(0,P385*(1+inputs!$B$33)-MAX(0,inputs!$B$31*(Q385-inputs!$B$30)))</f>
        <v>48281.015128904335</v>
      </c>
      <c r="S385" s="26">
        <f t="shared" si="69"/>
        <v>28133.333333333332</v>
      </c>
      <c r="T385" s="25">
        <f>MAX(0,R385*(1+inputs!$B$33)-MAX(0,inputs!$B$31*(S385-inputs!$B$30)))</f>
        <v>48289.790355837897</v>
      </c>
      <c r="U385" s="26">
        <f t="shared" si="70"/>
        <v>30166.666666666664</v>
      </c>
      <c r="V385" s="25">
        <f>MAX(0,T385*(1+inputs!$B$33)-MAX(0,inputs!$B$31*(U385-inputs!$B$30)))</f>
        <v>48115.697211175459</v>
      </c>
      <c r="W385" s="26">
        <f t="shared" si="71"/>
        <v>32200</v>
      </c>
      <c r="X385" s="25">
        <f>MAX(0,V385*(1+inputs!$B$33)-MAX(0,inputs!$B$31*(W385-inputs!$B$30)))</f>
        <v>47755.992669343083</v>
      </c>
      <c r="Y385" s="26">
        <f t="shared" si="72"/>
        <v>34233.333333333336</v>
      </c>
      <c r="Z385" s="25">
        <f>MAX(0,X385*(1+inputs!$B$33)-MAX(0,inputs!$B$31*(Y385-inputs!$B$30)))</f>
        <v>47207.892559383225</v>
      </c>
      <c r="AA385" s="25">
        <f>MAX(0,Y385*(1+inputs!$B$33)-MAX(0,inputs!$B$31*(Z385-inputs!$B$30)))</f>
        <v>32314.683002988844</v>
      </c>
      <c r="AB385" s="26">
        <f t="shared" si="73"/>
        <v>38300</v>
      </c>
      <c r="AC385" s="25">
        <f>MAX(0,AA385*(1+inputs!$B$33)-MAX(0,inputs!$B$31*(AB385-inputs!$B$30)))</f>
        <v>31168.963248033677</v>
      </c>
      <c r="AD385" s="26">
        <f>IF(inputs!$B$27="YES",MAX(0,inputs!$B$31*(AB385-inputs!$B$30)),0)</f>
        <v>0</v>
      </c>
      <c r="AE385" s="3">
        <f t="shared" si="74"/>
        <v>8555.2250000000004</v>
      </c>
      <c r="AF385" s="1">
        <f t="shared" si="77"/>
        <v>0.33250000000000002</v>
      </c>
      <c r="AG385" s="8">
        <f t="shared" si="75"/>
        <v>29744.775000000001</v>
      </c>
    </row>
    <row r="386" spans="1:33" x14ac:dyDescent="0.2">
      <c r="A386" s="11">
        <f t="shared" si="76"/>
        <v>38400</v>
      </c>
      <c r="B386" s="15">
        <f>inputs!$C$3-MAX(0,MIN((calculations!A386-inputs!$B$8)*0.5,inputs!$C$3))+IF(AND(inputs!$B$23="YES",A386&lt;=inputs!$B$25),inputs!$B$24,0)</f>
        <v>12570</v>
      </c>
      <c r="C386" s="15">
        <f>MAX(0,MIN(A386-B386,inputs!$C$4)*inputs!$B$3)</f>
        <v>5166</v>
      </c>
      <c r="D386" s="16">
        <f>MAX(0,(MIN(A386,inputs!$C$5)-(inputs!$C$4+B386))*inputs!$B$4)</f>
        <v>0</v>
      </c>
      <c r="E386" s="16">
        <f>MAX(0, (calculations!A386-inputs!$C$5)*inputs!$B$5)</f>
        <v>0</v>
      </c>
      <c r="F386" s="19">
        <f>MAX(0,inputs!$B$13*(MIN(calculations!A386,inputs!$C$14)-inputs!$C$13))+MAX(0,inputs!$B$14*(calculations!A386-inputs!$C$14))</f>
        <v>3422.4750000000004</v>
      </c>
      <c r="G386" s="22">
        <f>MAX(MIN((calculations!A386-inputs!$B$21)/10000,100%),0) * inputs!$B$18</f>
        <v>0</v>
      </c>
      <c r="H386" s="22">
        <f>IF(AND(inputs!$B$35="YES", calculations!A386&gt;=inputs!$B$36,calculations!A386&lt;inputs!$B$37),inputs!$B$38*MIN(2,inputs!$B$17),0)</f>
        <v>0</v>
      </c>
      <c r="I386" s="25">
        <f>MIN(inputs!$B$32,A386)</f>
        <v>20000</v>
      </c>
      <c r="J386" s="25">
        <f>inputs!$B$29*(1+inputs!$B$33)-MAX(0,inputs!$B$31*(I386-inputs!$B$30))</f>
        <v>46486.999999999993</v>
      </c>
      <c r="K386" s="26">
        <f t="shared" ref="K386:K449" si="78">$I386+(INT(COLUMN(K$1)/2) - 5) * ($A386-$I386)/9</f>
        <v>20000</v>
      </c>
      <c r="L386" s="25">
        <f>MAX(0,J386*(1+inputs!$B$33)-MAX(0,inputs!$B$31*(K386-inputs!$B$30)))</f>
        <v>47184.304999999986</v>
      </c>
      <c r="M386" s="26">
        <f t="shared" ref="M386:M449" si="79">$I386+(INT(COLUMN(M$1)/2) - 5) * ($A386-$I386)/9</f>
        <v>22044.444444444445</v>
      </c>
      <c r="N386" s="25">
        <f>MAX(0,L386*(1+inputs!$B$33)-MAX(0,inputs!$B$31*(M386-inputs!$B$30)))</f>
        <v>47724.629574999977</v>
      </c>
      <c r="O386" s="26">
        <f t="shared" ref="O386:O449" si="80">$I386+(INT(COLUMN(O$1)/2) - 5) * ($A386-$I386)/9</f>
        <v>24088.888888888891</v>
      </c>
      <c r="P386" s="25">
        <f>MAX(0,N386*(1+inputs!$B$33)-MAX(0,inputs!$B$31*(O386-inputs!$B$30)))</f>
        <v>48089.059018624968</v>
      </c>
      <c r="Q386" s="26">
        <f t="shared" ref="Q386:Q449" si="81">$I386+(INT(COLUMN(Q$1)/2) - 5) * ($A386-$I386)/9</f>
        <v>26133.333333333332</v>
      </c>
      <c r="R386" s="25">
        <f>MAX(0,P386*(1+inputs!$B$33)-MAX(0,inputs!$B$31*(Q386-inputs!$B$30)))</f>
        <v>48274.954903904334</v>
      </c>
      <c r="S386" s="26">
        <f t="shared" ref="S386:S449" si="82">$I386+(INT(COLUMN(S$1)/2) - 5) * ($A386-$I386)/9</f>
        <v>28177.777777777777</v>
      </c>
      <c r="T386" s="25">
        <f>MAX(0,R386*(1+inputs!$B$33)-MAX(0,inputs!$B$31*(S386-inputs!$B$30)))</f>
        <v>48279.639227462889</v>
      </c>
      <c r="U386" s="26">
        <f t="shared" ref="U386:U449" si="83">$I386+(INT(COLUMN(U$1)/2) - 5) * ($A386-$I386)/9</f>
        <v>30222.222222222223</v>
      </c>
      <c r="V386" s="25">
        <f>MAX(0,T386*(1+inputs!$B$33)-MAX(0,inputs!$B$31*(U386-inputs!$B$30)))</f>
        <v>48100.393815874828</v>
      </c>
      <c r="W386" s="26">
        <f t="shared" ref="W386:W449" si="84">$I386+(INT(COLUMN(W$1)/2) - 5) * ($A386-$I386)/9</f>
        <v>32266.666666666664</v>
      </c>
      <c r="X386" s="25">
        <f>MAX(0,V386*(1+inputs!$B$33)-MAX(0,inputs!$B$31*(W386-inputs!$B$30)))</f>
        <v>47734.459723112945</v>
      </c>
      <c r="Y386" s="26">
        <f t="shared" ref="Y386:Y449" si="85">$I386+(INT(COLUMN(Y$1)/2) - 5) * ($A386-$I386)/9</f>
        <v>34311.111111111109</v>
      </c>
      <c r="Z386" s="25">
        <f>MAX(0,X386*(1+inputs!$B$33)-MAX(0,inputs!$B$31*(Y386-inputs!$B$30)))</f>
        <v>47179.036618959632</v>
      </c>
      <c r="AA386" s="25">
        <f>MAX(0,Y386*(1+inputs!$B$33)-MAX(0,inputs!$B$31*(Z386-inputs!$B$30)))</f>
        <v>32396.224482071408</v>
      </c>
      <c r="AB386" s="26">
        <f t="shared" ref="AB386:AB449" si="86">$I386+(INT(COLUMN(AB$1)/2) - 5) * ($A386-$I386)/9</f>
        <v>38400</v>
      </c>
      <c r="AC386" s="25">
        <f>MAX(0,AA386*(1+inputs!$B$33)-MAX(0,inputs!$B$31*(AB386-inputs!$B$30)))</f>
        <v>31242.727849302475</v>
      </c>
      <c r="AD386" s="26">
        <f>IF(inputs!$B$27="YES",MAX(0,inputs!$B$31*(AB386-inputs!$B$30)),0)</f>
        <v>0</v>
      </c>
      <c r="AE386" s="3">
        <f t="shared" ref="AE386:AE449" si="87">SUM(C386:G386)+AD386-H386</f>
        <v>8588.4750000000004</v>
      </c>
      <c r="AF386" s="1">
        <f t="shared" si="77"/>
        <v>0.33250000000000002</v>
      </c>
      <c r="AG386" s="8">
        <f t="shared" ref="AG386:AG449" si="88">A386-AE386</f>
        <v>29811.525000000001</v>
      </c>
    </row>
    <row r="387" spans="1:33" x14ac:dyDescent="0.2">
      <c r="A387" s="11">
        <f t="shared" ref="A387:A450" si="89">(ROW(A387)-2)*100</f>
        <v>38500</v>
      </c>
      <c r="B387" s="15">
        <f>inputs!$C$3-MAX(0,MIN((calculations!A387-inputs!$B$8)*0.5,inputs!$C$3))+IF(AND(inputs!$B$23="YES",A387&lt;=inputs!$B$25),inputs!$B$24,0)</f>
        <v>12570</v>
      </c>
      <c r="C387" s="15">
        <f>MAX(0,MIN(A387-B387,inputs!$C$4)*inputs!$B$3)</f>
        <v>5186</v>
      </c>
      <c r="D387" s="16">
        <f>MAX(0,(MIN(A387,inputs!$C$5)-(inputs!$C$4+B387))*inputs!$B$4)</f>
        <v>0</v>
      </c>
      <c r="E387" s="16">
        <f>MAX(0, (calculations!A387-inputs!$C$5)*inputs!$B$5)</f>
        <v>0</v>
      </c>
      <c r="F387" s="19">
        <f>MAX(0,inputs!$B$13*(MIN(calculations!A387,inputs!$C$14)-inputs!$C$13))+MAX(0,inputs!$B$14*(calculations!A387-inputs!$C$14))</f>
        <v>3435.7250000000004</v>
      </c>
      <c r="G387" s="22">
        <f>MAX(MIN((calculations!A387-inputs!$B$21)/10000,100%),0) * inputs!$B$18</f>
        <v>0</v>
      </c>
      <c r="H387" s="22">
        <f>IF(AND(inputs!$B$35="YES", calculations!A387&gt;=inputs!$B$36,calculations!A387&lt;inputs!$B$37),inputs!$B$38*MIN(2,inputs!$B$17),0)</f>
        <v>0</v>
      </c>
      <c r="I387" s="25">
        <f>MIN(inputs!$B$32,A387)</f>
        <v>20000</v>
      </c>
      <c r="J387" s="25">
        <f>inputs!$B$29*(1+inputs!$B$33)-MAX(0,inputs!$B$31*(I387-inputs!$B$30))</f>
        <v>46486.999999999993</v>
      </c>
      <c r="K387" s="26">
        <f t="shared" si="78"/>
        <v>20000</v>
      </c>
      <c r="L387" s="25">
        <f>MAX(0,J387*(1+inputs!$B$33)-MAX(0,inputs!$B$31*(K387-inputs!$B$30)))</f>
        <v>47184.304999999986</v>
      </c>
      <c r="M387" s="26">
        <f t="shared" si="79"/>
        <v>22055.555555555555</v>
      </c>
      <c r="N387" s="25">
        <f>MAX(0,L387*(1+inputs!$B$33)-MAX(0,inputs!$B$31*(M387-inputs!$B$30)))</f>
        <v>47723.629574999977</v>
      </c>
      <c r="O387" s="26">
        <f t="shared" si="80"/>
        <v>24111.111111111109</v>
      </c>
      <c r="P387" s="25">
        <f>MAX(0,N387*(1+inputs!$B$33)-MAX(0,inputs!$B$31*(O387-inputs!$B$30)))</f>
        <v>48086.044018624969</v>
      </c>
      <c r="Q387" s="26">
        <f t="shared" si="81"/>
        <v>26166.666666666668</v>
      </c>
      <c r="R387" s="25">
        <f>MAX(0,P387*(1+inputs!$B$33)-MAX(0,inputs!$B$31*(Q387-inputs!$B$30)))</f>
        <v>48268.894678904333</v>
      </c>
      <c r="S387" s="26">
        <f t="shared" si="82"/>
        <v>28222.222222222223</v>
      </c>
      <c r="T387" s="25">
        <f>MAX(0,R387*(1+inputs!$B$33)-MAX(0,inputs!$B$31*(S387-inputs!$B$30)))</f>
        <v>48269.488099087888</v>
      </c>
      <c r="U387" s="26">
        <f t="shared" si="83"/>
        <v>30277.777777777777</v>
      </c>
      <c r="V387" s="25">
        <f>MAX(0,T387*(1+inputs!$B$33)-MAX(0,inputs!$B$31*(U387-inputs!$B$30)))</f>
        <v>48085.090420574197</v>
      </c>
      <c r="W387" s="26">
        <f t="shared" si="84"/>
        <v>32333.333333333336</v>
      </c>
      <c r="X387" s="25">
        <f>MAX(0,V387*(1+inputs!$B$33)-MAX(0,inputs!$B$31*(W387-inputs!$B$30)))</f>
        <v>47712.926776882807</v>
      </c>
      <c r="Y387" s="26">
        <f t="shared" si="85"/>
        <v>34388.888888888891</v>
      </c>
      <c r="Z387" s="25">
        <f>MAX(0,X387*(1+inputs!$B$33)-MAX(0,inputs!$B$31*(Y387-inputs!$B$30)))</f>
        <v>47150.180678536039</v>
      </c>
      <c r="AA387" s="25">
        <f>MAX(0,Y387*(1+inputs!$B$33)-MAX(0,inputs!$B$31*(Z387-inputs!$B$30)))</f>
        <v>32477.765961153975</v>
      </c>
      <c r="AB387" s="26">
        <f t="shared" si="86"/>
        <v>38500</v>
      </c>
      <c r="AC387" s="25">
        <f>MAX(0,AA387*(1+inputs!$B$33)-MAX(0,inputs!$B$31*(AB387-inputs!$B$30)))</f>
        <v>31316.492450571281</v>
      </c>
      <c r="AD387" s="26">
        <f>IF(inputs!$B$27="YES",MAX(0,inputs!$B$31*(AB387-inputs!$B$30)),0)</f>
        <v>0</v>
      </c>
      <c r="AE387" s="3">
        <f t="shared" si="87"/>
        <v>8621.7250000000004</v>
      </c>
      <c r="AF387" s="1">
        <f t="shared" ref="AF387:AF450" si="90">(AE388-AE387)/100</f>
        <v>0.33250000000000002</v>
      </c>
      <c r="AG387" s="8">
        <f t="shared" si="88"/>
        <v>29878.275000000001</v>
      </c>
    </row>
    <row r="388" spans="1:33" x14ac:dyDescent="0.2">
      <c r="A388" s="11">
        <f t="shared" si="89"/>
        <v>38600</v>
      </c>
      <c r="B388" s="15">
        <f>inputs!$C$3-MAX(0,MIN((calculations!A388-inputs!$B$8)*0.5,inputs!$C$3))+IF(AND(inputs!$B$23="YES",A388&lt;=inputs!$B$25),inputs!$B$24,0)</f>
        <v>12570</v>
      </c>
      <c r="C388" s="15">
        <f>MAX(0,MIN(A388-B388,inputs!$C$4)*inputs!$B$3)</f>
        <v>5206</v>
      </c>
      <c r="D388" s="16">
        <f>MAX(0,(MIN(A388,inputs!$C$5)-(inputs!$C$4+B388))*inputs!$B$4)</f>
        <v>0</v>
      </c>
      <c r="E388" s="16">
        <f>MAX(0, (calculations!A388-inputs!$C$5)*inputs!$B$5)</f>
        <v>0</v>
      </c>
      <c r="F388" s="19">
        <f>MAX(0,inputs!$B$13*(MIN(calculations!A388,inputs!$C$14)-inputs!$C$13))+MAX(0,inputs!$B$14*(calculations!A388-inputs!$C$14))</f>
        <v>3448.9750000000004</v>
      </c>
      <c r="G388" s="22">
        <f>MAX(MIN((calculations!A388-inputs!$B$21)/10000,100%),0) * inputs!$B$18</f>
        <v>0</v>
      </c>
      <c r="H388" s="22">
        <f>IF(AND(inputs!$B$35="YES", calculations!A388&gt;=inputs!$B$36,calculations!A388&lt;inputs!$B$37),inputs!$B$38*MIN(2,inputs!$B$17),0)</f>
        <v>0</v>
      </c>
      <c r="I388" s="25">
        <f>MIN(inputs!$B$32,A388)</f>
        <v>20000</v>
      </c>
      <c r="J388" s="25">
        <f>inputs!$B$29*(1+inputs!$B$33)-MAX(0,inputs!$B$31*(I388-inputs!$B$30))</f>
        <v>46486.999999999993</v>
      </c>
      <c r="K388" s="26">
        <f t="shared" si="78"/>
        <v>20000</v>
      </c>
      <c r="L388" s="25">
        <f>MAX(0,J388*(1+inputs!$B$33)-MAX(0,inputs!$B$31*(K388-inputs!$B$30)))</f>
        <v>47184.304999999986</v>
      </c>
      <c r="M388" s="26">
        <f t="shared" si="79"/>
        <v>22066.666666666668</v>
      </c>
      <c r="N388" s="25">
        <f>MAX(0,L388*(1+inputs!$B$33)-MAX(0,inputs!$B$31*(M388-inputs!$B$30)))</f>
        <v>47722.629574999977</v>
      </c>
      <c r="O388" s="26">
        <f t="shared" si="80"/>
        <v>24133.333333333332</v>
      </c>
      <c r="P388" s="25">
        <f>MAX(0,N388*(1+inputs!$B$33)-MAX(0,inputs!$B$31*(O388-inputs!$B$30)))</f>
        <v>48083.029018624969</v>
      </c>
      <c r="Q388" s="26">
        <f t="shared" si="81"/>
        <v>26200</v>
      </c>
      <c r="R388" s="25">
        <f>MAX(0,P388*(1+inputs!$B$33)-MAX(0,inputs!$B$31*(Q388-inputs!$B$30)))</f>
        <v>48262.834453904339</v>
      </c>
      <c r="S388" s="26">
        <f t="shared" si="82"/>
        <v>28266.666666666664</v>
      </c>
      <c r="T388" s="25">
        <f>MAX(0,R388*(1+inputs!$B$33)-MAX(0,inputs!$B$31*(S388-inputs!$B$30)))</f>
        <v>48259.336970712895</v>
      </c>
      <c r="U388" s="26">
        <f t="shared" si="83"/>
        <v>30333.333333333336</v>
      </c>
      <c r="V388" s="25">
        <f>MAX(0,T388*(1+inputs!$B$33)-MAX(0,inputs!$B$31*(U388-inputs!$B$30)))</f>
        <v>48069.787025273581</v>
      </c>
      <c r="W388" s="26">
        <f t="shared" si="84"/>
        <v>32400</v>
      </c>
      <c r="X388" s="25">
        <f>MAX(0,V388*(1+inputs!$B$33)-MAX(0,inputs!$B$31*(W388-inputs!$B$30)))</f>
        <v>47691.393830652676</v>
      </c>
      <c r="Y388" s="26">
        <f t="shared" si="85"/>
        <v>34466.666666666664</v>
      </c>
      <c r="Z388" s="25">
        <f>MAX(0,X388*(1+inputs!$B$33)-MAX(0,inputs!$B$31*(Y388-inputs!$B$30)))</f>
        <v>47121.32473811246</v>
      </c>
      <c r="AA388" s="25">
        <f>MAX(0,Y388*(1+inputs!$B$33)-MAX(0,inputs!$B$31*(Z388-inputs!$B$30)))</f>
        <v>32559.307440236542</v>
      </c>
      <c r="AB388" s="26">
        <f t="shared" si="86"/>
        <v>38600</v>
      </c>
      <c r="AC388" s="25">
        <f>MAX(0,AA388*(1+inputs!$B$33)-MAX(0,inputs!$B$31*(AB388-inputs!$B$30)))</f>
        <v>31390.257051840086</v>
      </c>
      <c r="AD388" s="26">
        <f>IF(inputs!$B$27="YES",MAX(0,inputs!$B$31*(AB388-inputs!$B$30)),0)</f>
        <v>0</v>
      </c>
      <c r="AE388" s="3">
        <f t="shared" si="87"/>
        <v>8654.9750000000004</v>
      </c>
      <c r="AF388" s="1">
        <f t="shared" si="90"/>
        <v>0.33250000000000002</v>
      </c>
      <c r="AG388" s="8">
        <f t="shared" si="88"/>
        <v>29945.025000000001</v>
      </c>
    </row>
    <row r="389" spans="1:33" x14ac:dyDescent="0.2">
      <c r="A389" s="11">
        <f t="shared" si="89"/>
        <v>38700</v>
      </c>
      <c r="B389" s="15">
        <f>inputs!$C$3-MAX(0,MIN((calculations!A389-inputs!$B$8)*0.5,inputs!$C$3))+IF(AND(inputs!$B$23="YES",A389&lt;=inputs!$B$25),inputs!$B$24,0)</f>
        <v>12570</v>
      </c>
      <c r="C389" s="15">
        <f>MAX(0,MIN(A389-B389,inputs!$C$4)*inputs!$B$3)</f>
        <v>5226</v>
      </c>
      <c r="D389" s="16">
        <f>MAX(0,(MIN(A389,inputs!$C$5)-(inputs!$C$4+B389))*inputs!$B$4)</f>
        <v>0</v>
      </c>
      <c r="E389" s="16">
        <f>MAX(0, (calculations!A389-inputs!$C$5)*inputs!$B$5)</f>
        <v>0</v>
      </c>
      <c r="F389" s="19">
        <f>MAX(0,inputs!$B$13*(MIN(calculations!A389,inputs!$C$14)-inputs!$C$13))+MAX(0,inputs!$B$14*(calculations!A389-inputs!$C$14))</f>
        <v>3462.2250000000004</v>
      </c>
      <c r="G389" s="22">
        <f>MAX(MIN((calculations!A389-inputs!$B$21)/10000,100%),0) * inputs!$B$18</f>
        <v>0</v>
      </c>
      <c r="H389" s="22">
        <f>IF(AND(inputs!$B$35="YES", calculations!A389&gt;=inputs!$B$36,calculations!A389&lt;inputs!$B$37),inputs!$B$38*MIN(2,inputs!$B$17),0)</f>
        <v>0</v>
      </c>
      <c r="I389" s="25">
        <f>MIN(inputs!$B$32,A389)</f>
        <v>20000</v>
      </c>
      <c r="J389" s="25">
        <f>inputs!$B$29*(1+inputs!$B$33)-MAX(0,inputs!$B$31*(I389-inputs!$B$30))</f>
        <v>46486.999999999993</v>
      </c>
      <c r="K389" s="26">
        <f t="shared" si="78"/>
        <v>20000</v>
      </c>
      <c r="L389" s="25">
        <f>MAX(0,J389*(1+inputs!$B$33)-MAX(0,inputs!$B$31*(K389-inputs!$B$30)))</f>
        <v>47184.304999999986</v>
      </c>
      <c r="M389" s="26">
        <f t="shared" si="79"/>
        <v>22077.777777777777</v>
      </c>
      <c r="N389" s="25">
        <f>MAX(0,L389*(1+inputs!$B$33)-MAX(0,inputs!$B$31*(M389-inputs!$B$30)))</f>
        <v>47721.629574999977</v>
      </c>
      <c r="O389" s="26">
        <f t="shared" si="80"/>
        <v>24155.555555555555</v>
      </c>
      <c r="P389" s="25">
        <f>MAX(0,N389*(1+inputs!$B$33)-MAX(0,inputs!$B$31*(O389-inputs!$B$30)))</f>
        <v>48080.01401862497</v>
      </c>
      <c r="Q389" s="26">
        <f t="shared" si="81"/>
        <v>26233.333333333332</v>
      </c>
      <c r="R389" s="25">
        <f>MAX(0,P389*(1+inputs!$B$33)-MAX(0,inputs!$B$31*(Q389-inputs!$B$30)))</f>
        <v>48256.774228904338</v>
      </c>
      <c r="S389" s="26">
        <f t="shared" si="82"/>
        <v>28311.111111111109</v>
      </c>
      <c r="T389" s="25">
        <f>MAX(0,R389*(1+inputs!$B$33)-MAX(0,inputs!$B$31*(S389-inputs!$B$30)))</f>
        <v>48249.185842337894</v>
      </c>
      <c r="U389" s="26">
        <f t="shared" si="83"/>
        <v>30388.888888888891</v>
      </c>
      <c r="V389" s="25">
        <f>MAX(0,T389*(1+inputs!$B$33)-MAX(0,inputs!$B$31*(U389-inputs!$B$30)))</f>
        <v>48054.483629972958</v>
      </c>
      <c r="W389" s="26">
        <f t="shared" si="84"/>
        <v>32466.666666666664</v>
      </c>
      <c r="X389" s="25">
        <f>MAX(0,V389*(1+inputs!$B$33)-MAX(0,inputs!$B$31*(W389-inputs!$B$30)))</f>
        <v>47669.860884422545</v>
      </c>
      <c r="Y389" s="26">
        <f t="shared" si="85"/>
        <v>34544.444444444445</v>
      </c>
      <c r="Z389" s="25">
        <f>MAX(0,X389*(1+inputs!$B$33)-MAX(0,inputs!$B$31*(Y389-inputs!$B$30)))</f>
        <v>47092.468797688874</v>
      </c>
      <c r="AA389" s="25">
        <f>MAX(0,Y389*(1+inputs!$B$33)-MAX(0,inputs!$B$31*(Z389-inputs!$B$30)))</f>
        <v>32640.848919319113</v>
      </c>
      <c r="AB389" s="26">
        <f t="shared" si="86"/>
        <v>38700</v>
      </c>
      <c r="AC389" s="25">
        <f>MAX(0,AA389*(1+inputs!$B$33)-MAX(0,inputs!$B$31*(AB389-inputs!$B$30)))</f>
        <v>31464.021653108899</v>
      </c>
      <c r="AD389" s="26">
        <f>IF(inputs!$B$27="YES",MAX(0,inputs!$B$31*(AB389-inputs!$B$30)),0)</f>
        <v>0</v>
      </c>
      <c r="AE389" s="3">
        <f t="shared" si="87"/>
        <v>8688.2250000000004</v>
      </c>
      <c r="AF389" s="1">
        <f t="shared" si="90"/>
        <v>0.33250000000000002</v>
      </c>
      <c r="AG389" s="8">
        <f t="shared" si="88"/>
        <v>30011.775000000001</v>
      </c>
    </row>
    <row r="390" spans="1:33" x14ac:dyDescent="0.2">
      <c r="A390" s="11">
        <f t="shared" si="89"/>
        <v>38800</v>
      </c>
      <c r="B390" s="15">
        <f>inputs!$C$3-MAX(0,MIN((calculations!A390-inputs!$B$8)*0.5,inputs!$C$3))+IF(AND(inputs!$B$23="YES",A390&lt;=inputs!$B$25),inputs!$B$24,0)</f>
        <v>12570</v>
      </c>
      <c r="C390" s="15">
        <f>MAX(0,MIN(A390-B390,inputs!$C$4)*inputs!$B$3)</f>
        <v>5246</v>
      </c>
      <c r="D390" s="16">
        <f>MAX(0,(MIN(A390,inputs!$C$5)-(inputs!$C$4+B390))*inputs!$B$4)</f>
        <v>0</v>
      </c>
      <c r="E390" s="16">
        <f>MAX(0, (calculations!A390-inputs!$C$5)*inputs!$B$5)</f>
        <v>0</v>
      </c>
      <c r="F390" s="19">
        <f>MAX(0,inputs!$B$13*(MIN(calculations!A390,inputs!$C$14)-inputs!$C$13))+MAX(0,inputs!$B$14*(calculations!A390-inputs!$C$14))</f>
        <v>3475.4750000000004</v>
      </c>
      <c r="G390" s="22">
        <f>MAX(MIN((calculations!A390-inputs!$B$21)/10000,100%),0) * inputs!$B$18</f>
        <v>0</v>
      </c>
      <c r="H390" s="22">
        <f>IF(AND(inputs!$B$35="YES", calculations!A390&gt;=inputs!$B$36,calculations!A390&lt;inputs!$B$37),inputs!$B$38*MIN(2,inputs!$B$17),0)</f>
        <v>0</v>
      </c>
      <c r="I390" s="25">
        <f>MIN(inputs!$B$32,A390)</f>
        <v>20000</v>
      </c>
      <c r="J390" s="25">
        <f>inputs!$B$29*(1+inputs!$B$33)-MAX(0,inputs!$B$31*(I390-inputs!$B$30))</f>
        <v>46486.999999999993</v>
      </c>
      <c r="K390" s="26">
        <f t="shared" si="78"/>
        <v>20000</v>
      </c>
      <c r="L390" s="25">
        <f>MAX(0,J390*(1+inputs!$B$33)-MAX(0,inputs!$B$31*(K390-inputs!$B$30)))</f>
        <v>47184.304999999986</v>
      </c>
      <c r="M390" s="26">
        <f t="shared" si="79"/>
        <v>22088.888888888891</v>
      </c>
      <c r="N390" s="25">
        <f>MAX(0,L390*(1+inputs!$B$33)-MAX(0,inputs!$B$31*(M390-inputs!$B$30)))</f>
        <v>47720.629574999977</v>
      </c>
      <c r="O390" s="26">
        <f t="shared" si="80"/>
        <v>24177.777777777777</v>
      </c>
      <c r="P390" s="25">
        <f>MAX(0,N390*(1+inputs!$B$33)-MAX(0,inputs!$B$31*(O390-inputs!$B$30)))</f>
        <v>48076.999018624971</v>
      </c>
      <c r="Q390" s="26">
        <f t="shared" si="81"/>
        <v>26266.666666666668</v>
      </c>
      <c r="R390" s="25">
        <f>MAX(0,P390*(1+inputs!$B$33)-MAX(0,inputs!$B$31*(Q390-inputs!$B$30)))</f>
        <v>48250.714003904337</v>
      </c>
      <c r="S390" s="26">
        <f t="shared" si="82"/>
        <v>28355.555555555555</v>
      </c>
      <c r="T390" s="25">
        <f>MAX(0,R390*(1+inputs!$B$33)-MAX(0,inputs!$B$31*(S390-inputs!$B$30)))</f>
        <v>48239.034713962894</v>
      </c>
      <c r="U390" s="26">
        <f t="shared" si="83"/>
        <v>30444.444444444445</v>
      </c>
      <c r="V390" s="25">
        <f>MAX(0,T390*(1+inputs!$B$33)-MAX(0,inputs!$B$31*(U390-inputs!$B$30)))</f>
        <v>48039.180234672327</v>
      </c>
      <c r="W390" s="26">
        <f t="shared" si="84"/>
        <v>32533.333333333336</v>
      </c>
      <c r="X390" s="25">
        <f>MAX(0,V390*(1+inputs!$B$33)-MAX(0,inputs!$B$31*(W390-inputs!$B$30)))</f>
        <v>47648.327938192408</v>
      </c>
      <c r="Y390" s="26">
        <f t="shared" si="85"/>
        <v>34622.222222222219</v>
      </c>
      <c r="Z390" s="25">
        <f>MAX(0,X390*(1+inputs!$B$33)-MAX(0,inputs!$B$31*(Y390-inputs!$B$30)))</f>
        <v>47063.612857265289</v>
      </c>
      <c r="AA390" s="25">
        <f>MAX(0,Y390*(1+inputs!$B$33)-MAX(0,inputs!$B$31*(Z390-inputs!$B$30)))</f>
        <v>32722.390398401672</v>
      </c>
      <c r="AB390" s="26">
        <f t="shared" si="86"/>
        <v>38800</v>
      </c>
      <c r="AC390" s="25">
        <f>MAX(0,AA390*(1+inputs!$B$33)-MAX(0,inputs!$B$31*(AB390-inputs!$B$30)))</f>
        <v>31537.786254377697</v>
      </c>
      <c r="AD390" s="26">
        <f>IF(inputs!$B$27="YES",MAX(0,inputs!$B$31*(AB390-inputs!$B$30)),0)</f>
        <v>0</v>
      </c>
      <c r="AE390" s="3">
        <f t="shared" si="87"/>
        <v>8721.4750000000004</v>
      </c>
      <c r="AF390" s="1">
        <f t="shared" si="90"/>
        <v>0.33250000000000002</v>
      </c>
      <c r="AG390" s="8">
        <f t="shared" si="88"/>
        <v>30078.525000000001</v>
      </c>
    </row>
    <row r="391" spans="1:33" x14ac:dyDescent="0.2">
      <c r="A391" s="11">
        <f t="shared" si="89"/>
        <v>38900</v>
      </c>
      <c r="B391" s="15">
        <f>inputs!$C$3-MAX(0,MIN((calculations!A391-inputs!$B$8)*0.5,inputs!$C$3))+IF(AND(inputs!$B$23="YES",A391&lt;=inputs!$B$25),inputs!$B$24,0)</f>
        <v>12570</v>
      </c>
      <c r="C391" s="15">
        <f>MAX(0,MIN(A391-B391,inputs!$C$4)*inputs!$B$3)</f>
        <v>5266</v>
      </c>
      <c r="D391" s="16">
        <f>MAX(0,(MIN(A391,inputs!$C$5)-(inputs!$C$4+B391))*inputs!$B$4)</f>
        <v>0</v>
      </c>
      <c r="E391" s="16">
        <f>MAX(0, (calculations!A391-inputs!$C$5)*inputs!$B$5)</f>
        <v>0</v>
      </c>
      <c r="F391" s="19">
        <f>MAX(0,inputs!$B$13*(MIN(calculations!A391,inputs!$C$14)-inputs!$C$13))+MAX(0,inputs!$B$14*(calculations!A391-inputs!$C$14))</f>
        <v>3488.7250000000004</v>
      </c>
      <c r="G391" s="22">
        <f>MAX(MIN((calculations!A391-inputs!$B$21)/10000,100%),0) * inputs!$B$18</f>
        <v>0</v>
      </c>
      <c r="H391" s="22">
        <f>IF(AND(inputs!$B$35="YES", calculations!A391&gt;=inputs!$B$36,calculations!A391&lt;inputs!$B$37),inputs!$B$38*MIN(2,inputs!$B$17),0)</f>
        <v>0</v>
      </c>
      <c r="I391" s="25">
        <f>MIN(inputs!$B$32,A391)</f>
        <v>20000</v>
      </c>
      <c r="J391" s="25">
        <f>inputs!$B$29*(1+inputs!$B$33)-MAX(0,inputs!$B$31*(I391-inputs!$B$30))</f>
        <v>46486.999999999993</v>
      </c>
      <c r="K391" s="26">
        <f t="shared" si="78"/>
        <v>20000</v>
      </c>
      <c r="L391" s="25">
        <f>MAX(0,J391*(1+inputs!$B$33)-MAX(0,inputs!$B$31*(K391-inputs!$B$30)))</f>
        <v>47184.304999999986</v>
      </c>
      <c r="M391" s="26">
        <f t="shared" si="79"/>
        <v>22100</v>
      </c>
      <c r="N391" s="25">
        <f>MAX(0,L391*(1+inputs!$B$33)-MAX(0,inputs!$B$31*(M391-inputs!$B$30)))</f>
        <v>47719.629574999977</v>
      </c>
      <c r="O391" s="26">
        <f t="shared" si="80"/>
        <v>24200</v>
      </c>
      <c r="P391" s="25">
        <f>MAX(0,N391*(1+inputs!$B$33)-MAX(0,inputs!$B$31*(O391-inputs!$B$30)))</f>
        <v>48073.984018624971</v>
      </c>
      <c r="Q391" s="26">
        <f t="shared" si="81"/>
        <v>26300</v>
      </c>
      <c r="R391" s="25">
        <f>MAX(0,P391*(1+inputs!$B$33)-MAX(0,inputs!$B$31*(Q391-inputs!$B$30)))</f>
        <v>48244.653778904336</v>
      </c>
      <c r="S391" s="26">
        <f t="shared" si="82"/>
        <v>28400</v>
      </c>
      <c r="T391" s="25">
        <f>MAX(0,R391*(1+inputs!$B$33)-MAX(0,inputs!$B$31*(S391-inputs!$B$30)))</f>
        <v>48228.883585587893</v>
      </c>
      <c r="U391" s="26">
        <f t="shared" si="83"/>
        <v>30500</v>
      </c>
      <c r="V391" s="25">
        <f>MAX(0,T391*(1+inputs!$B$33)-MAX(0,inputs!$B$31*(U391-inputs!$B$30)))</f>
        <v>48023.876839371704</v>
      </c>
      <c r="W391" s="26">
        <f t="shared" si="84"/>
        <v>32600</v>
      </c>
      <c r="X391" s="25">
        <f>MAX(0,V391*(1+inputs!$B$33)-MAX(0,inputs!$B$31*(W391-inputs!$B$30)))</f>
        <v>47626.79499196227</v>
      </c>
      <c r="Y391" s="26">
        <f t="shared" si="85"/>
        <v>34700</v>
      </c>
      <c r="Z391" s="25">
        <f>MAX(0,X391*(1+inputs!$B$33)-MAX(0,inputs!$B$31*(Y391-inputs!$B$30)))</f>
        <v>47034.756916841696</v>
      </c>
      <c r="AA391" s="25">
        <f>MAX(0,Y391*(1+inputs!$B$33)-MAX(0,inputs!$B$31*(Z391-inputs!$B$30)))</f>
        <v>32803.931877484247</v>
      </c>
      <c r="AB391" s="26">
        <f t="shared" si="86"/>
        <v>38900</v>
      </c>
      <c r="AC391" s="25">
        <f>MAX(0,AA391*(1+inputs!$B$33)-MAX(0,inputs!$B$31*(AB391-inputs!$B$30)))</f>
        <v>31611.55085564651</v>
      </c>
      <c r="AD391" s="26">
        <f>IF(inputs!$B$27="YES",MAX(0,inputs!$B$31*(AB391-inputs!$B$30)),0)</f>
        <v>0</v>
      </c>
      <c r="AE391" s="3">
        <f t="shared" si="87"/>
        <v>8754.7250000000004</v>
      </c>
      <c r="AF391" s="1">
        <f t="shared" si="90"/>
        <v>0.33250000000000002</v>
      </c>
      <c r="AG391" s="8">
        <f t="shared" si="88"/>
        <v>30145.275000000001</v>
      </c>
    </row>
    <row r="392" spans="1:33" x14ac:dyDescent="0.2">
      <c r="A392" s="11">
        <f t="shared" si="89"/>
        <v>39000</v>
      </c>
      <c r="B392" s="15">
        <f>inputs!$C$3-MAX(0,MIN((calculations!A392-inputs!$B$8)*0.5,inputs!$C$3))+IF(AND(inputs!$B$23="YES",A392&lt;=inputs!$B$25),inputs!$B$24,0)</f>
        <v>12570</v>
      </c>
      <c r="C392" s="15">
        <f>MAX(0,MIN(A392-B392,inputs!$C$4)*inputs!$B$3)</f>
        <v>5286</v>
      </c>
      <c r="D392" s="16">
        <f>MAX(0,(MIN(A392,inputs!$C$5)-(inputs!$C$4+B392))*inputs!$B$4)</f>
        <v>0</v>
      </c>
      <c r="E392" s="16">
        <f>MAX(0, (calculations!A392-inputs!$C$5)*inputs!$B$5)</f>
        <v>0</v>
      </c>
      <c r="F392" s="19">
        <f>MAX(0,inputs!$B$13*(MIN(calculations!A392,inputs!$C$14)-inputs!$C$13))+MAX(0,inputs!$B$14*(calculations!A392-inputs!$C$14))</f>
        <v>3501.9750000000004</v>
      </c>
      <c r="G392" s="22">
        <f>MAX(MIN((calculations!A392-inputs!$B$21)/10000,100%),0) * inputs!$B$18</f>
        <v>0</v>
      </c>
      <c r="H392" s="22">
        <f>IF(AND(inputs!$B$35="YES", calculations!A392&gt;=inputs!$B$36,calculations!A392&lt;inputs!$B$37),inputs!$B$38*MIN(2,inputs!$B$17),0)</f>
        <v>0</v>
      </c>
      <c r="I392" s="25">
        <f>MIN(inputs!$B$32,A392)</f>
        <v>20000</v>
      </c>
      <c r="J392" s="25">
        <f>inputs!$B$29*(1+inputs!$B$33)-MAX(0,inputs!$B$31*(I392-inputs!$B$30))</f>
        <v>46486.999999999993</v>
      </c>
      <c r="K392" s="26">
        <f t="shared" si="78"/>
        <v>20000</v>
      </c>
      <c r="L392" s="25">
        <f>MAX(0,J392*(1+inputs!$B$33)-MAX(0,inputs!$B$31*(K392-inputs!$B$30)))</f>
        <v>47184.304999999986</v>
      </c>
      <c r="M392" s="26">
        <f t="shared" si="79"/>
        <v>22111.111111111109</v>
      </c>
      <c r="N392" s="25">
        <f>MAX(0,L392*(1+inputs!$B$33)-MAX(0,inputs!$B$31*(M392-inputs!$B$30)))</f>
        <v>47718.629574999977</v>
      </c>
      <c r="O392" s="26">
        <f t="shared" si="80"/>
        <v>24222.222222222223</v>
      </c>
      <c r="P392" s="25">
        <f>MAX(0,N392*(1+inputs!$B$33)-MAX(0,inputs!$B$31*(O392-inputs!$B$30)))</f>
        <v>48070.969018624972</v>
      </c>
      <c r="Q392" s="26">
        <f t="shared" si="81"/>
        <v>26333.333333333332</v>
      </c>
      <c r="R392" s="25">
        <f>MAX(0,P392*(1+inputs!$B$33)-MAX(0,inputs!$B$31*(Q392-inputs!$B$30)))</f>
        <v>48238.593553904342</v>
      </c>
      <c r="S392" s="26">
        <f t="shared" si="82"/>
        <v>28444.444444444445</v>
      </c>
      <c r="T392" s="25">
        <f>MAX(0,R392*(1+inputs!$B$33)-MAX(0,inputs!$B$31*(S392-inputs!$B$30)))</f>
        <v>48218.7324572129</v>
      </c>
      <c r="U392" s="26">
        <f t="shared" si="83"/>
        <v>30555.555555555555</v>
      </c>
      <c r="V392" s="25">
        <f>MAX(0,T392*(1+inputs!$B$33)-MAX(0,inputs!$B$31*(U392-inputs!$B$30)))</f>
        <v>48008.573444071088</v>
      </c>
      <c r="W392" s="26">
        <f t="shared" si="84"/>
        <v>32666.666666666664</v>
      </c>
      <c r="X392" s="25">
        <f>MAX(0,V392*(1+inputs!$B$33)-MAX(0,inputs!$B$31*(W392-inputs!$B$30)))</f>
        <v>47605.262045732146</v>
      </c>
      <c r="Y392" s="26">
        <f t="shared" si="85"/>
        <v>34777.777777777781</v>
      </c>
      <c r="Z392" s="25">
        <f>MAX(0,X392*(1+inputs!$B$33)-MAX(0,inputs!$B$31*(Y392-inputs!$B$30)))</f>
        <v>47005.900976418125</v>
      </c>
      <c r="AA392" s="25">
        <f>MAX(0,Y392*(1+inputs!$B$33)-MAX(0,inputs!$B$31*(Z392-inputs!$B$30)))</f>
        <v>32885.473356566814</v>
      </c>
      <c r="AB392" s="26">
        <f t="shared" si="86"/>
        <v>39000</v>
      </c>
      <c r="AC392" s="25">
        <f>MAX(0,AA392*(1+inputs!$B$33)-MAX(0,inputs!$B$31*(AB392-inputs!$B$30)))</f>
        <v>31685.315456915316</v>
      </c>
      <c r="AD392" s="26">
        <f>IF(inputs!$B$27="YES",MAX(0,inputs!$B$31*(AB392-inputs!$B$30)),0)</f>
        <v>0</v>
      </c>
      <c r="AE392" s="3">
        <f t="shared" si="87"/>
        <v>8787.9750000000004</v>
      </c>
      <c r="AF392" s="1">
        <f t="shared" si="90"/>
        <v>0.33250000000000002</v>
      </c>
      <c r="AG392" s="8">
        <f t="shared" si="88"/>
        <v>30212.025000000001</v>
      </c>
    </row>
    <row r="393" spans="1:33" x14ac:dyDescent="0.2">
      <c r="A393" s="11">
        <f t="shared" si="89"/>
        <v>39100</v>
      </c>
      <c r="B393" s="15">
        <f>inputs!$C$3-MAX(0,MIN((calculations!A393-inputs!$B$8)*0.5,inputs!$C$3))+IF(AND(inputs!$B$23="YES",A393&lt;=inputs!$B$25),inputs!$B$24,0)</f>
        <v>12570</v>
      </c>
      <c r="C393" s="15">
        <f>MAX(0,MIN(A393-B393,inputs!$C$4)*inputs!$B$3)</f>
        <v>5306</v>
      </c>
      <c r="D393" s="16">
        <f>MAX(0,(MIN(A393,inputs!$C$5)-(inputs!$C$4+B393))*inputs!$B$4)</f>
        <v>0</v>
      </c>
      <c r="E393" s="16">
        <f>MAX(0, (calculations!A393-inputs!$C$5)*inputs!$B$5)</f>
        <v>0</v>
      </c>
      <c r="F393" s="19">
        <f>MAX(0,inputs!$B$13*(MIN(calculations!A393,inputs!$C$14)-inputs!$C$13))+MAX(0,inputs!$B$14*(calculations!A393-inputs!$C$14))</f>
        <v>3515.2250000000004</v>
      </c>
      <c r="G393" s="22">
        <f>MAX(MIN((calculations!A393-inputs!$B$21)/10000,100%),0) * inputs!$B$18</f>
        <v>0</v>
      </c>
      <c r="H393" s="22">
        <f>IF(AND(inputs!$B$35="YES", calculations!A393&gt;=inputs!$B$36,calculations!A393&lt;inputs!$B$37),inputs!$B$38*MIN(2,inputs!$B$17),0)</f>
        <v>0</v>
      </c>
      <c r="I393" s="25">
        <f>MIN(inputs!$B$32,A393)</f>
        <v>20000</v>
      </c>
      <c r="J393" s="25">
        <f>inputs!$B$29*(1+inputs!$B$33)-MAX(0,inputs!$B$31*(I393-inputs!$B$30))</f>
        <v>46486.999999999993</v>
      </c>
      <c r="K393" s="26">
        <f t="shared" si="78"/>
        <v>20000</v>
      </c>
      <c r="L393" s="25">
        <f>MAX(0,J393*(1+inputs!$B$33)-MAX(0,inputs!$B$31*(K393-inputs!$B$30)))</f>
        <v>47184.304999999986</v>
      </c>
      <c r="M393" s="26">
        <f t="shared" si="79"/>
        <v>22122.222222222223</v>
      </c>
      <c r="N393" s="25">
        <f>MAX(0,L393*(1+inputs!$B$33)-MAX(0,inputs!$B$31*(M393-inputs!$B$30)))</f>
        <v>47717.629574999977</v>
      </c>
      <c r="O393" s="26">
        <f t="shared" si="80"/>
        <v>24244.444444444445</v>
      </c>
      <c r="P393" s="25">
        <f>MAX(0,N393*(1+inputs!$B$33)-MAX(0,inputs!$B$31*(O393-inputs!$B$30)))</f>
        <v>48067.954018624972</v>
      </c>
      <c r="Q393" s="26">
        <f t="shared" si="81"/>
        <v>26366.666666666668</v>
      </c>
      <c r="R393" s="25">
        <f>MAX(0,P393*(1+inputs!$B$33)-MAX(0,inputs!$B$31*(Q393-inputs!$B$30)))</f>
        <v>48232.533328904341</v>
      </c>
      <c r="S393" s="26">
        <f t="shared" si="82"/>
        <v>28488.888888888891</v>
      </c>
      <c r="T393" s="25">
        <f>MAX(0,R393*(1+inputs!$B$33)-MAX(0,inputs!$B$31*(S393-inputs!$B$30)))</f>
        <v>48208.581328837899</v>
      </c>
      <c r="U393" s="26">
        <f t="shared" si="83"/>
        <v>30611.111111111109</v>
      </c>
      <c r="V393" s="25">
        <f>MAX(0,T393*(1+inputs!$B$33)-MAX(0,inputs!$B$31*(U393-inputs!$B$30)))</f>
        <v>47993.270048770464</v>
      </c>
      <c r="W393" s="26">
        <f t="shared" si="84"/>
        <v>32733.333333333336</v>
      </c>
      <c r="X393" s="25">
        <f>MAX(0,V393*(1+inputs!$B$33)-MAX(0,inputs!$B$31*(W393-inputs!$B$30)))</f>
        <v>47583.729099502016</v>
      </c>
      <c r="Y393" s="26">
        <f t="shared" si="85"/>
        <v>34855.555555555555</v>
      </c>
      <c r="Z393" s="25">
        <f>MAX(0,X393*(1+inputs!$B$33)-MAX(0,inputs!$B$31*(Y393-inputs!$B$30)))</f>
        <v>46977.045035994539</v>
      </c>
      <c r="AA393" s="25">
        <f>MAX(0,Y393*(1+inputs!$B$33)-MAX(0,inputs!$B$31*(Z393-inputs!$B$30)))</f>
        <v>32967.014835649374</v>
      </c>
      <c r="AB393" s="26">
        <f t="shared" si="86"/>
        <v>39100</v>
      </c>
      <c r="AC393" s="25">
        <f>MAX(0,AA393*(1+inputs!$B$33)-MAX(0,inputs!$B$31*(AB393-inputs!$B$30)))</f>
        <v>31759.080058184114</v>
      </c>
      <c r="AD393" s="26">
        <f>IF(inputs!$B$27="YES",MAX(0,inputs!$B$31*(AB393-inputs!$B$30)),0)</f>
        <v>0</v>
      </c>
      <c r="AE393" s="3">
        <f t="shared" si="87"/>
        <v>8821.2250000000004</v>
      </c>
      <c r="AF393" s="1">
        <f t="shared" si="90"/>
        <v>0.33250000000000002</v>
      </c>
      <c r="AG393" s="8">
        <f t="shared" si="88"/>
        <v>30278.775000000001</v>
      </c>
    </row>
    <row r="394" spans="1:33" x14ac:dyDescent="0.2">
      <c r="A394" s="11">
        <f t="shared" si="89"/>
        <v>39200</v>
      </c>
      <c r="B394" s="15">
        <f>inputs!$C$3-MAX(0,MIN((calculations!A394-inputs!$B$8)*0.5,inputs!$C$3))+IF(AND(inputs!$B$23="YES",A394&lt;=inputs!$B$25),inputs!$B$24,0)</f>
        <v>12570</v>
      </c>
      <c r="C394" s="15">
        <f>MAX(0,MIN(A394-B394,inputs!$C$4)*inputs!$B$3)</f>
        <v>5326</v>
      </c>
      <c r="D394" s="16">
        <f>MAX(0,(MIN(A394,inputs!$C$5)-(inputs!$C$4+B394))*inputs!$B$4)</f>
        <v>0</v>
      </c>
      <c r="E394" s="16">
        <f>MAX(0, (calculations!A394-inputs!$C$5)*inputs!$B$5)</f>
        <v>0</v>
      </c>
      <c r="F394" s="19">
        <f>MAX(0,inputs!$B$13*(MIN(calculations!A394,inputs!$C$14)-inputs!$C$13))+MAX(0,inputs!$B$14*(calculations!A394-inputs!$C$14))</f>
        <v>3528.4750000000004</v>
      </c>
      <c r="G394" s="22">
        <f>MAX(MIN((calculations!A394-inputs!$B$21)/10000,100%),0) * inputs!$B$18</f>
        <v>0</v>
      </c>
      <c r="H394" s="22">
        <f>IF(AND(inputs!$B$35="YES", calculations!A394&gt;=inputs!$B$36,calculations!A394&lt;inputs!$B$37),inputs!$B$38*MIN(2,inputs!$B$17),0)</f>
        <v>0</v>
      </c>
      <c r="I394" s="25">
        <f>MIN(inputs!$B$32,A394)</f>
        <v>20000</v>
      </c>
      <c r="J394" s="25">
        <f>inputs!$B$29*(1+inputs!$B$33)-MAX(0,inputs!$B$31*(I394-inputs!$B$30))</f>
        <v>46486.999999999993</v>
      </c>
      <c r="K394" s="26">
        <f t="shared" si="78"/>
        <v>20000</v>
      </c>
      <c r="L394" s="25">
        <f>MAX(0,J394*(1+inputs!$B$33)-MAX(0,inputs!$B$31*(K394-inputs!$B$30)))</f>
        <v>47184.304999999986</v>
      </c>
      <c r="M394" s="26">
        <f t="shared" si="79"/>
        <v>22133.333333333332</v>
      </c>
      <c r="N394" s="25">
        <f>MAX(0,L394*(1+inputs!$B$33)-MAX(0,inputs!$B$31*(M394-inputs!$B$30)))</f>
        <v>47716.629574999977</v>
      </c>
      <c r="O394" s="26">
        <f t="shared" si="80"/>
        <v>24266.666666666668</v>
      </c>
      <c r="P394" s="25">
        <f>MAX(0,N394*(1+inputs!$B$33)-MAX(0,inputs!$B$31*(O394-inputs!$B$30)))</f>
        <v>48064.939018624973</v>
      </c>
      <c r="Q394" s="26">
        <f t="shared" si="81"/>
        <v>26400</v>
      </c>
      <c r="R394" s="25">
        <f>MAX(0,P394*(1+inputs!$B$33)-MAX(0,inputs!$B$31*(Q394-inputs!$B$30)))</f>
        <v>48226.47310390434</v>
      </c>
      <c r="S394" s="26">
        <f t="shared" si="82"/>
        <v>28533.333333333336</v>
      </c>
      <c r="T394" s="25">
        <f>MAX(0,R394*(1+inputs!$B$33)-MAX(0,inputs!$B$31*(S394-inputs!$B$30)))</f>
        <v>48198.430200462899</v>
      </c>
      <c r="U394" s="26">
        <f t="shared" si="83"/>
        <v>30666.666666666664</v>
      </c>
      <c r="V394" s="25">
        <f>MAX(0,T394*(1+inputs!$B$33)-MAX(0,inputs!$B$31*(U394-inputs!$B$30)))</f>
        <v>47977.966653469834</v>
      </c>
      <c r="W394" s="26">
        <f t="shared" si="84"/>
        <v>32800</v>
      </c>
      <c r="X394" s="25">
        <f>MAX(0,V394*(1+inputs!$B$33)-MAX(0,inputs!$B$31*(W394-inputs!$B$30)))</f>
        <v>47562.196153271871</v>
      </c>
      <c r="Y394" s="26">
        <f t="shared" si="85"/>
        <v>34933.333333333336</v>
      </c>
      <c r="Z394" s="25">
        <f>MAX(0,X394*(1+inputs!$B$33)-MAX(0,inputs!$B$31*(Y394-inputs!$B$30)))</f>
        <v>46948.189095570939</v>
      </c>
      <c r="AA394" s="25">
        <f>MAX(0,Y394*(1+inputs!$B$33)-MAX(0,inputs!$B$31*(Z394-inputs!$B$30)))</f>
        <v>33048.556314731948</v>
      </c>
      <c r="AB394" s="26">
        <f t="shared" si="86"/>
        <v>39200</v>
      </c>
      <c r="AC394" s="25">
        <f>MAX(0,AA394*(1+inputs!$B$33)-MAX(0,inputs!$B$31*(AB394-inputs!$B$30)))</f>
        <v>31832.844659452927</v>
      </c>
      <c r="AD394" s="26">
        <f>IF(inputs!$B$27="YES",MAX(0,inputs!$B$31*(AB394-inputs!$B$30)),0)</f>
        <v>0</v>
      </c>
      <c r="AE394" s="3">
        <f t="shared" si="87"/>
        <v>8854.4750000000004</v>
      </c>
      <c r="AF394" s="1">
        <f t="shared" si="90"/>
        <v>0.33250000000000002</v>
      </c>
      <c r="AG394" s="8">
        <f t="shared" si="88"/>
        <v>30345.525000000001</v>
      </c>
    </row>
    <row r="395" spans="1:33" x14ac:dyDescent="0.2">
      <c r="A395" s="11">
        <f t="shared" si="89"/>
        <v>39300</v>
      </c>
      <c r="B395" s="15">
        <f>inputs!$C$3-MAX(0,MIN((calculations!A395-inputs!$B$8)*0.5,inputs!$C$3))+IF(AND(inputs!$B$23="YES",A395&lt;=inputs!$B$25),inputs!$B$24,0)</f>
        <v>12570</v>
      </c>
      <c r="C395" s="15">
        <f>MAX(0,MIN(A395-B395,inputs!$C$4)*inputs!$B$3)</f>
        <v>5346</v>
      </c>
      <c r="D395" s="16">
        <f>MAX(0,(MIN(A395,inputs!$C$5)-(inputs!$C$4+B395))*inputs!$B$4)</f>
        <v>0</v>
      </c>
      <c r="E395" s="16">
        <f>MAX(0, (calculations!A395-inputs!$C$5)*inputs!$B$5)</f>
        <v>0</v>
      </c>
      <c r="F395" s="19">
        <f>MAX(0,inputs!$B$13*(MIN(calculations!A395,inputs!$C$14)-inputs!$C$13))+MAX(0,inputs!$B$14*(calculations!A395-inputs!$C$14))</f>
        <v>3541.7250000000004</v>
      </c>
      <c r="G395" s="22">
        <f>MAX(MIN((calculations!A395-inputs!$B$21)/10000,100%),0) * inputs!$B$18</f>
        <v>0</v>
      </c>
      <c r="H395" s="22">
        <f>IF(AND(inputs!$B$35="YES", calculations!A395&gt;=inputs!$B$36,calculations!A395&lt;inputs!$B$37),inputs!$B$38*MIN(2,inputs!$B$17),0)</f>
        <v>0</v>
      </c>
      <c r="I395" s="25">
        <f>MIN(inputs!$B$32,A395)</f>
        <v>20000</v>
      </c>
      <c r="J395" s="25">
        <f>inputs!$B$29*(1+inputs!$B$33)-MAX(0,inputs!$B$31*(I395-inputs!$B$30))</f>
        <v>46486.999999999993</v>
      </c>
      <c r="K395" s="26">
        <f t="shared" si="78"/>
        <v>20000</v>
      </c>
      <c r="L395" s="25">
        <f>MAX(0,J395*(1+inputs!$B$33)-MAX(0,inputs!$B$31*(K395-inputs!$B$30)))</f>
        <v>47184.304999999986</v>
      </c>
      <c r="M395" s="26">
        <f t="shared" si="79"/>
        <v>22144.444444444445</v>
      </c>
      <c r="N395" s="25">
        <f>MAX(0,L395*(1+inputs!$B$33)-MAX(0,inputs!$B$31*(M395-inputs!$B$30)))</f>
        <v>47715.629574999977</v>
      </c>
      <c r="O395" s="26">
        <f t="shared" si="80"/>
        <v>24288.888888888891</v>
      </c>
      <c r="P395" s="25">
        <f>MAX(0,N395*(1+inputs!$B$33)-MAX(0,inputs!$B$31*(O395-inputs!$B$30)))</f>
        <v>48061.924018624966</v>
      </c>
      <c r="Q395" s="26">
        <f t="shared" si="81"/>
        <v>26433.333333333332</v>
      </c>
      <c r="R395" s="25">
        <f>MAX(0,P395*(1+inputs!$B$33)-MAX(0,inputs!$B$31*(Q395-inputs!$B$30)))</f>
        <v>48220.412878904332</v>
      </c>
      <c r="S395" s="26">
        <f t="shared" si="82"/>
        <v>28577.777777777777</v>
      </c>
      <c r="T395" s="25">
        <f>MAX(0,R395*(1+inputs!$B$33)-MAX(0,inputs!$B$31*(S395-inputs!$B$30)))</f>
        <v>48188.279072087891</v>
      </c>
      <c r="U395" s="26">
        <f t="shared" si="83"/>
        <v>30722.222222222223</v>
      </c>
      <c r="V395" s="25">
        <f>MAX(0,T395*(1+inputs!$B$33)-MAX(0,inputs!$B$31*(U395-inputs!$B$30)))</f>
        <v>47962.663258169203</v>
      </c>
      <c r="W395" s="26">
        <f t="shared" si="84"/>
        <v>32866.666666666664</v>
      </c>
      <c r="X395" s="25">
        <f>MAX(0,V395*(1+inputs!$B$33)-MAX(0,inputs!$B$31*(W395-inputs!$B$30)))</f>
        <v>47540.663207041733</v>
      </c>
      <c r="Y395" s="26">
        <f t="shared" si="85"/>
        <v>35011.111111111109</v>
      </c>
      <c r="Z395" s="25">
        <f>MAX(0,X395*(1+inputs!$B$33)-MAX(0,inputs!$B$31*(Y395-inputs!$B$30)))</f>
        <v>46919.333155147353</v>
      </c>
      <c r="AA395" s="25">
        <f>MAX(0,Y395*(1+inputs!$B$33)-MAX(0,inputs!$B$31*(Z395-inputs!$B$30)))</f>
        <v>33130.097793814515</v>
      </c>
      <c r="AB395" s="26">
        <f t="shared" si="86"/>
        <v>39300</v>
      </c>
      <c r="AC395" s="25">
        <f>MAX(0,AA395*(1+inputs!$B$33)-MAX(0,inputs!$B$31*(AB395-inputs!$B$30)))</f>
        <v>31906.609260721732</v>
      </c>
      <c r="AD395" s="26">
        <f>IF(inputs!$B$27="YES",MAX(0,inputs!$B$31*(AB395-inputs!$B$30)),0)</f>
        <v>0</v>
      </c>
      <c r="AE395" s="3">
        <f t="shared" si="87"/>
        <v>8887.7250000000004</v>
      </c>
      <c r="AF395" s="1">
        <f t="shared" si="90"/>
        <v>0.33250000000000002</v>
      </c>
      <c r="AG395" s="8">
        <f t="shared" si="88"/>
        <v>30412.275000000001</v>
      </c>
    </row>
    <row r="396" spans="1:33" x14ac:dyDescent="0.2">
      <c r="A396" s="11">
        <f t="shared" si="89"/>
        <v>39400</v>
      </c>
      <c r="B396" s="15">
        <f>inputs!$C$3-MAX(0,MIN((calculations!A396-inputs!$B$8)*0.5,inputs!$C$3))+IF(AND(inputs!$B$23="YES",A396&lt;=inputs!$B$25),inputs!$B$24,0)</f>
        <v>12570</v>
      </c>
      <c r="C396" s="15">
        <f>MAX(0,MIN(A396-B396,inputs!$C$4)*inputs!$B$3)</f>
        <v>5366</v>
      </c>
      <c r="D396" s="16">
        <f>MAX(0,(MIN(A396,inputs!$C$5)-(inputs!$C$4+B396))*inputs!$B$4)</f>
        <v>0</v>
      </c>
      <c r="E396" s="16">
        <f>MAX(0, (calculations!A396-inputs!$C$5)*inputs!$B$5)</f>
        <v>0</v>
      </c>
      <c r="F396" s="19">
        <f>MAX(0,inputs!$B$13*(MIN(calculations!A396,inputs!$C$14)-inputs!$C$13))+MAX(0,inputs!$B$14*(calculations!A396-inputs!$C$14))</f>
        <v>3554.9750000000004</v>
      </c>
      <c r="G396" s="22">
        <f>MAX(MIN((calculations!A396-inputs!$B$21)/10000,100%),0) * inputs!$B$18</f>
        <v>0</v>
      </c>
      <c r="H396" s="22">
        <f>IF(AND(inputs!$B$35="YES", calculations!A396&gt;=inputs!$B$36,calculations!A396&lt;inputs!$B$37),inputs!$B$38*MIN(2,inputs!$B$17),0)</f>
        <v>0</v>
      </c>
      <c r="I396" s="25">
        <f>MIN(inputs!$B$32,A396)</f>
        <v>20000</v>
      </c>
      <c r="J396" s="25">
        <f>inputs!$B$29*(1+inputs!$B$33)-MAX(0,inputs!$B$31*(I396-inputs!$B$30))</f>
        <v>46486.999999999993</v>
      </c>
      <c r="K396" s="26">
        <f t="shared" si="78"/>
        <v>20000</v>
      </c>
      <c r="L396" s="25">
        <f>MAX(0,J396*(1+inputs!$B$33)-MAX(0,inputs!$B$31*(K396-inputs!$B$30)))</f>
        <v>47184.304999999986</v>
      </c>
      <c r="M396" s="26">
        <f t="shared" si="79"/>
        <v>22155.555555555555</v>
      </c>
      <c r="N396" s="25">
        <f>MAX(0,L396*(1+inputs!$B$33)-MAX(0,inputs!$B$31*(M396-inputs!$B$30)))</f>
        <v>47714.629574999977</v>
      </c>
      <c r="O396" s="26">
        <f t="shared" si="80"/>
        <v>24311.111111111109</v>
      </c>
      <c r="P396" s="25">
        <f>MAX(0,N396*(1+inputs!$B$33)-MAX(0,inputs!$B$31*(O396-inputs!$B$30)))</f>
        <v>48058.909018624967</v>
      </c>
      <c r="Q396" s="26">
        <f t="shared" si="81"/>
        <v>26466.666666666668</v>
      </c>
      <c r="R396" s="25">
        <f>MAX(0,P396*(1+inputs!$B$33)-MAX(0,inputs!$B$31*(Q396-inputs!$B$30)))</f>
        <v>48214.352653904338</v>
      </c>
      <c r="S396" s="26">
        <f t="shared" si="82"/>
        <v>28622.222222222223</v>
      </c>
      <c r="T396" s="25">
        <f>MAX(0,R396*(1+inputs!$B$33)-MAX(0,inputs!$B$31*(S396-inputs!$B$30)))</f>
        <v>48178.127943712898</v>
      </c>
      <c r="U396" s="26">
        <f t="shared" si="83"/>
        <v>30777.777777777777</v>
      </c>
      <c r="V396" s="25">
        <f>MAX(0,T396*(1+inputs!$B$33)-MAX(0,inputs!$B$31*(U396-inputs!$B$30)))</f>
        <v>47947.359862868587</v>
      </c>
      <c r="W396" s="26">
        <f t="shared" si="84"/>
        <v>32933.333333333336</v>
      </c>
      <c r="X396" s="25">
        <f>MAX(0,V396*(1+inputs!$B$33)-MAX(0,inputs!$B$31*(W396-inputs!$B$30)))</f>
        <v>47519.130260811609</v>
      </c>
      <c r="Y396" s="26">
        <f t="shared" si="85"/>
        <v>35088.888888888891</v>
      </c>
      <c r="Z396" s="25">
        <f>MAX(0,X396*(1+inputs!$B$33)-MAX(0,inputs!$B$31*(Y396-inputs!$B$30)))</f>
        <v>46890.477214723775</v>
      </c>
      <c r="AA396" s="25">
        <f>MAX(0,Y396*(1+inputs!$B$33)-MAX(0,inputs!$B$31*(Z396-inputs!$B$30)))</f>
        <v>33211.639272897082</v>
      </c>
      <c r="AB396" s="26">
        <f t="shared" si="86"/>
        <v>39400</v>
      </c>
      <c r="AC396" s="25">
        <f>MAX(0,AA396*(1+inputs!$B$33)-MAX(0,inputs!$B$31*(AB396-inputs!$B$30)))</f>
        <v>31980.373861990538</v>
      </c>
      <c r="AD396" s="26">
        <f>IF(inputs!$B$27="YES",MAX(0,inputs!$B$31*(AB396-inputs!$B$30)),0)</f>
        <v>0</v>
      </c>
      <c r="AE396" s="3">
        <f t="shared" si="87"/>
        <v>8920.9750000000004</v>
      </c>
      <c r="AF396" s="1">
        <f t="shared" si="90"/>
        <v>0.33250000000000002</v>
      </c>
      <c r="AG396" s="8">
        <f t="shared" si="88"/>
        <v>30479.025000000001</v>
      </c>
    </row>
    <row r="397" spans="1:33" x14ac:dyDescent="0.2">
      <c r="A397" s="11">
        <f t="shared" si="89"/>
        <v>39500</v>
      </c>
      <c r="B397" s="15">
        <f>inputs!$C$3-MAX(0,MIN((calculations!A397-inputs!$B$8)*0.5,inputs!$C$3))+IF(AND(inputs!$B$23="YES",A397&lt;=inputs!$B$25),inputs!$B$24,0)</f>
        <v>12570</v>
      </c>
      <c r="C397" s="15">
        <f>MAX(0,MIN(A397-B397,inputs!$C$4)*inputs!$B$3)</f>
        <v>5386</v>
      </c>
      <c r="D397" s="16">
        <f>MAX(0,(MIN(A397,inputs!$C$5)-(inputs!$C$4+B397))*inputs!$B$4)</f>
        <v>0</v>
      </c>
      <c r="E397" s="16">
        <f>MAX(0, (calculations!A397-inputs!$C$5)*inputs!$B$5)</f>
        <v>0</v>
      </c>
      <c r="F397" s="19">
        <f>MAX(0,inputs!$B$13*(MIN(calculations!A397,inputs!$C$14)-inputs!$C$13))+MAX(0,inputs!$B$14*(calculations!A397-inputs!$C$14))</f>
        <v>3568.2250000000004</v>
      </c>
      <c r="G397" s="22">
        <f>MAX(MIN((calculations!A397-inputs!$B$21)/10000,100%),0) * inputs!$B$18</f>
        <v>0</v>
      </c>
      <c r="H397" s="22">
        <f>IF(AND(inputs!$B$35="YES", calculations!A397&gt;=inputs!$B$36,calculations!A397&lt;inputs!$B$37),inputs!$B$38*MIN(2,inputs!$B$17),0)</f>
        <v>0</v>
      </c>
      <c r="I397" s="25">
        <f>MIN(inputs!$B$32,A397)</f>
        <v>20000</v>
      </c>
      <c r="J397" s="25">
        <f>inputs!$B$29*(1+inputs!$B$33)-MAX(0,inputs!$B$31*(I397-inputs!$B$30))</f>
        <v>46486.999999999993</v>
      </c>
      <c r="K397" s="26">
        <f t="shared" si="78"/>
        <v>20000</v>
      </c>
      <c r="L397" s="25">
        <f>MAX(0,J397*(1+inputs!$B$33)-MAX(0,inputs!$B$31*(K397-inputs!$B$30)))</f>
        <v>47184.304999999986</v>
      </c>
      <c r="M397" s="26">
        <f t="shared" si="79"/>
        <v>22166.666666666668</v>
      </c>
      <c r="N397" s="25">
        <f>MAX(0,L397*(1+inputs!$B$33)-MAX(0,inputs!$B$31*(M397-inputs!$B$30)))</f>
        <v>47713.629574999977</v>
      </c>
      <c r="O397" s="26">
        <f t="shared" si="80"/>
        <v>24333.333333333332</v>
      </c>
      <c r="P397" s="25">
        <f>MAX(0,N397*(1+inputs!$B$33)-MAX(0,inputs!$B$31*(O397-inputs!$B$30)))</f>
        <v>48055.894018624967</v>
      </c>
      <c r="Q397" s="26">
        <f t="shared" si="81"/>
        <v>26500</v>
      </c>
      <c r="R397" s="25">
        <f>MAX(0,P397*(1+inputs!$B$33)-MAX(0,inputs!$B$31*(Q397-inputs!$B$30)))</f>
        <v>48208.292428904337</v>
      </c>
      <c r="S397" s="26">
        <f t="shared" si="82"/>
        <v>28666.666666666664</v>
      </c>
      <c r="T397" s="25">
        <f>MAX(0,R397*(1+inputs!$B$33)-MAX(0,inputs!$B$31*(S397-inputs!$B$30)))</f>
        <v>48167.976815337897</v>
      </c>
      <c r="U397" s="26">
        <f t="shared" si="83"/>
        <v>30833.333333333336</v>
      </c>
      <c r="V397" s="25">
        <f>MAX(0,T397*(1+inputs!$B$33)-MAX(0,inputs!$B$31*(U397-inputs!$B$30)))</f>
        <v>47932.056467567956</v>
      </c>
      <c r="W397" s="26">
        <f t="shared" si="84"/>
        <v>33000</v>
      </c>
      <c r="X397" s="25">
        <f>MAX(0,V397*(1+inputs!$B$33)-MAX(0,inputs!$B$31*(W397-inputs!$B$30)))</f>
        <v>47497.597314581471</v>
      </c>
      <c r="Y397" s="26">
        <f t="shared" si="85"/>
        <v>35166.666666666664</v>
      </c>
      <c r="Z397" s="25">
        <f>MAX(0,X397*(1+inputs!$B$33)-MAX(0,inputs!$B$31*(Y397-inputs!$B$30)))</f>
        <v>46861.621274300189</v>
      </c>
      <c r="AA397" s="25">
        <f>MAX(0,Y397*(1+inputs!$B$33)-MAX(0,inputs!$B$31*(Z397-inputs!$B$30)))</f>
        <v>33293.180751979649</v>
      </c>
      <c r="AB397" s="26">
        <f t="shared" si="86"/>
        <v>39500</v>
      </c>
      <c r="AC397" s="25">
        <f>MAX(0,AA397*(1+inputs!$B$33)-MAX(0,inputs!$B$31*(AB397-inputs!$B$30)))</f>
        <v>32054.138463259344</v>
      </c>
      <c r="AD397" s="26">
        <f>IF(inputs!$B$27="YES",MAX(0,inputs!$B$31*(AB397-inputs!$B$30)),0)</f>
        <v>0</v>
      </c>
      <c r="AE397" s="3">
        <f t="shared" si="87"/>
        <v>8954.2250000000004</v>
      </c>
      <c r="AF397" s="1">
        <f t="shared" si="90"/>
        <v>0.33250000000000002</v>
      </c>
      <c r="AG397" s="8">
        <f t="shared" si="88"/>
        <v>30545.775000000001</v>
      </c>
    </row>
    <row r="398" spans="1:33" x14ac:dyDescent="0.2">
      <c r="A398" s="11">
        <f t="shared" si="89"/>
        <v>39600</v>
      </c>
      <c r="B398" s="15">
        <f>inputs!$C$3-MAX(0,MIN((calculations!A398-inputs!$B$8)*0.5,inputs!$C$3))+IF(AND(inputs!$B$23="YES",A398&lt;=inputs!$B$25),inputs!$B$24,0)</f>
        <v>12570</v>
      </c>
      <c r="C398" s="15">
        <f>MAX(0,MIN(A398-B398,inputs!$C$4)*inputs!$B$3)</f>
        <v>5406</v>
      </c>
      <c r="D398" s="16">
        <f>MAX(0,(MIN(A398,inputs!$C$5)-(inputs!$C$4+B398))*inputs!$B$4)</f>
        <v>0</v>
      </c>
      <c r="E398" s="16">
        <f>MAX(0, (calculations!A398-inputs!$C$5)*inputs!$B$5)</f>
        <v>0</v>
      </c>
      <c r="F398" s="19">
        <f>MAX(0,inputs!$B$13*(MIN(calculations!A398,inputs!$C$14)-inputs!$C$13))+MAX(0,inputs!$B$14*(calculations!A398-inputs!$C$14))</f>
        <v>3581.4750000000004</v>
      </c>
      <c r="G398" s="22">
        <f>MAX(MIN((calculations!A398-inputs!$B$21)/10000,100%),0) * inputs!$B$18</f>
        <v>0</v>
      </c>
      <c r="H398" s="22">
        <f>IF(AND(inputs!$B$35="YES", calculations!A398&gt;=inputs!$B$36,calculations!A398&lt;inputs!$B$37),inputs!$B$38*MIN(2,inputs!$B$17),0)</f>
        <v>0</v>
      </c>
      <c r="I398" s="25">
        <f>MIN(inputs!$B$32,A398)</f>
        <v>20000</v>
      </c>
      <c r="J398" s="25">
        <f>inputs!$B$29*(1+inputs!$B$33)-MAX(0,inputs!$B$31*(I398-inputs!$B$30))</f>
        <v>46486.999999999993</v>
      </c>
      <c r="K398" s="26">
        <f t="shared" si="78"/>
        <v>20000</v>
      </c>
      <c r="L398" s="25">
        <f>MAX(0,J398*(1+inputs!$B$33)-MAX(0,inputs!$B$31*(K398-inputs!$B$30)))</f>
        <v>47184.304999999986</v>
      </c>
      <c r="M398" s="26">
        <f t="shared" si="79"/>
        <v>22177.777777777777</v>
      </c>
      <c r="N398" s="25">
        <f>MAX(0,L398*(1+inputs!$B$33)-MAX(0,inputs!$B$31*(M398-inputs!$B$30)))</f>
        <v>47712.629574999977</v>
      </c>
      <c r="O398" s="26">
        <f t="shared" si="80"/>
        <v>24355.555555555555</v>
      </c>
      <c r="P398" s="25">
        <f>MAX(0,N398*(1+inputs!$B$33)-MAX(0,inputs!$B$31*(O398-inputs!$B$30)))</f>
        <v>48052.879018624968</v>
      </c>
      <c r="Q398" s="26">
        <f t="shared" si="81"/>
        <v>26533.333333333332</v>
      </c>
      <c r="R398" s="25">
        <f>MAX(0,P398*(1+inputs!$B$33)-MAX(0,inputs!$B$31*(Q398-inputs!$B$30)))</f>
        <v>48202.232203904336</v>
      </c>
      <c r="S398" s="26">
        <f t="shared" si="82"/>
        <v>28711.111111111109</v>
      </c>
      <c r="T398" s="25">
        <f>MAX(0,R398*(1+inputs!$B$33)-MAX(0,inputs!$B$31*(S398-inputs!$B$30)))</f>
        <v>48157.825686962897</v>
      </c>
      <c r="U398" s="26">
        <f t="shared" si="83"/>
        <v>30888.888888888891</v>
      </c>
      <c r="V398" s="25">
        <f>MAX(0,T398*(1+inputs!$B$33)-MAX(0,inputs!$B$31*(U398-inputs!$B$30)))</f>
        <v>47916.753072267333</v>
      </c>
      <c r="W398" s="26">
        <f t="shared" si="84"/>
        <v>33066.666666666664</v>
      </c>
      <c r="X398" s="25">
        <f>MAX(0,V398*(1+inputs!$B$33)-MAX(0,inputs!$B$31*(W398-inputs!$B$30)))</f>
        <v>47476.064368351334</v>
      </c>
      <c r="Y398" s="26">
        <f t="shared" si="85"/>
        <v>35244.444444444445</v>
      </c>
      <c r="Z398" s="25">
        <f>MAX(0,X398*(1+inputs!$B$33)-MAX(0,inputs!$B$31*(Y398-inputs!$B$30)))</f>
        <v>46832.765333876596</v>
      </c>
      <c r="AA398" s="25">
        <f>MAX(0,Y398*(1+inputs!$B$33)-MAX(0,inputs!$B$31*(Z398-inputs!$B$30)))</f>
        <v>33374.722231062216</v>
      </c>
      <c r="AB398" s="26">
        <f t="shared" si="86"/>
        <v>39600</v>
      </c>
      <c r="AC398" s="25">
        <f>MAX(0,AA398*(1+inputs!$B$33)-MAX(0,inputs!$B$31*(AB398-inputs!$B$30)))</f>
        <v>32127.903064528149</v>
      </c>
      <c r="AD398" s="26">
        <f>IF(inputs!$B$27="YES",MAX(0,inputs!$B$31*(AB398-inputs!$B$30)),0)</f>
        <v>0</v>
      </c>
      <c r="AE398" s="3">
        <f t="shared" si="87"/>
        <v>8987.4750000000004</v>
      </c>
      <c r="AF398" s="1">
        <f t="shared" si="90"/>
        <v>0.33250000000000002</v>
      </c>
      <c r="AG398" s="8">
        <f t="shared" si="88"/>
        <v>30612.525000000001</v>
      </c>
    </row>
    <row r="399" spans="1:33" x14ac:dyDescent="0.2">
      <c r="A399" s="11">
        <f t="shared" si="89"/>
        <v>39700</v>
      </c>
      <c r="B399" s="15">
        <f>inputs!$C$3-MAX(0,MIN((calculations!A399-inputs!$B$8)*0.5,inputs!$C$3))+IF(AND(inputs!$B$23="YES",A399&lt;=inputs!$B$25),inputs!$B$24,0)</f>
        <v>12570</v>
      </c>
      <c r="C399" s="15">
        <f>MAX(0,MIN(A399-B399,inputs!$C$4)*inputs!$B$3)</f>
        <v>5426</v>
      </c>
      <c r="D399" s="16">
        <f>MAX(0,(MIN(A399,inputs!$C$5)-(inputs!$C$4+B399))*inputs!$B$4)</f>
        <v>0</v>
      </c>
      <c r="E399" s="16">
        <f>MAX(0, (calculations!A399-inputs!$C$5)*inputs!$B$5)</f>
        <v>0</v>
      </c>
      <c r="F399" s="19">
        <f>MAX(0,inputs!$B$13*(MIN(calculations!A399,inputs!$C$14)-inputs!$C$13))+MAX(0,inputs!$B$14*(calculations!A399-inputs!$C$14))</f>
        <v>3594.7250000000004</v>
      </c>
      <c r="G399" s="22">
        <f>MAX(MIN((calculations!A399-inputs!$B$21)/10000,100%),0) * inputs!$B$18</f>
        <v>0</v>
      </c>
      <c r="H399" s="22">
        <f>IF(AND(inputs!$B$35="YES", calculations!A399&gt;=inputs!$B$36,calculations!A399&lt;inputs!$B$37),inputs!$B$38*MIN(2,inputs!$B$17),0)</f>
        <v>0</v>
      </c>
      <c r="I399" s="25">
        <f>MIN(inputs!$B$32,A399)</f>
        <v>20000</v>
      </c>
      <c r="J399" s="25">
        <f>inputs!$B$29*(1+inputs!$B$33)-MAX(0,inputs!$B$31*(I399-inputs!$B$30))</f>
        <v>46486.999999999993</v>
      </c>
      <c r="K399" s="26">
        <f t="shared" si="78"/>
        <v>20000</v>
      </c>
      <c r="L399" s="25">
        <f>MAX(0,J399*(1+inputs!$B$33)-MAX(0,inputs!$B$31*(K399-inputs!$B$30)))</f>
        <v>47184.304999999986</v>
      </c>
      <c r="M399" s="26">
        <f t="shared" si="79"/>
        <v>22188.888888888891</v>
      </c>
      <c r="N399" s="25">
        <f>MAX(0,L399*(1+inputs!$B$33)-MAX(0,inputs!$B$31*(M399-inputs!$B$30)))</f>
        <v>47711.629574999977</v>
      </c>
      <c r="O399" s="26">
        <f t="shared" si="80"/>
        <v>24377.777777777777</v>
      </c>
      <c r="P399" s="25">
        <f>MAX(0,N399*(1+inputs!$B$33)-MAX(0,inputs!$B$31*(O399-inputs!$B$30)))</f>
        <v>48049.864018624969</v>
      </c>
      <c r="Q399" s="26">
        <f t="shared" si="81"/>
        <v>26566.666666666668</v>
      </c>
      <c r="R399" s="25">
        <f>MAX(0,P399*(1+inputs!$B$33)-MAX(0,inputs!$B$31*(Q399-inputs!$B$30)))</f>
        <v>48196.171978904335</v>
      </c>
      <c r="S399" s="26">
        <f t="shared" si="82"/>
        <v>28755.555555555555</v>
      </c>
      <c r="T399" s="25">
        <f>MAX(0,R399*(1+inputs!$B$33)-MAX(0,inputs!$B$31*(S399-inputs!$B$30)))</f>
        <v>48147.674558587889</v>
      </c>
      <c r="U399" s="26">
        <f t="shared" si="83"/>
        <v>30944.444444444445</v>
      </c>
      <c r="V399" s="25">
        <f>MAX(0,T399*(1+inputs!$B$33)-MAX(0,inputs!$B$31*(U399-inputs!$B$30)))</f>
        <v>47901.449676966702</v>
      </c>
      <c r="W399" s="26">
        <f t="shared" si="84"/>
        <v>33133.333333333336</v>
      </c>
      <c r="X399" s="25">
        <f>MAX(0,V399*(1+inputs!$B$33)-MAX(0,inputs!$B$31*(W399-inputs!$B$30)))</f>
        <v>47454.531422121196</v>
      </c>
      <c r="Y399" s="26">
        <f t="shared" si="85"/>
        <v>35322.222222222219</v>
      </c>
      <c r="Z399" s="25">
        <f>MAX(0,X399*(1+inputs!$B$33)-MAX(0,inputs!$B$31*(Y399-inputs!$B$30)))</f>
        <v>46803.90939345301</v>
      </c>
      <c r="AA399" s="25">
        <f>MAX(0,Y399*(1+inputs!$B$33)-MAX(0,inputs!$B$31*(Z399-inputs!$B$30)))</f>
        <v>33456.263710144776</v>
      </c>
      <c r="AB399" s="26">
        <f t="shared" si="86"/>
        <v>39700</v>
      </c>
      <c r="AC399" s="25">
        <f>MAX(0,AA399*(1+inputs!$B$33)-MAX(0,inputs!$B$31*(AB399-inputs!$B$30)))</f>
        <v>32201.667665796947</v>
      </c>
      <c r="AD399" s="26">
        <f>IF(inputs!$B$27="YES",MAX(0,inputs!$B$31*(AB399-inputs!$B$30)),0)</f>
        <v>0</v>
      </c>
      <c r="AE399" s="3">
        <f t="shared" si="87"/>
        <v>9020.7250000000004</v>
      </c>
      <c r="AF399" s="1">
        <f t="shared" si="90"/>
        <v>0.33250000000000002</v>
      </c>
      <c r="AG399" s="8">
        <f t="shared" si="88"/>
        <v>30679.275000000001</v>
      </c>
    </row>
    <row r="400" spans="1:33" x14ac:dyDescent="0.2">
      <c r="A400" s="11">
        <f t="shared" si="89"/>
        <v>39800</v>
      </c>
      <c r="B400" s="15">
        <f>inputs!$C$3-MAX(0,MIN((calculations!A400-inputs!$B$8)*0.5,inputs!$C$3))+IF(AND(inputs!$B$23="YES",A400&lt;=inputs!$B$25),inputs!$B$24,0)</f>
        <v>12570</v>
      </c>
      <c r="C400" s="15">
        <f>MAX(0,MIN(A400-B400,inputs!$C$4)*inputs!$B$3)</f>
        <v>5446</v>
      </c>
      <c r="D400" s="16">
        <f>MAX(0,(MIN(A400,inputs!$C$5)-(inputs!$C$4+B400))*inputs!$B$4)</f>
        <v>0</v>
      </c>
      <c r="E400" s="16">
        <f>MAX(0, (calculations!A400-inputs!$C$5)*inputs!$B$5)</f>
        <v>0</v>
      </c>
      <c r="F400" s="19">
        <f>MAX(0,inputs!$B$13*(MIN(calculations!A400,inputs!$C$14)-inputs!$C$13))+MAX(0,inputs!$B$14*(calculations!A400-inputs!$C$14))</f>
        <v>3607.9750000000004</v>
      </c>
      <c r="G400" s="22">
        <f>MAX(MIN((calculations!A400-inputs!$B$21)/10000,100%),0) * inputs!$B$18</f>
        <v>0</v>
      </c>
      <c r="H400" s="22">
        <f>IF(AND(inputs!$B$35="YES", calculations!A400&gt;=inputs!$B$36,calculations!A400&lt;inputs!$B$37),inputs!$B$38*MIN(2,inputs!$B$17),0)</f>
        <v>0</v>
      </c>
      <c r="I400" s="25">
        <f>MIN(inputs!$B$32,A400)</f>
        <v>20000</v>
      </c>
      <c r="J400" s="25">
        <f>inputs!$B$29*(1+inputs!$B$33)-MAX(0,inputs!$B$31*(I400-inputs!$B$30))</f>
        <v>46486.999999999993</v>
      </c>
      <c r="K400" s="26">
        <f t="shared" si="78"/>
        <v>20000</v>
      </c>
      <c r="L400" s="25">
        <f>MAX(0,J400*(1+inputs!$B$33)-MAX(0,inputs!$B$31*(K400-inputs!$B$30)))</f>
        <v>47184.304999999986</v>
      </c>
      <c r="M400" s="26">
        <f t="shared" si="79"/>
        <v>22200</v>
      </c>
      <c r="N400" s="25">
        <f>MAX(0,L400*(1+inputs!$B$33)-MAX(0,inputs!$B$31*(M400-inputs!$B$30)))</f>
        <v>47710.629574999977</v>
      </c>
      <c r="O400" s="26">
        <f t="shared" si="80"/>
        <v>24400</v>
      </c>
      <c r="P400" s="25">
        <f>MAX(0,N400*(1+inputs!$B$33)-MAX(0,inputs!$B$31*(O400-inputs!$B$30)))</f>
        <v>48046.849018624969</v>
      </c>
      <c r="Q400" s="26">
        <f t="shared" si="81"/>
        <v>26600</v>
      </c>
      <c r="R400" s="25">
        <f>MAX(0,P400*(1+inputs!$B$33)-MAX(0,inputs!$B$31*(Q400-inputs!$B$30)))</f>
        <v>48190.111753904333</v>
      </c>
      <c r="S400" s="26">
        <f t="shared" si="82"/>
        <v>28800</v>
      </c>
      <c r="T400" s="25">
        <f>MAX(0,R400*(1+inputs!$B$33)-MAX(0,inputs!$B$31*(S400-inputs!$B$30)))</f>
        <v>48137.523430212888</v>
      </c>
      <c r="U400" s="26">
        <f t="shared" si="83"/>
        <v>31000</v>
      </c>
      <c r="V400" s="25">
        <f>MAX(0,T400*(1+inputs!$B$33)-MAX(0,inputs!$B$31*(U400-inputs!$B$30)))</f>
        <v>47886.146281666071</v>
      </c>
      <c r="W400" s="26">
        <f t="shared" si="84"/>
        <v>33200</v>
      </c>
      <c r="X400" s="25">
        <f>MAX(0,V400*(1+inputs!$B$33)-MAX(0,inputs!$B$31*(W400-inputs!$B$30)))</f>
        <v>47432.998475891058</v>
      </c>
      <c r="Y400" s="26">
        <f t="shared" si="85"/>
        <v>35400</v>
      </c>
      <c r="Z400" s="25">
        <f>MAX(0,X400*(1+inputs!$B$33)-MAX(0,inputs!$B$31*(Y400-inputs!$B$30)))</f>
        <v>46775.053453029417</v>
      </c>
      <c r="AA400" s="25">
        <f>MAX(0,Y400*(1+inputs!$B$33)-MAX(0,inputs!$B$31*(Z400-inputs!$B$30)))</f>
        <v>33537.805189227351</v>
      </c>
      <c r="AB400" s="26">
        <f t="shared" si="86"/>
        <v>39800</v>
      </c>
      <c r="AC400" s="25">
        <f>MAX(0,AA400*(1+inputs!$B$33)-MAX(0,inputs!$B$31*(AB400-inputs!$B$30)))</f>
        <v>32275.43226706576</v>
      </c>
      <c r="AD400" s="26">
        <f>IF(inputs!$B$27="YES",MAX(0,inputs!$B$31*(AB400-inputs!$B$30)),0)</f>
        <v>0</v>
      </c>
      <c r="AE400" s="3">
        <f t="shared" si="87"/>
        <v>9053.9750000000004</v>
      </c>
      <c r="AF400" s="1">
        <f t="shared" si="90"/>
        <v>0.33250000000000002</v>
      </c>
      <c r="AG400" s="8">
        <f t="shared" si="88"/>
        <v>30746.025000000001</v>
      </c>
    </row>
    <row r="401" spans="1:33" x14ac:dyDescent="0.2">
      <c r="A401" s="11">
        <f t="shared" si="89"/>
        <v>39900</v>
      </c>
      <c r="B401" s="15">
        <f>inputs!$C$3-MAX(0,MIN((calculations!A401-inputs!$B$8)*0.5,inputs!$C$3))+IF(AND(inputs!$B$23="YES",A401&lt;=inputs!$B$25),inputs!$B$24,0)</f>
        <v>12570</v>
      </c>
      <c r="C401" s="15">
        <f>MAX(0,MIN(A401-B401,inputs!$C$4)*inputs!$B$3)</f>
        <v>5466</v>
      </c>
      <c r="D401" s="16">
        <f>MAX(0,(MIN(A401,inputs!$C$5)-(inputs!$C$4+B401))*inputs!$B$4)</f>
        <v>0</v>
      </c>
      <c r="E401" s="16">
        <f>MAX(0, (calculations!A401-inputs!$C$5)*inputs!$B$5)</f>
        <v>0</v>
      </c>
      <c r="F401" s="19">
        <f>MAX(0,inputs!$B$13*(MIN(calculations!A401,inputs!$C$14)-inputs!$C$13))+MAX(0,inputs!$B$14*(calculations!A401-inputs!$C$14))</f>
        <v>3621.2250000000004</v>
      </c>
      <c r="G401" s="22">
        <f>MAX(MIN((calculations!A401-inputs!$B$21)/10000,100%),0) * inputs!$B$18</f>
        <v>0</v>
      </c>
      <c r="H401" s="22">
        <f>IF(AND(inputs!$B$35="YES", calculations!A401&gt;=inputs!$B$36,calculations!A401&lt;inputs!$B$37),inputs!$B$38*MIN(2,inputs!$B$17),0)</f>
        <v>0</v>
      </c>
      <c r="I401" s="25">
        <f>MIN(inputs!$B$32,A401)</f>
        <v>20000</v>
      </c>
      <c r="J401" s="25">
        <f>inputs!$B$29*(1+inputs!$B$33)-MAX(0,inputs!$B$31*(I401-inputs!$B$30))</f>
        <v>46486.999999999993</v>
      </c>
      <c r="K401" s="26">
        <f t="shared" si="78"/>
        <v>20000</v>
      </c>
      <c r="L401" s="25">
        <f>MAX(0,J401*(1+inputs!$B$33)-MAX(0,inputs!$B$31*(K401-inputs!$B$30)))</f>
        <v>47184.304999999986</v>
      </c>
      <c r="M401" s="26">
        <f t="shared" si="79"/>
        <v>22211.111111111109</v>
      </c>
      <c r="N401" s="25">
        <f>MAX(0,L401*(1+inputs!$B$33)-MAX(0,inputs!$B$31*(M401-inputs!$B$30)))</f>
        <v>47709.629574999977</v>
      </c>
      <c r="O401" s="26">
        <f t="shared" si="80"/>
        <v>24422.222222222223</v>
      </c>
      <c r="P401" s="25">
        <f>MAX(0,N401*(1+inputs!$B$33)-MAX(0,inputs!$B$31*(O401-inputs!$B$30)))</f>
        <v>48043.83401862497</v>
      </c>
      <c r="Q401" s="26">
        <f t="shared" si="81"/>
        <v>26633.333333333332</v>
      </c>
      <c r="R401" s="25">
        <f>MAX(0,P401*(1+inputs!$B$33)-MAX(0,inputs!$B$31*(Q401-inputs!$B$30)))</f>
        <v>48184.05152890434</v>
      </c>
      <c r="S401" s="26">
        <f t="shared" si="82"/>
        <v>28844.444444444445</v>
      </c>
      <c r="T401" s="25">
        <f>MAX(0,R401*(1+inputs!$B$33)-MAX(0,inputs!$B$31*(S401-inputs!$B$30)))</f>
        <v>48127.372301837895</v>
      </c>
      <c r="U401" s="26">
        <f t="shared" si="83"/>
        <v>31055.555555555555</v>
      </c>
      <c r="V401" s="25">
        <f>MAX(0,T401*(1+inputs!$B$33)-MAX(0,inputs!$B$31*(U401-inputs!$B$30)))</f>
        <v>47870.842886365455</v>
      </c>
      <c r="W401" s="26">
        <f t="shared" si="84"/>
        <v>33266.666666666664</v>
      </c>
      <c r="X401" s="25">
        <f>MAX(0,V401*(1+inputs!$B$33)-MAX(0,inputs!$B$31*(W401-inputs!$B$30)))</f>
        <v>47411.465529660927</v>
      </c>
      <c r="Y401" s="26">
        <f t="shared" si="85"/>
        <v>35477.777777777781</v>
      </c>
      <c r="Z401" s="25">
        <f>MAX(0,X401*(1+inputs!$B$33)-MAX(0,inputs!$B$31*(Y401-inputs!$B$30)))</f>
        <v>46746.197512605831</v>
      </c>
      <c r="AA401" s="25">
        <f>MAX(0,Y401*(1+inputs!$B$33)-MAX(0,inputs!$B$31*(Z401-inputs!$B$30)))</f>
        <v>33619.346668309918</v>
      </c>
      <c r="AB401" s="26">
        <f t="shared" si="86"/>
        <v>39900</v>
      </c>
      <c r="AC401" s="25">
        <f>MAX(0,AA401*(1+inputs!$B$33)-MAX(0,inputs!$B$31*(AB401-inputs!$B$30)))</f>
        <v>32349.196868334566</v>
      </c>
      <c r="AD401" s="26">
        <f>IF(inputs!$B$27="YES",MAX(0,inputs!$B$31*(AB401-inputs!$B$30)),0)</f>
        <v>0</v>
      </c>
      <c r="AE401" s="3">
        <f t="shared" si="87"/>
        <v>9087.2250000000004</v>
      </c>
      <c r="AF401" s="1">
        <f t="shared" si="90"/>
        <v>0.33250000000000002</v>
      </c>
      <c r="AG401" s="8">
        <f t="shared" si="88"/>
        <v>30812.775000000001</v>
      </c>
    </row>
    <row r="402" spans="1:33" x14ac:dyDescent="0.2">
      <c r="A402" s="11">
        <f t="shared" si="89"/>
        <v>40000</v>
      </c>
      <c r="B402" s="15">
        <f>inputs!$C$3-MAX(0,MIN((calculations!A402-inputs!$B$8)*0.5,inputs!$C$3))+IF(AND(inputs!$B$23="YES",A402&lt;=inputs!$B$25),inputs!$B$24,0)</f>
        <v>12570</v>
      </c>
      <c r="C402" s="15">
        <f>MAX(0,MIN(A402-B402,inputs!$C$4)*inputs!$B$3)</f>
        <v>5486</v>
      </c>
      <c r="D402" s="16">
        <f>MAX(0,(MIN(A402,inputs!$C$5)-(inputs!$C$4+B402))*inputs!$B$4)</f>
        <v>0</v>
      </c>
      <c r="E402" s="16">
        <f>MAX(0, (calculations!A402-inputs!$C$5)*inputs!$B$5)</f>
        <v>0</v>
      </c>
      <c r="F402" s="19">
        <f>MAX(0,inputs!$B$13*(MIN(calculations!A402,inputs!$C$14)-inputs!$C$13))+MAX(0,inputs!$B$14*(calculations!A402-inputs!$C$14))</f>
        <v>3634.4750000000004</v>
      </c>
      <c r="G402" s="22">
        <f>MAX(MIN((calculations!A402-inputs!$B$21)/10000,100%),0) * inputs!$B$18</f>
        <v>0</v>
      </c>
      <c r="H402" s="22">
        <f>IF(AND(inputs!$B$35="YES", calculations!A402&gt;=inputs!$B$36,calculations!A402&lt;inputs!$B$37),inputs!$B$38*MIN(2,inputs!$B$17),0)</f>
        <v>0</v>
      </c>
      <c r="I402" s="25">
        <f>MIN(inputs!$B$32,A402)</f>
        <v>20000</v>
      </c>
      <c r="J402" s="25">
        <f>inputs!$B$29*(1+inputs!$B$33)-MAX(0,inputs!$B$31*(I402-inputs!$B$30))</f>
        <v>46486.999999999993</v>
      </c>
      <c r="K402" s="26">
        <f t="shared" si="78"/>
        <v>20000</v>
      </c>
      <c r="L402" s="25">
        <f>MAX(0,J402*(1+inputs!$B$33)-MAX(0,inputs!$B$31*(K402-inputs!$B$30)))</f>
        <v>47184.304999999986</v>
      </c>
      <c r="M402" s="26">
        <f t="shared" si="79"/>
        <v>22222.222222222223</v>
      </c>
      <c r="N402" s="25">
        <f>MAX(0,L402*(1+inputs!$B$33)-MAX(0,inputs!$B$31*(M402-inputs!$B$30)))</f>
        <v>47708.629574999977</v>
      </c>
      <c r="O402" s="26">
        <f t="shared" si="80"/>
        <v>24444.444444444445</v>
      </c>
      <c r="P402" s="25">
        <f>MAX(0,N402*(1+inputs!$B$33)-MAX(0,inputs!$B$31*(O402-inputs!$B$30)))</f>
        <v>48040.81901862497</v>
      </c>
      <c r="Q402" s="26">
        <f t="shared" si="81"/>
        <v>26666.666666666668</v>
      </c>
      <c r="R402" s="25">
        <f>MAX(0,P402*(1+inputs!$B$33)-MAX(0,inputs!$B$31*(Q402-inputs!$B$30)))</f>
        <v>48177.991303904339</v>
      </c>
      <c r="S402" s="26">
        <f t="shared" si="82"/>
        <v>28888.888888888891</v>
      </c>
      <c r="T402" s="25">
        <f>MAX(0,R402*(1+inputs!$B$33)-MAX(0,inputs!$B$31*(S402-inputs!$B$30)))</f>
        <v>48117.221173462895</v>
      </c>
      <c r="U402" s="26">
        <f t="shared" si="83"/>
        <v>31111.111111111109</v>
      </c>
      <c r="V402" s="25">
        <f>MAX(0,T402*(1+inputs!$B$33)-MAX(0,inputs!$B$31*(U402-inputs!$B$30)))</f>
        <v>47855.539491064832</v>
      </c>
      <c r="W402" s="26">
        <f t="shared" si="84"/>
        <v>33333.333333333336</v>
      </c>
      <c r="X402" s="25">
        <f>MAX(0,V402*(1+inputs!$B$33)-MAX(0,inputs!$B$31*(W402-inputs!$B$30)))</f>
        <v>47389.932583430797</v>
      </c>
      <c r="Y402" s="26">
        <f t="shared" si="85"/>
        <v>35555.555555555555</v>
      </c>
      <c r="Z402" s="25">
        <f>MAX(0,X402*(1+inputs!$B$33)-MAX(0,inputs!$B$31*(Y402-inputs!$B$30)))</f>
        <v>46717.341572182253</v>
      </c>
      <c r="AA402" s="25">
        <f>MAX(0,Y402*(1+inputs!$B$33)-MAX(0,inputs!$B$31*(Z402-inputs!$B$30)))</f>
        <v>33700.888147392478</v>
      </c>
      <c r="AB402" s="26">
        <f t="shared" si="86"/>
        <v>40000</v>
      </c>
      <c r="AC402" s="25">
        <f>MAX(0,AA402*(1+inputs!$B$33)-MAX(0,inputs!$B$31*(AB402-inputs!$B$30)))</f>
        <v>32422.961469603364</v>
      </c>
      <c r="AD402" s="26">
        <f>IF(inputs!$B$27="YES",MAX(0,inputs!$B$31*(AB402-inputs!$B$30)),0)</f>
        <v>0</v>
      </c>
      <c r="AE402" s="3">
        <f t="shared" si="87"/>
        <v>9120.4750000000004</v>
      </c>
      <c r="AF402" s="1">
        <f t="shared" si="90"/>
        <v>0.33250000000000002</v>
      </c>
      <c r="AG402" s="8">
        <f t="shared" si="88"/>
        <v>30879.525000000001</v>
      </c>
    </row>
    <row r="403" spans="1:33" x14ac:dyDescent="0.2">
      <c r="A403" s="11">
        <f t="shared" si="89"/>
        <v>40100</v>
      </c>
      <c r="B403" s="15">
        <f>inputs!$C$3-MAX(0,MIN((calculations!A403-inputs!$B$8)*0.5,inputs!$C$3))+IF(AND(inputs!$B$23="YES",A403&lt;=inputs!$B$25),inputs!$B$24,0)</f>
        <v>12570</v>
      </c>
      <c r="C403" s="15">
        <f>MAX(0,MIN(A403-B403,inputs!$C$4)*inputs!$B$3)</f>
        <v>5506</v>
      </c>
      <c r="D403" s="16">
        <f>MAX(0,(MIN(A403,inputs!$C$5)-(inputs!$C$4+B403))*inputs!$B$4)</f>
        <v>0</v>
      </c>
      <c r="E403" s="16">
        <f>MAX(0, (calculations!A403-inputs!$C$5)*inputs!$B$5)</f>
        <v>0</v>
      </c>
      <c r="F403" s="19">
        <f>MAX(0,inputs!$B$13*(MIN(calculations!A403,inputs!$C$14)-inputs!$C$13))+MAX(0,inputs!$B$14*(calculations!A403-inputs!$C$14))</f>
        <v>3647.7250000000004</v>
      </c>
      <c r="G403" s="22">
        <f>MAX(MIN((calculations!A403-inputs!$B$21)/10000,100%),0) * inputs!$B$18</f>
        <v>0</v>
      </c>
      <c r="H403" s="22">
        <f>IF(AND(inputs!$B$35="YES", calculations!A403&gt;=inputs!$B$36,calculations!A403&lt;inputs!$B$37),inputs!$B$38*MIN(2,inputs!$B$17),0)</f>
        <v>0</v>
      </c>
      <c r="I403" s="25">
        <f>MIN(inputs!$B$32,A403)</f>
        <v>20000</v>
      </c>
      <c r="J403" s="25">
        <f>inputs!$B$29*(1+inputs!$B$33)-MAX(0,inputs!$B$31*(I403-inputs!$B$30))</f>
        <v>46486.999999999993</v>
      </c>
      <c r="K403" s="26">
        <f t="shared" si="78"/>
        <v>20000</v>
      </c>
      <c r="L403" s="25">
        <f>MAX(0,J403*(1+inputs!$B$33)-MAX(0,inputs!$B$31*(K403-inputs!$B$30)))</f>
        <v>47184.304999999986</v>
      </c>
      <c r="M403" s="26">
        <f t="shared" si="79"/>
        <v>22233.333333333332</v>
      </c>
      <c r="N403" s="25">
        <f>MAX(0,L403*(1+inputs!$B$33)-MAX(0,inputs!$B$31*(M403-inputs!$B$30)))</f>
        <v>47707.629574999977</v>
      </c>
      <c r="O403" s="26">
        <f t="shared" si="80"/>
        <v>24466.666666666668</v>
      </c>
      <c r="P403" s="25">
        <f>MAX(0,N403*(1+inputs!$B$33)-MAX(0,inputs!$B$31*(O403-inputs!$B$30)))</f>
        <v>48037.804018624971</v>
      </c>
      <c r="Q403" s="26">
        <f t="shared" si="81"/>
        <v>26700</v>
      </c>
      <c r="R403" s="25">
        <f>MAX(0,P403*(1+inputs!$B$33)-MAX(0,inputs!$B$31*(Q403-inputs!$B$30)))</f>
        <v>48171.931078904337</v>
      </c>
      <c r="S403" s="26">
        <f t="shared" si="82"/>
        <v>28933.333333333336</v>
      </c>
      <c r="T403" s="25">
        <f>MAX(0,R403*(1+inputs!$B$33)-MAX(0,inputs!$B$31*(S403-inputs!$B$30)))</f>
        <v>48107.070045087894</v>
      </c>
      <c r="U403" s="26">
        <f t="shared" si="83"/>
        <v>31166.666666666664</v>
      </c>
      <c r="V403" s="25">
        <f>MAX(0,T403*(1+inputs!$B$33)-MAX(0,inputs!$B$31*(U403-inputs!$B$30)))</f>
        <v>47840.236095764209</v>
      </c>
      <c r="W403" s="26">
        <f t="shared" si="84"/>
        <v>33400</v>
      </c>
      <c r="X403" s="25">
        <f>MAX(0,V403*(1+inputs!$B$33)-MAX(0,inputs!$B$31*(W403-inputs!$B$30)))</f>
        <v>47368.399637200666</v>
      </c>
      <c r="Y403" s="26">
        <f t="shared" si="85"/>
        <v>35633.333333333336</v>
      </c>
      <c r="Z403" s="25">
        <f>MAX(0,X403*(1+inputs!$B$33)-MAX(0,inputs!$B$31*(Y403-inputs!$B$30)))</f>
        <v>46688.485631758667</v>
      </c>
      <c r="AA403" s="25">
        <f>MAX(0,Y403*(1+inputs!$B$33)-MAX(0,inputs!$B$31*(Z403-inputs!$B$30)))</f>
        <v>33782.429626475059</v>
      </c>
      <c r="AB403" s="26">
        <f t="shared" si="86"/>
        <v>40100</v>
      </c>
      <c r="AC403" s="25">
        <f>MAX(0,AA403*(1+inputs!$B$33)-MAX(0,inputs!$B$31*(AB403-inputs!$B$30)))</f>
        <v>32496.726070872184</v>
      </c>
      <c r="AD403" s="26">
        <f>IF(inputs!$B$27="YES",MAX(0,inputs!$B$31*(AB403-inputs!$B$30)),0)</f>
        <v>0</v>
      </c>
      <c r="AE403" s="3">
        <f t="shared" si="87"/>
        <v>9153.7250000000004</v>
      </c>
      <c r="AF403" s="1">
        <f t="shared" si="90"/>
        <v>0.33250000000000002</v>
      </c>
      <c r="AG403" s="8">
        <f t="shared" si="88"/>
        <v>30946.275000000001</v>
      </c>
    </row>
    <row r="404" spans="1:33" x14ac:dyDescent="0.2">
      <c r="A404" s="11">
        <f t="shared" si="89"/>
        <v>40200</v>
      </c>
      <c r="B404" s="15">
        <f>inputs!$C$3-MAX(0,MIN((calculations!A404-inputs!$B$8)*0.5,inputs!$C$3))+IF(AND(inputs!$B$23="YES",A404&lt;=inputs!$B$25),inputs!$B$24,0)</f>
        <v>12570</v>
      </c>
      <c r="C404" s="15">
        <f>MAX(0,MIN(A404-B404,inputs!$C$4)*inputs!$B$3)</f>
        <v>5526</v>
      </c>
      <c r="D404" s="16">
        <f>MAX(0,(MIN(A404,inputs!$C$5)-(inputs!$C$4+B404))*inputs!$B$4)</f>
        <v>0</v>
      </c>
      <c r="E404" s="16">
        <f>MAX(0, (calculations!A404-inputs!$C$5)*inputs!$B$5)</f>
        <v>0</v>
      </c>
      <c r="F404" s="19">
        <f>MAX(0,inputs!$B$13*(MIN(calculations!A404,inputs!$C$14)-inputs!$C$13))+MAX(0,inputs!$B$14*(calculations!A404-inputs!$C$14))</f>
        <v>3660.9750000000004</v>
      </c>
      <c r="G404" s="22">
        <f>MAX(MIN((calculations!A404-inputs!$B$21)/10000,100%),0) * inputs!$B$18</f>
        <v>0</v>
      </c>
      <c r="H404" s="22">
        <f>IF(AND(inputs!$B$35="YES", calculations!A404&gt;=inputs!$B$36,calculations!A404&lt;inputs!$B$37),inputs!$B$38*MIN(2,inputs!$B$17),0)</f>
        <v>0</v>
      </c>
      <c r="I404" s="25">
        <f>MIN(inputs!$B$32,A404)</f>
        <v>20000</v>
      </c>
      <c r="J404" s="25">
        <f>inputs!$B$29*(1+inputs!$B$33)-MAX(0,inputs!$B$31*(I404-inputs!$B$30))</f>
        <v>46486.999999999993</v>
      </c>
      <c r="K404" s="26">
        <f t="shared" si="78"/>
        <v>20000</v>
      </c>
      <c r="L404" s="25">
        <f>MAX(0,J404*(1+inputs!$B$33)-MAX(0,inputs!$B$31*(K404-inputs!$B$30)))</f>
        <v>47184.304999999986</v>
      </c>
      <c r="M404" s="26">
        <f t="shared" si="79"/>
        <v>22244.444444444445</v>
      </c>
      <c r="N404" s="25">
        <f>MAX(0,L404*(1+inputs!$B$33)-MAX(0,inputs!$B$31*(M404-inputs!$B$30)))</f>
        <v>47706.629574999977</v>
      </c>
      <c r="O404" s="26">
        <f t="shared" si="80"/>
        <v>24488.888888888891</v>
      </c>
      <c r="P404" s="25">
        <f>MAX(0,N404*(1+inputs!$B$33)-MAX(0,inputs!$B$31*(O404-inputs!$B$30)))</f>
        <v>48034.789018624972</v>
      </c>
      <c r="Q404" s="26">
        <f t="shared" si="81"/>
        <v>26733.333333333332</v>
      </c>
      <c r="R404" s="25">
        <f>MAX(0,P404*(1+inputs!$B$33)-MAX(0,inputs!$B$31*(Q404-inputs!$B$30)))</f>
        <v>48165.870853904336</v>
      </c>
      <c r="S404" s="26">
        <f t="shared" si="82"/>
        <v>28977.777777777777</v>
      </c>
      <c r="T404" s="25">
        <f>MAX(0,R404*(1+inputs!$B$33)-MAX(0,inputs!$B$31*(S404-inputs!$B$30)))</f>
        <v>48096.918916712893</v>
      </c>
      <c r="U404" s="26">
        <f t="shared" si="83"/>
        <v>31222.222222222223</v>
      </c>
      <c r="V404" s="25">
        <f>MAX(0,T404*(1+inputs!$B$33)-MAX(0,inputs!$B$31*(U404-inputs!$B$30)))</f>
        <v>47824.932700463578</v>
      </c>
      <c r="W404" s="26">
        <f t="shared" si="84"/>
        <v>33466.666666666664</v>
      </c>
      <c r="X404" s="25">
        <f>MAX(0,V404*(1+inputs!$B$33)-MAX(0,inputs!$B$31*(W404-inputs!$B$30)))</f>
        <v>47346.866690970528</v>
      </c>
      <c r="Y404" s="26">
        <f t="shared" si="85"/>
        <v>35711.111111111109</v>
      </c>
      <c r="Z404" s="25">
        <f>MAX(0,X404*(1+inputs!$B$33)-MAX(0,inputs!$B$31*(Y404-inputs!$B$30)))</f>
        <v>46659.629691335082</v>
      </c>
      <c r="AA404" s="25">
        <f>MAX(0,Y404*(1+inputs!$B$33)-MAX(0,inputs!$B$31*(Z404-inputs!$B$30)))</f>
        <v>33863.971105557619</v>
      </c>
      <c r="AB404" s="26">
        <f t="shared" si="86"/>
        <v>40200</v>
      </c>
      <c r="AC404" s="25">
        <f>MAX(0,AA404*(1+inputs!$B$33)-MAX(0,inputs!$B$31*(AB404-inputs!$B$30)))</f>
        <v>32570.490672140982</v>
      </c>
      <c r="AD404" s="26">
        <f>IF(inputs!$B$27="YES",MAX(0,inputs!$B$31*(AB404-inputs!$B$30)),0)</f>
        <v>0</v>
      </c>
      <c r="AE404" s="3">
        <f t="shared" si="87"/>
        <v>9186.9750000000004</v>
      </c>
      <c r="AF404" s="1">
        <f t="shared" si="90"/>
        <v>0.33250000000000002</v>
      </c>
      <c r="AG404" s="8">
        <f t="shared" si="88"/>
        <v>31013.025000000001</v>
      </c>
    </row>
    <row r="405" spans="1:33" x14ac:dyDescent="0.2">
      <c r="A405" s="11">
        <f t="shared" si="89"/>
        <v>40300</v>
      </c>
      <c r="B405" s="15">
        <f>inputs!$C$3-MAX(0,MIN((calculations!A405-inputs!$B$8)*0.5,inputs!$C$3))+IF(AND(inputs!$B$23="YES",A405&lt;=inputs!$B$25),inputs!$B$24,0)</f>
        <v>12570</v>
      </c>
      <c r="C405" s="15">
        <f>MAX(0,MIN(A405-B405,inputs!$C$4)*inputs!$B$3)</f>
        <v>5546</v>
      </c>
      <c r="D405" s="16">
        <f>MAX(0,(MIN(A405,inputs!$C$5)-(inputs!$C$4+B405))*inputs!$B$4)</f>
        <v>0</v>
      </c>
      <c r="E405" s="16">
        <f>MAX(0, (calculations!A405-inputs!$C$5)*inputs!$B$5)</f>
        <v>0</v>
      </c>
      <c r="F405" s="19">
        <f>MAX(0,inputs!$B$13*(MIN(calculations!A405,inputs!$C$14)-inputs!$C$13))+MAX(0,inputs!$B$14*(calculations!A405-inputs!$C$14))</f>
        <v>3674.2250000000004</v>
      </c>
      <c r="G405" s="22">
        <f>MAX(MIN((calculations!A405-inputs!$B$21)/10000,100%),0) * inputs!$B$18</f>
        <v>0</v>
      </c>
      <c r="H405" s="22">
        <f>IF(AND(inputs!$B$35="YES", calculations!A405&gt;=inputs!$B$36,calculations!A405&lt;inputs!$B$37),inputs!$B$38*MIN(2,inputs!$B$17),0)</f>
        <v>0</v>
      </c>
      <c r="I405" s="25">
        <f>MIN(inputs!$B$32,A405)</f>
        <v>20000</v>
      </c>
      <c r="J405" s="25">
        <f>inputs!$B$29*(1+inputs!$B$33)-MAX(0,inputs!$B$31*(I405-inputs!$B$30))</f>
        <v>46486.999999999993</v>
      </c>
      <c r="K405" s="26">
        <f t="shared" si="78"/>
        <v>20000</v>
      </c>
      <c r="L405" s="25">
        <f>MAX(0,J405*(1+inputs!$B$33)-MAX(0,inputs!$B$31*(K405-inputs!$B$30)))</f>
        <v>47184.304999999986</v>
      </c>
      <c r="M405" s="26">
        <f t="shared" si="79"/>
        <v>22255.555555555555</v>
      </c>
      <c r="N405" s="25">
        <f>MAX(0,L405*(1+inputs!$B$33)-MAX(0,inputs!$B$31*(M405-inputs!$B$30)))</f>
        <v>47705.629574999977</v>
      </c>
      <c r="O405" s="26">
        <f t="shared" si="80"/>
        <v>24511.111111111109</v>
      </c>
      <c r="P405" s="25">
        <f>MAX(0,N405*(1+inputs!$B$33)-MAX(0,inputs!$B$31*(O405-inputs!$B$30)))</f>
        <v>48031.774018624972</v>
      </c>
      <c r="Q405" s="26">
        <f t="shared" si="81"/>
        <v>26766.666666666668</v>
      </c>
      <c r="R405" s="25">
        <f>MAX(0,P405*(1+inputs!$B$33)-MAX(0,inputs!$B$31*(Q405-inputs!$B$30)))</f>
        <v>48159.810628904343</v>
      </c>
      <c r="S405" s="26">
        <f t="shared" si="82"/>
        <v>29022.222222222223</v>
      </c>
      <c r="T405" s="25">
        <f>MAX(0,R405*(1+inputs!$B$33)-MAX(0,inputs!$B$31*(S405-inputs!$B$30)))</f>
        <v>48086.7677883379</v>
      </c>
      <c r="U405" s="26">
        <f t="shared" si="83"/>
        <v>31277.777777777777</v>
      </c>
      <c r="V405" s="25">
        <f>MAX(0,T405*(1+inputs!$B$33)-MAX(0,inputs!$B$31*(U405-inputs!$B$30)))</f>
        <v>47809.629305162962</v>
      </c>
      <c r="W405" s="26">
        <f t="shared" si="84"/>
        <v>33533.333333333336</v>
      </c>
      <c r="X405" s="25">
        <f>MAX(0,V405*(1+inputs!$B$33)-MAX(0,inputs!$B$31*(W405-inputs!$B$30)))</f>
        <v>47325.333744740397</v>
      </c>
      <c r="Y405" s="26">
        <f t="shared" si="85"/>
        <v>35788.888888888891</v>
      </c>
      <c r="Z405" s="25">
        <f>MAX(0,X405*(1+inputs!$B$33)-MAX(0,inputs!$B$31*(Y405-inputs!$B$30)))</f>
        <v>46630.773750911496</v>
      </c>
      <c r="AA405" s="25">
        <f>MAX(0,Y405*(1+inputs!$B$33)-MAX(0,inputs!$B$31*(Z405-inputs!$B$30)))</f>
        <v>33945.512584640186</v>
      </c>
      <c r="AB405" s="26">
        <f t="shared" si="86"/>
        <v>40300</v>
      </c>
      <c r="AC405" s="25">
        <f>MAX(0,AA405*(1+inputs!$B$33)-MAX(0,inputs!$B$31*(AB405-inputs!$B$30)))</f>
        <v>32644.255273409788</v>
      </c>
      <c r="AD405" s="26">
        <f>IF(inputs!$B$27="YES",MAX(0,inputs!$B$31*(AB405-inputs!$B$30)),0)</f>
        <v>0</v>
      </c>
      <c r="AE405" s="3">
        <f t="shared" si="87"/>
        <v>9220.2250000000004</v>
      </c>
      <c r="AF405" s="1">
        <f t="shared" si="90"/>
        <v>0.33250000000000002</v>
      </c>
      <c r="AG405" s="8">
        <f t="shared" si="88"/>
        <v>31079.775000000001</v>
      </c>
    </row>
    <row r="406" spans="1:33" x14ac:dyDescent="0.2">
      <c r="A406" s="11">
        <f t="shared" si="89"/>
        <v>40400</v>
      </c>
      <c r="B406" s="15">
        <f>inputs!$C$3-MAX(0,MIN((calculations!A406-inputs!$B$8)*0.5,inputs!$C$3))+IF(AND(inputs!$B$23="YES",A406&lt;=inputs!$B$25),inputs!$B$24,0)</f>
        <v>12570</v>
      </c>
      <c r="C406" s="15">
        <f>MAX(0,MIN(A406-B406,inputs!$C$4)*inputs!$B$3)</f>
        <v>5566</v>
      </c>
      <c r="D406" s="16">
        <f>MAX(0,(MIN(A406,inputs!$C$5)-(inputs!$C$4+B406))*inputs!$B$4)</f>
        <v>0</v>
      </c>
      <c r="E406" s="16">
        <f>MAX(0, (calculations!A406-inputs!$C$5)*inputs!$B$5)</f>
        <v>0</v>
      </c>
      <c r="F406" s="19">
        <f>MAX(0,inputs!$B$13*(MIN(calculations!A406,inputs!$C$14)-inputs!$C$13))+MAX(0,inputs!$B$14*(calculations!A406-inputs!$C$14))</f>
        <v>3687.4750000000004</v>
      </c>
      <c r="G406" s="22">
        <f>MAX(MIN((calculations!A406-inputs!$B$21)/10000,100%),0) * inputs!$B$18</f>
        <v>0</v>
      </c>
      <c r="H406" s="22">
        <f>IF(AND(inputs!$B$35="YES", calculations!A406&gt;=inputs!$B$36,calculations!A406&lt;inputs!$B$37),inputs!$B$38*MIN(2,inputs!$B$17),0)</f>
        <v>0</v>
      </c>
      <c r="I406" s="25">
        <f>MIN(inputs!$B$32,A406)</f>
        <v>20000</v>
      </c>
      <c r="J406" s="25">
        <f>inputs!$B$29*(1+inputs!$B$33)-MAX(0,inputs!$B$31*(I406-inputs!$B$30))</f>
        <v>46486.999999999993</v>
      </c>
      <c r="K406" s="26">
        <f t="shared" si="78"/>
        <v>20000</v>
      </c>
      <c r="L406" s="25">
        <f>MAX(0,J406*(1+inputs!$B$33)-MAX(0,inputs!$B$31*(K406-inputs!$B$30)))</f>
        <v>47184.304999999986</v>
      </c>
      <c r="M406" s="26">
        <f t="shared" si="79"/>
        <v>22266.666666666668</v>
      </c>
      <c r="N406" s="25">
        <f>MAX(0,L406*(1+inputs!$B$33)-MAX(0,inputs!$B$31*(M406-inputs!$B$30)))</f>
        <v>47704.629574999977</v>
      </c>
      <c r="O406" s="26">
        <f t="shared" si="80"/>
        <v>24533.333333333332</v>
      </c>
      <c r="P406" s="25">
        <f>MAX(0,N406*(1+inputs!$B$33)-MAX(0,inputs!$B$31*(O406-inputs!$B$30)))</f>
        <v>48028.759018624973</v>
      </c>
      <c r="Q406" s="26">
        <f t="shared" si="81"/>
        <v>26800</v>
      </c>
      <c r="R406" s="25">
        <f>MAX(0,P406*(1+inputs!$B$33)-MAX(0,inputs!$B$31*(Q406-inputs!$B$30)))</f>
        <v>48153.750403904342</v>
      </c>
      <c r="S406" s="26">
        <f t="shared" si="82"/>
        <v>29066.666666666664</v>
      </c>
      <c r="T406" s="25">
        <f>MAX(0,R406*(1+inputs!$B$33)-MAX(0,inputs!$B$31*(S406-inputs!$B$30)))</f>
        <v>48076.6166599629</v>
      </c>
      <c r="U406" s="26">
        <f t="shared" si="83"/>
        <v>31333.333333333336</v>
      </c>
      <c r="V406" s="25">
        <f>MAX(0,T406*(1+inputs!$B$33)-MAX(0,inputs!$B$31*(U406-inputs!$B$30)))</f>
        <v>47794.325909862338</v>
      </c>
      <c r="W406" s="26">
        <f t="shared" si="84"/>
        <v>33600</v>
      </c>
      <c r="X406" s="25">
        <f>MAX(0,V406*(1+inputs!$B$33)-MAX(0,inputs!$B$31*(W406-inputs!$B$30)))</f>
        <v>47303.800798510267</v>
      </c>
      <c r="Y406" s="26">
        <f t="shared" si="85"/>
        <v>35866.666666666664</v>
      </c>
      <c r="Z406" s="25">
        <f>MAX(0,X406*(1+inputs!$B$33)-MAX(0,inputs!$B$31*(Y406-inputs!$B$30)))</f>
        <v>46601.91781048791</v>
      </c>
      <c r="AA406" s="25">
        <f>MAX(0,Y406*(1+inputs!$B$33)-MAX(0,inputs!$B$31*(Z406-inputs!$B$30)))</f>
        <v>34027.054063722753</v>
      </c>
      <c r="AB406" s="26">
        <f t="shared" si="86"/>
        <v>40400</v>
      </c>
      <c r="AC406" s="25">
        <f>MAX(0,AA406*(1+inputs!$B$33)-MAX(0,inputs!$B$31*(AB406-inputs!$B$30)))</f>
        <v>32718.019874678594</v>
      </c>
      <c r="AD406" s="26">
        <f>IF(inputs!$B$27="YES",MAX(0,inputs!$B$31*(AB406-inputs!$B$30)),0)</f>
        <v>0</v>
      </c>
      <c r="AE406" s="3">
        <f t="shared" si="87"/>
        <v>9253.4750000000004</v>
      </c>
      <c r="AF406" s="1">
        <f t="shared" si="90"/>
        <v>0.33250000000000002</v>
      </c>
      <c r="AG406" s="8">
        <f t="shared" si="88"/>
        <v>31146.525000000001</v>
      </c>
    </row>
    <row r="407" spans="1:33" x14ac:dyDescent="0.2">
      <c r="A407" s="11">
        <f t="shared" si="89"/>
        <v>40500</v>
      </c>
      <c r="B407" s="15">
        <f>inputs!$C$3-MAX(0,MIN((calculations!A407-inputs!$B$8)*0.5,inputs!$C$3))+IF(AND(inputs!$B$23="YES",A407&lt;=inputs!$B$25),inputs!$B$24,0)</f>
        <v>12570</v>
      </c>
      <c r="C407" s="15">
        <f>MAX(0,MIN(A407-B407,inputs!$C$4)*inputs!$B$3)</f>
        <v>5586</v>
      </c>
      <c r="D407" s="16">
        <f>MAX(0,(MIN(A407,inputs!$C$5)-(inputs!$C$4+B407))*inputs!$B$4)</f>
        <v>0</v>
      </c>
      <c r="E407" s="16">
        <f>MAX(0, (calculations!A407-inputs!$C$5)*inputs!$B$5)</f>
        <v>0</v>
      </c>
      <c r="F407" s="19">
        <f>MAX(0,inputs!$B$13*(MIN(calculations!A407,inputs!$C$14)-inputs!$C$13))+MAX(0,inputs!$B$14*(calculations!A407-inputs!$C$14))</f>
        <v>3700.7250000000004</v>
      </c>
      <c r="G407" s="22">
        <f>MAX(MIN((calculations!A407-inputs!$B$21)/10000,100%),0) * inputs!$B$18</f>
        <v>0</v>
      </c>
      <c r="H407" s="22">
        <f>IF(AND(inputs!$B$35="YES", calculations!A407&gt;=inputs!$B$36,calculations!A407&lt;inputs!$B$37),inputs!$B$38*MIN(2,inputs!$B$17),0)</f>
        <v>0</v>
      </c>
      <c r="I407" s="25">
        <f>MIN(inputs!$B$32,A407)</f>
        <v>20000</v>
      </c>
      <c r="J407" s="25">
        <f>inputs!$B$29*(1+inputs!$B$33)-MAX(0,inputs!$B$31*(I407-inputs!$B$30))</f>
        <v>46486.999999999993</v>
      </c>
      <c r="K407" s="26">
        <f t="shared" si="78"/>
        <v>20000</v>
      </c>
      <c r="L407" s="25">
        <f>MAX(0,J407*(1+inputs!$B$33)-MAX(0,inputs!$B$31*(K407-inputs!$B$30)))</f>
        <v>47184.304999999986</v>
      </c>
      <c r="M407" s="26">
        <f t="shared" si="79"/>
        <v>22277.777777777777</v>
      </c>
      <c r="N407" s="25">
        <f>MAX(0,L407*(1+inputs!$B$33)-MAX(0,inputs!$B$31*(M407-inputs!$B$30)))</f>
        <v>47703.629574999977</v>
      </c>
      <c r="O407" s="26">
        <f t="shared" si="80"/>
        <v>24555.555555555555</v>
      </c>
      <c r="P407" s="25">
        <f>MAX(0,N407*(1+inputs!$B$33)-MAX(0,inputs!$B$31*(O407-inputs!$B$30)))</f>
        <v>48025.744018624973</v>
      </c>
      <c r="Q407" s="26">
        <f t="shared" si="81"/>
        <v>26833.333333333332</v>
      </c>
      <c r="R407" s="25">
        <f>MAX(0,P407*(1+inputs!$B$33)-MAX(0,inputs!$B$31*(Q407-inputs!$B$30)))</f>
        <v>48147.69017890434</v>
      </c>
      <c r="S407" s="26">
        <f t="shared" si="82"/>
        <v>29111.111111111109</v>
      </c>
      <c r="T407" s="25">
        <f>MAX(0,R407*(1+inputs!$B$33)-MAX(0,inputs!$B$31*(S407-inputs!$B$30)))</f>
        <v>48066.465531587899</v>
      </c>
      <c r="U407" s="26">
        <f t="shared" si="83"/>
        <v>31388.888888888891</v>
      </c>
      <c r="V407" s="25">
        <f>MAX(0,T407*(1+inputs!$B$33)-MAX(0,inputs!$B$31*(U407-inputs!$B$30)))</f>
        <v>47779.022514561708</v>
      </c>
      <c r="W407" s="26">
        <f t="shared" si="84"/>
        <v>33666.666666666664</v>
      </c>
      <c r="X407" s="25">
        <f>MAX(0,V407*(1+inputs!$B$33)-MAX(0,inputs!$B$31*(W407-inputs!$B$30)))</f>
        <v>47282.267852280129</v>
      </c>
      <c r="Y407" s="26">
        <f t="shared" si="85"/>
        <v>35944.444444444445</v>
      </c>
      <c r="Z407" s="25">
        <f>MAX(0,X407*(1+inputs!$B$33)-MAX(0,inputs!$B$31*(Y407-inputs!$B$30)))</f>
        <v>46573.061870064324</v>
      </c>
      <c r="AA407" s="25">
        <f>MAX(0,Y407*(1+inputs!$B$33)-MAX(0,inputs!$B$31*(Z407-inputs!$B$30)))</f>
        <v>34108.59554280532</v>
      </c>
      <c r="AB407" s="26">
        <f t="shared" si="86"/>
        <v>40500</v>
      </c>
      <c r="AC407" s="25">
        <f>MAX(0,AA407*(1+inputs!$B$33)-MAX(0,inputs!$B$31*(AB407-inputs!$B$30)))</f>
        <v>32791.784475947396</v>
      </c>
      <c r="AD407" s="26">
        <f>IF(inputs!$B$27="YES",MAX(0,inputs!$B$31*(AB407-inputs!$B$30)),0)</f>
        <v>0</v>
      </c>
      <c r="AE407" s="3">
        <f t="shared" si="87"/>
        <v>9286.7250000000004</v>
      </c>
      <c r="AF407" s="1">
        <f t="shared" si="90"/>
        <v>0.33250000000000002</v>
      </c>
      <c r="AG407" s="8">
        <f t="shared" si="88"/>
        <v>31213.275000000001</v>
      </c>
    </row>
    <row r="408" spans="1:33" x14ac:dyDescent="0.2">
      <c r="A408" s="11">
        <f t="shared" si="89"/>
        <v>40600</v>
      </c>
      <c r="B408" s="15">
        <f>inputs!$C$3-MAX(0,MIN((calculations!A408-inputs!$B$8)*0.5,inputs!$C$3))+IF(AND(inputs!$B$23="YES",A408&lt;=inputs!$B$25),inputs!$B$24,0)</f>
        <v>12570</v>
      </c>
      <c r="C408" s="15">
        <f>MAX(0,MIN(A408-B408,inputs!$C$4)*inputs!$B$3)</f>
        <v>5606</v>
      </c>
      <c r="D408" s="16">
        <f>MAX(0,(MIN(A408,inputs!$C$5)-(inputs!$C$4+B408))*inputs!$B$4)</f>
        <v>0</v>
      </c>
      <c r="E408" s="16">
        <f>MAX(0, (calculations!A408-inputs!$C$5)*inputs!$B$5)</f>
        <v>0</v>
      </c>
      <c r="F408" s="19">
        <f>MAX(0,inputs!$B$13*(MIN(calculations!A408,inputs!$C$14)-inputs!$C$13))+MAX(0,inputs!$B$14*(calculations!A408-inputs!$C$14))</f>
        <v>3713.9750000000004</v>
      </c>
      <c r="G408" s="22">
        <f>MAX(MIN((calculations!A408-inputs!$B$21)/10000,100%),0) * inputs!$B$18</f>
        <v>0</v>
      </c>
      <c r="H408" s="22">
        <f>IF(AND(inputs!$B$35="YES", calculations!A408&gt;=inputs!$B$36,calculations!A408&lt;inputs!$B$37),inputs!$B$38*MIN(2,inputs!$B$17),0)</f>
        <v>0</v>
      </c>
      <c r="I408" s="25">
        <f>MIN(inputs!$B$32,A408)</f>
        <v>20000</v>
      </c>
      <c r="J408" s="25">
        <f>inputs!$B$29*(1+inputs!$B$33)-MAX(0,inputs!$B$31*(I408-inputs!$B$30))</f>
        <v>46486.999999999993</v>
      </c>
      <c r="K408" s="26">
        <f t="shared" si="78"/>
        <v>20000</v>
      </c>
      <c r="L408" s="25">
        <f>MAX(0,J408*(1+inputs!$B$33)-MAX(0,inputs!$B$31*(K408-inputs!$B$30)))</f>
        <v>47184.304999999986</v>
      </c>
      <c r="M408" s="26">
        <f t="shared" si="79"/>
        <v>22288.888888888891</v>
      </c>
      <c r="N408" s="25">
        <f>MAX(0,L408*(1+inputs!$B$33)-MAX(0,inputs!$B$31*(M408-inputs!$B$30)))</f>
        <v>47702.629574999977</v>
      </c>
      <c r="O408" s="26">
        <f t="shared" si="80"/>
        <v>24577.777777777777</v>
      </c>
      <c r="P408" s="25">
        <f>MAX(0,N408*(1+inputs!$B$33)-MAX(0,inputs!$B$31*(O408-inputs!$B$30)))</f>
        <v>48022.729018624967</v>
      </c>
      <c r="Q408" s="26">
        <f t="shared" si="81"/>
        <v>26866.666666666668</v>
      </c>
      <c r="R408" s="25">
        <f>MAX(0,P408*(1+inputs!$B$33)-MAX(0,inputs!$B$31*(Q408-inputs!$B$30)))</f>
        <v>48141.629953904332</v>
      </c>
      <c r="S408" s="26">
        <f t="shared" si="82"/>
        <v>29155.555555555555</v>
      </c>
      <c r="T408" s="25">
        <f>MAX(0,R408*(1+inputs!$B$33)-MAX(0,inputs!$B$31*(S408-inputs!$B$30)))</f>
        <v>48056.314403212891</v>
      </c>
      <c r="U408" s="26">
        <f t="shared" si="83"/>
        <v>31444.444444444445</v>
      </c>
      <c r="V408" s="25">
        <f>MAX(0,T408*(1+inputs!$B$33)-MAX(0,inputs!$B$31*(U408-inputs!$B$30)))</f>
        <v>47763.719119261077</v>
      </c>
      <c r="W408" s="26">
        <f t="shared" si="84"/>
        <v>33733.333333333336</v>
      </c>
      <c r="X408" s="25">
        <f>MAX(0,V408*(1+inputs!$B$33)-MAX(0,inputs!$B$31*(W408-inputs!$B$30)))</f>
        <v>47260.734906049984</v>
      </c>
      <c r="Y408" s="26">
        <f t="shared" si="85"/>
        <v>36022.222222222219</v>
      </c>
      <c r="Z408" s="25">
        <f>MAX(0,X408*(1+inputs!$B$33)-MAX(0,inputs!$B$31*(Y408-inputs!$B$30)))</f>
        <v>46544.205929640724</v>
      </c>
      <c r="AA408" s="25">
        <f>MAX(0,Y408*(1+inputs!$B$33)-MAX(0,inputs!$B$31*(Z408-inputs!$B$30)))</f>
        <v>34190.13702188788</v>
      </c>
      <c r="AB408" s="26">
        <f t="shared" si="86"/>
        <v>40600</v>
      </c>
      <c r="AC408" s="25">
        <f>MAX(0,AA408*(1+inputs!$B$33)-MAX(0,inputs!$B$31*(AB408-inputs!$B$30)))</f>
        <v>32865.549077216194</v>
      </c>
      <c r="AD408" s="26">
        <f>IF(inputs!$B$27="YES",MAX(0,inputs!$B$31*(AB408-inputs!$B$30)),0)</f>
        <v>0</v>
      </c>
      <c r="AE408" s="3">
        <f t="shared" si="87"/>
        <v>9319.9750000000004</v>
      </c>
      <c r="AF408" s="1">
        <f t="shared" si="90"/>
        <v>0.33250000000000002</v>
      </c>
      <c r="AG408" s="8">
        <f t="shared" si="88"/>
        <v>31280.025000000001</v>
      </c>
    </row>
    <row r="409" spans="1:33" x14ac:dyDescent="0.2">
      <c r="A409" s="11">
        <f t="shared" si="89"/>
        <v>40700</v>
      </c>
      <c r="B409" s="15">
        <f>inputs!$C$3-MAX(0,MIN((calculations!A409-inputs!$B$8)*0.5,inputs!$C$3))+IF(AND(inputs!$B$23="YES",A409&lt;=inputs!$B$25),inputs!$B$24,0)</f>
        <v>12570</v>
      </c>
      <c r="C409" s="15">
        <f>MAX(0,MIN(A409-B409,inputs!$C$4)*inputs!$B$3)</f>
        <v>5626</v>
      </c>
      <c r="D409" s="16">
        <f>MAX(0,(MIN(A409,inputs!$C$5)-(inputs!$C$4+B409))*inputs!$B$4)</f>
        <v>0</v>
      </c>
      <c r="E409" s="16">
        <f>MAX(0, (calculations!A409-inputs!$C$5)*inputs!$B$5)</f>
        <v>0</v>
      </c>
      <c r="F409" s="19">
        <f>MAX(0,inputs!$B$13*(MIN(calculations!A409,inputs!$C$14)-inputs!$C$13))+MAX(0,inputs!$B$14*(calculations!A409-inputs!$C$14))</f>
        <v>3727.2250000000004</v>
      </c>
      <c r="G409" s="22">
        <f>MAX(MIN((calculations!A409-inputs!$B$21)/10000,100%),0) * inputs!$B$18</f>
        <v>0</v>
      </c>
      <c r="H409" s="22">
        <f>IF(AND(inputs!$B$35="YES", calculations!A409&gt;=inputs!$B$36,calculations!A409&lt;inputs!$B$37),inputs!$B$38*MIN(2,inputs!$B$17),0)</f>
        <v>0</v>
      </c>
      <c r="I409" s="25">
        <f>MIN(inputs!$B$32,A409)</f>
        <v>20000</v>
      </c>
      <c r="J409" s="25">
        <f>inputs!$B$29*(1+inputs!$B$33)-MAX(0,inputs!$B$31*(I409-inputs!$B$30))</f>
        <v>46486.999999999993</v>
      </c>
      <c r="K409" s="26">
        <f t="shared" si="78"/>
        <v>20000</v>
      </c>
      <c r="L409" s="25">
        <f>MAX(0,J409*(1+inputs!$B$33)-MAX(0,inputs!$B$31*(K409-inputs!$B$30)))</f>
        <v>47184.304999999986</v>
      </c>
      <c r="M409" s="26">
        <f t="shared" si="79"/>
        <v>22300</v>
      </c>
      <c r="N409" s="25">
        <f>MAX(0,L409*(1+inputs!$B$33)-MAX(0,inputs!$B$31*(M409-inputs!$B$30)))</f>
        <v>47701.629574999977</v>
      </c>
      <c r="O409" s="26">
        <f t="shared" si="80"/>
        <v>24600</v>
      </c>
      <c r="P409" s="25">
        <f>MAX(0,N409*(1+inputs!$B$33)-MAX(0,inputs!$B$31*(O409-inputs!$B$30)))</f>
        <v>48019.714018624967</v>
      </c>
      <c r="Q409" s="26">
        <f t="shared" si="81"/>
        <v>26900</v>
      </c>
      <c r="R409" s="25">
        <f>MAX(0,P409*(1+inputs!$B$33)-MAX(0,inputs!$B$31*(Q409-inputs!$B$30)))</f>
        <v>48135.569728904338</v>
      </c>
      <c r="S409" s="26">
        <f t="shared" si="82"/>
        <v>29200</v>
      </c>
      <c r="T409" s="25">
        <f>MAX(0,R409*(1+inputs!$B$33)-MAX(0,inputs!$B$31*(S409-inputs!$B$30)))</f>
        <v>48046.163274837898</v>
      </c>
      <c r="U409" s="26">
        <f t="shared" si="83"/>
        <v>31500</v>
      </c>
      <c r="V409" s="25">
        <f>MAX(0,T409*(1+inputs!$B$33)-MAX(0,inputs!$B$31*(U409-inputs!$B$30)))</f>
        <v>47748.415723960461</v>
      </c>
      <c r="W409" s="26">
        <f t="shared" si="84"/>
        <v>33800</v>
      </c>
      <c r="X409" s="25">
        <f>MAX(0,V409*(1+inputs!$B$33)-MAX(0,inputs!$B$31*(W409-inputs!$B$30)))</f>
        <v>47239.20195981986</v>
      </c>
      <c r="Y409" s="26">
        <f t="shared" si="85"/>
        <v>36100</v>
      </c>
      <c r="Z409" s="25">
        <f>MAX(0,X409*(1+inputs!$B$33)-MAX(0,inputs!$B$31*(Y409-inputs!$B$30)))</f>
        <v>46515.349989217153</v>
      </c>
      <c r="AA409" s="25">
        <f>MAX(0,Y409*(1+inputs!$B$33)-MAX(0,inputs!$B$31*(Z409-inputs!$B$30)))</f>
        <v>34271.678500970454</v>
      </c>
      <c r="AB409" s="26">
        <f t="shared" si="86"/>
        <v>40700</v>
      </c>
      <c r="AC409" s="25">
        <f>MAX(0,AA409*(1+inputs!$B$33)-MAX(0,inputs!$B$31*(AB409-inputs!$B$30)))</f>
        <v>32939.313678485007</v>
      </c>
      <c r="AD409" s="26">
        <f>IF(inputs!$B$27="YES",MAX(0,inputs!$B$31*(AB409-inputs!$B$30)),0)</f>
        <v>0</v>
      </c>
      <c r="AE409" s="3">
        <f t="shared" si="87"/>
        <v>9353.2250000000004</v>
      </c>
      <c r="AF409" s="1">
        <f t="shared" si="90"/>
        <v>0.33250000000000002</v>
      </c>
      <c r="AG409" s="8">
        <f t="shared" si="88"/>
        <v>31346.775000000001</v>
      </c>
    </row>
    <row r="410" spans="1:33" x14ac:dyDescent="0.2">
      <c r="A410" s="11">
        <f t="shared" si="89"/>
        <v>40800</v>
      </c>
      <c r="B410" s="15">
        <f>inputs!$C$3-MAX(0,MIN((calculations!A410-inputs!$B$8)*0.5,inputs!$C$3))+IF(AND(inputs!$B$23="YES",A410&lt;=inputs!$B$25),inputs!$B$24,0)</f>
        <v>12570</v>
      </c>
      <c r="C410" s="15">
        <f>MAX(0,MIN(A410-B410,inputs!$C$4)*inputs!$B$3)</f>
        <v>5646</v>
      </c>
      <c r="D410" s="16">
        <f>MAX(0,(MIN(A410,inputs!$C$5)-(inputs!$C$4+B410))*inputs!$B$4)</f>
        <v>0</v>
      </c>
      <c r="E410" s="16">
        <f>MAX(0, (calculations!A410-inputs!$C$5)*inputs!$B$5)</f>
        <v>0</v>
      </c>
      <c r="F410" s="19">
        <f>MAX(0,inputs!$B$13*(MIN(calculations!A410,inputs!$C$14)-inputs!$C$13))+MAX(0,inputs!$B$14*(calculations!A410-inputs!$C$14))</f>
        <v>3740.4750000000004</v>
      </c>
      <c r="G410" s="22">
        <f>MAX(MIN((calculations!A410-inputs!$B$21)/10000,100%),0) * inputs!$B$18</f>
        <v>0</v>
      </c>
      <c r="H410" s="22">
        <f>IF(AND(inputs!$B$35="YES", calculations!A410&gt;=inputs!$B$36,calculations!A410&lt;inputs!$B$37),inputs!$B$38*MIN(2,inputs!$B$17),0)</f>
        <v>0</v>
      </c>
      <c r="I410" s="25">
        <f>MIN(inputs!$B$32,A410)</f>
        <v>20000</v>
      </c>
      <c r="J410" s="25">
        <f>inputs!$B$29*(1+inputs!$B$33)-MAX(0,inputs!$B$31*(I410-inputs!$B$30))</f>
        <v>46486.999999999993</v>
      </c>
      <c r="K410" s="26">
        <f t="shared" si="78"/>
        <v>20000</v>
      </c>
      <c r="L410" s="25">
        <f>MAX(0,J410*(1+inputs!$B$33)-MAX(0,inputs!$B$31*(K410-inputs!$B$30)))</f>
        <v>47184.304999999986</v>
      </c>
      <c r="M410" s="26">
        <f t="shared" si="79"/>
        <v>22311.111111111109</v>
      </c>
      <c r="N410" s="25">
        <f>MAX(0,L410*(1+inputs!$B$33)-MAX(0,inputs!$B$31*(M410-inputs!$B$30)))</f>
        <v>47700.629574999977</v>
      </c>
      <c r="O410" s="26">
        <f t="shared" si="80"/>
        <v>24622.222222222223</v>
      </c>
      <c r="P410" s="25">
        <f>MAX(0,N410*(1+inputs!$B$33)-MAX(0,inputs!$B$31*(O410-inputs!$B$30)))</f>
        <v>48016.699018624968</v>
      </c>
      <c r="Q410" s="26">
        <f t="shared" si="81"/>
        <v>26933.333333333332</v>
      </c>
      <c r="R410" s="25">
        <f>MAX(0,P410*(1+inputs!$B$33)-MAX(0,inputs!$B$31*(Q410-inputs!$B$30)))</f>
        <v>48129.509503904337</v>
      </c>
      <c r="S410" s="26">
        <f t="shared" si="82"/>
        <v>29244.444444444445</v>
      </c>
      <c r="T410" s="25">
        <f>MAX(0,R410*(1+inputs!$B$33)-MAX(0,inputs!$B$31*(S410-inputs!$B$30)))</f>
        <v>48036.012146462897</v>
      </c>
      <c r="U410" s="26">
        <f t="shared" si="83"/>
        <v>31555.555555555555</v>
      </c>
      <c r="V410" s="25">
        <f>MAX(0,T410*(1+inputs!$B$33)-MAX(0,inputs!$B$31*(U410-inputs!$B$30)))</f>
        <v>47733.11232865983</v>
      </c>
      <c r="W410" s="26">
        <f t="shared" si="84"/>
        <v>33866.666666666664</v>
      </c>
      <c r="X410" s="25">
        <f>MAX(0,V410*(1+inputs!$B$33)-MAX(0,inputs!$B$31*(W410-inputs!$B$30)))</f>
        <v>47217.669013589722</v>
      </c>
      <c r="Y410" s="26">
        <f t="shared" si="85"/>
        <v>36177.777777777781</v>
      </c>
      <c r="Z410" s="25">
        <f>MAX(0,X410*(1+inputs!$B$33)-MAX(0,inputs!$B$31*(Y410-inputs!$B$30)))</f>
        <v>46486.49404879356</v>
      </c>
      <c r="AA410" s="25">
        <f>MAX(0,Y410*(1+inputs!$B$33)-MAX(0,inputs!$B$31*(Z410-inputs!$B$30)))</f>
        <v>34353.219980053022</v>
      </c>
      <c r="AB410" s="26">
        <f t="shared" si="86"/>
        <v>40800</v>
      </c>
      <c r="AC410" s="25">
        <f>MAX(0,AA410*(1+inputs!$B$33)-MAX(0,inputs!$B$31*(AB410-inputs!$B$30)))</f>
        <v>33013.078279753812</v>
      </c>
      <c r="AD410" s="26">
        <f>IF(inputs!$B$27="YES",MAX(0,inputs!$B$31*(AB410-inputs!$B$30)),0)</f>
        <v>0</v>
      </c>
      <c r="AE410" s="3">
        <f t="shared" si="87"/>
        <v>9386.4750000000004</v>
      </c>
      <c r="AF410" s="1">
        <f t="shared" si="90"/>
        <v>0.33250000000000002</v>
      </c>
      <c r="AG410" s="8">
        <f t="shared" si="88"/>
        <v>31413.525000000001</v>
      </c>
    </row>
    <row r="411" spans="1:33" x14ac:dyDescent="0.2">
      <c r="A411" s="11">
        <f t="shared" si="89"/>
        <v>40900</v>
      </c>
      <c r="B411" s="15">
        <f>inputs!$C$3-MAX(0,MIN((calculations!A411-inputs!$B$8)*0.5,inputs!$C$3))+IF(AND(inputs!$B$23="YES",A411&lt;=inputs!$B$25),inputs!$B$24,0)</f>
        <v>12570</v>
      </c>
      <c r="C411" s="15">
        <f>MAX(0,MIN(A411-B411,inputs!$C$4)*inputs!$B$3)</f>
        <v>5666</v>
      </c>
      <c r="D411" s="16">
        <f>MAX(0,(MIN(A411,inputs!$C$5)-(inputs!$C$4+B411))*inputs!$B$4)</f>
        <v>0</v>
      </c>
      <c r="E411" s="16">
        <f>MAX(0, (calculations!A411-inputs!$C$5)*inputs!$B$5)</f>
        <v>0</v>
      </c>
      <c r="F411" s="19">
        <f>MAX(0,inputs!$B$13*(MIN(calculations!A411,inputs!$C$14)-inputs!$C$13))+MAX(0,inputs!$B$14*(calculations!A411-inputs!$C$14))</f>
        <v>3753.7250000000004</v>
      </c>
      <c r="G411" s="22">
        <f>MAX(MIN((calculations!A411-inputs!$B$21)/10000,100%),0) * inputs!$B$18</f>
        <v>0</v>
      </c>
      <c r="H411" s="22">
        <f>IF(AND(inputs!$B$35="YES", calculations!A411&gt;=inputs!$B$36,calculations!A411&lt;inputs!$B$37),inputs!$B$38*MIN(2,inputs!$B$17),0)</f>
        <v>0</v>
      </c>
      <c r="I411" s="25">
        <f>MIN(inputs!$B$32,A411)</f>
        <v>20000</v>
      </c>
      <c r="J411" s="25">
        <f>inputs!$B$29*(1+inputs!$B$33)-MAX(0,inputs!$B$31*(I411-inputs!$B$30))</f>
        <v>46486.999999999993</v>
      </c>
      <c r="K411" s="26">
        <f t="shared" si="78"/>
        <v>20000</v>
      </c>
      <c r="L411" s="25">
        <f>MAX(0,J411*(1+inputs!$B$33)-MAX(0,inputs!$B$31*(K411-inputs!$B$30)))</f>
        <v>47184.304999999986</v>
      </c>
      <c r="M411" s="26">
        <f t="shared" si="79"/>
        <v>22322.222222222223</v>
      </c>
      <c r="N411" s="25">
        <f>MAX(0,L411*(1+inputs!$B$33)-MAX(0,inputs!$B$31*(M411-inputs!$B$30)))</f>
        <v>47699.629574999977</v>
      </c>
      <c r="O411" s="26">
        <f t="shared" si="80"/>
        <v>24644.444444444445</v>
      </c>
      <c r="P411" s="25">
        <f>MAX(0,N411*(1+inputs!$B$33)-MAX(0,inputs!$B$31*(O411-inputs!$B$30)))</f>
        <v>48013.684018624968</v>
      </c>
      <c r="Q411" s="26">
        <f t="shared" si="81"/>
        <v>26966.666666666668</v>
      </c>
      <c r="R411" s="25">
        <f>MAX(0,P411*(1+inputs!$B$33)-MAX(0,inputs!$B$31*(Q411-inputs!$B$30)))</f>
        <v>48123.449278904336</v>
      </c>
      <c r="S411" s="26">
        <f t="shared" si="82"/>
        <v>29288.888888888891</v>
      </c>
      <c r="T411" s="25">
        <f>MAX(0,R411*(1+inputs!$B$33)-MAX(0,inputs!$B$31*(S411-inputs!$B$30)))</f>
        <v>48025.861018087897</v>
      </c>
      <c r="U411" s="26">
        <f t="shared" si="83"/>
        <v>31611.111111111109</v>
      </c>
      <c r="V411" s="25">
        <f>MAX(0,T411*(1+inputs!$B$33)-MAX(0,inputs!$B$31*(U411-inputs!$B$30)))</f>
        <v>47717.808933359207</v>
      </c>
      <c r="W411" s="26">
        <f t="shared" si="84"/>
        <v>33933.333333333336</v>
      </c>
      <c r="X411" s="25">
        <f>MAX(0,V411*(1+inputs!$B$33)-MAX(0,inputs!$B$31*(W411-inputs!$B$30)))</f>
        <v>47196.136067359585</v>
      </c>
      <c r="Y411" s="26">
        <f t="shared" si="85"/>
        <v>36255.555555555555</v>
      </c>
      <c r="Z411" s="25">
        <f>MAX(0,X411*(1+inputs!$B$33)-MAX(0,inputs!$B$31*(Y411-inputs!$B$30)))</f>
        <v>46457.638108369974</v>
      </c>
      <c r="AA411" s="25">
        <f>MAX(0,Y411*(1+inputs!$B$33)-MAX(0,inputs!$B$31*(Z411-inputs!$B$30)))</f>
        <v>34434.761459135589</v>
      </c>
      <c r="AB411" s="26">
        <f t="shared" si="86"/>
        <v>40900</v>
      </c>
      <c r="AC411" s="25">
        <f>MAX(0,AA411*(1+inputs!$B$33)-MAX(0,inputs!$B$31*(AB411-inputs!$B$30)))</f>
        <v>33086.842881022618</v>
      </c>
      <c r="AD411" s="26">
        <f>IF(inputs!$B$27="YES",MAX(0,inputs!$B$31*(AB411-inputs!$B$30)),0)</f>
        <v>0</v>
      </c>
      <c r="AE411" s="3">
        <f t="shared" si="87"/>
        <v>9419.7250000000004</v>
      </c>
      <c r="AF411" s="1">
        <f t="shared" si="90"/>
        <v>0.33250000000000002</v>
      </c>
      <c r="AG411" s="8">
        <f t="shared" si="88"/>
        <v>31480.275000000001</v>
      </c>
    </row>
    <row r="412" spans="1:33" x14ac:dyDescent="0.2">
      <c r="A412" s="11">
        <f t="shared" si="89"/>
        <v>41000</v>
      </c>
      <c r="B412" s="15">
        <f>inputs!$C$3-MAX(0,MIN((calculations!A412-inputs!$B$8)*0.5,inputs!$C$3))+IF(AND(inputs!$B$23="YES",A412&lt;=inputs!$B$25),inputs!$B$24,0)</f>
        <v>12570</v>
      </c>
      <c r="C412" s="15">
        <f>MAX(0,MIN(A412-B412,inputs!$C$4)*inputs!$B$3)</f>
        <v>5686</v>
      </c>
      <c r="D412" s="16">
        <f>MAX(0,(MIN(A412,inputs!$C$5)-(inputs!$C$4+B412))*inputs!$B$4)</f>
        <v>0</v>
      </c>
      <c r="E412" s="16">
        <f>MAX(0, (calculations!A412-inputs!$C$5)*inputs!$B$5)</f>
        <v>0</v>
      </c>
      <c r="F412" s="19">
        <f>MAX(0,inputs!$B$13*(MIN(calculations!A412,inputs!$C$14)-inputs!$C$13))+MAX(0,inputs!$B$14*(calculations!A412-inputs!$C$14))</f>
        <v>3766.9750000000004</v>
      </c>
      <c r="G412" s="22">
        <f>MAX(MIN((calculations!A412-inputs!$B$21)/10000,100%),0) * inputs!$B$18</f>
        <v>0</v>
      </c>
      <c r="H412" s="22">
        <f>IF(AND(inputs!$B$35="YES", calculations!A412&gt;=inputs!$B$36,calculations!A412&lt;inputs!$B$37),inputs!$B$38*MIN(2,inputs!$B$17),0)</f>
        <v>0</v>
      </c>
      <c r="I412" s="25">
        <f>MIN(inputs!$B$32,A412)</f>
        <v>20000</v>
      </c>
      <c r="J412" s="25">
        <f>inputs!$B$29*(1+inputs!$B$33)-MAX(0,inputs!$B$31*(I412-inputs!$B$30))</f>
        <v>46486.999999999993</v>
      </c>
      <c r="K412" s="26">
        <f t="shared" si="78"/>
        <v>20000</v>
      </c>
      <c r="L412" s="25">
        <f>MAX(0,J412*(1+inputs!$B$33)-MAX(0,inputs!$B$31*(K412-inputs!$B$30)))</f>
        <v>47184.304999999986</v>
      </c>
      <c r="M412" s="26">
        <f t="shared" si="79"/>
        <v>22333.333333333332</v>
      </c>
      <c r="N412" s="25">
        <f>MAX(0,L412*(1+inputs!$B$33)-MAX(0,inputs!$B$31*(M412-inputs!$B$30)))</f>
        <v>47698.629574999977</v>
      </c>
      <c r="O412" s="26">
        <f t="shared" si="80"/>
        <v>24666.666666666668</v>
      </c>
      <c r="P412" s="25">
        <f>MAX(0,N412*(1+inputs!$B$33)-MAX(0,inputs!$B$31*(O412-inputs!$B$30)))</f>
        <v>48010.669018624969</v>
      </c>
      <c r="Q412" s="26">
        <f t="shared" si="81"/>
        <v>27000</v>
      </c>
      <c r="R412" s="25">
        <f>MAX(0,P412*(1+inputs!$B$33)-MAX(0,inputs!$B$31*(Q412-inputs!$B$30)))</f>
        <v>48117.389053904335</v>
      </c>
      <c r="S412" s="26">
        <f t="shared" si="82"/>
        <v>29333.333333333336</v>
      </c>
      <c r="T412" s="25">
        <f>MAX(0,R412*(1+inputs!$B$33)-MAX(0,inputs!$B$31*(S412-inputs!$B$30)))</f>
        <v>48015.709889712896</v>
      </c>
      <c r="U412" s="26">
        <f t="shared" si="83"/>
        <v>31666.666666666664</v>
      </c>
      <c r="V412" s="25">
        <f>MAX(0,T412*(1+inputs!$B$33)-MAX(0,inputs!$B$31*(U412-inputs!$B$30)))</f>
        <v>47702.505538058584</v>
      </c>
      <c r="W412" s="26">
        <f t="shared" si="84"/>
        <v>34000</v>
      </c>
      <c r="X412" s="25">
        <f>MAX(0,V412*(1+inputs!$B$33)-MAX(0,inputs!$B$31*(W412-inputs!$B$30)))</f>
        <v>47174.603121129454</v>
      </c>
      <c r="Y412" s="26">
        <f t="shared" si="85"/>
        <v>36333.333333333336</v>
      </c>
      <c r="Z412" s="25">
        <f>MAX(0,X412*(1+inputs!$B$33)-MAX(0,inputs!$B$31*(Y412-inputs!$B$30)))</f>
        <v>46428.782167946389</v>
      </c>
      <c r="AA412" s="25">
        <f>MAX(0,Y412*(1+inputs!$B$33)-MAX(0,inputs!$B$31*(Z412-inputs!$B$30)))</f>
        <v>34516.302938218163</v>
      </c>
      <c r="AB412" s="26">
        <f t="shared" si="86"/>
        <v>41000</v>
      </c>
      <c r="AC412" s="25">
        <f>MAX(0,AA412*(1+inputs!$B$33)-MAX(0,inputs!$B$31*(AB412-inputs!$B$30)))</f>
        <v>33160.607482291431</v>
      </c>
      <c r="AD412" s="26">
        <f>IF(inputs!$B$27="YES",MAX(0,inputs!$B$31*(AB412-inputs!$B$30)),0)</f>
        <v>0</v>
      </c>
      <c r="AE412" s="3">
        <f t="shared" si="87"/>
        <v>9452.9750000000004</v>
      </c>
      <c r="AF412" s="1">
        <f t="shared" si="90"/>
        <v>0.33250000000000002</v>
      </c>
      <c r="AG412" s="8">
        <f t="shared" si="88"/>
        <v>31547.025000000001</v>
      </c>
    </row>
    <row r="413" spans="1:33" x14ac:dyDescent="0.2">
      <c r="A413" s="11">
        <f t="shared" si="89"/>
        <v>41100</v>
      </c>
      <c r="B413" s="15">
        <f>inputs!$C$3-MAX(0,MIN((calculations!A413-inputs!$B$8)*0.5,inputs!$C$3))+IF(AND(inputs!$B$23="YES",A413&lt;=inputs!$B$25),inputs!$B$24,0)</f>
        <v>12570</v>
      </c>
      <c r="C413" s="15">
        <f>MAX(0,MIN(A413-B413,inputs!$C$4)*inputs!$B$3)</f>
        <v>5706</v>
      </c>
      <c r="D413" s="16">
        <f>MAX(0,(MIN(A413,inputs!$C$5)-(inputs!$C$4+B413))*inputs!$B$4)</f>
        <v>0</v>
      </c>
      <c r="E413" s="16">
        <f>MAX(0, (calculations!A413-inputs!$C$5)*inputs!$B$5)</f>
        <v>0</v>
      </c>
      <c r="F413" s="19">
        <f>MAX(0,inputs!$B$13*(MIN(calculations!A413,inputs!$C$14)-inputs!$C$13))+MAX(0,inputs!$B$14*(calculations!A413-inputs!$C$14))</f>
        <v>3780.2250000000004</v>
      </c>
      <c r="G413" s="22">
        <f>MAX(MIN((calculations!A413-inputs!$B$21)/10000,100%),0) * inputs!$B$18</f>
        <v>0</v>
      </c>
      <c r="H413" s="22">
        <f>IF(AND(inputs!$B$35="YES", calculations!A413&gt;=inputs!$B$36,calculations!A413&lt;inputs!$B$37),inputs!$B$38*MIN(2,inputs!$B$17),0)</f>
        <v>0</v>
      </c>
      <c r="I413" s="25">
        <f>MIN(inputs!$B$32,A413)</f>
        <v>20000</v>
      </c>
      <c r="J413" s="25">
        <f>inputs!$B$29*(1+inputs!$B$33)-MAX(0,inputs!$B$31*(I413-inputs!$B$30))</f>
        <v>46486.999999999993</v>
      </c>
      <c r="K413" s="26">
        <f t="shared" si="78"/>
        <v>20000</v>
      </c>
      <c r="L413" s="25">
        <f>MAX(0,J413*(1+inputs!$B$33)-MAX(0,inputs!$B$31*(K413-inputs!$B$30)))</f>
        <v>47184.304999999986</v>
      </c>
      <c r="M413" s="26">
        <f t="shared" si="79"/>
        <v>22344.444444444445</v>
      </c>
      <c r="N413" s="25">
        <f>MAX(0,L413*(1+inputs!$B$33)-MAX(0,inputs!$B$31*(M413-inputs!$B$30)))</f>
        <v>47697.629574999977</v>
      </c>
      <c r="O413" s="26">
        <f t="shared" si="80"/>
        <v>24688.888888888891</v>
      </c>
      <c r="P413" s="25">
        <f>MAX(0,N413*(1+inputs!$B$33)-MAX(0,inputs!$B$31*(O413-inputs!$B$30)))</f>
        <v>48007.654018624969</v>
      </c>
      <c r="Q413" s="26">
        <f t="shared" si="81"/>
        <v>27033.333333333332</v>
      </c>
      <c r="R413" s="25">
        <f>MAX(0,P413*(1+inputs!$B$33)-MAX(0,inputs!$B$31*(Q413-inputs!$B$30)))</f>
        <v>48111.328828904334</v>
      </c>
      <c r="S413" s="26">
        <f t="shared" si="82"/>
        <v>29377.777777777777</v>
      </c>
      <c r="T413" s="25">
        <f>MAX(0,R413*(1+inputs!$B$33)-MAX(0,inputs!$B$31*(S413-inputs!$B$30)))</f>
        <v>48005.558761337888</v>
      </c>
      <c r="U413" s="26">
        <f t="shared" si="83"/>
        <v>31722.222222222223</v>
      </c>
      <c r="V413" s="25">
        <f>MAX(0,T413*(1+inputs!$B$33)-MAX(0,inputs!$B$31*(U413-inputs!$B$30)))</f>
        <v>47687.202142757953</v>
      </c>
      <c r="W413" s="26">
        <f t="shared" si="84"/>
        <v>34066.666666666664</v>
      </c>
      <c r="X413" s="25">
        <f>MAX(0,V413*(1+inputs!$B$33)-MAX(0,inputs!$B$31*(W413-inputs!$B$30)))</f>
        <v>47153.070174899316</v>
      </c>
      <c r="Y413" s="26">
        <f t="shared" si="85"/>
        <v>36411.111111111109</v>
      </c>
      <c r="Z413" s="25">
        <f>MAX(0,X413*(1+inputs!$B$33)-MAX(0,inputs!$B$31*(Y413-inputs!$B$30)))</f>
        <v>46399.926227522796</v>
      </c>
      <c r="AA413" s="25">
        <f>MAX(0,Y413*(1+inputs!$B$33)-MAX(0,inputs!$B$31*(Z413-inputs!$B$30)))</f>
        <v>34597.844417300723</v>
      </c>
      <c r="AB413" s="26">
        <f t="shared" si="86"/>
        <v>41100</v>
      </c>
      <c r="AC413" s="25">
        <f>MAX(0,AA413*(1+inputs!$B$33)-MAX(0,inputs!$B$31*(AB413-inputs!$B$30)))</f>
        <v>33234.372083560229</v>
      </c>
      <c r="AD413" s="26">
        <f>IF(inputs!$B$27="YES",MAX(0,inputs!$B$31*(AB413-inputs!$B$30)),0)</f>
        <v>0</v>
      </c>
      <c r="AE413" s="3">
        <f t="shared" si="87"/>
        <v>9486.2250000000004</v>
      </c>
      <c r="AF413" s="1">
        <f t="shared" si="90"/>
        <v>0.33250000000000002</v>
      </c>
      <c r="AG413" s="8">
        <f t="shared" si="88"/>
        <v>31613.775000000001</v>
      </c>
    </row>
    <row r="414" spans="1:33" x14ac:dyDescent="0.2">
      <c r="A414" s="11">
        <f t="shared" si="89"/>
        <v>41200</v>
      </c>
      <c r="B414" s="15">
        <f>inputs!$C$3-MAX(0,MIN((calculations!A414-inputs!$B$8)*0.5,inputs!$C$3))+IF(AND(inputs!$B$23="YES",A414&lt;=inputs!$B$25),inputs!$B$24,0)</f>
        <v>12570</v>
      </c>
      <c r="C414" s="15">
        <f>MAX(0,MIN(A414-B414,inputs!$C$4)*inputs!$B$3)</f>
        <v>5726</v>
      </c>
      <c r="D414" s="16">
        <f>MAX(0,(MIN(A414,inputs!$C$5)-(inputs!$C$4+B414))*inputs!$B$4)</f>
        <v>0</v>
      </c>
      <c r="E414" s="16">
        <f>MAX(0, (calculations!A414-inputs!$C$5)*inputs!$B$5)</f>
        <v>0</v>
      </c>
      <c r="F414" s="19">
        <f>MAX(0,inputs!$B$13*(MIN(calculations!A414,inputs!$C$14)-inputs!$C$13))+MAX(0,inputs!$B$14*(calculations!A414-inputs!$C$14))</f>
        <v>3793.4750000000004</v>
      </c>
      <c r="G414" s="22">
        <f>MAX(MIN((calculations!A414-inputs!$B$21)/10000,100%),0) * inputs!$B$18</f>
        <v>0</v>
      </c>
      <c r="H414" s="22">
        <f>IF(AND(inputs!$B$35="YES", calculations!A414&gt;=inputs!$B$36,calculations!A414&lt;inputs!$B$37),inputs!$B$38*MIN(2,inputs!$B$17),0)</f>
        <v>0</v>
      </c>
      <c r="I414" s="25">
        <f>MIN(inputs!$B$32,A414)</f>
        <v>20000</v>
      </c>
      <c r="J414" s="25">
        <f>inputs!$B$29*(1+inputs!$B$33)-MAX(0,inputs!$B$31*(I414-inputs!$B$30))</f>
        <v>46486.999999999993</v>
      </c>
      <c r="K414" s="26">
        <f t="shared" si="78"/>
        <v>20000</v>
      </c>
      <c r="L414" s="25">
        <f>MAX(0,J414*(1+inputs!$B$33)-MAX(0,inputs!$B$31*(K414-inputs!$B$30)))</f>
        <v>47184.304999999986</v>
      </c>
      <c r="M414" s="26">
        <f t="shared" si="79"/>
        <v>22355.555555555555</v>
      </c>
      <c r="N414" s="25">
        <f>MAX(0,L414*(1+inputs!$B$33)-MAX(0,inputs!$B$31*(M414-inputs!$B$30)))</f>
        <v>47696.629574999977</v>
      </c>
      <c r="O414" s="26">
        <f t="shared" si="80"/>
        <v>24711.111111111109</v>
      </c>
      <c r="P414" s="25">
        <f>MAX(0,N414*(1+inputs!$B$33)-MAX(0,inputs!$B$31*(O414-inputs!$B$30)))</f>
        <v>48004.63901862497</v>
      </c>
      <c r="Q414" s="26">
        <f t="shared" si="81"/>
        <v>27066.666666666668</v>
      </c>
      <c r="R414" s="25">
        <f>MAX(0,P414*(1+inputs!$B$33)-MAX(0,inputs!$B$31*(Q414-inputs!$B$30)))</f>
        <v>48105.26860390434</v>
      </c>
      <c r="S414" s="26">
        <f t="shared" si="82"/>
        <v>29422.222222222223</v>
      </c>
      <c r="T414" s="25">
        <f>MAX(0,R414*(1+inputs!$B$33)-MAX(0,inputs!$B$31*(S414-inputs!$B$30)))</f>
        <v>47995.407632962895</v>
      </c>
      <c r="U414" s="26">
        <f t="shared" si="83"/>
        <v>31777.777777777777</v>
      </c>
      <c r="V414" s="25">
        <f>MAX(0,T414*(1+inputs!$B$33)-MAX(0,inputs!$B$31*(U414-inputs!$B$30)))</f>
        <v>47671.89874745733</v>
      </c>
      <c r="W414" s="26">
        <f t="shared" si="84"/>
        <v>34133.333333333336</v>
      </c>
      <c r="X414" s="25">
        <f>MAX(0,V414*(1+inputs!$B$33)-MAX(0,inputs!$B$31*(W414-inputs!$B$30)))</f>
        <v>47131.537228669185</v>
      </c>
      <c r="Y414" s="26">
        <f t="shared" si="85"/>
        <v>36488.888888888891</v>
      </c>
      <c r="Z414" s="25">
        <f>MAX(0,X414*(1+inputs!$B$33)-MAX(0,inputs!$B$31*(Y414-inputs!$B$30)))</f>
        <v>46371.070287099217</v>
      </c>
      <c r="AA414" s="25">
        <f>MAX(0,Y414*(1+inputs!$B$33)-MAX(0,inputs!$B$31*(Z414-inputs!$B$30)))</f>
        <v>34679.38589638329</v>
      </c>
      <c r="AB414" s="26">
        <f t="shared" si="86"/>
        <v>41200</v>
      </c>
      <c r="AC414" s="25">
        <f>MAX(0,AA414*(1+inputs!$B$33)-MAX(0,inputs!$B$31*(AB414-inputs!$B$30)))</f>
        <v>33308.136684829034</v>
      </c>
      <c r="AD414" s="26">
        <f>IF(inputs!$B$27="YES",MAX(0,inputs!$B$31*(AB414-inputs!$B$30)),0)</f>
        <v>0</v>
      </c>
      <c r="AE414" s="3">
        <f t="shared" si="87"/>
        <v>9519.4750000000004</v>
      </c>
      <c r="AF414" s="1">
        <f t="shared" si="90"/>
        <v>0.33250000000000002</v>
      </c>
      <c r="AG414" s="8">
        <f t="shared" si="88"/>
        <v>31680.525000000001</v>
      </c>
    </row>
    <row r="415" spans="1:33" x14ac:dyDescent="0.2">
      <c r="A415" s="11">
        <f t="shared" si="89"/>
        <v>41300</v>
      </c>
      <c r="B415" s="15">
        <f>inputs!$C$3-MAX(0,MIN((calculations!A415-inputs!$B$8)*0.5,inputs!$C$3))+IF(AND(inputs!$B$23="YES",A415&lt;=inputs!$B$25),inputs!$B$24,0)</f>
        <v>12570</v>
      </c>
      <c r="C415" s="15">
        <f>MAX(0,MIN(A415-B415,inputs!$C$4)*inputs!$B$3)</f>
        <v>5746</v>
      </c>
      <c r="D415" s="16">
        <f>MAX(0,(MIN(A415,inputs!$C$5)-(inputs!$C$4+B415))*inputs!$B$4)</f>
        <v>0</v>
      </c>
      <c r="E415" s="16">
        <f>MAX(0, (calculations!A415-inputs!$C$5)*inputs!$B$5)</f>
        <v>0</v>
      </c>
      <c r="F415" s="19">
        <f>MAX(0,inputs!$B$13*(MIN(calculations!A415,inputs!$C$14)-inputs!$C$13))+MAX(0,inputs!$B$14*(calculations!A415-inputs!$C$14))</f>
        <v>3806.7250000000004</v>
      </c>
      <c r="G415" s="22">
        <f>MAX(MIN((calculations!A415-inputs!$B$21)/10000,100%),0) * inputs!$B$18</f>
        <v>0</v>
      </c>
      <c r="H415" s="22">
        <f>IF(AND(inputs!$B$35="YES", calculations!A415&gt;=inputs!$B$36,calculations!A415&lt;inputs!$B$37),inputs!$B$38*MIN(2,inputs!$B$17),0)</f>
        <v>0</v>
      </c>
      <c r="I415" s="25">
        <f>MIN(inputs!$B$32,A415)</f>
        <v>20000</v>
      </c>
      <c r="J415" s="25">
        <f>inputs!$B$29*(1+inputs!$B$33)-MAX(0,inputs!$B$31*(I415-inputs!$B$30))</f>
        <v>46486.999999999993</v>
      </c>
      <c r="K415" s="26">
        <f t="shared" si="78"/>
        <v>20000</v>
      </c>
      <c r="L415" s="25">
        <f>MAX(0,J415*(1+inputs!$B$33)-MAX(0,inputs!$B$31*(K415-inputs!$B$30)))</f>
        <v>47184.304999999986</v>
      </c>
      <c r="M415" s="26">
        <f t="shared" si="79"/>
        <v>22366.666666666668</v>
      </c>
      <c r="N415" s="25">
        <f>MAX(0,L415*(1+inputs!$B$33)-MAX(0,inputs!$B$31*(M415-inputs!$B$30)))</f>
        <v>47695.629574999977</v>
      </c>
      <c r="O415" s="26">
        <f t="shared" si="80"/>
        <v>24733.333333333332</v>
      </c>
      <c r="P415" s="25">
        <f>MAX(0,N415*(1+inputs!$B$33)-MAX(0,inputs!$B$31*(O415-inputs!$B$30)))</f>
        <v>48001.624018624971</v>
      </c>
      <c r="Q415" s="26">
        <f t="shared" si="81"/>
        <v>27100</v>
      </c>
      <c r="R415" s="25">
        <f>MAX(0,P415*(1+inputs!$B$33)-MAX(0,inputs!$B$31*(Q415-inputs!$B$30)))</f>
        <v>48099.208378904339</v>
      </c>
      <c r="S415" s="26">
        <f t="shared" si="82"/>
        <v>29466.666666666664</v>
      </c>
      <c r="T415" s="25">
        <f>MAX(0,R415*(1+inputs!$B$33)-MAX(0,inputs!$B$31*(S415-inputs!$B$30)))</f>
        <v>47985.256504587895</v>
      </c>
      <c r="U415" s="26">
        <f t="shared" si="83"/>
        <v>31833.333333333336</v>
      </c>
      <c r="V415" s="25">
        <f>MAX(0,T415*(1+inputs!$B$33)-MAX(0,inputs!$B$31*(U415-inputs!$B$30)))</f>
        <v>47656.595352156706</v>
      </c>
      <c r="W415" s="26">
        <f t="shared" si="84"/>
        <v>34200</v>
      </c>
      <c r="X415" s="25">
        <f>MAX(0,V415*(1+inputs!$B$33)-MAX(0,inputs!$B$31*(W415-inputs!$B$30)))</f>
        <v>47110.004282439048</v>
      </c>
      <c r="Y415" s="26">
        <f t="shared" si="85"/>
        <v>36566.666666666672</v>
      </c>
      <c r="Z415" s="25">
        <f>MAX(0,X415*(1+inputs!$B$33)-MAX(0,inputs!$B$31*(Y415-inputs!$B$30)))</f>
        <v>46342.214346675624</v>
      </c>
      <c r="AA415" s="25">
        <f>MAX(0,Y415*(1+inputs!$B$33)-MAX(0,inputs!$B$31*(Z415-inputs!$B$30)))</f>
        <v>34760.927375465864</v>
      </c>
      <c r="AB415" s="26">
        <f t="shared" si="86"/>
        <v>41300</v>
      </c>
      <c r="AC415" s="25">
        <f>MAX(0,AA415*(1+inputs!$B$33)-MAX(0,inputs!$B$31*(AB415-inputs!$B$30)))</f>
        <v>33381.901286097847</v>
      </c>
      <c r="AD415" s="26">
        <f>IF(inputs!$B$27="YES",MAX(0,inputs!$B$31*(AB415-inputs!$B$30)),0)</f>
        <v>0</v>
      </c>
      <c r="AE415" s="3">
        <f t="shared" si="87"/>
        <v>9552.7250000000004</v>
      </c>
      <c r="AF415" s="1">
        <f t="shared" si="90"/>
        <v>0.33250000000000002</v>
      </c>
      <c r="AG415" s="8">
        <f t="shared" si="88"/>
        <v>31747.275000000001</v>
      </c>
    </row>
    <row r="416" spans="1:33" x14ac:dyDescent="0.2">
      <c r="A416" s="11">
        <f t="shared" si="89"/>
        <v>41400</v>
      </c>
      <c r="B416" s="15">
        <f>inputs!$C$3-MAX(0,MIN((calculations!A416-inputs!$B$8)*0.5,inputs!$C$3))+IF(AND(inputs!$B$23="YES",A416&lt;=inputs!$B$25),inputs!$B$24,0)</f>
        <v>12570</v>
      </c>
      <c r="C416" s="15">
        <f>MAX(0,MIN(A416-B416,inputs!$C$4)*inputs!$B$3)</f>
        <v>5766</v>
      </c>
      <c r="D416" s="16">
        <f>MAX(0,(MIN(A416,inputs!$C$5)-(inputs!$C$4+B416))*inputs!$B$4)</f>
        <v>0</v>
      </c>
      <c r="E416" s="16">
        <f>MAX(0, (calculations!A416-inputs!$C$5)*inputs!$B$5)</f>
        <v>0</v>
      </c>
      <c r="F416" s="19">
        <f>MAX(0,inputs!$B$13*(MIN(calculations!A416,inputs!$C$14)-inputs!$C$13))+MAX(0,inputs!$B$14*(calculations!A416-inputs!$C$14))</f>
        <v>3819.9750000000004</v>
      </c>
      <c r="G416" s="22">
        <f>MAX(MIN((calculations!A416-inputs!$B$21)/10000,100%),0) * inputs!$B$18</f>
        <v>0</v>
      </c>
      <c r="H416" s="22">
        <f>IF(AND(inputs!$B$35="YES", calculations!A416&gt;=inputs!$B$36,calculations!A416&lt;inputs!$B$37),inputs!$B$38*MIN(2,inputs!$B$17),0)</f>
        <v>0</v>
      </c>
      <c r="I416" s="25">
        <f>MIN(inputs!$B$32,A416)</f>
        <v>20000</v>
      </c>
      <c r="J416" s="25">
        <f>inputs!$B$29*(1+inputs!$B$33)-MAX(0,inputs!$B$31*(I416-inputs!$B$30))</f>
        <v>46486.999999999993</v>
      </c>
      <c r="K416" s="26">
        <f t="shared" si="78"/>
        <v>20000</v>
      </c>
      <c r="L416" s="25">
        <f>MAX(0,J416*(1+inputs!$B$33)-MAX(0,inputs!$B$31*(K416-inputs!$B$30)))</f>
        <v>47184.304999999986</v>
      </c>
      <c r="M416" s="26">
        <f t="shared" si="79"/>
        <v>22377.777777777777</v>
      </c>
      <c r="N416" s="25">
        <f>MAX(0,L416*(1+inputs!$B$33)-MAX(0,inputs!$B$31*(M416-inputs!$B$30)))</f>
        <v>47694.629574999977</v>
      </c>
      <c r="O416" s="26">
        <f t="shared" si="80"/>
        <v>24755.555555555555</v>
      </c>
      <c r="P416" s="25">
        <f>MAX(0,N416*(1+inputs!$B$33)-MAX(0,inputs!$B$31*(O416-inputs!$B$30)))</f>
        <v>47998.609018624971</v>
      </c>
      <c r="Q416" s="26">
        <f t="shared" si="81"/>
        <v>27133.333333333332</v>
      </c>
      <c r="R416" s="25">
        <f>MAX(0,P416*(1+inputs!$B$33)-MAX(0,inputs!$B$31*(Q416-inputs!$B$30)))</f>
        <v>48093.148153904338</v>
      </c>
      <c r="S416" s="26">
        <f t="shared" si="82"/>
        <v>29511.111111111109</v>
      </c>
      <c r="T416" s="25">
        <f>MAX(0,R416*(1+inputs!$B$33)-MAX(0,inputs!$B$31*(S416-inputs!$B$30)))</f>
        <v>47975.105376212894</v>
      </c>
      <c r="U416" s="26">
        <f t="shared" si="83"/>
        <v>31888.888888888891</v>
      </c>
      <c r="V416" s="25">
        <f>MAX(0,T416*(1+inputs!$B$33)-MAX(0,inputs!$B$31*(U416-inputs!$B$30)))</f>
        <v>47641.291956856083</v>
      </c>
      <c r="W416" s="26">
        <f t="shared" si="84"/>
        <v>34266.666666666664</v>
      </c>
      <c r="X416" s="25">
        <f>MAX(0,V416*(1+inputs!$B$33)-MAX(0,inputs!$B$31*(W416-inputs!$B$30)))</f>
        <v>47088.471336208917</v>
      </c>
      <c r="Y416" s="26">
        <f t="shared" si="85"/>
        <v>36644.444444444445</v>
      </c>
      <c r="Z416" s="25">
        <f>MAX(0,X416*(1+inputs!$B$33)-MAX(0,inputs!$B$31*(Y416-inputs!$B$30)))</f>
        <v>46313.358406252046</v>
      </c>
      <c r="AA416" s="25">
        <f>MAX(0,Y416*(1+inputs!$B$33)-MAX(0,inputs!$B$31*(Z416-inputs!$B$30)))</f>
        <v>34842.468854548424</v>
      </c>
      <c r="AB416" s="26">
        <f t="shared" si="86"/>
        <v>41400</v>
      </c>
      <c r="AC416" s="25">
        <f>MAX(0,AA416*(1+inputs!$B$33)-MAX(0,inputs!$B$31*(AB416-inputs!$B$30)))</f>
        <v>33455.665887366646</v>
      </c>
      <c r="AD416" s="26">
        <f>IF(inputs!$B$27="YES",MAX(0,inputs!$B$31*(AB416-inputs!$B$30)),0)</f>
        <v>0</v>
      </c>
      <c r="AE416" s="3">
        <f t="shared" si="87"/>
        <v>9585.9750000000004</v>
      </c>
      <c r="AF416" s="1">
        <f t="shared" si="90"/>
        <v>0.33250000000000002</v>
      </c>
      <c r="AG416" s="8">
        <f t="shared" si="88"/>
        <v>31814.025000000001</v>
      </c>
    </row>
    <row r="417" spans="1:33" x14ac:dyDescent="0.2">
      <c r="A417" s="11">
        <f t="shared" si="89"/>
        <v>41500</v>
      </c>
      <c r="B417" s="15">
        <f>inputs!$C$3-MAX(0,MIN((calculations!A417-inputs!$B$8)*0.5,inputs!$C$3))+IF(AND(inputs!$B$23="YES",A417&lt;=inputs!$B$25),inputs!$B$24,0)</f>
        <v>12570</v>
      </c>
      <c r="C417" s="15">
        <f>MAX(0,MIN(A417-B417,inputs!$C$4)*inputs!$B$3)</f>
        <v>5786</v>
      </c>
      <c r="D417" s="16">
        <f>MAX(0,(MIN(A417,inputs!$C$5)-(inputs!$C$4+B417))*inputs!$B$4)</f>
        <v>0</v>
      </c>
      <c r="E417" s="16">
        <f>MAX(0, (calculations!A417-inputs!$C$5)*inputs!$B$5)</f>
        <v>0</v>
      </c>
      <c r="F417" s="19">
        <f>MAX(0,inputs!$B$13*(MIN(calculations!A417,inputs!$C$14)-inputs!$C$13))+MAX(0,inputs!$B$14*(calculations!A417-inputs!$C$14))</f>
        <v>3833.2250000000004</v>
      </c>
      <c r="G417" s="22">
        <f>MAX(MIN((calculations!A417-inputs!$B$21)/10000,100%),0) * inputs!$B$18</f>
        <v>0</v>
      </c>
      <c r="H417" s="22">
        <f>IF(AND(inputs!$B$35="YES", calculations!A417&gt;=inputs!$B$36,calculations!A417&lt;inputs!$B$37),inputs!$B$38*MIN(2,inputs!$B$17),0)</f>
        <v>0</v>
      </c>
      <c r="I417" s="25">
        <f>MIN(inputs!$B$32,A417)</f>
        <v>20000</v>
      </c>
      <c r="J417" s="25">
        <f>inputs!$B$29*(1+inputs!$B$33)-MAX(0,inputs!$B$31*(I417-inputs!$B$30))</f>
        <v>46486.999999999993</v>
      </c>
      <c r="K417" s="26">
        <f t="shared" si="78"/>
        <v>20000</v>
      </c>
      <c r="L417" s="25">
        <f>MAX(0,J417*(1+inputs!$B$33)-MAX(0,inputs!$B$31*(K417-inputs!$B$30)))</f>
        <v>47184.304999999986</v>
      </c>
      <c r="M417" s="26">
        <f t="shared" si="79"/>
        <v>22388.888888888891</v>
      </c>
      <c r="N417" s="25">
        <f>MAX(0,L417*(1+inputs!$B$33)-MAX(0,inputs!$B$31*(M417-inputs!$B$30)))</f>
        <v>47693.629574999977</v>
      </c>
      <c r="O417" s="26">
        <f t="shared" si="80"/>
        <v>24777.777777777777</v>
      </c>
      <c r="P417" s="25">
        <f>MAX(0,N417*(1+inputs!$B$33)-MAX(0,inputs!$B$31*(O417-inputs!$B$30)))</f>
        <v>47995.594018624972</v>
      </c>
      <c r="Q417" s="26">
        <f t="shared" si="81"/>
        <v>27166.666666666668</v>
      </c>
      <c r="R417" s="25">
        <f>MAX(0,P417*(1+inputs!$B$33)-MAX(0,inputs!$B$31*(Q417-inputs!$B$30)))</f>
        <v>48087.087928904337</v>
      </c>
      <c r="S417" s="26">
        <f t="shared" si="82"/>
        <v>29555.555555555555</v>
      </c>
      <c r="T417" s="25">
        <f>MAX(0,R417*(1+inputs!$B$33)-MAX(0,inputs!$B$31*(S417-inputs!$B$30)))</f>
        <v>47964.954247837893</v>
      </c>
      <c r="U417" s="26">
        <f t="shared" si="83"/>
        <v>31944.444444444445</v>
      </c>
      <c r="V417" s="25">
        <f>MAX(0,T417*(1+inputs!$B$33)-MAX(0,inputs!$B$31*(U417-inputs!$B$30)))</f>
        <v>47625.988561555452</v>
      </c>
      <c r="W417" s="26">
        <f t="shared" si="84"/>
        <v>34333.333333333336</v>
      </c>
      <c r="X417" s="25">
        <f>MAX(0,V417*(1+inputs!$B$33)-MAX(0,inputs!$B$31*(W417-inputs!$B$30)))</f>
        <v>47066.938389978779</v>
      </c>
      <c r="Y417" s="26">
        <f t="shared" si="85"/>
        <v>36722.222222222219</v>
      </c>
      <c r="Z417" s="25">
        <f>MAX(0,X417*(1+inputs!$B$33)-MAX(0,inputs!$B$31*(Y417-inputs!$B$30)))</f>
        <v>46284.502465828453</v>
      </c>
      <c r="AA417" s="25">
        <f>MAX(0,Y417*(1+inputs!$B$33)-MAX(0,inputs!$B$31*(Z417-inputs!$B$30)))</f>
        <v>34924.010333630984</v>
      </c>
      <c r="AB417" s="26">
        <f t="shared" si="86"/>
        <v>41500</v>
      </c>
      <c r="AC417" s="25">
        <f>MAX(0,AA417*(1+inputs!$B$33)-MAX(0,inputs!$B$31*(AB417-inputs!$B$30)))</f>
        <v>33529.430488635444</v>
      </c>
      <c r="AD417" s="26">
        <f>IF(inputs!$B$27="YES",MAX(0,inputs!$B$31*(AB417-inputs!$B$30)),0)</f>
        <v>0</v>
      </c>
      <c r="AE417" s="3">
        <f t="shared" si="87"/>
        <v>9619.2250000000004</v>
      </c>
      <c r="AF417" s="1">
        <f t="shared" si="90"/>
        <v>0.33250000000000002</v>
      </c>
      <c r="AG417" s="8">
        <f t="shared" si="88"/>
        <v>31880.775000000001</v>
      </c>
    </row>
    <row r="418" spans="1:33" x14ac:dyDescent="0.2">
      <c r="A418" s="11">
        <f t="shared" si="89"/>
        <v>41600</v>
      </c>
      <c r="B418" s="15">
        <f>inputs!$C$3-MAX(0,MIN((calculations!A418-inputs!$B$8)*0.5,inputs!$C$3))+IF(AND(inputs!$B$23="YES",A418&lt;=inputs!$B$25),inputs!$B$24,0)</f>
        <v>12570</v>
      </c>
      <c r="C418" s="15">
        <f>MAX(0,MIN(A418-B418,inputs!$C$4)*inputs!$B$3)</f>
        <v>5806</v>
      </c>
      <c r="D418" s="16">
        <f>MAX(0,(MIN(A418,inputs!$C$5)-(inputs!$C$4+B418))*inputs!$B$4)</f>
        <v>0</v>
      </c>
      <c r="E418" s="16">
        <f>MAX(0, (calculations!A418-inputs!$C$5)*inputs!$B$5)</f>
        <v>0</v>
      </c>
      <c r="F418" s="19">
        <f>MAX(0,inputs!$B$13*(MIN(calculations!A418,inputs!$C$14)-inputs!$C$13))+MAX(0,inputs!$B$14*(calculations!A418-inputs!$C$14))</f>
        <v>3846.4750000000004</v>
      </c>
      <c r="G418" s="22">
        <f>MAX(MIN((calculations!A418-inputs!$B$21)/10000,100%),0) * inputs!$B$18</f>
        <v>0</v>
      </c>
      <c r="H418" s="22">
        <f>IF(AND(inputs!$B$35="YES", calculations!A418&gt;=inputs!$B$36,calculations!A418&lt;inputs!$B$37),inputs!$B$38*MIN(2,inputs!$B$17),0)</f>
        <v>0</v>
      </c>
      <c r="I418" s="25">
        <f>MIN(inputs!$B$32,A418)</f>
        <v>20000</v>
      </c>
      <c r="J418" s="25">
        <f>inputs!$B$29*(1+inputs!$B$33)-MAX(0,inputs!$B$31*(I418-inputs!$B$30))</f>
        <v>46486.999999999993</v>
      </c>
      <c r="K418" s="26">
        <f t="shared" si="78"/>
        <v>20000</v>
      </c>
      <c r="L418" s="25">
        <f>MAX(0,J418*(1+inputs!$B$33)-MAX(0,inputs!$B$31*(K418-inputs!$B$30)))</f>
        <v>47184.304999999986</v>
      </c>
      <c r="M418" s="26">
        <f t="shared" si="79"/>
        <v>22400</v>
      </c>
      <c r="N418" s="25">
        <f>MAX(0,L418*(1+inputs!$B$33)-MAX(0,inputs!$B$31*(M418-inputs!$B$30)))</f>
        <v>47692.629574999977</v>
      </c>
      <c r="O418" s="26">
        <f t="shared" si="80"/>
        <v>24800</v>
      </c>
      <c r="P418" s="25">
        <f>MAX(0,N418*(1+inputs!$B$33)-MAX(0,inputs!$B$31*(O418-inputs!$B$30)))</f>
        <v>47992.579018624972</v>
      </c>
      <c r="Q418" s="26">
        <f t="shared" si="81"/>
        <v>27200</v>
      </c>
      <c r="R418" s="25">
        <f>MAX(0,P418*(1+inputs!$B$33)-MAX(0,inputs!$B$31*(Q418-inputs!$B$30)))</f>
        <v>48081.027703904343</v>
      </c>
      <c r="S418" s="26">
        <f t="shared" si="82"/>
        <v>29600</v>
      </c>
      <c r="T418" s="25">
        <f>MAX(0,R418*(1+inputs!$B$33)-MAX(0,inputs!$B$31*(S418-inputs!$B$30)))</f>
        <v>47954.8031194629</v>
      </c>
      <c r="U418" s="26">
        <f t="shared" si="83"/>
        <v>32000</v>
      </c>
      <c r="V418" s="25">
        <f>MAX(0,T418*(1+inputs!$B$33)-MAX(0,inputs!$B$31*(U418-inputs!$B$30)))</f>
        <v>47610.685166254836</v>
      </c>
      <c r="W418" s="26">
        <f t="shared" si="84"/>
        <v>34400</v>
      </c>
      <c r="X418" s="25">
        <f>MAX(0,V418*(1+inputs!$B$33)-MAX(0,inputs!$B$31*(W418-inputs!$B$30)))</f>
        <v>47045.405443748648</v>
      </c>
      <c r="Y418" s="26">
        <f t="shared" si="85"/>
        <v>36800</v>
      </c>
      <c r="Z418" s="25">
        <f>MAX(0,X418*(1+inputs!$B$33)-MAX(0,inputs!$B$31*(Y418-inputs!$B$30)))</f>
        <v>46255.646525404874</v>
      </c>
      <c r="AA418" s="25">
        <f>MAX(0,Y418*(1+inputs!$B$33)-MAX(0,inputs!$B$31*(Z418-inputs!$B$30)))</f>
        <v>35005.551812713558</v>
      </c>
      <c r="AB418" s="26">
        <f t="shared" si="86"/>
        <v>41600</v>
      </c>
      <c r="AC418" s="25">
        <f>MAX(0,AA418*(1+inputs!$B$33)-MAX(0,inputs!$B$31*(AB418-inputs!$B$30)))</f>
        <v>33603.195089904257</v>
      </c>
      <c r="AD418" s="26">
        <f>IF(inputs!$B$27="YES",MAX(0,inputs!$B$31*(AB418-inputs!$B$30)),0)</f>
        <v>0</v>
      </c>
      <c r="AE418" s="3">
        <f t="shared" si="87"/>
        <v>9652.4750000000004</v>
      </c>
      <c r="AF418" s="1">
        <f t="shared" si="90"/>
        <v>0.33250000000000002</v>
      </c>
      <c r="AG418" s="8">
        <f t="shared" si="88"/>
        <v>31947.525000000001</v>
      </c>
    </row>
    <row r="419" spans="1:33" x14ac:dyDescent="0.2">
      <c r="A419" s="11">
        <f t="shared" si="89"/>
        <v>41700</v>
      </c>
      <c r="B419" s="15">
        <f>inputs!$C$3-MAX(0,MIN((calculations!A419-inputs!$B$8)*0.5,inputs!$C$3))+IF(AND(inputs!$B$23="YES",A419&lt;=inputs!$B$25),inputs!$B$24,0)</f>
        <v>12570</v>
      </c>
      <c r="C419" s="15">
        <f>MAX(0,MIN(A419-B419,inputs!$C$4)*inputs!$B$3)</f>
        <v>5826</v>
      </c>
      <c r="D419" s="16">
        <f>MAX(0,(MIN(A419,inputs!$C$5)-(inputs!$C$4+B419))*inputs!$B$4)</f>
        <v>0</v>
      </c>
      <c r="E419" s="16">
        <f>MAX(0, (calculations!A419-inputs!$C$5)*inputs!$B$5)</f>
        <v>0</v>
      </c>
      <c r="F419" s="19">
        <f>MAX(0,inputs!$B$13*(MIN(calculations!A419,inputs!$C$14)-inputs!$C$13))+MAX(0,inputs!$B$14*(calculations!A419-inputs!$C$14))</f>
        <v>3859.7250000000004</v>
      </c>
      <c r="G419" s="22">
        <f>MAX(MIN((calculations!A419-inputs!$B$21)/10000,100%),0) * inputs!$B$18</f>
        <v>0</v>
      </c>
      <c r="H419" s="22">
        <f>IF(AND(inputs!$B$35="YES", calculations!A419&gt;=inputs!$B$36,calculations!A419&lt;inputs!$B$37),inputs!$B$38*MIN(2,inputs!$B$17),0)</f>
        <v>0</v>
      </c>
      <c r="I419" s="25">
        <f>MIN(inputs!$B$32,A419)</f>
        <v>20000</v>
      </c>
      <c r="J419" s="25">
        <f>inputs!$B$29*(1+inputs!$B$33)-MAX(0,inputs!$B$31*(I419-inputs!$B$30))</f>
        <v>46486.999999999993</v>
      </c>
      <c r="K419" s="26">
        <f t="shared" si="78"/>
        <v>20000</v>
      </c>
      <c r="L419" s="25">
        <f>MAX(0,J419*(1+inputs!$B$33)-MAX(0,inputs!$B$31*(K419-inputs!$B$30)))</f>
        <v>47184.304999999986</v>
      </c>
      <c r="M419" s="26">
        <f t="shared" si="79"/>
        <v>22411.111111111109</v>
      </c>
      <c r="N419" s="25">
        <f>MAX(0,L419*(1+inputs!$B$33)-MAX(0,inputs!$B$31*(M419-inputs!$B$30)))</f>
        <v>47691.629574999977</v>
      </c>
      <c r="O419" s="26">
        <f t="shared" si="80"/>
        <v>24822.222222222223</v>
      </c>
      <c r="P419" s="25">
        <f>MAX(0,N419*(1+inputs!$B$33)-MAX(0,inputs!$B$31*(O419-inputs!$B$30)))</f>
        <v>47989.564018624973</v>
      </c>
      <c r="Q419" s="26">
        <f t="shared" si="81"/>
        <v>27233.333333333332</v>
      </c>
      <c r="R419" s="25">
        <f>MAX(0,P419*(1+inputs!$B$33)-MAX(0,inputs!$B$31*(Q419-inputs!$B$30)))</f>
        <v>48074.967478904342</v>
      </c>
      <c r="S419" s="26">
        <f t="shared" si="82"/>
        <v>29644.444444444445</v>
      </c>
      <c r="T419" s="25">
        <f>MAX(0,R419*(1+inputs!$B$33)-MAX(0,inputs!$B$31*(S419-inputs!$B$30)))</f>
        <v>47944.6519910879</v>
      </c>
      <c r="U419" s="26">
        <f t="shared" si="83"/>
        <v>32055.555555555555</v>
      </c>
      <c r="V419" s="25">
        <f>MAX(0,T419*(1+inputs!$B$33)-MAX(0,inputs!$B$31*(U419-inputs!$B$30)))</f>
        <v>47595.381770954213</v>
      </c>
      <c r="W419" s="26">
        <f t="shared" si="84"/>
        <v>34466.666666666664</v>
      </c>
      <c r="X419" s="25">
        <f>MAX(0,V419*(1+inputs!$B$33)-MAX(0,inputs!$B$31*(W419-inputs!$B$30)))</f>
        <v>47023.872497518518</v>
      </c>
      <c r="Y419" s="26">
        <f t="shared" si="85"/>
        <v>36877.777777777781</v>
      </c>
      <c r="Z419" s="25">
        <f>MAX(0,X419*(1+inputs!$B$33)-MAX(0,inputs!$B$31*(Y419-inputs!$B$30)))</f>
        <v>46226.790584981289</v>
      </c>
      <c r="AA419" s="25">
        <f>MAX(0,Y419*(1+inputs!$B$33)-MAX(0,inputs!$B$31*(Z419-inputs!$B$30)))</f>
        <v>35087.093291796133</v>
      </c>
      <c r="AB419" s="26">
        <f t="shared" si="86"/>
        <v>41700</v>
      </c>
      <c r="AC419" s="25">
        <f>MAX(0,AA419*(1+inputs!$B$33)-MAX(0,inputs!$B$31*(AB419-inputs!$B$30)))</f>
        <v>33676.95969117307</v>
      </c>
      <c r="AD419" s="26">
        <f>IF(inputs!$B$27="YES",MAX(0,inputs!$B$31*(AB419-inputs!$B$30)),0)</f>
        <v>0</v>
      </c>
      <c r="AE419" s="3">
        <f t="shared" si="87"/>
        <v>9685.7250000000004</v>
      </c>
      <c r="AF419" s="1">
        <f t="shared" si="90"/>
        <v>0.33250000000000002</v>
      </c>
      <c r="AG419" s="8">
        <f t="shared" si="88"/>
        <v>32014.275000000001</v>
      </c>
    </row>
    <row r="420" spans="1:33" x14ac:dyDescent="0.2">
      <c r="A420" s="11">
        <f t="shared" si="89"/>
        <v>41800</v>
      </c>
      <c r="B420" s="15">
        <f>inputs!$C$3-MAX(0,MIN((calculations!A420-inputs!$B$8)*0.5,inputs!$C$3))+IF(AND(inputs!$B$23="YES",A420&lt;=inputs!$B$25),inputs!$B$24,0)</f>
        <v>12570</v>
      </c>
      <c r="C420" s="15">
        <f>MAX(0,MIN(A420-B420,inputs!$C$4)*inputs!$B$3)</f>
        <v>5846</v>
      </c>
      <c r="D420" s="16">
        <f>MAX(0,(MIN(A420,inputs!$C$5)-(inputs!$C$4+B420))*inputs!$B$4)</f>
        <v>0</v>
      </c>
      <c r="E420" s="16">
        <f>MAX(0, (calculations!A420-inputs!$C$5)*inputs!$B$5)</f>
        <v>0</v>
      </c>
      <c r="F420" s="19">
        <f>MAX(0,inputs!$B$13*(MIN(calculations!A420,inputs!$C$14)-inputs!$C$13))+MAX(0,inputs!$B$14*(calculations!A420-inputs!$C$14))</f>
        <v>3872.9750000000004</v>
      </c>
      <c r="G420" s="22">
        <f>MAX(MIN((calculations!A420-inputs!$B$21)/10000,100%),0) * inputs!$B$18</f>
        <v>0</v>
      </c>
      <c r="H420" s="22">
        <f>IF(AND(inputs!$B$35="YES", calculations!A420&gt;=inputs!$B$36,calculations!A420&lt;inputs!$B$37),inputs!$B$38*MIN(2,inputs!$B$17),0)</f>
        <v>0</v>
      </c>
      <c r="I420" s="25">
        <f>MIN(inputs!$B$32,A420)</f>
        <v>20000</v>
      </c>
      <c r="J420" s="25">
        <f>inputs!$B$29*(1+inputs!$B$33)-MAX(0,inputs!$B$31*(I420-inputs!$B$30))</f>
        <v>46486.999999999993</v>
      </c>
      <c r="K420" s="26">
        <f t="shared" si="78"/>
        <v>20000</v>
      </c>
      <c r="L420" s="25">
        <f>MAX(0,J420*(1+inputs!$B$33)-MAX(0,inputs!$B$31*(K420-inputs!$B$30)))</f>
        <v>47184.304999999986</v>
      </c>
      <c r="M420" s="26">
        <f t="shared" si="79"/>
        <v>22422.222222222223</v>
      </c>
      <c r="N420" s="25">
        <f>MAX(0,L420*(1+inputs!$B$33)-MAX(0,inputs!$B$31*(M420-inputs!$B$30)))</f>
        <v>47690.629574999977</v>
      </c>
      <c r="O420" s="26">
        <f t="shared" si="80"/>
        <v>24844.444444444445</v>
      </c>
      <c r="P420" s="25">
        <f>MAX(0,N420*(1+inputs!$B$33)-MAX(0,inputs!$B$31*(O420-inputs!$B$30)))</f>
        <v>47986.549018624966</v>
      </c>
      <c r="Q420" s="26">
        <f t="shared" si="81"/>
        <v>27266.666666666668</v>
      </c>
      <c r="R420" s="25">
        <f>MAX(0,P420*(1+inputs!$B$33)-MAX(0,inputs!$B$31*(Q420-inputs!$B$30)))</f>
        <v>48068.907253904334</v>
      </c>
      <c r="S420" s="26">
        <f t="shared" si="82"/>
        <v>29688.888888888891</v>
      </c>
      <c r="T420" s="25">
        <f>MAX(0,R420*(1+inputs!$B$33)-MAX(0,inputs!$B$31*(S420-inputs!$B$30)))</f>
        <v>47934.500862712892</v>
      </c>
      <c r="U420" s="26">
        <f t="shared" si="83"/>
        <v>32111.111111111109</v>
      </c>
      <c r="V420" s="25">
        <f>MAX(0,T420*(1+inputs!$B$33)-MAX(0,inputs!$B$31*(U420-inputs!$B$30)))</f>
        <v>47580.078375653575</v>
      </c>
      <c r="W420" s="26">
        <f t="shared" si="84"/>
        <v>34533.333333333336</v>
      </c>
      <c r="X420" s="25">
        <f>MAX(0,V420*(1+inputs!$B$33)-MAX(0,inputs!$B$31*(W420-inputs!$B$30)))</f>
        <v>47002.339551288373</v>
      </c>
      <c r="Y420" s="26">
        <f t="shared" si="85"/>
        <v>36955.555555555555</v>
      </c>
      <c r="Z420" s="25">
        <f>MAX(0,X420*(1+inputs!$B$33)-MAX(0,inputs!$B$31*(Y420-inputs!$B$30)))</f>
        <v>46197.934644557688</v>
      </c>
      <c r="AA420" s="25">
        <f>MAX(0,Y420*(1+inputs!$B$33)-MAX(0,inputs!$B$31*(Z420-inputs!$B$30)))</f>
        <v>35168.634770878693</v>
      </c>
      <c r="AB420" s="26">
        <f t="shared" si="86"/>
        <v>41800</v>
      </c>
      <c r="AC420" s="25">
        <f>MAX(0,AA420*(1+inputs!$B$33)-MAX(0,inputs!$B$31*(AB420-inputs!$B$30)))</f>
        <v>33750.724292441868</v>
      </c>
      <c r="AD420" s="26">
        <f>IF(inputs!$B$27="YES",MAX(0,inputs!$B$31*(AB420-inputs!$B$30)),0)</f>
        <v>0</v>
      </c>
      <c r="AE420" s="3">
        <f t="shared" si="87"/>
        <v>9718.9750000000004</v>
      </c>
      <c r="AF420" s="1">
        <f t="shared" si="90"/>
        <v>0.33250000000000002</v>
      </c>
      <c r="AG420" s="8">
        <f t="shared" si="88"/>
        <v>32081.025000000001</v>
      </c>
    </row>
    <row r="421" spans="1:33" x14ac:dyDescent="0.2">
      <c r="A421" s="11">
        <f t="shared" si="89"/>
        <v>41900</v>
      </c>
      <c r="B421" s="15">
        <f>inputs!$C$3-MAX(0,MIN((calculations!A421-inputs!$B$8)*0.5,inputs!$C$3))+IF(AND(inputs!$B$23="YES",A421&lt;=inputs!$B$25),inputs!$B$24,0)</f>
        <v>12570</v>
      </c>
      <c r="C421" s="15">
        <f>MAX(0,MIN(A421-B421,inputs!$C$4)*inputs!$B$3)</f>
        <v>5866</v>
      </c>
      <c r="D421" s="16">
        <f>MAX(0,(MIN(A421,inputs!$C$5)-(inputs!$C$4+B421))*inputs!$B$4)</f>
        <v>0</v>
      </c>
      <c r="E421" s="16">
        <f>MAX(0, (calculations!A421-inputs!$C$5)*inputs!$B$5)</f>
        <v>0</v>
      </c>
      <c r="F421" s="19">
        <f>MAX(0,inputs!$B$13*(MIN(calculations!A421,inputs!$C$14)-inputs!$C$13))+MAX(0,inputs!$B$14*(calculations!A421-inputs!$C$14))</f>
        <v>3886.2250000000004</v>
      </c>
      <c r="G421" s="22">
        <f>MAX(MIN((calculations!A421-inputs!$B$21)/10000,100%),0) * inputs!$B$18</f>
        <v>0</v>
      </c>
      <c r="H421" s="22">
        <f>IF(AND(inputs!$B$35="YES", calculations!A421&gt;=inputs!$B$36,calculations!A421&lt;inputs!$B$37),inputs!$B$38*MIN(2,inputs!$B$17),0)</f>
        <v>0</v>
      </c>
      <c r="I421" s="25">
        <f>MIN(inputs!$B$32,A421)</f>
        <v>20000</v>
      </c>
      <c r="J421" s="25">
        <f>inputs!$B$29*(1+inputs!$B$33)-MAX(0,inputs!$B$31*(I421-inputs!$B$30))</f>
        <v>46486.999999999993</v>
      </c>
      <c r="K421" s="26">
        <f t="shared" si="78"/>
        <v>20000</v>
      </c>
      <c r="L421" s="25">
        <f>MAX(0,J421*(1+inputs!$B$33)-MAX(0,inputs!$B$31*(K421-inputs!$B$30)))</f>
        <v>47184.304999999986</v>
      </c>
      <c r="M421" s="26">
        <f t="shared" si="79"/>
        <v>22433.333333333332</v>
      </c>
      <c r="N421" s="25">
        <f>MAX(0,L421*(1+inputs!$B$33)-MAX(0,inputs!$B$31*(M421-inputs!$B$30)))</f>
        <v>47689.629574999977</v>
      </c>
      <c r="O421" s="26">
        <f t="shared" si="80"/>
        <v>24866.666666666668</v>
      </c>
      <c r="P421" s="25">
        <f>MAX(0,N421*(1+inputs!$B$33)-MAX(0,inputs!$B$31*(O421-inputs!$B$30)))</f>
        <v>47983.534018624967</v>
      </c>
      <c r="Q421" s="26">
        <f t="shared" si="81"/>
        <v>27300</v>
      </c>
      <c r="R421" s="25">
        <f>MAX(0,P421*(1+inputs!$B$33)-MAX(0,inputs!$B$31*(Q421-inputs!$B$30)))</f>
        <v>48062.847028904333</v>
      </c>
      <c r="S421" s="26">
        <f t="shared" si="82"/>
        <v>29733.333333333336</v>
      </c>
      <c r="T421" s="25">
        <f>MAX(0,R421*(1+inputs!$B$33)-MAX(0,inputs!$B$31*(S421-inputs!$B$30)))</f>
        <v>47924.349734337891</v>
      </c>
      <c r="U421" s="26">
        <f t="shared" si="83"/>
        <v>32166.666666666664</v>
      </c>
      <c r="V421" s="25">
        <f>MAX(0,T421*(1+inputs!$B$33)-MAX(0,inputs!$B$31*(U421-inputs!$B$30)))</f>
        <v>47564.774980352951</v>
      </c>
      <c r="W421" s="26">
        <f t="shared" si="84"/>
        <v>34600</v>
      </c>
      <c r="X421" s="25">
        <f>MAX(0,V421*(1+inputs!$B$33)-MAX(0,inputs!$B$31*(W421-inputs!$B$30)))</f>
        <v>46980.806605058242</v>
      </c>
      <c r="Y421" s="26">
        <f t="shared" si="85"/>
        <v>37033.333333333328</v>
      </c>
      <c r="Z421" s="25">
        <f>MAX(0,X421*(1+inputs!$B$33)-MAX(0,inputs!$B$31*(Y421-inputs!$B$30)))</f>
        <v>46169.07870413411</v>
      </c>
      <c r="AA421" s="25">
        <f>MAX(0,Y421*(1+inputs!$B$33)-MAX(0,inputs!$B$31*(Z421-inputs!$B$30)))</f>
        <v>35250.176249961252</v>
      </c>
      <c r="AB421" s="26">
        <f t="shared" si="86"/>
        <v>41900</v>
      </c>
      <c r="AC421" s="25">
        <f>MAX(0,AA421*(1+inputs!$B$33)-MAX(0,inputs!$B$31*(AB421-inputs!$B$30)))</f>
        <v>33824.488893710666</v>
      </c>
      <c r="AD421" s="26">
        <f>IF(inputs!$B$27="YES",MAX(0,inputs!$B$31*(AB421-inputs!$B$30)),0)</f>
        <v>0</v>
      </c>
      <c r="AE421" s="3">
        <f t="shared" si="87"/>
        <v>9752.2250000000004</v>
      </c>
      <c r="AF421" s="1">
        <f t="shared" si="90"/>
        <v>0.33250000000000002</v>
      </c>
      <c r="AG421" s="8">
        <f t="shared" si="88"/>
        <v>32147.775000000001</v>
      </c>
    </row>
    <row r="422" spans="1:33" x14ac:dyDescent="0.2">
      <c r="A422" s="11">
        <f t="shared" si="89"/>
        <v>42000</v>
      </c>
      <c r="B422" s="15">
        <f>inputs!$C$3-MAX(0,MIN((calculations!A422-inputs!$B$8)*0.5,inputs!$C$3))+IF(AND(inputs!$B$23="YES",A422&lt;=inputs!$B$25),inputs!$B$24,0)</f>
        <v>12570</v>
      </c>
      <c r="C422" s="15">
        <f>MAX(0,MIN(A422-B422,inputs!$C$4)*inputs!$B$3)</f>
        <v>5886</v>
      </c>
      <c r="D422" s="16">
        <f>MAX(0,(MIN(A422,inputs!$C$5)-(inputs!$C$4+B422))*inputs!$B$4)</f>
        <v>0</v>
      </c>
      <c r="E422" s="16">
        <f>MAX(0, (calculations!A422-inputs!$C$5)*inputs!$B$5)</f>
        <v>0</v>
      </c>
      <c r="F422" s="19">
        <f>MAX(0,inputs!$B$13*(MIN(calculations!A422,inputs!$C$14)-inputs!$C$13))+MAX(0,inputs!$B$14*(calculations!A422-inputs!$C$14))</f>
        <v>3899.4750000000004</v>
      </c>
      <c r="G422" s="22">
        <f>MAX(MIN((calculations!A422-inputs!$B$21)/10000,100%),0) * inputs!$B$18</f>
        <v>0</v>
      </c>
      <c r="H422" s="22">
        <f>IF(AND(inputs!$B$35="YES", calculations!A422&gt;=inputs!$B$36,calculations!A422&lt;inputs!$B$37),inputs!$B$38*MIN(2,inputs!$B$17),0)</f>
        <v>0</v>
      </c>
      <c r="I422" s="25">
        <f>MIN(inputs!$B$32,A422)</f>
        <v>20000</v>
      </c>
      <c r="J422" s="25">
        <f>inputs!$B$29*(1+inputs!$B$33)-MAX(0,inputs!$B$31*(I422-inputs!$B$30))</f>
        <v>46486.999999999993</v>
      </c>
      <c r="K422" s="26">
        <f t="shared" si="78"/>
        <v>20000</v>
      </c>
      <c r="L422" s="25">
        <f>MAX(0,J422*(1+inputs!$B$33)-MAX(0,inputs!$B$31*(K422-inputs!$B$30)))</f>
        <v>47184.304999999986</v>
      </c>
      <c r="M422" s="26">
        <f t="shared" si="79"/>
        <v>22444.444444444445</v>
      </c>
      <c r="N422" s="25">
        <f>MAX(0,L422*(1+inputs!$B$33)-MAX(0,inputs!$B$31*(M422-inputs!$B$30)))</f>
        <v>47688.629574999977</v>
      </c>
      <c r="O422" s="26">
        <f t="shared" si="80"/>
        <v>24888.888888888891</v>
      </c>
      <c r="P422" s="25">
        <f>MAX(0,N422*(1+inputs!$B$33)-MAX(0,inputs!$B$31*(O422-inputs!$B$30)))</f>
        <v>47980.519018624967</v>
      </c>
      <c r="Q422" s="26">
        <f t="shared" si="81"/>
        <v>27333.333333333332</v>
      </c>
      <c r="R422" s="25">
        <f>MAX(0,P422*(1+inputs!$B$33)-MAX(0,inputs!$B$31*(Q422-inputs!$B$30)))</f>
        <v>48056.786803904331</v>
      </c>
      <c r="S422" s="26">
        <f t="shared" si="82"/>
        <v>29777.777777777777</v>
      </c>
      <c r="T422" s="25">
        <f>MAX(0,R422*(1+inputs!$B$33)-MAX(0,inputs!$B$31*(S422-inputs!$B$30)))</f>
        <v>47914.198605962891</v>
      </c>
      <c r="U422" s="26">
        <f t="shared" si="83"/>
        <v>32222.222222222223</v>
      </c>
      <c r="V422" s="25">
        <f>MAX(0,T422*(1+inputs!$B$33)-MAX(0,inputs!$B$31*(U422-inputs!$B$30)))</f>
        <v>47549.471585052328</v>
      </c>
      <c r="W422" s="26">
        <f t="shared" si="84"/>
        <v>34666.666666666664</v>
      </c>
      <c r="X422" s="25">
        <f>MAX(0,V422*(1+inputs!$B$33)-MAX(0,inputs!$B$31*(W422-inputs!$B$30)))</f>
        <v>46959.273658828104</v>
      </c>
      <c r="Y422" s="26">
        <f t="shared" si="85"/>
        <v>37111.111111111109</v>
      </c>
      <c r="Z422" s="25">
        <f>MAX(0,X422*(1+inputs!$B$33)-MAX(0,inputs!$B$31*(Y422-inputs!$B$30)))</f>
        <v>46140.222763710517</v>
      </c>
      <c r="AA422" s="25">
        <f>MAX(0,Y422*(1+inputs!$B$33)-MAX(0,inputs!$B$31*(Z422-inputs!$B$30)))</f>
        <v>35331.717729043827</v>
      </c>
      <c r="AB422" s="26">
        <f t="shared" si="86"/>
        <v>42000</v>
      </c>
      <c r="AC422" s="25">
        <f>MAX(0,AA422*(1+inputs!$B$33)-MAX(0,inputs!$B$31*(AB422-inputs!$B$30)))</f>
        <v>33898.253494979479</v>
      </c>
      <c r="AD422" s="26">
        <f>IF(inputs!$B$27="YES",MAX(0,inputs!$B$31*(AB422-inputs!$B$30)),0)</f>
        <v>0</v>
      </c>
      <c r="AE422" s="3">
        <f t="shared" si="87"/>
        <v>9785.4750000000004</v>
      </c>
      <c r="AF422" s="1">
        <f t="shared" si="90"/>
        <v>0.33250000000000002</v>
      </c>
      <c r="AG422" s="8">
        <f t="shared" si="88"/>
        <v>32214.525000000001</v>
      </c>
    </row>
    <row r="423" spans="1:33" x14ac:dyDescent="0.2">
      <c r="A423" s="11">
        <f t="shared" si="89"/>
        <v>42100</v>
      </c>
      <c r="B423" s="15">
        <f>inputs!$C$3-MAX(0,MIN((calculations!A423-inputs!$B$8)*0.5,inputs!$C$3))+IF(AND(inputs!$B$23="YES",A423&lt;=inputs!$B$25),inputs!$B$24,0)</f>
        <v>12570</v>
      </c>
      <c r="C423" s="15">
        <f>MAX(0,MIN(A423-B423,inputs!$C$4)*inputs!$B$3)</f>
        <v>5906</v>
      </c>
      <c r="D423" s="16">
        <f>MAX(0,(MIN(A423,inputs!$C$5)-(inputs!$C$4+B423))*inputs!$B$4)</f>
        <v>0</v>
      </c>
      <c r="E423" s="16">
        <f>MAX(0, (calculations!A423-inputs!$C$5)*inputs!$B$5)</f>
        <v>0</v>
      </c>
      <c r="F423" s="19">
        <f>MAX(0,inputs!$B$13*(MIN(calculations!A423,inputs!$C$14)-inputs!$C$13))+MAX(0,inputs!$B$14*(calculations!A423-inputs!$C$14))</f>
        <v>3912.7250000000004</v>
      </c>
      <c r="G423" s="22">
        <f>MAX(MIN((calculations!A423-inputs!$B$21)/10000,100%),0) * inputs!$B$18</f>
        <v>0</v>
      </c>
      <c r="H423" s="22">
        <f>IF(AND(inputs!$B$35="YES", calculations!A423&gt;=inputs!$B$36,calculations!A423&lt;inputs!$B$37),inputs!$B$38*MIN(2,inputs!$B$17),0)</f>
        <v>0</v>
      </c>
      <c r="I423" s="25">
        <f>MIN(inputs!$B$32,A423)</f>
        <v>20000</v>
      </c>
      <c r="J423" s="25">
        <f>inputs!$B$29*(1+inputs!$B$33)-MAX(0,inputs!$B$31*(I423-inputs!$B$30))</f>
        <v>46486.999999999993</v>
      </c>
      <c r="K423" s="26">
        <f t="shared" si="78"/>
        <v>20000</v>
      </c>
      <c r="L423" s="25">
        <f>MAX(0,J423*(1+inputs!$B$33)-MAX(0,inputs!$B$31*(K423-inputs!$B$30)))</f>
        <v>47184.304999999986</v>
      </c>
      <c r="M423" s="26">
        <f t="shared" si="79"/>
        <v>22455.555555555555</v>
      </c>
      <c r="N423" s="25">
        <f>MAX(0,L423*(1+inputs!$B$33)-MAX(0,inputs!$B$31*(M423-inputs!$B$30)))</f>
        <v>47687.629574999977</v>
      </c>
      <c r="O423" s="26">
        <f t="shared" si="80"/>
        <v>24911.111111111109</v>
      </c>
      <c r="P423" s="25">
        <f>MAX(0,N423*(1+inputs!$B$33)-MAX(0,inputs!$B$31*(O423-inputs!$B$30)))</f>
        <v>47977.504018624968</v>
      </c>
      <c r="Q423" s="26">
        <f t="shared" si="81"/>
        <v>27366.666666666668</v>
      </c>
      <c r="R423" s="25">
        <f>MAX(0,P423*(1+inputs!$B$33)-MAX(0,inputs!$B$31*(Q423-inputs!$B$30)))</f>
        <v>48050.726578904338</v>
      </c>
      <c r="S423" s="26">
        <f t="shared" si="82"/>
        <v>29822.222222222223</v>
      </c>
      <c r="T423" s="25">
        <f>MAX(0,R423*(1+inputs!$B$33)-MAX(0,inputs!$B$31*(S423-inputs!$B$30)))</f>
        <v>47904.047477587897</v>
      </c>
      <c r="U423" s="26">
        <f t="shared" si="83"/>
        <v>32277.777777777777</v>
      </c>
      <c r="V423" s="25">
        <f>MAX(0,T423*(1+inputs!$B$33)-MAX(0,inputs!$B$31*(U423-inputs!$B$30)))</f>
        <v>47534.168189751712</v>
      </c>
      <c r="W423" s="26">
        <f t="shared" si="84"/>
        <v>34733.333333333336</v>
      </c>
      <c r="X423" s="25">
        <f>MAX(0,V423*(1+inputs!$B$33)-MAX(0,inputs!$B$31*(W423-inputs!$B$30)))</f>
        <v>46937.740712597981</v>
      </c>
      <c r="Y423" s="26">
        <f t="shared" si="85"/>
        <v>37188.888888888891</v>
      </c>
      <c r="Z423" s="25">
        <f>MAX(0,X423*(1+inputs!$B$33)-MAX(0,inputs!$B$31*(Y423-inputs!$B$30)))</f>
        <v>46111.366823286946</v>
      </c>
      <c r="AA423" s="25">
        <f>MAX(0,Y423*(1+inputs!$B$33)-MAX(0,inputs!$B$31*(Z423-inputs!$B$30)))</f>
        <v>35413.259208126394</v>
      </c>
      <c r="AB423" s="26">
        <f t="shared" si="86"/>
        <v>42100</v>
      </c>
      <c r="AC423" s="25">
        <f>MAX(0,AA423*(1+inputs!$B$33)-MAX(0,inputs!$B$31*(AB423-inputs!$B$30)))</f>
        <v>33972.018096248285</v>
      </c>
      <c r="AD423" s="26">
        <f>IF(inputs!$B$27="YES",MAX(0,inputs!$B$31*(AB423-inputs!$B$30)),0)</f>
        <v>0</v>
      </c>
      <c r="AE423" s="3">
        <f t="shared" si="87"/>
        <v>9818.7250000000004</v>
      </c>
      <c r="AF423" s="1">
        <f t="shared" si="90"/>
        <v>0.33250000000000002</v>
      </c>
      <c r="AG423" s="8">
        <f t="shared" si="88"/>
        <v>32281.275000000001</v>
      </c>
    </row>
    <row r="424" spans="1:33" x14ac:dyDescent="0.2">
      <c r="A424" s="11">
        <f t="shared" si="89"/>
        <v>42200</v>
      </c>
      <c r="B424" s="15">
        <f>inputs!$C$3-MAX(0,MIN((calculations!A424-inputs!$B$8)*0.5,inputs!$C$3))+IF(AND(inputs!$B$23="YES",A424&lt;=inputs!$B$25),inputs!$B$24,0)</f>
        <v>12570</v>
      </c>
      <c r="C424" s="15">
        <f>MAX(0,MIN(A424-B424,inputs!$C$4)*inputs!$B$3)</f>
        <v>5926</v>
      </c>
      <c r="D424" s="16">
        <f>MAX(0,(MIN(A424,inputs!$C$5)-(inputs!$C$4+B424))*inputs!$B$4)</f>
        <v>0</v>
      </c>
      <c r="E424" s="16">
        <f>MAX(0, (calculations!A424-inputs!$C$5)*inputs!$B$5)</f>
        <v>0</v>
      </c>
      <c r="F424" s="19">
        <f>MAX(0,inputs!$B$13*(MIN(calculations!A424,inputs!$C$14)-inputs!$C$13))+MAX(0,inputs!$B$14*(calculations!A424-inputs!$C$14))</f>
        <v>3925.9750000000004</v>
      </c>
      <c r="G424" s="22">
        <f>MAX(MIN((calculations!A424-inputs!$B$21)/10000,100%),0) * inputs!$B$18</f>
        <v>0</v>
      </c>
      <c r="H424" s="22">
        <f>IF(AND(inputs!$B$35="YES", calculations!A424&gt;=inputs!$B$36,calculations!A424&lt;inputs!$B$37),inputs!$B$38*MIN(2,inputs!$B$17),0)</f>
        <v>0</v>
      </c>
      <c r="I424" s="25">
        <f>MIN(inputs!$B$32,A424)</f>
        <v>20000</v>
      </c>
      <c r="J424" s="25">
        <f>inputs!$B$29*(1+inputs!$B$33)-MAX(0,inputs!$B$31*(I424-inputs!$B$30))</f>
        <v>46486.999999999993</v>
      </c>
      <c r="K424" s="26">
        <f t="shared" si="78"/>
        <v>20000</v>
      </c>
      <c r="L424" s="25">
        <f>MAX(0,J424*(1+inputs!$B$33)-MAX(0,inputs!$B$31*(K424-inputs!$B$30)))</f>
        <v>47184.304999999986</v>
      </c>
      <c r="M424" s="26">
        <f t="shared" si="79"/>
        <v>22466.666666666668</v>
      </c>
      <c r="N424" s="25">
        <f>MAX(0,L424*(1+inputs!$B$33)-MAX(0,inputs!$B$31*(M424-inputs!$B$30)))</f>
        <v>47686.629574999977</v>
      </c>
      <c r="O424" s="26">
        <f t="shared" si="80"/>
        <v>24933.333333333332</v>
      </c>
      <c r="P424" s="25">
        <f>MAX(0,N424*(1+inputs!$B$33)-MAX(0,inputs!$B$31*(O424-inputs!$B$30)))</f>
        <v>47974.489018624969</v>
      </c>
      <c r="Q424" s="26">
        <f t="shared" si="81"/>
        <v>27400</v>
      </c>
      <c r="R424" s="25">
        <f>MAX(0,P424*(1+inputs!$B$33)-MAX(0,inputs!$B$31*(Q424-inputs!$B$30)))</f>
        <v>48044.666353904337</v>
      </c>
      <c r="S424" s="26">
        <f t="shared" si="82"/>
        <v>29866.666666666664</v>
      </c>
      <c r="T424" s="25">
        <f>MAX(0,R424*(1+inputs!$B$33)-MAX(0,inputs!$B$31*(S424-inputs!$B$30)))</f>
        <v>47893.896349212897</v>
      </c>
      <c r="U424" s="26">
        <f t="shared" si="83"/>
        <v>32333.333333333336</v>
      </c>
      <c r="V424" s="25">
        <f>MAX(0,T424*(1+inputs!$B$33)-MAX(0,inputs!$B$31*(U424-inputs!$B$30)))</f>
        <v>47518.864794451081</v>
      </c>
      <c r="W424" s="26">
        <f t="shared" si="84"/>
        <v>34800</v>
      </c>
      <c r="X424" s="25">
        <f>MAX(0,V424*(1+inputs!$B$33)-MAX(0,inputs!$B$31*(W424-inputs!$B$30)))</f>
        <v>46916.207766367843</v>
      </c>
      <c r="Y424" s="26">
        <f t="shared" si="85"/>
        <v>37266.666666666672</v>
      </c>
      <c r="Z424" s="25">
        <f>MAX(0,X424*(1+inputs!$B$33)-MAX(0,inputs!$B$31*(Y424-inputs!$B$30)))</f>
        <v>46082.510882863353</v>
      </c>
      <c r="AA424" s="25">
        <f>MAX(0,Y424*(1+inputs!$B$33)-MAX(0,inputs!$B$31*(Z424-inputs!$B$30)))</f>
        <v>35494.800687208968</v>
      </c>
      <c r="AB424" s="26">
        <f t="shared" si="86"/>
        <v>42200</v>
      </c>
      <c r="AC424" s="25">
        <f>MAX(0,AA424*(1+inputs!$B$33)-MAX(0,inputs!$B$31*(AB424-inputs!$B$30)))</f>
        <v>34045.782697517097</v>
      </c>
      <c r="AD424" s="26">
        <f>IF(inputs!$B$27="YES",MAX(0,inputs!$B$31*(AB424-inputs!$B$30)),0)</f>
        <v>0</v>
      </c>
      <c r="AE424" s="3">
        <f t="shared" si="87"/>
        <v>9851.9750000000004</v>
      </c>
      <c r="AF424" s="1">
        <f t="shared" si="90"/>
        <v>0.33250000000000002</v>
      </c>
      <c r="AG424" s="8">
        <f t="shared" si="88"/>
        <v>32348.025000000001</v>
      </c>
    </row>
    <row r="425" spans="1:33" x14ac:dyDescent="0.2">
      <c r="A425" s="11">
        <f t="shared" si="89"/>
        <v>42300</v>
      </c>
      <c r="B425" s="15">
        <f>inputs!$C$3-MAX(0,MIN((calculations!A425-inputs!$B$8)*0.5,inputs!$C$3))+IF(AND(inputs!$B$23="YES",A425&lt;=inputs!$B$25),inputs!$B$24,0)</f>
        <v>12570</v>
      </c>
      <c r="C425" s="15">
        <f>MAX(0,MIN(A425-B425,inputs!$C$4)*inputs!$B$3)</f>
        <v>5946</v>
      </c>
      <c r="D425" s="16">
        <f>MAX(0,(MIN(A425,inputs!$C$5)-(inputs!$C$4+B425))*inputs!$B$4)</f>
        <v>0</v>
      </c>
      <c r="E425" s="16">
        <f>MAX(0, (calculations!A425-inputs!$C$5)*inputs!$B$5)</f>
        <v>0</v>
      </c>
      <c r="F425" s="19">
        <f>MAX(0,inputs!$B$13*(MIN(calculations!A425,inputs!$C$14)-inputs!$C$13))+MAX(0,inputs!$B$14*(calculations!A425-inputs!$C$14))</f>
        <v>3939.2250000000004</v>
      </c>
      <c r="G425" s="22">
        <f>MAX(MIN((calculations!A425-inputs!$B$21)/10000,100%),0) * inputs!$B$18</f>
        <v>0</v>
      </c>
      <c r="H425" s="22">
        <f>IF(AND(inputs!$B$35="YES", calculations!A425&gt;=inputs!$B$36,calculations!A425&lt;inputs!$B$37),inputs!$B$38*MIN(2,inputs!$B$17),0)</f>
        <v>0</v>
      </c>
      <c r="I425" s="25">
        <f>MIN(inputs!$B$32,A425)</f>
        <v>20000</v>
      </c>
      <c r="J425" s="25">
        <f>inputs!$B$29*(1+inputs!$B$33)-MAX(0,inputs!$B$31*(I425-inputs!$B$30))</f>
        <v>46486.999999999993</v>
      </c>
      <c r="K425" s="26">
        <f t="shared" si="78"/>
        <v>20000</v>
      </c>
      <c r="L425" s="25">
        <f>MAX(0,J425*(1+inputs!$B$33)-MAX(0,inputs!$B$31*(K425-inputs!$B$30)))</f>
        <v>47184.304999999986</v>
      </c>
      <c r="M425" s="26">
        <f t="shared" si="79"/>
        <v>22477.777777777777</v>
      </c>
      <c r="N425" s="25">
        <f>MAX(0,L425*(1+inputs!$B$33)-MAX(0,inputs!$B$31*(M425-inputs!$B$30)))</f>
        <v>47685.629574999977</v>
      </c>
      <c r="O425" s="26">
        <f t="shared" si="80"/>
        <v>24955.555555555555</v>
      </c>
      <c r="P425" s="25">
        <f>MAX(0,N425*(1+inputs!$B$33)-MAX(0,inputs!$B$31*(O425-inputs!$B$30)))</f>
        <v>47971.474018624969</v>
      </c>
      <c r="Q425" s="26">
        <f t="shared" si="81"/>
        <v>27433.333333333332</v>
      </c>
      <c r="R425" s="25">
        <f>MAX(0,P425*(1+inputs!$B$33)-MAX(0,inputs!$B$31*(Q425-inputs!$B$30)))</f>
        <v>48038.606128904335</v>
      </c>
      <c r="S425" s="26">
        <f t="shared" si="82"/>
        <v>29911.111111111109</v>
      </c>
      <c r="T425" s="25">
        <f>MAX(0,R425*(1+inputs!$B$33)-MAX(0,inputs!$B$31*(S425-inputs!$B$30)))</f>
        <v>47883.745220837896</v>
      </c>
      <c r="U425" s="26">
        <f t="shared" si="83"/>
        <v>32388.888888888891</v>
      </c>
      <c r="V425" s="25">
        <f>MAX(0,T425*(1+inputs!$B$33)-MAX(0,inputs!$B$31*(U425-inputs!$B$30)))</f>
        <v>47503.561399150458</v>
      </c>
      <c r="W425" s="26">
        <f t="shared" si="84"/>
        <v>34866.666666666664</v>
      </c>
      <c r="X425" s="25">
        <f>MAX(0,V425*(1+inputs!$B$33)-MAX(0,inputs!$B$31*(W425-inputs!$B$30)))</f>
        <v>46894.674820137705</v>
      </c>
      <c r="Y425" s="26">
        <f t="shared" si="85"/>
        <v>37344.444444444445</v>
      </c>
      <c r="Z425" s="25">
        <f>MAX(0,X425*(1+inputs!$B$33)-MAX(0,inputs!$B$31*(Y425-inputs!$B$30)))</f>
        <v>46053.654942439767</v>
      </c>
      <c r="AA425" s="25">
        <f>MAX(0,Y425*(1+inputs!$B$33)-MAX(0,inputs!$B$31*(Z425-inputs!$B$30)))</f>
        <v>35576.342166291528</v>
      </c>
      <c r="AB425" s="26">
        <f t="shared" si="86"/>
        <v>42300</v>
      </c>
      <c r="AC425" s="25">
        <f>MAX(0,AA425*(1+inputs!$B$33)-MAX(0,inputs!$B$31*(AB425-inputs!$B$30)))</f>
        <v>34119.547298785896</v>
      </c>
      <c r="AD425" s="26">
        <f>IF(inputs!$B$27="YES",MAX(0,inputs!$B$31*(AB425-inputs!$B$30)),0)</f>
        <v>0</v>
      </c>
      <c r="AE425" s="3">
        <f t="shared" si="87"/>
        <v>9885.2250000000004</v>
      </c>
      <c r="AF425" s="1">
        <f t="shared" si="90"/>
        <v>0.33250000000000002</v>
      </c>
      <c r="AG425" s="8">
        <f t="shared" si="88"/>
        <v>32414.775000000001</v>
      </c>
    </row>
    <row r="426" spans="1:33" x14ac:dyDescent="0.2">
      <c r="A426" s="11">
        <f t="shared" si="89"/>
        <v>42400</v>
      </c>
      <c r="B426" s="15">
        <f>inputs!$C$3-MAX(0,MIN((calculations!A426-inputs!$B$8)*0.5,inputs!$C$3))+IF(AND(inputs!$B$23="YES",A426&lt;=inputs!$B$25),inputs!$B$24,0)</f>
        <v>12570</v>
      </c>
      <c r="C426" s="15">
        <f>MAX(0,MIN(A426-B426,inputs!$C$4)*inputs!$B$3)</f>
        <v>5966</v>
      </c>
      <c r="D426" s="16">
        <f>MAX(0,(MIN(A426,inputs!$C$5)-(inputs!$C$4+B426))*inputs!$B$4)</f>
        <v>0</v>
      </c>
      <c r="E426" s="16">
        <f>MAX(0, (calculations!A426-inputs!$C$5)*inputs!$B$5)</f>
        <v>0</v>
      </c>
      <c r="F426" s="19">
        <f>MAX(0,inputs!$B$13*(MIN(calculations!A426,inputs!$C$14)-inputs!$C$13))+MAX(0,inputs!$B$14*(calculations!A426-inputs!$C$14))</f>
        <v>3952.4750000000004</v>
      </c>
      <c r="G426" s="22">
        <f>MAX(MIN((calculations!A426-inputs!$B$21)/10000,100%),0) * inputs!$B$18</f>
        <v>0</v>
      </c>
      <c r="H426" s="22">
        <f>IF(AND(inputs!$B$35="YES", calculations!A426&gt;=inputs!$B$36,calculations!A426&lt;inputs!$B$37),inputs!$B$38*MIN(2,inputs!$B$17),0)</f>
        <v>0</v>
      </c>
      <c r="I426" s="25">
        <f>MIN(inputs!$B$32,A426)</f>
        <v>20000</v>
      </c>
      <c r="J426" s="25">
        <f>inputs!$B$29*(1+inputs!$B$33)-MAX(0,inputs!$B$31*(I426-inputs!$B$30))</f>
        <v>46486.999999999993</v>
      </c>
      <c r="K426" s="26">
        <f t="shared" si="78"/>
        <v>20000</v>
      </c>
      <c r="L426" s="25">
        <f>MAX(0,J426*(1+inputs!$B$33)-MAX(0,inputs!$B$31*(K426-inputs!$B$30)))</f>
        <v>47184.304999999986</v>
      </c>
      <c r="M426" s="26">
        <f t="shared" si="79"/>
        <v>22488.888888888891</v>
      </c>
      <c r="N426" s="25">
        <f>MAX(0,L426*(1+inputs!$B$33)-MAX(0,inputs!$B$31*(M426-inputs!$B$30)))</f>
        <v>47684.629574999977</v>
      </c>
      <c r="O426" s="26">
        <f t="shared" si="80"/>
        <v>24977.777777777777</v>
      </c>
      <c r="P426" s="25">
        <f>MAX(0,N426*(1+inputs!$B$33)-MAX(0,inputs!$B$31*(O426-inputs!$B$30)))</f>
        <v>47968.45901862497</v>
      </c>
      <c r="Q426" s="26">
        <f t="shared" si="81"/>
        <v>27466.666666666668</v>
      </c>
      <c r="R426" s="25">
        <f>MAX(0,P426*(1+inputs!$B$33)-MAX(0,inputs!$B$31*(Q426-inputs!$B$30)))</f>
        <v>48032.545903904334</v>
      </c>
      <c r="S426" s="26">
        <f t="shared" si="82"/>
        <v>29955.555555555555</v>
      </c>
      <c r="T426" s="25">
        <f>MAX(0,R426*(1+inputs!$B$33)-MAX(0,inputs!$B$31*(S426-inputs!$B$30)))</f>
        <v>47873.594092462896</v>
      </c>
      <c r="U426" s="26">
        <f t="shared" si="83"/>
        <v>32444.444444444445</v>
      </c>
      <c r="V426" s="25">
        <f>MAX(0,T426*(1+inputs!$B$33)-MAX(0,inputs!$B$31*(U426-inputs!$B$30)))</f>
        <v>47488.258003849834</v>
      </c>
      <c r="W426" s="26">
        <f t="shared" si="84"/>
        <v>34933.333333333336</v>
      </c>
      <c r="X426" s="25">
        <f>MAX(0,V426*(1+inputs!$B$33)-MAX(0,inputs!$B$31*(W426-inputs!$B$30)))</f>
        <v>46873.141873907574</v>
      </c>
      <c r="Y426" s="26">
        <f t="shared" si="85"/>
        <v>37422.222222222219</v>
      </c>
      <c r="Z426" s="25">
        <f>MAX(0,X426*(1+inputs!$B$33)-MAX(0,inputs!$B$31*(Y426-inputs!$B$30)))</f>
        <v>46024.799002016181</v>
      </c>
      <c r="AA426" s="25">
        <f>MAX(0,Y426*(1+inputs!$B$33)-MAX(0,inputs!$B$31*(Z426-inputs!$B$30)))</f>
        <v>35657.883645374095</v>
      </c>
      <c r="AB426" s="26">
        <f t="shared" si="86"/>
        <v>42400</v>
      </c>
      <c r="AC426" s="25">
        <f>MAX(0,AA426*(1+inputs!$B$33)-MAX(0,inputs!$B$31*(AB426-inputs!$B$30)))</f>
        <v>34193.311900054701</v>
      </c>
      <c r="AD426" s="26">
        <f>IF(inputs!$B$27="YES",MAX(0,inputs!$B$31*(AB426-inputs!$B$30)),0)</f>
        <v>0</v>
      </c>
      <c r="AE426" s="3">
        <f t="shared" si="87"/>
        <v>9918.4750000000004</v>
      </c>
      <c r="AF426" s="1">
        <f t="shared" si="90"/>
        <v>0.33250000000000002</v>
      </c>
      <c r="AG426" s="8">
        <f t="shared" si="88"/>
        <v>32481.525000000001</v>
      </c>
    </row>
    <row r="427" spans="1:33" x14ac:dyDescent="0.2">
      <c r="A427" s="11">
        <f t="shared" si="89"/>
        <v>42500</v>
      </c>
      <c r="B427" s="15">
        <f>inputs!$C$3-MAX(0,MIN((calculations!A427-inputs!$B$8)*0.5,inputs!$C$3))+IF(AND(inputs!$B$23="YES",A427&lt;=inputs!$B$25),inputs!$B$24,0)</f>
        <v>12570</v>
      </c>
      <c r="C427" s="15">
        <f>MAX(0,MIN(A427-B427,inputs!$C$4)*inputs!$B$3)</f>
        <v>5986</v>
      </c>
      <c r="D427" s="16">
        <f>MAX(0,(MIN(A427,inputs!$C$5)-(inputs!$C$4+B427))*inputs!$B$4)</f>
        <v>0</v>
      </c>
      <c r="E427" s="16">
        <f>MAX(0, (calculations!A427-inputs!$C$5)*inputs!$B$5)</f>
        <v>0</v>
      </c>
      <c r="F427" s="19">
        <f>MAX(0,inputs!$B$13*(MIN(calculations!A427,inputs!$C$14)-inputs!$C$13))+MAX(0,inputs!$B$14*(calculations!A427-inputs!$C$14))</f>
        <v>3965.7250000000004</v>
      </c>
      <c r="G427" s="22">
        <f>MAX(MIN((calculations!A427-inputs!$B$21)/10000,100%),0) * inputs!$B$18</f>
        <v>0</v>
      </c>
      <c r="H427" s="22">
        <f>IF(AND(inputs!$B$35="YES", calculations!A427&gt;=inputs!$B$36,calculations!A427&lt;inputs!$B$37),inputs!$B$38*MIN(2,inputs!$B$17),0)</f>
        <v>0</v>
      </c>
      <c r="I427" s="25">
        <f>MIN(inputs!$B$32,A427)</f>
        <v>20000</v>
      </c>
      <c r="J427" s="25">
        <f>inputs!$B$29*(1+inputs!$B$33)-MAX(0,inputs!$B$31*(I427-inputs!$B$30))</f>
        <v>46486.999999999993</v>
      </c>
      <c r="K427" s="26">
        <f t="shared" si="78"/>
        <v>20000</v>
      </c>
      <c r="L427" s="25">
        <f>MAX(0,J427*(1+inputs!$B$33)-MAX(0,inputs!$B$31*(K427-inputs!$B$30)))</f>
        <v>47184.304999999986</v>
      </c>
      <c r="M427" s="26">
        <f t="shared" si="79"/>
        <v>22500</v>
      </c>
      <c r="N427" s="25">
        <f>MAX(0,L427*(1+inputs!$B$33)-MAX(0,inputs!$B$31*(M427-inputs!$B$30)))</f>
        <v>47683.629574999977</v>
      </c>
      <c r="O427" s="26">
        <f t="shared" si="80"/>
        <v>25000</v>
      </c>
      <c r="P427" s="25">
        <f>MAX(0,N427*(1+inputs!$B$33)-MAX(0,inputs!$B$31*(O427-inputs!$B$30)))</f>
        <v>47965.44401862497</v>
      </c>
      <c r="Q427" s="26">
        <f t="shared" si="81"/>
        <v>27500</v>
      </c>
      <c r="R427" s="25">
        <f>MAX(0,P427*(1+inputs!$B$33)-MAX(0,inputs!$B$31*(Q427-inputs!$B$30)))</f>
        <v>48026.485678904341</v>
      </c>
      <c r="S427" s="26">
        <f t="shared" si="82"/>
        <v>30000</v>
      </c>
      <c r="T427" s="25">
        <f>MAX(0,R427*(1+inputs!$B$33)-MAX(0,inputs!$B$31*(S427-inputs!$B$30)))</f>
        <v>47863.442964087895</v>
      </c>
      <c r="U427" s="26">
        <f t="shared" si="83"/>
        <v>32500</v>
      </c>
      <c r="V427" s="25">
        <f>MAX(0,T427*(1+inputs!$B$33)-MAX(0,inputs!$B$31*(U427-inputs!$B$30)))</f>
        <v>47472.954608549204</v>
      </c>
      <c r="W427" s="26">
        <f t="shared" si="84"/>
        <v>35000</v>
      </c>
      <c r="X427" s="25">
        <f>MAX(0,V427*(1+inputs!$B$33)-MAX(0,inputs!$B$31*(W427-inputs!$B$30)))</f>
        <v>46851.608927677436</v>
      </c>
      <c r="Y427" s="26">
        <f t="shared" si="85"/>
        <v>37500</v>
      </c>
      <c r="Z427" s="25">
        <f>MAX(0,X427*(1+inputs!$B$33)-MAX(0,inputs!$B$31*(Y427-inputs!$B$30)))</f>
        <v>45995.943061592588</v>
      </c>
      <c r="AA427" s="25">
        <f>MAX(0,Y427*(1+inputs!$B$33)-MAX(0,inputs!$B$31*(Z427-inputs!$B$30)))</f>
        <v>35739.425124456662</v>
      </c>
      <c r="AB427" s="26">
        <f t="shared" si="86"/>
        <v>42500</v>
      </c>
      <c r="AC427" s="25">
        <f>MAX(0,AA427*(1+inputs!$B$33)-MAX(0,inputs!$B$31*(AB427-inputs!$B$30)))</f>
        <v>34267.076501323507</v>
      </c>
      <c r="AD427" s="26">
        <f>IF(inputs!$B$27="YES",MAX(0,inputs!$B$31*(AB427-inputs!$B$30)),0)</f>
        <v>0</v>
      </c>
      <c r="AE427" s="3">
        <f t="shared" si="87"/>
        <v>9951.7250000000004</v>
      </c>
      <c r="AF427" s="1">
        <f t="shared" si="90"/>
        <v>0.33250000000000002</v>
      </c>
      <c r="AG427" s="8">
        <f t="shared" si="88"/>
        <v>32548.275000000001</v>
      </c>
    </row>
    <row r="428" spans="1:33" x14ac:dyDescent="0.2">
      <c r="A428" s="11">
        <f t="shared" si="89"/>
        <v>42600</v>
      </c>
      <c r="B428" s="15">
        <f>inputs!$C$3-MAX(0,MIN((calculations!A428-inputs!$B$8)*0.5,inputs!$C$3))+IF(AND(inputs!$B$23="YES",A428&lt;=inputs!$B$25),inputs!$B$24,0)</f>
        <v>12570</v>
      </c>
      <c r="C428" s="15">
        <f>MAX(0,MIN(A428-B428,inputs!$C$4)*inputs!$B$3)</f>
        <v>6006</v>
      </c>
      <c r="D428" s="16">
        <f>MAX(0,(MIN(A428,inputs!$C$5)-(inputs!$C$4+B428))*inputs!$B$4)</f>
        <v>0</v>
      </c>
      <c r="E428" s="16">
        <f>MAX(0, (calculations!A428-inputs!$C$5)*inputs!$B$5)</f>
        <v>0</v>
      </c>
      <c r="F428" s="19">
        <f>MAX(0,inputs!$B$13*(MIN(calculations!A428,inputs!$C$14)-inputs!$C$13))+MAX(0,inputs!$B$14*(calculations!A428-inputs!$C$14))</f>
        <v>3978.9750000000004</v>
      </c>
      <c r="G428" s="22">
        <f>MAX(MIN((calculations!A428-inputs!$B$21)/10000,100%),0) * inputs!$B$18</f>
        <v>0</v>
      </c>
      <c r="H428" s="22">
        <f>IF(AND(inputs!$B$35="YES", calculations!A428&gt;=inputs!$B$36,calculations!A428&lt;inputs!$B$37),inputs!$B$38*MIN(2,inputs!$B$17),0)</f>
        <v>0</v>
      </c>
      <c r="I428" s="25">
        <f>MIN(inputs!$B$32,A428)</f>
        <v>20000</v>
      </c>
      <c r="J428" s="25">
        <f>inputs!$B$29*(1+inputs!$B$33)-MAX(0,inputs!$B$31*(I428-inputs!$B$30))</f>
        <v>46486.999999999993</v>
      </c>
      <c r="K428" s="26">
        <f t="shared" si="78"/>
        <v>20000</v>
      </c>
      <c r="L428" s="25">
        <f>MAX(0,J428*(1+inputs!$B$33)-MAX(0,inputs!$B$31*(K428-inputs!$B$30)))</f>
        <v>47184.304999999986</v>
      </c>
      <c r="M428" s="26">
        <f t="shared" si="79"/>
        <v>22511.111111111109</v>
      </c>
      <c r="N428" s="25">
        <f>MAX(0,L428*(1+inputs!$B$33)-MAX(0,inputs!$B$31*(M428-inputs!$B$30)))</f>
        <v>47682.629574999977</v>
      </c>
      <c r="O428" s="26">
        <f t="shared" si="80"/>
        <v>25022.222222222223</v>
      </c>
      <c r="P428" s="25">
        <f>MAX(0,N428*(1+inputs!$B$33)-MAX(0,inputs!$B$31*(O428-inputs!$B$30)))</f>
        <v>47962.429018624971</v>
      </c>
      <c r="Q428" s="26">
        <f t="shared" si="81"/>
        <v>27533.333333333332</v>
      </c>
      <c r="R428" s="25">
        <f>MAX(0,P428*(1+inputs!$B$33)-MAX(0,inputs!$B$31*(Q428-inputs!$B$30)))</f>
        <v>48020.42545390434</v>
      </c>
      <c r="S428" s="26">
        <f t="shared" si="82"/>
        <v>30044.444444444445</v>
      </c>
      <c r="T428" s="25">
        <f>MAX(0,R428*(1+inputs!$B$33)-MAX(0,inputs!$B$31*(S428-inputs!$B$30)))</f>
        <v>47853.291835712895</v>
      </c>
      <c r="U428" s="26">
        <f t="shared" si="83"/>
        <v>32555.555555555555</v>
      </c>
      <c r="V428" s="25">
        <f>MAX(0,T428*(1+inputs!$B$33)-MAX(0,inputs!$B$31*(U428-inputs!$B$30)))</f>
        <v>47457.65121324858</v>
      </c>
      <c r="W428" s="26">
        <f t="shared" si="84"/>
        <v>35066.666666666664</v>
      </c>
      <c r="X428" s="25">
        <f>MAX(0,V428*(1+inputs!$B$33)-MAX(0,inputs!$B$31*(W428-inputs!$B$30)))</f>
        <v>46830.075981447306</v>
      </c>
      <c r="Y428" s="26">
        <f t="shared" si="85"/>
        <v>37577.777777777781</v>
      </c>
      <c r="Z428" s="25">
        <f>MAX(0,X428*(1+inputs!$B$33)-MAX(0,inputs!$B$31*(Y428-inputs!$B$30)))</f>
        <v>45967.08712116901</v>
      </c>
      <c r="AA428" s="25">
        <f>MAX(0,Y428*(1+inputs!$B$33)-MAX(0,inputs!$B$31*(Z428-inputs!$B$30)))</f>
        <v>35820.966603539237</v>
      </c>
      <c r="AB428" s="26">
        <f t="shared" si="86"/>
        <v>42600</v>
      </c>
      <c r="AC428" s="25">
        <f>MAX(0,AA428*(1+inputs!$B$33)-MAX(0,inputs!$B$31*(AB428-inputs!$B$30)))</f>
        <v>34340.84110259232</v>
      </c>
      <c r="AD428" s="26">
        <f>IF(inputs!$B$27="YES",MAX(0,inputs!$B$31*(AB428-inputs!$B$30)),0)</f>
        <v>0</v>
      </c>
      <c r="AE428" s="3">
        <f t="shared" si="87"/>
        <v>9984.9750000000004</v>
      </c>
      <c r="AF428" s="1">
        <f t="shared" si="90"/>
        <v>0.33250000000000002</v>
      </c>
      <c r="AG428" s="8">
        <f t="shared" si="88"/>
        <v>32615.025000000001</v>
      </c>
    </row>
    <row r="429" spans="1:33" x14ac:dyDescent="0.2">
      <c r="A429" s="11">
        <f t="shared" si="89"/>
        <v>42700</v>
      </c>
      <c r="B429" s="15">
        <f>inputs!$C$3-MAX(0,MIN((calculations!A429-inputs!$B$8)*0.5,inputs!$C$3))+IF(AND(inputs!$B$23="YES",A429&lt;=inputs!$B$25),inputs!$B$24,0)</f>
        <v>12570</v>
      </c>
      <c r="C429" s="15">
        <f>MAX(0,MIN(A429-B429,inputs!$C$4)*inputs!$B$3)</f>
        <v>6026</v>
      </c>
      <c r="D429" s="16">
        <f>MAX(0,(MIN(A429,inputs!$C$5)-(inputs!$C$4+B429))*inputs!$B$4)</f>
        <v>0</v>
      </c>
      <c r="E429" s="16">
        <f>MAX(0, (calculations!A429-inputs!$C$5)*inputs!$B$5)</f>
        <v>0</v>
      </c>
      <c r="F429" s="19">
        <f>MAX(0,inputs!$B$13*(MIN(calculations!A429,inputs!$C$14)-inputs!$C$13))+MAX(0,inputs!$B$14*(calculations!A429-inputs!$C$14))</f>
        <v>3992.2250000000004</v>
      </c>
      <c r="G429" s="22">
        <f>MAX(MIN((calculations!A429-inputs!$B$21)/10000,100%),0) * inputs!$B$18</f>
        <v>0</v>
      </c>
      <c r="H429" s="22">
        <f>IF(AND(inputs!$B$35="YES", calculations!A429&gt;=inputs!$B$36,calculations!A429&lt;inputs!$B$37),inputs!$B$38*MIN(2,inputs!$B$17),0)</f>
        <v>0</v>
      </c>
      <c r="I429" s="25">
        <f>MIN(inputs!$B$32,A429)</f>
        <v>20000</v>
      </c>
      <c r="J429" s="25">
        <f>inputs!$B$29*(1+inputs!$B$33)-MAX(0,inputs!$B$31*(I429-inputs!$B$30))</f>
        <v>46486.999999999993</v>
      </c>
      <c r="K429" s="26">
        <f t="shared" si="78"/>
        <v>20000</v>
      </c>
      <c r="L429" s="25">
        <f>MAX(0,J429*(1+inputs!$B$33)-MAX(0,inputs!$B$31*(K429-inputs!$B$30)))</f>
        <v>47184.304999999986</v>
      </c>
      <c r="M429" s="26">
        <f t="shared" si="79"/>
        <v>22522.222222222223</v>
      </c>
      <c r="N429" s="25">
        <f>MAX(0,L429*(1+inputs!$B$33)-MAX(0,inputs!$B$31*(M429-inputs!$B$30)))</f>
        <v>47681.629574999977</v>
      </c>
      <c r="O429" s="26">
        <f t="shared" si="80"/>
        <v>25044.444444444445</v>
      </c>
      <c r="P429" s="25">
        <f>MAX(0,N429*(1+inputs!$B$33)-MAX(0,inputs!$B$31*(O429-inputs!$B$30)))</f>
        <v>47959.414018624972</v>
      </c>
      <c r="Q429" s="26">
        <f t="shared" si="81"/>
        <v>27566.666666666668</v>
      </c>
      <c r="R429" s="25">
        <f>MAX(0,P429*(1+inputs!$B$33)-MAX(0,inputs!$B$31*(Q429-inputs!$B$30)))</f>
        <v>48014.365228904338</v>
      </c>
      <c r="S429" s="26">
        <f t="shared" si="82"/>
        <v>30088.888888888891</v>
      </c>
      <c r="T429" s="25">
        <f>MAX(0,R429*(1+inputs!$B$33)-MAX(0,inputs!$B$31*(S429-inputs!$B$30)))</f>
        <v>47843.140707337894</v>
      </c>
      <c r="U429" s="26">
        <f t="shared" si="83"/>
        <v>32611.111111111109</v>
      </c>
      <c r="V429" s="25">
        <f>MAX(0,T429*(1+inputs!$B$33)-MAX(0,inputs!$B$31*(U429-inputs!$B$30)))</f>
        <v>47442.347817947957</v>
      </c>
      <c r="W429" s="26">
        <f t="shared" si="84"/>
        <v>35133.333333333336</v>
      </c>
      <c r="X429" s="25">
        <f>MAX(0,V429*(1+inputs!$B$33)-MAX(0,inputs!$B$31*(W429-inputs!$B$30)))</f>
        <v>46808.543035217168</v>
      </c>
      <c r="Y429" s="26">
        <f t="shared" si="85"/>
        <v>37655.555555555555</v>
      </c>
      <c r="Z429" s="25">
        <f>MAX(0,X429*(1+inputs!$B$33)-MAX(0,inputs!$B$31*(Y429-inputs!$B$30)))</f>
        <v>45938.231180745417</v>
      </c>
      <c r="AA429" s="25">
        <f>MAX(0,Y429*(1+inputs!$B$33)-MAX(0,inputs!$B$31*(Z429-inputs!$B$30)))</f>
        <v>35902.508082621796</v>
      </c>
      <c r="AB429" s="26">
        <f t="shared" si="86"/>
        <v>42700</v>
      </c>
      <c r="AC429" s="25">
        <f>MAX(0,AA429*(1+inputs!$B$33)-MAX(0,inputs!$B$31*(AB429-inputs!$B$30)))</f>
        <v>34414.605703861118</v>
      </c>
      <c r="AD429" s="26">
        <f>IF(inputs!$B$27="YES",MAX(0,inputs!$B$31*(AB429-inputs!$B$30)),0)</f>
        <v>0</v>
      </c>
      <c r="AE429" s="3">
        <f t="shared" si="87"/>
        <v>10018.225</v>
      </c>
      <c r="AF429" s="1">
        <f t="shared" si="90"/>
        <v>0.33250000000000002</v>
      </c>
      <c r="AG429" s="8">
        <f t="shared" si="88"/>
        <v>32681.775000000001</v>
      </c>
    </row>
    <row r="430" spans="1:33" x14ac:dyDescent="0.2">
      <c r="A430" s="11">
        <f t="shared" si="89"/>
        <v>42800</v>
      </c>
      <c r="B430" s="15">
        <f>inputs!$C$3-MAX(0,MIN((calculations!A430-inputs!$B$8)*0.5,inputs!$C$3))+IF(AND(inputs!$B$23="YES",A430&lt;=inputs!$B$25),inputs!$B$24,0)</f>
        <v>12570</v>
      </c>
      <c r="C430" s="15">
        <f>MAX(0,MIN(A430-B430,inputs!$C$4)*inputs!$B$3)</f>
        <v>6046</v>
      </c>
      <c r="D430" s="16">
        <f>MAX(0,(MIN(A430,inputs!$C$5)-(inputs!$C$4+B430))*inputs!$B$4)</f>
        <v>0</v>
      </c>
      <c r="E430" s="16">
        <f>MAX(0, (calculations!A430-inputs!$C$5)*inputs!$B$5)</f>
        <v>0</v>
      </c>
      <c r="F430" s="19">
        <f>MAX(0,inputs!$B$13*(MIN(calculations!A430,inputs!$C$14)-inputs!$C$13))+MAX(0,inputs!$B$14*(calculations!A430-inputs!$C$14))</f>
        <v>4005.4750000000004</v>
      </c>
      <c r="G430" s="22">
        <f>MAX(MIN((calculations!A430-inputs!$B$21)/10000,100%),0) * inputs!$B$18</f>
        <v>0</v>
      </c>
      <c r="H430" s="22">
        <f>IF(AND(inputs!$B$35="YES", calculations!A430&gt;=inputs!$B$36,calculations!A430&lt;inputs!$B$37),inputs!$B$38*MIN(2,inputs!$B$17),0)</f>
        <v>0</v>
      </c>
      <c r="I430" s="25">
        <f>MIN(inputs!$B$32,A430)</f>
        <v>20000</v>
      </c>
      <c r="J430" s="25">
        <f>inputs!$B$29*(1+inputs!$B$33)-MAX(0,inputs!$B$31*(I430-inputs!$B$30))</f>
        <v>46486.999999999993</v>
      </c>
      <c r="K430" s="26">
        <f t="shared" si="78"/>
        <v>20000</v>
      </c>
      <c r="L430" s="25">
        <f>MAX(0,J430*(1+inputs!$B$33)-MAX(0,inputs!$B$31*(K430-inputs!$B$30)))</f>
        <v>47184.304999999986</v>
      </c>
      <c r="M430" s="26">
        <f t="shared" si="79"/>
        <v>22533.333333333332</v>
      </c>
      <c r="N430" s="25">
        <f>MAX(0,L430*(1+inputs!$B$33)-MAX(0,inputs!$B$31*(M430-inputs!$B$30)))</f>
        <v>47680.629574999977</v>
      </c>
      <c r="O430" s="26">
        <f t="shared" si="80"/>
        <v>25066.666666666668</v>
      </c>
      <c r="P430" s="25">
        <f>MAX(0,N430*(1+inputs!$B$33)-MAX(0,inputs!$B$31*(O430-inputs!$B$30)))</f>
        <v>47956.399018624972</v>
      </c>
      <c r="Q430" s="26">
        <f t="shared" si="81"/>
        <v>27600</v>
      </c>
      <c r="R430" s="25">
        <f>MAX(0,P430*(1+inputs!$B$33)-MAX(0,inputs!$B$31*(Q430-inputs!$B$30)))</f>
        <v>48008.305003904337</v>
      </c>
      <c r="S430" s="26">
        <f t="shared" si="82"/>
        <v>30133.333333333336</v>
      </c>
      <c r="T430" s="25">
        <f>MAX(0,R430*(1+inputs!$B$33)-MAX(0,inputs!$B$31*(S430-inputs!$B$30)))</f>
        <v>47832.989578962894</v>
      </c>
      <c r="U430" s="26">
        <f t="shared" si="83"/>
        <v>32666.666666666664</v>
      </c>
      <c r="V430" s="25">
        <f>MAX(0,T430*(1+inputs!$B$33)-MAX(0,inputs!$B$31*(U430-inputs!$B$30)))</f>
        <v>47427.044422647326</v>
      </c>
      <c r="W430" s="26">
        <f t="shared" si="84"/>
        <v>35200</v>
      </c>
      <c r="X430" s="25">
        <f>MAX(0,V430*(1+inputs!$B$33)-MAX(0,inputs!$B$31*(W430-inputs!$B$30)))</f>
        <v>46787.01008898703</v>
      </c>
      <c r="Y430" s="26">
        <f t="shared" si="85"/>
        <v>37733.333333333328</v>
      </c>
      <c r="Z430" s="25">
        <f>MAX(0,X430*(1+inputs!$B$33)-MAX(0,inputs!$B$31*(Y430-inputs!$B$30)))</f>
        <v>45909.375240321831</v>
      </c>
      <c r="AA430" s="25">
        <f>MAX(0,Y430*(1+inputs!$B$33)-MAX(0,inputs!$B$31*(Z430-inputs!$B$30)))</f>
        <v>35984.049561704356</v>
      </c>
      <c r="AB430" s="26">
        <f t="shared" si="86"/>
        <v>42800</v>
      </c>
      <c r="AC430" s="25">
        <f>MAX(0,AA430*(1+inputs!$B$33)-MAX(0,inputs!$B$31*(AB430-inputs!$B$30)))</f>
        <v>34488.370305129916</v>
      </c>
      <c r="AD430" s="26">
        <f>IF(inputs!$B$27="YES",MAX(0,inputs!$B$31*(AB430-inputs!$B$30)),0)</f>
        <v>0</v>
      </c>
      <c r="AE430" s="3">
        <f t="shared" si="87"/>
        <v>10051.475</v>
      </c>
      <c r="AF430" s="1">
        <f t="shared" si="90"/>
        <v>0.33250000000000002</v>
      </c>
      <c r="AG430" s="8">
        <f t="shared" si="88"/>
        <v>32748.525000000001</v>
      </c>
    </row>
    <row r="431" spans="1:33" x14ac:dyDescent="0.2">
      <c r="A431" s="11">
        <f t="shared" si="89"/>
        <v>42900</v>
      </c>
      <c r="B431" s="15">
        <f>inputs!$C$3-MAX(0,MIN((calculations!A431-inputs!$B$8)*0.5,inputs!$C$3))+IF(AND(inputs!$B$23="YES",A431&lt;=inputs!$B$25),inputs!$B$24,0)</f>
        <v>12570</v>
      </c>
      <c r="C431" s="15">
        <f>MAX(0,MIN(A431-B431,inputs!$C$4)*inputs!$B$3)</f>
        <v>6066</v>
      </c>
      <c r="D431" s="16">
        <f>MAX(0,(MIN(A431,inputs!$C$5)-(inputs!$C$4+B431))*inputs!$B$4)</f>
        <v>0</v>
      </c>
      <c r="E431" s="16">
        <f>MAX(0, (calculations!A431-inputs!$C$5)*inputs!$B$5)</f>
        <v>0</v>
      </c>
      <c r="F431" s="19">
        <f>MAX(0,inputs!$B$13*(MIN(calculations!A431,inputs!$C$14)-inputs!$C$13))+MAX(0,inputs!$B$14*(calculations!A431-inputs!$C$14))</f>
        <v>4018.7250000000004</v>
      </c>
      <c r="G431" s="22">
        <f>MAX(MIN((calculations!A431-inputs!$B$21)/10000,100%),0) * inputs!$B$18</f>
        <v>0</v>
      </c>
      <c r="H431" s="22">
        <f>IF(AND(inputs!$B$35="YES", calculations!A431&gt;=inputs!$B$36,calculations!A431&lt;inputs!$B$37),inputs!$B$38*MIN(2,inputs!$B$17),0)</f>
        <v>0</v>
      </c>
      <c r="I431" s="25">
        <f>MIN(inputs!$B$32,A431)</f>
        <v>20000</v>
      </c>
      <c r="J431" s="25">
        <f>inputs!$B$29*(1+inputs!$B$33)-MAX(0,inputs!$B$31*(I431-inputs!$B$30))</f>
        <v>46486.999999999993</v>
      </c>
      <c r="K431" s="26">
        <f t="shared" si="78"/>
        <v>20000</v>
      </c>
      <c r="L431" s="25">
        <f>MAX(0,J431*(1+inputs!$B$33)-MAX(0,inputs!$B$31*(K431-inputs!$B$30)))</f>
        <v>47184.304999999986</v>
      </c>
      <c r="M431" s="26">
        <f t="shared" si="79"/>
        <v>22544.444444444445</v>
      </c>
      <c r="N431" s="25">
        <f>MAX(0,L431*(1+inputs!$B$33)-MAX(0,inputs!$B$31*(M431-inputs!$B$30)))</f>
        <v>47679.629574999977</v>
      </c>
      <c r="O431" s="26">
        <f t="shared" si="80"/>
        <v>25088.888888888891</v>
      </c>
      <c r="P431" s="25">
        <f>MAX(0,N431*(1+inputs!$B$33)-MAX(0,inputs!$B$31*(O431-inputs!$B$30)))</f>
        <v>47953.384018624973</v>
      </c>
      <c r="Q431" s="26">
        <f t="shared" si="81"/>
        <v>27633.333333333332</v>
      </c>
      <c r="R431" s="25">
        <f>MAX(0,P431*(1+inputs!$B$33)-MAX(0,inputs!$B$31*(Q431-inputs!$B$30)))</f>
        <v>48002.244778904344</v>
      </c>
      <c r="S431" s="26">
        <f t="shared" si="82"/>
        <v>30177.777777777777</v>
      </c>
      <c r="T431" s="25">
        <f>MAX(0,R431*(1+inputs!$B$33)-MAX(0,inputs!$B$31*(S431-inputs!$B$30)))</f>
        <v>47822.8384505879</v>
      </c>
      <c r="U431" s="26">
        <f t="shared" si="83"/>
        <v>32722.222222222223</v>
      </c>
      <c r="V431" s="25">
        <f>MAX(0,T431*(1+inputs!$B$33)-MAX(0,inputs!$B$31*(U431-inputs!$B$30)))</f>
        <v>47411.74102734671</v>
      </c>
      <c r="W431" s="26">
        <f t="shared" si="84"/>
        <v>35266.666666666664</v>
      </c>
      <c r="X431" s="25">
        <f>MAX(0,V431*(1+inputs!$B$33)-MAX(0,inputs!$B$31*(W431-inputs!$B$30)))</f>
        <v>46765.477142756907</v>
      </c>
      <c r="Y431" s="26">
        <f t="shared" si="85"/>
        <v>37811.111111111109</v>
      </c>
      <c r="Z431" s="25">
        <f>MAX(0,X431*(1+inputs!$B$33)-MAX(0,inputs!$B$31*(Y431-inputs!$B$30)))</f>
        <v>45880.519299898253</v>
      </c>
      <c r="AA431" s="25">
        <f>MAX(0,Y431*(1+inputs!$B$33)-MAX(0,inputs!$B$31*(Z431-inputs!$B$30)))</f>
        <v>36065.591040786931</v>
      </c>
      <c r="AB431" s="26">
        <f t="shared" si="86"/>
        <v>42900</v>
      </c>
      <c r="AC431" s="25">
        <f>MAX(0,AA431*(1+inputs!$B$33)-MAX(0,inputs!$B$31*(AB431-inputs!$B$30)))</f>
        <v>34562.134906398729</v>
      </c>
      <c r="AD431" s="26">
        <f>IF(inputs!$B$27="YES",MAX(0,inputs!$B$31*(AB431-inputs!$B$30)),0)</f>
        <v>0</v>
      </c>
      <c r="AE431" s="3">
        <f t="shared" si="87"/>
        <v>10084.725</v>
      </c>
      <c r="AF431" s="1">
        <f t="shared" si="90"/>
        <v>0.33250000000000002</v>
      </c>
      <c r="AG431" s="8">
        <f t="shared" si="88"/>
        <v>32815.275000000001</v>
      </c>
    </row>
    <row r="432" spans="1:33" x14ac:dyDescent="0.2">
      <c r="A432" s="11">
        <f t="shared" si="89"/>
        <v>43000</v>
      </c>
      <c r="B432" s="15">
        <f>inputs!$C$3-MAX(0,MIN((calculations!A432-inputs!$B$8)*0.5,inputs!$C$3))+IF(AND(inputs!$B$23="YES",A432&lt;=inputs!$B$25),inputs!$B$24,0)</f>
        <v>12570</v>
      </c>
      <c r="C432" s="15">
        <f>MAX(0,MIN(A432-B432,inputs!$C$4)*inputs!$B$3)</f>
        <v>6086</v>
      </c>
      <c r="D432" s="16">
        <f>MAX(0,(MIN(A432,inputs!$C$5)-(inputs!$C$4+B432))*inputs!$B$4)</f>
        <v>0</v>
      </c>
      <c r="E432" s="16">
        <f>MAX(0, (calculations!A432-inputs!$C$5)*inputs!$B$5)</f>
        <v>0</v>
      </c>
      <c r="F432" s="19">
        <f>MAX(0,inputs!$B$13*(MIN(calculations!A432,inputs!$C$14)-inputs!$C$13))+MAX(0,inputs!$B$14*(calculations!A432-inputs!$C$14))</f>
        <v>4031.9750000000004</v>
      </c>
      <c r="G432" s="22">
        <f>MAX(MIN((calculations!A432-inputs!$B$21)/10000,100%),0) * inputs!$B$18</f>
        <v>0</v>
      </c>
      <c r="H432" s="22">
        <f>IF(AND(inputs!$B$35="YES", calculations!A432&gt;=inputs!$B$36,calculations!A432&lt;inputs!$B$37),inputs!$B$38*MIN(2,inputs!$B$17),0)</f>
        <v>0</v>
      </c>
      <c r="I432" s="25">
        <f>MIN(inputs!$B$32,A432)</f>
        <v>20000</v>
      </c>
      <c r="J432" s="25">
        <f>inputs!$B$29*(1+inputs!$B$33)-MAX(0,inputs!$B$31*(I432-inputs!$B$30))</f>
        <v>46486.999999999993</v>
      </c>
      <c r="K432" s="26">
        <f t="shared" si="78"/>
        <v>20000</v>
      </c>
      <c r="L432" s="25">
        <f>MAX(0,J432*(1+inputs!$B$33)-MAX(0,inputs!$B$31*(K432-inputs!$B$30)))</f>
        <v>47184.304999999986</v>
      </c>
      <c r="M432" s="26">
        <f t="shared" si="79"/>
        <v>22555.555555555555</v>
      </c>
      <c r="N432" s="25">
        <f>MAX(0,L432*(1+inputs!$B$33)-MAX(0,inputs!$B$31*(M432-inputs!$B$30)))</f>
        <v>47678.629574999977</v>
      </c>
      <c r="O432" s="26">
        <f t="shared" si="80"/>
        <v>25111.111111111109</v>
      </c>
      <c r="P432" s="25">
        <f>MAX(0,N432*(1+inputs!$B$33)-MAX(0,inputs!$B$31*(O432-inputs!$B$30)))</f>
        <v>47950.369018624973</v>
      </c>
      <c r="Q432" s="26">
        <f t="shared" si="81"/>
        <v>27666.666666666668</v>
      </c>
      <c r="R432" s="25">
        <f>MAX(0,P432*(1+inputs!$B$33)-MAX(0,inputs!$B$31*(Q432-inputs!$B$30)))</f>
        <v>47996.184553904342</v>
      </c>
      <c r="S432" s="26">
        <f t="shared" si="82"/>
        <v>30222.222222222223</v>
      </c>
      <c r="T432" s="25">
        <f>MAX(0,R432*(1+inputs!$B$33)-MAX(0,inputs!$B$31*(S432-inputs!$B$30)))</f>
        <v>47812.6873222129</v>
      </c>
      <c r="U432" s="26">
        <f t="shared" si="83"/>
        <v>32777.777777777781</v>
      </c>
      <c r="V432" s="25">
        <f>MAX(0,T432*(1+inputs!$B$33)-MAX(0,inputs!$B$31*(U432-inputs!$B$30)))</f>
        <v>47396.437632046087</v>
      </c>
      <c r="W432" s="26">
        <f t="shared" si="84"/>
        <v>35333.333333333336</v>
      </c>
      <c r="X432" s="25">
        <f>MAX(0,V432*(1+inputs!$B$33)-MAX(0,inputs!$B$31*(W432-inputs!$B$30)))</f>
        <v>46743.944196526769</v>
      </c>
      <c r="Y432" s="26">
        <f t="shared" si="85"/>
        <v>37888.888888888891</v>
      </c>
      <c r="Z432" s="25">
        <f>MAX(0,X432*(1+inputs!$B$33)-MAX(0,inputs!$B$31*(Y432-inputs!$B$30)))</f>
        <v>45851.66335947466</v>
      </c>
      <c r="AA432" s="25">
        <f>MAX(0,Y432*(1+inputs!$B$33)-MAX(0,inputs!$B$31*(Z432-inputs!$B$30)))</f>
        <v>36147.132519869498</v>
      </c>
      <c r="AB432" s="26">
        <f t="shared" si="86"/>
        <v>43000</v>
      </c>
      <c r="AC432" s="25">
        <f>MAX(0,AA432*(1+inputs!$B$33)-MAX(0,inputs!$B$31*(AB432-inputs!$B$30)))</f>
        <v>34635.899507667535</v>
      </c>
      <c r="AD432" s="26">
        <f>IF(inputs!$B$27="YES",MAX(0,inputs!$B$31*(AB432-inputs!$B$30)),0)</f>
        <v>0</v>
      </c>
      <c r="AE432" s="3">
        <f t="shared" si="87"/>
        <v>10117.975</v>
      </c>
      <c r="AF432" s="1">
        <f t="shared" si="90"/>
        <v>0.33250000000000002</v>
      </c>
      <c r="AG432" s="8">
        <f t="shared" si="88"/>
        <v>32882.025000000001</v>
      </c>
    </row>
    <row r="433" spans="1:33" x14ac:dyDescent="0.2">
      <c r="A433" s="11">
        <f t="shared" si="89"/>
        <v>43100</v>
      </c>
      <c r="B433" s="15">
        <f>inputs!$C$3-MAX(0,MIN((calculations!A433-inputs!$B$8)*0.5,inputs!$C$3))+IF(AND(inputs!$B$23="YES",A433&lt;=inputs!$B$25),inputs!$B$24,0)</f>
        <v>12570</v>
      </c>
      <c r="C433" s="15">
        <f>MAX(0,MIN(A433-B433,inputs!$C$4)*inputs!$B$3)</f>
        <v>6106</v>
      </c>
      <c r="D433" s="16">
        <f>MAX(0,(MIN(A433,inputs!$C$5)-(inputs!$C$4+B433))*inputs!$B$4)</f>
        <v>0</v>
      </c>
      <c r="E433" s="16">
        <f>MAX(0, (calculations!A433-inputs!$C$5)*inputs!$B$5)</f>
        <v>0</v>
      </c>
      <c r="F433" s="19">
        <f>MAX(0,inputs!$B$13*(MIN(calculations!A433,inputs!$C$14)-inputs!$C$13))+MAX(0,inputs!$B$14*(calculations!A433-inputs!$C$14))</f>
        <v>4045.2250000000004</v>
      </c>
      <c r="G433" s="22">
        <f>MAX(MIN((calculations!A433-inputs!$B$21)/10000,100%),0) * inputs!$B$18</f>
        <v>0</v>
      </c>
      <c r="H433" s="22">
        <f>IF(AND(inputs!$B$35="YES", calculations!A433&gt;=inputs!$B$36,calculations!A433&lt;inputs!$B$37),inputs!$B$38*MIN(2,inputs!$B$17),0)</f>
        <v>0</v>
      </c>
      <c r="I433" s="25">
        <f>MIN(inputs!$B$32,A433)</f>
        <v>20000</v>
      </c>
      <c r="J433" s="25">
        <f>inputs!$B$29*(1+inputs!$B$33)-MAX(0,inputs!$B$31*(I433-inputs!$B$30))</f>
        <v>46486.999999999993</v>
      </c>
      <c r="K433" s="26">
        <f t="shared" si="78"/>
        <v>20000</v>
      </c>
      <c r="L433" s="25">
        <f>MAX(0,J433*(1+inputs!$B$33)-MAX(0,inputs!$B$31*(K433-inputs!$B$30)))</f>
        <v>47184.304999999986</v>
      </c>
      <c r="M433" s="26">
        <f t="shared" si="79"/>
        <v>22566.666666666668</v>
      </c>
      <c r="N433" s="25">
        <f>MAX(0,L433*(1+inputs!$B$33)-MAX(0,inputs!$B$31*(M433-inputs!$B$30)))</f>
        <v>47677.629574999977</v>
      </c>
      <c r="O433" s="26">
        <f t="shared" si="80"/>
        <v>25133.333333333332</v>
      </c>
      <c r="P433" s="25">
        <f>MAX(0,N433*(1+inputs!$B$33)-MAX(0,inputs!$B$31*(O433-inputs!$B$30)))</f>
        <v>47947.354018624967</v>
      </c>
      <c r="Q433" s="26">
        <f t="shared" si="81"/>
        <v>27700</v>
      </c>
      <c r="R433" s="25">
        <f>MAX(0,P433*(1+inputs!$B$33)-MAX(0,inputs!$B$31*(Q433-inputs!$B$30)))</f>
        <v>47990.124328904334</v>
      </c>
      <c r="S433" s="26">
        <f t="shared" si="82"/>
        <v>30266.666666666664</v>
      </c>
      <c r="T433" s="25">
        <f>MAX(0,R433*(1+inputs!$B$33)-MAX(0,inputs!$B$31*(S433-inputs!$B$30)))</f>
        <v>47802.536193837892</v>
      </c>
      <c r="U433" s="26">
        <f t="shared" si="83"/>
        <v>32833.333333333336</v>
      </c>
      <c r="V433" s="25">
        <f>MAX(0,T433*(1+inputs!$B$33)-MAX(0,inputs!$B$31*(U433-inputs!$B$30)))</f>
        <v>47381.134236745456</v>
      </c>
      <c r="W433" s="26">
        <f t="shared" si="84"/>
        <v>35400</v>
      </c>
      <c r="X433" s="25">
        <f>MAX(0,V433*(1+inputs!$B$33)-MAX(0,inputs!$B$31*(W433-inputs!$B$30)))</f>
        <v>46722.411250296631</v>
      </c>
      <c r="Y433" s="26">
        <f t="shared" si="85"/>
        <v>37966.666666666672</v>
      </c>
      <c r="Z433" s="25">
        <f>MAX(0,X433*(1+inputs!$B$33)-MAX(0,inputs!$B$31*(Y433-inputs!$B$30)))</f>
        <v>45822.807419051074</v>
      </c>
      <c r="AA433" s="25">
        <f>MAX(0,Y433*(1+inputs!$B$33)-MAX(0,inputs!$B$31*(Z433-inputs!$B$30)))</f>
        <v>36228.673998952072</v>
      </c>
      <c r="AB433" s="26">
        <f t="shared" si="86"/>
        <v>43100</v>
      </c>
      <c r="AC433" s="25">
        <f>MAX(0,AA433*(1+inputs!$B$33)-MAX(0,inputs!$B$31*(AB433-inputs!$B$30)))</f>
        <v>34709.664108936347</v>
      </c>
      <c r="AD433" s="26">
        <f>IF(inputs!$B$27="YES",MAX(0,inputs!$B$31*(AB433-inputs!$B$30)),0)</f>
        <v>0</v>
      </c>
      <c r="AE433" s="3">
        <f t="shared" si="87"/>
        <v>10151.225</v>
      </c>
      <c r="AF433" s="1">
        <f t="shared" si="90"/>
        <v>0.33250000000000002</v>
      </c>
      <c r="AG433" s="8">
        <f t="shared" si="88"/>
        <v>32948.775000000001</v>
      </c>
    </row>
    <row r="434" spans="1:33" x14ac:dyDescent="0.2">
      <c r="A434" s="11">
        <f t="shared" si="89"/>
        <v>43200</v>
      </c>
      <c r="B434" s="15">
        <f>inputs!$C$3-MAX(0,MIN((calculations!A434-inputs!$B$8)*0.5,inputs!$C$3))+IF(AND(inputs!$B$23="YES",A434&lt;=inputs!$B$25),inputs!$B$24,0)</f>
        <v>12570</v>
      </c>
      <c r="C434" s="15">
        <f>MAX(0,MIN(A434-B434,inputs!$C$4)*inputs!$B$3)</f>
        <v>6126</v>
      </c>
      <c r="D434" s="16">
        <f>MAX(0,(MIN(A434,inputs!$C$5)-(inputs!$C$4+B434))*inputs!$B$4)</f>
        <v>0</v>
      </c>
      <c r="E434" s="16">
        <f>MAX(0, (calculations!A434-inputs!$C$5)*inputs!$B$5)</f>
        <v>0</v>
      </c>
      <c r="F434" s="19">
        <f>MAX(0,inputs!$B$13*(MIN(calculations!A434,inputs!$C$14)-inputs!$C$13))+MAX(0,inputs!$B$14*(calculations!A434-inputs!$C$14))</f>
        <v>4058.4750000000004</v>
      </c>
      <c r="G434" s="22">
        <f>MAX(MIN((calculations!A434-inputs!$B$21)/10000,100%),0) * inputs!$B$18</f>
        <v>0</v>
      </c>
      <c r="H434" s="22">
        <f>IF(AND(inputs!$B$35="YES", calculations!A434&gt;=inputs!$B$36,calculations!A434&lt;inputs!$B$37),inputs!$B$38*MIN(2,inputs!$B$17),0)</f>
        <v>0</v>
      </c>
      <c r="I434" s="25">
        <f>MIN(inputs!$B$32,A434)</f>
        <v>20000</v>
      </c>
      <c r="J434" s="25">
        <f>inputs!$B$29*(1+inputs!$B$33)-MAX(0,inputs!$B$31*(I434-inputs!$B$30))</f>
        <v>46486.999999999993</v>
      </c>
      <c r="K434" s="26">
        <f t="shared" si="78"/>
        <v>20000</v>
      </c>
      <c r="L434" s="25">
        <f>MAX(0,J434*(1+inputs!$B$33)-MAX(0,inputs!$B$31*(K434-inputs!$B$30)))</f>
        <v>47184.304999999986</v>
      </c>
      <c r="M434" s="26">
        <f t="shared" si="79"/>
        <v>22577.777777777777</v>
      </c>
      <c r="N434" s="25">
        <f>MAX(0,L434*(1+inputs!$B$33)-MAX(0,inputs!$B$31*(M434-inputs!$B$30)))</f>
        <v>47676.629574999977</v>
      </c>
      <c r="O434" s="26">
        <f t="shared" si="80"/>
        <v>25155.555555555555</v>
      </c>
      <c r="P434" s="25">
        <f>MAX(0,N434*(1+inputs!$B$33)-MAX(0,inputs!$B$31*(O434-inputs!$B$30)))</f>
        <v>47944.339018624967</v>
      </c>
      <c r="Q434" s="26">
        <f t="shared" si="81"/>
        <v>27733.333333333332</v>
      </c>
      <c r="R434" s="25">
        <f>MAX(0,P434*(1+inputs!$B$33)-MAX(0,inputs!$B$31*(Q434-inputs!$B$30)))</f>
        <v>47984.064103904333</v>
      </c>
      <c r="S434" s="26">
        <f t="shared" si="82"/>
        <v>30311.111111111109</v>
      </c>
      <c r="T434" s="25">
        <f>MAX(0,R434*(1+inputs!$B$33)-MAX(0,inputs!$B$31*(S434-inputs!$B$30)))</f>
        <v>47792.385065462891</v>
      </c>
      <c r="U434" s="26">
        <f t="shared" si="83"/>
        <v>32888.888888888891</v>
      </c>
      <c r="V434" s="25">
        <f>MAX(0,T434*(1+inputs!$B$33)-MAX(0,inputs!$B$31*(U434-inputs!$B$30)))</f>
        <v>47365.830841444826</v>
      </c>
      <c r="W434" s="26">
        <f t="shared" si="84"/>
        <v>35466.666666666664</v>
      </c>
      <c r="X434" s="25">
        <f>MAX(0,V434*(1+inputs!$B$33)-MAX(0,inputs!$B$31*(W434-inputs!$B$30)))</f>
        <v>46700.878304066493</v>
      </c>
      <c r="Y434" s="26">
        <f t="shared" si="85"/>
        <v>38044.444444444445</v>
      </c>
      <c r="Z434" s="25">
        <f>MAX(0,X434*(1+inputs!$B$33)-MAX(0,inputs!$B$31*(Y434-inputs!$B$30)))</f>
        <v>45793.951478627481</v>
      </c>
      <c r="AA434" s="25">
        <f>MAX(0,Y434*(1+inputs!$B$33)-MAX(0,inputs!$B$31*(Z434-inputs!$B$30)))</f>
        <v>36310.215478034639</v>
      </c>
      <c r="AB434" s="26">
        <f t="shared" si="86"/>
        <v>43200</v>
      </c>
      <c r="AC434" s="25">
        <f>MAX(0,AA434*(1+inputs!$B$33)-MAX(0,inputs!$B$31*(AB434-inputs!$B$30)))</f>
        <v>34783.428710205153</v>
      </c>
      <c r="AD434" s="26">
        <f>IF(inputs!$B$27="YES",MAX(0,inputs!$B$31*(AB434-inputs!$B$30)),0)</f>
        <v>0</v>
      </c>
      <c r="AE434" s="3">
        <f t="shared" si="87"/>
        <v>10184.475</v>
      </c>
      <c r="AF434" s="1">
        <f t="shared" si="90"/>
        <v>0.33250000000000002</v>
      </c>
      <c r="AG434" s="8">
        <f t="shared" si="88"/>
        <v>33015.525000000001</v>
      </c>
    </row>
    <row r="435" spans="1:33" x14ac:dyDescent="0.2">
      <c r="A435" s="11">
        <f t="shared" si="89"/>
        <v>43300</v>
      </c>
      <c r="B435" s="15">
        <f>inputs!$C$3-MAX(0,MIN((calculations!A435-inputs!$B$8)*0.5,inputs!$C$3))+IF(AND(inputs!$B$23="YES",A435&lt;=inputs!$B$25),inputs!$B$24,0)</f>
        <v>12570</v>
      </c>
      <c r="C435" s="15">
        <f>MAX(0,MIN(A435-B435,inputs!$C$4)*inputs!$B$3)</f>
        <v>6146</v>
      </c>
      <c r="D435" s="16">
        <f>MAX(0,(MIN(A435,inputs!$C$5)-(inputs!$C$4+B435))*inputs!$B$4)</f>
        <v>0</v>
      </c>
      <c r="E435" s="16">
        <f>MAX(0, (calculations!A435-inputs!$C$5)*inputs!$B$5)</f>
        <v>0</v>
      </c>
      <c r="F435" s="19">
        <f>MAX(0,inputs!$B$13*(MIN(calculations!A435,inputs!$C$14)-inputs!$C$13))+MAX(0,inputs!$B$14*(calculations!A435-inputs!$C$14))</f>
        <v>4071.7250000000004</v>
      </c>
      <c r="G435" s="22">
        <f>MAX(MIN((calculations!A435-inputs!$B$21)/10000,100%),0) * inputs!$B$18</f>
        <v>0</v>
      </c>
      <c r="H435" s="22">
        <f>IF(AND(inputs!$B$35="YES", calculations!A435&gt;=inputs!$B$36,calculations!A435&lt;inputs!$B$37),inputs!$B$38*MIN(2,inputs!$B$17),0)</f>
        <v>0</v>
      </c>
      <c r="I435" s="25">
        <f>MIN(inputs!$B$32,A435)</f>
        <v>20000</v>
      </c>
      <c r="J435" s="25">
        <f>inputs!$B$29*(1+inputs!$B$33)-MAX(0,inputs!$B$31*(I435-inputs!$B$30))</f>
        <v>46486.999999999993</v>
      </c>
      <c r="K435" s="26">
        <f t="shared" si="78"/>
        <v>20000</v>
      </c>
      <c r="L435" s="25">
        <f>MAX(0,J435*(1+inputs!$B$33)-MAX(0,inputs!$B$31*(K435-inputs!$B$30)))</f>
        <v>47184.304999999986</v>
      </c>
      <c r="M435" s="26">
        <f t="shared" si="79"/>
        <v>22588.888888888891</v>
      </c>
      <c r="N435" s="25">
        <f>MAX(0,L435*(1+inputs!$B$33)-MAX(0,inputs!$B$31*(M435-inputs!$B$30)))</f>
        <v>47675.629574999977</v>
      </c>
      <c r="O435" s="26">
        <f t="shared" si="80"/>
        <v>25177.777777777777</v>
      </c>
      <c r="P435" s="25">
        <f>MAX(0,N435*(1+inputs!$B$33)-MAX(0,inputs!$B$31*(O435-inputs!$B$30)))</f>
        <v>47941.324018624968</v>
      </c>
      <c r="Q435" s="26">
        <f t="shared" si="81"/>
        <v>27766.666666666668</v>
      </c>
      <c r="R435" s="25">
        <f>MAX(0,P435*(1+inputs!$B$33)-MAX(0,inputs!$B$31*(Q435-inputs!$B$30)))</f>
        <v>47978.003878904332</v>
      </c>
      <c r="S435" s="26">
        <f t="shared" si="82"/>
        <v>30355.555555555555</v>
      </c>
      <c r="T435" s="25">
        <f>MAX(0,R435*(1+inputs!$B$33)-MAX(0,inputs!$B$31*(S435-inputs!$B$30)))</f>
        <v>47782.233937087891</v>
      </c>
      <c r="U435" s="26">
        <f t="shared" si="83"/>
        <v>32944.444444444445</v>
      </c>
      <c r="V435" s="25">
        <f>MAX(0,T435*(1+inputs!$B$33)-MAX(0,inputs!$B$31*(U435-inputs!$B$30)))</f>
        <v>47350.527446144202</v>
      </c>
      <c r="W435" s="26">
        <f t="shared" si="84"/>
        <v>35533.333333333336</v>
      </c>
      <c r="X435" s="25">
        <f>MAX(0,V435*(1+inputs!$B$33)-MAX(0,inputs!$B$31*(W435-inputs!$B$30)))</f>
        <v>46679.345357836355</v>
      </c>
      <c r="Y435" s="26">
        <f t="shared" si="85"/>
        <v>38122.222222222219</v>
      </c>
      <c r="Z435" s="25">
        <f>MAX(0,X435*(1+inputs!$B$33)-MAX(0,inputs!$B$31*(Y435-inputs!$B$30)))</f>
        <v>45765.095538203896</v>
      </c>
      <c r="AA435" s="25">
        <f>MAX(0,Y435*(1+inputs!$B$33)-MAX(0,inputs!$B$31*(Z435-inputs!$B$30)))</f>
        <v>36391.756957117199</v>
      </c>
      <c r="AB435" s="26">
        <f t="shared" si="86"/>
        <v>43300</v>
      </c>
      <c r="AC435" s="25">
        <f>MAX(0,AA435*(1+inputs!$B$33)-MAX(0,inputs!$B$31*(AB435-inputs!$B$30)))</f>
        <v>34857.193311473951</v>
      </c>
      <c r="AD435" s="26">
        <f>IF(inputs!$B$27="YES",MAX(0,inputs!$B$31*(AB435-inputs!$B$30)),0)</f>
        <v>0</v>
      </c>
      <c r="AE435" s="3">
        <f t="shared" si="87"/>
        <v>10217.725</v>
      </c>
      <c r="AF435" s="1">
        <f t="shared" si="90"/>
        <v>0.33250000000000002</v>
      </c>
      <c r="AG435" s="8">
        <f t="shared" si="88"/>
        <v>33082.275000000001</v>
      </c>
    </row>
    <row r="436" spans="1:33" x14ac:dyDescent="0.2">
      <c r="A436" s="11">
        <f t="shared" si="89"/>
        <v>43400</v>
      </c>
      <c r="B436" s="15">
        <f>inputs!$C$3-MAX(0,MIN((calculations!A436-inputs!$B$8)*0.5,inputs!$C$3))+IF(AND(inputs!$B$23="YES",A436&lt;=inputs!$B$25),inputs!$B$24,0)</f>
        <v>12570</v>
      </c>
      <c r="C436" s="15">
        <f>MAX(0,MIN(A436-B436,inputs!$C$4)*inputs!$B$3)</f>
        <v>6166</v>
      </c>
      <c r="D436" s="16">
        <f>MAX(0,(MIN(A436,inputs!$C$5)-(inputs!$C$4+B436))*inputs!$B$4)</f>
        <v>0</v>
      </c>
      <c r="E436" s="16">
        <f>MAX(0, (calculations!A436-inputs!$C$5)*inputs!$B$5)</f>
        <v>0</v>
      </c>
      <c r="F436" s="19">
        <f>MAX(0,inputs!$B$13*(MIN(calculations!A436,inputs!$C$14)-inputs!$C$13))+MAX(0,inputs!$B$14*(calculations!A436-inputs!$C$14))</f>
        <v>4084.9750000000004</v>
      </c>
      <c r="G436" s="22">
        <f>MAX(MIN((calculations!A436-inputs!$B$21)/10000,100%),0) * inputs!$B$18</f>
        <v>0</v>
      </c>
      <c r="H436" s="22">
        <f>IF(AND(inputs!$B$35="YES", calculations!A436&gt;=inputs!$B$36,calculations!A436&lt;inputs!$B$37),inputs!$B$38*MIN(2,inputs!$B$17),0)</f>
        <v>0</v>
      </c>
      <c r="I436" s="25">
        <f>MIN(inputs!$B$32,A436)</f>
        <v>20000</v>
      </c>
      <c r="J436" s="25">
        <f>inputs!$B$29*(1+inputs!$B$33)-MAX(0,inputs!$B$31*(I436-inputs!$B$30))</f>
        <v>46486.999999999993</v>
      </c>
      <c r="K436" s="26">
        <f t="shared" si="78"/>
        <v>20000</v>
      </c>
      <c r="L436" s="25">
        <f>MAX(0,J436*(1+inputs!$B$33)-MAX(0,inputs!$B$31*(K436-inputs!$B$30)))</f>
        <v>47184.304999999986</v>
      </c>
      <c r="M436" s="26">
        <f t="shared" si="79"/>
        <v>22600</v>
      </c>
      <c r="N436" s="25">
        <f>MAX(0,L436*(1+inputs!$B$33)-MAX(0,inputs!$B$31*(M436-inputs!$B$30)))</f>
        <v>47674.629574999977</v>
      </c>
      <c r="O436" s="26">
        <f t="shared" si="80"/>
        <v>25200</v>
      </c>
      <c r="P436" s="25">
        <f>MAX(0,N436*(1+inputs!$B$33)-MAX(0,inputs!$B$31*(O436-inputs!$B$30)))</f>
        <v>47938.309018624968</v>
      </c>
      <c r="Q436" s="26">
        <f t="shared" si="81"/>
        <v>27800</v>
      </c>
      <c r="R436" s="25">
        <f>MAX(0,P436*(1+inputs!$B$33)-MAX(0,inputs!$B$31*(Q436-inputs!$B$30)))</f>
        <v>47971.943653904338</v>
      </c>
      <c r="S436" s="26">
        <f t="shared" si="82"/>
        <v>30400</v>
      </c>
      <c r="T436" s="25">
        <f>MAX(0,R436*(1+inputs!$B$33)-MAX(0,inputs!$B$31*(S436-inputs!$B$30)))</f>
        <v>47772.082808712898</v>
      </c>
      <c r="U436" s="26">
        <f t="shared" si="83"/>
        <v>33000</v>
      </c>
      <c r="V436" s="25">
        <f>MAX(0,T436*(1+inputs!$B$33)-MAX(0,inputs!$B$31*(U436-inputs!$B$30)))</f>
        <v>47335.224050843586</v>
      </c>
      <c r="W436" s="26">
        <f t="shared" si="84"/>
        <v>35600</v>
      </c>
      <c r="X436" s="25">
        <f>MAX(0,V436*(1+inputs!$B$33)-MAX(0,inputs!$B$31*(W436-inputs!$B$30)))</f>
        <v>46657.812411606232</v>
      </c>
      <c r="Y436" s="26">
        <f t="shared" si="85"/>
        <v>38200</v>
      </c>
      <c r="Z436" s="25">
        <f>MAX(0,X436*(1+inputs!$B$33)-MAX(0,inputs!$B$31*(Y436-inputs!$B$30)))</f>
        <v>45736.239597780317</v>
      </c>
      <c r="AA436" s="25">
        <f>MAX(0,Y436*(1+inputs!$B$33)-MAX(0,inputs!$B$31*(Z436-inputs!$B$30)))</f>
        <v>36473.298436199766</v>
      </c>
      <c r="AB436" s="26">
        <f t="shared" si="86"/>
        <v>43400</v>
      </c>
      <c r="AC436" s="25">
        <f>MAX(0,AA436*(1+inputs!$B$33)-MAX(0,inputs!$B$31*(AB436-inputs!$B$30)))</f>
        <v>34930.957912742757</v>
      </c>
      <c r="AD436" s="26">
        <f>IF(inputs!$B$27="YES",MAX(0,inputs!$B$31*(AB436-inputs!$B$30)),0)</f>
        <v>0</v>
      </c>
      <c r="AE436" s="3">
        <f t="shared" si="87"/>
        <v>10250.975</v>
      </c>
      <c r="AF436" s="1">
        <f t="shared" si="90"/>
        <v>0.33250000000000002</v>
      </c>
      <c r="AG436" s="8">
        <f t="shared" si="88"/>
        <v>33149.025000000001</v>
      </c>
    </row>
    <row r="437" spans="1:33" x14ac:dyDescent="0.2">
      <c r="A437" s="11">
        <f t="shared" si="89"/>
        <v>43500</v>
      </c>
      <c r="B437" s="15">
        <f>inputs!$C$3-MAX(0,MIN((calculations!A437-inputs!$B$8)*0.5,inputs!$C$3))+IF(AND(inputs!$B$23="YES",A437&lt;=inputs!$B$25),inputs!$B$24,0)</f>
        <v>12570</v>
      </c>
      <c r="C437" s="15">
        <f>MAX(0,MIN(A437-B437,inputs!$C$4)*inputs!$B$3)</f>
        <v>6186</v>
      </c>
      <c r="D437" s="16">
        <f>MAX(0,(MIN(A437,inputs!$C$5)-(inputs!$C$4+B437))*inputs!$B$4)</f>
        <v>0</v>
      </c>
      <c r="E437" s="16">
        <f>MAX(0, (calculations!A437-inputs!$C$5)*inputs!$B$5)</f>
        <v>0</v>
      </c>
      <c r="F437" s="19">
        <f>MAX(0,inputs!$B$13*(MIN(calculations!A437,inputs!$C$14)-inputs!$C$13))+MAX(0,inputs!$B$14*(calculations!A437-inputs!$C$14))</f>
        <v>4098.2250000000004</v>
      </c>
      <c r="G437" s="22">
        <f>MAX(MIN((calculations!A437-inputs!$B$21)/10000,100%),0) * inputs!$B$18</f>
        <v>0</v>
      </c>
      <c r="H437" s="22">
        <f>IF(AND(inputs!$B$35="YES", calculations!A437&gt;=inputs!$B$36,calculations!A437&lt;inputs!$B$37),inputs!$B$38*MIN(2,inputs!$B$17),0)</f>
        <v>0</v>
      </c>
      <c r="I437" s="25">
        <f>MIN(inputs!$B$32,A437)</f>
        <v>20000</v>
      </c>
      <c r="J437" s="25">
        <f>inputs!$B$29*(1+inputs!$B$33)-MAX(0,inputs!$B$31*(I437-inputs!$B$30))</f>
        <v>46486.999999999993</v>
      </c>
      <c r="K437" s="26">
        <f t="shared" si="78"/>
        <v>20000</v>
      </c>
      <c r="L437" s="25">
        <f>MAX(0,J437*(1+inputs!$B$33)-MAX(0,inputs!$B$31*(K437-inputs!$B$30)))</f>
        <v>47184.304999999986</v>
      </c>
      <c r="M437" s="26">
        <f t="shared" si="79"/>
        <v>22611.111111111109</v>
      </c>
      <c r="N437" s="25">
        <f>MAX(0,L437*(1+inputs!$B$33)-MAX(0,inputs!$B$31*(M437-inputs!$B$30)))</f>
        <v>47673.629574999977</v>
      </c>
      <c r="O437" s="26">
        <f t="shared" si="80"/>
        <v>25222.222222222223</v>
      </c>
      <c r="P437" s="25">
        <f>MAX(0,N437*(1+inputs!$B$33)-MAX(0,inputs!$B$31*(O437-inputs!$B$30)))</f>
        <v>47935.294018624969</v>
      </c>
      <c r="Q437" s="26">
        <f t="shared" si="81"/>
        <v>27833.333333333332</v>
      </c>
      <c r="R437" s="25">
        <f>MAX(0,P437*(1+inputs!$B$33)-MAX(0,inputs!$B$31*(Q437-inputs!$B$30)))</f>
        <v>47965.883428904337</v>
      </c>
      <c r="S437" s="26">
        <f t="shared" si="82"/>
        <v>30444.444444444445</v>
      </c>
      <c r="T437" s="25">
        <f>MAX(0,R437*(1+inputs!$B$33)-MAX(0,inputs!$B$31*(S437-inputs!$B$30)))</f>
        <v>47761.931680337897</v>
      </c>
      <c r="U437" s="26">
        <f t="shared" si="83"/>
        <v>33055.555555555555</v>
      </c>
      <c r="V437" s="25">
        <f>MAX(0,T437*(1+inputs!$B$33)-MAX(0,inputs!$B$31*(U437-inputs!$B$30)))</f>
        <v>47319.920655542956</v>
      </c>
      <c r="W437" s="26">
        <f t="shared" si="84"/>
        <v>35666.666666666664</v>
      </c>
      <c r="X437" s="25">
        <f>MAX(0,V437*(1+inputs!$B$33)-MAX(0,inputs!$B$31*(W437-inputs!$B$30)))</f>
        <v>46636.279465376094</v>
      </c>
      <c r="Y437" s="26">
        <f t="shared" si="85"/>
        <v>38277.777777777781</v>
      </c>
      <c r="Z437" s="25">
        <f>MAX(0,X437*(1+inputs!$B$33)-MAX(0,inputs!$B$31*(Y437-inputs!$B$30)))</f>
        <v>45707.383657356731</v>
      </c>
      <c r="AA437" s="25">
        <f>MAX(0,Y437*(1+inputs!$B$33)-MAX(0,inputs!$B$31*(Z437-inputs!$B$30)))</f>
        <v>36554.83991528234</v>
      </c>
      <c r="AB437" s="26">
        <f t="shared" si="86"/>
        <v>43500</v>
      </c>
      <c r="AC437" s="25">
        <f>MAX(0,AA437*(1+inputs!$B$33)-MAX(0,inputs!$B$31*(AB437-inputs!$B$30)))</f>
        <v>35004.72251401157</v>
      </c>
      <c r="AD437" s="26">
        <f>IF(inputs!$B$27="YES",MAX(0,inputs!$B$31*(AB437-inputs!$B$30)),0)</f>
        <v>0</v>
      </c>
      <c r="AE437" s="3">
        <f t="shared" si="87"/>
        <v>10284.225</v>
      </c>
      <c r="AF437" s="1">
        <f t="shared" si="90"/>
        <v>0.33250000000000002</v>
      </c>
      <c r="AG437" s="8">
        <f t="shared" si="88"/>
        <v>33215.775000000001</v>
      </c>
    </row>
    <row r="438" spans="1:33" x14ac:dyDescent="0.2">
      <c r="A438" s="11">
        <f t="shared" si="89"/>
        <v>43600</v>
      </c>
      <c r="B438" s="15">
        <f>inputs!$C$3-MAX(0,MIN((calculations!A438-inputs!$B$8)*0.5,inputs!$C$3))+IF(AND(inputs!$B$23="YES",A438&lt;=inputs!$B$25),inputs!$B$24,0)</f>
        <v>12570</v>
      </c>
      <c r="C438" s="15">
        <f>MAX(0,MIN(A438-B438,inputs!$C$4)*inputs!$B$3)</f>
        <v>6206</v>
      </c>
      <c r="D438" s="16">
        <f>MAX(0,(MIN(A438,inputs!$C$5)-(inputs!$C$4+B438))*inputs!$B$4)</f>
        <v>0</v>
      </c>
      <c r="E438" s="16">
        <f>MAX(0, (calculations!A438-inputs!$C$5)*inputs!$B$5)</f>
        <v>0</v>
      </c>
      <c r="F438" s="19">
        <f>MAX(0,inputs!$B$13*(MIN(calculations!A438,inputs!$C$14)-inputs!$C$13))+MAX(0,inputs!$B$14*(calculations!A438-inputs!$C$14))</f>
        <v>4111.4750000000004</v>
      </c>
      <c r="G438" s="22">
        <f>MAX(MIN((calculations!A438-inputs!$B$21)/10000,100%),0) * inputs!$B$18</f>
        <v>0</v>
      </c>
      <c r="H438" s="22">
        <f>IF(AND(inputs!$B$35="YES", calculations!A438&gt;=inputs!$B$36,calculations!A438&lt;inputs!$B$37),inputs!$B$38*MIN(2,inputs!$B$17),0)</f>
        <v>0</v>
      </c>
      <c r="I438" s="25">
        <f>MIN(inputs!$B$32,A438)</f>
        <v>20000</v>
      </c>
      <c r="J438" s="25">
        <f>inputs!$B$29*(1+inputs!$B$33)-MAX(0,inputs!$B$31*(I438-inputs!$B$30))</f>
        <v>46486.999999999993</v>
      </c>
      <c r="K438" s="26">
        <f t="shared" si="78"/>
        <v>20000</v>
      </c>
      <c r="L438" s="25">
        <f>MAX(0,J438*(1+inputs!$B$33)-MAX(0,inputs!$B$31*(K438-inputs!$B$30)))</f>
        <v>47184.304999999986</v>
      </c>
      <c r="M438" s="26">
        <f t="shared" si="79"/>
        <v>22622.222222222223</v>
      </c>
      <c r="N438" s="25">
        <f>MAX(0,L438*(1+inputs!$B$33)-MAX(0,inputs!$B$31*(M438-inputs!$B$30)))</f>
        <v>47672.629574999977</v>
      </c>
      <c r="O438" s="26">
        <f t="shared" si="80"/>
        <v>25244.444444444445</v>
      </c>
      <c r="P438" s="25">
        <f>MAX(0,N438*(1+inputs!$B$33)-MAX(0,inputs!$B$31*(O438-inputs!$B$30)))</f>
        <v>47932.279018624969</v>
      </c>
      <c r="Q438" s="26">
        <f t="shared" si="81"/>
        <v>27866.666666666668</v>
      </c>
      <c r="R438" s="25">
        <f>MAX(0,P438*(1+inputs!$B$33)-MAX(0,inputs!$B$31*(Q438-inputs!$B$30)))</f>
        <v>47959.823203904336</v>
      </c>
      <c r="S438" s="26">
        <f t="shared" si="82"/>
        <v>30488.888888888891</v>
      </c>
      <c r="T438" s="25">
        <f>MAX(0,R438*(1+inputs!$B$33)-MAX(0,inputs!$B$31*(S438-inputs!$B$30)))</f>
        <v>47751.780551962896</v>
      </c>
      <c r="U438" s="26">
        <f t="shared" si="83"/>
        <v>33111.111111111109</v>
      </c>
      <c r="V438" s="25">
        <f>MAX(0,T438*(1+inputs!$B$33)-MAX(0,inputs!$B$31*(U438-inputs!$B$30)))</f>
        <v>47304.617260242332</v>
      </c>
      <c r="W438" s="26">
        <f t="shared" si="84"/>
        <v>35733.333333333336</v>
      </c>
      <c r="X438" s="25">
        <f>MAX(0,V438*(1+inputs!$B$33)-MAX(0,inputs!$B$31*(W438-inputs!$B$30)))</f>
        <v>46614.746519145963</v>
      </c>
      <c r="Y438" s="26">
        <f t="shared" si="85"/>
        <v>38355.555555555555</v>
      </c>
      <c r="Z438" s="25">
        <f>MAX(0,X438*(1+inputs!$B$33)-MAX(0,inputs!$B$31*(Y438-inputs!$B$30)))</f>
        <v>45678.527716933146</v>
      </c>
      <c r="AA438" s="25">
        <f>MAX(0,Y438*(1+inputs!$B$33)-MAX(0,inputs!$B$31*(Z438-inputs!$B$30)))</f>
        <v>36636.3813943649</v>
      </c>
      <c r="AB438" s="26">
        <f t="shared" si="86"/>
        <v>43600</v>
      </c>
      <c r="AC438" s="25">
        <f>MAX(0,AA438*(1+inputs!$B$33)-MAX(0,inputs!$B$31*(AB438-inputs!$B$30)))</f>
        <v>35078.487115280368</v>
      </c>
      <c r="AD438" s="26">
        <f>IF(inputs!$B$27="YES",MAX(0,inputs!$B$31*(AB438-inputs!$B$30)),0)</f>
        <v>0</v>
      </c>
      <c r="AE438" s="3">
        <f t="shared" si="87"/>
        <v>10317.475</v>
      </c>
      <c r="AF438" s="1">
        <f t="shared" si="90"/>
        <v>0.33250000000000002</v>
      </c>
      <c r="AG438" s="8">
        <f t="shared" si="88"/>
        <v>33282.525000000001</v>
      </c>
    </row>
    <row r="439" spans="1:33" x14ac:dyDescent="0.2">
      <c r="A439" s="11">
        <f t="shared" si="89"/>
        <v>43700</v>
      </c>
      <c r="B439" s="15">
        <f>inputs!$C$3-MAX(0,MIN((calculations!A439-inputs!$B$8)*0.5,inputs!$C$3))+IF(AND(inputs!$B$23="YES",A439&lt;=inputs!$B$25),inputs!$B$24,0)</f>
        <v>12570</v>
      </c>
      <c r="C439" s="15">
        <f>MAX(0,MIN(A439-B439,inputs!$C$4)*inputs!$B$3)</f>
        <v>6226</v>
      </c>
      <c r="D439" s="16">
        <f>MAX(0,(MIN(A439,inputs!$C$5)-(inputs!$C$4+B439))*inputs!$B$4)</f>
        <v>0</v>
      </c>
      <c r="E439" s="16">
        <f>MAX(0, (calculations!A439-inputs!$C$5)*inputs!$B$5)</f>
        <v>0</v>
      </c>
      <c r="F439" s="19">
        <f>MAX(0,inputs!$B$13*(MIN(calculations!A439,inputs!$C$14)-inputs!$C$13))+MAX(0,inputs!$B$14*(calculations!A439-inputs!$C$14))</f>
        <v>4124.7250000000004</v>
      </c>
      <c r="G439" s="22">
        <f>MAX(MIN((calculations!A439-inputs!$B$21)/10000,100%),0) * inputs!$B$18</f>
        <v>0</v>
      </c>
      <c r="H439" s="22">
        <f>IF(AND(inputs!$B$35="YES", calculations!A439&gt;=inputs!$B$36,calculations!A439&lt;inputs!$B$37),inputs!$B$38*MIN(2,inputs!$B$17),0)</f>
        <v>0</v>
      </c>
      <c r="I439" s="25">
        <f>MIN(inputs!$B$32,A439)</f>
        <v>20000</v>
      </c>
      <c r="J439" s="25">
        <f>inputs!$B$29*(1+inputs!$B$33)-MAX(0,inputs!$B$31*(I439-inputs!$B$30))</f>
        <v>46486.999999999993</v>
      </c>
      <c r="K439" s="26">
        <f t="shared" si="78"/>
        <v>20000</v>
      </c>
      <c r="L439" s="25">
        <f>MAX(0,J439*(1+inputs!$B$33)-MAX(0,inputs!$B$31*(K439-inputs!$B$30)))</f>
        <v>47184.304999999986</v>
      </c>
      <c r="M439" s="26">
        <f t="shared" si="79"/>
        <v>22633.333333333332</v>
      </c>
      <c r="N439" s="25">
        <f>MAX(0,L439*(1+inputs!$B$33)-MAX(0,inputs!$B$31*(M439-inputs!$B$30)))</f>
        <v>47671.629574999977</v>
      </c>
      <c r="O439" s="26">
        <f t="shared" si="80"/>
        <v>25266.666666666668</v>
      </c>
      <c r="P439" s="25">
        <f>MAX(0,N439*(1+inputs!$B$33)-MAX(0,inputs!$B$31*(O439-inputs!$B$30)))</f>
        <v>47929.26401862497</v>
      </c>
      <c r="Q439" s="26">
        <f t="shared" si="81"/>
        <v>27900</v>
      </c>
      <c r="R439" s="25">
        <f>MAX(0,P439*(1+inputs!$B$33)-MAX(0,inputs!$B$31*(Q439-inputs!$B$30)))</f>
        <v>47953.762978904335</v>
      </c>
      <c r="S439" s="26">
        <f t="shared" si="82"/>
        <v>30533.333333333336</v>
      </c>
      <c r="T439" s="25">
        <f>MAX(0,R439*(1+inputs!$B$33)-MAX(0,inputs!$B$31*(S439-inputs!$B$30)))</f>
        <v>47741.629423587896</v>
      </c>
      <c r="U439" s="26">
        <f t="shared" si="83"/>
        <v>33166.666666666664</v>
      </c>
      <c r="V439" s="25">
        <f>MAX(0,T439*(1+inputs!$B$33)-MAX(0,inputs!$B$31*(U439-inputs!$B$30)))</f>
        <v>47289.313864941709</v>
      </c>
      <c r="W439" s="26">
        <f t="shared" si="84"/>
        <v>35800</v>
      </c>
      <c r="X439" s="25">
        <f>MAX(0,V439*(1+inputs!$B$33)-MAX(0,inputs!$B$31*(W439-inputs!$B$30)))</f>
        <v>46593.213572915825</v>
      </c>
      <c r="Y439" s="26">
        <f t="shared" si="85"/>
        <v>38433.333333333328</v>
      </c>
      <c r="Z439" s="25">
        <f>MAX(0,X439*(1+inputs!$B$33)-MAX(0,inputs!$B$31*(Y439-inputs!$B$30)))</f>
        <v>45649.671776509553</v>
      </c>
      <c r="AA439" s="25">
        <f>MAX(0,Y439*(1+inputs!$B$33)-MAX(0,inputs!$B$31*(Z439-inputs!$B$30)))</f>
        <v>36717.92287344746</v>
      </c>
      <c r="AB439" s="26">
        <f t="shared" si="86"/>
        <v>43700</v>
      </c>
      <c r="AC439" s="25">
        <f>MAX(0,AA439*(1+inputs!$B$33)-MAX(0,inputs!$B$31*(AB439-inputs!$B$30)))</f>
        <v>35152.251716549166</v>
      </c>
      <c r="AD439" s="26">
        <f>IF(inputs!$B$27="YES",MAX(0,inputs!$B$31*(AB439-inputs!$B$30)),0)</f>
        <v>0</v>
      </c>
      <c r="AE439" s="3">
        <f t="shared" si="87"/>
        <v>10350.725</v>
      </c>
      <c r="AF439" s="1">
        <f t="shared" si="90"/>
        <v>0.33250000000000002</v>
      </c>
      <c r="AG439" s="8">
        <f t="shared" si="88"/>
        <v>33349.275000000001</v>
      </c>
    </row>
    <row r="440" spans="1:33" x14ac:dyDescent="0.2">
      <c r="A440" s="11">
        <f t="shared" si="89"/>
        <v>43800</v>
      </c>
      <c r="B440" s="15">
        <f>inputs!$C$3-MAX(0,MIN((calculations!A440-inputs!$B$8)*0.5,inputs!$C$3))+IF(AND(inputs!$B$23="YES",A440&lt;=inputs!$B$25),inputs!$B$24,0)</f>
        <v>12570</v>
      </c>
      <c r="C440" s="15">
        <f>MAX(0,MIN(A440-B440,inputs!$C$4)*inputs!$B$3)</f>
        <v>6246</v>
      </c>
      <c r="D440" s="16">
        <f>MAX(0,(MIN(A440,inputs!$C$5)-(inputs!$C$4+B440))*inputs!$B$4)</f>
        <v>0</v>
      </c>
      <c r="E440" s="16">
        <f>MAX(0, (calculations!A440-inputs!$C$5)*inputs!$B$5)</f>
        <v>0</v>
      </c>
      <c r="F440" s="19">
        <f>MAX(0,inputs!$B$13*(MIN(calculations!A440,inputs!$C$14)-inputs!$C$13))+MAX(0,inputs!$B$14*(calculations!A440-inputs!$C$14))</f>
        <v>4137.9750000000004</v>
      </c>
      <c r="G440" s="22">
        <f>MAX(MIN((calculations!A440-inputs!$B$21)/10000,100%),0) * inputs!$B$18</f>
        <v>0</v>
      </c>
      <c r="H440" s="22">
        <f>IF(AND(inputs!$B$35="YES", calculations!A440&gt;=inputs!$B$36,calculations!A440&lt;inputs!$B$37),inputs!$B$38*MIN(2,inputs!$B$17),0)</f>
        <v>0</v>
      </c>
      <c r="I440" s="25">
        <f>MIN(inputs!$B$32,A440)</f>
        <v>20000</v>
      </c>
      <c r="J440" s="25">
        <f>inputs!$B$29*(1+inputs!$B$33)-MAX(0,inputs!$B$31*(I440-inputs!$B$30))</f>
        <v>46486.999999999993</v>
      </c>
      <c r="K440" s="26">
        <f t="shared" si="78"/>
        <v>20000</v>
      </c>
      <c r="L440" s="25">
        <f>MAX(0,J440*(1+inputs!$B$33)-MAX(0,inputs!$B$31*(K440-inputs!$B$30)))</f>
        <v>47184.304999999986</v>
      </c>
      <c r="M440" s="26">
        <f t="shared" si="79"/>
        <v>22644.444444444445</v>
      </c>
      <c r="N440" s="25">
        <f>MAX(0,L440*(1+inputs!$B$33)-MAX(0,inputs!$B$31*(M440-inputs!$B$30)))</f>
        <v>47670.629574999977</v>
      </c>
      <c r="O440" s="26">
        <f t="shared" si="80"/>
        <v>25288.888888888891</v>
      </c>
      <c r="P440" s="25">
        <f>MAX(0,N440*(1+inputs!$B$33)-MAX(0,inputs!$B$31*(O440-inputs!$B$30)))</f>
        <v>47926.249018624971</v>
      </c>
      <c r="Q440" s="26">
        <f t="shared" si="81"/>
        <v>27933.333333333332</v>
      </c>
      <c r="R440" s="25">
        <f>MAX(0,P440*(1+inputs!$B$33)-MAX(0,inputs!$B$31*(Q440-inputs!$B$30)))</f>
        <v>47947.702753904341</v>
      </c>
      <c r="S440" s="26">
        <f t="shared" si="82"/>
        <v>30577.777777777777</v>
      </c>
      <c r="T440" s="25">
        <f>MAX(0,R440*(1+inputs!$B$33)-MAX(0,inputs!$B$31*(S440-inputs!$B$30)))</f>
        <v>47731.478295212903</v>
      </c>
      <c r="U440" s="26">
        <f t="shared" si="83"/>
        <v>33222.222222222219</v>
      </c>
      <c r="V440" s="25">
        <f>MAX(0,T440*(1+inputs!$B$33)-MAX(0,inputs!$B$31*(U440-inputs!$B$30)))</f>
        <v>47274.010469641093</v>
      </c>
      <c r="W440" s="26">
        <f t="shared" si="84"/>
        <v>35866.666666666664</v>
      </c>
      <c r="X440" s="25">
        <f>MAX(0,V440*(1+inputs!$B$33)-MAX(0,inputs!$B$31*(W440-inputs!$B$30)))</f>
        <v>46571.680626685702</v>
      </c>
      <c r="Y440" s="26">
        <f t="shared" si="85"/>
        <v>38511.111111111109</v>
      </c>
      <c r="Z440" s="25">
        <f>MAX(0,X440*(1+inputs!$B$33)-MAX(0,inputs!$B$31*(Y440-inputs!$B$30)))</f>
        <v>45620.815836085982</v>
      </c>
      <c r="AA440" s="25">
        <f>MAX(0,Y440*(1+inputs!$B$33)-MAX(0,inputs!$B$31*(Z440-inputs!$B$30)))</f>
        <v>36799.464352530034</v>
      </c>
      <c r="AB440" s="26">
        <f t="shared" si="86"/>
        <v>43800</v>
      </c>
      <c r="AC440" s="25">
        <f>MAX(0,AA440*(1+inputs!$B$33)-MAX(0,inputs!$B$31*(AB440-inputs!$B$30)))</f>
        <v>35226.016317817979</v>
      </c>
      <c r="AD440" s="26">
        <f>IF(inputs!$B$27="YES",MAX(0,inputs!$B$31*(AB440-inputs!$B$30)),0)</f>
        <v>0</v>
      </c>
      <c r="AE440" s="3">
        <f t="shared" si="87"/>
        <v>10383.975</v>
      </c>
      <c r="AF440" s="1">
        <f t="shared" si="90"/>
        <v>0.33250000000000002</v>
      </c>
      <c r="AG440" s="8">
        <f t="shared" si="88"/>
        <v>33416.025000000001</v>
      </c>
    </row>
    <row r="441" spans="1:33" x14ac:dyDescent="0.2">
      <c r="A441" s="11">
        <f t="shared" si="89"/>
        <v>43900</v>
      </c>
      <c r="B441" s="15">
        <f>inputs!$C$3-MAX(0,MIN((calculations!A441-inputs!$B$8)*0.5,inputs!$C$3))+IF(AND(inputs!$B$23="YES",A441&lt;=inputs!$B$25),inputs!$B$24,0)</f>
        <v>12570</v>
      </c>
      <c r="C441" s="15">
        <f>MAX(0,MIN(A441-B441,inputs!$C$4)*inputs!$B$3)</f>
        <v>6266</v>
      </c>
      <c r="D441" s="16">
        <f>MAX(0,(MIN(A441,inputs!$C$5)-(inputs!$C$4+B441))*inputs!$B$4)</f>
        <v>0</v>
      </c>
      <c r="E441" s="16">
        <f>MAX(0, (calculations!A441-inputs!$C$5)*inputs!$B$5)</f>
        <v>0</v>
      </c>
      <c r="F441" s="19">
        <f>MAX(0,inputs!$B$13*(MIN(calculations!A441,inputs!$C$14)-inputs!$C$13))+MAX(0,inputs!$B$14*(calculations!A441-inputs!$C$14))</f>
        <v>4151.2250000000004</v>
      </c>
      <c r="G441" s="22">
        <f>MAX(MIN((calculations!A441-inputs!$B$21)/10000,100%),0) * inputs!$B$18</f>
        <v>0</v>
      </c>
      <c r="H441" s="22">
        <f>IF(AND(inputs!$B$35="YES", calculations!A441&gt;=inputs!$B$36,calculations!A441&lt;inputs!$B$37),inputs!$B$38*MIN(2,inputs!$B$17),0)</f>
        <v>0</v>
      </c>
      <c r="I441" s="25">
        <f>MIN(inputs!$B$32,A441)</f>
        <v>20000</v>
      </c>
      <c r="J441" s="25">
        <f>inputs!$B$29*(1+inputs!$B$33)-MAX(0,inputs!$B$31*(I441-inputs!$B$30))</f>
        <v>46486.999999999993</v>
      </c>
      <c r="K441" s="26">
        <f t="shared" si="78"/>
        <v>20000</v>
      </c>
      <c r="L441" s="25">
        <f>MAX(0,J441*(1+inputs!$B$33)-MAX(0,inputs!$B$31*(K441-inputs!$B$30)))</f>
        <v>47184.304999999986</v>
      </c>
      <c r="M441" s="26">
        <f t="shared" si="79"/>
        <v>22655.555555555555</v>
      </c>
      <c r="N441" s="25">
        <f>MAX(0,L441*(1+inputs!$B$33)-MAX(0,inputs!$B$31*(M441-inputs!$B$30)))</f>
        <v>47669.629574999977</v>
      </c>
      <c r="O441" s="26">
        <f t="shared" si="80"/>
        <v>25311.111111111109</v>
      </c>
      <c r="P441" s="25">
        <f>MAX(0,N441*(1+inputs!$B$33)-MAX(0,inputs!$B$31*(O441-inputs!$B$30)))</f>
        <v>47923.234018624971</v>
      </c>
      <c r="Q441" s="26">
        <f t="shared" si="81"/>
        <v>27966.666666666668</v>
      </c>
      <c r="R441" s="25">
        <f>MAX(0,P441*(1+inputs!$B$33)-MAX(0,inputs!$B$31*(Q441-inputs!$B$30)))</f>
        <v>47941.64252890434</v>
      </c>
      <c r="S441" s="26">
        <f t="shared" si="82"/>
        <v>30622.222222222223</v>
      </c>
      <c r="T441" s="25">
        <f>MAX(0,R441*(1+inputs!$B$33)-MAX(0,inputs!$B$31*(S441-inputs!$B$30)))</f>
        <v>47721.327166837895</v>
      </c>
      <c r="U441" s="26">
        <f t="shared" si="83"/>
        <v>33277.777777777781</v>
      </c>
      <c r="V441" s="25">
        <f>MAX(0,T441*(1+inputs!$B$33)-MAX(0,inputs!$B$31*(U441-inputs!$B$30)))</f>
        <v>47258.707074340455</v>
      </c>
      <c r="W441" s="26">
        <f t="shared" si="84"/>
        <v>35933.333333333336</v>
      </c>
      <c r="X441" s="25">
        <f>MAX(0,V441*(1+inputs!$B$33)-MAX(0,inputs!$B$31*(W441-inputs!$B$30)))</f>
        <v>46550.147680455557</v>
      </c>
      <c r="Y441" s="26">
        <f t="shared" si="85"/>
        <v>38588.888888888891</v>
      </c>
      <c r="Z441" s="25">
        <f>MAX(0,X441*(1+inputs!$B$33)-MAX(0,inputs!$B$31*(Y441-inputs!$B$30)))</f>
        <v>45591.959895662381</v>
      </c>
      <c r="AA441" s="25">
        <f>MAX(0,Y441*(1+inputs!$B$33)-MAX(0,inputs!$B$31*(Z441-inputs!$B$30)))</f>
        <v>36881.005831612601</v>
      </c>
      <c r="AB441" s="26">
        <f t="shared" si="86"/>
        <v>43900</v>
      </c>
      <c r="AC441" s="25">
        <f>MAX(0,AA441*(1+inputs!$B$33)-MAX(0,inputs!$B$31*(AB441-inputs!$B$30)))</f>
        <v>35299.780919086785</v>
      </c>
      <c r="AD441" s="26">
        <f>IF(inputs!$B$27="YES",MAX(0,inputs!$B$31*(AB441-inputs!$B$30)),0)</f>
        <v>0</v>
      </c>
      <c r="AE441" s="3">
        <f t="shared" si="87"/>
        <v>10417.225</v>
      </c>
      <c r="AF441" s="1">
        <f t="shared" si="90"/>
        <v>0.33250000000000002</v>
      </c>
      <c r="AG441" s="8">
        <f t="shared" si="88"/>
        <v>33482.775000000001</v>
      </c>
    </row>
    <row r="442" spans="1:33" x14ac:dyDescent="0.2">
      <c r="A442" s="11">
        <f t="shared" si="89"/>
        <v>44000</v>
      </c>
      <c r="B442" s="15">
        <f>inputs!$C$3-MAX(0,MIN((calculations!A442-inputs!$B$8)*0.5,inputs!$C$3))+IF(AND(inputs!$B$23="YES",A442&lt;=inputs!$B$25),inputs!$B$24,0)</f>
        <v>12570</v>
      </c>
      <c r="C442" s="15">
        <f>MAX(0,MIN(A442-B442,inputs!$C$4)*inputs!$B$3)</f>
        <v>6286</v>
      </c>
      <c r="D442" s="16">
        <f>MAX(0,(MIN(A442,inputs!$C$5)-(inputs!$C$4+B442))*inputs!$B$4)</f>
        <v>0</v>
      </c>
      <c r="E442" s="16">
        <f>MAX(0, (calculations!A442-inputs!$C$5)*inputs!$B$5)</f>
        <v>0</v>
      </c>
      <c r="F442" s="19">
        <f>MAX(0,inputs!$B$13*(MIN(calculations!A442,inputs!$C$14)-inputs!$C$13))+MAX(0,inputs!$B$14*(calculations!A442-inputs!$C$14))</f>
        <v>4164.4750000000004</v>
      </c>
      <c r="G442" s="22">
        <f>MAX(MIN((calculations!A442-inputs!$B$21)/10000,100%),0) * inputs!$B$18</f>
        <v>0</v>
      </c>
      <c r="H442" s="22">
        <f>IF(AND(inputs!$B$35="YES", calculations!A442&gt;=inputs!$B$36,calculations!A442&lt;inputs!$B$37),inputs!$B$38*MIN(2,inputs!$B$17),0)</f>
        <v>0</v>
      </c>
      <c r="I442" s="25">
        <f>MIN(inputs!$B$32,A442)</f>
        <v>20000</v>
      </c>
      <c r="J442" s="25">
        <f>inputs!$B$29*(1+inputs!$B$33)-MAX(0,inputs!$B$31*(I442-inputs!$B$30))</f>
        <v>46486.999999999993</v>
      </c>
      <c r="K442" s="26">
        <f t="shared" si="78"/>
        <v>20000</v>
      </c>
      <c r="L442" s="25">
        <f>MAX(0,J442*(1+inputs!$B$33)-MAX(0,inputs!$B$31*(K442-inputs!$B$30)))</f>
        <v>47184.304999999986</v>
      </c>
      <c r="M442" s="26">
        <f t="shared" si="79"/>
        <v>22666.666666666668</v>
      </c>
      <c r="N442" s="25">
        <f>MAX(0,L442*(1+inputs!$B$33)-MAX(0,inputs!$B$31*(M442-inputs!$B$30)))</f>
        <v>47668.629574999977</v>
      </c>
      <c r="O442" s="26">
        <f t="shared" si="80"/>
        <v>25333.333333333332</v>
      </c>
      <c r="P442" s="25">
        <f>MAX(0,N442*(1+inputs!$B$33)-MAX(0,inputs!$B$31*(O442-inputs!$B$30)))</f>
        <v>47920.219018624972</v>
      </c>
      <c r="Q442" s="26">
        <f t="shared" si="81"/>
        <v>28000</v>
      </c>
      <c r="R442" s="25">
        <f>MAX(0,P442*(1+inputs!$B$33)-MAX(0,inputs!$B$31*(Q442-inputs!$B$30)))</f>
        <v>47935.582303904339</v>
      </c>
      <c r="S442" s="26">
        <f t="shared" si="82"/>
        <v>30666.666666666664</v>
      </c>
      <c r="T442" s="25">
        <f>MAX(0,R442*(1+inputs!$B$33)-MAX(0,inputs!$B$31*(S442-inputs!$B$30)))</f>
        <v>47711.176038462894</v>
      </c>
      <c r="U442" s="26">
        <f t="shared" si="83"/>
        <v>33333.333333333336</v>
      </c>
      <c r="V442" s="25">
        <f>MAX(0,T442*(1+inputs!$B$33)-MAX(0,inputs!$B$31*(U442-inputs!$B$30)))</f>
        <v>47243.403679039831</v>
      </c>
      <c r="W442" s="26">
        <f t="shared" si="84"/>
        <v>36000</v>
      </c>
      <c r="X442" s="25">
        <f>MAX(0,V442*(1+inputs!$B$33)-MAX(0,inputs!$B$31*(W442-inputs!$B$30)))</f>
        <v>46528.614734225419</v>
      </c>
      <c r="Y442" s="26">
        <f t="shared" si="85"/>
        <v>38666.666666666672</v>
      </c>
      <c r="Z442" s="25">
        <f>MAX(0,X442*(1+inputs!$B$33)-MAX(0,inputs!$B$31*(Y442-inputs!$B$30)))</f>
        <v>45563.103955238796</v>
      </c>
      <c r="AA442" s="25">
        <f>MAX(0,Y442*(1+inputs!$B$33)-MAX(0,inputs!$B$31*(Z442-inputs!$B$30)))</f>
        <v>36962.547310695176</v>
      </c>
      <c r="AB442" s="26">
        <f t="shared" si="86"/>
        <v>44000</v>
      </c>
      <c r="AC442" s="25">
        <f>MAX(0,AA442*(1+inputs!$B$33)-MAX(0,inputs!$B$31*(AB442-inputs!$B$30)))</f>
        <v>35373.545520355598</v>
      </c>
      <c r="AD442" s="26">
        <f>IF(inputs!$B$27="YES",MAX(0,inputs!$B$31*(AB442-inputs!$B$30)),0)</f>
        <v>0</v>
      </c>
      <c r="AE442" s="3">
        <f t="shared" si="87"/>
        <v>10450.475</v>
      </c>
      <c r="AF442" s="1">
        <f t="shared" si="90"/>
        <v>0.33250000000000002</v>
      </c>
      <c r="AG442" s="8">
        <f t="shared" si="88"/>
        <v>33549.525000000001</v>
      </c>
    </row>
    <row r="443" spans="1:33" x14ac:dyDescent="0.2">
      <c r="A443" s="11">
        <f t="shared" si="89"/>
        <v>44100</v>
      </c>
      <c r="B443" s="15">
        <f>inputs!$C$3-MAX(0,MIN((calculations!A443-inputs!$B$8)*0.5,inputs!$C$3))+IF(AND(inputs!$B$23="YES",A443&lt;=inputs!$B$25),inputs!$B$24,0)</f>
        <v>12570</v>
      </c>
      <c r="C443" s="15">
        <f>MAX(0,MIN(A443-B443,inputs!$C$4)*inputs!$B$3)</f>
        <v>6306</v>
      </c>
      <c r="D443" s="16">
        <f>MAX(0,(MIN(A443,inputs!$C$5)-(inputs!$C$4+B443))*inputs!$B$4)</f>
        <v>0</v>
      </c>
      <c r="E443" s="16">
        <f>MAX(0, (calculations!A443-inputs!$C$5)*inputs!$B$5)</f>
        <v>0</v>
      </c>
      <c r="F443" s="19">
        <f>MAX(0,inputs!$B$13*(MIN(calculations!A443,inputs!$C$14)-inputs!$C$13))+MAX(0,inputs!$B$14*(calculations!A443-inputs!$C$14))</f>
        <v>4177.7250000000004</v>
      </c>
      <c r="G443" s="22">
        <f>MAX(MIN((calculations!A443-inputs!$B$21)/10000,100%),0) * inputs!$B$18</f>
        <v>0</v>
      </c>
      <c r="H443" s="22">
        <f>IF(AND(inputs!$B$35="YES", calculations!A443&gt;=inputs!$B$36,calculations!A443&lt;inputs!$B$37),inputs!$B$38*MIN(2,inputs!$B$17),0)</f>
        <v>0</v>
      </c>
      <c r="I443" s="25">
        <f>MIN(inputs!$B$32,A443)</f>
        <v>20000</v>
      </c>
      <c r="J443" s="25">
        <f>inputs!$B$29*(1+inputs!$B$33)-MAX(0,inputs!$B$31*(I443-inputs!$B$30))</f>
        <v>46486.999999999993</v>
      </c>
      <c r="K443" s="26">
        <f t="shared" si="78"/>
        <v>20000</v>
      </c>
      <c r="L443" s="25">
        <f>MAX(0,J443*(1+inputs!$B$33)-MAX(0,inputs!$B$31*(K443-inputs!$B$30)))</f>
        <v>47184.304999999986</v>
      </c>
      <c r="M443" s="26">
        <f t="shared" si="79"/>
        <v>22677.777777777777</v>
      </c>
      <c r="N443" s="25">
        <f>MAX(0,L443*(1+inputs!$B$33)-MAX(0,inputs!$B$31*(M443-inputs!$B$30)))</f>
        <v>47667.629574999977</v>
      </c>
      <c r="O443" s="26">
        <f t="shared" si="80"/>
        <v>25355.555555555555</v>
      </c>
      <c r="P443" s="25">
        <f>MAX(0,N443*(1+inputs!$B$33)-MAX(0,inputs!$B$31*(O443-inputs!$B$30)))</f>
        <v>47917.204018624972</v>
      </c>
      <c r="Q443" s="26">
        <f t="shared" si="81"/>
        <v>28033.333333333332</v>
      </c>
      <c r="R443" s="25">
        <f>MAX(0,P443*(1+inputs!$B$33)-MAX(0,inputs!$B$31*(Q443-inputs!$B$30)))</f>
        <v>47929.522078904338</v>
      </c>
      <c r="S443" s="26">
        <f t="shared" si="82"/>
        <v>30711.111111111109</v>
      </c>
      <c r="T443" s="25">
        <f>MAX(0,R443*(1+inputs!$B$33)-MAX(0,inputs!$B$31*(S443-inputs!$B$30)))</f>
        <v>47701.024910087894</v>
      </c>
      <c r="U443" s="26">
        <f t="shared" si="83"/>
        <v>33388.888888888891</v>
      </c>
      <c r="V443" s="25">
        <f>MAX(0,T443*(1+inputs!$B$33)-MAX(0,inputs!$B$31*(U443-inputs!$B$30)))</f>
        <v>47228.100283739208</v>
      </c>
      <c r="W443" s="26">
        <f t="shared" si="84"/>
        <v>36066.666666666664</v>
      </c>
      <c r="X443" s="25">
        <f>MAX(0,V443*(1+inputs!$B$33)-MAX(0,inputs!$B$31*(W443-inputs!$B$30)))</f>
        <v>46507.081787995288</v>
      </c>
      <c r="Y443" s="26">
        <f t="shared" si="85"/>
        <v>38744.444444444445</v>
      </c>
      <c r="Z443" s="25">
        <f>MAX(0,X443*(1+inputs!$B$33)-MAX(0,inputs!$B$31*(Y443-inputs!$B$30)))</f>
        <v>45534.24801481521</v>
      </c>
      <c r="AA443" s="25">
        <f>MAX(0,Y443*(1+inputs!$B$33)-MAX(0,inputs!$B$31*(Z443-inputs!$B$30)))</f>
        <v>37044.088789777743</v>
      </c>
      <c r="AB443" s="26">
        <f t="shared" si="86"/>
        <v>44100</v>
      </c>
      <c r="AC443" s="25">
        <f>MAX(0,AA443*(1+inputs!$B$33)-MAX(0,inputs!$B$31*(AB443-inputs!$B$30)))</f>
        <v>35447.310121624403</v>
      </c>
      <c r="AD443" s="26">
        <f>IF(inputs!$B$27="YES",MAX(0,inputs!$B$31*(AB443-inputs!$B$30)),0)</f>
        <v>0</v>
      </c>
      <c r="AE443" s="3">
        <f t="shared" si="87"/>
        <v>10483.725</v>
      </c>
      <c r="AF443" s="1">
        <f t="shared" si="90"/>
        <v>0.33250000000000002</v>
      </c>
      <c r="AG443" s="8">
        <f t="shared" si="88"/>
        <v>33616.275000000001</v>
      </c>
    </row>
    <row r="444" spans="1:33" x14ac:dyDescent="0.2">
      <c r="A444" s="11">
        <f t="shared" si="89"/>
        <v>44200</v>
      </c>
      <c r="B444" s="15">
        <f>inputs!$C$3-MAX(0,MIN((calculations!A444-inputs!$B$8)*0.5,inputs!$C$3))+IF(AND(inputs!$B$23="YES",A444&lt;=inputs!$B$25),inputs!$B$24,0)</f>
        <v>12570</v>
      </c>
      <c r="C444" s="15">
        <f>MAX(0,MIN(A444-B444,inputs!$C$4)*inputs!$B$3)</f>
        <v>6326</v>
      </c>
      <c r="D444" s="16">
        <f>MAX(0,(MIN(A444,inputs!$C$5)-(inputs!$C$4+B444))*inputs!$B$4)</f>
        <v>0</v>
      </c>
      <c r="E444" s="16">
        <f>MAX(0, (calculations!A444-inputs!$C$5)*inputs!$B$5)</f>
        <v>0</v>
      </c>
      <c r="F444" s="19">
        <f>MAX(0,inputs!$B$13*(MIN(calculations!A444,inputs!$C$14)-inputs!$C$13))+MAX(0,inputs!$B$14*(calculations!A444-inputs!$C$14))</f>
        <v>4190.9750000000004</v>
      </c>
      <c r="G444" s="22">
        <f>MAX(MIN((calculations!A444-inputs!$B$21)/10000,100%),0) * inputs!$B$18</f>
        <v>0</v>
      </c>
      <c r="H444" s="22">
        <f>IF(AND(inputs!$B$35="YES", calculations!A444&gt;=inputs!$B$36,calculations!A444&lt;inputs!$B$37),inputs!$B$38*MIN(2,inputs!$B$17),0)</f>
        <v>0</v>
      </c>
      <c r="I444" s="25">
        <f>MIN(inputs!$B$32,A444)</f>
        <v>20000</v>
      </c>
      <c r="J444" s="25">
        <f>inputs!$B$29*(1+inputs!$B$33)-MAX(0,inputs!$B$31*(I444-inputs!$B$30))</f>
        <v>46486.999999999993</v>
      </c>
      <c r="K444" s="26">
        <f t="shared" si="78"/>
        <v>20000</v>
      </c>
      <c r="L444" s="25">
        <f>MAX(0,J444*(1+inputs!$B$33)-MAX(0,inputs!$B$31*(K444-inputs!$B$30)))</f>
        <v>47184.304999999986</v>
      </c>
      <c r="M444" s="26">
        <f t="shared" si="79"/>
        <v>22688.888888888891</v>
      </c>
      <c r="N444" s="25">
        <f>MAX(0,L444*(1+inputs!$B$33)-MAX(0,inputs!$B$31*(M444-inputs!$B$30)))</f>
        <v>47666.629574999977</v>
      </c>
      <c r="O444" s="26">
        <f t="shared" si="80"/>
        <v>25377.777777777777</v>
      </c>
      <c r="P444" s="25">
        <f>MAX(0,N444*(1+inputs!$B$33)-MAX(0,inputs!$B$31*(O444-inputs!$B$30)))</f>
        <v>47914.189018624973</v>
      </c>
      <c r="Q444" s="26">
        <f t="shared" si="81"/>
        <v>28066.666666666668</v>
      </c>
      <c r="R444" s="25">
        <f>MAX(0,P444*(1+inputs!$B$33)-MAX(0,inputs!$B$31*(Q444-inputs!$B$30)))</f>
        <v>47923.461853904344</v>
      </c>
      <c r="S444" s="26">
        <f t="shared" si="82"/>
        <v>30755.555555555555</v>
      </c>
      <c r="T444" s="25">
        <f>MAX(0,R444*(1+inputs!$B$33)-MAX(0,inputs!$B$31*(S444-inputs!$B$30)))</f>
        <v>47690.8737817129</v>
      </c>
      <c r="U444" s="26">
        <f t="shared" si="83"/>
        <v>33444.444444444445</v>
      </c>
      <c r="V444" s="25">
        <f>MAX(0,T444*(1+inputs!$B$33)-MAX(0,inputs!$B$31*(U444-inputs!$B$30)))</f>
        <v>47212.796888438585</v>
      </c>
      <c r="W444" s="26">
        <f t="shared" si="84"/>
        <v>36133.333333333336</v>
      </c>
      <c r="X444" s="25">
        <f>MAX(0,V444*(1+inputs!$B$33)-MAX(0,inputs!$B$31*(W444-inputs!$B$30)))</f>
        <v>46485.548841765158</v>
      </c>
      <c r="Y444" s="26">
        <f t="shared" si="85"/>
        <v>38822.222222222219</v>
      </c>
      <c r="Z444" s="25">
        <f>MAX(0,X444*(1+inputs!$B$33)-MAX(0,inputs!$B$31*(Y444-inputs!$B$30)))</f>
        <v>45505.392074391631</v>
      </c>
      <c r="AA444" s="25">
        <f>MAX(0,Y444*(1+inputs!$B$33)-MAX(0,inputs!$B$31*(Z444-inputs!$B$30)))</f>
        <v>37125.630268860303</v>
      </c>
      <c r="AB444" s="26">
        <f t="shared" si="86"/>
        <v>44200</v>
      </c>
      <c r="AC444" s="25">
        <f>MAX(0,AA444*(1+inputs!$B$33)-MAX(0,inputs!$B$31*(AB444-inputs!$B$30)))</f>
        <v>35521.074722893201</v>
      </c>
      <c r="AD444" s="26">
        <f>IF(inputs!$B$27="YES",MAX(0,inputs!$B$31*(AB444-inputs!$B$30)),0)</f>
        <v>0</v>
      </c>
      <c r="AE444" s="3">
        <f t="shared" si="87"/>
        <v>10516.975</v>
      </c>
      <c r="AF444" s="1">
        <f t="shared" si="90"/>
        <v>0.33250000000000002</v>
      </c>
      <c r="AG444" s="8">
        <f t="shared" si="88"/>
        <v>33683.025000000001</v>
      </c>
    </row>
    <row r="445" spans="1:33" x14ac:dyDescent="0.2">
      <c r="A445" s="11">
        <f t="shared" si="89"/>
        <v>44300</v>
      </c>
      <c r="B445" s="15">
        <f>inputs!$C$3-MAX(0,MIN((calculations!A445-inputs!$B$8)*0.5,inputs!$C$3))+IF(AND(inputs!$B$23="YES",A445&lt;=inputs!$B$25),inputs!$B$24,0)</f>
        <v>12570</v>
      </c>
      <c r="C445" s="15">
        <f>MAX(0,MIN(A445-B445,inputs!$C$4)*inputs!$B$3)</f>
        <v>6346</v>
      </c>
      <c r="D445" s="16">
        <f>MAX(0,(MIN(A445,inputs!$C$5)-(inputs!$C$4+B445))*inputs!$B$4)</f>
        <v>0</v>
      </c>
      <c r="E445" s="16">
        <f>MAX(0, (calculations!A445-inputs!$C$5)*inputs!$B$5)</f>
        <v>0</v>
      </c>
      <c r="F445" s="19">
        <f>MAX(0,inputs!$B$13*(MIN(calculations!A445,inputs!$C$14)-inputs!$C$13))+MAX(0,inputs!$B$14*(calculations!A445-inputs!$C$14))</f>
        <v>4204.2250000000004</v>
      </c>
      <c r="G445" s="22">
        <f>MAX(MIN((calculations!A445-inputs!$B$21)/10000,100%),0) * inputs!$B$18</f>
        <v>0</v>
      </c>
      <c r="H445" s="22">
        <f>IF(AND(inputs!$B$35="YES", calculations!A445&gt;=inputs!$B$36,calculations!A445&lt;inputs!$B$37),inputs!$B$38*MIN(2,inputs!$B$17),0)</f>
        <v>0</v>
      </c>
      <c r="I445" s="25">
        <f>MIN(inputs!$B$32,A445)</f>
        <v>20000</v>
      </c>
      <c r="J445" s="25">
        <f>inputs!$B$29*(1+inputs!$B$33)-MAX(0,inputs!$B$31*(I445-inputs!$B$30))</f>
        <v>46486.999999999993</v>
      </c>
      <c r="K445" s="26">
        <f t="shared" si="78"/>
        <v>20000</v>
      </c>
      <c r="L445" s="25">
        <f>MAX(0,J445*(1+inputs!$B$33)-MAX(0,inputs!$B$31*(K445-inputs!$B$30)))</f>
        <v>47184.304999999986</v>
      </c>
      <c r="M445" s="26">
        <f t="shared" si="79"/>
        <v>22700</v>
      </c>
      <c r="N445" s="25">
        <f>MAX(0,L445*(1+inputs!$B$33)-MAX(0,inputs!$B$31*(M445-inputs!$B$30)))</f>
        <v>47665.629574999977</v>
      </c>
      <c r="O445" s="26">
        <f t="shared" si="80"/>
        <v>25400</v>
      </c>
      <c r="P445" s="25">
        <f>MAX(0,N445*(1+inputs!$B$33)-MAX(0,inputs!$B$31*(O445-inputs!$B$30)))</f>
        <v>47911.174018624966</v>
      </c>
      <c r="Q445" s="26">
        <f t="shared" si="81"/>
        <v>28100</v>
      </c>
      <c r="R445" s="25">
        <f>MAX(0,P445*(1+inputs!$B$33)-MAX(0,inputs!$B$31*(Q445-inputs!$B$30)))</f>
        <v>47917.401628904336</v>
      </c>
      <c r="S445" s="26">
        <f t="shared" si="82"/>
        <v>30800</v>
      </c>
      <c r="T445" s="25">
        <f>MAX(0,R445*(1+inputs!$B$33)-MAX(0,inputs!$B$31*(S445-inputs!$B$30)))</f>
        <v>47680.722653337893</v>
      </c>
      <c r="U445" s="26">
        <f t="shared" si="83"/>
        <v>33500</v>
      </c>
      <c r="V445" s="25">
        <f>MAX(0,T445*(1+inputs!$B$33)-MAX(0,inputs!$B$31*(U445-inputs!$B$30)))</f>
        <v>47197.493493137954</v>
      </c>
      <c r="W445" s="26">
        <f t="shared" si="84"/>
        <v>36200</v>
      </c>
      <c r="X445" s="25">
        <f>MAX(0,V445*(1+inputs!$B$33)-MAX(0,inputs!$B$31*(W445-inputs!$B$30)))</f>
        <v>46464.01589553502</v>
      </c>
      <c r="Y445" s="26">
        <f t="shared" si="85"/>
        <v>38900</v>
      </c>
      <c r="Z445" s="25">
        <f>MAX(0,X445*(1+inputs!$B$33)-MAX(0,inputs!$B$31*(Y445-inputs!$B$30)))</f>
        <v>45476.536133968038</v>
      </c>
      <c r="AA445" s="25">
        <f>MAX(0,Y445*(1+inputs!$B$33)-MAX(0,inputs!$B$31*(Z445-inputs!$B$30)))</f>
        <v>37207.17174794287</v>
      </c>
      <c r="AB445" s="26">
        <f t="shared" si="86"/>
        <v>44300</v>
      </c>
      <c r="AC445" s="25">
        <f>MAX(0,AA445*(1+inputs!$B$33)-MAX(0,inputs!$B$31*(AB445-inputs!$B$30)))</f>
        <v>35594.839324162007</v>
      </c>
      <c r="AD445" s="26">
        <f>IF(inputs!$B$27="YES",MAX(0,inputs!$B$31*(AB445-inputs!$B$30)),0)</f>
        <v>0</v>
      </c>
      <c r="AE445" s="3">
        <f t="shared" si="87"/>
        <v>10550.225</v>
      </c>
      <c r="AF445" s="1">
        <f t="shared" si="90"/>
        <v>0.33250000000000002</v>
      </c>
      <c r="AG445" s="8">
        <f t="shared" si="88"/>
        <v>33749.775000000001</v>
      </c>
    </row>
    <row r="446" spans="1:33" x14ac:dyDescent="0.2">
      <c r="A446" s="11">
        <f t="shared" si="89"/>
        <v>44400</v>
      </c>
      <c r="B446" s="15">
        <f>inputs!$C$3-MAX(0,MIN((calculations!A446-inputs!$B$8)*0.5,inputs!$C$3))+IF(AND(inputs!$B$23="YES",A446&lt;=inputs!$B$25),inputs!$B$24,0)</f>
        <v>12570</v>
      </c>
      <c r="C446" s="15">
        <f>MAX(0,MIN(A446-B446,inputs!$C$4)*inputs!$B$3)</f>
        <v>6366</v>
      </c>
      <c r="D446" s="16">
        <f>MAX(0,(MIN(A446,inputs!$C$5)-(inputs!$C$4+B446))*inputs!$B$4)</f>
        <v>0</v>
      </c>
      <c r="E446" s="16">
        <f>MAX(0, (calculations!A446-inputs!$C$5)*inputs!$B$5)</f>
        <v>0</v>
      </c>
      <c r="F446" s="19">
        <f>MAX(0,inputs!$B$13*(MIN(calculations!A446,inputs!$C$14)-inputs!$C$13))+MAX(0,inputs!$B$14*(calculations!A446-inputs!$C$14))</f>
        <v>4217.4750000000004</v>
      </c>
      <c r="G446" s="22">
        <f>MAX(MIN((calculations!A446-inputs!$B$21)/10000,100%),0) * inputs!$B$18</f>
        <v>0</v>
      </c>
      <c r="H446" s="22">
        <f>IF(AND(inputs!$B$35="YES", calculations!A446&gt;=inputs!$B$36,calculations!A446&lt;inputs!$B$37),inputs!$B$38*MIN(2,inputs!$B$17),0)</f>
        <v>0</v>
      </c>
      <c r="I446" s="25">
        <f>MIN(inputs!$B$32,A446)</f>
        <v>20000</v>
      </c>
      <c r="J446" s="25">
        <f>inputs!$B$29*(1+inputs!$B$33)-MAX(0,inputs!$B$31*(I446-inputs!$B$30))</f>
        <v>46486.999999999993</v>
      </c>
      <c r="K446" s="26">
        <f t="shared" si="78"/>
        <v>20000</v>
      </c>
      <c r="L446" s="25">
        <f>MAX(0,J446*(1+inputs!$B$33)-MAX(0,inputs!$B$31*(K446-inputs!$B$30)))</f>
        <v>47184.304999999986</v>
      </c>
      <c r="M446" s="26">
        <f t="shared" si="79"/>
        <v>22711.111111111109</v>
      </c>
      <c r="N446" s="25">
        <f>MAX(0,L446*(1+inputs!$B$33)-MAX(0,inputs!$B$31*(M446-inputs!$B$30)))</f>
        <v>47664.629574999977</v>
      </c>
      <c r="O446" s="26">
        <f t="shared" si="80"/>
        <v>25422.222222222223</v>
      </c>
      <c r="P446" s="25">
        <f>MAX(0,N446*(1+inputs!$B$33)-MAX(0,inputs!$B$31*(O446-inputs!$B$30)))</f>
        <v>47908.159018624967</v>
      </c>
      <c r="Q446" s="26">
        <f t="shared" si="81"/>
        <v>28133.333333333332</v>
      </c>
      <c r="R446" s="25">
        <f>MAX(0,P446*(1+inputs!$B$33)-MAX(0,inputs!$B$31*(Q446-inputs!$B$30)))</f>
        <v>47911.341403904335</v>
      </c>
      <c r="S446" s="26">
        <f t="shared" si="82"/>
        <v>30844.444444444445</v>
      </c>
      <c r="T446" s="25">
        <f>MAX(0,R446*(1+inputs!$B$33)-MAX(0,inputs!$B$31*(S446-inputs!$B$30)))</f>
        <v>47670.571524962892</v>
      </c>
      <c r="U446" s="26">
        <f t="shared" si="83"/>
        <v>33555.555555555555</v>
      </c>
      <c r="V446" s="25">
        <f>MAX(0,T446*(1+inputs!$B$33)-MAX(0,inputs!$B$31*(U446-inputs!$B$30)))</f>
        <v>47182.190097837331</v>
      </c>
      <c r="W446" s="26">
        <f t="shared" si="84"/>
        <v>36266.666666666664</v>
      </c>
      <c r="X446" s="25">
        <f>MAX(0,V446*(1+inputs!$B$33)-MAX(0,inputs!$B$31*(W446-inputs!$B$30)))</f>
        <v>46442.482949304882</v>
      </c>
      <c r="Y446" s="26">
        <f t="shared" si="85"/>
        <v>38977.777777777781</v>
      </c>
      <c r="Z446" s="25">
        <f>MAX(0,X446*(1+inputs!$B$33)-MAX(0,inputs!$B$31*(Y446-inputs!$B$30)))</f>
        <v>45447.680193544446</v>
      </c>
      <c r="AA446" s="25">
        <f>MAX(0,Y446*(1+inputs!$B$33)-MAX(0,inputs!$B$31*(Z446-inputs!$B$30)))</f>
        <v>37288.713227025444</v>
      </c>
      <c r="AB446" s="26">
        <f t="shared" si="86"/>
        <v>44400</v>
      </c>
      <c r="AC446" s="25">
        <f>MAX(0,AA446*(1+inputs!$B$33)-MAX(0,inputs!$B$31*(AB446-inputs!$B$30)))</f>
        <v>35668.60392543082</v>
      </c>
      <c r="AD446" s="26">
        <f>IF(inputs!$B$27="YES",MAX(0,inputs!$B$31*(AB446-inputs!$B$30)),0)</f>
        <v>0</v>
      </c>
      <c r="AE446" s="3">
        <f t="shared" si="87"/>
        <v>10583.475</v>
      </c>
      <c r="AF446" s="1">
        <f t="shared" si="90"/>
        <v>0.33250000000000002</v>
      </c>
      <c r="AG446" s="8">
        <f t="shared" si="88"/>
        <v>33816.525000000001</v>
      </c>
    </row>
    <row r="447" spans="1:33" x14ac:dyDescent="0.2">
      <c r="A447" s="11">
        <f t="shared" si="89"/>
        <v>44500</v>
      </c>
      <c r="B447" s="15">
        <f>inputs!$C$3-MAX(0,MIN((calculations!A447-inputs!$B$8)*0.5,inputs!$C$3))+IF(AND(inputs!$B$23="YES",A447&lt;=inputs!$B$25),inputs!$B$24,0)</f>
        <v>12570</v>
      </c>
      <c r="C447" s="15">
        <f>MAX(0,MIN(A447-B447,inputs!$C$4)*inputs!$B$3)</f>
        <v>6386</v>
      </c>
      <c r="D447" s="16">
        <f>MAX(0,(MIN(A447,inputs!$C$5)-(inputs!$C$4+B447))*inputs!$B$4)</f>
        <v>0</v>
      </c>
      <c r="E447" s="16">
        <f>MAX(0, (calculations!A447-inputs!$C$5)*inputs!$B$5)</f>
        <v>0</v>
      </c>
      <c r="F447" s="19">
        <f>MAX(0,inputs!$B$13*(MIN(calculations!A447,inputs!$C$14)-inputs!$C$13))+MAX(0,inputs!$B$14*(calculations!A447-inputs!$C$14))</f>
        <v>4230.7250000000004</v>
      </c>
      <c r="G447" s="22">
        <f>MAX(MIN((calculations!A447-inputs!$B$21)/10000,100%),0) * inputs!$B$18</f>
        <v>0</v>
      </c>
      <c r="H447" s="22">
        <f>IF(AND(inputs!$B$35="YES", calculations!A447&gt;=inputs!$B$36,calculations!A447&lt;inputs!$B$37),inputs!$B$38*MIN(2,inputs!$B$17),0)</f>
        <v>0</v>
      </c>
      <c r="I447" s="25">
        <f>MIN(inputs!$B$32,A447)</f>
        <v>20000</v>
      </c>
      <c r="J447" s="25">
        <f>inputs!$B$29*(1+inputs!$B$33)-MAX(0,inputs!$B$31*(I447-inputs!$B$30))</f>
        <v>46486.999999999993</v>
      </c>
      <c r="K447" s="26">
        <f t="shared" si="78"/>
        <v>20000</v>
      </c>
      <c r="L447" s="25">
        <f>MAX(0,J447*(1+inputs!$B$33)-MAX(0,inputs!$B$31*(K447-inputs!$B$30)))</f>
        <v>47184.304999999986</v>
      </c>
      <c r="M447" s="26">
        <f t="shared" si="79"/>
        <v>22722.222222222223</v>
      </c>
      <c r="N447" s="25">
        <f>MAX(0,L447*(1+inputs!$B$33)-MAX(0,inputs!$B$31*(M447-inputs!$B$30)))</f>
        <v>47663.629574999977</v>
      </c>
      <c r="O447" s="26">
        <f t="shared" si="80"/>
        <v>25444.444444444445</v>
      </c>
      <c r="P447" s="25">
        <f>MAX(0,N447*(1+inputs!$B$33)-MAX(0,inputs!$B$31*(O447-inputs!$B$30)))</f>
        <v>47905.144018624967</v>
      </c>
      <c r="Q447" s="26">
        <f t="shared" si="81"/>
        <v>28166.666666666668</v>
      </c>
      <c r="R447" s="25">
        <f>MAX(0,P447*(1+inputs!$B$33)-MAX(0,inputs!$B$31*(Q447-inputs!$B$30)))</f>
        <v>47905.281178904334</v>
      </c>
      <c r="S447" s="26">
        <f t="shared" si="82"/>
        <v>30888.888888888891</v>
      </c>
      <c r="T447" s="25">
        <f>MAX(0,R447*(1+inputs!$B$33)-MAX(0,inputs!$B$31*(S447-inputs!$B$30)))</f>
        <v>47660.420396587891</v>
      </c>
      <c r="U447" s="26">
        <f t="shared" si="83"/>
        <v>33611.111111111109</v>
      </c>
      <c r="V447" s="25">
        <f>MAX(0,T447*(1+inputs!$B$33)-MAX(0,inputs!$B$31*(U447-inputs!$B$30)))</f>
        <v>47166.8867025367</v>
      </c>
      <c r="W447" s="26">
        <f t="shared" si="84"/>
        <v>36333.333333333336</v>
      </c>
      <c r="X447" s="25">
        <f>MAX(0,V447*(1+inputs!$B$33)-MAX(0,inputs!$B$31*(W447-inputs!$B$30)))</f>
        <v>46420.950003074744</v>
      </c>
      <c r="Y447" s="26">
        <f t="shared" si="85"/>
        <v>39055.555555555555</v>
      </c>
      <c r="Z447" s="25">
        <f>MAX(0,X447*(1+inputs!$B$33)-MAX(0,inputs!$B$31*(Y447-inputs!$B$30)))</f>
        <v>45418.82425312086</v>
      </c>
      <c r="AA447" s="25">
        <f>MAX(0,Y447*(1+inputs!$B$33)-MAX(0,inputs!$B$31*(Z447-inputs!$B$30)))</f>
        <v>37370.254706108004</v>
      </c>
      <c r="AB447" s="26">
        <f t="shared" si="86"/>
        <v>44500</v>
      </c>
      <c r="AC447" s="25">
        <f>MAX(0,AA447*(1+inputs!$B$33)-MAX(0,inputs!$B$31*(AB447-inputs!$B$30)))</f>
        <v>35742.368526699618</v>
      </c>
      <c r="AD447" s="26">
        <f>IF(inputs!$B$27="YES",MAX(0,inputs!$B$31*(AB447-inputs!$B$30)),0)</f>
        <v>0</v>
      </c>
      <c r="AE447" s="3">
        <f t="shared" si="87"/>
        <v>10616.725</v>
      </c>
      <c r="AF447" s="1">
        <f t="shared" si="90"/>
        <v>0.33250000000000002</v>
      </c>
      <c r="AG447" s="8">
        <f t="shared" si="88"/>
        <v>33883.275000000001</v>
      </c>
    </row>
    <row r="448" spans="1:33" x14ac:dyDescent="0.2">
      <c r="A448" s="11">
        <f t="shared" si="89"/>
        <v>44600</v>
      </c>
      <c r="B448" s="15">
        <f>inputs!$C$3-MAX(0,MIN((calculations!A448-inputs!$B$8)*0.5,inputs!$C$3))+IF(AND(inputs!$B$23="YES",A448&lt;=inputs!$B$25),inputs!$B$24,0)</f>
        <v>12570</v>
      </c>
      <c r="C448" s="15">
        <f>MAX(0,MIN(A448-B448,inputs!$C$4)*inputs!$B$3)</f>
        <v>6406</v>
      </c>
      <c r="D448" s="16">
        <f>MAX(0,(MIN(A448,inputs!$C$5)-(inputs!$C$4+B448))*inputs!$B$4)</f>
        <v>0</v>
      </c>
      <c r="E448" s="16">
        <f>MAX(0, (calculations!A448-inputs!$C$5)*inputs!$B$5)</f>
        <v>0</v>
      </c>
      <c r="F448" s="19">
        <f>MAX(0,inputs!$B$13*(MIN(calculations!A448,inputs!$C$14)-inputs!$C$13))+MAX(0,inputs!$B$14*(calculations!A448-inputs!$C$14))</f>
        <v>4243.9750000000004</v>
      </c>
      <c r="G448" s="22">
        <f>MAX(MIN((calculations!A448-inputs!$B$21)/10000,100%),0) * inputs!$B$18</f>
        <v>0</v>
      </c>
      <c r="H448" s="22">
        <f>IF(AND(inputs!$B$35="YES", calculations!A448&gt;=inputs!$B$36,calculations!A448&lt;inputs!$B$37),inputs!$B$38*MIN(2,inputs!$B$17),0)</f>
        <v>0</v>
      </c>
      <c r="I448" s="25">
        <f>MIN(inputs!$B$32,A448)</f>
        <v>20000</v>
      </c>
      <c r="J448" s="25">
        <f>inputs!$B$29*(1+inputs!$B$33)-MAX(0,inputs!$B$31*(I448-inputs!$B$30))</f>
        <v>46486.999999999993</v>
      </c>
      <c r="K448" s="26">
        <f t="shared" si="78"/>
        <v>20000</v>
      </c>
      <c r="L448" s="25">
        <f>MAX(0,J448*(1+inputs!$B$33)-MAX(0,inputs!$B$31*(K448-inputs!$B$30)))</f>
        <v>47184.304999999986</v>
      </c>
      <c r="M448" s="26">
        <f t="shared" si="79"/>
        <v>22733.333333333332</v>
      </c>
      <c r="N448" s="25">
        <f>MAX(0,L448*(1+inputs!$B$33)-MAX(0,inputs!$B$31*(M448-inputs!$B$30)))</f>
        <v>47662.629574999977</v>
      </c>
      <c r="O448" s="26">
        <f t="shared" si="80"/>
        <v>25466.666666666668</v>
      </c>
      <c r="P448" s="25">
        <f>MAX(0,N448*(1+inputs!$B$33)-MAX(0,inputs!$B$31*(O448-inputs!$B$30)))</f>
        <v>47902.129018624968</v>
      </c>
      <c r="Q448" s="26">
        <f t="shared" si="81"/>
        <v>28200</v>
      </c>
      <c r="R448" s="25">
        <f>MAX(0,P448*(1+inputs!$B$33)-MAX(0,inputs!$B$31*(Q448-inputs!$B$30)))</f>
        <v>47899.220953904332</v>
      </c>
      <c r="S448" s="26">
        <f t="shared" si="82"/>
        <v>30933.333333333336</v>
      </c>
      <c r="T448" s="25">
        <f>MAX(0,R448*(1+inputs!$B$33)-MAX(0,inputs!$B$31*(S448-inputs!$B$30)))</f>
        <v>47650.269268212891</v>
      </c>
      <c r="U448" s="26">
        <f t="shared" si="83"/>
        <v>33666.666666666664</v>
      </c>
      <c r="V448" s="25">
        <f>MAX(0,T448*(1+inputs!$B$33)-MAX(0,inputs!$B$31*(U448-inputs!$B$30)))</f>
        <v>47151.583307236077</v>
      </c>
      <c r="W448" s="26">
        <f t="shared" si="84"/>
        <v>36400</v>
      </c>
      <c r="X448" s="25">
        <f>MAX(0,V448*(1+inputs!$B$33)-MAX(0,inputs!$B$31*(W448-inputs!$B$30)))</f>
        <v>46399.417056844613</v>
      </c>
      <c r="Y448" s="26">
        <f t="shared" si="85"/>
        <v>39133.333333333328</v>
      </c>
      <c r="Z448" s="25">
        <f>MAX(0,X448*(1+inputs!$B$33)-MAX(0,inputs!$B$31*(Y448-inputs!$B$30)))</f>
        <v>45389.968312697274</v>
      </c>
      <c r="AA448" s="25">
        <f>MAX(0,Y448*(1+inputs!$B$33)-MAX(0,inputs!$B$31*(Z448-inputs!$B$30)))</f>
        <v>37451.796185190564</v>
      </c>
      <c r="AB448" s="26">
        <f t="shared" si="86"/>
        <v>44600</v>
      </c>
      <c r="AC448" s="25">
        <f>MAX(0,AA448*(1+inputs!$B$33)-MAX(0,inputs!$B$31*(AB448-inputs!$B$30)))</f>
        <v>35816.133127968416</v>
      </c>
      <c r="AD448" s="26">
        <f>IF(inputs!$B$27="YES",MAX(0,inputs!$B$31*(AB448-inputs!$B$30)),0)</f>
        <v>0</v>
      </c>
      <c r="AE448" s="3">
        <f t="shared" si="87"/>
        <v>10649.975</v>
      </c>
      <c r="AF448" s="1">
        <f t="shared" si="90"/>
        <v>0.33250000000000002</v>
      </c>
      <c r="AG448" s="8">
        <f t="shared" si="88"/>
        <v>33950.025000000001</v>
      </c>
    </row>
    <row r="449" spans="1:33" x14ac:dyDescent="0.2">
      <c r="A449" s="11">
        <f t="shared" si="89"/>
        <v>44700</v>
      </c>
      <c r="B449" s="15">
        <f>inputs!$C$3-MAX(0,MIN((calculations!A449-inputs!$B$8)*0.5,inputs!$C$3))+IF(AND(inputs!$B$23="YES",A449&lt;=inputs!$B$25),inputs!$B$24,0)</f>
        <v>12570</v>
      </c>
      <c r="C449" s="15">
        <f>MAX(0,MIN(A449-B449,inputs!$C$4)*inputs!$B$3)</f>
        <v>6426</v>
      </c>
      <c r="D449" s="16">
        <f>MAX(0,(MIN(A449,inputs!$C$5)-(inputs!$C$4+B449))*inputs!$B$4)</f>
        <v>0</v>
      </c>
      <c r="E449" s="16">
        <f>MAX(0, (calculations!A449-inputs!$C$5)*inputs!$B$5)</f>
        <v>0</v>
      </c>
      <c r="F449" s="19">
        <f>MAX(0,inputs!$B$13*(MIN(calculations!A449,inputs!$C$14)-inputs!$C$13))+MAX(0,inputs!$B$14*(calculations!A449-inputs!$C$14))</f>
        <v>4257.2250000000004</v>
      </c>
      <c r="G449" s="22">
        <f>MAX(MIN((calculations!A449-inputs!$B$21)/10000,100%),0) * inputs!$B$18</f>
        <v>0</v>
      </c>
      <c r="H449" s="22">
        <f>IF(AND(inputs!$B$35="YES", calculations!A449&gt;=inputs!$B$36,calculations!A449&lt;inputs!$B$37),inputs!$B$38*MIN(2,inputs!$B$17),0)</f>
        <v>0</v>
      </c>
      <c r="I449" s="25">
        <f>MIN(inputs!$B$32,A449)</f>
        <v>20000</v>
      </c>
      <c r="J449" s="25">
        <f>inputs!$B$29*(1+inputs!$B$33)-MAX(0,inputs!$B$31*(I449-inputs!$B$30))</f>
        <v>46486.999999999993</v>
      </c>
      <c r="K449" s="26">
        <f t="shared" si="78"/>
        <v>20000</v>
      </c>
      <c r="L449" s="25">
        <f>MAX(0,J449*(1+inputs!$B$33)-MAX(0,inputs!$B$31*(K449-inputs!$B$30)))</f>
        <v>47184.304999999986</v>
      </c>
      <c r="M449" s="26">
        <f t="shared" si="79"/>
        <v>22744.444444444445</v>
      </c>
      <c r="N449" s="25">
        <f>MAX(0,L449*(1+inputs!$B$33)-MAX(0,inputs!$B$31*(M449-inputs!$B$30)))</f>
        <v>47661.629574999977</v>
      </c>
      <c r="O449" s="26">
        <f t="shared" si="80"/>
        <v>25488.888888888891</v>
      </c>
      <c r="P449" s="25">
        <f>MAX(0,N449*(1+inputs!$B$33)-MAX(0,inputs!$B$31*(O449-inputs!$B$30)))</f>
        <v>47899.114018624969</v>
      </c>
      <c r="Q449" s="26">
        <f t="shared" si="81"/>
        <v>28233.333333333336</v>
      </c>
      <c r="R449" s="25">
        <f>MAX(0,P449*(1+inputs!$B$33)-MAX(0,inputs!$B$31*(Q449-inputs!$B$30)))</f>
        <v>47893.160728904339</v>
      </c>
      <c r="S449" s="26">
        <f t="shared" si="82"/>
        <v>30977.777777777777</v>
      </c>
      <c r="T449" s="25">
        <f>MAX(0,R449*(1+inputs!$B$33)-MAX(0,inputs!$B$31*(S449-inputs!$B$30)))</f>
        <v>47640.118139837898</v>
      </c>
      <c r="U449" s="26">
        <f t="shared" si="83"/>
        <v>33722.222222222219</v>
      </c>
      <c r="V449" s="25">
        <f>MAX(0,T449*(1+inputs!$B$33)-MAX(0,inputs!$B$31*(U449-inputs!$B$30)))</f>
        <v>47136.27991193546</v>
      </c>
      <c r="W449" s="26">
        <f t="shared" si="84"/>
        <v>36466.666666666672</v>
      </c>
      <c r="X449" s="25">
        <f>MAX(0,V449*(1+inputs!$B$33)-MAX(0,inputs!$B$31*(W449-inputs!$B$30)))</f>
        <v>46377.884110614483</v>
      </c>
      <c r="Y449" s="26">
        <f t="shared" si="85"/>
        <v>39211.111111111109</v>
      </c>
      <c r="Z449" s="25">
        <f>MAX(0,X449*(1+inputs!$B$33)-MAX(0,inputs!$B$31*(Y449-inputs!$B$30)))</f>
        <v>45361.112372273696</v>
      </c>
      <c r="AA449" s="25">
        <f>MAX(0,Y449*(1+inputs!$B$33)-MAX(0,inputs!$B$31*(Z449-inputs!$B$30)))</f>
        <v>37533.337664273138</v>
      </c>
      <c r="AB449" s="26">
        <f t="shared" si="86"/>
        <v>44700</v>
      </c>
      <c r="AC449" s="25">
        <f>MAX(0,AA449*(1+inputs!$B$33)-MAX(0,inputs!$B$31*(AB449-inputs!$B$30)))</f>
        <v>35889.897729237229</v>
      </c>
      <c r="AD449" s="26">
        <f>IF(inputs!$B$27="YES",MAX(0,inputs!$B$31*(AB449-inputs!$B$30)),0)</f>
        <v>0</v>
      </c>
      <c r="AE449" s="3">
        <f t="shared" si="87"/>
        <v>10683.225</v>
      </c>
      <c r="AF449" s="1">
        <f t="shared" si="90"/>
        <v>0.33250000000000002</v>
      </c>
      <c r="AG449" s="8">
        <f t="shared" si="88"/>
        <v>34016.775000000001</v>
      </c>
    </row>
    <row r="450" spans="1:33" x14ac:dyDescent="0.2">
      <c r="A450" s="11">
        <f t="shared" si="89"/>
        <v>44800</v>
      </c>
      <c r="B450" s="15">
        <f>inputs!$C$3-MAX(0,MIN((calculations!A450-inputs!$B$8)*0.5,inputs!$C$3))+IF(AND(inputs!$B$23="YES",A450&lt;=inputs!$B$25),inputs!$B$24,0)</f>
        <v>12570</v>
      </c>
      <c r="C450" s="15">
        <f>MAX(0,MIN(A450-B450,inputs!$C$4)*inputs!$B$3)</f>
        <v>6446</v>
      </c>
      <c r="D450" s="16">
        <f>MAX(0,(MIN(A450,inputs!$C$5)-(inputs!$C$4+B450))*inputs!$B$4)</f>
        <v>0</v>
      </c>
      <c r="E450" s="16">
        <f>MAX(0, (calculations!A450-inputs!$C$5)*inputs!$B$5)</f>
        <v>0</v>
      </c>
      <c r="F450" s="19">
        <f>MAX(0,inputs!$B$13*(MIN(calculations!A450,inputs!$C$14)-inputs!$C$13))+MAX(0,inputs!$B$14*(calculations!A450-inputs!$C$14))</f>
        <v>4270.4750000000004</v>
      </c>
      <c r="G450" s="22">
        <f>MAX(MIN((calculations!A450-inputs!$B$21)/10000,100%),0) * inputs!$B$18</f>
        <v>0</v>
      </c>
      <c r="H450" s="22">
        <f>IF(AND(inputs!$B$35="YES", calculations!A450&gt;=inputs!$B$36,calculations!A450&lt;inputs!$B$37),inputs!$B$38*MIN(2,inputs!$B$17),0)</f>
        <v>0</v>
      </c>
      <c r="I450" s="25">
        <f>MIN(inputs!$B$32,A450)</f>
        <v>20000</v>
      </c>
      <c r="J450" s="25">
        <f>inputs!$B$29*(1+inputs!$B$33)-MAX(0,inputs!$B$31*(I450-inputs!$B$30))</f>
        <v>46486.999999999993</v>
      </c>
      <c r="K450" s="26">
        <f t="shared" ref="K450:K513" si="91">$I450+(INT(COLUMN(K$1)/2) - 5) * ($A450-$I450)/9</f>
        <v>20000</v>
      </c>
      <c r="L450" s="25">
        <f>MAX(0,J450*(1+inputs!$B$33)-MAX(0,inputs!$B$31*(K450-inputs!$B$30)))</f>
        <v>47184.304999999986</v>
      </c>
      <c r="M450" s="26">
        <f t="shared" ref="M450:M513" si="92">$I450+(INT(COLUMN(M$1)/2) - 5) * ($A450-$I450)/9</f>
        <v>22755.555555555555</v>
      </c>
      <c r="N450" s="25">
        <f>MAX(0,L450*(1+inputs!$B$33)-MAX(0,inputs!$B$31*(M450-inputs!$B$30)))</f>
        <v>47660.629574999977</v>
      </c>
      <c r="O450" s="26">
        <f t="shared" ref="O450:O513" si="93">$I450+(INT(COLUMN(O$1)/2) - 5) * ($A450-$I450)/9</f>
        <v>25511.111111111109</v>
      </c>
      <c r="P450" s="25">
        <f>MAX(0,N450*(1+inputs!$B$33)-MAX(0,inputs!$B$31*(O450-inputs!$B$30)))</f>
        <v>47896.099018624969</v>
      </c>
      <c r="Q450" s="26">
        <f t="shared" ref="Q450:Q513" si="94">$I450+(INT(COLUMN(Q$1)/2) - 5) * ($A450-$I450)/9</f>
        <v>28266.666666666664</v>
      </c>
      <c r="R450" s="25">
        <f>MAX(0,P450*(1+inputs!$B$33)-MAX(0,inputs!$B$31*(Q450-inputs!$B$30)))</f>
        <v>47887.100503904338</v>
      </c>
      <c r="S450" s="26">
        <f t="shared" ref="S450:S513" si="95">$I450+(INT(COLUMN(S$1)/2) - 5) * ($A450-$I450)/9</f>
        <v>31022.222222222223</v>
      </c>
      <c r="T450" s="25">
        <f>MAX(0,R450*(1+inputs!$B$33)-MAX(0,inputs!$B$31*(S450-inputs!$B$30)))</f>
        <v>47629.967011462897</v>
      </c>
      <c r="U450" s="26">
        <f t="shared" ref="U450:U513" si="96">$I450+(INT(COLUMN(U$1)/2) - 5) * ($A450-$I450)/9</f>
        <v>33777.777777777781</v>
      </c>
      <c r="V450" s="25">
        <f>MAX(0,T450*(1+inputs!$B$33)-MAX(0,inputs!$B$31*(U450-inputs!$B$30)))</f>
        <v>47120.976516634837</v>
      </c>
      <c r="W450" s="26">
        <f t="shared" ref="W450:W513" si="97">$I450+(INT(COLUMN(W$1)/2) - 5) * ($A450-$I450)/9</f>
        <v>36533.333333333328</v>
      </c>
      <c r="X450" s="25">
        <f>MAX(0,V450*(1+inputs!$B$33)-MAX(0,inputs!$B$31*(W450-inputs!$B$30)))</f>
        <v>46356.351164384352</v>
      </c>
      <c r="Y450" s="26">
        <f t="shared" ref="Y450:Y513" si="98">$I450+(INT(COLUMN(Y$1)/2) - 5) * ($A450-$I450)/9</f>
        <v>39288.888888888891</v>
      </c>
      <c r="Z450" s="25">
        <f>MAX(0,X450*(1+inputs!$B$33)-MAX(0,inputs!$B$31*(Y450-inputs!$B$30)))</f>
        <v>45332.25643185011</v>
      </c>
      <c r="AA450" s="25">
        <f>MAX(0,Y450*(1+inputs!$B$33)-MAX(0,inputs!$B$31*(Z450-inputs!$B$30)))</f>
        <v>37614.879143355713</v>
      </c>
      <c r="AB450" s="26">
        <f t="shared" ref="AB450:AB513" si="99">$I450+(INT(COLUMN(AB$1)/2) - 5) * ($A450-$I450)/9</f>
        <v>44800</v>
      </c>
      <c r="AC450" s="25">
        <f>MAX(0,AA450*(1+inputs!$B$33)-MAX(0,inputs!$B$31*(AB450-inputs!$B$30)))</f>
        <v>35963.662330506042</v>
      </c>
      <c r="AD450" s="26">
        <f>IF(inputs!$B$27="YES",MAX(0,inputs!$B$31*(AB450-inputs!$B$30)),0)</f>
        <v>0</v>
      </c>
      <c r="AE450" s="3">
        <f t="shared" ref="AE450:AE513" si="100">SUM(C450:G450)+AD450-H450</f>
        <v>10716.475</v>
      </c>
      <c r="AF450" s="1">
        <f t="shared" si="90"/>
        <v>0.33250000000000002</v>
      </c>
      <c r="AG450" s="8">
        <f t="shared" ref="AG450:AG513" si="101">A450-AE450</f>
        <v>34083.525000000001</v>
      </c>
    </row>
    <row r="451" spans="1:33" x14ac:dyDescent="0.2">
      <c r="A451" s="11">
        <f t="shared" ref="A451:A514" si="102">(ROW(A451)-2)*100</f>
        <v>44900</v>
      </c>
      <c r="B451" s="15">
        <f>inputs!$C$3-MAX(0,MIN((calculations!A451-inputs!$B$8)*0.5,inputs!$C$3))+IF(AND(inputs!$B$23="YES",A451&lt;=inputs!$B$25),inputs!$B$24,0)</f>
        <v>12570</v>
      </c>
      <c r="C451" s="15">
        <f>MAX(0,MIN(A451-B451,inputs!$C$4)*inputs!$B$3)</f>
        <v>6466</v>
      </c>
      <c r="D451" s="16">
        <f>MAX(0,(MIN(A451,inputs!$C$5)-(inputs!$C$4+B451))*inputs!$B$4)</f>
        <v>0</v>
      </c>
      <c r="E451" s="16">
        <f>MAX(0, (calculations!A451-inputs!$C$5)*inputs!$B$5)</f>
        <v>0</v>
      </c>
      <c r="F451" s="19">
        <f>MAX(0,inputs!$B$13*(MIN(calculations!A451,inputs!$C$14)-inputs!$C$13))+MAX(0,inputs!$B$14*(calculations!A451-inputs!$C$14))</f>
        <v>4283.7250000000004</v>
      </c>
      <c r="G451" s="22">
        <f>MAX(MIN((calculations!A451-inputs!$B$21)/10000,100%),0) * inputs!$B$18</f>
        <v>0</v>
      </c>
      <c r="H451" s="22">
        <f>IF(AND(inputs!$B$35="YES", calculations!A451&gt;=inputs!$B$36,calculations!A451&lt;inputs!$B$37),inputs!$B$38*MIN(2,inputs!$B$17),0)</f>
        <v>0</v>
      </c>
      <c r="I451" s="25">
        <f>MIN(inputs!$B$32,A451)</f>
        <v>20000</v>
      </c>
      <c r="J451" s="25">
        <f>inputs!$B$29*(1+inputs!$B$33)-MAX(0,inputs!$B$31*(I451-inputs!$B$30))</f>
        <v>46486.999999999993</v>
      </c>
      <c r="K451" s="26">
        <f t="shared" si="91"/>
        <v>20000</v>
      </c>
      <c r="L451" s="25">
        <f>MAX(0,J451*(1+inputs!$B$33)-MAX(0,inputs!$B$31*(K451-inputs!$B$30)))</f>
        <v>47184.304999999986</v>
      </c>
      <c r="M451" s="26">
        <f t="shared" si="92"/>
        <v>22766.666666666668</v>
      </c>
      <c r="N451" s="25">
        <f>MAX(0,L451*(1+inputs!$B$33)-MAX(0,inputs!$B$31*(M451-inputs!$B$30)))</f>
        <v>47659.629574999977</v>
      </c>
      <c r="O451" s="26">
        <f t="shared" si="93"/>
        <v>25533.333333333332</v>
      </c>
      <c r="P451" s="25">
        <f>MAX(0,N451*(1+inputs!$B$33)-MAX(0,inputs!$B$31*(O451-inputs!$B$30)))</f>
        <v>47893.08401862497</v>
      </c>
      <c r="Q451" s="26">
        <f t="shared" si="94"/>
        <v>28300</v>
      </c>
      <c r="R451" s="25">
        <f>MAX(0,P451*(1+inputs!$B$33)-MAX(0,inputs!$B$31*(Q451-inputs!$B$30)))</f>
        <v>47881.040278904336</v>
      </c>
      <c r="S451" s="26">
        <f t="shared" si="95"/>
        <v>31066.666666666664</v>
      </c>
      <c r="T451" s="25">
        <f>MAX(0,R451*(1+inputs!$B$33)-MAX(0,inputs!$B$31*(S451-inputs!$B$30)))</f>
        <v>47619.815883087897</v>
      </c>
      <c r="U451" s="26">
        <f t="shared" si="96"/>
        <v>33833.333333333336</v>
      </c>
      <c r="V451" s="25">
        <f>MAX(0,T451*(1+inputs!$B$33)-MAX(0,inputs!$B$31*(U451-inputs!$B$30)))</f>
        <v>47105.673121334206</v>
      </c>
      <c r="W451" s="26">
        <f t="shared" si="97"/>
        <v>36600</v>
      </c>
      <c r="X451" s="25">
        <f>MAX(0,V451*(1+inputs!$B$33)-MAX(0,inputs!$B$31*(W451-inputs!$B$30)))</f>
        <v>46334.818218154214</v>
      </c>
      <c r="Y451" s="26">
        <f t="shared" si="98"/>
        <v>39366.666666666672</v>
      </c>
      <c r="Z451" s="25">
        <f>MAX(0,X451*(1+inputs!$B$33)-MAX(0,inputs!$B$31*(Y451-inputs!$B$30)))</f>
        <v>45303.400491426524</v>
      </c>
      <c r="AA451" s="25">
        <f>MAX(0,Y451*(1+inputs!$B$33)-MAX(0,inputs!$B$31*(Z451-inputs!$B$30)))</f>
        <v>37696.42062243828</v>
      </c>
      <c r="AB451" s="26">
        <f t="shared" si="99"/>
        <v>44900</v>
      </c>
      <c r="AC451" s="25">
        <f>MAX(0,AA451*(1+inputs!$B$33)-MAX(0,inputs!$B$31*(AB451-inputs!$B$30)))</f>
        <v>36037.426931774848</v>
      </c>
      <c r="AD451" s="26">
        <f>IF(inputs!$B$27="YES",MAX(0,inputs!$B$31*(AB451-inputs!$B$30)),0)</f>
        <v>0</v>
      </c>
      <c r="AE451" s="3">
        <f t="shared" si="100"/>
        <v>10749.725</v>
      </c>
      <c r="AF451" s="1">
        <f t="shared" ref="AF451:AF514" si="103">(AE452-AE451)/100</f>
        <v>0.33250000000000002</v>
      </c>
      <c r="AG451" s="8">
        <f t="shared" si="101"/>
        <v>34150.275000000001</v>
      </c>
    </row>
    <row r="452" spans="1:33" x14ac:dyDescent="0.2">
      <c r="A452" s="11">
        <f t="shared" si="102"/>
        <v>45000</v>
      </c>
      <c r="B452" s="15">
        <f>inputs!$C$3-MAX(0,MIN((calculations!A452-inputs!$B$8)*0.5,inputs!$C$3))+IF(AND(inputs!$B$23="YES",A452&lt;=inputs!$B$25),inputs!$B$24,0)</f>
        <v>12570</v>
      </c>
      <c r="C452" s="15">
        <f>MAX(0,MIN(A452-B452,inputs!$C$4)*inputs!$B$3)</f>
        <v>6486</v>
      </c>
      <c r="D452" s="16">
        <f>MAX(0,(MIN(A452,inputs!$C$5)-(inputs!$C$4+B452))*inputs!$B$4)</f>
        <v>0</v>
      </c>
      <c r="E452" s="16">
        <f>MAX(0, (calculations!A452-inputs!$C$5)*inputs!$B$5)</f>
        <v>0</v>
      </c>
      <c r="F452" s="19">
        <f>MAX(0,inputs!$B$13*(MIN(calculations!A452,inputs!$C$14)-inputs!$C$13))+MAX(0,inputs!$B$14*(calculations!A452-inputs!$C$14))</f>
        <v>4296.9750000000004</v>
      </c>
      <c r="G452" s="22">
        <f>MAX(MIN((calculations!A452-inputs!$B$21)/10000,100%),0) * inputs!$B$18</f>
        <v>0</v>
      </c>
      <c r="H452" s="22">
        <f>IF(AND(inputs!$B$35="YES", calculations!A452&gt;=inputs!$B$36,calculations!A452&lt;inputs!$B$37),inputs!$B$38*MIN(2,inputs!$B$17),0)</f>
        <v>0</v>
      </c>
      <c r="I452" s="25">
        <f>MIN(inputs!$B$32,A452)</f>
        <v>20000</v>
      </c>
      <c r="J452" s="25">
        <f>inputs!$B$29*(1+inputs!$B$33)-MAX(0,inputs!$B$31*(I452-inputs!$B$30))</f>
        <v>46486.999999999993</v>
      </c>
      <c r="K452" s="26">
        <f t="shared" si="91"/>
        <v>20000</v>
      </c>
      <c r="L452" s="25">
        <f>MAX(0,J452*(1+inputs!$B$33)-MAX(0,inputs!$B$31*(K452-inputs!$B$30)))</f>
        <v>47184.304999999986</v>
      </c>
      <c r="M452" s="26">
        <f t="shared" si="92"/>
        <v>22777.777777777777</v>
      </c>
      <c r="N452" s="25">
        <f>MAX(0,L452*(1+inputs!$B$33)-MAX(0,inputs!$B$31*(M452-inputs!$B$30)))</f>
        <v>47658.629574999977</v>
      </c>
      <c r="O452" s="26">
        <f t="shared" si="93"/>
        <v>25555.555555555555</v>
      </c>
      <c r="P452" s="25">
        <f>MAX(0,N452*(1+inputs!$B$33)-MAX(0,inputs!$B$31*(O452-inputs!$B$30)))</f>
        <v>47890.06901862497</v>
      </c>
      <c r="Q452" s="26">
        <f t="shared" si="94"/>
        <v>28333.333333333336</v>
      </c>
      <c r="R452" s="25">
        <f>MAX(0,P452*(1+inputs!$B$33)-MAX(0,inputs!$B$31*(Q452-inputs!$B$30)))</f>
        <v>47874.980053904335</v>
      </c>
      <c r="S452" s="26">
        <f t="shared" si="95"/>
        <v>31111.111111111109</v>
      </c>
      <c r="T452" s="25">
        <f>MAX(0,R452*(1+inputs!$B$33)-MAX(0,inputs!$B$31*(S452-inputs!$B$30)))</f>
        <v>47609.664754712896</v>
      </c>
      <c r="U452" s="26">
        <f t="shared" si="96"/>
        <v>33888.888888888891</v>
      </c>
      <c r="V452" s="25">
        <f>MAX(0,T452*(1+inputs!$B$33)-MAX(0,inputs!$B$31*(U452-inputs!$B$30)))</f>
        <v>47090.369726033583</v>
      </c>
      <c r="W452" s="26">
        <f t="shared" si="97"/>
        <v>36666.666666666672</v>
      </c>
      <c r="X452" s="25">
        <f>MAX(0,V452*(1+inputs!$B$33)-MAX(0,inputs!$B$31*(W452-inputs!$B$30)))</f>
        <v>46313.285271924076</v>
      </c>
      <c r="Y452" s="26">
        <f t="shared" si="98"/>
        <v>39444.444444444445</v>
      </c>
      <c r="Z452" s="25">
        <f>MAX(0,X452*(1+inputs!$B$33)-MAX(0,inputs!$B$31*(Y452-inputs!$B$30)))</f>
        <v>45274.544551002931</v>
      </c>
      <c r="AA452" s="25">
        <f>MAX(0,Y452*(1+inputs!$B$33)-MAX(0,inputs!$B$31*(Z452-inputs!$B$30)))</f>
        <v>37777.962101520847</v>
      </c>
      <c r="AB452" s="26">
        <f t="shared" si="99"/>
        <v>45000</v>
      </c>
      <c r="AC452" s="25">
        <f>MAX(0,AA452*(1+inputs!$B$33)-MAX(0,inputs!$B$31*(AB452-inputs!$B$30)))</f>
        <v>36111.191533043653</v>
      </c>
      <c r="AD452" s="26">
        <f>IF(inputs!$B$27="YES",MAX(0,inputs!$B$31*(AB452-inputs!$B$30)),0)</f>
        <v>0</v>
      </c>
      <c r="AE452" s="3">
        <f t="shared" si="100"/>
        <v>10782.975</v>
      </c>
      <c r="AF452" s="1">
        <f t="shared" si="103"/>
        <v>0.33250000000000002</v>
      </c>
      <c r="AG452" s="8">
        <f t="shared" si="101"/>
        <v>34217.025000000001</v>
      </c>
    </row>
    <row r="453" spans="1:33" x14ac:dyDescent="0.2">
      <c r="A453" s="11">
        <f t="shared" si="102"/>
        <v>45100</v>
      </c>
      <c r="B453" s="15">
        <f>inputs!$C$3-MAX(0,MIN((calculations!A453-inputs!$B$8)*0.5,inputs!$C$3))+IF(AND(inputs!$B$23="YES",A453&lt;=inputs!$B$25),inputs!$B$24,0)</f>
        <v>12570</v>
      </c>
      <c r="C453" s="15">
        <f>MAX(0,MIN(A453-B453,inputs!$C$4)*inputs!$B$3)</f>
        <v>6506</v>
      </c>
      <c r="D453" s="16">
        <f>MAX(0,(MIN(A453,inputs!$C$5)-(inputs!$C$4+B453))*inputs!$B$4)</f>
        <v>0</v>
      </c>
      <c r="E453" s="16">
        <f>MAX(0, (calculations!A453-inputs!$C$5)*inputs!$B$5)</f>
        <v>0</v>
      </c>
      <c r="F453" s="19">
        <f>MAX(0,inputs!$B$13*(MIN(calculations!A453,inputs!$C$14)-inputs!$C$13))+MAX(0,inputs!$B$14*(calculations!A453-inputs!$C$14))</f>
        <v>4310.2250000000004</v>
      </c>
      <c r="G453" s="22">
        <f>MAX(MIN((calculations!A453-inputs!$B$21)/10000,100%),0) * inputs!$B$18</f>
        <v>0</v>
      </c>
      <c r="H453" s="22">
        <f>IF(AND(inputs!$B$35="YES", calculations!A453&gt;=inputs!$B$36,calculations!A453&lt;inputs!$B$37),inputs!$B$38*MIN(2,inputs!$B$17),0)</f>
        <v>0</v>
      </c>
      <c r="I453" s="25">
        <f>MIN(inputs!$B$32,A453)</f>
        <v>20000</v>
      </c>
      <c r="J453" s="25">
        <f>inputs!$B$29*(1+inputs!$B$33)-MAX(0,inputs!$B$31*(I453-inputs!$B$30))</f>
        <v>46486.999999999993</v>
      </c>
      <c r="K453" s="26">
        <f t="shared" si="91"/>
        <v>20000</v>
      </c>
      <c r="L453" s="25">
        <f>MAX(0,J453*(1+inputs!$B$33)-MAX(0,inputs!$B$31*(K453-inputs!$B$30)))</f>
        <v>47184.304999999986</v>
      </c>
      <c r="M453" s="26">
        <f t="shared" si="92"/>
        <v>22788.888888888891</v>
      </c>
      <c r="N453" s="25">
        <f>MAX(0,L453*(1+inputs!$B$33)-MAX(0,inputs!$B$31*(M453-inputs!$B$30)))</f>
        <v>47657.629574999977</v>
      </c>
      <c r="O453" s="26">
        <f t="shared" si="93"/>
        <v>25577.777777777777</v>
      </c>
      <c r="P453" s="25">
        <f>MAX(0,N453*(1+inputs!$B$33)-MAX(0,inputs!$B$31*(O453-inputs!$B$30)))</f>
        <v>47887.054018624971</v>
      </c>
      <c r="Q453" s="26">
        <f t="shared" si="94"/>
        <v>28366.666666666664</v>
      </c>
      <c r="R453" s="25">
        <f>MAX(0,P453*(1+inputs!$B$33)-MAX(0,inputs!$B$31*(Q453-inputs!$B$30)))</f>
        <v>47868.919828904342</v>
      </c>
      <c r="S453" s="26">
        <f t="shared" si="95"/>
        <v>31155.555555555555</v>
      </c>
      <c r="T453" s="25">
        <f>MAX(0,R453*(1+inputs!$B$33)-MAX(0,inputs!$B$31*(S453-inputs!$B$30)))</f>
        <v>47599.513626337903</v>
      </c>
      <c r="U453" s="26">
        <f t="shared" si="96"/>
        <v>33944.444444444445</v>
      </c>
      <c r="V453" s="25">
        <f>MAX(0,T453*(1+inputs!$B$33)-MAX(0,inputs!$B$31*(U453-inputs!$B$30)))</f>
        <v>47075.066330732967</v>
      </c>
      <c r="W453" s="26">
        <f t="shared" si="97"/>
        <v>36733.333333333328</v>
      </c>
      <c r="X453" s="25">
        <f>MAX(0,V453*(1+inputs!$B$33)-MAX(0,inputs!$B$31*(W453-inputs!$B$30)))</f>
        <v>46291.752325693953</v>
      </c>
      <c r="Y453" s="26">
        <f t="shared" si="98"/>
        <v>39522.222222222219</v>
      </c>
      <c r="Z453" s="25">
        <f>MAX(0,X453*(1+inputs!$B$33)-MAX(0,inputs!$B$31*(Y453-inputs!$B$30)))</f>
        <v>45245.688610579353</v>
      </c>
      <c r="AA453" s="25">
        <f>MAX(0,Y453*(1+inputs!$B$33)-MAX(0,inputs!$B$31*(Z453-inputs!$B$30)))</f>
        <v>37859.503580603407</v>
      </c>
      <c r="AB453" s="26">
        <f t="shared" si="99"/>
        <v>45100</v>
      </c>
      <c r="AC453" s="25">
        <f>MAX(0,AA453*(1+inputs!$B$33)-MAX(0,inputs!$B$31*(AB453-inputs!$B$30)))</f>
        <v>36184.956134312451</v>
      </c>
      <c r="AD453" s="26">
        <f>IF(inputs!$B$27="YES",MAX(0,inputs!$B$31*(AB453-inputs!$B$30)),0)</f>
        <v>0</v>
      </c>
      <c r="AE453" s="3">
        <f t="shared" si="100"/>
        <v>10816.225</v>
      </c>
      <c r="AF453" s="1">
        <f t="shared" si="103"/>
        <v>0.33250000000000002</v>
      </c>
      <c r="AG453" s="8">
        <f t="shared" si="101"/>
        <v>34283.775000000001</v>
      </c>
    </row>
    <row r="454" spans="1:33" x14ac:dyDescent="0.2">
      <c r="A454" s="11">
        <f t="shared" si="102"/>
        <v>45200</v>
      </c>
      <c r="B454" s="15">
        <f>inputs!$C$3-MAX(0,MIN((calculations!A454-inputs!$B$8)*0.5,inputs!$C$3))+IF(AND(inputs!$B$23="YES",A454&lt;=inputs!$B$25),inputs!$B$24,0)</f>
        <v>12570</v>
      </c>
      <c r="C454" s="15">
        <f>MAX(0,MIN(A454-B454,inputs!$C$4)*inputs!$B$3)</f>
        <v>6526</v>
      </c>
      <c r="D454" s="16">
        <f>MAX(0,(MIN(A454,inputs!$C$5)-(inputs!$C$4+B454))*inputs!$B$4)</f>
        <v>0</v>
      </c>
      <c r="E454" s="16">
        <f>MAX(0, (calculations!A454-inputs!$C$5)*inputs!$B$5)</f>
        <v>0</v>
      </c>
      <c r="F454" s="19">
        <f>MAX(0,inputs!$B$13*(MIN(calculations!A454,inputs!$C$14)-inputs!$C$13))+MAX(0,inputs!$B$14*(calculations!A454-inputs!$C$14))</f>
        <v>4323.4750000000004</v>
      </c>
      <c r="G454" s="22">
        <f>MAX(MIN((calculations!A454-inputs!$B$21)/10000,100%),0) * inputs!$B$18</f>
        <v>0</v>
      </c>
      <c r="H454" s="22">
        <f>IF(AND(inputs!$B$35="YES", calculations!A454&gt;=inputs!$B$36,calculations!A454&lt;inputs!$B$37),inputs!$B$38*MIN(2,inputs!$B$17),0)</f>
        <v>0</v>
      </c>
      <c r="I454" s="25">
        <f>MIN(inputs!$B$32,A454)</f>
        <v>20000</v>
      </c>
      <c r="J454" s="25">
        <f>inputs!$B$29*(1+inputs!$B$33)-MAX(0,inputs!$B$31*(I454-inputs!$B$30))</f>
        <v>46486.999999999993</v>
      </c>
      <c r="K454" s="26">
        <f t="shared" si="91"/>
        <v>20000</v>
      </c>
      <c r="L454" s="25">
        <f>MAX(0,J454*(1+inputs!$B$33)-MAX(0,inputs!$B$31*(K454-inputs!$B$30)))</f>
        <v>47184.304999999986</v>
      </c>
      <c r="M454" s="26">
        <f t="shared" si="92"/>
        <v>22800</v>
      </c>
      <c r="N454" s="25">
        <f>MAX(0,L454*(1+inputs!$B$33)-MAX(0,inputs!$B$31*(M454-inputs!$B$30)))</f>
        <v>47656.629574999977</v>
      </c>
      <c r="O454" s="26">
        <f t="shared" si="93"/>
        <v>25600</v>
      </c>
      <c r="P454" s="25">
        <f>MAX(0,N454*(1+inputs!$B$33)-MAX(0,inputs!$B$31*(O454-inputs!$B$30)))</f>
        <v>47884.039018624972</v>
      </c>
      <c r="Q454" s="26">
        <f t="shared" si="94"/>
        <v>28400</v>
      </c>
      <c r="R454" s="25">
        <f>MAX(0,P454*(1+inputs!$B$33)-MAX(0,inputs!$B$31*(Q454-inputs!$B$30)))</f>
        <v>47862.85960390434</v>
      </c>
      <c r="S454" s="26">
        <f t="shared" si="95"/>
        <v>31200</v>
      </c>
      <c r="T454" s="25">
        <f>MAX(0,R454*(1+inputs!$B$33)-MAX(0,inputs!$B$31*(S454-inputs!$B$30)))</f>
        <v>47589.362497962902</v>
      </c>
      <c r="U454" s="26">
        <f t="shared" si="96"/>
        <v>34000</v>
      </c>
      <c r="V454" s="25">
        <f>MAX(0,T454*(1+inputs!$B$33)-MAX(0,inputs!$B$31*(U454-inputs!$B$30)))</f>
        <v>47059.762935432336</v>
      </c>
      <c r="W454" s="26">
        <f t="shared" si="97"/>
        <v>36800</v>
      </c>
      <c r="X454" s="25">
        <f>MAX(0,V454*(1+inputs!$B$33)-MAX(0,inputs!$B$31*(W454-inputs!$B$30)))</f>
        <v>46270.219379463815</v>
      </c>
      <c r="Y454" s="26">
        <f t="shared" si="98"/>
        <v>39600</v>
      </c>
      <c r="Z454" s="25">
        <f>MAX(0,X454*(1+inputs!$B$33)-MAX(0,inputs!$B$31*(Y454-inputs!$B$30)))</f>
        <v>45216.832670155767</v>
      </c>
      <c r="AA454" s="25">
        <f>MAX(0,Y454*(1+inputs!$B$33)-MAX(0,inputs!$B$31*(Z454-inputs!$B$30)))</f>
        <v>37941.045059685974</v>
      </c>
      <c r="AB454" s="26">
        <f t="shared" si="99"/>
        <v>45200</v>
      </c>
      <c r="AC454" s="25">
        <f>MAX(0,AA454*(1+inputs!$B$33)-MAX(0,inputs!$B$31*(AB454-inputs!$B$30)))</f>
        <v>36258.720735581257</v>
      </c>
      <c r="AD454" s="26">
        <f>IF(inputs!$B$27="YES",MAX(0,inputs!$B$31*(AB454-inputs!$B$30)),0)</f>
        <v>0</v>
      </c>
      <c r="AE454" s="3">
        <f t="shared" si="100"/>
        <v>10849.475</v>
      </c>
      <c r="AF454" s="1">
        <f t="shared" si="103"/>
        <v>0.33250000000000002</v>
      </c>
      <c r="AG454" s="8">
        <f t="shared" si="101"/>
        <v>34350.525000000001</v>
      </c>
    </row>
    <row r="455" spans="1:33" x14ac:dyDescent="0.2">
      <c r="A455" s="11">
        <f t="shared" si="102"/>
        <v>45300</v>
      </c>
      <c r="B455" s="15">
        <f>inputs!$C$3-MAX(0,MIN((calculations!A455-inputs!$B$8)*0.5,inputs!$C$3))+IF(AND(inputs!$B$23="YES",A455&lt;=inputs!$B$25),inputs!$B$24,0)</f>
        <v>12570</v>
      </c>
      <c r="C455" s="15">
        <f>MAX(0,MIN(A455-B455,inputs!$C$4)*inputs!$B$3)</f>
        <v>6546</v>
      </c>
      <c r="D455" s="16">
        <f>MAX(0,(MIN(A455,inputs!$C$5)-(inputs!$C$4+B455))*inputs!$B$4)</f>
        <v>0</v>
      </c>
      <c r="E455" s="16">
        <f>MAX(0, (calculations!A455-inputs!$C$5)*inputs!$B$5)</f>
        <v>0</v>
      </c>
      <c r="F455" s="19">
        <f>MAX(0,inputs!$B$13*(MIN(calculations!A455,inputs!$C$14)-inputs!$C$13))+MAX(0,inputs!$B$14*(calculations!A455-inputs!$C$14))</f>
        <v>4336.7250000000004</v>
      </c>
      <c r="G455" s="22">
        <f>MAX(MIN((calculations!A455-inputs!$B$21)/10000,100%),0) * inputs!$B$18</f>
        <v>0</v>
      </c>
      <c r="H455" s="22">
        <f>IF(AND(inputs!$B$35="YES", calculations!A455&gt;=inputs!$B$36,calculations!A455&lt;inputs!$B$37),inputs!$B$38*MIN(2,inputs!$B$17),0)</f>
        <v>0</v>
      </c>
      <c r="I455" s="25">
        <f>MIN(inputs!$B$32,A455)</f>
        <v>20000</v>
      </c>
      <c r="J455" s="25">
        <f>inputs!$B$29*(1+inputs!$B$33)-MAX(0,inputs!$B$31*(I455-inputs!$B$30))</f>
        <v>46486.999999999993</v>
      </c>
      <c r="K455" s="26">
        <f t="shared" si="91"/>
        <v>20000</v>
      </c>
      <c r="L455" s="25">
        <f>MAX(0,J455*(1+inputs!$B$33)-MAX(0,inputs!$B$31*(K455-inputs!$B$30)))</f>
        <v>47184.304999999986</v>
      </c>
      <c r="M455" s="26">
        <f t="shared" si="92"/>
        <v>22811.111111111109</v>
      </c>
      <c r="N455" s="25">
        <f>MAX(0,L455*(1+inputs!$B$33)-MAX(0,inputs!$B$31*(M455-inputs!$B$30)))</f>
        <v>47655.629574999977</v>
      </c>
      <c r="O455" s="26">
        <f t="shared" si="93"/>
        <v>25622.222222222223</v>
      </c>
      <c r="P455" s="25">
        <f>MAX(0,N455*(1+inputs!$B$33)-MAX(0,inputs!$B$31*(O455-inputs!$B$30)))</f>
        <v>47881.024018624972</v>
      </c>
      <c r="Q455" s="26">
        <f t="shared" si="94"/>
        <v>28433.333333333336</v>
      </c>
      <c r="R455" s="25">
        <f>MAX(0,P455*(1+inputs!$B$33)-MAX(0,inputs!$B$31*(Q455-inputs!$B$30)))</f>
        <v>47856.799378904339</v>
      </c>
      <c r="S455" s="26">
        <f t="shared" si="95"/>
        <v>31244.444444444445</v>
      </c>
      <c r="T455" s="25">
        <f>MAX(0,R455*(1+inputs!$B$33)-MAX(0,inputs!$B$31*(S455-inputs!$B$30)))</f>
        <v>47579.211369587894</v>
      </c>
      <c r="U455" s="26">
        <f t="shared" si="96"/>
        <v>34055.555555555555</v>
      </c>
      <c r="V455" s="25">
        <f>MAX(0,T455*(1+inputs!$B$33)-MAX(0,inputs!$B$31*(U455-inputs!$B$30)))</f>
        <v>47044.459540131706</v>
      </c>
      <c r="W455" s="26">
        <f t="shared" si="97"/>
        <v>36866.666666666672</v>
      </c>
      <c r="X455" s="25">
        <f>MAX(0,V455*(1+inputs!$B$33)-MAX(0,inputs!$B$31*(W455-inputs!$B$30)))</f>
        <v>46248.686433233677</v>
      </c>
      <c r="Y455" s="26">
        <f t="shared" si="98"/>
        <v>39677.777777777781</v>
      </c>
      <c r="Z455" s="25">
        <f>MAX(0,X455*(1+inputs!$B$33)-MAX(0,inputs!$B$31*(Y455-inputs!$B$30)))</f>
        <v>45187.976729732174</v>
      </c>
      <c r="AA455" s="25">
        <f>MAX(0,Y455*(1+inputs!$B$33)-MAX(0,inputs!$B$31*(Z455-inputs!$B$30)))</f>
        <v>38022.586538768548</v>
      </c>
      <c r="AB455" s="26">
        <f t="shared" si="99"/>
        <v>45300</v>
      </c>
      <c r="AC455" s="25">
        <f>MAX(0,AA455*(1+inputs!$B$33)-MAX(0,inputs!$B$31*(AB455-inputs!$B$30)))</f>
        <v>36332.48533685007</v>
      </c>
      <c r="AD455" s="26">
        <f>IF(inputs!$B$27="YES",MAX(0,inputs!$B$31*(AB455-inputs!$B$30)),0)</f>
        <v>0</v>
      </c>
      <c r="AE455" s="3">
        <f t="shared" si="100"/>
        <v>10882.725</v>
      </c>
      <c r="AF455" s="1">
        <f t="shared" si="103"/>
        <v>0.33250000000000002</v>
      </c>
      <c r="AG455" s="8">
        <f t="shared" si="101"/>
        <v>34417.275000000001</v>
      </c>
    </row>
    <row r="456" spans="1:33" x14ac:dyDescent="0.2">
      <c r="A456" s="11">
        <f t="shared" si="102"/>
        <v>45400</v>
      </c>
      <c r="B456" s="15">
        <f>inputs!$C$3-MAX(0,MIN((calculations!A456-inputs!$B$8)*0.5,inputs!$C$3))+IF(AND(inputs!$B$23="YES",A456&lt;=inputs!$B$25),inputs!$B$24,0)</f>
        <v>12570</v>
      </c>
      <c r="C456" s="15">
        <f>MAX(0,MIN(A456-B456,inputs!$C$4)*inputs!$B$3)</f>
        <v>6566</v>
      </c>
      <c r="D456" s="16">
        <f>MAX(0,(MIN(A456,inputs!$C$5)-(inputs!$C$4+B456))*inputs!$B$4)</f>
        <v>0</v>
      </c>
      <c r="E456" s="16">
        <f>MAX(0, (calculations!A456-inputs!$C$5)*inputs!$B$5)</f>
        <v>0</v>
      </c>
      <c r="F456" s="19">
        <f>MAX(0,inputs!$B$13*(MIN(calculations!A456,inputs!$C$14)-inputs!$C$13))+MAX(0,inputs!$B$14*(calculations!A456-inputs!$C$14))</f>
        <v>4349.9750000000004</v>
      </c>
      <c r="G456" s="22">
        <f>MAX(MIN((calculations!A456-inputs!$B$21)/10000,100%),0) * inputs!$B$18</f>
        <v>0</v>
      </c>
      <c r="H456" s="22">
        <f>IF(AND(inputs!$B$35="YES", calculations!A456&gt;=inputs!$B$36,calculations!A456&lt;inputs!$B$37),inputs!$B$38*MIN(2,inputs!$B$17),0)</f>
        <v>0</v>
      </c>
      <c r="I456" s="25">
        <f>MIN(inputs!$B$32,A456)</f>
        <v>20000</v>
      </c>
      <c r="J456" s="25">
        <f>inputs!$B$29*(1+inputs!$B$33)-MAX(0,inputs!$B$31*(I456-inputs!$B$30))</f>
        <v>46486.999999999993</v>
      </c>
      <c r="K456" s="26">
        <f t="shared" si="91"/>
        <v>20000</v>
      </c>
      <c r="L456" s="25">
        <f>MAX(0,J456*(1+inputs!$B$33)-MAX(0,inputs!$B$31*(K456-inputs!$B$30)))</f>
        <v>47184.304999999986</v>
      </c>
      <c r="M456" s="26">
        <f t="shared" si="92"/>
        <v>22822.222222222223</v>
      </c>
      <c r="N456" s="25">
        <f>MAX(0,L456*(1+inputs!$B$33)-MAX(0,inputs!$B$31*(M456-inputs!$B$30)))</f>
        <v>47654.629574999977</v>
      </c>
      <c r="O456" s="26">
        <f t="shared" si="93"/>
        <v>25644.444444444445</v>
      </c>
      <c r="P456" s="25">
        <f>MAX(0,N456*(1+inputs!$B$33)-MAX(0,inputs!$B$31*(O456-inputs!$B$30)))</f>
        <v>47878.009018624973</v>
      </c>
      <c r="Q456" s="26">
        <f t="shared" si="94"/>
        <v>28466.666666666664</v>
      </c>
      <c r="R456" s="25">
        <f>MAX(0,P456*(1+inputs!$B$33)-MAX(0,inputs!$B$31*(Q456-inputs!$B$30)))</f>
        <v>47850.739153904338</v>
      </c>
      <c r="S456" s="26">
        <f t="shared" si="95"/>
        <v>31288.888888888891</v>
      </c>
      <c r="T456" s="25">
        <f>MAX(0,R456*(1+inputs!$B$33)-MAX(0,inputs!$B$31*(S456-inputs!$B$30)))</f>
        <v>47569.060241212894</v>
      </c>
      <c r="U456" s="26">
        <f t="shared" si="96"/>
        <v>34111.111111111109</v>
      </c>
      <c r="V456" s="25">
        <f>MAX(0,T456*(1+inputs!$B$33)-MAX(0,inputs!$B$31*(U456-inputs!$B$30)))</f>
        <v>47029.156144831082</v>
      </c>
      <c r="W456" s="26">
        <f t="shared" si="97"/>
        <v>36933.333333333328</v>
      </c>
      <c r="X456" s="25">
        <f>MAX(0,V456*(1+inputs!$B$33)-MAX(0,inputs!$B$31*(W456-inputs!$B$30)))</f>
        <v>46227.153487003539</v>
      </c>
      <c r="Y456" s="26">
        <f t="shared" si="98"/>
        <v>39755.555555555555</v>
      </c>
      <c r="Z456" s="25">
        <f>MAX(0,X456*(1+inputs!$B$33)-MAX(0,inputs!$B$31*(Y456-inputs!$B$30)))</f>
        <v>45159.120789308588</v>
      </c>
      <c r="AA456" s="25">
        <f>MAX(0,Y456*(1+inputs!$B$33)-MAX(0,inputs!$B$31*(Z456-inputs!$B$30)))</f>
        <v>38104.128017851108</v>
      </c>
      <c r="AB456" s="26">
        <f t="shared" si="99"/>
        <v>45400</v>
      </c>
      <c r="AC456" s="25">
        <f>MAX(0,AA456*(1+inputs!$B$33)-MAX(0,inputs!$B$31*(AB456-inputs!$B$30)))</f>
        <v>36406.249938118868</v>
      </c>
      <c r="AD456" s="26">
        <f>IF(inputs!$B$27="YES",MAX(0,inputs!$B$31*(AB456-inputs!$B$30)),0)</f>
        <v>0</v>
      </c>
      <c r="AE456" s="3">
        <f t="shared" si="100"/>
        <v>10915.975</v>
      </c>
      <c r="AF456" s="1">
        <f t="shared" si="103"/>
        <v>0.33250000000000002</v>
      </c>
      <c r="AG456" s="8">
        <f t="shared" si="101"/>
        <v>34484.025000000001</v>
      </c>
    </row>
    <row r="457" spans="1:33" x14ac:dyDescent="0.2">
      <c r="A457" s="11">
        <f t="shared" si="102"/>
        <v>45500</v>
      </c>
      <c r="B457" s="15">
        <f>inputs!$C$3-MAX(0,MIN((calculations!A457-inputs!$B$8)*0.5,inputs!$C$3))+IF(AND(inputs!$B$23="YES",A457&lt;=inputs!$B$25),inputs!$B$24,0)</f>
        <v>12570</v>
      </c>
      <c r="C457" s="15">
        <f>MAX(0,MIN(A457-B457,inputs!$C$4)*inputs!$B$3)</f>
        <v>6586</v>
      </c>
      <c r="D457" s="16">
        <f>MAX(0,(MIN(A457,inputs!$C$5)-(inputs!$C$4+B457))*inputs!$B$4)</f>
        <v>0</v>
      </c>
      <c r="E457" s="16">
        <f>MAX(0, (calculations!A457-inputs!$C$5)*inputs!$B$5)</f>
        <v>0</v>
      </c>
      <c r="F457" s="19">
        <f>MAX(0,inputs!$B$13*(MIN(calculations!A457,inputs!$C$14)-inputs!$C$13))+MAX(0,inputs!$B$14*(calculations!A457-inputs!$C$14))</f>
        <v>4363.2250000000004</v>
      </c>
      <c r="G457" s="22">
        <f>MAX(MIN((calculations!A457-inputs!$B$21)/10000,100%),0) * inputs!$B$18</f>
        <v>0</v>
      </c>
      <c r="H457" s="22">
        <f>IF(AND(inputs!$B$35="YES", calculations!A457&gt;=inputs!$B$36,calculations!A457&lt;inputs!$B$37),inputs!$B$38*MIN(2,inputs!$B$17),0)</f>
        <v>0</v>
      </c>
      <c r="I457" s="25">
        <f>MIN(inputs!$B$32,A457)</f>
        <v>20000</v>
      </c>
      <c r="J457" s="25">
        <f>inputs!$B$29*(1+inputs!$B$33)-MAX(0,inputs!$B$31*(I457-inputs!$B$30))</f>
        <v>46486.999999999993</v>
      </c>
      <c r="K457" s="26">
        <f t="shared" si="91"/>
        <v>20000</v>
      </c>
      <c r="L457" s="25">
        <f>MAX(0,J457*(1+inputs!$B$33)-MAX(0,inputs!$B$31*(K457-inputs!$B$30)))</f>
        <v>47184.304999999986</v>
      </c>
      <c r="M457" s="26">
        <f t="shared" si="92"/>
        <v>22833.333333333332</v>
      </c>
      <c r="N457" s="25">
        <f>MAX(0,L457*(1+inputs!$B$33)-MAX(0,inputs!$B$31*(M457-inputs!$B$30)))</f>
        <v>47653.629574999977</v>
      </c>
      <c r="O457" s="26">
        <f t="shared" si="93"/>
        <v>25666.666666666668</v>
      </c>
      <c r="P457" s="25">
        <f>MAX(0,N457*(1+inputs!$B$33)-MAX(0,inputs!$B$31*(O457-inputs!$B$30)))</f>
        <v>47874.994018624973</v>
      </c>
      <c r="Q457" s="26">
        <f t="shared" si="94"/>
        <v>28500</v>
      </c>
      <c r="R457" s="25">
        <f>MAX(0,P457*(1+inputs!$B$33)-MAX(0,inputs!$B$31*(Q457-inputs!$B$30)))</f>
        <v>47844.678928904337</v>
      </c>
      <c r="S457" s="26">
        <f t="shared" si="95"/>
        <v>31333.333333333336</v>
      </c>
      <c r="T457" s="25">
        <f>MAX(0,R457*(1+inputs!$B$33)-MAX(0,inputs!$B$31*(S457-inputs!$B$30)))</f>
        <v>47558.909112837893</v>
      </c>
      <c r="U457" s="26">
        <f t="shared" si="96"/>
        <v>34166.666666666664</v>
      </c>
      <c r="V457" s="25">
        <f>MAX(0,T457*(1+inputs!$B$33)-MAX(0,inputs!$B$31*(U457-inputs!$B$30)))</f>
        <v>47013.852749530452</v>
      </c>
      <c r="W457" s="26">
        <f t="shared" si="97"/>
        <v>37000</v>
      </c>
      <c r="X457" s="25">
        <f>MAX(0,V457*(1+inputs!$B$33)-MAX(0,inputs!$B$31*(W457-inputs!$B$30)))</f>
        <v>46205.620540773401</v>
      </c>
      <c r="Y457" s="26">
        <f t="shared" si="98"/>
        <v>39833.333333333328</v>
      </c>
      <c r="Z457" s="25">
        <f>MAX(0,X457*(1+inputs!$B$33)-MAX(0,inputs!$B$31*(Y457-inputs!$B$30)))</f>
        <v>45130.264848884995</v>
      </c>
      <c r="AA457" s="25">
        <f>MAX(0,Y457*(1+inputs!$B$33)-MAX(0,inputs!$B$31*(Z457-inputs!$B$30)))</f>
        <v>38185.669496933675</v>
      </c>
      <c r="AB457" s="26">
        <f t="shared" si="99"/>
        <v>45500</v>
      </c>
      <c r="AC457" s="25">
        <f>MAX(0,AA457*(1+inputs!$B$33)-MAX(0,inputs!$B$31*(AB457-inputs!$B$30)))</f>
        <v>36480.014539387674</v>
      </c>
      <c r="AD457" s="26">
        <f>IF(inputs!$B$27="YES",MAX(0,inputs!$B$31*(AB457-inputs!$B$30)),0)</f>
        <v>0</v>
      </c>
      <c r="AE457" s="3">
        <f t="shared" si="100"/>
        <v>10949.225</v>
      </c>
      <c r="AF457" s="1">
        <f t="shared" si="103"/>
        <v>0.33250000000000002</v>
      </c>
      <c r="AG457" s="8">
        <f t="shared" si="101"/>
        <v>34550.775000000001</v>
      </c>
    </row>
    <row r="458" spans="1:33" x14ac:dyDescent="0.2">
      <c r="A458" s="11">
        <f t="shared" si="102"/>
        <v>45600</v>
      </c>
      <c r="B458" s="15">
        <f>inputs!$C$3-MAX(0,MIN((calculations!A458-inputs!$B$8)*0.5,inputs!$C$3))+IF(AND(inputs!$B$23="YES",A458&lt;=inputs!$B$25),inputs!$B$24,0)</f>
        <v>12570</v>
      </c>
      <c r="C458" s="15">
        <f>MAX(0,MIN(A458-B458,inputs!$C$4)*inputs!$B$3)</f>
        <v>6606</v>
      </c>
      <c r="D458" s="16">
        <f>MAX(0,(MIN(A458,inputs!$C$5)-(inputs!$C$4+B458))*inputs!$B$4)</f>
        <v>0</v>
      </c>
      <c r="E458" s="16">
        <f>MAX(0, (calculations!A458-inputs!$C$5)*inputs!$B$5)</f>
        <v>0</v>
      </c>
      <c r="F458" s="19">
        <f>MAX(0,inputs!$B$13*(MIN(calculations!A458,inputs!$C$14)-inputs!$C$13))+MAX(0,inputs!$B$14*(calculations!A458-inputs!$C$14))</f>
        <v>4376.4750000000004</v>
      </c>
      <c r="G458" s="22">
        <f>MAX(MIN((calculations!A458-inputs!$B$21)/10000,100%),0) * inputs!$B$18</f>
        <v>0</v>
      </c>
      <c r="H458" s="22">
        <f>IF(AND(inputs!$B$35="YES", calculations!A458&gt;=inputs!$B$36,calculations!A458&lt;inputs!$B$37),inputs!$B$38*MIN(2,inputs!$B$17),0)</f>
        <v>0</v>
      </c>
      <c r="I458" s="25">
        <f>MIN(inputs!$B$32,A458)</f>
        <v>20000</v>
      </c>
      <c r="J458" s="25">
        <f>inputs!$B$29*(1+inputs!$B$33)-MAX(0,inputs!$B$31*(I458-inputs!$B$30))</f>
        <v>46486.999999999993</v>
      </c>
      <c r="K458" s="26">
        <f t="shared" si="91"/>
        <v>20000</v>
      </c>
      <c r="L458" s="25">
        <f>MAX(0,J458*(1+inputs!$B$33)-MAX(0,inputs!$B$31*(K458-inputs!$B$30)))</f>
        <v>47184.304999999986</v>
      </c>
      <c r="M458" s="26">
        <f t="shared" si="92"/>
        <v>22844.444444444445</v>
      </c>
      <c r="N458" s="25">
        <f>MAX(0,L458*(1+inputs!$B$33)-MAX(0,inputs!$B$31*(M458-inputs!$B$30)))</f>
        <v>47652.629574999977</v>
      </c>
      <c r="O458" s="26">
        <f t="shared" si="93"/>
        <v>25688.888888888891</v>
      </c>
      <c r="P458" s="25">
        <f>MAX(0,N458*(1+inputs!$B$33)-MAX(0,inputs!$B$31*(O458-inputs!$B$30)))</f>
        <v>47871.979018624967</v>
      </c>
      <c r="Q458" s="26">
        <f t="shared" si="94"/>
        <v>28533.333333333336</v>
      </c>
      <c r="R458" s="25">
        <f>MAX(0,P458*(1+inputs!$B$33)-MAX(0,inputs!$B$31*(Q458-inputs!$B$30)))</f>
        <v>47838.618703904336</v>
      </c>
      <c r="S458" s="26">
        <f t="shared" si="95"/>
        <v>31377.777777777777</v>
      </c>
      <c r="T458" s="25">
        <f>MAX(0,R458*(1+inputs!$B$33)-MAX(0,inputs!$B$31*(S458-inputs!$B$30)))</f>
        <v>47548.757984462893</v>
      </c>
      <c r="U458" s="26">
        <f t="shared" si="96"/>
        <v>34222.222222222219</v>
      </c>
      <c r="V458" s="25">
        <f>MAX(0,T458*(1+inputs!$B$33)-MAX(0,inputs!$B$31*(U458-inputs!$B$30)))</f>
        <v>46998.549354229828</v>
      </c>
      <c r="W458" s="26">
        <f t="shared" si="97"/>
        <v>37066.666666666672</v>
      </c>
      <c r="X458" s="25">
        <f>MAX(0,V458*(1+inputs!$B$33)-MAX(0,inputs!$B$31*(W458-inputs!$B$30)))</f>
        <v>46184.087594543271</v>
      </c>
      <c r="Y458" s="26">
        <f t="shared" si="98"/>
        <v>39911.111111111109</v>
      </c>
      <c r="Z458" s="25">
        <f>MAX(0,X458*(1+inputs!$B$33)-MAX(0,inputs!$B$31*(Y458-inputs!$B$30)))</f>
        <v>45101.40890846141</v>
      </c>
      <c r="AA458" s="25">
        <f>MAX(0,Y458*(1+inputs!$B$33)-MAX(0,inputs!$B$31*(Z458-inputs!$B$30)))</f>
        <v>38267.210976016249</v>
      </c>
      <c r="AB458" s="26">
        <f t="shared" si="99"/>
        <v>45600</v>
      </c>
      <c r="AC458" s="25">
        <f>MAX(0,AA458*(1+inputs!$B$33)-MAX(0,inputs!$B$31*(AB458-inputs!$B$30)))</f>
        <v>36553.779140656487</v>
      </c>
      <c r="AD458" s="26">
        <f>IF(inputs!$B$27="YES",MAX(0,inputs!$B$31*(AB458-inputs!$B$30)),0)</f>
        <v>0</v>
      </c>
      <c r="AE458" s="3">
        <f t="shared" si="100"/>
        <v>10982.475</v>
      </c>
      <c r="AF458" s="1">
        <f t="shared" si="103"/>
        <v>0.33250000000000002</v>
      </c>
      <c r="AG458" s="8">
        <f t="shared" si="101"/>
        <v>34617.525000000001</v>
      </c>
    </row>
    <row r="459" spans="1:33" x14ac:dyDescent="0.2">
      <c r="A459" s="11">
        <f t="shared" si="102"/>
        <v>45700</v>
      </c>
      <c r="B459" s="15">
        <f>inputs!$C$3-MAX(0,MIN((calculations!A459-inputs!$B$8)*0.5,inputs!$C$3))+IF(AND(inputs!$B$23="YES",A459&lt;=inputs!$B$25),inputs!$B$24,0)</f>
        <v>12570</v>
      </c>
      <c r="C459" s="15">
        <f>MAX(0,MIN(A459-B459,inputs!$C$4)*inputs!$B$3)</f>
        <v>6626</v>
      </c>
      <c r="D459" s="16">
        <f>MAX(0,(MIN(A459,inputs!$C$5)-(inputs!$C$4+B459))*inputs!$B$4)</f>
        <v>0</v>
      </c>
      <c r="E459" s="16">
        <f>MAX(0, (calculations!A459-inputs!$C$5)*inputs!$B$5)</f>
        <v>0</v>
      </c>
      <c r="F459" s="19">
        <f>MAX(0,inputs!$B$13*(MIN(calculations!A459,inputs!$C$14)-inputs!$C$13))+MAX(0,inputs!$B$14*(calculations!A459-inputs!$C$14))</f>
        <v>4389.7250000000004</v>
      </c>
      <c r="G459" s="22">
        <f>MAX(MIN((calculations!A459-inputs!$B$21)/10000,100%),0) * inputs!$B$18</f>
        <v>0</v>
      </c>
      <c r="H459" s="22">
        <f>IF(AND(inputs!$B$35="YES", calculations!A459&gt;=inputs!$B$36,calculations!A459&lt;inputs!$B$37),inputs!$B$38*MIN(2,inputs!$B$17),0)</f>
        <v>0</v>
      </c>
      <c r="I459" s="25">
        <f>MIN(inputs!$B$32,A459)</f>
        <v>20000</v>
      </c>
      <c r="J459" s="25">
        <f>inputs!$B$29*(1+inputs!$B$33)-MAX(0,inputs!$B$31*(I459-inputs!$B$30))</f>
        <v>46486.999999999993</v>
      </c>
      <c r="K459" s="26">
        <f t="shared" si="91"/>
        <v>20000</v>
      </c>
      <c r="L459" s="25">
        <f>MAX(0,J459*(1+inputs!$B$33)-MAX(0,inputs!$B$31*(K459-inputs!$B$30)))</f>
        <v>47184.304999999986</v>
      </c>
      <c r="M459" s="26">
        <f t="shared" si="92"/>
        <v>22855.555555555555</v>
      </c>
      <c r="N459" s="25">
        <f>MAX(0,L459*(1+inputs!$B$33)-MAX(0,inputs!$B$31*(M459-inputs!$B$30)))</f>
        <v>47651.629574999977</v>
      </c>
      <c r="O459" s="26">
        <f t="shared" si="93"/>
        <v>25711.111111111109</v>
      </c>
      <c r="P459" s="25">
        <f>MAX(0,N459*(1+inputs!$B$33)-MAX(0,inputs!$B$31*(O459-inputs!$B$30)))</f>
        <v>47868.964018624967</v>
      </c>
      <c r="Q459" s="26">
        <f t="shared" si="94"/>
        <v>28566.666666666664</v>
      </c>
      <c r="R459" s="25">
        <f>MAX(0,P459*(1+inputs!$B$33)-MAX(0,inputs!$B$31*(Q459-inputs!$B$30)))</f>
        <v>47832.558478904335</v>
      </c>
      <c r="S459" s="26">
        <f t="shared" si="95"/>
        <v>31422.222222222223</v>
      </c>
      <c r="T459" s="25">
        <f>MAX(0,R459*(1+inputs!$B$33)-MAX(0,inputs!$B$31*(S459-inputs!$B$30)))</f>
        <v>47538.606856087892</v>
      </c>
      <c r="U459" s="26">
        <f t="shared" si="96"/>
        <v>34277.777777777781</v>
      </c>
      <c r="V459" s="25">
        <f>MAX(0,T459*(1+inputs!$B$33)-MAX(0,inputs!$B$31*(U459-inputs!$B$30)))</f>
        <v>46983.245958929205</v>
      </c>
      <c r="W459" s="26">
        <f t="shared" si="97"/>
        <v>37133.333333333328</v>
      </c>
      <c r="X459" s="25">
        <f>MAX(0,V459*(1+inputs!$B$33)-MAX(0,inputs!$B$31*(W459-inputs!$B$30)))</f>
        <v>46162.554648313133</v>
      </c>
      <c r="Y459" s="26">
        <f t="shared" si="98"/>
        <v>39988.888888888891</v>
      </c>
      <c r="Z459" s="25">
        <f>MAX(0,X459*(1+inputs!$B$33)-MAX(0,inputs!$B$31*(Y459-inputs!$B$30)))</f>
        <v>45072.552968037824</v>
      </c>
      <c r="AA459" s="25">
        <f>MAX(0,Y459*(1+inputs!$B$33)-MAX(0,inputs!$B$31*(Z459-inputs!$B$30)))</f>
        <v>38348.752455098816</v>
      </c>
      <c r="AB459" s="26">
        <f t="shared" si="99"/>
        <v>45700</v>
      </c>
      <c r="AC459" s="25">
        <f>MAX(0,AA459*(1+inputs!$B$33)-MAX(0,inputs!$B$31*(AB459-inputs!$B$30)))</f>
        <v>36627.543741925292</v>
      </c>
      <c r="AD459" s="26">
        <f>IF(inputs!$B$27="YES",MAX(0,inputs!$B$31*(AB459-inputs!$B$30)),0)</f>
        <v>0</v>
      </c>
      <c r="AE459" s="3">
        <f t="shared" si="100"/>
        <v>11015.725</v>
      </c>
      <c r="AF459" s="1">
        <f t="shared" si="103"/>
        <v>0.33250000000000002</v>
      </c>
      <c r="AG459" s="8">
        <f t="shared" si="101"/>
        <v>34684.275000000001</v>
      </c>
    </row>
    <row r="460" spans="1:33" x14ac:dyDescent="0.2">
      <c r="A460" s="11">
        <f t="shared" si="102"/>
        <v>45800</v>
      </c>
      <c r="B460" s="15">
        <f>inputs!$C$3-MAX(0,MIN((calculations!A460-inputs!$B$8)*0.5,inputs!$C$3))+IF(AND(inputs!$B$23="YES",A460&lt;=inputs!$B$25),inputs!$B$24,0)</f>
        <v>12570</v>
      </c>
      <c r="C460" s="15">
        <f>MAX(0,MIN(A460-B460,inputs!$C$4)*inputs!$B$3)</f>
        <v>6646</v>
      </c>
      <c r="D460" s="16">
        <f>MAX(0,(MIN(A460,inputs!$C$5)-(inputs!$C$4+B460))*inputs!$B$4)</f>
        <v>0</v>
      </c>
      <c r="E460" s="16">
        <f>MAX(0, (calculations!A460-inputs!$C$5)*inputs!$B$5)</f>
        <v>0</v>
      </c>
      <c r="F460" s="19">
        <f>MAX(0,inputs!$B$13*(MIN(calculations!A460,inputs!$C$14)-inputs!$C$13))+MAX(0,inputs!$B$14*(calculations!A460-inputs!$C$14))</f>
        <v>4402.9750000000004</v>
      </c>
      <c r="G460" s="22">
        <f>MAX(MIN((calculations!A460-inputs!$B$21)/10000,100%),0) * inputs!$B$18</f>
        <v>0</v>
      </c>
      <c r="H460" s="22">
        <f>IF(AND(inputs!$B$35="YES", calculations!A460&gt;=inputs!$B$36,calculations!A460&lt;inputs!$B$37),inputs!$B$38*MIN(2,inputs!$B$17),0)</f>
        <v>0</v>
      </c>
      <c r="I460" s="25">
        <f>MIN(inputs!$B$32,A460)</f>
        <v>20000</v>
      </c>
      <c r="J460" s="25">
        <f>inputs!$B$29*(1+inputs!$B$33)-MAX(0,inputs!$B$31*(I460-inputs!$B$30))</f>
        <v>46486.999999999993</v>
      </c>
      <c r="K460" s="26">
        <f t="shared" si="91"/>
        <v>20000</v>
      </c>
      <c r="L460" s="25">
        <f>MAX(0,J460*(1+inputs!$B$33)-MAX(0,inputs!$B$31*(K460-inputs!$B$30)))</f>
        <v>47184.304999999986</v>
      </c>
      <c r="M460" s="26">
        <f t="shared" si="92"/>
        <v>22866.666666666668</v>
      </c>
      <c r="N460" s="25">
        <f>MAX(0,L460*(1+inputs!$B$33)-MAX(0,inputs!$B$31*(M460-inputs!$B$30)))</f>
        <v>47650.629574999977</v>
      </c>
      <c r="O460" s="26">
        <f t="shared" si="93"/>
        <v>25733.333333333332</v>
      </c>
      <c r="P460" s="25">
        <f>MAX(0,N460*(1+inputs!$B$33)-MAX(0,inputs!$B$31*(O460-inputs!$B$30)))</f>
        <v>47865.949018624968</v>
      </c>
      <c r="Q460" s="26">
        <f t="shared" si="94"/>
        <v>28600</v>
      </c>
      <c r="R460" s="25">
        <f>MAX(0,P460*(1+inputs!$B$33)-MAX(0,inputs!$B$31*(Q460-inputs!$B$30)))</f>
        <v>47826.498253904334</v>
      </c>
      <c r="S460" s="26">
        <f t="shared" si="95"/>
        <v>31466.666666666664</v>
      </c>
      <c r="T460" s="25">
        <f>MAX(0,R460*(1+inputs!$B$33)-MAX(0,inputs!$B$31*(S460-inputs!$B$30)))</f>
        <v>47528.455727712892</v>
      </c>
      <c r="U460" s="26">
        <f t="shared" si="96"/>
        <v>34333.333333333336</v>
      </c>
      <c r="V460" s="25">
        <f>MAX(0,T460*(1+inputs!$B$33)-MAX(0,inputs!$B$31*(U460-inputs!$B$30)))</f>
        <v>46967.942563628581</v>
      </c>
      <c r="W460" s="26">
        <f t="shared" si="97"/>
        <v>37200</v>
      </c>
      <c r="X460" s="25">
        <f>MAX(0,V460*(1+inputs!$B$33)-MAX(0,inputs!$B$31*(W460-inputs!$B$30)))</f>
        <v>46141.021702083002</v>
      </c>
      <c r="Y460" s="26">
        <f t="shared" si="98"/>
        <v>40066.666666666672</v>
      </c>
      <c r="Z460" s="25">
        <f>MAX(0,X460*(1+inputs!$B$33)-MAX(0,inputs!$B$31*(Y460-inputs!$B$30)))</f>
        <v>45043.697027614238</v>
      </c>
      <c r="AA460" s="25">
        <f>MAX(0,Y460*(1+inputs!$B$33)-MAX(0,inputs!$B$31*(Z460-inputs!$B$30)))</f>
        <v>38430.293934181384</v>
      </c>
      <c r="AB460" s="26">
        <f t="shared" si="99"/>
        <v>45800</v>
      </c>
      <c r="AC460" s="25">
        <f>MAX(0,AA460*(1+inputs!$B$33)-MAX(0,inputs!$B$31*(AB460-inputs!$B$30)))</f>
        <v>36701.308343194098</v>
      </c>
      <c r="AD460" s="26">
        <f>IF(inputs!$B$27="YES",MAX(0,inputs!$B$31*(AB460-inputs!$B$30)),0)</f>
        <v>0</v>
      </c>
      <c r="AE460" s="3">
        <f t="shared" si="100"/>
        <v>11048.975</v>
      </c>
      <c r="AF460" s="1">
        <f t="shared" si="103"/>
        <v>0.33250000000000002</v>
      </c>
      <c r="AG460" s="8">
        <f t="shared" si="101"/>
        <v>34751.025000000001</v>
      </c>
    </row>
    <row r="461" spans="1:33" x14ac:dyDescent="0.2">
      <c r="A461" s="11">
        <f t="shared" si="102"/>
        <v>45900</v>
      </c>
      <c r="B461" s="15">
        <f>inputs!$C$3-MAX(0,MIN((calculations!A461-inputs!$B$8)*0.5,inputs!$C$3))+IF(AND(inputs!$B$23="YES",A461&lt;=inputs!$B$25),inputs!$B$24,0)</f>
        <v>12570</v>
      </c>
      <c r="C461" s="15">
        <f>MAX(0,MIN(A461-B461,inputs!$C$4)*inputs!$B$3)</f>
        <v>6666</v>
      </c>
      <c r="D461" s="16">
        <f>MAX(0,(MIN(A461,inputs!$C$5)-(inputs!$C$4+B461))*inputs!$B$4)</f>
        <v>0</v>
      </c>
      <c r="E461" s="16">
        <f>MAX(0, (calculations!A461-inputs!$C$5)*inputs!$B$5)</f>
        <v>0</v>
      </c>
      <c r="F461" s="19">
        <f>MAX(0,inputs!$B$13*(MIN(calculations!A461,inputs!$C$14)-inputs!$C$13))+MAX(0,inputs!$B$14*(calculations!A461-inputs!$C$14))</f>
        <v>4416.2250000000004</v>
      </c>
      <c r="G461" s="22">
        <f>MAX(MIN((calculations!A461-inputs!$B$21)/10000,100%),0) * inputs!$B$18</f>
        <v>0</v>
      </c>
      <c r="H461" s="22">
        <f>IF(AND(inputs!$B$35="YES", calculations!A461&gt;=inputs!$B$36,calculations!A461&lt;inputs!$B$37),inputs!$B$38*MIN(2,inputs!$B$17),0)</f>
        <v>0</v>
      </c>
      <c r="I461" s="25">
        <f>MIN(inputs!$B$32,A461)</f>
        <v>20000</v>
      </c>
      <c r="J461" s="25">
        <f>inputs!$B$29*(1+inputs!$B$33)-MAX(0,inputs!$B$31*(I461-inputs!$B$30))</f>
        <v>46486.999999999993</v>
      </c>
      <c r="K461" s="26">
        <f t="shared" si="91"/>
        <v>20000</v>
      </c>
      <c r="L461" s="25">
        <f>MAX(0,J461*(1+inputs!$B$33)-MAX(0,inputs!$B$31*(K461-inputs!$B$30)))</f>
        <v>47184.304999999986</v>
      </c>
      <c r="M461" s="26">
        <f t="shared" si="92"/>
        <v>22877.777777777777</v>
      </c>
      <c r="N461" s="25">
        <f>MAX(0,L461*(1+inputs!$B$33)-MAX(0,inputs!$B$31*(M461-inputs!$B$30)))</f>
        <v>47649.629574999977</v>
      </c>
      <c r="O461" s="26">
        <f t="shared" si="93"/>
        <v>25755.555555555555</v>
      </c>
      <c r="P461" s="25">
        <f>MAX(0,N461*(1+inputs!$B$33)-MAX(0,inputs!$B$31*(O461-inputs!$B$30)))</f>
        <v>47862.934018624968</v>
      </c>
      <c r="Q461" s="26">
        <f t="shared" si="94"/>
        <v>28633.333333333336</v>
      </c>
      <c r="R461" s="25">
        <f>MAX(0,P461*(1+inputs!$B$33)-MAX(0,inputs!$B$31*(Q461-inputs!$B$30)))</f>
        <v>47820.438028904333</v>
      </c>
      <c r="S461" s="26">
        <f t="shared" si="95"/>
        <v>31511.111111111109</v>
      </c>
      <c r="T461" s="25">
        <f>MAX(0,R461*(1+inputs!$B$33)-MAX(0,inputs!$B$31*(S461-inputs!$B$30)))</f>
        <v>47518.304599337891</v>
      </c>
      <c r="U461" s="26">
        <f t="shared" si="96"/>
        <v>34388.888888888891</v>
      </c>
      <c r="V461" s="25">
        <f>MAX(0,T461*(1+inputs!$B$33)-MAX(0,inputs!$B$31*(U461-inputs!$B$30)))</f>
        <v>46952.639168327951</v>
      </c>
      <c r="W461" s="26">
        <f t="shared" si="97"/>
        <v>37266.666666666672</v>
      </c>
      <c r="X461" s="25">
        <f>MAX(0,V461*(1+inputs!$B$33)-MAX(0,inputs!$B$31*(W461-inputs!$B$30)))</f>
        <v>46119.488755852864</v>
      </c>
      <c r="Y461" s="26">
        <f t="shared" si="98"/>
        <v>40144.444444444445</v>
      </c>
      <c r="Z461" s="25">
        <f>MAX(0,X461*(1+inputs!$B$33)-MAX(0,inputs!$B$31*(Y461-inputs!$B$30)))</f>
        <v>45014.841087190653</v>
      </c>
      <c r="AA461" s="25">
        <f>MAX(0,Y461*(1+inputs!$B$33)-MAX(0,inputs!$B$31*(Z461-inputs!$B$30)))</f>
        <v>38511.835413263951</v>
      </c>
      <c r="AB461" s="26">
        <f t="shared" si="99"/>
        <v>45900</v>
      </c>
      <c r="AC461" s="25">
        <f>MAX(0,AA461*(1+inputs!$B$33)-MAX(0,inputs!$B$31*(AB461-inputs!$B$30)))</f>
        <v>36775.072944462903</v>
      </c>
      <c r="AD461" s="26">
        <f>IF(inputs!$B$27="YES",MAX(0,inputs!$B$31*(AB461-inputs!$B$30)),0)</f>
        <v>0</v>
      </c>
      <c r="AE461" s="3">
        <f t="shared" si="100"/>
        <v>11082.225</v>
      </c>
      <c r="AF461" s="1">
        <f t="shared" si="103"/>
        <v>0.33250000000000002</v>
      </c>
      <c r="AG461" s="8">
        <f t="shared" si="101"/>
        <v>34817.775000000001</v>
      </c>
    </row>
    <row r="462" spans="1:33" x14ac:dyDescent="0.2">
      <c r="A462" s="11">
        <f t="shared" si="102"/>
        <v>46000</v>
      </c>
      <c r="B462" s="15">
        <f>inputs!$C$3-MAX(0,MIN((calculations!A462-inputs!$B$8)*0.5,inputs!$C$3))+IF(AND(inputs!$B$23="YES",A462&lt;=inputs!$B$25),inputs!$B$24,0)</f>
        <v>12570</v>
      </c>
      <c r="C462" s="15">
        <f>MAX(0,MIN(A462-B462,inputs!$C$4)*inputs!$B$3)</f>
        <v>6686</v>
      </c>
      <c r="D462" s="16">
        <f>MAX(0,(MIN(A462,inputs!$C$5)-(inputs!$C$4+B462))*inputs!$B$4)</f>
        <v>0</v>
      </c>
      <c r="E462" s="16">
        <f>MAX(0, (calculations!A462-inputs!$C$5)*inputs!$B$5)</f>
        <v>0</v>
      </c>
      <c r="F462" s="19">
        <f>MAX(0,inputs!$B$13*(MIN(calculations!A462,inputs!$C$14)-inputs!$C$13))+MAX(0,inputs!$B$14*(calculations!A462-inputs!$C$14))</f>
        <v>4429.4750000000004</v>
      </c>
      <c r="G462" s="22">
        <f>MAX(MIN((calculations!A462-inputs!$B$21)/10000,100%),0) * inputs!$B$18</f>
        <v>0</v>
      </c>
      <c r="H462" s="22">
        <f>IF(AND(inputs!$B$35="YES", calculations!A462&gt;=inputs!$B$36,calculations!A462&lt;inputs!$B$37),inputs!$B$38*MIN(2,inputs!$B$17),0)</f>
        <v>0</v>
      </c>
      <c r="I462" s="25">
        <f>MIN(inputs!$B$32,A462)</f>
        <v>20000</v>
      </c>
      <c r="J462" s="25">
        <f>inputs!$B$29*(1+inputs!$B$33)-MAX(0,inputs!$B$31*(I462-inputs!$B$30))</f>
        <v>46486.999999999993</v>
      </c>
      <c r="K462" s="26">
        <f t="shared" si="91"/>
        <v>20000</v>
      </c>
      <c r="L462" s="25">
        <f>MAX(0,J462*(1+inputs!$B$33)-MAX(0,inputs!$B$31*(K462-inputs!$B$30)))</f>
        <v>47184.304999999986</v>
      </c>
      <c r="M462" s="26">
        <f t="shared" si="92"/>
        <v>22888.888888888891</v>
      </c>
      <c r="N462" s="25">
        <f>MAX(0,L462*(1+inputs!$B$33)-MAX(0,inputs!$B$31*(M462-inputs!$B$30)))</f>
        <v>47648.629574999977</v>
      </c>
      <c r="O462" s="26">
        <f t="shared" si="93"/>
        <v>25777.777777777777</v>
      </c>
      <c r="P462" s="25">
        <f>MAX(0,N462*(1+inputs!$B$33)-MAX(0,inputs!$B$31*(O462-inputs!$B$30)))</f>
        <v>47859.919018624969</v>
      </c>
      <c r="Q462" s="26">
        <f t="shared" si="94"/>
        <v>28666.666666666664</v>
      </c>
      <c r="R462" s="25">
        <f>MAX(0,P462*(1+inputs!$B$33)-MAX(0,inputs!$B$31*(Q462-inputs!$B$30)))</f>
        <v>47814.377803904339</v>
      </c>
      <c r="S462" s="26">
        <f t="shared" si="95"/>
        <v>31555.555555555555</v>
      </c>
      <c r="T462" s="25">
        <f>MAX(0,R462*(1+inputs!$B$33)-MAX(0,inputs!$B$31*(S462-inputs!$B$30)))</f>
        <v>47508.153470962898</v>
      </c>
      <c r="U462" s="26">
        <f t="shared" si="96"/>
        <v>34444.444444444445</v>
      </c>
      <c r="V462" s="25">
        <f>MAX(0,T462*(1+inputs!$B$33)-MAX(0,inputs!$B$31*(U462-inputs!$B$30)))</f>
        <v>46937.335773027335</v>
      </c>
      <c r="W462" s="26">
        <f t="shared" si="97"/>
        <v>37333.333333333328</v>
      </c>
      <c r="X462" s="25">
        <f>MAX(0,V462*(1+inputs!$B$33)-MAX(0,inputs!$B$31*(W462-inputs!$B$30)))</f>
        <v>46097.955809622741</v>
      </c>
      <c r="Y462" s="26">
        <f t="shared" si="98"/>
        <v>40222.222222222219</v>
      </c>
      <c r="Z462" s="25">
        <f>MAX(0,X462*(1+inputs!$B$33)-MAX(0,inputs!$B$31*(Y462-inputs!$B$30)))</f>
        <v>44985.985146767074</v>
      </c>
      <c r="AA462" s="25">
        <f>MAX(0,Y462*(1+inputs!$B$33)-MAX(0,inputs!$B$31*(Z462-inputs!$B$30)))</f>
        <v>38593.37689234651</v>
      </c>
      <c r="AB462" s="26">
        <f t="shared" si="99"/>
        <v>46000</v>
      </c>
      <c r="AC462" s="25">
        <f>MAX(0,AA462*(1+inputs!$B$33)-MAX(0,inputs!$B$31*(AB462-inputs!$B$30)))</f>
        <v>36848.837545731702</v>
      </c>
      <c r="AD462" s="26">
        <f>IF(inputs!$B$27="YES",MAX(0,inputs!$B$31*(AB462-inputs!$B$30)),0)</f>
        <v>0</v>
      </c>
      <c r="AE462" s="3">
        <f t="shared" si="100"/>
        <v>11115.475</v>
      </c>
      <c r="AF462" s="1">
        <f t="shared" si="103"/>
        <v>0.33250000000000002</v>
      </c>
      <c r="AG462" s="8">
        <f t="shared" si="101"/>
        <v>34884.525000000001</v>
      </c>
    </row>
    <row r="463" spans="1:33" x14ac:dyDescent="0.2">
      <c r="A463" s="11">
        <f t="shared" si="102"/>
        <v>46100</v>
      </c>
      <c r="B463" s="15">
        <f>inputs!$C$3-MAX(0,MIN((calculations!A463-inputs!$B$8)*0.5,inputs!$C$3))+IF(AND(inputs!$B$23="YES",A463&lt;=inputs!$B$25),inputs!$B$24,0)</f>
        <v>12570</v>
      </c>
      <c r="C463" s="15">
        <f>MAX(0,MIN(A463-B463,inputs!$C$4)*inputs!$B$3)</f>
        <v>6706</v>
      </c>
      <c r="D463" s="16">
        <f>MAX(0,(MIN(A463,inputs!$C$5)-(inputs!$C$4+B463))*inputs!$B$4)</f>
        <v>0</v>
      </c>
      <c r="E463" s="16">
        <f>MAX(0, (calculations!A463-inputs!$C$5)*inputs!$B$5)</f>
        <v>0</v>
      </c>
      <c r="F463" s="19">
        <f>MAX(0,inputs!$B$13*(MIN(calculations!A463,inputs!$C$14)-inputs!$C$13))+MAX(0,inputs!$B$14*(calculations!A463-inputs!$C$14))</f>
        <v>4442.7250000000004</v>
      </c>
      <c r="G463" s="22">
        <f>MAX(MIN((calculations!A463-inputs!$B$21)/10000,100%),0) * inputs!$B$18</f>
        <v>0</v>
      </c>
      <c r="H463" s="22">
        <f>IF(AND(inputs!$B$35="YES", calculations!A463&gt;=inputs!$B$36,calculations!A463&lt;inputs!$B$37),inputs!$B$38*MIN(2,inputs!$B$17),0)</f>
        <v>0</v>
      </c>
      <c r="I463" s="25">
        <f>MIN(inputs!$B$32,A463)</f>
        <v>20000</v>
      </c>
      <c r="J463" s="25">
        <f>inputs!$B$29*(1+inputs!$B$33)-MAX(0,inputs!$B$31*(I463-inputs!$B$30))</f>
        <v>46486.999999999993</v>
      </c>
      <c r="K463" s="26">
        <f t="shared" si="91"/>
        <v>20000</v>
      </c>
      <c r="L463" s="25">
        <f>MAX(0,J463*(1+inputs!$B$33)-MAX(0,inputs!$B$31*(K463-inputs!$B$30)))</f>
        <v>47184.304999999986</v>
      </c>
      <c r="M463" s="26">
        <f t="shared" si="92"/>
        <v>22900</v>
      </c>
      <c r="N463" s="25">
        <f>MAX(0,L463*(1+inputs!$B$33)-MAX(0,inputs!$B$31*(M463-inputs!$B$30)))</f>
        <v>47647.629574999977</v>
      </c>
      <c r="O463" s="26">
        <f t="shared" si="93"/>
        <v>25800</v>
      </c>
      <c r="P463" s="25">
        <f>MAX(0,N463*(1+inputs!$B$33)-MAX(0,inputs!$B$31*(O463-inputs!$B$30)))</f>
        <v>47856.904018624969</v>
      </c>
      <c r="Q463" s="26">
        <f t="shared" si="94"/>
        <v>28700</v>
      </c>
      <c r="R463" s="25">
        <f>MAX(0,P463*(1+inputs!$B$33)-MAX(0,inputs!$B$31*(Q463-inputs!$B$30)))</f>
        <v>47808.317578904338</v>
      </c>
      <c r="S463" s="26">
        <f t="shared" si="95"/>
        <v>31600</v>
      </c>
      <c r="T463" s="25">
        <f>MAX(0,R463*(1+inputs!$B$33)-MAX(0,inputs!$B$31*(S463-inputs!$B$30)))</f>
        <v>47498.002342587897</v>
      </c>
      <c r="U463" s="26">
        <f t="shared" si="96"/>
        <v>34500</v>
      </c>
      <c r="V463" s="25">
        <f>MAX(0,T463*(1+inputs!$B$33)-MAX(0,inputs!$B$31*(U463-inputs!$B$30)))</f>
        <v>46922.032377726711</v>
      </c>
      <c r="W463" s="26">
        <f t="shared" si="97"/>
        <v>37400</v>
      </c>
      <c r="X463" s="25">
        <f>MAX(0,V463*(1+inputs!$B$33)-MAX(0,inputs!$B$31*(W463-inputs!$B$30)))</f>
        <v>46076.422863392603</v>
      </c>
      <c r="Y463" s="26">
        <f t="shared" si="98"/>
        <v>40300</v>
      </c>
      <c r="Z463" s="25">
        <f>MAX(0,X463*(1+inputs!$B$33)-MAX(0,inputs!$B$31*(Y463-inputs!$B$30)))</f>
        <v>44957.129206343488</v>
      </c>
      <c r="AA463" s="25">
        <f>MAX(0,Y463*(1+inputs!$B$33)-MAX(0,inputs!$B$31*(Z463-inputs!$B$30)))</f>
        <v>38674.918371429078</v>
      </c>
      <c r="AB463" s="26">
        <f t="shared" si="99"/>
        <v>46100</v>
      </c>
      <c r="AC463" s="25">
        <f>MAX(0,AA463*(1+inputs!$B$33)-MAX(0,inputs!$B$31*(AB463-inputs!$B$30)))</f>
        <v>36922.602147000507</v>
      </c>
      <c r="AD463" s="26">
        <f>IF(inputs!$B$27="YES",MAX(0,inputs!$B$31*(AB463-inputs!$B$30)),0)</f>
        <v>0</v>
      </c>
      <c r="AE463" s="3">
        <f t="shared" si="100"/>
        <v>11148.725</v>
      </c>
      <c r="AF463" s="1">
        <f t="shared" si="103"/>
        <v>0.33250000000000002</v>
      </c>
      <c r="AG463" s="8">
        <f t="shared" si="101"/>
        <v>34951.275000000001</v>
      </c>
    </row>
    <row r="464" spans="1:33" x14ac:dyDescent="0.2">
      <c r="A464" s="11">
        <f t="shared" si="102"/>
        <v>46200</v>
      </c>
      <c r="B464" s="15">
        <f>inputs!$C$3-MAX(0,MIN((calculations!A464-inputs!$B$8)*0.5,inputs!$C$3))+IF(AND(inputs!$B$23="YES",A464&lt;=inputs!$B$25),inputs!$B$24,0)</f>
        <v>12570</v>
      </c>
      <c r="C464" s="15">
        <f>MAX(0,MIN(A464-B464,inputs!$C$4)*inputs!$B$3)</f>
        <v>6726</v>
      </c>
      <c r="D464" s="16">
        <f>MAX(0,(MIN(A464,inputs!$C$5)-(inputs!$C$4+B464))*inputs!$B$4)</f>
        <v>0</v>
      </c>
      <c r="E464" s="16">
        <f>MAX(0, (calculations!A464-inputs!$C$5)*inputs!$B$5)</f>
        <v>0</v>
      </c>
      <c r="F464" s="19">
        <f>MAX(0,inputs!$B$13*(MIN(calculations!A464,inputs!$C$14)-inputs!$C$13))+MAX(0,inputs!$B$14*(calculations!A464-inputs!$C$14))</f>
        <v>4455.9750000000004</v>
      </c>
      <c r="G464" s="22">
        <f>MAX(MIN((calculations!A464-inputs!$B$21)/10000,100%),0) * inputs!$B$18</f>
        <v>0</v>
      </c>
      <c r="H464" s="22">
        <f>IF(AND(inputs!$B$35="YES", calculations!A464&gt;=inputs!$B$36,calculations!A464&lt;inputs!$B$37),inputs!$B$38*MIN(2,inputs!$B$17),0)</f>
        <v>0</v>
      </c>
      <c r="I464" s="25">
        <f>MIN(inputs!$B$32,A464)</f>
        <v>20000</v>
      </c>
      <c r="J464" s="25">
        <f>inputs!$B$29*(1+inputs!$B$33)-MAX(0,inputs!$B$31*(I464-inputs!$B$30))</f>
        <v>46486.999999999993</v>
      </c>
      <c r="K464" s="26">
        <f t="shared" si="91"/>
        <v>20000</v>
      </c>
      <c r="L464" s="25">
        <f>MAX(0,J464*(1+inputs!$B$33)-MAX(0,inputs!$B$31*(K464-inputs!$B$30)))</f>
        <v>47184.304999999986</v>
      </c>
      <c r="M464" s="26">
        <f t="shared" si="92"/>
        <v>22911.111111111109</v>
      </c>
      <c r="N464" s="25">
        <f>MAX(0,L464*(1+inputs!$B$33)-MAX(0,inputs!$B$31*(M464-inputs!$B$30)))</f>
        <v>47646.629574999977</v>
      </c>
      <c r="O464" s="26">
        <f t="shared" si="93"/>
        <v>25822.222222222223</v>
      </c>
      <c r="P464" s="25">
        <f>MAX(0,N464*(1+inputs!$B$33)-MAX(0,inputs!$B$31*(O464-inputs!$B$30)))</f>
        <v>47853.88901862497</v>
      </c>
      <c r="Q464" s="26">
        <f t="shared" si="94"/>
        <v>28733.333333333336</v>
      </c>
      <c r="R464" s="25">
        <f>MAX(0,P464*(1+inputs!$B$33)-MAX(0,inputs!$B$31*(Q464-inputs!$B$30)))</f>
        <v>47802.257353904337</v>
      </c>
      <c r="S464" s="26">
        <f t="shared" si="95"/>
        <v>31644.444444444445</v>
      </c>
      <c r="T464" s="25">
        <f>MAX(0,R464*(1+inputs!$B$33)-MAX(0,inputs!$B$31*(S464-inputs!$B$30)))</f>
        <v>47487.851214212897</v>
      </c>
      <c r="U464" s="26">
        <f t="shared" si="96"/>
        <v>34555.555555555555</v>
      </c>
      <c r="V464" s="25">
        <f>MAX(0,T464*(1+inputs!$B$33)-MAX(0,inputs!$B$31*(U464-inputs!$B$30)))</f>
        <v>46906.728982426081</v>
      </c>
      <c r="W464" s="26">
        <f t="shared" si="97"/>
        <v>37466.666666666672</v>
      </c>
      <c r="X464" s="25">
        <f>MAX(0,V464*(1+inputs!$B$33)-MAX(0,inputs!$B$31*(W464-inputs!$B$30)))</f>
        <v>46054.889917162465</v>
      </c>
      <c r="Y464" s="26">
        <f t="shared" si="98"/>
        <v>40377.777777777781</v>
      </c>
      <c r="Z464" s="25">
        <f>MAX(0,X464*(1+inputs!$B$33)-MAX(0,inputs!$B$31*(Y464-inputs!$B$30)))</f>
        <v>44928.273265919895</v>
      </c>
      <c r="AA464" s="25">
        <f>MAX(0,Y464*(1+inputs!$B$33)-MAX(0,inputs!$B$31*(Z464-inputs!$B$30)))</f>
        <v>38756.459850511652</v>
      </c>
      <c r="AB464" s="26">
        <f t="shared" si="99"/>
        <v>46200</v>
      </c>
      <c r="AC464" s="25">
        <f>MAX(0,AA464*(1+inputs!$B$33)-MAX(0,inputs!$B$31*(AB464-inputs!$B$30)))</f>
        <v>36996.36674826932</v>
      </c>
      <c r="AD464" s="26">
        <f>IF(inputs!$B$27="YES",MAX(0,inputs!$B$31*(AB464-inputs!$B$30)),0)</f>
        <v>0</v>
      </c>
      <c r="AE464" s="3">
        <f t="shared" si="100"/>
        <v>11181.975</v>
      </c>
      <c r="AF464" s="1">
        <f t="shared" si="103"/>
        <v>0.33250000000000002</v>
      </c>
      <c r="AG464" s="8">
        <f t="shared" si="101"/>
        <v>35018.025000000001</v>
      </c>
    </row>
    <row r="465" spans="1:33" x14ac:dyDescent="0.2">
      <c r="A465" s="11">
        <f t="shared" si="102"/>
        <v>46300</v>
      </c>
      <c r="B465" s="15">
        <f>inputs!$C$3-MAX(0,MIN((calculations!A465-inputs!$B$8)*0.5,inputs!$C$3))+IF(AND(inputs!$B$23="YES",A465&lt;=inputs!$B$25),inputs!$B$24,0)</f>
        <v>12570</v>
      </c>
      <c r="C465" s="15">
        <f>MAX(0,MIN(A465-B465,inputs!$C$4)*inputs!$B$3)</f>
        <v>6746</v>
      </c>
      <c r="D465" s="16">
        <f>MAX(0,(MIN(A465,inputs!$C$5)-(inputs!$C$4+B465))*inputs!$B$4)</f>
        <v>0</v>
      </c>
      <c r="E465" s="16">
        <f>MAX(0, (calculations!A465-inputs!$C$5)*inputs!$B$5)</f>
        <v>0</v>
      </c>
      <c r="F465" s="19">
        <f>MAX(0,inputs!$B$13*(MIN(calculations!A465,inputs!$C$14)-inputs!$C$13))+MAX(0,inputs!$B$14*(calculations!A465-inputs!$C$14))</f>
        <v>4469.2250000000004</v>
      </c>
      <c r="G465" s="22">
        <f>MAX(MIN((calculations!A465-inputs!$B$21)/10000,100%),0) * inputs!$B$18</f>
        <v>0</v>
      </c>
      <c r="H465" s="22">
        <f>IF(AND(inputs!$B$35="YES", calculations!A465&gt;=inputs!$B$36,calculations!A465&lt;inputs!$B$37),inputs!$B$38*MIN(2,inputs!$B$17),0)</f>
        <v>0</v>
      </c>
      <c r="I465" s="25">
        <f>MIN(inputs!$B$32,A465)</f>
        <v>20000</v>
      </c>
      <c r="J465" s="25">
        <f>inputs!$B$29*(1+inputs!$B$33)-MAX(0,inputs!$B$31*(I465-inputs!$B$30))</f>
        <v>46486.999999999993</v>
      </c>
      <c r="K465" s="26">
        <f t="shared" si="91"/>
        <v>20000</v>
      </c>
      <c r="L465" s="25">
        <f>MAX(0,J465*(1+inputs!$B$33)-MAX(0,inputs!$B$31*(K465-inputs!$B$30)))</f>
        <v>47184.304999999986</v>
      </c>
      <c r="M465" s="26">
        <f t="shared" si="92"/>
        <v>22922.222222222223</v>
      </c>
      <c r="N465" s="25">
        <f>MAX(0,L465*(1+inputs!$B$33)-MAX(0,inputs!$B$31*(M465-inputs!$B$30)))</f>
        <v>47645.629574999977</v>
      </c>
      <c r="O465" s="26">
        <f t="shared" si="93"/>
        <v>25844.444444444445</v>
      </c>
      <c r="P465" s="25">
        <f>MAX(0,N465*(1+inputs!$B$33)-MAX(0,inputs!$B$31*(O465-inputs!$B$30)))</f>
        <v>47850.874018624971</v>
      </c>
      <c r="Q465" s="26">
        <f t="shared" si="94"/>
        <v>28766.666666666664</v>
      </c>
      <c r="R465" s="25">
        <f>MAX(0,P465*(1+inputs!$B$33)-MAX(0,inputs!$B$31*(Q465-inputs!$B$30)))</f>
        <v>47796.197128904336</v>
      </c>
      <c r="S465" s="26">
        <f t="shared" si="95"/>
        <v>31688.888888888891</v>
      </c>
      <c r="T465" s="25">
        <f>MAX(0,R465*(1+inputs!$B$33)-MAX(0,inputs!$B$31*(S465-inputs!$B$30)))</f>
        <v>47477.700085837896</v>
      </c>
      <c r="U465" s="26">
        <f t="shared" si="96"/>
        <v>34611.111111111109</v>
      </c>
      <c r="V465" s="25">
        <f>MAX(0,T465*(1+inputs!$B$33)-MAX(0,inputs!$B$31*(U465-inputs!$B$30)))</f>
        <v>46891.425587125457</v>
      </c>
      <c r="W465" s="26">
        <f t="shared" si="97"/>
        <v>37533.333333333328</v>
      </c>
      <c r="X465" s="25">
        <f>MAX(0,V465*(1+inputs!$B$33)-MAX(0,inputs!$B$31*(W465-inputs!$B$30)))</f>
        <v>46033.356970932335</v>
      </c>
      <c r="Y465" s="26">
        <f t="shared" si="98"/>
        <v>40455.555555555555</v>
      </c>
      <c r="Z465" s="25">
        <f>MAX(0,X465*(1+inputs!$B$33)-MAX(0,inputs!$B$31*(Y465-inputs!$B$30)))</f>
        <v>44899.41732549631</v>
      </c>
      <c r="AA465" s="25">
        <f>MAX(0,Y465*(1+inputs!$B$33)-MAX(0,inputs!$B$31*(Z465-inputs!$B$30)))</f>
        <v>38838.001329594219</v>
      </c>
      <c r="AB465" s="26">
        <f t="shared" si="99"/>
        <v>46300</v>
      </c>
      <c r="AC465" s="25">
        <f>MAX(0,AA465*(1+inputs!$B$33)-MAX(0,inputs!$B$31*(AB465-inputs!$B$30)))</f>
        <v>37070.131349538126</v>
      </c>
      <c r="AD465" s="26">
        <f>IF(inputs!$B$27="YES",MAX(0,inputs!$B$31*(AB465-inputs!$B$30)),0)</f>
        <v>0</v>
      </c>
      <c r="AE465" s="3">
        <f t="shared" si="100"/>
        <v>11215.225</v>
      </c>
      <c r="AF465" s="1">
        <f t="shared" si="103"/>
        <v>0.33250000000000002</v>
      </c>
      <c r="AG465" s="8">
        <f t="shared" si="101"/>
        <v>35084.775000000001</v>
      </c>
    </row>
    <row r="466" spans="1:33" x14ac:dyDescent="0.2">
      <c r="A466" s="11">
        <f t="shared" si="102"/>
        <v>46400</v>
      </c>
      <c r="B466" s="15">
        <f>inputs!$C$3-MAX(0,MIN((calculations!A466-inputs!$B$8)*0.5,inputs!$C$3))+IF(AND(inputs!$B$23="YES",A466&lt;=inputs!$B$25),inputs!$B$24,0)</f>
        <v>12570</v>
      </c>
      <c r="C466" s="15">
        <f>MAX(0,MIN(A466-B466,inputs!$C$4)*inputs!$B$3)</f>
        <v>6766</v>
      </c>
      <c r="D466" s="16">
        <f>MAX(0,(MIN(A466,inputs!$C$5)-(inputs!$C$4+B466))*inputs!$B$4)</f>
        <v>0</v>
      </c>
      <c r="E466" s="16">
        <f>MAX(0, (calculations!A466-inputs!$C$5)*inputs!$B$5)</f>
        <v>0</v>
      </c>
      <c r="F466" s="19">
        <f>MAX(0,inputs!$B$13*(MIN(calculations!A466,inputs!$C$14)-inputs!$C$13))+MAX(0,inputs!$B$14*(calculations!A466-inputs!$C$14))</f>
        <v>4482.4750000000004</v>
      </c>
      <c r="G466" s="22">
        <f>MAX(MIN((calculations!A466-inputs!$B$21)/10000,100%),0) * inputs!$B$18</f>
        <v>0</v>
      </c>
      <c r="H466" s="22">
        <f>IF(AND(inputs!$B$35="YES", calculations!A466&gt;=inputs!$B$36,calculations!A466&lt;inputs!$B$37),inputs!$B$38*MIN(2,inputs!$B$17),0)</f>
        <v>0</v>
      </c>
      <c r="I466" s="25">
        <f>MIN(inputs!$B$32,A466)</f>
        <v>20000</v>
      </c>
      <c r="J466" s="25">
        <f>inputs!$B$29*(1+inputs!$B$33)-MAX(0,inputs!$B$31*(I466-inputs!$B$30))</f>
        <v>46486.999999999993</v>
      </c>
      <c r="K466" s="26">
        <f t="shared" si="91"/>
        <v>20000</v>
      </c>
      <c r="L466" s="25">
        <f>MAX(0,J466*(1+inputs!$B$33)-MAX(0,inputs!$B$31*(K466-inputs!$B$30)))</f>
        <v>47184.304999999986</v>
      </c>
      <c r="M466" s="26">
        <f t="shared" si="92"/>
        <v>22933.333333333332</v>
      </c>
      <c r="N466" s="25">
        <f>MAX(0,L466*(1+inputs!$B$33)-MAX(0,inputs!$B$31*(M466-inputs!$B$30)))</f>
        <v>47644.629574999977</v>
      </c>
      <c r="O466" s="26">
        <f t="shared" si="93"/>
        <v>25866.666666666668</v>
      </c>
      <c r="P466" s="25">
        <f>MAX(0,N466*(1+inputs!$B$33)-MAX(0,inputs!$B$31*(O466-inputs!$B$30)))</f>
        <v>47847.859018624971</v>
      </c>
      <c r="Q466" s="26">
        <f t="shared" si="94"/>
        <v>28800</v>
      </c>
      <c r="R466" s="25">
        <f>MAX(0,P466*(1+inputs!$B$33)-MAX(0,inputs!$B$31*(Q466-inputs!$B$30)))</f>
        <v>47790.136903904342</v>
      </c>
      <c r="S466" s="26">
        <f t="shared" si="95"/>
        <v>31733.333333333336</v>
      </c>
      <c r="T466" s="25">
        <f>MAX(0,R466*(1+inputs!$B$33)-MAX(0,inputs!$B$31*(S466-inputs!$B$30)))</f>
        <v>47467.548957462903</v>
      </c>
      <c r="U466" s="26">
        <f t="shared" si="96"/>
        <v>34666.666666666664</v>
      </c>
      <c r="V466" s="25">
        <f>MAX(0,T466*(1+inputs!$B$33)-MAX(0,inputs!$B$31*(U466-inputs!$B$30)))</f>
        <v>46876.122191824841</v>
      </c>
      <c r="W466" s="26">
        <f t="shared" si="97"/>
        <v>37600</v>
      </c>
      <c r="X466" s="25">
        <f>MAX(0,V466*(1+inputs!$B$33)-MAX(0,inputs!$B$31*(W466-inputs!$B$30)))</f>
        <v>46011.824024702204</v>
      </c>
      <c r="Y466" s="26">
        <f t="shared" si="98"/>
        <v>40533.333333333328</v>
      </c>
      <c r="Z466" s="25">
        <f>MAX(0,X466*(1+inputs!$B$33)-MAX(0,inputs!$B$31*(Y466-inputs!$B$30)))</f>
        <v>44870.561385072731</v>
      </c>
      <c r="AA466" s="25">
        <f>MAX(0,Y466*(1+inputs!$B$33)-MAX(0,inputs!$B$31*(Z466-inputs!$B$30)))</f>
        <v>38919.542808676779</v>
      </c>
      <c r="AB466" s="26">
        <f t="shared" si="99"/>
        <v>46400</v>
      </c>
      <c r="AC466" s="25">
        <f>MAX(0,AA466*(1+inputs!$B$33)-MAX(0,inputs!$B$31*(AB466-inputs!$B$30)))</f>
        <v>37143.895950806924</v>
      </c>
      <c r="AD466" s="26">
        <f>IF(inputs!$B$27="YES",MAX(0,inputs!$B$31*(AB466-inputs!$B$30)),0)</f>
        <v>0</v>
      </c>
      <c r="AE466" s="3">
        <f t="shared" si="100"/>
        <v>11248.475</v>
      </c>
      <c r="AF466" s="1">
        <f t="shared" si="103"/>
        <v>0.33250000000000002</v>
      </c>
      <c r="AG466" s="8">
        <f t="shared" si="101"/>
        <v>35151.525000000001</v>
      </c>
    </row>
    <row r="467" spans="1:33" x14ac:dyDescent="0.2">
      <c r="A467" s="11">
        <f t="shared" si="102"/>
        <v>46500</v>
      </c>
      <c r="B467" s="15">
        <f>inputs!$C$3-MAX(0,MIN((calculations!A467-inputs!$B$8)*0.5,inputs!$C$3))+IF(AND(inputs!$B$23="YES",A467&lt;=inputs!$B$25),inputs!$B$24,0)</f>
        <v>12570</v>
      </c>
      <c r="C467" s="15">
        <f>MAX(0,MIN(A467-B467,inputs!$C$4)*inputs!$B$3)</f>
        <v>6786</v>
      </c>
      <c r="D467" s="16">
        <f>MAX(0,(MIN(A467,inputs!$C$5)-(inputs!$C$4+B467))*inputs!$B$4)</f>
        <v>0</v>
      </c>
      <c r="E467" s="16">
        <f>MAX(0, (calculations!A467-inputs!$C$5)*inputs!$B$5)</f>
        <v>0</v>
      </c>
      <c r="F467" s="19">
        <f>MAX(0,inputs!$B$13*(MIN(calculations!A467,inputs!$C$14)-inputs!$C$13))+MAX(0,inputs!$B$14*(calculations!A467-inputs!$C$14))</f>
        <v>4495.7250000000004</v>
      </c>
      <c r="G467" s="22">
        <f>MAX(MIN((calculations!A467-inputs!$B$21)/10000,100%),0) * inputs!$B$18</f>
        <v>0</v>
      </c>
      <c r="H467" s="22">
        <f>IF(AND(inputs!$B$35="YES", calculations!A467&gt;=inputs!$B$36,calculations!A467&lt;inputs!$B$37),inputs!$B$38*MIN(2,inputs!$B$17),0)</f>
        <v>0</v>
      </c>
      <c r="I467" s="25">
        <f>MIN(inputs!$B$32,A467)</f>
        <v>20000</v>
      </c>
      <c r="J467" s="25">
        <f>inputs!$B$29*(1+inputs!$B$33)-MAX(0,inputs!$B$31*(I467-inputs!$B$30))</f>
        <v>46486.999999999993</v>
      </c>
      <c r="K467" s="26">
        <f t="shared" si="91"/>
        <v>20000</v>
      </c>
      <c r="L467" s="25">
        <f>MAX(0,J467*(1+inputs!$B$33)-MAX(0,inputs!$B$31*(K467-inputs!$B$30)))</f>
        <v>47184.304999999986</v>
      </c>
      <c r="M467" s="26">
        <f t="shared" si="92"/>
        <v>22944.444444444445</v>
      </c>
      <c r="N467" s="25">
        <f>MAX(0,L467*(1+inputs!$B$33)-MAX(0,inputs!$B$31*(M467-inputs!$B$30)))</f>
        <v>47643.629574999977</v>
      </c>
      <c r="O467" s="26">
        <f t="shared" si="93"/>
        <v>25888.888888888891</v>
      </c>
      <c r="P467" s="25">
        <f>MAX(0,N467*(1+inputs!$B$33)-MAX(0,inputs!$B$31*(O467-inputs!$B$30)))</f>
        <v>47844.844018624972</v>
      </c>
      <c r="Q467" s="26">
        <f t="shared" si="94"/>
        <v>28833.333333333336</v>
      </c>
      <c r="R467" s="25">
        <f>MAX(0,P467*(1+inputs!$B$33)-MAX(0,inputs!$B$31*(Q467-inputs!$B$30)))</f>
        <v>47784.076678904341</v>
      </c>
      <c r="S467" s="26">
        <f t="shared" si="95"/>
        <v>31777.777777777777</v>
      </c>
      <c r="T467" s="25">
        <f>MAX(0,R467*(1+inputs!$B$33)-MAX(0,inputs!$B$31*(S467-inputs!$B$30)))</f>
        <v>47457.397829087902</v>
      </c>
      <c r="U467" s="26">
        <f t="shared" si="96"/>
        <v>34722.222222222219</v>
      </c>
      <c r="V467" s="25">
        <f>MAX(0,T467*(1+inputs!$B$33)-MAX(0,inputs!$B$31*(U467-inputs!$B$30)))</f>
        <v>46860.81879652421</v>
      </c>
      <c r="W467" s="26">
        <f t="shared" si="97"/>
        <v>37666.666666666672</v>
      </c>
      <c r="X467" s="25">
        <f>MAX(0,V467*(1+inputs!$B$33)-MAX(0,inputs!$B$31*(W467-inputs!$B$30)))</f>
        <v>45990.291078472066</v>
      </c>
      <c r="Y467" s="26">
        <f t="shared" si="98"/>
        <v>40611.111111111109</v>
      </c>
      <c r="Z467" s="25">
        <f>MAX(0,X467*(1+inputs!$B$33)-MAX(0,inputs!$B$31*(Y467-inputs!$B$30)))</f>
        <v>44841.705444649138</v>
      </c>
      <c r="AA467" s="25">
        <f>MAX(0,Y467*(1+inputs!$B$33)-MAX(0,inputs!$B$31*(Z467-inputs!$B$30)))</f>
        <v>39001.084287759353</v>
      </c>
      <c r="AB467" s="26">
        <f t="shared" si="99"/>
        <v>46500</v>
      </c>
      <c r="AC467" s="25">
        <f>MAX(0,AA467*(1+inputs!$B$33)-MAX(0,inputs!$B$31*(AB467-inputs!$B$30)))</f>
        <v>37217.660552075737</v>
      </c>
      <c r="AD467" s="26">
        <f>IF(inputs!$B$27="YES",MAX(0,inputs!$B$31*(AB467-inputs!$B$30)),0)</f>
        <v>0</v>
      </c>
      <c r="AE467" s="3">
        <f t="shared" si="100"/>
        <v>11281.725</v>
      </c>
      <c r="AF467" s="1">
        <f t="shared" si="103"/>
        <v>0.33250000000000002</v>
      </c>
      <c r="AG467" s="8">
        <f t="shared" si="101"/>
        <v>35218.275000000001</v>
      </c>
    </row>
    <row r="468" spans="1:33" x14ac:dyDescent="0.2">
      <c r="A468" s="11">
        <f t="shared" si="102"/>
        <v>46600</v>
      </c>
      <c r="B468" s="15">
        <f>inputs!$C$3-MAX(0,MIN((calculations!A468-inputs!$B$8)*0.5,inputs!$C$3))+IF(AND(inputs!$B$23="YES",A468&lt;=inputs!$B$25),inputs!$B$24,0)</f>
        <v>12570</v>
      </c>
      <c r="C468" s="15">
        <f>MAX(0,MIN(A468-B468,inputs!$C$4)*inputs!$B$3)</f>
        <v>6806</v>
      </c>
      <c r="D468" s="16">
        <f>MAX(0,(MIN(A468,inputs!$C$5)-(inputs!$C$4+B468))*inputs!$B$4)</f>
        <v>0</v>
      </c>
      <c r="E468" s="16">
        <f>MAX(0, (calculations!A468-inputs!$C$5)*inputs!$B$5)</f>
        <v>0</v>
      </c>
      <c r="F468" s="19">
        <f>MAX(0,inputs!$B$13*(MIN(calculations!A468,inputs!$C$14)-inputs!$C$13))+MAX(0,inputs!$B$14*(calculations!A468-inputs!$C$14))</f>
        <v>4508.9750000000004</v>
      </c>
      <c r="G468" s="22">
        <f>MAX(MIN((calculations!A468-inputs!$B$21)/10000,100%),0) * inputs!$B$18</f>
        <v>0</v>
      </c>
      <c r="H468" s="22">
        <f>IF(AND(inputs!$B$35="YES", calculations!A468&gt;=inputs!$B$36,calculations!A468&lt;inputs!$B$37),inputs!$B$38*MIN(2,inputs!$B$17),0)</f>
        <v>0</v>
      </c>
      <c r="I468" s="25">
        <f>MIN(inputs!$B$32,A468)</f>
        <v>20000</v>
      </c>
      <c r="J468" s="25">
        <f>inputs!$B$29*(1+inputs!$B$33)-MAX(0,inputs!$B$31*(I468-inputs!$B$30))</f>
        <v>46486.999999999993</v>
      </c>
      <c r="K468" s="26">
        <f t="shared" si="91"/>
        <v>20000</v>
      </c>
      <c r="L468" s="25">
        <f>MAX(0,J468*(1+inputs!$B$33)-MAX(0,inputs!$B$31*(K468-inputs!$B$30)))</f>
        <v>47184.304999999986</v>
      </c>
      <c r="M468" s="26">
        <f t="shared" si="92"/>
        <v>22955.555555555555</v>
      </c>
      <c r="N468" s="25">
        <f>MAX(0,L468*(1+inputs!$B$33)-MAX(0,inputs!$B$31*(M468-inputs!$B$30)))</f>
        <v>47642.629574999977</v>
      </c>
      <c r="O468" s="26">
        <f t="shared" si="93"/>
        <v>25911.111111111109</v>
      </c>
      <c r="P468" s="25">
        <f>MAX(0,N468*(1+inputs!$B$33)-MAX(0,inputs!$B$31*(O468-inputs!$B$30)))</f>
        <v>47841.829018624972</v>
      </c>
      <c r="Q468" s="26">
        <f t="shared" si="94"/>
        <v>28866.666666666664</v>
      </c>
      <c r="R468" s="25">
        <f>MAX(0,P468*(1+inputs!$B$33)-MAX(0,inputs!$B$31*(Q468-inputs!$B$30)))</f>
        <v>47778.01645390434</v>
      </c>
      <c r="S468" s="26">
        <f t="shared" si="95"/>
        <v>31822.222222222223</v>
      </c>
      <c r="T468" s="25">
        <f>MAX(0,R468*(1+inputs!$B$33)-MAX(0,inputs!$B$31*(S468-inputs!$B$30)))</f>
        <v>47447.246700712894</v>
      </c>
      <c r="U468" s="26">
        <f t="shared" si="96"/>
        <v>34777.777777777781</v>
      </c>
      <c r="V468" s="25">
        <f>MAX(0,T468*(1+inputs!$B$33)-MAX(0,inputs!$B$31*(U468-inputs!$B$30)))</f>
        <v>46845.51540122358</v>
      </c>
      <c r="W468" s="26">
        <f t="shared" si="97"/>
        <v>37733.333333333328</v>
      </c>
      <c r="X468" s="25">
        <f>MAX(0,V468*(1+inputs!$B$33)-MAX(0,inputs!$B$31*(W468-inputs!$B$30)))</f>
        <v>45968.758132241928</v>
      </c>
      <c r="Y468" s="26">
        <f t="shared" si="98"/>
        <v>40688.888888888891</v>
      </c>
      <c r="Z468" s="25">
        <f>MAX(0,X468*(1+inputs!$B$33)-MAX(0,inputs!$B$31*(Y468-inputs!$B$30)))</f>
        <v>44812.849504225553</v>
      </c>
      <c r="AA468" s="25">
        <f>MAX(0,Y468*(1+inputs!$B$33)-MAX(0,inputs!$B$31*(Z468-inputs!$B$30)))</f>
        <v>39082.62576684192</v>
      </c>
      <c r="AB468" s="26">
        <f t="shared" si="99"/>
        <v>46600</v>
      </c>
      <c r="AC468" s="25">
        <f>MAX(0,AA468*(1+inputs!$B$33)-MAX(0,inputs!$B$31*(AB468-inputs!$B$30)))</f>
        <v>37291.425153344542</v>
      </c>
      <c r="AD468" s="26">
        <f>IF(inputs!$B$27="YES",MAX(0,inputs!$B$31*(AB468-inputs!$B$30)),0)</f>
        <v>0</v>
      </c>
      <c r="AE468" s="3">
        <f t="shared" si="100"/>
        <v>11314.975</v>
      </c>
      <c r="AF468" s="1">
        <f t="shared" si="103"/>
        <v>0.33250000000000002</v>
      </c>
      <c r="AG468" s="8">
        <f t="shared" si="101"/>
        <v>35285.025000000001</v>
      </c>
    </row>
    <row r="469" spans="1:33" x14ac:dyDescent="0.2">
      <c r="A469" s="11">
        <f t="shared" si="102"/>
        <v>46700</v>
      </c>
      <c r="B469" s="15">
        <f>inputs!$C$3-MAX(0,MIN((calculations!A469-inputs!$B$8)*0.5,inputs!$C$3))+IF(AND(inputs!$B$23="YES",A469&lt;=inputs!$B$25),inputs!$B$24,0)</f>
        <v>12570</v>
      </c>
      <c r="C469" s="15">
        <f>MAX(0,MIN(A469-B469,inputs!$C$4)*inputs!$B$3)</f>
        <v>6826</v>
      </c>
      <c r="D469" s="16">
        <f>MAX(0,(MIN(A469,inputs!$C$5)-(inputs!$C$4+B469))*inputs!$B$4)</f>
        <v>0</v>
      </c>
      <c r="E469" s="16">
        <f>MAX(0, (calculations!A469-inputs!$C$5)*inputs!$B$5)</f>
        <v>0</v>
      </c>
      <c r="F469" s="19">
        <f>MAX(0,inputs!$B$13*(MIN(calculations!A469,inputs!$C$14)-inputs!$C$13))+MAX(0,inputs!$B$14*(calculations!A469-inputs!$C$14))</f>
        <v>4522.2250000000004</v>
      </c>
      <c r="G469" s="22">
        <f>MAX(MIN((calculations!A469-inputs!$B$21)/10000,100%),0) * inputs!$B$18</f>
        <v>0</v>
      </c>
      <c r="H469" s="22">
        <f>IF(AND(inputs!$B$35="YES", calculations!A469&gt;=inputs!$B$36,calculations!A469&lt;inputs!$B$37),inputs!$B$38*MIN(2,inputs!$B$17),0)</f>
        <v>0</v>
      </c>
      <c r="I469" s="25">
        <f>MIN(inputs!$B$32,A469)</f>
        <v>20000</v>
      </c>
      <c r="J469" s="25">
        <f>inputs!$B$29*(1+inputs!$B$33)-MAX(0,inputs!$B$31*(I469-inputs!$B$30))</f>
        <v>46486.999999999993</v>
      </c>
      <c r="K469" s="26">
        <f t="shared" si="91"/>
        <v>20000</v>
      </c>
      <c r="L469" s="25">
        <f>MAX(0,J469*(1+inputs!$B$33)-MAX(0,inputs!$B$31*(K469-inputs!$B$30)))</f>
        <v>47184.304999999986</v>
      </c>
      <c r="M469" s="26">
        <f t="shared" si="92"/>
        <v>22966.666666666668</v>
      </c>
      <c r="N469" s="25">
        <f>MAX(0,L469*(1+inputs!$B$33)-MAX(0,inputs!$B$31*(M469-inputs!$B$30)))</f>
        <v>47641.629574999977</v>
      </c>
      <c r="O469" s="26">
        <f t="shared" si="93"/>
        <v>25933.333333333332</v>
      </c>
      <c r="P469" s="25">
        <f>MAX(0,N469*(1+inputs!$B$33)-MAX(0,inputs!$B$31*(O469-inputs!$B$30)))</f>
        <v>47838.814018624973</v>
      </c>
      <c r="Q469" s="26">
        <f t="shared" si="94"/>
        <v>28900</v>
      </c>
      <c r="R469" s="25">
        <f>MAX(0,P469*(1+inputs!$B$33)-MAX(0,inputs!$B$31*(Q469-inputs!$B$30)))</f>
        <v>47771.956228904339</v>
      </c>
      <c r="S469" s="26">
        <f t="shared" si="95"/>
        <v>31866.666666666664</v>
      </c>
      <c r="T469" s="25">
        <f>MAX(0,R469*(1+inputs!$B$33)-MAX(0,inputs!$B$31*(S469-inputs!$B$30)))</f>
        <v>47437.095572337894</v>
      </c>
      <c r="U469" s="26">
        <f t="shared" si="96"/>
        <v>34833.333333333336</v>
      </c>
      <c r="V469" s="25">
        <f>MAX(0,T469*(1+inputs!$B$33)-MAX(0,inputs!$B$31*(U469-inputs!$B$30)))</f>
        <v>46830.212005922956</v>
      </c>
      <c r="W469" s="26">
        <f t="shared" si="97"/>
        <v>37800</v>
      </c>
      <c r="X469" s="25">
        <f>MAX(0,V469*(1+inputs!$B$33)-MAX(0,inputs!$B$31*(W469-inputs!$B$30)))</f>
        <v>45947.22518601179</v>
      </c>
      <c r="Y469" s="26">
        <f t="shared" si="98"/>
        <v>40766.666666666672</v>
      </c>
      <c r="Z469" s="25">
        <f>MAX(0,X469*(1+inputs!$B$33)-MAX(0,inputs!$B$31*(Y469-inputs!$B$30)))</f>
        <v>44783.99356380196</v>
      </c>
      <c r="AA469" s="25">
        <f>MAX(0,Y469*(1+inputs!$B$33)-MAX(0,inputs!$B$31*(Z469-inputs!$B$30)))</f>
        <v>39164.167245924487</v>
      </c>
      <c r="AB469" s="26">
        <f t="shared" si="99"/>
        <v>46700</v>
      </c>
      <c r="AC469" s="25">
        <f>MAX(0,AA469*(1+inputs!$B$33)-MAX(0,inputs!$B$31*(AB469-inputs!$B$30)))</f>
        <v>37365.189754613348</v>
      </c>
      <c r="AD469" s="26">
        <f>IF(inputs!$B$27="YES",MAX(0,inputs!$B$31*(AB469-inputs!$B$30)),0)</f>
        <v>0</v>
      </c>
      <c r="AE469" s="3">
        <f t="shared" si="100"/>
        <v>11348.225</v>
      </c>
      <c r="AF469" s="1">
        <f t="shared" si="103"/>
        <v>0.33250000000000002</v>
      </c>
      <c r="AG469" s="8">
        <f t="shared" si="101"/>
        <v>35351.775000000001</v>
      </c>
    </row>
    <row r="470" spans="1:33" x14ac:dyDescent="0.2">
      <c r="A470" s="11">
        <f t="shared" si="102"/>
        <v>46800</v>
      </c>
      <c r="B470" s="15">
        <f>inputs!$C$3-MAX(0,MIN((calculations!A470-inputs!$B$8)*0.5,inputs!$C$3))+IF(AND(inputs!$B$23="YES",A470&lt;=inputs!$B$25),inputs!$B$24,0)</f>
        <v>12570</v>
      </c>
      <c r="C470" s="15">
        <f>MAX(0,MIN(A470-B470,inputs!$C$4)*inputs!$B$3)</f>
        <v>6846</v>
      </c>
      <c r="D470" s="16">
        <f>MAX(0,(MIN(A470,inputs!$C$5)-(inputs!$C$4+B470))*inputs!$B$4)</f>
        <v>0</v>
      </c>
      <c r="E470" s="16">
        <f>MAX(0, (calculations!A470-inputs!$C$5)*inputs!$B$5)</f>
        <v>0</v>
      </c>
      <c r="F470" s="19">
        <f>MAX(0,inputs!$B$13*(MIN(calculations!A470,inputs!$C$14)-inputs!$C$13))+MAX(0,inputs!$B$14*(calculations!A470-inputs!$C$14))</f>
        <v>4535.4750000000004</v>
      </c>
      <c r="G470" s="22">
        <f>MAX(MIN((calculations!A470-inputs!$B$21)/10000,100%),0) * inputs!$B$18</f>
        <v>0</v>
      </c>
      <c r="H470" s="22">
        <f>IF(AND(inputs!$B$35="YES", calculations!A470&gt;=inputs!$B$36,calculations!A470&lt;inputs!$B$37),inputs!$B$38*MIN(2,inputs!$B$17),0)</f>
        <v>0</v>
      </c>
      <c r="I470" s="25">
        <f>MIN(inputs!$B$32,A470)</f>
        <v>20000</v>
      </c>
      <c r="J470" s="25">
        <f>inputs!$B$29*(1+inputs!$B$33)-MAX(0,inputs!$B$31*(I470-inputs!$B$30))</f>
        <v>46486.999999999993</v>
      </c>
      <c r="K470" s="26">
        <f t="shared" si="91"/>
        <v>20000</v>
      </c>
      <c r="L470" s="25">
        <f>MAX(0,J470*(1+inputs!$B$33)-MAX(0,inputs!$B$31*(K470-inputs!$B$30)))</f>
        <v>47184.304999999986</v>
      </c>
      <c r="M470" s="26">
        <f t="shared" si="92"/>
        <v>22977.777777777777</v>
      </c>
      <c r="N470" s="25">
        <f>MAX(0,L470*(1+inputs!$B$33)-MAX(0,inputs!$B$31*(M470-inputs!$B$30)))</f>
        <v>47640.629574999977</v>
      </c>
      <c r="O470" s="26">
        <f t="shared" si="93"/>
        <v>25955.555555555555</v>
      </c>
      <c r="P470" s="25">
        <f>MAX(0,N470*(1+inputs!$B$33)-MAX(0,inputs!$B$31*(O470-inputs!$B$30)))</f>
        <v>47835.799018624966</v>
      </c>
      <c r="Q470" s="26">
        <f t="shared" si="94"/>
        <v>28933.333333333336</v>
      </c>
      <c r="R470" s="25">
        <f>MAX(0,P470*(1+inputs!$B$33)-MAX(0,inputs!$B$31*(Q470-inputs!$B$30)))</f>
        <v>47765.89600390433</v>
      </c>
      <c r="S470" s="26">
        <f t="shared" si="95"/>
        <v>31911.111111111109</v>
      </c>
      <c r="T470" s="25">
        <f>MAX(0,R470*(1+inputs!$B$33)-MAX(0,inputs!$B$31*(S470-inputs!$B$30)))</f>
        <v>47426.944443962886</v>
      </c>
      <c r="U470" s="26">
        <f t="shared" si="96"/>
        <v>34888.888888888891</v>
      </c>
      <c r="V470" s="25">
        <f>MAX(0,T470*(1+inputs!$B$33)-MAX(0,inputs!$B$31*(U470-inputs!$B$30)))</f>
        <v>46814.908610622326</v>
      </c>
      <c r="W470" s="26">
        <f t="shared" si="97"/>
        <v>37866.666666666672</v>
      </c>
      <c r="X470" s="25">
        <f>MAX(0,V470*(1+inputs!$B$33)-MAX(0,inputs!$B$31*(W470-inputs!$B$30)))</f>
        <v>45925.692239781652</v>
      </c>
      <c r="Y470" s="26">
        <f t="shared" si="98"/>
        <v>40844.444444444445</v>
      </c>
      <c r="Z470" s="25">
        <f>MAX(0,X470*(1+inputs!$B$33)-MAX(0,inputs!$B$31*(Y470-inputs!$B$30)))</f>
        <v>44755.137623378374</v>
      </c>
      <c r="AA470" s="25">
        <f>MAX(0,Y470*(1+inputs!$B$33)-MAX(0,inputs!$B$31*(Z470-inputs!$B$30)))</f>
        <v>39245.708725007054</v>
      </c>
      <c r="AB470" s="26">
        <f t="shared" si="99"/>
        <v>46800</v>
      </c>
      <c r="AC470" s="25">
        <f>MAX(0,AA470*(1+inputs!$B$33)-MAX(0,inputs!$B$31*(AB470-inputs!$B$30)))</f>
        <v>37438.954355882153</v>
      </c>
      <c r="AD470" s="26">
        <f>IF(inputs!$B$27="YES",MAX(0,inputs!$B$31*(AB470-inputs!$B$30)),0)</f>
        <v>0</v>
      </c>
      <c r="AE470" s="3">
        <f t="shared" si="100"/>
        <v>11381.475</v>
      </c>
      <c r="AF470" s="1">
        <f t="shared" si="103"/>
        <v>0.33250000000000002</v>
      </c>
      <c r="AG470" s="8">
        <f t="shared" si="101"/>
        <v>35418.525000000001</v>
      </c>
    </row>
    <row r="471" spans="1:33" x14ac:dyDescent="0.2">
      <c r="A471" s="11">
        <f t="shared" si="102"/>
        <v>46900</v>
      </c>
      <c r="B471" s="15">
        <f>inputs!$C$3-MAX(0,MIN((calculations!A471-inputs!$B$8)*0.5,inputs!$C$3))+IF(AND(inputs!$B$23="YES",A471&lt;=inputs!$B$25),inputs!$B$24,0)</f>
        <v>12570</v>
      </c>
      <c r="C471" s="15">
        <f>MAX(0,MIN(A471-B471,inputs!$C$4)*inputs!$B$3)</f>
        <v>6866</v>
      </c>
      <c r="D471" s="16">
        <f>MAX(0,(MIN(A471,inputs!$C$5)-(inputs!$C$4+B471))*inputs!$B$4)</f>
        <v>0</v>
      </c>
      <c r="E471" s="16">
        <f>MAX(0, (calculations!A471-inputs!$C$5)*inputs!$B$5)</f>
        <v>0</v>
      </c>
      <c r="F471" s="19">
        <f>MAX(0,inputs!$B$13*(MIN(calculations!A471,inputs!$C$14)-inputs!$C$13))+MAX(0,inputs!$B$14*(calculations!A471-inputs!$C$14))</f>
        <v>4548.7250000000004</v>
      </c>
      <c r="G471" s="22">
        <f>MAX(MIN((calculations!A471-inputs!$B$21)/10000,100%),0) * inputs!$B$18</f>
        <v>0</v>
      </c>
      <c r="H471" s="22">
        <f>IF(AND(inputs!$B$35="YES", calculations!A471&gt;=inputs!$B$36,calculations!A471&lt;inputs!$B$37),inputs!$B$38*MIN(2,inputs!$B$17),0)</f>
        <v>0</v>
      </c>
      <c r="I471" s="25">
        <f>MIN(inputs!$B$32,A471)</f>
        <v>20000</v>
      </c>
      <c r="J471" s="25">
        <f>inputs!$B$29*(1+inputs!$B$33)-MAX(0,inputs!$B$31*(I471-inputs!$B$30))</f>
        <v>46486.999999999993</v>
      </c>
      <c r="K471" s="26">
        <f t="shared" si="91"/>
        <v>20000</v>
      </c>
      <c r="L471" s="25">
        <f>MAX(0,J471*(1+inputs!$B$33)-MAX(0,inputs!$B$31*(K471-inputs!$B$30)))</f>
        <v>47184.304999999986</v>
      </c>
      <c r="M471" s="26">
        <f t="shared" si="92"/>
        <v>22988.888888888891</v>
      </c>
      <c r="N471" s="25">
        <f>MAX(0,L471*(1+inputs!$B$33)-MAX(0,inputs!$B$31*(M471-inputs!$B$30)))</f>
        <v>47639.629574999977</v>
      </c>
      <c r="O471" s="26">
        <f t="shared" si="93"/>
        <v>25977.777777777777</v>
      </c>
      <c r="P471" s="25">
        <f>MAX(0,N471*(1+inputs!$B$33)-MAX(0,inputs!$B$31*(O471-inputs!$B$30)))</f>
        <v>47832.784018624967</v>
      </c>
      <c r="Q471" s="26">
        <f t="shared" si="94"/>
        <v>28966.666666666664</v>
      </c>
      <c r="R471" s="25">
        <f>MAX(0,P471*(1+inputs!$B$33)-MAX(0,inputs!$B$31*(Q471-inputs!$B$30)))</f>
        <v>47759.835778904337</v>
      </c>
      <c r="S471" s="26">
        <f t="shared" si="95"/>
        <v>31955.555555555555</v>
      </c>
      <c r="T471" s="25">
        <f>MAX(0,R471*(1+inputs!$B$33)-MAX(0,inputs!$B$31*(S471-inputs!$B$30)))</f>
        <v>47416.793315587893</v>
      </c>
      <c r="U471" s="26">
        <f t="shared" si="96"/>
        <v>34944.444444444445</v>
      </c>
      <c r="V471" s="25">
        <f>MAX(0,T471*(1+inputs!$B$33)-MAX(0,inputs!$B$31*(U471-inputs!$B$30)))</f>
        <v>46799.605215321702</v>
      </c>
      <c r="W471" s="26">
        <f t="shared" si="97"/>
        <v>37933.333333333328</v>
      </c>
      <c r="X471" s="25">
        <f>MAX(0,V471*(1+inputs!$B$33)-MAX(0,inputs!$B$31*(W471-inputs!$B$30)))</f>
        <v>45904.159293551522</v>
      </c>
      <c r="Y471" s="26">
        <f t="shared" si="98"/>
        <v>40922.222222222219</v>
      </c>
      <c r="Z471" s="25">
        <f>MAX(0,X471*(1+inputs!$B$33)-MAX(0,inputs!$B$31*(Y471-inputs!$B$30)))</f>
        <v>44726.281682954788</v>
      </c>
      <c r="AA471" s="25">
        <f>MAX(0,Y471*(1+inputs!$B$33)-MAX(0,inputs!$B$31*(Z471-inputs!$B$30)))</f>
        <v>39327.250204089614</v>
      </c>
      <c r="AB471" s="26">
        <f t="shared" si="99"/>
        <v>46900</v>
      </c>
      <c r="AC471" s="25">
        <f>MAX(0,AA471*(1+inputs!$B$33)-MAX(0,inputs!$B$31*(AB471-inputs!$B$30)))</f>
        <v>37512.718957150952</v>
      </c>
      <c r="AD471" s="26">
        <f>IF(inputs!$B$27="YES",MAX(0,inputs!$B$31*(AB471-inputs!$B$30)),0)</f>
        <v>0</v>
      </c>
      <c r="AE471" s="3">
        <f t="shared" si="100"/>
        <v>11414.725</v>
      </c>
      <c r="AF471" s="1">
        <f t="shared" si="103"/>
        <v>0.33250000000000002</v>
      </c>
      <c r="AG471" s="8">
        <f t="shared" si="101"/>
        <v>35485.275000000001</v>
      </c>
    </row>
    <row r="472" spans="1:33" x14ac:dyDescent="0.2">
      <c r="A472" s="11">
        <f t="shared" si="102"/>
        <v>47000</v>
      </c>
      <c r="B472" s="15">
        <f>inputs!$C$3-MAX(0,MIN((calculations!A472-inputs!$B$8)*0.5,inputs!$C$3))+IF(AND(inputs!$B$23="YES",A472&lt;=inputs!$B$25),inputs!$B$24,0)</f>
        <v>12570</v>
      </c>
      <c r="C472" s="15">
        <f>MAX(0,MIN(A472-B472,inputs!$C$4)*inputs!$B$3)</f>
        <v>6886</v>
      </c>
      <c r="D472" s="16">
        <f>MAX(0,(MIN(A472,inputs!$C$5)-(inputs!$C$4+B472))*inputs!$B$4)</f>
        <v>0</v>
      </c>
      <c r="E472" s="16">
        <f>MAX(0, (calculations!A472-inputs!$C$5)*inputs!$B$5)</f>
        <v>0</v>
      </c>
      <c r="F472" s="19">
        <f>MAX(0,inputs!$B$13*(MIN(calculations!A472,inputs!$C$14)-inputs!$C$13))+MAX(0,inputs!$B$14*(calculations!A472-inputs!$C$14))</f>
        <v>4561.9750000000004</v>
      </c>
      <c r="G472" s="22">
        <f>MAX(MIN((calculations!A472-inputs!$B$21)/10000,100%),0) * inputs!$B$18</f>
        <v>0</v>
      </c>
      <c r="H472" s="22">
        <f>IF(AND(inputs!$B$35="YES", calculations!A472&gt;=inputs!$B$36,calculations!A472&lt;inputs!$B$37),inputs!$B$38*MIN(2,inputs!$B$17),0)</f>
        <v>0</v>
      </c>
      <c r="I472" s="25">
        <f>MIN(inputs!$B$32,A472)</f>
        <v>20000</v>
      </c>
      <c r="J472" s="25">
        <f>inputs!$B$29*(1+inputs!$B$33)-MAX(0,inputs!$B$31*(I472-inputs!$B$30))</f>
        <v>46486.999999999993</v>
      </c>
      <c r="K472" s="26">
        <f t="shared" si="91"/>
        <v>20000</v>
      </c>
      <c r="L472" s="25">
        <f>MAX(0,J472*(1+inputs!$B$33)-MAX(0,inputs!$B$31*(K472-inputs!$B$30)))</f>
        <v>47184.304999999986</v>
      </c>
      <c r="M472" s="26">
        <f t="shared" si="92"/>
        <v>23000</v>
      </c>
      <c r="N472" s="25">
        <f>MAX(0,L472*(1+inputs!$B$33)-MAX(0,inputs!$B$31*(M472-inputs!$B$30)))</f>
        <v>47638.629574999977</v>
      </c>
      <c r="O472" s="26">
        <f t="shared" si="93"/>
        <v>26000</v>
      </c>
      <c r="P472" s="25">
        <f>MAX(0,N472*(1+inputs!$B$33)-MAX(0,inputs!$B$31*(O472-inputs!$B$30)))</f>
        <v>47829.769018624967</v>
      </c>
      <c r="Q472" s="26">
        <f t="shared" si="94"/>
        <v>29000</v>
      </c>
      <c r="R472" s="25">
        <f>MAX(0,P472*(1+inputs!$B$33)-MAX(0,inputs!$B$31*(Q472-inputs!$B$30)))</f>
        <v>47753.775553904336</v>
      </c>
      <c r="S472" s="26">
        <f t="shared" si="95"/>
        <v>32000</v>
      </c>
      <c r="T472" s="25">
        <f>MAX(0,R472*(1+inputs!$B$33)-MAX(0,inputs!$B$31*(S472-inputs!$B$30)))</f>
        <v>47406.642187212892</v>
      </c>
      <c r="U472" s="26">
        <f t="shared" si="96"/>
        <v>35000</v>
      </c>
      <c r="V472" s="25">
        <f>MAX(0,T472*(1+inputs!$B$33)-MAX(0,inputs!$B$31*(U472-inputs!$B$30)))</f>
        <v>46784.301820021079</v>
      </c>
      <c r="W472" s="26">
        <f t="shared" si="97"/>
        <v>38000</v>
      </c>
      <c r="X472" s="25">
        <f>MAX(0,V472*(1+inputs!$B$33)-MAX(0,inputs!$B$31*(W472-inputs!$B$30)))</f>
        <v>45882.626347321391</v>
      </c>
      <c r="Y472" s="26">
        <f t="shared" si="98"/>
        <v>41000</v>
      </c>
      <c r="Z472" s="25">
        <f>MAX(0,X472*(1+inputs!$B$33)-MAX(0,inputs!$B$31*(Y472-inputs!$B$30)))</f>
        <v>44697.425742531203</v>
      </c>
      <c r="AA472" s="25">
        <f>MAX(0,Y472*(1+inputs!$B$33)-MAX(0,inputs!$B$31*(Z472-inputs!$B$30)))</f>
        <v>39408.791683172181</v>
      </c>
      <c r="AB472" s="26">
        <f t="shared" si="99"/>
        <v>47000</v>
      </c>
      <c r="AC472" s="25">
        <f>MAX(0,AA472*(1+inputs!$B$33)-MAX(0,inputs!$B$31*(AB472-inputs!$B$30)))</f>
        <v>37586.483558419757</v>
      </c>
      <c r="AD472" s="26">
        <f>IF(inputs!$B$27="YES",MAX(0,inputs!$B$31*(AB472-inputs!$B$30)),0)</f>
        <v>0</v>
      </c>
      <c r="AE472" s="3">
        <f t="shared" si="100"/>
        <v>11447.975</v>
      </c>
      <c r="AF472" s="1">
        <f t="shared" si="103"/>
        <v>0.33250000000000002</v>
      </c>
      <c r="AG472" s="8">
        <f t="shared" si="101"/>
        <v>35552.025000000001</v>
      </c>
    </row>
    <row r="473" spans="1:33" x14ac:dyDescent="0.2">
      <c r="A473" s="11">
        <f t="shared" si="102"/>
        <v>47100</v>
      </c>
      <c r="B473" s="15">
        <f>inputs!$C$3-MAX(0,MIN((calculations!A473-inputs!$B$8)*0.5,inputs!$C$3))+IF(AND(inputs!$B$23="YES",A473&lt;=inputs!$B$25),inputs!$B$24,0)</f>
        <v>12570</v>
      </c>
      <c r="C473" s="15">
        <f>MAX(0,MIN(A473-B473,inputs!$C$4)*inputs!$B$3)</f>
        <v>6906</v>
      </c>
      <c r="D473" s="16">
        <f>MAX(0,(MIN(A473,inputs!$C$5)-(inputs!$C$4+B473))*inputs!$B$4)</f>
        <v>0</v>
      </c>
      <c r="E473" s="16">
        <f>MAX(0, (calculations!A473-inputs!$C$5)*inputs!$B$5)</f>
        <v>0</v>
      </c>
      <c r="F473" s="19">
        <f>MAX(0,inputs!$B$13*(MIN(calculations!A473,inputs!$C$14)-inputs!$C$13))+MAX(0,inputs!$B$14*(calculations!A473-inputs!$C$14))</f>
        <v>4575.2250000000004</v>
      </c>
      <c r="G473" s="22">
        <f>MAX(MIN((calculations!A473-inputs!$B$21)/10000,100%),0) * inputs!$B$18</f>
        <v>0</v>
      </c>
      <c r="H473" s="22">
        <f>IF(AND(inputs!$B$35="YES", calculations!A473&gt;=inputs!$B$36,calculations!A473&lt;inputs!$B$37),inputs!$B$38*MIN(2,inputs!$B$17),0)</f>
        <v>0</v>
      </c>
      <c r="I473" s="25">
        <f>MIN(inputs!$B$32,A473)</f>
        <v>20000</v>
      </c>
      <c r="J473" s="25">
        <f>inputs!$B$29*(1+inputs!$B$33)-MAX(0,inputs!$B$31*(I473-inputs!$B$30))</f>
        <v>46486.999999999993</v>
      </c>
      <c r="K473" s="26">
        <f t="shared" si="91"/>
        <v>20000</v>
      </c>
      <c r="L473" s="25">
        <f>MAX(0,J473*(1+inputs!$B$33)-MAX(0,inputs!$B$31*(K473-inputs!$B$30)))</f>
        <v>47184.304999999986</v>
      </c>
      <c r="M473" s="26">
        <f t="shared" si="92"/>
        <v>23011.111111111109</v>
      </c>
      <c r="N473" s="25">
        <f>MAX(0,L473*(1+inputs!$B$33)-MAX(0,inputs!$B$31*(M473-inputs!$B$30)))</f>
        <v>47637.629574999977</v>
      </c>
      <c r="O473" s="26">
        <f t="shared" si="93"/>
        <v>26022.222222222223</v>
      </c>
      <c r="P473" s="25">
        <f>MAX(0,N473*(1+inputs!$B$33)-MAX(0,inputs!$B$31*(O473-inputs!$B$30)))</f>
        <v>47826.754018624968</v>
      </c>
      <c r="Q473" s="26">
        <f t="shared" si="94"/>
        <v>29033.333333333336</v>
      </c>
      <c r="R473" s="25">
        <f>MAX(0,P473*(1+inputs!$B$33)-MAX(0,inputs!$B$31*(Q473-inputs!$B$30)))</f>
        <v>47747.715328904334</v>
      </c>
      <c r="S473" s="26">
        <f t="shared" si="95"/>
        <v>32044.444444444445</v>
      </c>
      <c r="T473" s="25">
        <f>MAX(0,R473*(1+inputs!$B$33)-MAX(0,inputs!$B$31*(S473-inputs!$B$30)))</f>
        <v>47396.491058837892</v>
      </c>
      <c r="U473" s="26">
        <f t="shared" si="96"/>
        <v>35055.555555555555</v>
      </c>
      <c r="V473" s="25">
        <f>MAX(0,T473*(1+inputs!$B$33)-MAX(0,inputs!$B$31*(U473-inputs!$B$30)))</f>
        <v>46768.998424720456</v>
      </c>
      <c r="W473" s="26">
        <f t="shared" si="97"/>
        <v>38066.666666666672</v>
      </c>
      <c r="X473" s="25">
        <f>MAX(0,V473*(1+inputs!$B$33)-MAX(0,inputs!$B$31*(W473-inputs!$B$30)))</f>
        <v>45861.093401091253</v>
      </c>
      <c r="Y473" s="26">
        <f t="shared" si="98"/>
        <v>41077.777777777781</v>
      </c>
      <c r="Z473" s="25">
        <f>MAX(0,X473*(1+inputs!$B$33)-MAX(0,inputs!$B$31*(Y473-inputs!$B$30)))</f>
        <v>44668.569802107617</v>
      </c>
      <c r="AA473" s="25">
        <f>MAX(0,Y473*(1+inputs!$B$33)-MAX(0,inputs!$B$31*(Z473-inputs!$B$30)))</f>
        <v>39490.333162254763</v>
      </c>
      <c r="AB473" s="26">
        <f t="shared" si="99"/>
        <v>47100</v>
      </c>
      <c r="AC473" s="25">
        <f>MAX(0,AA473*(1+inputs!$B$33)-MAX(0,inputs!$B$31*(AB473-inputs!$B$30)))</f>
        <v>37660.248159688577</v>
      </c>
      <c r="AD473" s="26">
        <f>IF(inputs!$B$27="YES",MAX(0,inputs!$B$31*(AB473-inputs!$B$30)),0)</f>
        <v>0</v>
      </c>
      <c r="AE473" s="3">
        <f t="shared" si="100"/>
        <v>11481.225</v>
      </c>
      <c r="AF473" s="1">
        <f t="shared" si="103"/>
        <v>0.33250000000000002</v>
      </c>
      <c r="AG473" s="8">
        <f t="shared" si="101"/>
        <v>35618.775000000001</v>
      </c>
    </row>
    <row r="474" spans="1:33" x14ac:dyDescent="0.2">
      <c r="A474" s="11">
        <f t="shared" si="102"/>
        <v>47200</v>
      </c>
      <c r="B474" s="15">
        <f>inputs!$C$3-MAX(0,MIN((calculations!A474-inputs!$B$8)*0.5,inputs!$C$3))+IF(AND(inputs!$B$23="YES",A474&lt;=inputs!$B$25),inputs!$B$24,0)</f>
        <v>12570</v>
      </c>
      <c r="C474" s="15">
        <f>MAX(0,MIN(A474-B474,inputs!$C$4)*inputs!$B$3)</f>
        <v>6926</v>
      </c>
      <c r="D474" s="16">
        <f>MAX(0,(MIN(A474,inputs!$C$5)-(inputs!$C$4+B474))*inputs!$B$4)</f>
        <v>0</v>
      </c>
      <c r="E474" s="16">
        <f>MAX(0, (calculations!A474-inputs!$C$5)*inputs!$B$5)</f>
        <v>0</v>
      </c>
      <c r="F474" s="19">
        <f>MAX(0,inputs!$B$13*(MIN(calculations!A474,inputs!$C$14)-inputs!$C$13))+MAX(0,inputs!$B$14*(calculations!A474-inputs!$C$14))</f>
        <v>4588.4750000000004</v>
      </c>
      <c r="G474" s="22">
        <f>MAX(MIN((calculations!A474-inputs!$B$21)/10000,100%),0) * inputs!$B$18</f>
        <v>0</v>
      </c>
      <c r="H474" s="22">
        <f>IF(AND(inputs!$B$35="YES", calculations!A474&gt;=inputs!$B$36,calculations!A474&lt;inputs!$B$37),inputs!$B$38*MIN(2,inputs!$B$17),0)</f>
        <v>0</v>
      </c>
      <c r="I474" s="25">
        <f>MIN(inputs!$B$32,A474)</f>
        <v>20000</v>
      </c>
      <c r="J474" s="25">
        <f>inputs!$B$29*(1+inputs!$B$33)-MAX(0,inputs!$B$31*(I474-inputs!$B$30))</f>
        <v>46486.999999999993</v>
      </c>
      <c r="K474" s="26">
        <f t="shared" si="91"/>
        <v>20000</v>
      </c>
      <c r="L474" s="25">
        <f>MAX(0,J474*(1+inputs!$B$33)-MAX(0,inputs!$B$31*(K474-inputs!$B$30)))</f>
        <v>47184.304999999986</v>
      </c>
      <c r="M474" s="26">
        <f t="shared" si="92"/>
        <v>23022.222222222223</v>
      </c>
      <c r="N474" s="25">
        <f>MAX(0,L474*(1+inputs!$B$33)-MAX(0,inputs!$B$31*(M474-inputs!$B$30)))</f>
        <v>47636.629574999977</v>
      </c>
      <c r="O474" s="26">
        <f t="shared" si="93"/>
        <v>26044.444444444445</v>
      </c>
      <c r="P474" s="25">
        <f>MAX(0,N474*(1+inputs!$B$33)-MAX(0,inputs!$B$31*(O474-inputs!$B$30)))</f>
        <v>47823.739018624969</v>
      </c>
      <c r="Q474" s="26">
        <f t="shared" si="94"/>
        <v>29066.666666666664</v>
      </c>
      <c r="R474" s="25">
        <f>MAX(0,P474*(1+inputs!$B$33)-MAX(0,inputs!$B$31*(Q474-inputs!$B$30)))</f>
        <v>47741.655103904333</v>
      </c>
      <c r="S474" s="26">
        <f t="shared" si="95"/>
        <v>32088.888888888891</v>
      </c>
      <c r="T474" s="25">
        <f>MAX(0,R474*(1+inputs!$B$33)-MAX(0,inputs!$B$31*(S474-inputs!$B$30)))</f>
        <v>47386.339930462891</v>
      </c>
      <c r="U474" s="26">
        <f t="shared" si="96"/>
        <v>35111.111111111109</v>
      </c>
      <c r="V474" s="25">
        <f>MAX(0,T474*(1+inputs!$B$33)-MAX(0,inputs!$B$31*(U474-inputs!$B$30)))</f>
        <v>46753.695029419825</v>
      </c>
      <c r="W474" s="26">
        <f t="shared" si="97"/>
        <v>38133.333333333328</v>
      </c>
      <c r="X474" s="25">
        <f>MAX(0,V474*(1+inputs!$B$33)-MAX(0,inputs!$B$31*(W474-inputs!$B$30)))</f>
        <v>45839.560454861115</v>
      </c>
      <c r="Y474" s="26">
        <f t="shared" si="98"/>
        <v>41155.555555555555</v>
      </c>
      <c r="Z474" s="25">
        <f>MAX(0,X474*(1+inputs!$B$33)-MAX(0,inputs!$B$31*(Y474-inputs!$B$30)))</f>
        <v>44639.713861684024</v>
      </c>
      <c r="AA474" s="25">
        <f>MAX(0,Y474*(1+inputs!$B$33)-MAX(0,inputs!$B$31*(Z474-inputs!$B$30)))</f>
        <v>39571.874641337323</v>
      </c>
      <c r="AB474" s="26">
        <f t="shared" si="99"/>
        <v>47200</v>
      </c>
      <c r="AC474" s="25">
        <f>MAX(0,AA474*(1+inputs!$B$33)-MAX(0,inputs!$B$31*(AB474-inputs!$B$30)))</f>
        <v>37734.012760957376</v>
      </c>
      <c r="AD474" s="26">
        <f>IF(inputs!$B$27="YES",MAX(0,inputs!$B$31*(AB474-inputs!$B$30)),0)</f>
        <v>0</v>
      </c>
      <c r="AE474" s="3">
        <f t="shared" si="100"/>
        <v>11514.475</v>
      </c>
      <c r="AF474" s="1">
        <f t="shared" si="103"/>
        <v>0.33250000000000002</v>
      </c>
      <c r="AG474" s="8">
        <f t="shared" si="101"/>
        <v>35685.525000000001</v>
      </c>
    </row>
    <row r="475" spans="1:33" x14ac:dyDescent="0.2">
      <c r="A475" s="11">
        <f t="shared" si="102"/>
        <v>47300</v>
      </c>
      <c r="B475" s="15">
        <f>inputs!$C$3-MAX(0,MIN((calculations!A475-inputs!$B$8)*0.5,inputs!$C$3))+IF(AND(inputs!$B$23="YES",A475&lt;=inputs!$B$25),inputs!$B$24,0)</f>
        <v>12570</v>
      </c>
      <c r="C475" s="15">
        <f>MAX(0,MIN(A475-B475,inputs!$C$4)*inputs!$B$3)</f>
        <v>6946</v>
      </c>
      <c r="D475" s="16">
        <f>MAX(0,(MIN(A475,inputs!$C$5)-(inputs!$C$4+B475))*inputs!$B$4)</f>
        <v>0</v>
      </c>
      <c r="E475" s="16">
        <f>MAX(0, (calculations!A475-inputs!$C$5)*inputs!$B$5)</f>
        <v>0</v>
      </c>
      <c r="F475" s="19">
        <f>MAX(0,inputs!$B$13*(MIN(calculations!A475,inputs!$C$14)-inputs!$C$13))+MAX(0,inputs!$B$14*(calculations!A475-inputs!$C$14))</f>
        <v>4601.7250000000004</v>
      </c>
      <c r="G475" s="22">
        <f>MAX(MIN((calculations!A475-inputs!$B$21)/10000,100%),0) * inputs!$B$18</f>
        <v>0</v>
      </c>
      <c r="H475" s="22">
        <f>IF(AND(inputs!$B$35="YES", calculations!A475&gt;=inputs!$B$36,calculations!A475&lt;inputs!$B$37),inputs!$B$38*MIN(2,inputs!$B$17),0)</f>
        <v>0</v>
      </c>
      <c r="I475" s="25">
        <f>MIN(inputs!$B$32,A475)</f>
        <v>20000</v>
      </c>
      <c r="J475" s="25">
        <f>inputs!$B$29*(1+inputs!$B$33)-MAX(0,inputs!$B$31*(I475-inputs!$B$30))</f>
        <v>46486.999999999993</v>
      </c>
      <c r="K475" s="26">
        <f t="shared" si="91"/>
        <v>20000</v>
      </c>
      <c r="L475" s="25">
        <f>MAX(0,J475*(1+inputs!$B$33)-MAX(0,inputs!$B$31*(K475-inputs!$B$30)))</f>
        <v>47184.304999999986</v>
      </c>
      <c r="M475" s="26">
        <f t="shared" si="92"/>
        <v>23033.333333333332</v>
      </c>
      <c r="N475" s="25">
        <f>MAX(0,L475*(1+inputs!$B$33)-MAX(0,inputs!$B$31*(M475-inputs!$B$30)))</f>
        <v>47635.629574999977</v>
      </c>
      <c r="O475" s="26">
        <f t="shared" si="93"/>
        <v>26066.666666666668</v>
      </c>
      <c r="P475" s="25">
        <f>MAX(0,N475*(1+inputs!$B$33)-MAX(0,inputs!$B$31*(O475-inputs!$B$30)))</f>
        <v>47820.724018624969</v>
      </c>
      <c r="Q475" s="26">
        <f t="shared" si="94"/>
        <v>29100</v>
      </c>
      <c r="R475" s="25">
        <f>MAX(0,P475*(1+inputs!$B$33)-MAX(0,inputs!$B$31*(Q475-inputs!$B$30)))</f>
        <v>47735.59487890434</v>
      </c>
      <c r="S475" s="26">
        <f t="shared" si="95"/>
        <v>32133.333333333336</v>
      </c>
      <c r="T475" s="25">
        <f>MAX(0,R475*(1+inputs!$B$33)-MAX(0,inputs!$B$31*(S475-inputs!$B$30)))</f>
        <v>47376.188802087898</v>
      </c>
      <c r="U475" s="26">
        <f t="shared" si="96"/>
        <v>35166.666666666664</v>
      </c>
      <c r="V475" s="25">
        <f>MAX(0,T475*(1+inputs!$B$33)-MAX(0,inputs!$B$31*(U475-inputs!$B$30)))</f>
        <v>46738.391634119209</v>
      </c>
      <c r="W475" s="26">
        <f t="shared" si="97"/>
        <v>38200</v>
      </c>
      <c r="X475" s="25">
        <f>MAX(0,V475*(1+inputs!$B$33)-MAX(0,inputs!$B$31*(W475-inputs!$B$30)))</f>
        <v>45818.027508630992</v>
      </c>
      <c r="Y475" s="26">
        <f t="shared" si="98"/>
        <v>41233.333333333328</v>
      </c>
      <c r="Z475" s="25">
        <f>MAX(0,X475*(1+inputs!$B$33)-MAX(0,inputs!$B$31*(Y475-inputs!$B$30)))</f>
        <v>44610.857921260453</v>
      </c>
      <c r="AA475" s="25">
        <f>MAX(0,Y475*(1+inputs!$B$33)-MAX(0,inputs!$B$31*(Z475-inputs!$B$30)))</f>
        <v>39653.416120419883</v>
      </c>
      <c r="AB475" s="26">
        <f t="shared" si="99"/>
        <v>47300</v>
      </c>
      <c r="AC475" s="25">
        <f>MAX(0,AA475*(1+inputs!$B$33)-MAX(0,inputs!$B$31*(AB475-inputs!$B$30)))</f>
        <v>37807.777362226174</v>
      </c>
      <c r="AD475" s="26">
        <f>IF(inputs!$B$27="YES",MAX(0,inputs!$B$31*(AB475-inputs!$B$30)),0)</f>
        <v>0</v>
      </c>
      <c r="AE475" s="3">
        <f t="shared" si="100"/>
        <v>11547.725</v>
      </c>
      <c r="AF475" s="1">
        <f t="shared" si="103"/>
        <v>0.33250000000000002</v>
      </c>
      <c r="AG475" s="8">
        <f t="shared" si="101"/>
        <v>35752.275000000001</v>
      </c>
    </row>
    <row r="476" spans="1:33" x14ac:dyDescent="0.2">
      <c r="A476" s="11">
        <f t="shared" si="102"/>
        <v>47400</v>
      </c>
      <c r="B476" s="15">
        <f>inputs!$C$3-MAX(0,MIN((calculations!A476-inputs!$B$8)*0.5,inputs!$C$3))+IF(AND(inputs!$B$23="YES",A476&lt;=inputs!$B$25),inputs!$B$24,0)</f>
        <v>12570</v>
      </c>
      <c r="C476" s="15">
        <f>MAX(0,MIN(A476-B476,inputs!$C$4)*inputs!$B$3)</f>
        <v>6966</v>
      </c>
      <c r="D476" s="16">
        <f>MAX(0,(MIN(A476,inputs!$C$5)-(inputs!$C$4+B476))*inputs!$B$4)</f>
        <v>0</v>
      </c>
      <c r="E476" s="16">
        <f>MAX(0, (calculations!A476-inputs!$C$5)*inputs!$B$5)</f>
        <v>0</v>
      </c>
      <c r="F476" s="19">
        <f>MAX(0,inputs!$B$13*(MIN(calculations!A476,inputs!$C$14)-inputs!$C$13))+MAX(0,inputs!$B$14*(calculations!A476-inputs!$C$14))</f>
        <v>4614.9750000000004</v>
      </c>
      <c r="G476" s="22">
        <f>MAX(MIN((calculations!A476-inputs!$B$21)/10000,100%),0) * inputs!$B$18</f>
        <v>0</v>
      </c>
      <c r="H476" s="22">
        <f>IF(AND(inputs!$B$35="YES", calculations!A476&gt;=inputs!$B$36,calculations!A476&lt;inputs!$B$37),inputs!$B$38*MIN(2,inputs!$B$17),0)</f>
        <v>0</v>
      </c>
      <c r="I476" s="25">
        <f>MIN(inputs!$B$32,A476)</f>
        <v>20000</v>
      </c>
      <c r="J476" s="25">
        <f>inputs!$B$29*(1+inputs!$B$33)-MAX(0,inputs!$B$31*(I476-inputs!$B$30))</f>
        <v>46486.999999999993</v>
      </c>
      <c r="K476" s="26">
        <f t="shared" si="91"/>
        <v>20000</v>
      </c>
      <c r="L476" s="25">
        <f>MAX(0,J476*(1+inputs!$B$33)-MAX(0,inputs!$B$31*(K476-inputs!$B$30)))</f>
        <v>47184.304999999986</v>
      </c>
      <c r="M476" s="26">
        <f t="shared" si="92"/>
        <v>23044.444444444445</v>
      </c>
      <c r="N476" s="25">
        <f>MAX(0,L476*(1+inputs!$B$33)-MAX(0,inputs!$B$31*(M476-inputs!$B$30)))</f>
        <v>47634.629574999977</v>
      </c>
      <c r="O476" s="26">
        <f t="shared" si="93"/>
        <v>26088.888888888891</v>
      </c>
      <c r="P476" s="25">
        <f>MAX(0,N476*(1+inputs!$B$33)-MAX(0,inputs!$B$31*(O476-inputs!$B$30)))</f>
        <v>47817.70901862497</v>
      </c>
      <c r="Q476" s="26">
        <f t="shared" si="94"/>
        <v>29133.333333333336</v>
      </c>
      <c r="R476" s="25">
        <f>MAX(0,P476*(1+inputs!$B$33)-MAX(0,inputs!$B$31*(Q476-inputs!$B$30)))</f>
        <v>47729.534653904338</v>
      </c>
      <c r="S476" s="26">
        <f t="shared" si="95"/>
        <v>32177.777777777777</v>
      </c>
      <c r="T476" s="25">
        <f>MAX(0,R476*(1+inputs!$B$33)-MAX(0,inputs!$B$31*(S476-inputs!$B$30)))</f>
        <v>47366.037673712897</v>
      </c>
      <c r="U476" s="26">
        <f t="shared" si="96"/>
        <v>35222.222222222219</v>
      </c>
      <c r="V476" s="25">
        <f>MAX(0,T476*(1+inputs!$B$33)-MAX(0,inputs!$B$31*(U476-inputs!$B$30)))</f>
        <v>46723.088238818586</v>
      </c>
      <c r="W476" s="26">
        <f t="shared" si="97"/>
        <v>38266.666666666672</v>
      </c>
      <c r="X476" s="25">
        <f>MAX(0,V476*(1+inputs!$B$33)-MAX(0,inputs!$B$31*(W476-inputs!$B$30)))</f>
        <v>45796.494562400854</v>
      </c>
      <c r="Y476" s="26">
        <f t="shared" si="98"/>
        <v>41311.111111111109</v>
      </c>
      <c r="Z476" s="25">
        <f>MAX(0,X476*(1+inputs!$B$33)-MAX(0,inputs!$B$31*(Y476-inputs!$B$30)))</f>
        <v>44582.00198083686</v>
      </c>
      <c r="AA476" s="25">
        <f>MAX(0,Y476*(1+inputs!$B$33)-MAX(0,inputs!$B$31*(Z476-inputs!$B$30)))</f>
        <v>39734.957599502457</v>
      </c>
      <c r="AB476" s="26">
        <f t="shared" si="99"/>
        <v>47400</v>
      </c>
      <c r="AC476" s="25">
        <f>MAX(0,AA476*(1+inputs!$B$33)-MAX(0,inputs!$B$31*(AB476-inputs!$B$30)))</f>
        <v>37881.541963494987</v>
      </c>
      <c r="AD476" s="26">
        <f>IF(inputs!$B$27="YES",MAX(0,inputs!$B$31*(AB476-inputs!$B$30)),0)</f>
        <v>0</v>
      </c>
      <c r="AE476" s="3">
        <f t="shared" si="100"/>
        <v>11580.975</v>
      </c>
      <c r="AF476" s="1">
        <f t="shared" si="103"/>
        <v>0.33250000000000002</v>
      </c>
      <c r="AG476" s="8">
        <f t="shared" si="101"/>
        <v>35819.025000000001</v>
      </c>
    </row>
    <row r="477" spans="1:33" x14ac:dyDescent="0.2">
      <c r="A477" s="11">
        <f t="shared" si="102"/>
        <v>47500</v>
      </c>
      <c r="B477" s="15">
        <f>inputs!$C$3-MAX(0,MIN((calculations!A477-inputs!$B$8)*0.5,inputs!$C$3))+IF(AND(inputs!$B$23="YES",A477&lt;=inputs!$B$25),inputs!$B$24,0)</f>
        <v>12570</v>
      </c>
      <c r="C477" s="15">
        <f>MAX(0,MIN(A477-B477,inputs!$C$4)*inputs!$B$3)</f>
        <v>6986</v>
      </c>
      <c r="D477" s="16">
        <f>MAX(0,(MIN(A477,inputs!$C$5)-(inputs!$C$4+B477))*inputs!$B$4)</f>
        <v>0</v>
      </c>
      <c r="E477" s="16">
        <f>MAX(0, (calculations!A477-inputs!$C$5)*inputs!$B$5)</f>
        <v>0</v>
      </c>
      <c r="F477" s="19">
        <f>MAX(0,inputs!$B$13*(MIN(calculations!A477,inputs!$C$14)-inputs!$C$13))+MAX(0,inputs!$B$14*(calculations!A477-inputs!$C$14))</f>
        <v>4628.2250000000004</v>
      </c>
      <c r="G477" s="22">
        <f>MAX(MIN((calculations!A477-inputs!$B$21)/10000,100%),0) * inputs!$B$18</f>
        <v>0</v>
      </c>
      <c r="H477" s="22">
        <f>IF(AND(inputs!$B$35="YES", calculations!A477&gt;=inputs!$B$36,calculations!A477&lt;inputs!$B$37),inputs!$B$38*MIN(2,inputs!$B$17),0)</f>
        <v>0</v>
      </c>
      <c r="I477" s="25">
        <f>MIN(inputs!$B$32,A477)</f>
        <v>20000</v>
      </c>
      <c r="J477" s="25">
        <f>inputs!$B$29*(1+inputs!$B$33)-MAX(0,inputs!$B$31*(I477-inputs!$B$30))</f>
        <v>46486.999999999993</v>
      </c>
      <c r="K477" s="26">
        <f t="shared" si="91"/>
        <v>20000</v>
      </c>
      <c r="L477" s="25">
        <f>MAX(0,J477*(1+inputs!$B$33)-MAX(0,inputs!$B$31*(K477-inputs!$B$30)))</f>
        <v>47184.304999999986</v>
      </c>
      <c r="M477" s="26">
        <f t="shared" si="92"/>
        <v>23055.555555555555</v>
      </c>
      <c r="N477" s="25">
        <f>MAX(0,L477*(1+inputs!$B$33)-MAX(0,inputs!$B$31*(M477-inputs!$B$30)))</f>
        <v>47633.629574999977</v>
      </c>
      <c r="O477" s="26">
        <f t="shared" si="93"/>
        <v>26111.111111111109</v>
      </c>
      <c r="P477" s="25">
        <f>MAX(0,N477*(1+inputs!$B$33)-MAX(0,inputs!$B$31*(O477-inputs!$B$30)))</f>
        <v>47814.69401862497</v>
      </c>
      <c r="Q477" s="26">
        <f t="shared" si="94"/>
        <v>29166.666666666664</v>
      </c>
      <c r="R477" s="25">
        <f>MAX(0,P477*(1+inputs!$B$33)-MAX(0,inputs!$B$31*(Q477-inputs!$B$30)))</f>
        <v>47723.474428904337</v>
      </c>
      <c r="S477" s="26">
        <f t="shared" si="95"/>
        <v>32222.222222222223</v>
      </c>
      <c r="T477" s="25">
        <f>MAX(0,R477*(1+inputs!$B$33)-MAX(0,inputs!$B$31*(S477-inputs!$B$30)))</f>
        <v>47355.886545337897</v>
      </c>
      <c r="U477" s="26">
        <f t="shared" si="96"/>
        <v>35277.777777777781</v>
      </c>
      <c r="V477" s="25">
        <f>MAX(0,T477*(1+inputs!$B$33)-MAX(0,inputs!$B$31*(U477-inputs!$B$30)))</f>
        <v>46707.784843517955</v>
      </c>
      <c r="W477" s="26">
        <f t="shared" si="97"/>
        <v>38333.333333333328</v>
      </c>
      <c r="X477" s="25">
        <f>MAX(0,V477*(1+inputs!$B$33)-MAX(0,inputs!$B$31*(W477-inputs!$B$30)))</f>
        <v>45774.961616170716</v>
      </c>
      <c r="Y477" s="26">
        <f t="shared" si="98"/>
        <v>41388.888888888891</v>
      </c>
      <c r="Z477" s="25">
        <f>MAX(0,X477*(1+inputs!$B$33)-MAX(0,inputs!$B$31*(Y477-inputs!$B$30)))</f>
        <v>44553.146040413267</v>
      </c>
      <c r="AA477" s="25">
        <f>MAX(0,Y477*(1+inputs!$B$33)-MAX(0,inputs!$B$31*(Z477-inputs!$B$30)))</f>
        <v>39816.499078585024</v>
      </c>
      <c r="AB477" s="26">
        <f t="shared" si="99"/>
        <v>47500</v>
      </c>
      <c r="AC477" s="25">
        <f>MAX(0,AA477*(1+inputs!$B$33)-MAX(0,inputs!$B$31*(AB477-inputs!$B$30)))</f>
        <v>37955.306564763792</v>
      </c>
      <c r="AD477" s="26">
        <f>IF(inputs!$B$27="YES",MAX(0,inputs!$B$31*(AB477-inputs!$B$30)),0)</f>
        <v>0</v>
      </c>
      <c r="AE477" s="3">
        <f t="shared" si="100"/>
        <v>11614.225</v>
      </c>
      <c r="AF477" s="1">
        <f t="shared" si="103"/>
        <v>0.33250000000000002</v>
      </c>
      <c r="AG477" s="8">
        <f t="shared" si="101"/>
        <v>35885.775000000001</v>
      </c>
    </row>
    <row r="478" spans="1:33" x14ac:dyDescent="0.2">
      <c r="A478" s="11">
        <f t="shared" si="102"/>
        <v>47600</v>
      </c>
      <c r="B478" s="15">
        <f>inputs!$C$3-MAX(0,MIN((calculations!A478-inputs!$B$8)*0.5,inputs!$C$3))+IF(AND(inputs!$B$23="YES",A478&lt;=inputs!$B$25),inputs!$B$24,0)</f>
        <v>12570</v>
      </c>
      <c r="C478" s="15">
        <f>MAX(0,MIN(A478-B478,inputs!$C$4)*inputs!$B$3)</f>
        <v>7006</v>
      </c>
      <c r="D478" s="16">
        <f>MAX(0,(MIN(A478,inputs!$C$5)-(inputs!$C$4+B478))*inputs!$B$4)</f>
        <v>0</v>
      </c>
      <c r="E478" s="16">
        <f>MAX(0, (calculations!A478-inputs!$C$5)*inputs!$B$5)</f>
        <v>0</v>
      </c>
      <c r="F478" s="19">
        <f>MAX(0,inputs!$B$13*(MIN(calculations!A478,inputs!$C$14)-inputs!$C$13))+MAX(0,inputs!$B$14*(calculations!A478-inputs!$C$14))</f>
        <v>4641.4750000000004</v>
      </c>
      <c r="G478" s="22">
        <f>MAX(MIN((calculations!A478-inputs!$B$21)/10000,100%),0) * inputs!$B$18</f>
        <v>0</v>
      </c>
      <c r="H478" s="22">
        <f>IF(AND(inputs!$B$35="YES", calculations!A478&gt;=inputs!$B$36,calculations!A478&lt;inputs!$B$37),inputs!$B$38*MIN(2,inputs!$B$17),0)</f>
        <v>0</v>
      </c>
      <c r="I478" s="25">
        <f>MIN(inputs!$B$32,A478)</f>
        <v>20000</v>
      </c>
      <c r="J478" s="25">
        <f>inputs!$B$29*(1+inputs!$B$33)-MAX(0,inputs!$B$31*(I478-inputs!$B$30))</f>
        <v>46486.999999999993</v>
      </c>
      <c r="K478" s="26">
        <f t="shared" si="91"/>
        <v>20000</v>
      </c>
      <c r="L478" s="25">
        <f>MAX(0,J478*(1+inputs!$B$33)-MAX(0,inputs!$B$31*(K478-inputs!$B$30)))</f>
        <v>47184.304999999986</v>
      </c>
      <c r="M478" s="26">
        <f t="shared" si="92"/>
        <v>23066.666666666668</v>
      </c>
      <c r="N478" s="25">
        <f>MAX(0,L478*(1+inputs!$B$33)-MAX(0,inputs!$B$31*(M478-inputs!$B$30)))</f>
        <v>47632.629574999977</v>
      </c>
      <c r="O478" s="26">
        <f t="shared" si="93"/>
        <v>26133.333333333332</v>
      </c>
      <c r="P478" s="25">
        <f>MAX(0,N478*(1+inputs!$B$33)-MAX(0,inputs!$B$31*(O478-inputs!$B$30)))</f>
        <v>47811.679018624971</v>
      </c>
      <c r="Q478" s="26">
        <f t="shared" si="94"/>
        <v>29200</v>
      </c>
      <c r="R478" s="25">
        <f>MAX(0,P478*(1+inputs!$B$33)-MAX(0,inputs!$B$31*(Q478-inputs!$B$30)))</f>
        <v>47717.414203904336</v>
      </c>
      <c r="S478" s="26">
        <f t="shared" si="95"/>
        <v>32266.666666666664</v>
      </c>
      <c r="T478" s="25">
        <f>MAX(0,R478*(1+inputs!$B$33)-MAX(0,inputs!$B$31*(S478-inputs!$B$30)))</f>
        <v>47345.735416962896</v>
      </c>
      <c r="U478" s="26">
        <f t="shared" si="96"/>
        <v>35333.333333333336</v>
      </c>
      <c r="V478" s="25">
        <f>MAX(0,T478*(1+inputs!$B$33)-MAX(0,inputs!$B$31*(U478-inputs!$B$30)))</f>
        <v>46692.481448217331</v>
      </c>
      <c r="W478" s="26">
        <f t="shared" si="97"/>
        <v>38400</v>
      </c>
      <c r="X478" s="25">
        <f>MAX(0,V478*(1+inputs!$B$33)-MAX(0,inputs!$B$31*(W478-inputs!$B$30)))</f>
        <v>45753.428669940586</v>
      </c>
      <c r="Y478" s="26">
        <f t="shared" si="98"/>
        <v>41466.666666666672</v>
      </c>
      <c r="Z478" s="25">
        <f>MAX(0,X478*(1+inputs!$B$33)-MAX(0,inputs!$B$31*(Y478-inputs!$B$30)))</f>
        <v>44524.290099989688</v>
      </c>
      <c r="AA478" s="25">
        <f>MAX(0,Y478*(1+inputs!$B$33)-MAX(0,inputs!$B$31*(Z478-inputs!$B$30)))</f>
        <v>39898.040557667591</v>
      </c>
      <c r="AB478" s="26">
        <f t="shared" si="99"/>
        <v>47600</v>
      </c>
      <c r="AC478" s="25">
        <f>MAX(0,AA478*(1+inputs!$B$33)-MAX(0,inputs!$B$31*(AB478-inputs!$B$30)))</f>
        <v>38029.071166032598</v>
      </c>
      <c r="AD478" s="26">
        <f>IF(inputs!$B$27="YES",MAX(0,inputs!$B$31*(AB478-inputs!$B$30)),0)</f>
        <v>0</v>
      </c>
      <c r="AE478" s="3">
        <f t="shared" si="100"/>
        <v>11647.475</v>
      </c>
      <c r="AF478" s="1">
        <f t="shared" si="103"/>
        <v>0.33250000000000002</v>
      </c>
      <c r="AG478" s="8">
        <f t="shared" si="101"/>
        <v>35952.525000000001</v>
      </c>
    </row>
    <row r="479" spans="1:33" x14ac:dyDescent="0.2">
      <c r="A479" s="11">
        <f t="shared" si="102"/>
        <v>47700</v>
      </c>
      <c r="B479" s="15">
        <f>inputs!$C$3-MAX(0,MIN((calculations!A479-inputs!$B$8)*0.5,inputs!$C$3))+IF(AND(inputs!$B$23="YES",A479&lt;=inputs!$B$25),inputs!$B$24,0)</f>
        <v>12570</v>
      </c>
      <c r="C479" s="15">
        <f>MAX(0,MIN(A479-B479,inputs!$C$4)*inputs!$B$3)</f>
        <v>7026</v>
      </c>
      <c r="D479" s="16">
        <f>MAX(0,(MIN(A479,inputs!$C$5)-(inputs!$C$4+B479))*inputs!$B$4)</f>
        <v>0</v>
      </c>
      <c r="E479" s="16">
        <f>MAX(0, (calculations!A479-inputs!$C$5)*inputs!$B$5)</f>
        <v>0</v>
      </c>
      <c r="F479" s="19">
        <f>MAX(0,inputs!$B$13*(MIN(calculations!A479,inputs!$C$14)-inputs!$C$13))+MAX(0,inputs!$B$14*(calculations!A479-inputs!$C$14))</f>
        <v>4654.7250000000004</v>
      </c>
      <c r="G479" s="22">
        <f>MAX(MIN((calculations!A479-inputs!$B$21)/10000,100%),0) * inputs!$B$18</f>
        <v>0</v>
      </c>
      <c r="H479" s="22">
        <f>IF(AND(inputs!$B$35="YES", calculations!A479&gt;=inputs!$B$36,calculations!A479&lt;inputs!$B$37),inputs!$B$38*MIN(2,inputs!$B$17),0)</f>
        <v>0</v>
      </c>
      <c r="I479" s="25">
        <f>MIN(inputs!$B$32,A479)</f>
        <v>20000</v>
      </c>
      <c r="J479" s="25">
        <f>inputs!$B$29*(1+inputs!$B$33)-MAX(0,inputs!$B$31*(I479-inputs!$B$30))</f>
        <v>46486.999999999993</v>
      </c>
      <c r="K479" s="26">
        <f t="shared" si="91"/>
        <v>20000</v>
      </c>
      <c r="L479" s="25">
        <f>MAX(0,J479*(1+inputs!$B$33)-MAX(0,inputs!$B$31*(K479-inputs!$B$30)))</f>
        <v>47184.304999999986</v>
      </c>
      <c r="M479" s="26">
        <f t="shared" si="92"/>
        <v>23077.777777777777</v>
      </c>
      <c r="N479" s="25">
        <f>MAX(0,L479*(1+inputs!$B$33)-MAX(0,inputs!$B$31*(M479-inputs!$B$30)))</f>
        <v>47631.629574999977</v>
      </c>
      <c r="O479" s="26">
        <f t="shared" si="93"/>
        <v>26155.555555555555</v>
      </c>
      <c r="P479" s="25">
        <f>MAX(0,N479*(1+inputs!$B$33)-MAX(0,inputs!$B$31*(O479-inputs!$B$30)))</f>
        <v>47808.664018624972</v>
      </c>
      <c r="Q479" s="26">
        <f t="shared" si="94"/>
        <v>29233.333333333336</v>
      </c>
      <c r="R479" s="25">
        <f>MAX(0,P479*(1+inputs!$B$33)-MAX(0,inputs!$B$31*(Q479-inputs!$B$30)))</f>
        <v>47711.353978904343</v>
      </c>
      <c r="S479" s="26">
        <f t="shared" si="95"/>
        <v>32311.111111111109</v>
      </c>
      <c r="T479" s="25">
        <f>MAX(0,R479*(1+inputs!$B$33)-MAX(0,inputs!$B$31*(S479-inputs!$B$30)))</f>
        <v>47335.584288587903</v>
      </c>
      <c r="U479" s="26">
        <f t="shared" si="96"/>
        <v>35388.888888888891</v>
      </c>
      <c r="V479" s="25">
        <f>MAX(0,T479*(1+inputs!$B$33)-MAX(0,inputs!$B$31*(U479-inputs!$B$30)))</f>
        <v>46677.178052916715</v>
      </c>
      <c r="W479" s="26">
        <f t="shared" si="97"/>
        <v>38466.666666666672</v>
      </c>
      <c r="X479" s="25">
        <f>MAX(0,V479*(1+inputs!$B$33)-MAX(0,inputs!$B$31*(W479-inputs!$B$30)))</f>
        <v>45731.895723710462</v>
      </c>
      <c r="Y479" s="26">
        <f t="shared" si="98"/>
        <v>41544.444444444445</v>
      </c>
      <c r="Z479" s="25">
        <f>MAX(0,X479*(1+inputs!$B$33)-MAX(0,inputs!$B$31*(Y479-inputs!$B$30)))</f>
        <v>44495.43415956611</v>
      </c>
      <c r="AA479" s="25">
        <f>MAX(0,Y479*(1+inputs!$B$33)-MAX(0,inputs!$B$31*(Z479-inputs!$B$30)))</f>
        <v>39979.582036750158</v>
      </c>
      <c r="AB479" s="26">
        <f t="shared" si="99"/>
        <v>47700</v>
      </c>
      <c r="AC479" s="25">
        <f>MAX(0,AA479*(1+inputs!$B$33)-MAX(0,inputs!$B$31*(AB479-inputs!$B$30)))</f>
        <v>38102.835767301403</v>
      </c>
      <c r="AD479" s="26">
        <f>IF(inputs!$B$27="YES",MAX(0,inputs!$B$31*(AB479-inputs!$B$30)),0)</f>
        <v>0</v>
      </c>
      <c r="AE479" s="3">
        <f t="shared" si="100"/>
        <v>11680.725</v>
      </c>
      <c r="AF479" s="1">
        <f t="shared" si="103"/>
        <v>0.33250000000000002</v>
      </c>
      <c r="AG479" s="8">
        <f t="shared" si="101"/>
        <v>36019.275000000001</v>
      </c>
    </row>
    <row r="480" spans="1:33" x14ac:dyDescent="0.2">
      <c r="A480" s="11">
        <f t="shared" si="102"/>
        <v>47800</v>
      </c>
      <c r="B480" s="15">
        <f>inputs!$C$3-MAX(0,MIN((calculations!A480-inputs!$B$8)*0.5,inputs!$C$3))+IF(AND(inputs!$B$23="YES",A480&lt;=inputs!$B$25),inputs!$B$24,0)</f>
        <v>12570</v>
      </c>
      <c r="C480" s="15">
        <f>MAX(0,MIN(A480-B480,inputs!$C$4)*inputs!$B$3)</f>
        <v>7046</v>
      </c>
      <c r="D480" s="16">
        <f>MAX(0,(MIN(A480,inputs!$C$5)-(inputs!$C$4+B480))*inputs!$B$4)</f>
        <v>0</v>
      </c>
      <c r="E480" s="16">
        <f>MAX(0, (calculations!A480-inputs!$C$5)*inputs!$B$5)</f>
        <v>0</v>
      </c>
      <c r="F480" s="19">
        <f>MAX(0,inputs!$B$13*(MIN(calculations!A480,inputs!$C$14)-inputs!$C$13))+MAX(0,inputs!$B$14*(calculations!A480-inputs!$C$14))</f>
        <v>4667.9750000000004</v>
      </c>
      <c r="G480" s="22">
        <f>MAX(MIN((calculations!A480-inputs!$B$21)/10000,100%),0) * inputs!$B$18</f>
        <v>0</v>
      </c>
      <c r="H480" s="22">
        <f>IF(AND(inputs!$B$35="YES", calculations!A480&gt;=inputs!$B$36,calculations!A480&lt;inputs!$B$37),inputs!$B$38*MIN(2,inputs!$B$17),0)</f>
        <v>0</v>
      </c>
      <c r="I480" s="25">
        <f>MIN(inputs!$B$32,A480)</f>
        <v>20000</v>
      </c>
      <c r="J480" s="25">
        <f>inputs!$B$29*(1+inputs!$B$33)-MAX(0,inputs!$B$31*(I480-inputs!$B$30))</f>
        <v>46486.999999999993</v>
      </c>
      <c r="K480" s="26">
        <f t="shared" si="91"/>
        <v>20000</v>
      </c>
      <c r="L480" s="25">
        <f>MAX(0,J480*(1+inputs!$B$33)-MAX(0,inputs!$B$31*(K480-inputs!$B$30)))</f>
        <v>47184.304999999986</v>
      </c>
      <c r="M480" s="26">
        <f t="shared" si="92"/>
        <v>23088.888888888891</v>
      </c>
      <c r="N480" s="25">
        <f>MAX(0,L480*(1+inputs!$B$33)-MAX(0,inputs!$B$31*(M480-inputs!$B$30)))</f>
        <v>47630.629574999977</v>
      </c>
      <c r="O480" s="26">
        <f t="shared" si="93"/>
        <v>26177.777777777777</v>
      </c>
      <c r="P480" s="25">
        <f>MAX(0,N480*(1+inputs!$B$33)-MAX(0,inputs!$B$31*(O480-inputs!$B$30)))</f>
        <v>47805.649018624972</v>
      </c>
      <c r="Q480" s="26">
        <f t="shared" si="94"/>
        <v>29266.666666666664</v>
      </c>
      <c r="R480" s="25">
        <f>MAX(0,P480*(1+inputs!$B$33)-MAX(0,inputs!$B$31*(Q480-inputs!$B$30)))</f>
        <v>47705.293753904341</v>
      </c>
      <c r="S480" s="26">
        <f t="shared" si="95"/>
        <v>32355.555555555555</v>
      </c>
      <c r="T480" s="25">
        <f>MAX(0,R480*(1+inputs!$B$33)-MAX(0,inputs!$B$31*(S480-inputs!$B$30)))</f>
        <v>47325.433160212902</v>
      </c>
      <c r="U480" s="26">
        <f t="shared" si="96"/>
        <v>35444.444444444445</v>
      </c>
      <c r="V480" s="25">
        <f>MAX(0,T480*(1+inputs!$B$33)-MAX(0,inputs!$B$31*(U480-inputs!$B$30)))</f>
        <v>46661.874657616092</v>
      </c>
      <c r="W480" s="26">
        <f t="shared" si="97"/>
        <v>38533.333333333328</v>
      </c>
      <c r="X480" s="25">
        <f>MAX(0,V480*(1+inputs!$B$33)-MAX(0,inputs!$B$31*(W480-inputs!$B$30)))</f>
        <v>45710.362777480324</v>
      </c>
      <c r="Y480" s="26">
        <f t="shared" si="98"/>
        <v>41622.222222222219</v>
      </c>
      <c r="Z480" s="25">
        <f>MAX(0,X480*(1+inputs!$B$33)-MAX(0,inputs!$B$31*(Y480-inputs!$B$30)))</f>
        <v>44466.578219142524</v>
      </c>
      <c r="AA480" s="25">
        <f>MAX(0,Y480*(1+inputs!$B$33)-MAX(0,inputs!$B$31*(Z480-inputs!$B$30)))</f>
        <v>40061.123515832718</v>
      </c>
      <c r="AB480" s="26">
        <f t="shared" si="99"/>
        <v>47800</v>
      </c>
      <c r="AC480" s="25">
        <f>MAX(0,AA480*(1+inputs!$B$33)-MAX(0,inputs!$B$31*(AB480-inputs!$B$30)))</f>
        <v>38176.600368570202</v>
      </c>
      <c r="AD480" s="26">
        <f>IF(inputs!$B$27="YES",MAX(0,inputs!$B$31*(AB480-inputs!$B$30)),0)</f>
        <v>0</v>
      </c>
      <c r="AE480" s="3">
        <f t="shared" si="100"/>
        <v>11713.975</v>
      </c>
      <c r="AF480" s="1">
        <f t="shared" si="103"/>
        <v>0.33250000000000002</v>
      </c>
      <c r="AG480" s="8">
        <f t="shared" si="101"/>
        <v>36086.025000000001</v>
      </c>
    </row>
    <row r="481" spans="1:33" x14ac:dyDescent="0.2">
      <c r="A481" s="11">
        <f t="shared" si="102"/>
        <v>47900</v>
      </c>
      <c r="B481" s="15">
        <f>inputs!$C$3-MAX(0,MIN((calculations!A481-inputs!$B$8)*0.5,inputs!$C$3))+IF(AND(inputs!$B$23="YES",A481&lt;=inputs!$B$25),inputs!$B$24,0)</f>
        <v>12570</v>
      </c>
      <c r="C481" s="15">
        <f>MAX(0,MIN(A481-B481,inputs!$C$4)*inputs!$B$3)</f>
        <v>7066</v>
      </c>
      <c r="D481" s="16">
        <f>MAX(0,(MIN(A481,inputs!$C$5)-(inputs!$C$4+B481))*inputs!$B$4)</f>
        <v>0</v>
      </c>
      <c r="E481" s="16">
        <f>MAX(0, (calculations!A481-inputs!$C$5)*inputs!$B$5)</f>
        <v>0</v>
      </c>
      <c r="F481" s="19">
        <f>MAX(0,inputs!$B$13*(MIN(calculations!A481,inputs!$C$14)-inputs!$C$13))+MAX(0,inputs!$B$14*(calculations!A481-inputs!$C$14))</f>
        <v>4681.2250000000004</v>
      </c>
      <c r="G481" s="22">
        <f>MAX(MIN((calculations!A481-inputs!$B$21)/10000,100%),0) * inputs!$B$18</f>
        <v>0</v>
      </c>
      <c r="H481" s="22">
        <f>IF(AND(inputs!$B$35="YES", calculations!A481&gt;=inputs!$B$36,calculations!A481&lt;inputs!$B$37),inputs!$B$38*MIN(2,inputs!$B$17),0)</f>
        <v>0</v>
      </c>
      <c r="I481" s="25">
        <f>MIN(inputs!$B$32,A481)</f>
        <v>20000</v>
      </c>
      <c r="J481" s="25">
        <f>inputs!$B$29*(1+inputs!$B$33)-MAX(0,inputs!$B$31*(I481-inputs!$B$30))</f>
        <v>46486.999999999993</v>
      </c>
      <c r="K481" s="26">
        <f t="shared" si="91"/>
        <v>20000</v>
      </c>
      <c r="L481" s="25">
        <f>MAX(0,J481*(1+inputs!$B$33)-MAX(0,inputs!$B$31*(K481-inputs!$B$30)))</f>
        <v>47184.304999999986</v>
      </c>
      <c r="M481" s="26">
        <f t="shared" si="92"/>
        <v>23100</v>
      </c>
      <c r="N481" s="25">
        <f>MAX(0,L481*(1+inputs!$B$33)-MAX(0,inputs!$B$31*(M481-inputs!$B$30)))</f>
        <v>47629.629574999977</v>
      </c>
      <c r="O481" s="26">
        <f t="shared" si="93"/>
        <v>26200</v>
      </c>
      <c r="P481" s="25">
        <f>MAX(0,N481*(1+inputs!$B$33)-MAX(0,inputs!$B$31*(O481-inputs!$B$30)))</f>
        <v>47802.634018624973</v>
      </c>
      <c r="Q481" s="26">
        <f t="shared" si="94"/>
        <v>29300</v>
      </c>
      <c r="R481" s="25">
        <f>MAX(0,P481*(1+inputs!$B$33)-MAX(0,inputs!$B$31*(Q481-inputs!$B$30)))</f>
        <v>47699.23352890434</v>
      </c>
      <c r="S481" s="26">
        <f t="shared" si="95"/>
        <v>32400</v>
      </c>
      <c r="T481" s="25">
        <f>MAX(0,R481*(1+inputs!$B$33)-MAX(0,inputs!$B$31*(S481-inputs!$B$30)))</f>
        <v>47315.282031837902</v>
      </c>
      <c r="U481" s="26">
        <f t="shared" si="96"/>
        <v>35500</v>
      </c>
      <c r="V481" s="25">
        <f>MAX(0,T481*(1+inputs!$B$33)-MAX(0,inputs!$B$31*(U481-inputs!$B$30)))</f>
        <v>46646.571262315461</v>
      </c>
      <c r="W481" s="26">
        <f t="shared" si="97"/>
        <v>38600</v>
      </c>
      <c r="X481" s="25">
        <f>MAX(0,V481*(1+inputs!$B$33)-MAX(0,inputs!$B$31*(W481-inputs!$B$30)))</f>
        <v>45688.829831250187</v>
      </c>
      <c r="Y481" s="26">
        <f t="shared" si="98"/>
        <v>41700</v>
      </c>
      <c r="Z481" s="25">
        <f>MAX(0,X481*(1+inputs!$B$33)-MAX(0,inputs!$B$31*(Y481-inputs!$B$30)))</f>
        <v>44437.722278718931</v>
      </c>
      <c r="AA481" s="25">
        <f>MAX(0,Y481*(1+inputs!$B$33)-MAX(0,inputs!$B$31*(Z481-inputs!$B$30)))</f>
        <v>40142.664994915292</v>
      </c>
      <c r="AB481" s="26">
        <f t="shared" si="99"/>
        <v>47900</v>
      </c>
      <c r="AC481" s="25">
        <f>MAX(0,AA481*(1+inputs!$B$33)-MAX(0,inputs!$B$31*(AB481-inputs!$B$30)))</f>
        <v>38250.364969839015</v>
      </c>
      <c r="AD481" s="26">
        <f>IF(inputs!$B$27="YES",MAX(0,inputs!$B$31*(AB481-inputs!$B$30)),0)</f>
        <v>0</v>
      </c>
      <c r="AE481" s="3">
        <f t="shared" si="100"/>
        <v>11747.225</v>
      </c>
      <c r="AF481" s="1">
        <f t="shared" si="103"/>
        <v>0.33250000000000002</v>
      </c>
      <c r="AG481" s="8">
        <f t="shared" si="101"/>
        <v>36152.775000000001</v>
      </c>
    </row>
    <row r="482" spans="1:33" x14ac:dyDescent="0.2">
      <c r="A482" s="11">
        <f t="shared" si="102"/>
        <v>48000</v>
      </c>
      <c r="B482" s="15">
        <f>inputs!$C$3-MAX(0,MIN((calculations!A482-inputs!$B$8)*0.5,inputs!$C$3))+IF(AND(inputs!$B$23="YES",A482&lt;=inputs!$B$25),inputs!$B$24,0)</f>
        <v>12570</v>
      </c>
      <c r="C482" s="15">
        <f>MAX(0,MIN(A482-B482,inputs!$C$4)*inputs!$B$3)</f>
        <v>7086</v>
      </c>
      <c r="D482" s="16">
        <f>MAX(0,(MIN(A482,inputs!$C$5)-(inputs!$C$4+B482))*inputs!$B$4)</f>
        <v>0</v>
      </c>
      <c r="E482" s="16">
        <f>MAX(0, (calculations!A482-inputs!$C$5)*inputs!$B$5)</f>
        <v>0</v>
      </c>
      <c r="F482" s="19">
        <f>MAX(0,inputs!$B$13*(MIN(calculations!A482,inputs!$C$14)-inputs!$C$13))+MAX(0,inputs!$B$14*(calculations!A482-inputs!$C$14))</f>
        <v>4694.4750000000004</v>
      </c>
      <c r="G482" s="22">
        <f>MAX(MIN((calculations!A482-inputs!$B$21)/10000,100%),0) * inputs!$B$18</f>
        <v>0</v>
      </c>
      <c r="H482" s="22">
        <f>IF(AND(inputs!$B$35="YES", calculations!A482&gt;=inputs!$B$36,calculations!A482&lt;inputs!$B$37),inputs!$B$38*MIN(2,inputs!$B$17),0)</f>
        <v>0</v>
      </c>
      <c r="I482" s="25">
        <f>MIN(inputs!$B$32,A482)</f>
        <v>20000</v>
      </c>
      <c r="J482" s="25">
        <f>inputs!$B$29*(1+inputs!$B$33)-MAX(0,inputs!$B$31*(I482-inputs!$B$30))</f>
        <v>46486.999999999993</v>
      </c>
      <c r="K482" s="26">
        <f t="shared" si="91"/>
        <v>20000</v>
      </c>
      <c r="L482" s="25">
        <f>MAX(0,J482*(1+inputs!$B$33)-MAX(0,inputs!$B$31*(K482-inputs!$B$30)))</f>
        <v>47184.304999999986</v>
      </c>
      <c r="M482" s="26">
        <f t="shared" si="92"/>
        <v>23111.111111111109</v>
      </c>
      <c r="N482" s="25">
        <f>MAX(0,L482*(1+inputs!$B$33)-MAX(0,inputs!$B$31*(M482-inputs!$B$30)))</f>
        <v>47628.629574999977</v>
      </c>
      <c r="O482" s="26">
        <f t="shared" si="93"/>
        <v>26222.222222222223</v>
      </c>
      <c r="P482" s="25">
        <f>MAX(0,N482*(1+inputs!$B$33)-MAX(0,inputs!$B$31*(O482-inputs!$B$30)))</f>
        <v>47799.619018624973</v>
      </c>
      <c r="Q482" s="26">
        <f t="shared" si="94"/>
        <v>29333.333333333336</v>
      </c>
      <c r="R482" s="25">
        <f>MAX(0,P482*(1+inputs!$B$33)-MAX(0,inputs!$B$31*(Q482-inputs!$B$30)))</f>
        <v>47693.173303904339</v>
      </c>
      <c r="S482" s="26">
        <f t="shared" si="95"/>
        <v>32444.444444444445</v>
      </c>
      <c r="T482" s="25">
        <f>MAX(0,R482*(1+inputs!$B$33)-MAX(0,inputs!$B$31*(S482-inputs!$B$30)))</f>
        <v>47305.130903462894</v>
      </c>
      <c r="U482" s="26">
        <f t="shared" si="96"/>
        <v>35555.555555555555</v>
      </c>
      <c r="V482" s="25">
        <f>MAX(0,T482*(1+inputs!$B$33)-MAX(0,inputs!$B$31*(U482-inputs!$B$30)))</f>
        <v>46631.267867014831</v>
      </c>
      <c r="W482" s="26">
        <f t="shared" si="97"/>
        <v>38666.666666666672</v>
      </c>
      <c r="X482" s="25">
        <f>MAX(0,V482*(1+inputs!$B$33)-MAX(0,inputs!$B$31*(W482-inputs!$B$30)))</f>
        <v>45667.296885020049</v>
      </c>
      <c r="Y482" s="26">
        <f t="shared" si="98"/>
        <v>41777.777777777781</v>
      </c>
      <c r="Z482" s="25">
        <f>MAX(0,X482*(1+inputs!$B$33)-MAX(0,inputs!$B$31*(Y482-inputs!$B$30)))</f>
        <v>44408.866338295345</v>
      </c>
      <c r="AA482" s="25">
        <f>MAX(0,Y482*(1+inputs!$B$33)-MAX(0,inputs!$B$31*(Z482-inputs!$B$30)))</f>
        <v>40224.206473997867</v>
      </c>
      <c r="AB482" s="26">
        <f t="shared" si="99"/>
        <v>48000</v>
      </c>
      <c r="AC482" s="25">
        <f>MAX(0,AA482*(1+inputs!$B$33)-MAX(0,inputs!$B$31*(AB482-inputs!$B$30)))</f>
        <v>38324.129571107827</v>
      </c>
      <c r="AD482" s="26">
        <f>IF(inputs!$B$27="YES",MAX(0,inputs!$B$31*(AB482-inputs!$B$30)),0)</f>
        <v>0</v>
      </c>
      <c r="AE482" s="3">
        <f t="shared" si="100"/>
        <v>11780.475</v>
      </c>
      <c r="AF482" s="1">
        <f t="shared" si="103"/>
        <v>0.33250000000000002</v>
      </c>
      <c r="AG482" s="8">
        <f t="shared" si="101"/>
        <v>36219.525000000001</v>
      </c>
    </row>
    <row r="483" spans="1:33" x14ac:dyDescent="0.2">
      <c r="A483" s="11">
        <f t="shared" si="102"/>
        <v>48100</v>
      </c>
      <c r="B483" s="15">
        <f>inputs!$C$3-MAX(0,MIN((calculations!A483-inputs!$B$8)*0.5,inputs!$C$3))+IF(AND(inputs!$B$23="YES",A483&lt;=inputs!$B$25),inputs!$B$24,0)</f>
        <v>12570</v>
      </c>
      <c r="C483" s="15">
        <f>MAX(0,MIN(A483-B483,inputs!$C$4)*inputs!$B$3)</f>
        <v>7106</v>
      </c>
      <c r="D483" s="16">
        <f>MAX(0,(MIN(A483,inputs!$C$5)-(inputs!$C$4+B483))*inputs!$B$4)</f>
        <v>0</v>
      </c>
      <c r="E483" s="16">
        <f>MAX(0, (calculations!A483-inputs!$C$5)*inputs!$B$5)</f>
        <v>0</v>
      </c>
      <c r="F483" s="19">
        <f>MAX(0,inputs!$B$13*(MIN(calculations!A483,inputs!$C$14)-inputs!$C$13))+MAX(0,inputs!$B$14*(calculations!A483-inputs!$C$14))</f>
        <v>4707.7250000000004</v>
      </c>
      <c r="G483" s="22">
        <f>MAX(MIN((calculations!A483-inputs!$B$21)/10000,100%),0) * inputs!$B$18</f>
        <v>0</v>
      </c>
      <c r="H483" s="22">
        <f>IF(AND(inputs!$B$35="YES", calculations!A483&gt;=inputs!$B$36,calculations!A483&lt;inputs!$B$37),inputs!$B$38*MIN(2,inputs!$B$17),0)</f>
        <v>0</v>
      </c>
      <c r="I483" s="25">
        <f>MIN(inputs!$B$32,A483)</f>
        <v>20000</v>
      </c>
      <c r="J483" s="25">
        <f>inputs!$B$29*(1+inputs!$B$33)-MAX(0,inputs!$B$31*(I483-inputs!$B$30))</f>
        <v>46486.999999999993</v>
      </c>
      <c r="K483" s="26">
        <f t="shared" si="91"/>
        <v>20000</v>
      </c>
      <c r="L483" s="25">
        <f>MAX(0,J483*(1+inputs!$B$33)-MAX(0,inputs!$B$31*(K483-inputs!$B$30)))</f>
        <v>47184.304999999986</v>
      </c>
      <c r="M483" s="26">
        <f t="shared" si="92"/>
        <v>23122.222222222223</v>
      </c>
      <c r="N483" s="25">
        <f>MAX(0,L483*(1+inputs!$B$33)-MAX(0,inputs!$B$31*(M483-inputs!$B$30)))</f>
        <v>47627.629574999977</v>
      </c>
      <c r="O483" s="26">
        <f t="shared" si="93"/>
        <v>26244.444444444445</v>
      </c>
      <c r="P483" s="25">
        <f>MAX(0,N483*(1+inputs!$B$33)-MAX(0,inputs!$B$31*(O483-inputs!$B$30)))</f>
        <v>47796.604018624967</v>
      </c>
      <c r="Q483" s="26">
        <f t="shared" si="94"/>
        <v>29366.666666666664</v>
      </c>
      <c r="R483" s="25">
        <f>MAX(0,P483*(1+inputs!$B$33)-MAX(0,inputs!$B$31*(Q483-inputs!$B$30)))</f>
        <v>47687.113078904331</v>
      </c>
      <c r="S483" s="26">
        <f t="shared" si="95"/>
        <v>32488.888888888891</v>
      </c>
      <c r="T483" s="25">
        <f>MAX(0,R483*(1+inputs!$B$33)-MAX(0,inputs!$B$31*(S483-inputs!$B$30)))</f>
        <v>47294.979775087886</v>
      </c>
      <c r="U483" s="26">
        <f t="shared" si="96"/>
        <v>35611.111111111109</v>
      </c>
      <c r="V483" s="25">
        <f>MAX(0,T483*(1+inputs!$B$33)-MAX(0,inputs!$B$31*(U483-inputs!$B$30)))</f>
        <v>46615.9644717142</v>
      </c>
      <c r="W483" s="26">
        <f t="shared" si="97"/>
        <v>38733.333333333328</v>
      </c>
      <c r="X483" s="25">
        <f>MAX(0,V483*(1+inputs!$B$33)-MAX(0,inputs!$B$31*(W483-inputs!$B$30)))</f>
        <v>45645.763938789903</v>
      </c>
      <c r="Y483" s="26">
        <f t="shared" si="98"/>
        <v>41855.555555555555</v>
      </c>
      <c r="Z483" s="25">
        <f>MAX(0,X483*(1+inputs!$B$33)-MAX(0,inputs!$B$31*(Y483-inputs!$B$30)))</f>
        <v>44380.010397871745</v>
      </c>
      <c r="AA483" s="25">
        <f>MAX(0,Y483*(1+inputs!$B$33)-MAX(0,inputs!$B$31*(Z483-inputs!$B$30)))</f>
        <v>40305.747953080427</v>
      </c>
      <c r="AB483" s="26">
        <f t="shared" si="99"/>
        <v>48100</v>
      </c>
      <c r="AC483" s="25">
        <f>MAX(0,AA483*(1+inputs!$B$33)-MAX(0,inputs!$B$31*(AB483-inputs!$B$30)))</f>
        <v>38397.894172376626</v>
      </c>
      <c r="AD483" s="26">
        <f>IF(inputs!$B$27="YES",MAX(0,inputs!$B$31*(AB483-inputs!$B$30)),0)</f>
        <v>0</v>
      </c>
      <c r="AE483" s="3">
        <f t="shared" si="100"/>
        <v>11813.725</v>
      </c>
      <c r="AF483" s="1">
        <f t="shared" si="103"/>
        <v>0.33250000000000002</v>
      </c>
      <c r="AG483" s="8">
        <f t="shared" si="101"/>
        <v>36286.275000000001</v>
      </c>
    </row>
    <row r="484" spans="1:33" x14ac:dyDescent="0.2">
      <c r="A484" s="11">
        <f t="shared" si="102"/>
        <v>48200</v>
      </c>
      <c r="B484" s="15">
        <f>inputs!$C$3-MAX(0,MIN((calculations!A484-inputs!$B$8)*0.5,inputs!$C$3))+IF(AND(inputs!$B$23="YES",A484&lt;=inputs!$B$25),inputs!$B$24,0)</f>
        <v>12570</v>
      </c>
      <c r="C484" s="15">
        <f>MAX(0,MIN(A484-B484,inputs!$C$4)*inputs!$B$3)</f>
        <v>7126</v>
      </c>
      <c r="D484" s="16">
        <f>MAX(0,(MIN(A484,inputs!$C$5)-(inputs!$C$4+B484))*inputs!$B$4)</f>
        <v>0</v>
      </c>
      <c r="E484" s="16">
        <f>MAX(0, (calculations!A484-inputs!$C$5)*inputs!$B$5)</f>
        <v>0</v>
      </c>
      <c r="F484" s="19">
        <f>MAX(0,inputs!$B$13*(MIN(calculations!A484,inputs!$C$14)-inputs!$C$13))+MAX(0,inputs!$B$14*(calculations!A484-inputs!$C$14))</f>
        <v>4720.9750000000004</v>
      </c>
      <c r="G484" s="22">
        <f>MAX(MIN((calculations!A484-inputs!$B$21)/10000,100%),0) * inputs!$B$18</f>
        <v>0</v>
      </c>
      <c r="H484" s="22">
        <f>IF(AND(inputs!$B$35="YES", calculations!A484&gt;=inputs!$B$36,calculations!A484&lt;inputs!$B$37),inputs!$B$38*MIN(2,inputs!$B$17),0)</f>
        <v>0</v>
      </c>
      <c r="I484" s="25">
        <f>MIN(inputs!$B$32,A484)</f>
        <v>20000</v>
      </c>
      <c r="J484" s="25">
        <f>inputs!$B$29*(1+inputs!$B$33)-MAX(0,inputs!$B$31*(I484-inputs!$B$30))</f>
        <v>46486.999999999993</v>
      </c>
      <c r="K484" s="26">
        <f t="shared" si="91"/>
        <v>20000</v>
      </c>
      <c r="L484" s="25">
        <f>MAX(0,J484*(1+inputs!$B$33)-MAX(0,inputs!$B$31*(K484-inputs!$B$30)))</f>
        <v>47184.304999999986</v>
      </c>
      <c r="M484" s="26">
        <f t="shared" si="92"/>
        <v>23133.333333333332</v>
      </c>
      <c r="N484" s="25">
        <f>MAX(0,L484*(1+inputs!$B$33)-MAX(0,inputs!$B$31*(M484-inputs!$B$30)))</f>
        <v>47626.629574999977</v>
      </c>
      <c r="O484" s="26">
        <f t="shared" si="93"/>
        <v>26266.666666666668</v>
      </c>
      <c r="P484" s="25">
        <f>MAX(0,N484*(1+inputs!$B$33)-MAX(0,inputs!$B$31*(O484-inputs!$B$30)))</f>
        <v>47793.589018624967</v>
      </c>
      <c r="Q484" s="26">
        <f t="shared" si="94"/>
        <v>29400</v>
      </c>
      <c r="R484" s="25">
        <f>MAX(0,P484*(1+inputs!$B$33)-MAX(0,inputs!$B$31*(Q484-inputs!$B$30)))</f>
        <v>47681.052853904337</v>
      </c>
      <c r="S484" s="26">
        <f t="shared" si="95"/>
        <v>32533.333333333336</v>
      </c>
      <c r="T484" s="25">
        <f>MAX(0,R484*(1+inputs!$B$33)-MAX(0,inputs!$B$31*(S484-inputs!$B$30)))</f>
        <v>47284.828646712893</v>
      </c>
      <c r="U484" s="26">
        <f t="shared" si="96"/>
        <v>35666.666666666664</v>
      </c>
      <c r="V484" s="25">
        <f>MAX(0,T484*(1+inputs!$B$33)-MAX(0,inputs!$B$31*(U484-inputs!$B$30)))</f>
        <v>46600.661076413577</v>
      </c>
      <c r="W484" s="26">
        <f t="shared" si="97"/>
        <v>38800</v>
      </c>
      <c r="X484" s="25">
        <f>MAX(0,V484*(1+inputs!$B$33)-MAX(0,inputs!$B$31*(W484-inputs!$B$30)))</f>
        <v>45624.230992559773</v>
      </c>
      <c r="Y484" s="26">
        <f t="shared" si="98"/>
        <v>41933.333333333328</v>
      </c>
      <c r="Z484" s="25">
        <f>MAX(0,X484*(1+inputs!$B$33)-MAX(0,inputs!$B$31*(Y484-inputs!$B$30)))</f>
        <v>44351.15445744816</v>
      </c>
      <c r="AA484" s="25">
        <f>MAX(0,Y484*(1+inputs!$B$33)-MAX(0,inputs!$B$31*(Z484-inputs!$B$30)))</f>
        <v>40387.289432162986</v>
      </c>
      <c r="AB484" s="26">
        <f t="shared" si="99"/>
        <v>48200</v>
      </c>
      <c r="AC484" s="25">
        <f>MAX(0,AA484*(1+inputs!$B$33)-MAX(0,inputs!$B$31*(AB484-inputs!$B$30)))</f>
        <v>38471.658773645424</v>
      </c>
      <c r="AD484" s="26">
        <f>IF(inputs!$B$27="YES",MAX(0,inputs!$B$31*(AB484-inputs!$B$30)),0)</f>
        <v>0</v>
      </c>
      <c r="AE484" s="3">
        <f t="shared" si="100"/>
        <v>11846.975</v>
      </c>
      <c r="AF484" s="1">
        <f t="shared" si="103"/>
        <v>0.33250000000000002</v>
      </c>
      <c r="AG484" s="8">
        <f t="shared" si="101"/>
        <v>36353.025000000001</v>
      </c>
    </row>
    <row r="485" spans="1:33" x14ac:dyDescent="0.2">
      <c r="A485" s="11">
        <f t="shared" si="102"/>
        <v>48300</v>
      </c>
      <c r="B485" s="15">
        <f>inputs!$C$3-MAX(0,MIN((calculations!A485-inputs!$B$8)*0.5,inputs!$C$3))+IF(AND(inputs!$B$23="YES",A485&lt;=inputs!$B$25),inputs!$B$24,0)</f>
        <v>12570</v>
      </c>
      <c r="C485" s="15">
        <f>MAX(0,MIN(A485-B485,inputs!$C$4)*inputs!$B$3)</f>
        <v>7146</v>
      </c>
      <c r="D485" s="16">
        <f>MAX(0,(MIN(A485,inputs!$C$5)-(inputs!$C$4+B485))*inputs!$B$4)</f>
        <v>0</v>
      </c>
      <c r="E485" s="16">
        <f>MAX(0, (calculations!A485-inputs!$C$5)*inputs!$B$5)</f>
        <v>0</v>
      </c>
      <c r="F485" s="19">
        <f>MAX(0,inputs!$B$13*(MIN(calculations!A485,inputs!$C$14)-inputs!$C$13))+MAX(0,inputs!$B$14*(calculations!A485-inputs!$C$14))</f>
        <v>4734.2250000000004</v>
      </c>
      <c r="G485" s="22">
        <f>MAX(MIN((calculations!A485-inputs!$B$21)/10000,100%),0) * inputs!$B$18</f>
        <v>0</v>
      </c>
      <c r="H485" s="22">
        <f>IF(AND(inputs!$B$35="YES", calculations!A485&gt;=inputs!$B$36,calculations!A485&lt;inputs!$B$37),inputs!$B$38*MIN(2,inputs!$B$17),0)</f>
        <v>0</v>
      </c>
      <c r="I485" s="25">
        <f>MIN(inputs!$B$32,A485)</f>
        <v>20000</v>
      </c>
      <c r="J485" s="25">
        <f>inputs!$B$29*(1+inputs!$B$33)-MAX(0,inputs!$B$31*(I485-inputs!$B$30))</f>
        <v>46486.999999999993</v>
      </c>
      <c r="K485" s="26">
        <f t="shared" si="91"/>
        <v>20000</v>
      </c>
      <c r="L485" s="25">
        <f>MAX(0,J485*(1+inputs!$B$33)-MAX(0,inputs!$B$31*(K485-inputs!$B$30)))</f>
        <v>47184.304999999986</v>
      </c>
      <c r="M485" s="26">
        <f t="shared" si="92"/>
        <v>23144.444444444445</v>
      </c>
      <c r="N485" s="25">
        <f>MAX(0,L485*(1+inputs!$B$33)-MAX(0,inputs!$B$31*(M485-inputs!$B$30)))</f>
        <v>47625.629574999977</v>
      </c>
      <c r="O485" s="26">
        <f t="shared" si="93"/>
        <v>26288.888888888891</v>
      </c>
      <c r="P485" s="25">
        <f>MAX(0,N485*(1+inputs!$B$33)-MAX(0,inputs!$B$31*(O485-inputs!$B$30)))</f>
        <v>47790.574018624968</v>
      </c>
      <c r="Q485" s="26">
        <f t="shared" si="94"/>
        <v>29433.333333333336</v>
      </c>
      <c r="R485" s="25">
        <f>MAX(0,P485*(1+inputs!$B$33)-MAX(0,inputs!$B$31*(Q485-inputs!$B$30)))</f>
        <v>47674.992628904336</v>
      </c>
      <c r="S485" s="26">
        <f t="shared" si="95"/>
        <v>32577.777777777777</v>
      </c>
      <c r="T485" s="25">
        <f>MAX(0,R485*(1+inputs!$B$33)-MAX(0,inputs!$B$31*(S485-inputs!$B$30)))</f>
        <v>47274.677518337892</v>
      </c>
      <c r="U485" s="26">
        <f t="shared" si="96"/>
        <v>35722.222222222219</v>
      </c>
      <c r="V485" s="25">
        <f>MAX(0,T485*(1+inputs!$B$33)-MAX(0,inputs!$B$31*(U485-inputs!$B$30)))</f>
        <v>46585.357681112953</v>
      </c>
      <c r="W485" s="26">
        <f t="shared" si="97"/>
        <v>38866.666666666672</v>
      </c>
      <c r="X485" s="25">
        <f>MAX(0,V485*(1+inputs!$B$33)-MAX(0,inputs!$B$31*(W485-inputs!$B$30)))</f>
        <v>45602.698046329642</v>
      </c>
      <c r="Y485" s="26">
        <f t="shared" si="98"/>
        <v>42011.111111111109</v>
      </c>
      <c r="Z485" s="25">
        <f>MAX(0,X485*(1+inputs!$B$33)-MAX(0,inputs!$B$31*(Y485-inputs!$B$30)))</f>
        <v>44322.298517024581</v>
      </c>
      <c r="AA485" s="25">
        <f>MAX(0,Y485*(1+inputs!$B$33)-MAX(0,inputs!$B$31*(Z485-inputs!$B$30)))</f>
        <v>40468.830911245561</v>
      </c>
      <c r="AB485" s="26">
        <f t="shared" si="99"/>
        <v>48300</v>
      </c>
      <c r="AC485" s="25">
        <f>MAX(0,AA485*(1+inputs!$B$33)-MAX(0,inputs!$B$31*(AB485-inputs!$B$30)))</f>
        <v>38545.423374914237</v>
      </c>
      <c r="AD485" s="26">
        <f>IF(inputs!$B$27="YES",MAX(0,inputs!$B$31*(AB485-inputs!$B$30)),0)</f>
        <v>0</v>
      </c>
      <c r="AE485" s="3">
        <f t="shared" si="100"/>
        <v>11880.225</v>
      </c>
      <c r="AF485" s="1">
        <f t="shared" si="103"/>
        <v>0.33250000000000002</v>
      </c>
      <c r="AG485" s="8">
        <f t="shared" si="101"/>
        <v>36419.775000000001</v>
      </c>
    </row>
    <row r="486" spans="1:33" x14ac:dyDescent="0.2">
      <c r="A486" s="11">
        <f t="shared" si="102"/>
        <v>48400</v>
      </c>
      <c r="B486" s="15">
        <f>inputs!$C$3-MAX(0,MIN((calculations!A486-inputs!$B$8)*0.5,inputs!$C$3))+IF(AND(inputs!$B$23="YES",A486&lt;=inputs!$B$25),inputs!$B$24,0)</f>
        <v>12570</v>
      </c>
      <c r="C486" s="15">
        <f>MAX(0,MIN(A486-B486,inputs!$C$4)*inputs!$B$3)</f>
        <v>7166</v>
      </c>
      <c r="D486" s="16">
        <f>MAX(0,(MIN(A486,inputs!$C$5)-(inputs!$C$4+B486))*inputs!$B$4)</f>
        <v>0</v>
      </c>
      <c r="E486" s="16">
        <f>MAX(0, (calculations!A486-inputs!$C$5)*inputs!$B$5)</f>
        <v>0</v>
      </c>
      <c r="F486" s="19">
        <f>MAX(0,inputs!$B$13*(MIN(calculations!A486,inputs!$C$14)-inputs!$C$13))+MAX(0,inputs!$B$14*(calculations!A486-inputs!$C$14))</f>
        <v>4747.4750000000004</v>
      </c>
      <c r="G486" s="22">
        <f>MAX(MIN((calculations!A486-inputs!$B$21)/10000,100%),0) * inputs!$B$18</f>
        <v>0</v>
      </c>
      <c r="H486" s="22">
        <f>IF(AND(inputs!$B$35="YES", calculations!A486&gt;=inputs!$B$36,calculations!A486&lt;inputs!$B$37),inputs!$B$38*MIN(2,inputs!$B$17),0)</f>
        <v>0</v>
      </c>
      <c r="I486" s="25">
        <f>MIN(inputs!$B$32,A486)</f>
        <v>20000</v>
      </c>
      <c r="J486" s="25">
        <f>inputs!$B$29*(1+inputs!$B$33)-MAX(0,inputs!$B$31*(I486-inputs!$B$30))</f>
        <v>46486.999999999993</v>
      </c>
      <c r="K486" s="26">
        <f t="shared" si="91"/>
        <v>20000</v>
      </c>
      <c r="L486" s="25">
        <f>MAX(0,J486*(1+inputs!$B$33)-MAX(0,inputs!$B$31*(K486-inputs!$B$30)))</f>
        <v>47184.304999999986</v>
      </c>
      <c r="M486" s="26">
        <f t="shared" si="92"/>
        <v>23155.555555555555</v>
      </c>
      <c r="N486" s="25">
        <f>MAX(0,L486*(1+inputs!$B$33)-MAX(0,inputs!$B$31*(M486-inputs!$B$30)))</f>
        <v>47624.629574999977</v>
      </c>
      <c r="O486" s="26">
        <f t="shared" si="93"/>
        <v>26311.111111111109</v>
      </c>
      <c r="P486" s="25">
        <f>MAX(0,N486*(1+inputs!$B$33)-MAX(0,inputs!$B$31*(O486-inputs!$B$30)))</f>
        <v>47787.559018624968</v>
      </c>
      <c r="Q486" s="26">
        <f t="shared" si="94"/>
        <v>29466.666666666664</v>
      </c>
      <c r="R486" s="25">
        <f>MAX(0,P486*(1+inputs!$B$33)-MAX(0,inputs!$B$31*(Q486-inputs!$B$30)))</f>
        <v>47668.932403904335</v>
      </c>
      <c r="S486" s="26">
        <f t="shared" si="95"/>
        <v>32622.222222222223</v>
      </c>
      <c r="T486" s="25">
        <f>MAX(0,R486*(1+inputs!$B$33)-MAX(0,inputs!$B$31*(S486-inputs!$B$30)))</f>
        <v>47264.526389962892</v>
      </c>
      <c r="U486" s="26">
        <f t="shared" si="96"/>
        <v>35777.777777777781</v>
      </c>
      <c r="V486" s="25">
        <f>MAX(0,T486*(1+inputs!$B$33)-MAX(0,inputs!$B$31*(U486-inputs!$B$30)))</f>
        <v>46570.05428581233</v>
      </c>
      <c r="W486" s="26">
        <f t="shared" si="97"/>
        <v>38933.333333333328</v>
      </c>
      <c r="X486" s="25">
        <f>MAX(0,V486*(1+inputs!$B$33)-MAX(0,inputs!$B$31*(W486-inputs!$B$30)))</f>
        <v>45581.165100099504</v>
      </c>
      <c r="Y486" s="26">
        <f t="shared" si="98"/>
        <v>42088.888888888891</v>
      </c>
      <c r="Z486" s="25">
        <f>MAX(0,X486*(1+inputs!$B$33)-MAX(0,inputs!$B$31*(Y486-inputs!$B$30)))</f>
        <v>44293.442576600988</v>
      </c>
      <c r="AA486" s="25">
        <f>MAX(0,Y486*(1+inputs!$B$33)-MAX(0,inputs!$B$31*(Z486-inputs!$B$30)))</f>
        <v>40550.372390328128</v>
      </c>
      <c r="AB486" s="26">
        <f t="shared" si="99"/>
        <v>48400</v>
      </c>
      <c r="AC486" s="25">
        <f>MAX(0,AA486*(1+inputs!$B$33)-MAX(0,inputs!$B$31*(AB486-inputs!$B$30)))</f>
        <v>38619.187976183042</v>
      </c>
      <c r="AD486" s="26">
        <f>IF(inputs!$B$27="YES",MAX(0,inputs!$B$31*(AB486-inputs!$B$30)),0)</f>
        <v>0</v>
      </c>
      <c r="AE486" s="3">
        <f t="shared" si="100"/>
        <v>11913.475</v>
      </c>
      <c r="AF486" s="1">
        <f t="shared" si="103"/>
        <v>0.33250000000000002</v>
      </c>
      <c r="AG486" s="8">
        <f t="shared" si="101"/>
        <v>36486.525000000001</v>
      </c>
    </row>
    <row r="487" spans="1:33" x14ac:dyDescent="0.2">
      <c r="A487" s="11">
        <f t="shared" si="102"/>
        <v>48500</v>
      </c>
      <c r="B487" s="15">
        <f>inputs!$C$3-MAX(0,MIN((calculations!A487-inputs!$B$8)*0.5,inputs!$C$3))+IF(AND(inputs!$B$23="YES",A487&lt;=inputs!$B$25),inputs!$B$24,0)</f>
        <v>12570</v>
      </c>
      <c r="C487" s="15">
        <f>MAX(0,MIN(A487-B487,inputs!$C$4)*inputs!$B$3)</f>
        <v>7186</v>
      </c>
      <c r="D487" s="16">
        <f>MAX(0,(MIN(A487,inputs!$C$5)-(inputs!$C$4+B487))*inputs!$B$4)</f>
        <v>0</v>
      </c>
      <c r="E487" s="16">
        <f>MAX(0, (calculations!A487-inputs!$C$5)*inputs!$B$5)</f>
        <v>0</v>
      </c>
      <c r="F487" s="19">
        <f>MAX(0,inputs!$B$13*(MIN(calculations!A487,inputs!$C$14)-inputs!$C$13))+MAX(0,inputs!$B$14*(calculations!A487-inputs!$C$14))</f>
        <v>4760.7250000000004</v>
      </c>
      <c r="G487" s="22">
        <f>MAX(MIN((calculations!A487-inputs!$B$21)/10000,100%),0) * inputs!$B$18</f>
        <v>0</v>
      </c>
      <c r="H487" s="22">
        <f>IF(AND(inputs!$B$35="YES", calculations!A487&gt;=inputs!$B$36,calculations!A487&lt;inputs!$B$37),inputs!$B$38*MIN(2,inputs!$B$17),0)</f>
        <v>0</v>
      </c>
      <c r="I487" s="25">
        <f>MIN(inputs!$B$32,A487)</f>
        <v>20000</v>
      </c>
      <c r="J487" s="25">
        <f>inputs!$B$29*(1+inputs!$B$33)-MAX(0,inputs!$B$31*(I487-inputs!$B$30))</f>
        <v>46486.999999999993</v>
      </c>
      <c r="K487" s="26">
        <f t="shared" si="91"/>
        <v>20000</v>
      </c>
      <c r="L487" s="25">
        <f>MAX(0,J487*(1+inputs!$B$33)-MAX(0,inputs!$B$31*(K487-inputs!$B$30)))</f>
        <v>47184.304999999986</v>
      </c>
      <c r="M487" s="26">
        <f t="shared" si="92"/>
        <v>23166.666666666668</v>
      </c>
      <c r="N487" s="25">
        <f>MAX(0,L487*(1+inputs!$B$33)-MAX(0,inputs!$B$31*(M487-inputs!$B$30)))</f>
        <v>47623.629574999977</v>
      </c>
      <c r="O487" s="26">
        <f t="shared" si="93"/>
        <v>26333.333333333332</v>
      </c>
      <c r="P487" s="25">
        <f>MAX(0,N487*(1+inputs!$B$33)-MAX(0,inputs!$B$31*(O487-inputs!$B$30)))</f>
        <v>47784.544018624969</v>
      </c>
      <c r="Q487" s="26">
        <f t="shared" si="94"/>
        <v>29500</v>
      </c>
      <c r="R487" s="25">
        <f>MAX(0,P487*(1+inputs!$B$33)-MAX(0,inputs!$B$31*(Q487-inputs!$B$30)))</f>
        <v>47662.872178904334</v>
      </c>
      <c r="S487" s="26">
        <f t="shared" si="95"/>
        <v>32666.666666666664</v>
      </c>
      <c r="T487" s="25">
        <f>MAX(0,R487*(1+inputs!$B$33)-MAX(0,inputs!$B$31*(S487-inputs!$B$30)))</f>
        <v>47254.375261587891</v>
      </c>
      <c r="U487" s="26">
        <f t="shared" si="96"/>
        <v>35833.333333333336</v>
      </c>
      <c r="V487" s="25">
        <f>MAX(0,T487*(1+inputs!$B$33)-MAX(0,inputs!$B$31*(U487-inputs!$B$30)))</f>
        <v>46554.750890511699</v>
      </c>
      <c r="W487" s="26">
        <f t="shared" si="97"/>
        <v>39000</v>
      </c>
      <c r="X487" s="25">
        <f>MAX(0,V487*(1+inputs!$B$33)-MAX(0,inputs!$B$31*(W487-inputs!$B$30)))</f>
        <v>45559.632153869366</v>
      </c>
      <c r="Y487" s="26">
        <f t="shared" si="98"/>
        <v>42166.666666666672</v>
      </c>
      <c r="Z487" s="25">
        <f>MAX(0,X487*(1+inputs!$B$33)-MAX(0,inputs!$B$31*(Y487-inputs!$B$30)))</f>
        <v>44264.586636177402</v>
      </c>
      <c r="AA487" s="25">
        <f>MAX(0,Y487*(1+inputs!$B$33)-MAX(0,inputs!$B$31*(Z487-inputs!$B$30)))</f>
        <v>40631.913869410695</v>
      </c>
      <c r="AB487" s="26">
        <f t="shared" si="99"/>
        <v>48500</v>
      </c>
      <c r="AC487" s="25">
        <f>MAX(0,AA487*(1+inputs!$B$33)-MAX(0,inputs!$B$31*(AB487-inputs!$B$30)))</f>
        <v>38692.952577451848</v>
      </c>
      <c r="AD487" s="26">
        <f>IF(inputs!$B$27="YES",MAX(0,inputs!$B$31*(AB487-inputs!$B$30)),0)</f>
        <v>0</v>
      </c>
      <c r="AE487" s="3">
        <f t="shared" si="100"/>
        <v>11946.725</v>
      </c>
      <c r="AF487" s="1">
        <f t="shared" si="103"/>
        <v>0.33250000000000002</v>
      </c>
      <c r="AG487" s="8">
        <f t="shared" si="101"/>
        <v>36553.275000000001</v>
      </c>
    </row>
    <row r="488" spans="1:33" x14ac:dyDescent="0.2">
      <c r="A488" s="11">
        <f t="shared" si="102"/>
        <v>48600</v>
      </c>
      <c r="B488" s="15">
        <f>inputs!$C$3-MAX(0,MIN((calculations!A488-inputs!$B$8)*0.5,inputs!$C$3))+IF(AND(inputs!$B$23="YES",A488&lt;=inputs!$B$25),inputs!$B$24,0)</f>
        <v>12570</v>
      </c>
      <c r="C488" s="15">
        <f>MAX(0,MIN(A488-B488,inputs!$C$4)*inputs!$B$3)</f>
        <v>7206</v>
      </c>
      <c r="D488" s="16">
        <f>MAX(0,(MIN(A488,inputs!$C$5)-(inputs!$C$4+B488))*inputs!$B$4)</f>
        <v>0</v>
      </c>
      <c r="E488" s="16">
        <f>MAX(0, (calculations!A488-inputs!$C$5)*inputs!$B$5)</f>
        <v>0</v>
      </c>
      <c r="F488" s="19">
        <f>MAX(0,inputs!$B$13*(MIN(calculations!A488,inputs!$C$14)-inputs!$C$13))+MAX(0,inputs!$B$14*(calculations!A488-inputs!$C$14))</f>
        <v>4773.9750000000004</v>
      </c>
      <c r="G488" s="22">
        <f>MAX(MIN((calculations!A488-inputs!$B$21)/10000,100%),0) * inputs!$B$18</f>
        <v>0</v>
      </c>
      <c r="H488" s="22">
        <f>IF(AND(inputs!$B$35="YES", calculations!A488&gt;=inputs!$B$36,calculations!A488&lt;inputs!$B$37),inputs!$B$38*MIN(2,inputs!$B$17),0)</f>
        <v>0</v>
      </c>
      <c r="I488" s="25">
        <f>MIN(inputs!$B$32,A488)</f>
        <v>20000</v>
      </c>
      <c r="J488" s="25">
        <f>inputs!$B$29*(1+inputs!$B$33)-MAX(0,inputs!$B$31*(I488-inputs!$B$30))</f>
        <v>46486.999999999993</v>
      </c>
      <c r="K488" s="26">
        <f t="shared" si="91"/>
        <v>20000</v>
      </c>
      <c r="L488" s="25">
        <f>MAX(0,J488*(1+inputs!$B$33)-MAX(0,inputs!$B$31*(K488-inputs!$B$30)))</f>
        <v>47184.304999999986</v>
      </c>
      <c r="M488" s="26">
        <f t="shared" si="92"/>
        <v>23177.777777777777</v>
      </c>
      <c r="N488" s="25">
        <f>MAX(0,L488*(1+inputs!$B$33)-MAX(0,inputs!$B$31*(M488-inputs!$B$30)))</f>
        <v>47622.629574999977</v>
      </c>
      <c r="O488" s="26">
        <f t="shared" si="93"/>
        <v>26355.555555555555</v>
      </c>
      <c r="P488" s="25">
        <f>MAX(0,N488*(1+inputs!$B$33)-MAX(0,inputs!$B$31*(O488-inputs!$B$30)))</f>
        <v>47781.529018624969</v>
      </c>
      <c r="Q488" s="26">
        <f t="shared" si="94"/>
        <v>29533.333333333336</v>
      </c>
      <c r="R488" s="25">
        <f>MAX(0,P488*(1+inputs!$B$33)-MAX(0,inputs!$B$31*(Q488-inputs!$B$30)))</f>
        <v>47656.81195390434</v>
      </c>
      <c r="S488" s="26">
        <f t="shared" si="95"/>
        <v>32711.111111111109</v>
      </c>
      <c r="T488" s="25">
        <f>MAX(0,R488*(1+inputs!$B$33)-MAX(0,inputs!$B$31*(S488-inputs!$B$30)))</f>
        <v>47244.224133212898</v>
      </c>
      <c r="U488" s="26">
        <f t="shared" si="96"/>
        <v>35888.888888888891</v>
      </c>
      <c r="V488" s="25">
        <f>MAX(0,T488*(1+inputs!$B$33)-MAX(0,inputs!$B$31*(U488-inputs!$B$30)))</f>
        <v>46539.447495211083</v>
      </c>
      <c r="W488" s="26">
        <f t="shared" si="97"/>
        <v>39066.666666666672</v>
      </c>
      <c r="X488" s="25">
        <f>MAX(0,V488*(1+inputs!$B$33)-MAX(0,inputs!$B$31*(W488-inputs!$B$30)))</f>
        <v>45538.099207639243</v>
      </c>
      <c r="Y488" s="26">
        <f t="shared" si="98"/>
        <v>42244.444444444445</v>
      </c>
      <c r="Z488" s="25">
        <f>MAX(0,X488*(1+inputs!$B$33)-MAX(0,inputs!$B$31*(Y488-inputs!$B$30)))</f>
        <v>44235.730695753824</v>
      </c>
      <c r="AA488" s="25">
        <f>MAX(0,Y488*(1+inputs!$B$33)-MAX(0,inputs!$B$31*(Z488-inputs!$B$30)))</f>
        <v>40713.455348493262</v>
      </c>
      <c r="AB488" s="26">
        <f t="shared" si="99"/>
        <v>48600</v>
      </c>
      <c r="AC488" s="25">
        <f>MAX(0,AA488*(1+inputs!$B$33)-MAX(0,inputs!$B$31*(AB488-inputs!$B$30)))</f>
        <v>38766.717178720653</v>
      </c>
      <c r="AD488" s="26">
        <f>IF(inputs!$B$27="YES",MAX(0,inputs!$B$31*(AB488-inputs!$B$30)),0)</f>
        <v>0</v>
      </c>
      <c r="AE488" s="3">
        <f t="shared" si="100"/>
        <v>11979.975</v>
      </c>
      <c r="AF488" s="1">
        <f t="shared" si="103"/>
        <v>0.33250000000000002</v>
      </c>
      <c r="AG488" s="8">
        <f t="shared" si="101"/>
        <v>36620.025000000001</v>
      </c>
    </row>
    <row r="489" spans="1:33" x14ac:dyDescent="0.2">
      <c r="A489" s="11">
        <f t="shared" si="102"/>
        <v>48700</v>
      </c>
      <c r="B489" s="15">
        <f>inputs!$C$3-MAX(0,MIN((calculations!A489-inputs!$B$8)*0.5,inputs!$C$3))+IF(AND(inputs!$B$23="YES",A489&lt;=inputs!$B$25),inputs!$B$24,0)</f>
        <v>12570</v>
      </c>
      <c r="C489" s="15">
        <f>MAX(0,MIN(A489-B489,inputs!$C$4)*inputs!$B$3)</f>
        <v>7226</v>
      </c>
      <c r="D489" s="16">
        <f>MAX(0,(MIN(A489,inputs!$C$5)-(inputs!$C$4+B489))*inputs!$B$4)</f>
        <v>0</v>
      </c>
      <c r="E489" s="16">
        <f>MAX(0, (calculations!A489-inputs!$C$5)*inputs!$B$5)</f>
        <v>0</v>
      </c>
      <c r="F489" s="19">
        <f>MAX(0,inputs!$B$13*(MIN(calculations!A489,inputs!$C$14)-inputs!$C$13))+MAX(0,inputs!$B$14*(calculations!A489-inputs!$C$14))</f>
        <v>4787.2250000000004</v>
      </c>
      <c r="G489" s="22">
        <f>MAX(MIN((calculations!A489-inputs!$B$21)/10000,100%),0) * inputs!$B$18</f>
        <v>0</v>
      </c>
      <c r="H489" s="22">
        <f>IF(AND(inputs!$B$35="YES", calculations!A489&gt;=inputs!$B$36,calculations!A489&lt;inputs!$B$37),inputs!$B$38*MIN(2,inputs!$B$17),0)</f>
        <v>0</v>
      </c>
      <c r="I489" s="25">
        <f>MIN(inputs!$B$32,A489)</f>
        <v>20000</v>
      </c>
      <c r="J489" s="25">
        <f>inputs!$B$29*(1+inputs!$B$33)-MAX(0,inputs!$B$31*(I489-inputs!$B$30))</f>
        <v>46486.999999999993</v>
      </c>
      <c r="K489" s="26">
        <f t="shared" si="91"/>
        <v>20000</v>
      </c>
      <c r="L489" s="25">
        <f>MAX(0,J489*(1+inputs!$B$33)-MAX(0,inputs!$B$31*(K489-inputs!$B$30)))</f>
        <v>47184.304999999986</v>
      </c>
      <c r="M489" s="26">
        <f t="shared" si="92"/>
        <v>23188.888888888891</v>
      </c>
      <c r="N489" s="25">
        <f>MAX(0,L489*(1+inputs!$B$33)-MAX(0,inputs!$B$31*(M489-inputs!$B$30)))</f>
        <v>47621.629574999977</v>
      </c>
      <c r="O489" s="26">
        <f t="shared" si="93"/>
        <v>26377.777777777777</v>
      </c>
      <c r="P489" s="25">
        <f>MAX(0,N489*(1+inputs!$B$33)-MAX(0,inputs!$B$31*(O489-inputs!$B$30)))</f>
        <v>47778.51401862497</v>
      </c>
      <c r="Q489" s="26">
        <f t="shared" si="94"/>
        <v>29566.666666666664</v>
      </c>
      <c r="R489" s="25">
        <f>MAX(0,P489*(1+inputs!$B$33)-MAX(0,inputs!$B$31*(Q489-inputs!$B$30)))</f>
        <v>47650.751728904339</v>
      </c>
      <c r="S489" s="26">
        <f t="shared" si="95"/>
        <v>32755.555555555555</v>
      </c>
      <c r="T489" s="25">
        <f>MAX(0,R489*(1+inputs!$B$33)-MAX(0,inputs!$B$31*(S489-inputs!$B$30)))</f>
        <v>47234.073004837897</v>
      </c>
      <c r="U489" s="26">
        <f t="shared" si="96"/>
        <v>35944.444444444445</v>
      </c>
      <c r="V489" s="25">
        <f>MAX(0,T489*(1+inputs!$B$33)-MAX(0,inputs!$B$31*(U489-inputs!$B$30)))</f>
        <v>46524.14409991046</v>
      </c>
      <c r="W489" s="26">
        <f t="shared" si="97"/>
        <v>39133.333333333328</v>
      </c>
      <c r="X489" s="25">
        <f>MAX(0,V489*(1+inputs!$B$33)-MAX(0,inputs!$B$31*(W489-inputs!$B$30)))</f>
        <v>45516.566261409112</v>
      </c>
      <c r="Y489" s="26">
        <f t="shared" si="98"/>
        <v>42322.222222222219</v>
      </c>
      <c r="Z489" s="25">
        <f>MAX(0,X489*(1+inputs!$B$33)-MAX(0,inputs!$B$31*(Y489-inputs!$B$30)))</f>
        <v>44206.874755330246</v>
      </c>
      <c r="AA489" s="25">
        <f>MAX(0,Y489*(1+inputs!$B$33)-MAX(0,inputs!$B$31*(Z489-inputs!$B$30)))</f>
        <v>40794.996827575829</v>
      </c>
      <c r="AB489" s="26">
        <f t="shared" si="99"/>
        <v>48700</v>
      </c>
      <c r="AC489" s="25">
        <f>MAX(0,AA489*(1+inputs!$B$33)-MAX(0,inputs!$B$31*(AB489-inputs!$B$30)))</f>
        <v>38840.481779989459</v>
      </c>
      <c r="AD489" s="26">
        <f>IF(inputs!$B$27="YES",MAX(0,inputs!$B$31*(AB489-inputs!$B$30)),0)</f>
        <v>0</v>
      </c>
      <c r="AE489" s="3">
        <f t="shared" si="100"/>
        <v>12013.225</v>
      </c>
      <c r="AF489" s="1">
        <f t="shared" si="103"/>
        <v>0.33250000000000002</v>
      </c>
      <c r="AG489" s="8">
        <f t="shared" si="101"/>
        <v>36686.775000000001</v>
      </c>
    </row>
    <row r="490" spans="1:33" x14ac:dyDescent="0.2">
      <c r="A490" s="11">
        <f t="shared" si="102"/>
        <v>48800</v>
      </c>
      <c r="B490" s="15">
        <f>inputs!$C$3-MAX(0,MIN((calculations!A490-inputs!$B$8)*0.5,inputs!$C$3))+IF(AND(inputs!$B$23="YES",A490&lt;=inputs!$B$25),inputs!$B$24,0)</f>
        <v>12570</v>
      </c>
      <c r="C490" s="15">
        <f>MAX(0,MIN(A490-B490,inputs!$C$4)*inputs!$B$3)</f>
        <v>7246</v>
      </c>
      <c r="D490" s="16">
        <f>MAX(0,(MIN(A490,inputs!$C$5)-(inputs!$C$4+B490))*inputs!$B$4)</f>
        <v>0</v>
      </c>
      <c r="E490" s="16">
        <f>MAX(0, (calculations!A490-inputs!$C$5)*inputs!$B$5)</f>
        <v>0</v>
      </c>
      <c r="F490" s="19">
        <f>MAX(0,inputs!$B$13*(MIN(calculations!A490,inputs!$C$14)-inputs!$C$13))+MAX(0,inputs!$B$14*(calculations!A490-inputs!$C$14))</f>
        <v>4800.4750000000004</v>
      </c>
      <c r="G490" s="22">
        <f>MAX(MIN((calculations!A490-inputs!$B$21)/10000,100%),0) * inputs!$B$18</f>
        <v>0</v>
      </c>
      <c r="H490" s="22">
        <f>IF(AND(inputs!$B$35="YES", calculations!A490&gt;=inputs!$B$36,calculations!A490&lt;inputs!$B$37),inputs!$B$38*MIN(2,inputs!$B$17),0)</f>
        <v>0</v>
      </c>
      <c r="I490" s="25">
        <f>MIN(inputs!$B$32,A490)</f>
        <v>20000</v>
      </c>
      <c r="J490" s="25">
        <f>inputs!$B$29*(1+inputs!$B$33)-MAX(0,inputs!$B$31*(I490-inputs!$B$30))</f>
        <v>46486.999999999993</v>
      </c>
      <c r="K490" s="26">
        <f t="shared" si="91"/>
        <v>20000</v>
      </c>
      <c r="L490" s="25">
        <f>MAX(0,J490*(1+inputs!$B$33)-MAX(0,inputs!$B$31*(K490-inputs!$B$30)))</f>
        <v>47184.304999999986</v>
      </c>
      <c r="M490" s="26">
        <f t="shared" si="92"/>
        <v>23200</v>
      </c>
      <c r="N490" s="25">
        <f>MAX(0,L490*(1+inputs!$B$33)-MAX(0,inputs!$B$31*(M490-inputs!$B$30)))</f>
        <v>47620.629574999977</v>
      </c>
      <c r="O490" s="26">
        <f t="shared" si="93"/>
        <v>26400</v>
      </c>
      <c r="P490" s="25">
        <f>MAX(0,N490*(1+inputs!$B$33)-MAX(0,inputs!$B$31*(O490-inputs!$B$30)))</f>
        <v>47775.499018624971</v>
      </c>
      <c r="Q490" s="26">
        <f t="shared" si="94"/>
        <v>29600</v>
      </c>
      <c r="R490" s="25">
        <f>MAX(0,P490*(1+inputs!$B$33)-MAX(0,inputs!$B$31*(Q490-inputs!$B$30)))</f>
        <v>47644.691503904338</v>
      </c>
      <c r="S490" s="26">
        <f t="shared" si="95"/>
        <v>32800</v>
      </c>
      <c r="T490" s="25">
        <f>MAX(0,R490*(1+inputs!$B$33)-MAX(0,inputs!$B$31*(S490-inputs!$B$30)))</f>
        <v>47223.921876462897</v>
      </c>
      <c r="U490" s="26">
        <f t="shared" si="96"/>
        <v>36000</v>
      </c>
      <c r="V490" s="25">
        <f>MAX(0,T490*(1+inputs!$B$33)-MAX(0,inputs!$B$31*(U490-inputs!$B$30)))</f>
        <v>46508.840704609836</v>
      </c>
      <c r="W490" s="26">
        <f t="shared" si="97"/>
        <v>39200</v>
      </c>
      <c r="X490" s="25">
        <f>MAX(0,V490*(1+inputs!$B$33)-MAX(0,inputs!$B$31*(W490-inputs!$B$30)))</f>
        <v>45495.033315178975</v>
      </c>
      <c r="Y490" s="26">
        <f t="shared" si="98"/>
        <v>42400</v>
      </c>
      <c r="Z490" s="25">
        <f>MAX(0,X490*(1+inputs!$B$33)-MAX(0,inputs!$B$31*(Y490-inputs!$B$30)))</f>
        <v>44178.018814906653</v>
      </c>
      <c r="AA490" s="25">
        <f>MAX(0,Y490*(1+inputs!$B$33)-MAX(0,inputs!$B$31*(Z490-inputs!$B$30)))</f>
        <v>40876.538306658396</v>
      </c>
      <c r="AB490" s="26">
        <f t="shared" si="99"/>
        <v>48800</v>
      </c>
      <c r="AC490" s="25">
        <f>MAX(0,AA490*(1+inputs!$B$33)-MAX(0,inputs!$B$31*(AB490-inputs!$B$30)))</f>
        <v>38914.246381258265</v>
      </c>
      <c r="AD490" s="26">
        <f>IF(inputs!$B$27="YES",MAX(0,inputs!$B$31*(AB490-inputs!$B$30)),0)</f>
        <v>0</v>
      </c>
      <c r="AE490" s="3">
        <f t="shared" si="100"/>
        <v>12046.475</v>
      </c>
      <c r="AF490" s="1">
        <f t="shared" si="103"/>
        <v>0.33250000000000002</v>
      </c>
      <c r="AG490" s="8">
        <f t="shared" si="101"/>
        <v>36753.525000000001</v>
      </c>
    </row>
    <row r="491" spans="1:33" x14ac:dyDescent="0.2">
      <c r="A491" s="11">
        <f t="shared" si="102"/>
        <v>48900</v>
      </c>
      <c r="B491" s="15">
        <f>inputs!$C$3-MAX(0,MIN((calculations!A491-inputs!$B$8)*0.5,inputs!$C$3))+IF(AND(inputs!$B$23="YES",A491&lt;=inputs!$B$25),inputs!$B$24,0)</f>
        <v>12570</v>
      </c>
      <c r="C491" s="15">
        <f>MAX(0,MIN(A491-B491,inputs!$C$4)*inputs!$B$3)</f>
        <v>7266</v>
      </c>
      <c r="D491" s="16">
        <f>MAX(0,(MIN(A491,inputs!$C$5)-(inputs!$C$4+B491))*inputs!$B$4)</f>
        <v>0</v>
      </c>
      <c r="E491" s="16">
        <f>MAX(0, (calculations!A491-inputs!$C$5)*inputs!$B$5)</f>
        <v>0</v>
      </c>
      <c r="F491" s="19">
        <f>MAX(0,inputs!$B$13*(MIN(calculations!A491,inputs!$C$14)-inputs!$C$13))+MAX(0,inputs!$B$14*(calculations!A491-inputs!$C$14))</f>
        <v>4813.7250000000004</v>
      </c>
      <c r="G491" s="22">
        <f>MAX(MIN((calculations!A491-inputs!$B$21)/10000,100%),0) * inputs!$B$18</f>
        <v>0</v>
      </c>
      <c r="H491" s="22">
        <f>IF(AND(inputs!$B$35="YES", calculations!A491&gt;=inputs!$B$36,calculations!A491&lt;inputs!$B$37),inputs!$B$38*MIN(2,inputs!$B$17),0)</f>
        <v>0</v>
      </c>
      <c r="I491" s="25">
        <f>MIN(inputs!$B$32,A491)</f>
        <v>20000</v>
      </c>
      <c r="J491" s="25">
        <f>inputs!$B$29*(1+inputs!$B$33)-MAX(0,inputs!$B$31*(I491-inputs!$B$30))</f>
        <v>46486.999999999993</v>
      </c>
      <c r="K491" s="26">
        <f t="shared" si="91"/>
        <v>20000</v>
      </c>
      <c r="L491" s="25">
        <f>MAX(0,J491*(1+inputs!$B$33)-MAX(0,inputs!$B$31*(K491-inputs!$B$30)))</f>
        <v>47184.304999999986</v>
      </c>
      <c r="M491" s="26">
        <f t="shared" si="92"/>
        <v>23211.111111111109</v>
      </c>
      <c r="N491" s="25">
        <f>MAX(0,L491*(1+inputs!$B$33)-MAX(0,inputs!$B$31*(M491-inputs!$B$30)))</f>
        <v>47619.629574999977</v>
      </c>
      <c r="O491" s="26">
        <f t="shared" si="93"/>
        <v>26422.222222222223</v>
      </c>
      <c r="P491" s="25">
        <f>MAX(0,N491*(1+inputs!$B$33)-MAX(0,inputs!$B$31*(O491-inputs!$B$30)))</f>
        <v>47772.484018624971</v>
      </c>
      <c r="Q491" s="26">
        <f t="shared" si="94"/>
        <v>29633.333333333336</v>
      </c>
      <c r="R491" s="25">
        <f>MAX(0,P491*(1+inputs!$B$33)-MAX(0,inputs!$B$31*(Q491-inputs!$B$30)))</f>
        <v>47638.631278904337</v>
      </c>
      <c r="S491" s="26">
        <f t="shared" si="95"/>
        <v>32844.444444444445</v>
      </c>
      <c r="T491" s="25">
        <f>MAX(0,R491*(1+inputs!$B$33)-MAX(0,inputs!$B$31*(S491-inputs!$B$30)))</f>
        <v>47213.770748087896</v>
      </c>
      <c r="U491" s="26">
        <f t="shared" si="96"/>
        <v>36055.555555555555</v>
      </c>
      <c r="V491" s="25">
        <f>MAX(0,T491*(1+inputs!$B$33)-MAX(0,inputs!$B$31*(U491-inputs!$B$30)))</f>
        <v>46493.537309309206</v>
      </c>
      <c r="W491" s="26">
        <f t="shared" si="97"/>
        <v>39266.666666666672</v>
      </c>
      <c r="X491" s="25">
        <f>MAX(0,V491*(1+inputs!$B$33)-MAX(0,inputs!$B$31*(W491-inputs!$B$30)))</f>
        <v>45473.500368948837</v>
      </c>
      <c r="Y491" s="26">
        <f t="shared" si="98"/>
        <v>42477.777777777781</v>
      </c>
      <c r="Z491" s="25">
        <f>MAX(0,X491*(1+inputs!$B$33)-MAX(0,inputs!$B$31*(Y491-inputs!$B$30)))</f>
        <v>44149.16287448306</v>
      </c>
      <c r="AA491" s="25">
        <f>MAX(0,Y491*(1+inputs!$B$33)-MAX(0,inputs!$B$31*(Z491-inputs!$B$30)))</f>
        <v>40958.079785740971</v>
      </c>
      <c r="AB491" s="26">
        <f t="shared" si="99"/>
        <v>48900</v>
      </c>
      <c r="AC491" s="25">
        <f>MAX(0,AA491*(1+inputs!$B$33)-MAX(0,inputs!$B$31*(AB491-inputs!$B$30)))</f>
        <v>38988.010982527077</v>
      </c>
      <c r="AD491" s="26">
        <f>IF(inputs!$B$27="YES",MAX(0,inputs!$B$31*(AB491-inputs!$B$30)),0)</f>
        <v>0</v>
      </c>
      <c r="AE491" s="3">
        <f t="shared" si="100"/>
        <v>12079.725</v>
      </c>
      <c r="AF491" s="1">
        <f t="shared" si="103"/>
        <v>0.33250000000000002</v>
      </c>
      <c r="AG491" s="8">
        <f t="shared" si="101"/>
        <v>36820.275000000001</v>
      </c>
    </row>
    <row r="492" spans="1:33" x14ac:dyDescent="0.2">
      <c r="A492" s="11">
        <f t="shared" si="102"/>
        <v>49000</v>
      </c>
      <c r="B492" s="15">
        <f>inputs!$C$3-MAX(0,MIN((calculations!A492-inputs!$B$8)*0.5,inputs!$C$3))+IF(AND(inputs!$B$23="YES",A492&lt;=inputs!$B$25),inputs!$B$24,0)</f>
        <v>12570</v>
      </c>
      <c r="C492" s="15">
        <f>MAX(0,MIN(A492-B492,inputs!$C$4)*inputs!$B$3)</f>
        <v>7286</v>
      </c>
      <c r="D492" s="16">
        <f>MAX(0,(MIN(A492,inputs!$C$5)-(inputs!$C$4+B492))*inputs!$B$4)</f>
        <v>0</v>
      </c>
      <c r="E492" s="16">
        <f>MAX(0, (calculations!A492-inputs!$C$5)*inputs!$B$5)</f>
        <v>0</v>
      </c>
      <c r="F492" s="19">
        <f>MAX(0,inputs!$B$13*(MIN(calculations!A492,inputs!$C$14)-inputs!$C$13))+MAX(0,inputs!$B$14*(calculations!A492-inputs!$C$14))</f>
        <v>4826.9750000000004</v>
      </c>
      <c r="G492" s="22">
        <f>MAX(MIN((calculations!A492-inputs!$B$21)/10000,100%),0) * inputs!$B$18</f>
        <v>0</v>
      </c>
      <c r="H492" s="22">
        <f>IF(AND(inputs!$B$35="YES", calculations!A492&gt;=inputs!$B$36,calculations!A492&lt;inputs!$B$37),inputs!$B$38*MIN(2,inputs!$B$17),0)</f>
        <v>0</v>
      </c>
      <c r="I492" s="25">
        <f>MIN(inputs!$B$32,A492)</f>
        <v>20000</v>
      </c>
      <c r="J492" s="25">
        <f>inputs!$B$29*(1+inputs!$B$33)-MAX(0,inputs!$B$31*(I492-inputs!$B$30))</f>
        <v>46486.999999999993</v>
      </c>
      <c r="K492" s="26">
        <f t="shared" si="91"/>
        <v>20000</v>
      </c>
      <c r="L492" s="25">
        <f>MAX(0,J492*(1+inputs!$B$33)-MAX(0,inputs!$B$31*(K492-inputs!$B$30)))</f>
        <v>47184.304999999986</v>
      </c>
      <c r="M492" s="26">
        <f t="shared" si="92"/>
        <v>23222.222222222223</v>
      </c>
      <c r="N492" s="25">
        <f>MAX(0,L492*(1+inputs!$B$33)-MAX(0,inputs!$B$31*(M492-inputs!$B$30)))</f>
        <v>47618.629574999977</v>
      </c>
      <c r="O492" s="26">
        <f t="shared" si="93"/>
        <v>26444.444444444445</v>
      </c>
      <c r="P492" s="25">
        <f>MAX(0,N492*(1+inputs!$B$33)-MAX(0,inputs!$B$31*(O492-inputs!$B$30)))</f>
        <v>47769.469018624972</v>
      </c>
      <c r="Q492" s="26">
        <f t="shared" si="94"/>
        <v>29666.666666666664</v>
      </c>
      <c r="R492" s="25">
        <f>MAX(0,P492*(1+inputs!$B$33)-MAX(0,inputs!$B$31*(Q492-inputs!$B$30)))</f>
        <v>47632.571053904343</v>
      </c>
      <c r="S492" s="26">
        <f t="shared" si="95"/>
        <v>32888.888888888891</v>
      </c>
      <c r="T492" s="25">
        <f>MAX(0,R492*(1+inputs!$B$33)-MAX(0,inputs!$B$31*(S492-inputs!$B$30)))</f>
        <v>47203.619619712903</v>
      </c>
      <c r="U492" s="26">
        <f t="shared" si="96"/>
        <v>36111.111111111109</v>
      </c>
      <c r="V492" s="25">
        <f>MAX(0,T492*(1+inputs!$B$33)-MAX(0,inputs!$B$31*(U492-inputs!$B$30)))</f>
        <v>46478.23391400859</v>
      </c>
      <c r="W492" s="26">
        <f t="shared" si="97"/>
        <v>39333.333333333328</v>
      </c>
      <c r="X492" s="25">
        <f>MAX(0,V492*(1+inputs!$B$33)-MAX(0,inputs!$B$31*(W492-inputs!$B$30)))</f>
        <v>45451.967422718713</v>
      </c>
      <c r="Y492" s="26">
        <f t="shared" si="98"/>
        <v>42555.555555555555</v>
      </c>
      <c r="Z492" s="25">
        <f>MAX(0,X492*(1+inputs!$B$33)-MAX(0,inputs!$B$31*(Y492-inputs!$B$30)))</f>
        <v>44120.306934059488</v>
      </c>
      <c r="AA492" s="25">
        <f>MAX(0,Y492*(1+inputs!$B$33)-MAX(0,inputs!$B$31*(Z492-inputs!$B$30)))</f>
        <v>41039.621264823531</v>
      </c>
      <c r="AB492" s="26">
        <f t="shared" si="99"/>
        <v>49000</v>
      </c>
      <c r="AC492" s="25">
        <f>MAX(0,AA492*(1+inputs!$B$33)-MAX(0,inputs!$B$31*(AB492-inputs!$B$30)))</f>
        <v>39061.775583795876</v>
      </c>
      <c r="AD492" s="26">
        <f>IF(inputs!$B$27="YES",MAX(0,inputs!$B$31*(AB492-inputs!$B$30)),0)</f>
        <v>0</v>
      </c>
      <c r="AE492" s="3">
        <f t="shared" si="100"/>
        <v>12112.975</v>
      </c>
      <c r="AF492" s="1">
        <f t="shared" si="103"/>
        <v>0.33250000000000002</v>
      </c>
      <c r="AG492" s="8">
        <f t="shared" si="101"/>
        <v>36887.025000000001</v>
      </c>
    </row>
    <row r="493" spans="1:33" x14ac:dyDescent="0.2">
      <c r="A493" s="11">
        <f t="shared" si="102"/>
        <v>49100</v>
      </c>
      <c r="B493" s="15">
        <f>inputs!$C$3-MAX(0,MIN((calculations!A493-inputs!$B$8)*0.5,inputs!$C$3))+IF(AND(inputs!$B$23="YES",A493&lt;=inputs!$B$25),inputs!$B$24,0)</f>
        <v>12570</v>
      </c>
      <c r="C493" s="15">
        <f>MAX(0,MIN(A493-B493,inputs!$C$4)*inputs!$B$3)</f>
        <v>7306</v>
      </c>
      <c r="D493" s="16">
        <f>MAX(0,(MIN(A493,inputs!$C$5)-(inputs!$C$4+B493))*inputs!$B$4)</f>
        <v>0</v>
      </c>
      <c r="E493" s="16">
        <f>MAX(0, (calculations!A493-inputs!$C$5)*inputs!$B$5)</f>
        <v>0</v>
      </c>
      <c r="F493" s="19">
        <f>MAX(0,inputs!$B$13*(MIN(calculations!A493,inputs!$C$14)-inputs!$C$13))+MAX(0,inputs!$B$14*(calculations!A493-inputs!$C$14))</f>
        <v>4840.2250000000004</v>
      </c>
      <c r="G493" s="22">
        <f>MAX(MIN((calculations!A493-inputs!$B$21)/10000,100%),0) * inputs!$B$18</f>
        <v>0</v>
      </c>
      <c r="H493" s="22">
        <f>IF(AND(inputs!$B$35="YES", calculations!A493&gt;=inputs!$B$36,calculations!A493&lt;inputs!$B$37),inputs!$B$38*MIN(2,inputs!$B$17),0)</f>
        <v>0</v>
      </c>
      <c r="I493" s="25">
        <f>MIN(inputs!$B$32,A493)</f>
        <v>20000</v>
      </c>
      <c r="J493" s="25">
        <f>inputs!$B$29*(1+inputs!$B$33)-MAX(0,inputs!$B$31*(I493-inputs!$B$30))</f>
        <v>46486.999999999993</v>
      </c>
      <c r="K493" s="26">
        <f t="shared" si="91"/>
        <v>20000</v>
      </c>
      <c r="L493" s="25">
        <f>MAX(0,J493*(1+inputs!$B$33)-MAX(0,inputs!$B$31*(K493-inputs!$B$30)))</f>
        <v>47184.304999999986</v>
      </c>
      <c r="M493" s="26">
        <f t="shared" si="92"/>
        <v>23233.333333333332</v>
      </c>
      <c r="N493" s="25">
        <f>MAX(0,L493*(1+inputs!$B$33)-MAX(0,inputs!$B$31*(M493-inputs!$B$30)))</f>
        <v>47617.629574999977</v>
      </c>
      <c r="O493" s="26">
        <f t="shared" si="93"/>
        <v>26466.666666666668</v>
      </c>
      <c r="P493" s="25">
        <f>MAX(0,N493*(1+inputs!$B$33)-MAX(0,inputs!$B$31*(O493-inputs!$B$30)))</f>
        <v>47766.454018624972</v>
      </c>
      <c r="Q493" s="26">
        <f t="shared" si="94"/>
        <v>29700</v>
      </c>
      <c r="R493" s="25">
        <f>MAX(0,P493*(1+inputs!$B$33)-MAX(0,inputs!$B$31*(Q493-inputs!$B$30)))</f>
        <v>47626.510828904342</v>
      </c>
      <c r="S493" s="26">
        <f t="shared" si="95"/>
        <v>32933.333333333336</v>
      </c>
      <c r="T493" s="25">
        <f>MAX(0,R493*(1+inputs!$B$33)-MAX(0,inputs!$B$31*(S493-inputs!$B$30)))</f>
        <v>47193.468491337902</v>
      </c>
      <c r="U493" s="26">
        <f t="shared" si="96"/>
        <v>36166.666666666664</v>
      </c>
      <c r="V493" s="25">
        <f>MAX(0,T493*(1+inputs!$B$33)-MAX(0,inputs!$B$31*(U493-inputs!$B$30)))</f>
        <v>46462.930518707966</v>
      </c>
      <c r="W493" s="26">
        <f t="shared" si="97"/>
        <v>39400</v>
      </c>
      <c r="X493" s="25">
        <f>MAX(0,V493*(1+inputs!$B$33)-MAX(0,inputs!$B$31*(W493-inputs!$B$30)))</f>
        <v>45430.434476488575</v>
      </c>
      <c r="Y493" s="26">
        <f t="shared" si="98"/>
        <v>42633.333333333328</v>
      </c>
      <c r="Z493" s="25">
        <f>MAX(0,X493*(1+inputs!$B$33)-MAX(0,inputs!$B$31*(Y493-inputs!$B$30)))</f>
        <v>44091.450993635895</v>
      </c>
      <c r="AA493" s="25">
        <f>MAX(0,Y493*(1+inputs!$B$33)-MAX(0,inputs!$B$31*(Z493-inputs!$B$30)))</f>
        <v>41121.16274390609</v>
      </c>
      <c r="AB493" s="26">
        <f t="shared" si="99"/>
        <v>49100</v>
      </c>
      <c r="AC493" s="25">
        <f>MAX(0,AA493*(1+inputs!$B$33)-MAX(0,inputs!$B$31*(AB493-inputs!$B$30)))</f>
        <v>39135.540185064674</v>
      </c>
      <c r="AD493" s="26">
        <f>IF(inputs!$B$27="YES",MAX(0,inputs!$B$31*(AB493-inputs!$B$30)),0)</f>
        <v>0</v>
      </c>
      <c r="AE493" s="3">
        <f t="shared" si="100"/>
        <v>12146.225</v>
      </c>
      <c r="AF493" s="1">
        <f t="shared" si="103"/>
        <v>0.33250000000000002</v>
      </c>
      <c r="AG493" s="8">
        <f t="shared" si="101"/>
        <v>36953.775000000001</v>
      </c>
    </row>
    <row r="494" spans="1:33" x14ac:dyDescent="0.2">
      <c r="A494" s="11">
        <f t="shared" si="102"/>
        <v>49200</v>
      </c>
      <c r="B494" s="15">
        <f>inputs!$C$3-MAX(0,MIN((calculations!A494-inputs!$B$8)*0.5,inputs!$C$3))+IF(AND(inputs!$B$23="YES",A494&lt;=inputs!$B$25),inputs!$B$24,0)</f>
        <v>12570</v>
      </c>
      <c r="C494" s="15">
        <f>MAX(0,MIN(A494-B494,inputs!$C$4)*inputs!$B$3)</f>
        <v>7326</v>
      </c>
      <c r="D494" s="16">
        <f>MAX(0,(MIN(A494,inputs!$C$5)-(inputs!$C$4+B494))*inputs!$B$4)</f>
        <v>0</v>
      </c>
      <c r="E494" s="16">
        <f>MAX(0, (calculations!A494-inputs!$C$5)*inputs!$B$5)</f>
        <v>0</v>
      </c>
      <c r="F494" s="19">
        <f>MAX(0,inputs!$B$13*(MIN(calculations!A494,inputs!$C$14)-inputs!$C$13))+MAX(0,inputs!$B$14*(calculations!A494-inputs!$C$14))</f>
        <v>4853.4750000000004</v>
      </c>
      <c r="G494" s="22">
        <f>MAX(MIN((calculations!A494-inputs!$B$21)/10000,100%),0) * inputs!$B$18</f>
        <v>0</v>
      </c>
      <c r="H494" s="22">
        <f>IF(AND(inputs!$B$35="YES", calculations!A494&gt;=inputs!$B$36,calculations!A494&lt;inputs!$B$37),inputs!$B$38*MIN(2,inputs!$B$17),0)</f>
        <v>0</v>
      </c>
      <c r="I494" s="25">
        <f>MIN(inputs!$B$32,A494)</f>
        <v>20000</v>
      </c>
      <c r="J494" s="25">
        <f>inputs!$B$29*(1+inputs!$B$33)-MAX(0,inputs!$B$31*(I494-inputs!$B$30))</f>
        <v>46486.999999999993</v>
      </c>
      <c r="K494" s="26">
        <f t="shared" si="91"/>
        <v>20000</v>
      </c>
      <c r="L494" s="25">
        <f>MAX(0,J494*(1+inputs!$B$33)-MAX(0,inputs!$B$31*(K494-inputs!$B$30)))</f>
        <v>47184.304999999986</v>
      </c>
      <c r="M494" s="26">
        <f t="shared" si="92"/>
        <v>23244.444444444445</v>
      </c>
      <c r="N494" s="25">
        <f>MAX(0,L494*(1+inputs!$B$33)-MAX(0,inputs!$B$31*(M494-inputs!$B$30)))</f>
        <v>47616.629574999977</v>
      </c>
      <c r="O494" s="26">
        <f t="shared" si="93"/>
        <v>26488.888888888891</v>
      </c>
      <c r="P494" s="25">
        <f>MAX(0,N494*(1+inputs!$B$33)-MAX(0,inputs!$B$31*(O494-inputs!$B$30)))</f>
        <v>47763.439018624973</v>
      </c>
      <c r="Q494" s="26">
        <f t="shared" si="94"/>
        <v>29733.333333333336</v>
      </c>
      <c r="R494" s="25">
        <f>MAX(0,P494*(1+inputs!$B$33)-MAX(0,inputs!$B$31*(Q494-inputs!$B$30)))</f>
        <v>47620.450603904341</v>
      </c>
      <c r="S494" s="26">
        <f t="shared" si="95"/>
        <v>32977.777777777781</v>
      </c>
      <c r="T494" s="25">
        <f>MAX(0,R494*(1+inputs!$B$33)-MAX(0,inputs!$B$31*(S494-inputs!$B$30)))</f>
        <v>47183.317362962902</v>
      </c>
      <c r="U494" s="26">
        <f t="shared" si="96"/>
        <v>36222.222222222219</v>
      </c>
      <c r="V494" s="25">
        <f>MAX(0,T494*(1+inputs!$B$33)-MAX(0,inputs!$B$31*(U494-inputs!$B$30)))</f>
        <v>46447.627123407336</v>
      </c>
      <c r="W494" s="26">
        <f t="shared" si="97"/>
        <v>39466.666666666672</v>
      </c>
      <c r="X494" s="25">
        <f>MAX(0,V494*(1+inputs!$B$33)-MAX(0,inputs!$B$31*(W494-inputs!$B$30)))</f>
        <v>45408.901530258438</v>
      </c>
      <c r="Y494" s="26">
        <f t="shared" si="98"/>
        <v>42711.111111111109</v>
      </c>
      <c r="Z494" s="25">
        <f>MAX(0,X494*(1+inputs!$B$33)-MAX(0,inputs!$B$31*(Y494-inputs!$B$30)))</f>
        <v>44062.59505321231</v>
      </c>
      <c r="AA494" s="25">
        <f>MAX(0,Y494*(1+inputs!$B$33)-MAX(0,inputs!$B$31*(Z494-inputs!$B$30)))</f>
        <v>41202.704222988665</v>
      </c>
      <c r="AB494" s="26">
        <f t="shared" si="99"/>
        <v>49200</v>
      </c>
      <c r="AC494" s="25">
        <f>MAX(0,AA494*(1+inputs!$B$33)-MAX(0,inputs!$B$31*(AB494-inputs!$B$30)))</f>
        <v>39209.304786333487</v>
      </c>
      <c r="AD494" s="26">
        <f>IF(inputs!$B$27="YES",MAX(0,inputs!$B$31*(AB494-inputs!$B$30)),0)</f>
        <v>0</v>
      </c>
      <c r="AE494" s="3">
        <f t="shared" si="100"/>
        <v>12179.475</v>
      </c>
      <c r="AF494" s="1">
        <f t="shared" si="103"/>
        <v>0.33250000000000002</v>
      </c>
      <c r="AG494" s="8">
        <f t="shared" si="101"/>
        <v>37020.525000000001</v>
      </c>
    </row>
    <row r="495" spans="1:33" x14ac:dyDescent="0.2">
      <c r="A495" s="11">
        <f t="shared" si="102"/>
        <v>49300</v>
      </c>
      <c r="B495" s="15">
        <f>inputs!$C$3-MAX(0,MIN((calculations!A495-inputs!$B$8)*0.5,inputs!$C$3))+IF(AND(inputs!$B$23="YES",A495&lt;=inputs!$B$25),inputs!$B$24,0)</f>
        <v>12570</v>
      </c>
      <c r="C495" s="15">
        <f>MAX(0,MIN(A495-B495,inputs!$C$4)*inputs!$B$3)</f>
        <v>7346</v>
      </c>
      <c r="D495" s="16">
        <f>MAX(0,(MIN(A495,inputs!$C$5)-(inputs!$C$4+B495))*inputs!$B$4)</f>
        <v>0</v>
      </c>
      <c r="E495" s="16">
        <f>MAX(0, (calculations!A495-inputs!$C$5)*inputs!$B$5)</f>
        <v>0</v>
      </c>
      <c r="F495" s="19">
        <f>MAX(0,inputs!$B$13*(MIN(calculations!A495,inputs!$C$14)-inputs!$C$13))+MAX(0,inputs!$B$14*(calculations!A495-inputs!$C$14))</f>
        <v>4866.7250000000004</v>
      </c>
      <c r="G495" s="22">
        <f>MAX(MIN((calculations!A495-inputs!$B$21)/10000,100%),0) * inputs!$B$18</f>
        <v>0</v>
      </c>
      <c r="H495" s="22">
        <f>IF(AND(inputs!$B$35="YES", calculations!A495&gt;=inputs!$B$36,calculations!A495&lt;inputs!$B$37),inputs!$B$38*MIN(2,inputs!$B$17),0)</f>
        <v>0</v>
      </c>
      <c r="I495" s="25">
        <f>MIN(inputs!$B$32,A495)</f>
        <v>20000</v>
      </c>
      <c r="J495" s="25">
        <f>inputs!$B$29*(1+inputs!$B$33)-MAX(0,inputs!$B$31*(I495-inputs!$B$30))</f>
        <v>46486.999999999993</v>
      </c>
      <c r="K495" s="26">
        <f t="shared" si="91"/>
        <v>20000</v>
      </c>
      <c r="L495" s="25">
        <f>MAX(0,J495*(1+inputs!$B$33)-MAX(0,inputs!$B$31*(K495-inputs!$B$30)))</f>
        <v>47184.304999999986</v>
      </c>
      <c r="M495" s="26">
        <f t="shared" si="92"/>
        <v>23255.555555555555</v>
      </c>
      <c r="N495" s="25">
        <f>MAX(0,L495*(1+inputs!$B$33)-MAX(0,inputs!$B$31*(M495-inputs!$B$30)))</f>
        <v>47615.629574999977</v>
      </c>
      <c r="O495" s="26">
        <f t="shared" si="93"/>
        <v>26511.111111111109</v>
      </c>
      <c r="P495" s="25">
        <f>MAX(0,N495*(1+inputs!$B$33)-MAX(0,inputs!$B$31*(O495-inputs!$B$30)))</f>
        <v>47760.424018624966</v>
      </c>
      <c r="Q495" s="26">
        <f t="shared" si="94"/>
        <v>29766.666666666664</v>
      </c>
      <c r="R495" s="25">
        <f>MAX(0,P495*(1+inputs!$B$33)-MAX(0,inputs!$B$31*(Q495-inputs!$B$30)))</f>
        <v>47614.390378904332</v>
      </c>
      <c r="S495" s="26">
        <f t="shared" si="95"/>
        <v>33022.222222222219</v>
      </c>
      <c r="T495" s="25">
        <f>MAX(0,R495*(1+inputs!$B$33)-MAX(0,inputs!$B$31*(S495-inputs!$B$30)))</f>
        <v>47173.166234587894</v>
      </c>
      <c r="U495" s="26">
        <f t="shared" si="96"/>
        <v>36277.777777777781</v>
      </c>
      <c r="V495" s="25">
        <f>MAX(0,T495*(1+inputs!$B$33)-MAX(0,inputs!$B$31*(U495-inputs!$B$30)))</f>
        <v>46432.323728106705</v>
      </c>
      <c r="W495" s="26">
        <f t="shared" si="97"/>
        <v>39533.333333333328</v>
      </c>
      <c r="X495" s="25">
        <f>MAX(0,V495*(1+inputs!$B$33)-MAX(0,inputs!$B$31*(W495-inputs!$B$30)))</f>
        <v>45387.3685840283</v>
      </c>
      <c r="Y495" s="26">
        <f t="shared" si="98"/>
        <v>42788.888888888891</v>
      </c>
      <c r="Z495" s="25">
        <f>MAX(0,X495*(1+inputs!$B$33)-MAX(0,inputs!$B$31*(Y495-inputs!$B$30)))</f>
        <v>44033.739112788717</v>
      </c>
      <c r="AA495" s="25">
        <f>MAX(0,Y495*(1+inputs!$B$33)-MAX(0,inputs!$B$31*(Z495-inputs!$B$30)))</f>
        <v>41284.245702071232</v>
      </c>
      <c r="AB495" s="26">
        <f t="shared" si="99"/>
        <v>49300</v>
      </c>
      <c r="AC495" s="25">
        <f>MAX(0,AA495*(1+inputs!$B$33)-MAX(0,inputs!$B$31*(AB495-inputs!$B$30)))</f>
        <v>39283.069387602292</v>
      </c>
      <c r="AD495" s="26">
        <f>IF(inputs!$B$27="YES",MAX(0,inputs!$B$31*(AB495-inputs!$B$30)),0)</f>
        <v>0</v>
      </c>
      <c r="AE495" s="3">
        <f t="shared" si="100"/>
        <v>12212.725</v>
      </c>
      <c r="AF495" s="1">
        <f t="shared" si="103"/>
        <v>0.33250000000000002</v>
      </c>
      <c r="AG495" s="8">
        <f t="shared" si="101"/>
        <v>37087.275000000001</v>
      </c>
    </row>
    <row r="496" spans="1:33" x14ac:dyDescent="0.2">
      <c r="A496" s="11">
        <f t="shared" si="102"/>
        <v>49400</v>
      </c>
      <c r="B496" s="15">
        <f>inputs!$C$3-MAX(0,MIN((calculations!A496-inputs!$B$8)*0.5,inputs!$C$3))+IF(AND(inputs!$B$23="YES",A496&lt;=inputs!$B$25),inputs!$B$24,0)</f>
        <v>12570</v>
      </c>
      <c r="C496" s="15">
        <f>MAX(0,MIN(A496-B496,inputs!$C$4)*inputs!$B$3)</f>
        <v>7366</v>
      </c>
      <c r="D496" s="16">
        <f>MAX(0,(MIN(A496,inputs!$C$5)-(inputs!$C$4+B496))*inputs!$B$4)</f>
        <v>0</v>
      </c>
      <c r="E496" s="16">
        <f>MAX(0, (calculations!A496-inputs!$C$5)*inputs!$B$5)</f>
        <v>0</v>
      </c>
      <c r="F496" s="19">
        <f>MAX(0,inputs!$B$13*(MIN(calculations!A496,inputs!$C$14)-inputs!$C$13))+MAX(0,inputs!$B$14*(calculations!A496-inputs!$C$14))</f>
        <v>4879.9750000000004</v>
      </c>
      <c r="G496" s="22">
        <f>MAX(MIN((calculations!A496-inputs!$B$21)/10000,100%),0) * inputs!$B$18</f>
        <v>0</v>
      </c>
      <c r="H496" s="22">
        <f>IF(AND(inputs!$B$35="YES", calculations!A496&gt;=inputs!$B$36,calculations!A496&lt;inputs!$B$37),inputs!$B$38*MIN(2,inputs!$B$17),0)</f>
        <v>0</v>
      </c>
      <c r="I496" s="25">
        <f>MIN(inputs!$B$32,A496)</f>
        <v>20000</v>
      </c>
      <c r="J496" s="25">
        <f>inputs!$B$29*(1+inputs!$B$33)-MAX(0,inputs!$B$31*(I496-inputs!$B$30))</f>
        <v>46486.999999999993</v>
      </c>
      <c r="K496" s="26">
        <f t="shared" si="91"/>
        <v>20000</v>
      </c>
      <c r="L496" s="25">
        <f>MAX(0,J496*(1+inputs!$B$33)-MAX(0,inputs!$B$31*(K496-inputs!$B$30)))</f>
        <v>47184.304999999986</v>
      </c>
      <c r="M496" s="26">
        <f t="shared" si="92"/>
        <v>23266.666666666668</v>
      </c>
      <c r="N496" s="25">
        <f>MAX(0,L496*(1+inputs!$B$33)-MAX(0,inputs!$B$31*(M496-inputs!$B$30)))</f>
        <v>47614.629574999977</v>
      </c>
      <c r="O496" s="26">
        <f t="shared" si="93"/>
        <v>26533.333333333332</v>
      </c>
      <c r="P496" s="25">
        <f>MAX(0,N496*(1+inputs!$B$33)-MAX(0,inputs!$B$31*(O496-inputs!$B$30)))</f>
        <v>47757.409018624967</v>
      </c>
      <c r="Q496" s="26">
        <f t="shared" si="94"/>
        <v>29800</v>
      </c>
      <c r="R496" s="25">
        <f>MAX(0,P496*(1+inputs!$B$33)-MAX(0,inputs!$B$31*(Q496-inputs!$B$30)))</f>
        <v>47608.330153904331</v>
      </c>
      <c r="S496" s="26">
        <f t="shared" si="95"/>
        <v>33066.666666666664</v>
      </c>
      <c r="T496" s="25">
        <f>MAX(0,R496*(1+inputs!$B$33)-MAX(0,inputs!$B$31*(S496-inputs!$B$30)))</f>
        <v>47163.015106212886</v>
      </c>
      <c r="U496" s="26">
        <f t="shared" si="96"/>
        <v>36333.333333333336</v>
      </c>
      <c r="V496" s="25">
        <f>MAX(0,T496*(1+inputs!$B$33)-MAX(0,inputs!$B$31*(U496-inputs!$B$30)))</f>
        <v>46417.020332806074</v>
      </c>
      <c r="W496" s="26">
        <f t="shared" si="97"/>
        <v>39600</v>
      </c>
      <c r="X496" s="25">
        <f>MAX(0,V496*(1+inputs!$B$33)-MAX(0,inputs!$B$31*(W496-inputs!$B$30)))</f>
        <v>45365.835637798162</v>
      </c>
      <c r="Y496" s="26">
        <f t="shared" si="98"/>
        <v>42866.666666666672</v>
      </c>
      <c r="Z496" s="25">
        <f>MAX(0,X496*(1+inputs!$B$33)-MAX(0,inputs!$B$31*(Y496-inputs!$B$30)))</f>
        <v>44004.883172365131</v>
      </c>
      <c r="AA496" s="25">
        <f>MAX(0,Y496*(1+inputs!$B$33)-MAX(0,inputs!$B$31*(Z496-inputs!$B$30)))</f>
        <v>41365.787181153806</v>
      </c>
      <c r="AB496" s="26">
        <f t="shared" si="99"/>
        <v>49400</v>
      </c>
      <c r="AC496" s="25">
        <f>MAX(0,AA496*(1+inputs!$B$33)-MAX(0,inputs!$B$31*(AB496-inputs!$B$30)))</f>
        <v>39356.833988871105</v>
      </c>
      <c r="AD496" s="26">
        <f>IF(inputs!$B$27="YES",MAX(0,inputs!$B$31*(AB496-inputs!$B$30)),0)</f>
        <v>0</v>
      </c>
      <c r="AE496" s="3">
        <f t="shared" si="100"/>
        <v>12245.975</v>
      </c>
      <c r="AF496" s="1">
        <f t="shared" si="103"/>
        <v>0.33250000000000002</v>
      </c>
      <c r="AG496" s="8">
        <f t="shared" si="101"/>
        <v>37154.025000000001</v>
      </c>
    </row>
    <row r="497" spans="1:33" x14ac:dyDescent="0.2">
      <c r="A497" s="11">
        <f t="shared" si="102"/>
        <v>49500</v>
      </c>
      <c r="B497" s="15">
        <f>inputs!$C$3-MAX(0,MIN((calculations!A497-inputs!$B$8)*0.5,inputs!$C$3))+IF(AND(inputs!$B$23="YES",A497&lt;=inputs!$B$25),inputs!$B$24,0)</f>
        <v>12570</v>
      </c>
      <c r="C497" s="15">
        <f>MAX(0,MIN(A497-B497,inputs!$C$4)*inputs!$B$3)</f>
        <v>7386</v>
      </c>
      <c r="D497" s="16">
        <f>MAX(0,(MIN(A497,inputs!$C$5)-(inputs!$C$4+B497))*inputs!$B$4)</f>
        <v>0</v>
      </c>
      <c r="E497" s="16">
        <f>MAX(0, (calculations!A497-inputs!$C$5)*inputs!$B$5)</f>
        <v>0</v>
      </c>
      <c r="F497" s="19">
        <f>MAX(0,inputs!$B$13*(MIN(calculations!A497,inputs!$C$14)-inputs!$C$13))+MAX(0,inputs!$B$14*(calculations!A497-inputs!$C$14))</f>
        <v>4893.2250000000004</v>
      </c>
      <c r="G497" s="22">
        <f>MAX(MIN((calculations!A497-inputs!$B$21)/10000,100%),0) * inputs!$B$18</f>
        <v>0</v>
      </c>
      <c r="H497" s="22">
        <f>IF(AND(inputs!$B$35="YES", calculations!A497&gt;=inputs!$B$36,calculations!A497&lt;inputs!$B$37),inputs!$B$38*MIN(2,inputs!$B$17),0)</f>
        <v>0</v>
      </c>
      <c r="I497" s="25">
        <f>MIN(inputs!$B$32,A497)</f>
        <v>20000</v>
      </c>
      <c r="J497" s="25">
        <f>inputs!$B$29*(1+inputs!$B$33)-MAX(0,inputs!$B$31*(I497-inputs!$B$30))</f>
        <v>46486.999999999993</v>
      </c>
      <c r="K497" s="26">
        <f t="shared" si="91"/>
        <v>20000</v>
      </c>
      <c r="L497" s="25">
        <f>MAX(0,J497*(1+inputs!$B$33)-MAX(0,inputs!$B$31*(K497-inputs!$B$30)))</f>
        <v>47184.304999999986</v>
      </c>
      <c r="M497" s="26">
        <f t="shared" si="92"/>
        <v>23277.777777777777</v>
      </c>
      <c r="N497" s="25">
        <f>MAX(0,L497*(1+inputs!$B$33)-MAX(0,inputs!$B$31*(M497-inputs!$B$30)))</f>
        <v>47613.629574999977</v>
      </c>
      <c r="O497" s="26">
        <f t="shared" si="93"/>
        <v>26555.555555555555</v>
      </c>
      <c r="P497" s="25">
        <f>MAX(0,N497*(1+inputs!$B$33)-MAX(0,inputs!$B$31*(O497-inputs!$B$30)))</f>
        <v>47754.394018624967</v>
      </c>
      <c r="Q497" s="26">
        <f t="shared" si="94"/>
        <v>29833.333333333336</v>
      </c>
      <c r="R497" s="25">
        <f>MAX(0,P497*(1+inputs!$B$33)-MAX(0,inputs!$B$31*(Q497-inputs!$B$30)))</f>
        <v>47602.269928904338</v>
      </c>
      <c r="S497" s="26">
        <f t="shared" si="95"/>
        <v>33111.111111111109</v>
      </c>
      <c r="T497" s="25">
        <f>MAX(0,R497*(1+inputs!$B$33)-MAX(0,inputs!$B$31*(S497-inputs!$B$30)))</f>
        <v>47152.863977837893</v>
      </c>
      <c r="U497" s="26">
        <f t="shared" si="96"/>
        <v>36388.888888888891</v>
      </c>
      <c r="V497" s="25">
        <f>MAX(0,T497*(1+inputs!$B$33)-MAX(0,inputs!$B$31*(U497-inputs!$B$30)))</f>
        <v>46401.716937505451</v>
      </c>
      <c r="W497" s="26">
        <f t="shared" si="97"/>
        <v>39666.666666666672</v>
      </c>
      <c r="X497" s="25">
        <f>MAX(0,V497*(1+inputs!$B$33)-MAX(0,inputs!$B$31*(W497-inputs!$B$30)))</f>
        <v>45344.302691568024</v>
      </c>
      <c r="Y497" s="26">
        <f t="shared" si="98"/>
        <v>42944.444444444445</v>
      </c>
      <c r="Z497" s="25">
        <f>MAX(0,X497*(1+inputs!$B$33)-MAX(0,inputs!$B$31*(Y497-inputs!$B$30)))</f>
        <v>43976.027231941538</v>
      </c>
      <c r="AA497" s="25">
        <f>MAX(0,Y497*(1+inputs!$B$33)-MAX(0,inputs!$B$31*(Z497-inputs!$B$30)))</f>
        <v>41447.328660236373</v>
      </c>
      <c r="AB497" s="26">
        <f t="shared" si="99"/>
        <v>49500</v>
      </c>
      <c r="AC497" s="25">
        <f>MAX(0,AA497*(1+inputs!$B$33)-MAX(0,inputs!$B$31*(AB497-inputs!$B$30)))</f>
        <v>39430.598590139911</v>
      </c>
      <c r="AD497" s="26">
        <f>IF(inputs!$B$27="YES",MAX(0,inputs!$B$31*(AB497-inputs!$B$30)),0)</f>
        <v>0</v>
      </c>
      <c r="AE497" s="3">
        <f t="shared" si="100"/>
        <v>12279.225</v>
      </c>
      <c r="AF497" s="1">
        <f t="shared" si="103"/>
        <v>0.33250000000000002</v>
      </c>
      <c r="AG497" s="8">
        <f t="shared" si="101"/>
        <v>37220.775000000001</v>
      </c>
    </row>
    <row r="498" spans="1:33" x14ac:dyDescent="0.2">
      <c r="A498" s="11">
        <f t="shared" si="102"/>
        <v>49600</v>
      </c>
      <c r="B498" s="15">
        <f>inputs!$C$3-MAX(0,MIN((calculations!A498-inputs!$B$8)*0.5,inputs!$C$3))+IF(AND(inputs!$B$23="YES",A498&lt;=inputs!$B$25),inputs!$B$24,0)</f>
        <v>12570</v>
      </c>
      <c r="C498" s="15">
        <f>MAX(0,MIN(A498-B498,inputs!$C$4)*inputs!$B$3)</f>
        <v>7406</v>
      </c>
      <c r="D498" s="16">
        <f>MAX(0,(MIN(A498,inputs!$C$5)-(inputs!$C$4+B498))*inputs!$B$4)</f>
        <v>0</v>
      </c>
      <c r="E498" s="16">
        <f>MAX(0, (calculations!A498-inputs!$C$5)*inputs!$B$5)</f>
        <v>0</v>
      </c>
      <c r="F498" s="19">
        <f>MAX(0,inputs!$B$13*(MIN(calculations!A498,inputs!$C$14)-inputs!$C$13))+MAX(0,inputs!$B$14*(calculations!A498-inputs!$C$14))</f>
        <v>4906.4750000000004</v>
      </c>
      <c r="G498" s="22">
        <f>MAX(MIN((calculations!A498-inputs!$B$21)/10000,100%),0) * inputs!$B$18</f>
        <v>0</v>
      </c>
      <c r="H498" s="22">
        <f>IF(AND(inputs!$B$35="YES", calculations!A498&gt;=inputs!$B$36,calculations!A498&lt;inputs!$B$37),inputs!$B$38*MIN(2,inputs!$B$17),0)</f>
        <v>0</v>
      </c>
      <c r="I498" s="25">
        <f>MIN(inputs!$B$32,A498)</f>
        <v>20000</v>
      </c>
      <c r="J498" s="25">
        <f>inputs!$B$29*(1+inputs!$B$33)-MAX(0,inputs!$B$31*(I498-inputs!$B$30))</f>
        <v>46486.999999999993</v>
      </c>
      <c r="K498" s="26">
        <f t="shared" si="91"/>
        <v>20000</v>
      </c>
      <c r="L498" s="25">
        <f>MAX(0,J498*(1+inputs!$B$33)-MAX(0,inputs!$B$31*(K498-inputs!$B$30)))</f>
        <v>47184.304999999986</v>
      </c>
      <c r="M498" s="26">
        <f t="shared" si="92"/>
        <v>23288.888888888891</v>
      </c>
      <c r="N498" s="25">
        <f>MAX(0,L498*(1+inputs!$B$33)-MAX(0,inputs!$B$31*(M498-inputs!$B$30)))</f>
        <v>47612.629574999977</v>
      </c>
      <c r="O498" s="26">
        <f t="shared" si="93"/>
        <v>26577.777777777777</v>
      </c>
      <c r="P498" s="25">
        <f>MAX(0,N498*(1+inputs!$B$33)-MAX(0,inputs!$B$31*(O498-inputs!$B$30)))</f>
        <v>47751.379018624968</v>
      </c>
      <c r="Q498" s="26">
        <f t="shared" si="94"/>
        <v>29866.666666666664</v>
      </c>
      <c r="R498" s="25">
        <f>MAX(0,P498*(1+inputs!$B$33)-MAX(0,inputs!$B$31*(Q498-inputs!$B$30)))</f>
        <v>47596.209703904336</v>
      </c>
      <c r="S498" s="26">
        <f t="shared" si="95"/>
        <v>33155.555555555555</v>
      </c>
      <c r="T498" s="25">
        <f>MAX(0,R498*(1+inputs!$B$33)-MAX(0,inputs!$B$31*(S498-inputs!$B$30)))</f>
        <v>47142.712849462892</v>
      </c>
      <c r="U498" s="26">
        <f t="shared" si="96"/>
        <v>36444.444444444445</v>
      </c>
      <c r="V498" s="25">
        <f>MAX(0,T498*(1+inputs!$B$33)-MAX(0,inputs!$B$31*(U498-inputs!$B$30)))</f>
        <v>46386.413542204828</v>
      </c>
      <c r="W498" s="26">
        <f t="shared" si="97"/>
        <v>39733.333333333328</v>
      </c>
      <c r="X498" s="25">
        <f>MAX(0,V498*(1+inputs!$B$33)-MAX(0,inputs!$B$31*(W498-inputs!$B$30)))</f>
        <v>45322.769745337893</v>
      </c>
      <c r="Y498" s="26">
        <f t="shared" si="98"/>
        <v>43022.222222222219</v>
      </c>
      <c r="Z498" s="25">
        <f>MAX(0,X498*(1+inputs!$B$33)-MAX(0,inputs!$B$31*(Y498-inputs!$B$30)))</f>
        <v>43947.171291517952</v>
      </c>
      <c r="AA498" s="25">
        <f>MAX(0,Y498*(1+inputs!$B$33)-MAX(0,inputs!$B$31*(Z498-inputs!$B$30)))</f>
        <v>41528.870139318933</v>
      </c>
      <c r="AB498" s="26">
        <f t="shared" si="99"/>
        <v>49600</v>
      </c>
      <c r="AC498" s="25">
        <f>MAX(0,AA498*(1+inputs!$B$33)-MAX(0,inputs!$B$31*(AB498-inputs!$B$30)))</f>
        <v>39504.363191408709</v>
      </c>
      <c r="AD498" s="26">
        <f>IF(inputs!$B$27="YES",MAX(0,inputs!$B$31*(AB498-inputs!$B$30)),0)</f>
        <v>0</v>
      </c>
      <c r="AE498" s="3">
        <f t="shared" si="100"/>
        <v>12312.475</v>
      </c>
      <c r="AF498" s="1">
        <f t="shared" si="103"/>
        <v>0.33250000000000002</v>
      </c>
      <c r="AG498" s="8">
        <f t="shared" si="101"/>
        <v>37287.525000000001</v>
      </c>
    </row>
    <row r="499" spans="1:33" x14ac:dyDescent="0.2">
      <c r="A499" s="11">
        <f t="shared" si="102"/>
        <v>49700</v>
      </c>
      <c r="B499" s="15">
        <f>inputs!$C$3-MAX(0,MIN((calculations!A499-inputs!$B$8)*0.5,inputs!$C$3))+IF(AND(inputs!$B$23="YES",A499&lt;=inputs!$B$25),inputs!$B$24,0)</f>
        <v>12570</v>
      </c>
      <c r="C499" s="15">
        <f>MAX(0,MIN(A499-B499,inputs!$C$4)*inputs!$B$3)</f>
        <v>7426</v>
      </c>
      <c r="D499" s="16">
        <f>MAX(0,(MIN(A499,inputs!$C$5)-(inputs!$C$4+B499))*inputs!$B$4)</f>
        <v>0</v>
      </c>
      <c r="E499" s="16">
        <f>MAX(0, (calculations!A499-inputs!$C$5)*inputs!$B$5)</f>
        <v>0</v>
      </c>
      <c r="F499" s="19">
        <f>MAX(0,inputs!$B$13*(MIN(calculations!A499,inputs!$C$14)-inputs!$C$13))+MAX(0,inputs!$B$14*(calculations!A499-inputs!$C$14))</f>
        <v>4919.7250000000004</v>
      </c>
      <c r="G499" s="22">
        <f>MAX(MIN((calculations!A499-inputs!$B$21)/10000,100%),0) * inputs!$B$18</f>
        <v>0</v>
      </c>
      <c r="H499" s="22">
        <f>IF(AND(inputs!$B$35="YES", calculations!A499&gt;=inputs!$B$36,calculations!A499&lt;inputs!$B$37),inputs!$B$38*MIN(2,inputs!$B$17),0)</f>
        <v>0</v>
      </c>
      <c r="I499" s="25">
        <f>MIN(inputs!$B$32,A499)</f>
        <v>20000</v>
      </c>
      <c r="J499" s="25">
        <f>inputs!$B$29*(1+inputs!$B$33)-MAX(0,inputs!$B$31*(I499-inputs!$B$30))</f>
        <v>46486.999999999993</v>
      </c>
      <c r="K499" s="26">
        <f t="shared" si="91"/>
        <v>20000</v>
      </c>
      <c r="L499" s="25">
        <f>MAX(0,J499*(1+inputs!$B$33)-MAX(0,inputs!$B$31*(K499-inputs!$B$30)))</f>
        <v>47184.304999999986</v>
      </c>
      <c r="M499" s="26">
        <f t="shared" si="92"/>
        <v>23300</v>
      </c>
      <c r="N499" s="25">
        <f>MAX(0,L499*(1+inputs!$B$33)-MAX(0,inputs!$B$31*(M499-inputs!$B$30)))</f>
        <v>47611.629574999977</v>
      </c>
      <c r="O499" s="26">
        <f t="shared" si="93"/>
        <v>26600</v>
      </c>
      <c r="P499" s="25">
        <f>MAX(0,N499*(1+inputs!$B$33)-MAX(0,inputs!$B$31*(O499-inputs!$B$30)))</f>
        <v>47748.364018624969</v>
      </c>
      <c r="Q499" s="26">
        <f t="shared" si="94"/>
        <v>29900</v>
      </c>
      <c r="R499" s="25">
        <f>MAX(0,P499*(1+inputs!$B$33)-MAX(0,inputs!$B$31*(Q499-inputs!$B$30)))</f>
        <v>47590.149478904335</v>
      </c>
      <c r="S499" s="26">
        <f t="shared" si="95"/>
        <v>33200</v>
      </c>
      <c r="T499" s="25">
        <f>MAX(0,R499*(1+inputs!$B$33)-MAX(0,inputs!$B$31*(S499-inputs!$B$30)))</f>
        <v>47132.561721087892</v>
      </c>
      <c r="U499" s="26">
        <f t="shared" si="96"/>
        <v>36500</v>
      </c>
      <c r="V499" s="25">
        <f>MAX(0,T499*(1+inputs!$B$33)-MAX(0,inputs!$B$31*(U499-inputs!$B$30)))</f>
        <v>46371.110146904204</v>
      </c>
      <c r="W499" s="26">
        <f t="shared" si="97"/>
        <v>39800</v>
      </c>
      <c r="X499" s="25">
        <f>MAX(0,V499*(1+inputs!$B$33)-MAX(0,inputs!$B$31*(W499-inputs!$B$30)))</f>
        <v>45301.236799107763</v>
      </c>
      <c r="Y499" s="26">
        <f t="shared" si="98"/>
        <v>43100</v>
      </c>
      <c r="Z499" s="25">
        <f>MAX(0,X499*(1+inputs!$B$33)-MAX(0,inputs!$B$31*(Y499-inputs!$B$30)))</f>
        <v>43918.315351094374</v>
      </c>
      <c r="AA499" s="25">
        <f>MAX(0,Y499*(1+inputs!$B$33)-MAX(0,inputs!$B$31*(Z499-inputs!$B$30)))</f>
        <v>41610.4116184015</v>
      </c>
      <c r="AB499" s="26">
        <f t="shared" si="99"/>
        <v>49700</v>
      </c>
      <c r="AC499" s="25">
        <f>MAX(0,AA499*(1+inputs!$B$33)-MAX(0,inputs!$B$31*(AB499-inputs!$B$30)))</f>
        <v>39578.127792677515</v>
      </c>
      <c r="AD499" s="26">
        <f>IF(inputs!$B$27="YES",MAX(0,inputs!$B$31*(AB499-inputs!$B$30)),0)</f>
        <v>0</v>
      </c>
      <c r="AE499" s="3">
        <f t="shared" si="100"/>
        <v>12345.725</v>
      </c>
      <c r="AF499" s="1">
        <f t="shared" si="103"/>
        <v>0.33250000000000002</v>
      </c>
      <c r="AG499" s="8">
        <f t="shared" si="101"/>
        <v>37354.275000000001</v>
      </c>
    </row>
    <row r="500" spans="1:33" x14ac:dyDescent="0.2">
      <c r="A500" s="11">
        <f t="shared" si="102"/>
        <v>49800</v>
      </c>
      <c r="B500" s="15">
        <f>inputs!$C$3-MAX(0,MIN((calculations!A500-inputs!$B$8)*0.5,inputs!$C$3))+IF(AND(inputs!$B$23="YES",A500&lt;=inputs!$B$25),inputs!$B$24,0)</f>
        <v>12570</v>
      </c>
      <c r="C500" s="15">
        <f>MAX(0,MIN(A500-B500,inputs!$C$4)*inputs!$B$3)</f>
        <v>7446</v>
      </c>
      <c r="D500" s="16">
        <f>MAX(0,(MIN(A500,inputs!$C$5)-(inputs!$C$4+B500))*inputs!$B$4)</f>
        <v>0</v>
      </c>
      <c r="E500" s="16">
        <f>MAX(0, (calculations!A500-inputs!$C$5)*inputs!$B$5)</f>
        <v>0</v>
      </c>
      <c r="F500" s="19">
        <f>MAX(0,inputs!$B$13*(MIN(calculations!A500,inputs!$C$14)-inputs!$C$13))+MAX(0,inputs!$B$14*(calculations!A500-inputs!$C$14))</f>
        <v>4932.9750000000004</v>
      </c>
      <c r="G500" s="22">
        <f>MAX(MIN((calculations!A500-inputs!$B$21)/10000,100%),0) * inputs!$B$18</f>
        <v>0</v>
      </c>
      <c r="H500" s="22">
        <f>IF(AND(inputs!$B$35="YES", calculations!A500&gt;=inputs!$B$36,calculations!A500&lt;inputs!$B$37),inputs!$B$38*MIN(2,inputs!$B$17),0)</f>
        <v>0</v>
      </c>
      <c r="I500" s="25">
        <f>MIN(inputs!$B$32,A500)</f>
        <v>20000</v>
      </c>
      <c r="J500" s="25">
        <f>inputs!$B$29*(1+inputs!$B$33)-MAX(0,inputs!$B$31*(I500-inputs!$B$30))</f>
        <v>46486.999999999993</v>
      </c>
      <c r="K500" s="26">
        <f t="shared" si="91"/>
        <v>20000</v>
      </c>
      <c r="L500" s="25">
        <f>MAX(0,J500*(1+inputs!$B$33)-MAX(0,inputs!$B$31*(K500-inputs!$B$30)))</f>
        <v>47184.304999999986</v>
      </c>
      <c r="M500" s="26">
        <f t="shared" si="92"/>
        <v>23311.111111111109</v>
      </c>
      <c r="N500" s="25">
        <f>MAX(0,L500*(1+inputs!$B$33)-MAX(0,inputs!$B$31*(M500-inputs!$B$30)))</f>
        <v>47610.629574999977</v>
      </c>
      <c r="O500" s="26">
        <f t="shared" si="93"/>
        <v>26622.222222222223</v>
      </c>
      <c r="P500" s="25">
        <f>MAX(0,N500*(1+inputs!$B$33)-MAX(0,inputs!$B$31*(O500-inputs!$B$30)))</f>
        <v>47745.349018624969</v>
      </c>
      <c r="Q500" s="26">
        <f t="shared" si="94"/>
        <v>29933.333333333336</v>
      </c>
      <c r="R500" s="25">
        <f>MAX(0,P500*(1+inputs!$B$33)-MAX(0,inputs!$B$31*(Q500-inputs!$B$30)))</f>
        <v>47584.089253904334</v>
      </c>
      <c r="S500" s="26">
        <f t="shared" si="95"/>
        <v>33244.444444444445</v>
      </c>
      <c r="T500" s="25">
        <f>MAX(0,R500*(1+inputs!$B$33)-MAX(0,inputs!$B$31*(S500-inputs!$B$30)))</f>
        <v>47122.410592712891</v>
      </c>
      <c r="U500" s="26">
        <f t="shared" si="96"/>
        <v>36555.555555555555</v>
      </c>
      <c r="V500" s="25">
        <f>MAX(0,T500*(1+inputs!$B$33)-MAX(0,inputs!$B$31*(U500-inputs!$B$30)))</f>
        <v>46355.806751603581</v>
      </c>
      <c r="W500" s="26">
        <f t="shared" si="97"/>
        <v>39866.666666666672</v>
      </c>
      <c r="X500" s="25">
        <f>MAX(0,V500*(1+inputs!$B$33)-MAX(0,inputs!$B$31*(W500-inputs!$B$30)))</f>
        <v>45279.703852877625</v>
      </c>
      <c r="Y500" s="26">
        <f t="shared" si="98"/>
        <v>43177.777777777781</v>
      </c>
      <c r="Z500" s="25">
        <f>MAX(0,X500*(1+inputs!$B$33)-MAX(0,inputs!$B$31*(Y500-inputs!$B$30)))</f>
        <v>43889.459410670781</v>
      </c>
      <c r="AA500" s="25">
        <f>MAX(0,Y500*(1+inputs!$B$33)-MAX(0,inputs!$B$31*(Z500-inputs!$B$30)))</f>
        <v>41691.953097484075</v>
      </c>
      <c r="AB500" s="26">
        <f t="shared" si="99"/>
        <v>49800</v>
      </c>
      <c r="AC500" s="25">
        <f>MAX(0,AA500*(1+inputs!$B$33)-MAX(0,inputs!$B$31*(AB500-inputs!$B$30)))</f>
        <v>39651.892393946328</v>
      </c>
      <c r="AD500" s="26">
        <f>IF(inputs!$B$27="YES",MAX(0,inputs!$B$31*(AB500-inputs!$B$30)),0)</f>
        <v>0</v>
      </c>
      <c r="AE500" s="3">
        <f t="shared" si="100"/>
        <v>12378.975</v>
      </c>
      <c r="AF500" s="1">
        <f t="shared" si="103"/>
        <v>0.33250000000000002</v>
      </c>
      <c r="AG500" s="8">
        <f t="shared" si="101"/>
        <v>37421.025000000001</v>
      </c>
    </row>
    <row r="501" spans="1:33" x14ac:dyDescent="0.2">
      <c r="A501" s="11">
        <f t="shared" si="102"/>
        <v>49900</v>
      </c>
      <c r="B501" s="15">
        <f>inputs!$C$3-MAX(0,MIN((calculations!A501-inputs!$B$8)*0.5,inputs!$C$3))+IF(AND(inputs!$B$23="YES",A501&lt;=inputs!$B$25),inputs!$B$24,0)</f>
        <v>12570</v>
      </c>
      <c r="C501" s="15">
        <f>MAX(0,MIN(A501-B501,inputs!$C$4)*inputs!$B$3)</f>
        <v>7466</v>
      </c>
      <c r="D501" s="16">
        <f>MAX(0,(MIN(A501,inputs!$C$5)-(inputs!$C$4+B501))*inputs!$B$4)</f>
        <v>0</v>
      </c>
      <c r="E501" s="16">
        <f>MAX(0, (calculations!A501-inputs!$C$5)*inputs!$B$5)</f>
        <v>0</v>
      </c>
      <c r="F501" s="19">
        <f>MAX(0,inputs!$B$13*(MIN(calculations!A501,inputs!$C$14)-inputs!$C$13))+MAX(0,inputs!$B$14*(calculations!A501-inputs!$C$14))</f>
        <v>4946.2250000000004</v>
      </c>
      <c r="G501" s="22">
        <f>MAX(MIN((calculations!A501-inputs!$B$21)/10000,100%),0) * inputs!$B$18</f>
        <v>0</v>
      </c>
      <c r="H501" s="22">
        <f>IF(AND(inputs!$B$35="YES", calculations!A501&gt;=inputs!$B$36,calculations!A501&lt;inputs!$B$37),inputs!$B$38*MIN(2,inputs!$B$17),0)</f>
        <v>0</v>
      </c>
      <c r="I501" s="25">
        <f>MIN(inputs!$B$32,A501)</f>
        <v>20000</v>
      </c>
      <c r="J501" s="25">
        <f>inputs!$B$29*(1+inputs!$B$33)-MAX(0,inputs!$B$31*(I501-inputs!$B$30))</f>
        <v>46486.999999999993</v>
      </c>
      <c r="K501" s="26">
        <f t="shared" si="91"/>
        <v>20000</v>
      </c>
      <c r="L501" s="25">
        <f>MAX(0,J501*(1+inputs!$B$33)-MAX(0,inputs!$B$31*(K501-inputs!$B$30)))</f>
        <v>47184.304999999986</v>
      </c>
      <c r="M501" s="26">
        <f t="shared" si="92"/>
        <v>23322.222222222223</v>
      </c>
      <c r="N501" s="25">
        <f>MAX(0,L501*(1+inputs!$B$33)-MAX(0,inputs!$B$31*(M501-inputs!$B$30)))</f>
        <v>47609.629574999977</v>
      </c>
      <c r="O501" s="26">
        <f t="shared" si="93"/>
        <v>26644.444444444445</v>
      </c>
      <c r="P501" s="25">
        <f>MAX(0,N501*(1+inputs!$B$33)-MAX(0,inputs!$B$31*(O501-inputs!$B$30)))</f>
        <v>47742.33401862497</v>
      </c>
      <c r="Q501" s="26">
        <f t="shared" si="94"/>
        <v>29966.666666666664</v>
      </c>
      <c r="R501" s="25">
        <f>MAX(0,P501*(1+inputs!$B$33)-MAX(0,inputs!$B$31*(Q501-inputs!$B$30)))</f>
        <v>47578.029028904341</v>
      </c>
      <c r="S501" s="26">
        <f t="shared" si="95"/>
        <v>33288.888888888891</v>
      </c>
      <c r="T501" s="25">
        <f>MAX(0,R501*(1+inputs!$B$33)-MAX(0,inputs!$B$31*(S501-inputs!$B$30)))</f>
        <v>47112.259464337898</v>
      </c>
      <c r="U501" s="26">
        <f t="shared" si="96"/>
        <v>36611.111111111109</v>
      </c>
      <c r="V501" s="25">
        <f>MAX(0,T501*(1+inputs!$B$33)-MAX(0,inputs!$B$31*(U501-inputs!$B$30)))</f>
        <v>46340.503356302957</v>
      </c>
      <c r="W501" s="26">
        <f t="shared" si="97"/>
        <v>39933.333333333328</v>
      </c>
      <c r="X501" s="25">
        <f>MAX(0,V501*(1+inputs!$B$33)-MAX(0,inputs!$B$31*(W501-inputs!$B$30)))</f>
        <v>45258.170906647494</v>
      </c>
      <c r="Y501" s="26">
        <f t="shared" si="98"/>
        <v>43255.555555555555</v>
      </c>
      <c r="Z501" s="25">
        <f>MAX(0,X501*(1+inputs!$B$33)-MAX(0,inputs!$B$31*(Y501-inputs!$B$30)))</f>
        <v>43860.603470247202</v>
      </c>
      <c r="AA501" s="25">
        <f>MAX(0,Y501*(1+inputs!$B$33)-MAX(0,inputs!$B$31*(Z501-inputs!$B$30)))</f>
        <v>41773.494576566634</v>
      </c>
      <c r="AB501" s="26">
        <f t="shared" si="99"/>
        <v>49900</v>
      </c>
      <c r="AC501" s="25">
        <f>MAX(0,AA501*(1+inputs!$B$33)-MAX(0,inputs!$B$31*(AB501-inputs!$B$30)))</f>
        <v>39725.656995215126</v>
      </c>
      <c r="AD501" s="26">
        <f>IF(inputs!$B$27="YES",MAX(0,inputs!$B$31*(AB501-inputs!$B$30)),0)</f>
        <v>0</v>
      </c>
      <c r="AE501" s="3">
        <f t="shared" si="100"/>
        <v>12412.225</v>
      </c>
      <c r="AF501" s="1">
        <f t="shared" si="103"/>
        <v>0.33250000000000002</v>
      </c>
      <c r="AG501" s="8">
        <f t="shared" si="101"/>
        <v>37487.775000000001</v>
      </c>
    </row>
    <row r="502" spans="1:33" x14ac:dyDescent="0.2">
      <c r="A502" s="11">
        <f t="shared" si="102"/>
        <v>50000</v>
      </c>
      <c r="B502" s="15">
        <f>inputs!$C$3-MAX(0,MIN((calculations!A502-inputs!$B$8)*0.5,inputs!$C$3))+IF(AND(inputs!$B$23="YES",A502&lt;=inputs!$B$25),inputs!$B$24,0)</f>
        <v>12570</v>
      </c>
      <c r="C502" s="15">
        <f>MAX(0,MIN(A502-B502,inputs!$C$4)*inputs!$B$3)</f>
        <v>7486</v>
      </c>
      <c r="D502" s="16">
        <f>MAX(0,(MIN(A502,inputs!$C$5)-(inputs!$C$4+B502))*inputs!$B$4)</f>
        <v>0</v>
      </c>
      <c r="E502" s="16">
        <f>MAX(0, (calculations!A502-inputs!$C$5)*inputs!$B$5)</f>
        <v>0</v>
      </c>
      <c r="F502" s="19">
        <f>MAX(0,inputs!$B$13*(MIN(calculations!A502,inputs!$C$14)-inputs!$C$13))+MAX(0,inputs!$B$14*(calculations!A502-inputs!$C$14))</f>
        <v>4959.4750000000004</v>
      </c>
      <c r="G502" s="22">
        <f>MAX(MIN((calculations!A502-inputs!$B$21)/10000,100%),0) * inputs!$B$18</f>
        <v>0</v>
      </c>
      <c r="H502" s="22">
        <f>IF(AND(inputs!$B$35="YES", calculations!A502&gt;=inputs!$B$36,calculations!A502&lt;inputs!$B$37),inputs!$B$38*MIN(2,inputs!$B$17),0)</f>
        <v>0</v>
      </c>
      <c r="I502" s="25">
        <f>MIN(inputs!$B$32,A502)</f>
        <v>20000</v>
      </c>
      <c r="J502" s="25">
        <f>inputs!$B$29*(1+inputs!$B$33)-MAX(0,inputs!$B$31*(I502-inputs!$B$30))</f>
        <v>46486.999999999993</v>
      </c>
      <c r="K502" s="26">
        <f t="shared" si="91"/>
        <v>20000</v>
      </c>
      <c r="L502" s="25">
        <f>MAX(0,J502*(1+inputs!$B$33)-MAX(0,inputs!$B$31*(K502-inputs!$B$30)))</f>
        <v>47184.304999999986</v>
      </c>
      <c r="M502" s="26">
        <f t="shared" si="92"/>
        <v>23333.333333333332</v>
      </c>
      <c r="N502" s="25">
        <f>MAX(0,L502*(1+inputs!$B$33)-MAX(0,inputs!$B$31*(M502-inputs!$B$30)))</f>
        <v>47608.629574999977</v>
      </c>
      <c r="O502" s="26">
        <f t="shared" si="93"/>
        <v>26666.666666666668</v>
      </c>
      <c r="P502" s="25">
        <f>MAX(0,N502*(1+inputs!$B$33)-MAX(0,inputs!$B$31*(O502-inputs!$B$30)))</f>
        <v>47739.31901862497</v>
      </c>
      <c r="Q502" s="26">
        <f t="shared" si="94"/>
        <v>30000</v>
      </c>
      <c r="R502" s="25">
        <f>MAX(0,P502*(1+inputs!$B$33)-MAX(0,inputs!$B$31*(Q502-inputs!$B$30)))</f>
        <v>47571.968803904339</v>
      </c>
      <c r="S502" s="26">
        <f t="shared" si="95"/>
        <v>33333.333333333336</v>
      </c>
      <c r="T502" s="25">
        <f>MAX(0,R502*(1+inputs!$B$33)-MAX(0,inputs!$B$31*(S502-inputs!$B$30)))</f>
        <v>47102.108335962897</v>
      </c>
      <c r="U502" s="26">
        <f t="shared" si="96"/>
        <v>36666.666666666672</v>
      </c>
      <c r="V502" s="25">
        <f>MAX(0,T502*(1+inputs!$B$33)-MAX(0,inputs!$B$31*(U502-inputs!$B$30)))</f>
        <v>46325.199961002334</v>
      </c>
      <c r="W502" s="26">
        <f t="shared" si="97"/>
        <v>40000</v>
      </c>
      <c r="X502" s="25">
        <f>MAX(0,V502*(1+inputs!$B$33)-MAX(0,inputs!$B$31*(W502-inputs!$B$30)))</f>
        <v>45236.637960417364</v>
      </c>
      <c r="Y502" s="26">
        <f t="shared" si="98"/>
        <v>43333.333333333328</v>
      </c>
      <c r="Z502" s="25">
        <f>MAX(0,X502*(1+inputs!$B$33)-MAX(0,inputs!$B$31*(Y502-inputs!$B$30)))</f>
        <v>43831.747529823617</v>
      </c>
      <c r="AA502" s="25">
        <f>MAX(0,Y502*(1+inputs!$B$33)-MAX(0,inputs!$B$31*(Z502-inputs!$B$30)))</f>
        <v>41855.036055649194</v>
      </c>
      <c r="AB502" s="26">
        <f t="shared" si="99"/>
        <v>50000</v>
      </c>
      <c r="AC502" s="25">
        <f>MAX(0,AA502*(1+inputs!$B$33)-MAX(0,inputs!$B$31*(AB502-inputs!$B$30)))</f>
        <v>39799.421596483924</v>
      </c>
      <c r="AD502" s="26">
        <f>IF(inputs!$B$27="YES",MAX(0,inputs!$B$31*(AB502-inputs!$B$30)),0)</f>
        <v>0</v>
      </c>
      <c r="AE502" s="3">
        <f t="shared" si="100"/>
        <v>12445.475</v>
      </c>
      <c r="AF502" s="1">
        <f t="shared" si="103"/>
        <v>0.59613999999999578</v>
      </c>
      <c r="AG502" s="8">
        <f t="shared" si="101"/>
        <v>37554.525000000001</v>
      </c>
    </row>
    <row r="503" spans="1:33" x14ac:dyDescent="0.2">
      <c r="A503" s="11">
        <f t="shared" si="102"/>
        <v>50100</v>
      </c>
      <c r="B503" s="15">
        <f>inputs!$C$3-MAX(0,MIN((calculations!A503-inputs!$B$8)*0.5,inputs!$C$3))+IF(AND(inputs!$B$23="YES",A503&lt;=inputs!$B$25),inputs!$B$24,0)</f>
        <v>12570</v>
      </c>
      <c r="C503" s="15">
        <f>MAX(0,MIN(A503-B503,inputs!$C$4)*inputs!$B$3)</f>
        <v>7506</v>
      </c>
      <c r="D503" s="16">
        <f>MAX(0,(MIN(A503,inputs!$C$5)-(inputs!$C$4+B503))*inputs!$B$4)</f>
        <v>0</v>
      </c>
      <c r="E503" s="16">
        <f>MAX(0, (calculations!A503-inputs!$C$5)*inputs!$B$5)</f>
        <v>0</v>
      </c>
      <c r="F503" s="19">
        <f>MAX(0,inputs!$B$13*(MIN(calculations!A503,inputs!$C$14)-inputs!$C$13))+MAX(0,inputs!$B$14*(calculations!A503-inputs!$C$14))</f>
        <v>4972.7250000000004</v>
      </c>
      <c r="G503" s="22">
        <f>MAX(MIN((calculations!A503-inputs!$B$21)/10000,100%),0) * inputs!$B$18</f>
        <v>26.364000000000001</v>
      </c>
      <c r="H503" s="22">
        <f>IF(AND(inputs!$B$35="YES", calculations!A503&gt;=inputs!$B$36,calculations!A503&lt;inputs!$B$37),inputs!$B$38*MIN(2,inputs!$B$17),0)</f>
        <v>0</v>
      </c>
      <c r="I503" s="25">
        <f>MIN(inputs!$B$32,A503)</f>
        <v>20000</v>
      </c>
      <c r="J503" s="25">
        <f>inputs!$B$29*(1+inputs!$B$33)-MAX(0,inputs!$B$31*(I503-inputs!$B$30))</f>
        <v>46486.999999999993</v>
      </c>
      <c r="K503" s="26">
        <f t="shared" si="91"/>
        <v>20000</v>
      </c>
      <c r="L503" s="25">
        <f>MAX(0,J503*(1+inputs!$B$33)-MAX(0,inputs!$B$31*(K503-inputs!$B$30)))</f>
        <v>47184.304999999986</v>
      </c>
      <c r="M503" s="26">
        <f t="shared" si="92"/>
        <v>23344.444444444445</v>
      </c>
      <c r="N503" s="25">
        <f>MAX(0,L503*(1+inputs!$B$33)-MAX(0,inputs!$B$31*(M503-inputs!$B$30)))</f>
        <v>47607.629574999977</v>
      </c>
      <c r="O503" s="26">
        <f t="shared" si="93"/>
        <v>26688.888888888891</v>
      </c>
      <c r="P503" s="25">
        <f>MAX(0,N503*(1+inputs!$B$33)-MAX(0,inputs!$B$31*(O503-inputs!$B$30)))</f>
        <v>47736.304018624971</v>
      </c>
      <c r="Q503" s="26">
        <f t="shared" si="94"/>
        <v>30033.333333333336</v>
      </c>
      <c r="R503" s="25">
        <f>MAX(0,P503*(1+inputs!$B$33)-MAX(0,inputs!$B$31*(Q503-inputs!$B$30)))</f>
        <v>47565.908578904338</v>
      </c>
      <c r="S503" s="26">
        <f t="shared" si="95"/>
        <v>33377.777777777781</v>
      </c>
      <c r="T503" s="25">
        <f>MAX(0,R503*(1+inputs!$B$33)-MAX(0,inputs!$B$31*(S503-inputs!$B$30)))</f>
        <v>47091.957207587897</v>
      </c>
      <c r="U503" s="26">
        <f t="shared" si="96"/>
        <v>36722.222222222219</v>
      </c>
      <c r="V503" s="25">
        <f>MAX(0,T503*(1+inputs!$B$33)-MAX(0,inputs!$B$31*(U503-inputs!$B$30)))</f>
        <v>46309.896565701711</v>
      </c>
      <c r="W503" s="26">
        <f t="shared" si="97"/>
        <v>40066.666666666672</v>
      </c>
      <c r="X503" s="25">
        <f>MAX(0,V503*(1+inputs!$B$33)-MAX(0,inputs!$B$31*(W503-inputs!$B$30)))</f>
        <v>45215.105014187233</v>
      </c>
      <c r="Y503" s="26">
        <f t="shared" si="98"/>
        <v>43411.111111111109</v>
      </c>
      <c r="Z503" s="25">
        <f>MAX(0,X503*(1+inputs!$B$33)-MAX(0,inputs!$B$31*(Y503-inputs!$B$30)))</f>
        <v>43802.891589400031</v>
      </c>
      <c r="AA503" s="25">
        <f>MAX(0,Y503*(1+inputs!$B$33)-MAX(0,inputs!$B$31*(Z503-inputs!$B$30)))</f>
        <v>41936.577534731769</v>
      </c>
      <c r="AB503" s="26">
        <f t="shared" si="99"/>
        <v>50100</v>
      </c>
      <c r="AC503" s="25">
        <f>MAX(0,AA503*(1+inputs!$B$33)-MAX(0,inputs!$B$31*(AB503-inputs!$B$30)))</f>
        <v>39873.186197752737</v>
      </c>
      <c r="AD503" s="26">
        <f>IF(inputs!$B$27="YES",MAX(0,inputs!$B$31*(AB503-inputs!$B$30)),0)</f>
        <v>0</v>
      </c>
      <c r="AE503" s="3">
        <f t="shared" si="100"/>
        <v>12505.089</v>
      </c>
      <c r="AF503" s="1">
        <f t="shared" si="103"/>
        <v>0.59613999999999578</v>
      </c>
      <c r="AG503" s="8">
        <f t="shared" si="101"/>
        <v>37594.911</v>
      </c>
    </row>
    <row r="504" spans="1:33" x14ac:dyDescent="0.2">
      <c r="A504" s="11">
        <f t="shared" si="102"/>
        <v>50200</v>
      </c>
      <c r="B504" s="15">
        <f>inputs!$C$3-MAX(0,MIN((calculations!A504-inputs!$B$8)*0.5,inputs!$C$3))+IF(AND(inputs!$B$23="YES",A504&lt;=inputs!$B$25),inputs!$B$24,0)</f>
        <v>12570</v>
      </c>
      <c r="C504" s="15">
        <f>MAX(0,MIN(A504-B504,inputs!$C$4)*inputs!$B$3)</f>
        <v>7526</v>
      </c>
      <c r="D504" s="16">
        <f>MAX(0,(MIN(A504,inputs!$C$5)-(inputs!$C$4+B504))*inputs!$B$4)</f>
        <v>0</v>
      </c>
      <c r="E504" s="16">
        <f>MAX(0, (calculations!A504-inputs!$C$5)*inputs!$B$5)</f>
        <v>0</v>
      </c>
      <c r="F504" s="19">
        <f>MAX(0,inputs!$B$13*(MIN(calculations!A504,inputs!$C$14)-inputs!$C$13))+MAX(0,inputs!$B$14*(calculations!A504-inputs!$C$14))</f>
        <v>4985.9750000000004</v>
      </c>
      <c r="G504" s="22">
        <f>MAX(MIN((calculations!A504-inputs!$B$21)/10000,100%),0) * inputs!$B$18</f>
        <v>52.728000000000002</v>
      </c>
      <c r="H504" s="22">
        <f>IF(AND(inputs!$B$35="YES", calculations!A504&gt;=inputs!$B$36,calculations!A504&lt;inputs!$B$37),inputs!$B$38*MIN(2,inputs!$B$17),0)</f>
        <v>0</v>
      </c>
      <c r="I504" s="25">
        <f>MIN(inputs!$B$32,A504)</f>
        <v>20000</v>
      </c>
      <c r="J504" s="25">
        <f>inputs!$B$29*(1+inputs!$B$33)-MAX(0,inputs!$B$31*(I504-inputs!$B$30))</f>
        <v>46486.999999999993</v>
      </c>
      <c r="K504" s="26">
        <f t="shared" si="91"/>
        <v>20000</v>
      </c>
      <c r="L504" s="25">
        <f>MAX(0,J504*(1+inputs!$B$33)-MAX(0,inputs!$B$31*(K504-inputs!$B$30)))</f>
        <v>47184.304999999986</v>
      </c>
      <c r="M504" s="26">
        <f t="shared" si="92"/>
        <v>23355.555555555555</v>
      </c>
      <c r="N504" s="25">
        <f>MAX(0,L504*(1+inputs!$B$33)-MAX(0,inputs!$B$31*(M504-inputs!$B$30)))</f>
        <v>47606.629574999977</v>
      </c>
      <c r="O504" s="26">
        <f t="shared" si="93"/>
        <v>26711.111111111109</v>
      </c>
      <c r="P504" s="25">
        <f>MAX(0,N504*(1+inputs!$B$33)-MAX(0,inputs!$B$31*(O504-inputs!$B$30)))</f>
        <v>47733.289018624972</v>
      </c>
      <c r="Q504" s="26">
        <f t="shared" si="94"/>
        <v>30066.666666666664</v>
      </c>
      <c r="R504" s="25">
        <f>MAX(0,P504*(1+inputs!$B$33)-MAX(0,inputs!$B$31*(Q504-inputs!$B$30)))</f>
        <v>47559.848353904337</v>
      </c>
      <c r="S504" s="26">
        <f t="shared" si="95"/>
        <v>33422.222222222219</v>
      </c>
      <c r="T504" s="25">
        <f>MAX(0,R504*(1+inputs!$B$33)-MAX(0,inputs!$B$31*(S504-inputs!$B$30)))</f>
        <v>47081.806079212896</v>
      </c>
      <c r="U504" s="26">
        <f t="shared" si="96"/>
        <v>36777.777777777781</v>
      </c>
      <c r="V504" s="25">
        <f>MAX(0,T504*(1+inputs!$B$33)-MAX(0,inputs!$B$31*(U504-inputs!$B$30)))</f>
        <v>46294.59317040108</v>
      </c>
      <c r="W504" s="26">
        <f t="shared" si="97"/>
        <v>40133.333333333328</v>
      </c>
      <c r="X504" s="25">
        <f>MAX(0,V504*(1+inputs!$B$33)-MAX(0,inputs!$B$31*(W504-inputs!$B$30)))</f>
        <v>45193.572067957088</v>
      </c>
      <c r="Y504" s="26">
        <f t="shared" si="98"/>
        <v>43488.888888888891</v>
      </c>
      <c r="Z504" s="25">
        <f>MAX(0,X504*(1+inputs!$B$33)-MAX(0,inputs!$B$31*(Y504-inputs!$B$30)))</f>
        <v>43774.035648976438</v>
      </c>
      <c r="AA504" s="25">
        <f>MAX(0,Y504*(1+inputs!$B$33)-MAX(0,inputs!$B$31*(Z504-inputs!$B$30)))</f>
        <v>42018.119013814343</v>
      </c>
      <c r="AB504" s="26">
        <f t="shared" si="99"/>
        <v>50200</v>
      </c>
      <c r="AC504" s="25">
        <f>MAX(0,AA504*(1+inputs!$B$33)-MAX(0,inputs!$B$31*(AB504-inputs!$B$30)))</f>
        <v>39946.95079902155</v>
      </c>
      <c r="AD504" s="26">
        <f>IF(inputs!$B$27="YES",MAX(0,inputs!$B$31*(AB504-inputs!$B$30)),0)</f>
        <v>0</v>
      </c>
      <c r="AE504" s="3">
        <f t="shared" si="100"/>
        <v>12564.703</v>
      </c>
      <c r="AF504" s="1">
        <f t="shared" si="103"/>
        <v>0.62039000000002487</v>
      </c>
      <c r="AG504" s="11">
        <f t="shared" si="101"/>
        <v>37635.296999999999</v>
      </c>
    </row>
    <row r="505" spans="1:33" x14ac:dyDescent="0.2">
      <c r="A505" s="11">
        <f t="shared" si="102"/>
        <v>50300</v>
      </c>
      <c r="B505" s="15">
        <f>inputs!$C$3-MAX(0,MIN((calculations!A505-inputs!$B$8)*0.5,inputs!$C$3))+IF(AND(inputs!$B$23="YES",A505&lt;=inputs!$B$25),inputs!$B$24,0)</f>
        <v>12570</v>
      </c>
      <c r="C505" s="15">
        <f>MAX(0,MIN(A505-B505,inputs!$C$4)*inputs!$B$3)</f>
        <v>7540.2000000000007</v>
      </c>
      <c r="D505" s="16">
        <f>MAX(0,(MIN(A505,inputs!$C$5)-(inputs!$C$4+B505))*inputs!$B$4)</f>
        <v>11.600000000000001</v>
      </c>
      <c r="E505" s="16">
        <f>MAX(0, (calculations!A505-inputs!$C$5)*inputs!$B$5)</f>
        <v>0</v>
      </c>
      <c r="F505" s="19">
        <f>MAX(0,inputs!$B$13*(MIN(calculations!A505,inputs!$C$14)-inputs!$C$13))+MAX(0,inputs!$B$14*(calculations!A505-inputs!$C$14))</f>
        <v>4995.8500000000004</v>
      </c>
      <c r="G505" s="22">
        <f>MAX(MIN((calculations!A505-inputs!$B$21)/10000,100%),0) * inputs!$B$18</f>
        <v>79.091999999999999</v>
      </c>
      <c r="H505" s="22">
        <f>IF(AND(inputs!$B$35="YES", calculations!A505&gt;=inputs!$B$36,calculations!A505&lt;inputs!$B$37),inputs!$B$38*MIN(2,inputs!$B$17),0)</f>
        <v>0</v>
      </c>
      <c r="I505" s="25">
        <f>MIN(inputs!$B$32,A505)</f>
        <v>20000</v>
      </c>
      <c r="J505" s="25">
        <f>inputs!$B$29*(1+inputs!$B$33)-MAX(0,inputs!$B$31*(I505-inputs!$B$30))</f>
        <v>46486.999999999993</v>
      </c>
      <c r="K505" s="26">
        <f t="shared" si="91"/>
        <v>20000</v>
      </c>
      <c r="L505" s="25">
        <f>MAX(0,J505*(1+inputs!$B$33)-MAX(0,inputs!$B$31*(K505-inputs!$B$30)))</f>
        <v>47184.304999999986</v>
      </c>
      <c r="M505" s="26">
        <f t="shared" si="92"/>
        <v>23366.666666666668</v>
      </c>
      <c r="N505" s="25">
        <f>MAX(0,L505*(1+inputs!$B$33)-MAX(0,inputs!$B$31*(M505-inputs!$B$30)))</f>
        <v>47605.629574999977</v>
      </c>
      <c r="O505" s="26">
        <f t="shared" si="93"/>
        <v>26733.333333333332</v>
      </c>
      <c r="P505" s="25">
        <f>MAX(0,N505*(1+inputs!$B$33)-MAX(0,inputs!$B$31*(O505-inputs!$B$30)))</f>
        <v>47730.274018624972</v>
      </c>
      <c r="Q505" s="26">
        <f t="shared" si="94"/>
        <v>30100</v>
      </c>
      <c r="R505" s="25">
        <f>MAX(0,P505*(1+inputs!$B$33)-MAX(0,inputs!$B$31*(Q505-inputs!$B$30)))</f>
        <v>47553.788128904336</v>
      </c>
      <c r="S505" s="26">
        <f t="shared" si="95"/>
        <v>33466.666666666664</v>
      </c>
      <c r="T505" s="25">
        <f>MAX(0,R505*(1+inputs!$B$33)-MAX(0,inputs!$B$31*(S505-inputs!$B$30)))</f>
        <v>47071.654950837896</v>
      </c>
      <c r="U505" s="26">
        <f t="shared" si="96"/>
        <v>36833.333333333328</v>
      </c>
      <c r="V505" s="25">
        <f>MAX(0,T505*(1+inputs!$B$33)-MAX(0,inputs!$B$31*(U505-inputs!$B$30)))</f>
        <v>46279.289775100457</v>
      </c>
      <c r="W505" s="26">
        <f t="shared" si="97"/>
        <v>40200</v>
      </c>
      <c r="X505" s="25">
        <f>MAX(0,V505*(1+inputs!$B$33)-MAX(0,inputs!$B$31*(W505-inputs!$B$30)))</f>
        <v>45172.039121726957</v>
      </c>
      <c r="Y505" s="26">
        <f t="shared" si="98"/>
        <v>43566.666666666672</v>
      </c>
      <c r="Z505" s="25">
        <f>MAX(0,X505*(1+inputs!$B$33)-MAX(0,inputs!$B$31*(Y505-inputs!$B$30)))</f>
        <v>43745.179708552852</v>
      </c>
      <c r="AA505" s="25">
        <f>MAX(0,Y505*(1+inputs!$B$33)-MAX(0,inputs!$B$31*(Z505-inputs!$B$30)))</f>
        <v>42099.66049289691</v>
      </c>
      <c r="AB505" s="26">
        <f t="shared" si="99"/>
        <v>50300</v>
      </c>
      <c r="AC505" s="25">
        <f>MAX(0,AA505*(1+inputs!$B$33)-MAX(0,inputs!$B$31*(AB505-inputs!$B$30)))</f>
        <v>40020.715400290355</v>
      </c>
      <c r="AD505" s="26">
        <f>IF(inputs!$B$27="YES",MAX(0,inputs!$B$31*(AB505-inputs!$B$30)),0)</f>
        <v>0</v>
      </c>
      <c r="AE505" s="3">
        <f t="shared" si="100"/>
        <v>12626.742000000002</v>
      </c>
      <c r="AF505" s="1">
        <f t="shared" si="103"/>
        <v>0.68363999999999581</v>
      </c>
      <c r="AG505" s="8">
        <f t="shared" si="101"/>
        <v>37673.258000000002</v>
      </c>
    </row>
    <row r="506" spans="1:33" x14ac:dyDescent="0.2">
      <c r="A506" s="11">
        <f t="shared" si="102"/>
        <v>50400</v>
      </c>
      <c r="B506" s="15">
        <f>inputs!$C$3-MAX(0,MIN((calculations!A506-inputs!$B$8)*0.5,inputs!$C$3))+IF(AND(inputs!$B$23="YES",A506&lt;=inputs!$B$25),inputs!$B$24,0)</f>
        <v>12570</v>
      </c>
      <c r="C506" s="15">
        <f>MAX(0,MIN(A506-B506,inputs!$C$4)*inputs!$B$3)</f>
        <v>7540.2000000000007</v>
      </c>
      <c r="D506" s="16">
        <f>MAX(0,(MIN(A506,inputs!$C$5)-(inputs!$C$4+B506))*inputs!$B$4)</f>
        <v>51.6</v>
      </c>
      <c r="E506" s="16">
        <f>MAX(0, (calculations!A506-inputs!$C$5)*inputs!$B$5)</f>
        <v>0</v>
      </c>
      <c r="F506" s="19">
        <f>MAX(0,inputs!$B$13*(MIN(calculations!A506,inputs!$C$14)-inputs!$C$13))+MAX(0,inputs!$B$14*(calculations!A506-inputs!$C$14))</f>
        <v>4997.8500000000004</v>
      </c>
      <c r="G506" s="22">
        <f>MAX(MIN((calculations!A506-inputs!$B$21)/10000,100%),0) * inputs!$B$18</f>
        <v>105.456</v>
      </c>
      <c r="H506" s="22">
        <f>IF(AND(inputs!$B$35="YES", calculations!A506&gt;=inputs!$B$36,calculations!A506&lt;inputs!$B$37),inputs!$B$38*MIN(2,inputs!$B$17),0)</f>
        <v>0</v>
      </c>
      <c r="I506" s="25">
        <f>MIN(inputs!$B$32,A506)</f>
        <v>20000</v>
      </c>
      <c r="J506" s="25">
        <f>inputs!$B$29*(1+inputs!$B$33)-MAX(0,inputs!$B$31*(I506-inputs!$B$30))</f>
        <v>46486.999999999993</v>
      </c>
      <c r="K506" s="26">
        <f t="shared" si="91"/>
        <v>20000</v>
      </c>
      <c r="L506" s="25">
        <f>MAX(0,J506*(1+inputs!$B$33)-MAX(0,inputs!$B$31*(K506-inputs!$B$30)))</f>
        <v>47184.304999999986</v>
      </c>
      <c r="M506" s="26">
        <f t="shared" si="92"/>
        <v>23377.777777777777</v>
      </c>
      <c r="N506" s="25">
        <f>MAX(0,L506*(1+inputs!$B$33)-MAX(0,inputs!$B$31*(M506-inputs!$B$30)))</f>
        <v>47604.629574999977</v>
      </c>
      <c r="O506" s="26">
        <f t="shared" si="93"/>
        <v>26755.555555555555</v>
      </c>
      <c r="P506" s="25">
        <f>MAX(0,N506*(1+inputs!$B$33)-MAX(0,inputs!$B$31*(O506-inputs!$B$30)))</f>
        <v>47727.259018624973</v>
      </c>
      <c r="Q506" s="26">
        <f t="shared" si="94"/>
        <v>30133.333333333336</v>
      </c>
      <c r="R506" s="25">
        <f>MAX(0,P506*(1+inputs!$B$33)-MAX(0,inputs!$B$31*(Q506-inputs!$B$30)))</f>
        <v>47547.727903904342</v>
      </c>
      <c r="S506" s="26">
        <f t="shared" si="95"/>
        <v>33511.111111111109</v>
      </c>
      <c r="T506" s="25">
        <f>MAX(0,R506*(1+inputs!$B$33)-MAX(0,inputs!$B$31*(S506-inputs!$B$30)))</f>
        <v>47061.503822462902</v>
      </c>
      <c r="U506" s="26">
        <f t="shared" si="96"/>
        <v>36888.888888888891</v>
      </c>
      <c r="V506" s="25">
        <f>MAX(0,T506*(1+inputs!$B$33)-MAX(0,inputs!$B$31*(U506-inputs!$B$30)))</f>
        <v>46263.986379799841</v>
      </c>
      <c r="W506" s="26">
        <f t="shared" si="97"/>
        <v>40266.666666666672</v>
      </c>
      <c r="X506" s="25">
        <f>MAX(0,V506*(1+inputs!$B$33)-MAX(0,inputs!$B$31*(W506-inputs!$B$30)))</f>
        <v>45150.506175496834</v>
      </c>
      <c r="Y506" s="26">
        <f t="shared" si="98"/>
        <v>43644.444444444445</v>
      </c>
      <c r="Z506" s="25">
        <f>MAX(0,X506*(1+inputs!$B$33)-MAX(0,inputs!$B$31*(Y506-inputs!$B$30)))</f>
        <v>43716.323768129281</v>
      </c>
      <c r="AA506" s="25">
        <f>MAX(0,Y506*(1+inputs!$B$33)-MAX(0,inputs!$B$31*(Z506-inputs!$B$30)))</f>
        <v>42181.201971979477</v>
      </c>
      <c r="AB506" s="26">
        <f t="shared" si="99"/>
        <v>50400</v>
      </c>
      <c r="AC506" s="25">
        <f>MAX(0,AA506*(1+inputs!$B$33)-MAX(0,inputs!$B$31*(AB506-inputs!$B$30)))</f>
        <v>40094.480001559161</v>
      </c>
      <c r="AD506" s="26">
        <f>IF(inputs!$B$27="YES",MAX(0,inputs!$B$31*(AB506-inputs!$B$30)),0)</f>
        <v>0</v>
      </c>
      <c r="AE506" s="3">
        <f t="shared" si="100"/>
        <v>12695.106000000002</v>
      </c>
      <c r="AF506" s="1">
        <f t="shared" si="103"/>
        <v>0.68363999999999581</v>
      </c>
      <c r="AG506" s="8">
        <f t="shared" si="101"/>
        <v>37704.894</v>
      </c>
    </row>
    <row r="507" spans="1:33" x14ac:dyDescent="0.2">
      <c r="A507" s="11">
        <f t="shared" si="102"/>
        <v>50500</v>
      </c>
      <c r="B507" s="15">
        <f>inputs!$C$3-MAX(0,MIN((calculations!A507-inputs!$B$8)*0.5,inputs!$C$3))+IF(AND(inputs!$B$23="YES",A507&lt;=inputs!$B$25),inputs!$B$24,0)</f>
        <v>12570</v>
      </c>
      <c r="C507" s="15">
        <f>MAX(0,MIN(A507-B507,inputs!$C$4)*inputs!$B$3)</f>
        <v>7540.2000000000007</v>
      </c>
      <c r="D507" s="16">
        <f>MAX(0,(MIN(A507,inputs!$C$5)-(inputs!$C$4+B507))*inputs!$B$4)</f>
        <v>91.600000000000009</v>
      </c>
      <c r="E507" s="16">
        <f>MAX(0, (calculations!A507-inputs!$C$5)*inputs!$B$5)</f>
        <v>0</v>
      </c>
      <c r="F507" s="19">
        <f>MAX(0,inputs!$B$13*(MIN(calculations!A507,inputs!$C$14)-inputs!$C$13))+MAX(0,inputs!$B$14*(calculations!A507-inputs!$C$14))</f>
        <v>4999.8500000000004</v>
      </c>
      <c r="G507" s="22">
        <f>MAX(MIN((calculations!A507-inputs!$B$21)/10000,100%),0) * inputs!$B$18</f>
        <v>131.82000000000002</v>
      </c>
      <c r="H507" s="22">
        <f>IF(AND(inputs!$B$35="YES", calculations!A507&gt;=inputs!$B$36,calculations!A507&lt;inputs!$B$37),inputs!$B$38*MIN(2,inputs!$B$17),0)</f>
        <v>0</v>
      </c>
      <c r="I507" s="25">
        <f>MIN(inputs!$B$32,A507)</f>
        <v>20000</v>
      </c>
      <c r="J507" s="25">
        <f>inputs!$B$29*(1+inputs!$B$33)-MAX(0,inputs!$B$31*(I507-inputs!$B$30))</f>
        <v>46486.999999999993</v>
      </c>
      <c r="K507" s="26">
        <f t="shared" si="91"/>
        <v>20000</v>
      </c>
      <c r="L507" s="25">
        <f>MAX(0,J507*(1+inputs!$B$33)-MAX(0,inputs!$B$31*(K507-inputs!$B$30)))</f>
        <v>47184.304999999986</v>
      </c>
      <c r="M507" s="26">
        <f t="shared" si="92"/>
        <v>23388.888888888891</v>
      </c>
      <c r="N507" s="25">
        <f>MAX(0,L507*(1+inputs!$B$33)-MAX(0,inputs!$B$31*(M507-inputs!$B$30)))</f>
        <v>47603.629574999977</v>
      </c>
      <c r="O507" s="26">
        <f t="shared" si="93"/>
        <v>26777.777777777777</v>
      </c>
      <c r="P507" s="25">
        <f>MAX(0,N507*(1+inputs!$B$33)-MAX(0,inputs!$B$31*(O507-inputs!$B$30)))</f>
        <v>47724.244018624973</v>
      </c>
      <c r="Q507" s="26">
        <f t="shared" si="94"/>
        <v>30166.666666666664</v>
      </c>
      <c r="R507" s="25">
        <f>MAX(0,P507*(1+inputs!$B$33)-MAX(0,inputs!$B$31*(Q507-inputs!$B$30)))</f>
        <v>47541.667678904341</v>
      </c>
      <c r="S507" s="26">
        <f t="shared" si="95"/>
        <v>33555.555555555555</v>
      </c>
      <c r="T507" s="25">
        <f>MAX(0,R507*(1+inputs!$B$33)-MAX(0,inputs!$B$31*(S507-inputs!$B$30)))</f>
        <v>47051.352694087902</v>
      </c>
      <c r="U507" s="26">
        <f t="shared" si="96"/>
        <v>36944.444444444445</v>
      </c>
      <c r="V507" s="25">
        <f>MAX(0,T507*(1+inputs!$B$33)-MAX(0,inputs!$B$31*(U507-inputs!$B$30)))</f>
        <v>46248.682984499217</v>
      </c>
      <c r="W507" s="26">
        <f t="shared" si="97"/>
        <v>40333.333333333328</v>
      </c>
      <c r="X507" s="25">
        <f>MAX(0,V507*(1+inputs!$B$33)-MAX(0,inputs!$B$31*(W507-inputs!$B$30)))</f>
        <v>45128.973229266696</v>
      </c>
      <c r="Y507" s="26">
        <f t="shared" si="98"/>
        <v>43722.222222222219</v>
      </c>
      <c r="Z507" s="25">
        <f>MAX(0,X507*(1+inputs!$B$33)-MAX(0,inputs!$B$31*(Y507-inputs!$B$30)))</f>
        <v>43687.467827705688</v>
      </c>
      <c r="AA507" s="25">
        <f>MAX(0,Y507*(1+inputs!$B$33)-MAX(0,inputs!$B$31*(Z507-inputs!$B$30)))</f>
        <v>42262.743451062037</v>
      </c>
      <c r="AB507" s="26">
        <f t="shared" si="99"/>
        <v>50500</v>
      </c>
      <c r="AC507" s="25">
        <f>MAX(0,AA507*(1+inputs!$B$33)-MAX(0,inputs!$B$31*(AB507-inputs!$B$30)))</f>
        <v>40168.244602827959</v>
      </c>
      <c r="AD507" s="26">
        <f>IF(inputs!$B$27="YES",MAX(0,inputs!$B$31*(AB507-inputs!$B$30)),0)</f>
        <v>0</v>
      </c>
      <c r="AE507" s="3">
        <f t="shared" si="100"/>
        <v>12763.470000000001</v>
      </c>
      <c r="AF507" s="1">
        <f t="shared" si="103"/>
        <v>0.68363999999999581</v>
      </c>
      <c r="AG507" s="8">
        <f t="shared" si="101"/>
        <v>37736.53</v>
      </c>
    </row>
    <row r="508" spans="1:33" x14ac:dyDescent="0.2">
      <c r="A508" s="11">
        <f t="shared" si="102"/>
        <v>50600</v>
      </c>
      <c r="B508" s="15">
        <f>inputs!$C$3-MAX(0,MIN((calculations!A508-inputs!$B$8)*0.5,inputs!$C$3))+IF(AND(inputs!$B$23="YES",A508&lt;=inputs!$B$25),inputs!$B$24,0)</f>
        <v>12570</v>
      </c>
      <c r="C508" s="15">
        <f>MAX(0,MIN(A508-B508,inputs!$C$4)*inputs!$B$3)</f>
        <v>7540.2000000000007</v>
      </c>
      <c r="D508" s="16">
        <f>MAX(0,(MIN(A508,inputs!$C$5)-(inputs!$C$4+B508))*inputs!$B$4)</f>
        <v>131.6</v>
      </c>
      <c r="E508" s="16">
        <f>MAX(0, (calculations!A508-inputs!$C$5)*inputs!$B$5)</f>
        <v>0</v>
      </c>
      <c r="F508" s="19">
        <f>MAX(0,inputs!$B$13*(MIN(calculations!A508,inputs!$C$14)-inputs!$C$13))+MAX(0,inputs!$B$14*(calculations!A508-inputs!$C$14))</f>
        <v>5001.8500000000004</v>
      </c>
      <c r="G508" s="22">
        <f>MAX(MIN((calculations!A508-inputs!$B$21)/10000,100%),0) * inputs!$B$18</f>
        <v>158.184</v>
      </c>
      <c r="H508" s="22">
        <f>IF(AND(inputs!$B$35="YES", calculations!A508&gt;=inputs!$B$36,calculations!A508&lt;inputs!$B$37),inputs!$B$38*MIN(2,inputs!$B$17),0)</f>
        <v>0</v>
      </c>
      <c r="I508" s="25">
        <f>MIN(inputs!$B$32,A508)</f>
        <v>20000</v>
      </c>
      <c r="J508" s="25">
        <f>inputs!$B$29*(1+inputs!$B$33)-MAX(0,inputs!$B$31*(I508-inputs!$B$30))</f>
        <v>46486.999999999993</v>
      </c>
      <c r="K508" s="26">
        <f t="shared" si="91"/>
        <v>20000</v>
      </c>
      <c r="L508" s="25">
        <f>MAX(0,J508*(1+inputs!$B$33)-MAX(0,inputs!$B$31*(K508-inputs!$B$30)))</f>
        <v>47184.304999999986</v>
      </c>
      <c r="M508" s="26">
        <f t="shared" si="92"/>
        <v>23400</v>
      </c>
      <c r="N508" s="25">
        <f>MAX(0,L508*(1+inputs!$B$33)-MAX(0,inputs!$B$31*(M508-inputs!$B$30)))</f>
        <v>47602.629574999977</v>
      </c>
      <c r="O508" s="26">
        <f t="shared" si="93"/>
        <v>26800</v>
      </c>
      <c r="P508" s="25">
        <f>MAX(0,N508*(1+inputs!$B$33)-MAX(0,inputs!$B$31*(O508-inputs!$B$30)))</f>
        <v>47721.229018624967</v>
      </c>
      <c r="Q508" s="26">
        <f t="shared" si="94"/>
        <v>30200</v>
      </c>
      <c r="R508" s="25">
        <f>MAX(0,P508*(1+inputs!$B$33)-MAX(0,inputs!$B$31*(Q508-inputs!$B$30)))</f>
        <v>47535.607453904333</v>
      </c>
      <c r="S508" s="26">
        <f t="shared" si="95"/>
        <v>33600</v>
      </c>
      <c r="T508" s="25">
        <f>MAX(0,R508*(1+inputs!$B$33)-MAX(0,inputs!$B$31*(S508-inputs!$B$30)))</f>
        <v>47041.201565712894</v>
      </c>
      <c r="U508" s="26">
        <f t="shared" si="96"/>
        <v>37000</v>
      </c>
      <c r="V508" s="25">
        <f>MAX(0,T508*(1+inputs!$B$33)-MAX(0,inputs!$B$31*(U508-inputs!$B$30)))</f>
        <v>46233.379589198579</v>
      </c>
      <c r="W508" s="26">
        <f t="shared" si="97"/>
        <v>40400</v>
      </c>
      <c r="X508" s="25">
        <f>MAX(0,V508*(1+inputs!$B$33)-MAX(0,inputs!$B$31*(W508-inputs!$B$30)))</f>
        <v>45107.440283036551</v>
      </c>
      <c r="Y508" s="26">
        <f t="shared" si="98"/>
        <v>43800</v>
      </c>
      <c r="Z508" s="25">
        <f>MAX(0,X508*(1+inputs!$B$33)-MAX(0,inputs!$B$31*(Y508-inputs!$B$30)))</f>
        <v>43658.611887282095</v>
      </c>
      <c r="AA508" s="25">
        <f>MAX(0,Y508*(1+inputs!$B$33)-MAX(0,inputs!$B$31*(Z508-inputs!$B$30)))</f>
        <v>42344.284930144604</v>
      </c>
      <c r="AB508" s="26">
        <f t="shared" si="99"/>
        <v>50600</v>
      </c>
      <c r="AC508" s="25">
        <f>MAX(0,AA508*(1+inputs!$B$33)-MAX(0,inputs!$B$31*(AB508-inputs!$B$30)))</f>
        <v>40242.009204096765</v>
      </c>
      <c r="AD508" s="26">
        <f>IF(inputs!$B$27="YES",MAX(0,inputs!$B$31*(AB508-inputs!$B$30)),0)</f>
        <v>0</v>
      </c>
      <c r="AE508" s="3">
        <f t="shared" si="100"/>
        <v>12831.834000000001</v>
      </c>
      <c r="AF508" s="1">
        <f t="shared" si="103"/>
        <v>0.68364000000001401</v>
      </c>
      <c r="AG508" s="8">
        <f t="shared" si="101"/>
        <v>37768.165999999997</v>
      </c>
    </row>
    <row r="509" spans="1:33" x14ac:dyDescent="0.2">
      <c r="A509" s="11">
        <f t="shared" si="102"/>
        <v>50700</v>
      </c>
      <c r="B509" s="15">
        <f>inputs!$C$3-MAX(0,MIN((calculations!A509-inputs!$B$8)*0.5,inputs!$C$3))+IF(AND(inputs!$B$23="YES",A509&lt;=inputs!$B$25),inputs!$B$24,0)</f>
        <v>12570</v>
      </c>
      <c r="C509" s="15">
        <f>MAX(0,MIN(A509-B509,inputs!$C$4)*inputs!$B$3)</f>
        <v>7540.2000000000007</v>
      </c>
      <c r="D509" s="16">
        <f>MAX(0,(MIN(A509,inputs!$C$5)-(inputs!$C$4+B509))*inputs!$B$4)</f>
        <v>171.60000000000002</v>
      </c>
      <c r="E509" s="16">
        <f>MAX(0, (calculations!A509-inputs!$C$5)*inputs!$B$5)</f>
        <v>0</v>
      </c>
      <c r="F509" s="19">
        <f>MAX(0,inputs!$B$13*(MIN(calculations!A509,inputs!$C$14)-inputs!$C$13))+MAX(0,inputs!$B$14*(calculations!A509-inputs!$C$14))</f>
        <v>5003.8500000000004</v>
      </c>
      <c r="G509" s="22">
        <f>MAX(MIN((calculations!A509-inputs!$B$21)/10000,100%),0) * inputs!$B$18</f>
        <v>184.54800000000003</v>
      </c>
      <c r="H509" s="22">
        <f>IF(AND(inputs!$B$35="YES", calculations!A509&gt;=inputs!$B$36,calculations!A509&lt;inputs!$B$37),inputs!$B$38*MIN(2,inputs!$B$17),0)</f>
        <v>0</v>
      </c>
      <c r="I509" s="25">
        <f>MIN(inputs!$B$32,A509)</f>
        <v>20000</v>
      </c>
      <c r="J509" s="25">
        <f>inputs!$B$29*(1+inputs!$B$33)-MAX(0,inputs!$B$31*(I509-inputs!$B$30))</f>
        <v>46486.999999999993</v>
      </c>
      <c r="K509" s="26">
        <f t="shared" si="91"/>
        <v>20000</v>
      </c>
      <c r="L509" s="25">
        <f>MAX(0,J509*(1+inputs!$B$33)-MAX(0,inputs!$B$31*(K509-inputs!$B$30)))</f>
        <v>47184.304999999986</v>
      </c>
      <c r="M509" s="26">
        <f t="shared" si="92"/>
        <v>23411.111111111109</v>
      </c>
      <c r="N509" s="25">
        <f>MAX(0,L509*(1+inputs!$B$33)-MAX(0,inputs!$B$31*(M509-inputs!$B$30)))</f>
        <v>47601.629574999977</v>
      </c>
      <c r="O509" s="26">
        <f t="shared" si="93"/>
        <v>26822.222222222223</v>
      </c>
      <c r="P509" s="25">
        <f>MAX(0,N509*(1+inputs!$B$33)-MAX(0,inputs!$B$31*(O509-inputs!$B$30)))</f>
        <v>47718.214018624967</v>
      </c>
      <c r="Q509" s="26">
        <f t="shared" si="94"/>
        <v>30233.333333333336</v>
      </c>
      <c r="R509" s="25">
        <f>MAX(0,P509*(1+inputs!$B$33)-MAX(0,inputs!$B$31*(Q509-inputs!$B$30)))</f>
        <v>47529.547228904332</v>
      </c>
      <c r="S509" s="26">
        <f t="shared" si="95"/>
        <v>33644.444444444445</v>
      </c>
      <c r="T509" s="25">
        <f>MAX(0,R509*(1+inputs!$B$33)-MAX(0,inputs!$B$31*(S509-inputs!$B$30)))</f>
        <v>47031.050437337886</v>
      </c>
      <c r="U509" s="26">
        <f t="shared" si="96"/>
        <v>37055.555555555555</v>
      </c>
      <c r="V509" s="25">
        <f>MAX(0,T509*(1+inputs!$B$33)-MAX(0,inputs!$B$31*(U509-inputs!$B$30)))</f>
        <v>46218.076193897949</v>
      </c>
      <c r="W509" s="26">
        <f t="shared" si="97"/>
        <v>40466.666666666672</v>
      </c>
      <c r="X509" s="25">
        <f>MAX(0,V509*(1+inputs!$B$33)-MAX(0,inputs!$B$31*(W509-inputs!$B$30)))</f>
        <v>45085.907336806413</v>
      </c>
      <c r="Y509" s="26">
        <f t="shared" si="98"/>
        <v>43877.777777777781</v>
      </c>
      <c r="Z509" s="25">
        <f>MAX(0,X509*(1+inputs!$B$33)-MAX(0,inputs!$B$31*(Y509-inputs!$B$30)))</f>
        <v>43629.755946858502</v>
      </c>
      <c r="AA509" s="25">
        <f>MAX(0,Y509*(1+inputs!$B$33)-MAX(0,inputs!$B$31*(Z509-inputs!$B$30)))</f>
        <v>42425.826409227178</v>
      </c>
      <c r="AB509" s="26">
        <f t="shared" si="99"/>
        <v>50700</v>
      </c>
      <c r="AC509" s="25">
        <f>MAX(0,AA509*(1+inputs!$B$33)-MAX(0,inputs!$B$31*(AB509-inputs!$B$30)))</f>
        <v>40315.773805365578</v>
      </c>
      <c r="AD509" s="26">
        <f>IF(inputs!$B$27="YES",MAX(0,inputs!$B$31*(AB509-inputs!$B$30)),0)</f>
        <v>0</v>
      </c>
      <c r="AE509" s="3">
        <f t="shared" si="100"/>
        <v>12900.198000000002</v>
      </c>
      <c r="AF509" s="1">
        <f t="shared" si="103"/>
        <v>0.68363999999999581</v>
      </c>
      <c r="AG509" s="8">
        <f t="shared" si="101"/>
        <v>37799.801999999996</v>
      </c>
    </row>
    <row r="510" spans="1:33" x14ac:dyDescent="0.2">
      <c r="A510" s="11">
        <f t="shared" si="102"/>
        <v>50800</v>
      </c>
      <c r="B510" s="15">
        <f>inputs!$C$3-MAX(0,MIN((calculations!A510-inputs!$B$8)*0.5,inputs!$C$3))+IF(AND(inputs!$B$23="YES",A510&lt;=inputs!$B$25),inputs!$B$24,0)</f>
        <v>12570</v>
      </c>
      <c r="C510" s="15">
        <f>MAX(0,MIN(A510-B510,inputs!$C$4)*inputs!$B$3)</f>
        <v>7540.2000000000007</v>
      </c>
      <c r="D510" s="16">
        <f>MAX(0,(MIN(A510,inputs!$C$5)-(inputs!$C$4+B510))*inputs!$B$4)</f>
        <v>211.60000000000002</v>
      </c>
      <c r="E510" s="16">
        <f>MAX(0, (calculations!A510-inputs!$C$5)*inputs!$B$5)</f>
        <v>0</v>
      </c>
      <c r="F510" s="19">
        <f>MAX(0,inputs!$B$13*(MIN(calculations!A510,inputs!$C$14)-inputs!$C$13))+MAX(0,inputs!$B$14*(calculations!A510-inputs!$C$14))</f>
        <v>5005.8500000000004</v>
      </c>
      <c r="G510" s="22">
        <f>MAX(MIN((calculations!A510-inputs!$B$21)/10000,100%),0) * inputs!$B$18</f>
        <v>210.91200000000001</v>
      </c>
      <c r="H510" s="22">
        <f>IF(AND(inputs!$B$35="YES", calculations!A510&gt;=inputs!$B$36,calculations!A510&lt;inputs!$B$37),inputs!$B$38*MIN(2,inputs!$B$17),0)</f>
        <v>0</v>
      </c>
      <c r="I510" s="25">
        <f>MIN(inputs!$B$32,A510)</f>
        <v>20000</v>
      </c>
      <c r="J510" s="25">
        <f>inputs!$B$29*(1+inputs!$B$33)-MAX(0,inputs!$B$31*(I510-inputs!$B$30))</f>
        <v>46486.999999999993</v>
      </c>
      <c r="K510" s="26">
        <f t="shared" si="91"/>
        <v>20000</v>
      </c>
      <c r="L510" s="25">
        <f>MAX(0,J510*(1+inputs!$B$33)-MAX(0,inputs!$B$31*(K510-inputs!$B$30)))</f>
        <v>47184.304999999986</v>
      </c>
      <c r="M510" s="26">
        <f t="shared" si="92"/>
        <v>23422.222222222223</v>
      </c>
      <c r="N510" s="25">
        <f>MAX(0,L510*(1+inputs!$B$33)-MAX(0,inputs!$B$31*(M510-inputs!$B$30)))</f>
        <v>47600.629574999977</v>
      </c>
      <c r="O510" s="26">
        <f t="shared" si="93"/>
        <v>26844.444444444445</v>
      </c>
      <c r="P510" s="25">
        <f>MAX(0,N510*(1+inputs!$B$33)-MAX(0,inputs!$B$31*(O510-inputs!$B$30)))</f>
        <v>47715.199018624968</v>
      </c>
      <c r="Q510" s="26">
        <f t="shared" si="94"/>
        <v>30266.666666666664</v>
      </c>
      <c r="R510" s="25">
        <f>MAX(0,P510*(1+inputs!$B$33)-MAX(0,inputs!$B$31*(Q510-inputs!$B$30)))</f>
        <v>47523.487003904338</v>
      </c>
      <c r="S510" s="26">
        <f t="shared" si="95"/>
        <v>33688.888888888891</v>
      </c>
      <c r="T510" s="25">
        <f>MAX(0,R510*(1+inputs!$B$33)-MAX(0,inputs!$B$31*(S510-inputs!$B$30)))</f>
        <v>47020.899308962893</v>
      </c>
      <c r="U510" s="26">
        <f t="shared" si="96"/>
        <v>37111.111111111109</v>
      </c>
      <c r="V510" s="25">
        <f>MAX(0,T510*(1+inputs!$B$33)-MAX(0,inputs!$B$31*(U510-inputs!$B$30)))</f>
        <v>46202.772798597332</v>
      </c>
      <c r="W510" s="26">
        <f t="shared" si="97"/>
        <v>40533.333333333328</v>
      </c>
      <c r="X510" s="25">
        <f>MAX(0,V510*(1+inputs!$B$33)-MAX(0,inputs!$B$31*(W510-inputs!$B$30)))</f>
        <v>45064.374390576282</v>
      </c>
      <c r="Y510" s="26">
        <f t="shared" si="98"/>
        <v>43955.555555555555</v>
      </c>
      <c r="Z510" s="25">
        <f>MAX(0,X510*(1+inputs!$B$33)-MAX(0,inputs!$B$31*(Y510-inputs!$B$30)))</f>
        <v>43600.900006434917</v>
      </c>
      <c r="AA510" s="25">
        <f>MAX(0,Y510*(1+inputs!$B$33)-MAX(0,inputs!$B$31*(Z510-inputs!$B$30)))</f>
        <v>42507.367888309738</v>
      </c>
      <c r="AB510" s="26">
        <f t="shared" si="99"/>
        <v>50800</v>
      </c>
      <c r="AC510" s="25">
        <f>MAX(0,AA510*(1+inputs!$B$33)-MAX(0,inputs!$B$31*(AB510-inputs!$B$30)))</f>
        <v>40389.538406634376</v>
      </c>
      <c r="AD510" s="26">
        <f>IF(inputs!$B$27="YES",MAX(0,inputs!$B$31*(AB510-inputs!$B$30)),0)</f>
        <v>0</v>
      </c>
      <c r="AE510" s="3">
        <f t="shared" si="100"/>
        <v>12968.562000000002</v>
      </c>
      <c r="AF510" s="1">
        <f t="shared" si="103"/>
        <v>0.68363999999999581</v>
      </c>
      <c r="AG510" s="8">
        <f t="shared" si="101"/>
        <v>37831.437999999995</v>
      </c>
    </row>
    <row r="511" spans="1:33" x14ac:dyDescent="0.2">
      <c r="A511" s="11">
        <f t="shared" si="102"/>
        <v>50900</v>
      </c>
      <c r="B511" s="15">
        <f>inputs!$C$3-MAX(0,MIN((calculations!A511-inputs!$B$8)*0.5,inputs!$C$3))+IF(AND(inputs!$B$23="YES",A511&lt;=inputs!$B$25),inputs!$B$24,0)</f>
        <v>12570</v>
      </c>
      <c r="C511" s="15">
        <f>MAX(0,MIN(A511-B511,inputs!$C$4)*inputs!$B$3)</f>
        <v>7540.2000000000007</v>
      </c>
      <c r="D511" s="16">
        <f>MAX(0,(MIN(A511,inputs!$C$5)-(inputs!$C$4+B511))*inputs!$B$4)</f>
        <v>251.60000000000002</v>
      </c>
      <c r="E511" s="16">
        <f>MAX(0, (calculations!A511-inputs!$C$5)*inputs!$B$5)</f>
        <v>0</v>
      </c>
      <c r="F511" s="19">
        <f>MAX(0,inputs!$B$13*(MIN(calculations!A511,inputs!$C$14)-inputs!$C$13))+MAX(0,inputs!$B$14*(calculations!A511-inputs!$C$14))</f>
        <v>5007.8500000000004</v>
      </c>
      <c r="G511" s="22">
        <f>MAX(MIN((calculations!A511-inputs!$B$21)/10000,100%),0) * inputs!$B$18</f>
        <v>237.27600000000001</v>
      </c>
      <c r="H511" s="22">
        <f>IF(AND(inputs!$B$35="YES", calculations!A511&gt;=inputs!$B$36,calculations!A511&lt;inputs!$B$37),inputs!$B$38*MIN(2,inputs!$B$17),0)</f>
        <v>0</v>
      </c>
      <c r="I511" s="25">
        <f>MIN(inputs!$B$32,A511)</f>
        <v>20000</v>
      </c>
      <c r="J511" s="25">
        <f>inputs!$B$29*(1+inputs!$B$33)-MAX(0,inputs!$B$31*(I511-inputs!$B$30))</f>
        <v>46486.999999999993</v>
      </c>
      <c r="K511" s="26">
        <f t="shared" si="91"/>
        <v>20000</v>
      </c>
      <c r="L511" s="25">
        <f>MAX(0,J511*(1+inputs!$B$33)-MAX(0,inputs!$B$31*(K511-inputs!$B$30)))</f>
        <v>47184.304999999986</v>
      </c>
      <c r="M511" s="26">
        <f t="shared" si="92"/>
        <v>23433.333333333332</v>
      </c>
      <c r="N511" s="25">
        <f>MAX(0,L511*(1+inputs!$B$33)-MAX(0,inputs!$B$31*(M511-inputs!$B$30)))</f>
        <v>47599.629574999977</v>
      </c>
      <c r="O511" s="26">
        <f t="shared" si="93"/>
        <v>26866.666666666668</v>
      </c>
      <c r="P511" s="25">
        <f>MAX(0,N511*(1+inputs!$B$33)-MAX(0,inputs!$B$31*(O511-inputs!$B$30)))</f>
        <v>47712.184018624968</v>
      </c>
      <c r="Q511" s="26">
        <f t="shared" si="94"/>
        <v>30300</v>
      </c>
      <c r="R511" s="25">
        <f>MAX(0,P511*(1+inputs!$B$33)-MAX(0,inputs!$B$31*(Q511-inputs!$B$30)))</f>
        <v>47517.426778904337</v>
      </c>
      <c r="S511" s="26">
        <f t="shared" si="95"/>
        <v>33733.333333333336</v>
      </c>
      <c r="T511" s="25">
        <f>MAX(0,R511*(1+inputs!$B$33)-MAX(0,inputs!$B$31*(S511-inputs!$B$30)))</f>
        <v>47010.748180587892</v>
      </c>
      <c r="U511" s="26">
        <f t="shared" si="96"/>
        <v>37166.666666666672</v>
      </c>
      <c r="V511" s="25">
        <f>MAX(0,T511*(1+inputs!$B$33)-MAX(0,inputs!$B$31*(U511-inputs!$B$30)))</f>
        <v>46187.469403296702</v>
      </c>
      <c r="W511" s="26">
        <f t="shared" si="97"/>
        <v>40600</v>
      </c>
      <c r="X511" s="25">
        <f>MAX(0,V511*(1+inputs!$B$33)-MAX(0,inputs!$B$31*(W511-inputs!$B$30)))</f>
        <v>45042.841444346144</v>
      </c>
      <c r="Y511" s="26">
        <f t="shared" si="98"/>
        <v>44033.333333333328</v>
      </c>
      <c r="Z511" s="25">
        <f>MAX(0,X511*(1+inputs!$B$33)-MAX(0,inputs!$B$31*(Y511-inputs!$B$30)))</f>
        <v>43572.044066011331</v>
      </c>
      <c r="AA511" s="25">
        <f>MAX(0,Y511*(1+inputs!$B$33)-MAX(0,inputs!$B$31*(Z511-inputs!$B$30)))</f>
        <v>42588.909367392305</v>
      </c>
      <c r="AB511" s="26">
        <f t="shared" si="99"/>
        <v>50900</v>
      </c>
      <c r="AC511" s="25">
        <f>MAX(0,AA511*(1+inputs!$B$33)-MAX(0,inputs!$B$31*(AB511-inputs!$B$30)))</f>
        <v>40463.303007903181</v>
      </c>
      <c r="AD511" s="26">
        <f>IF(inputs!$B$27="YES",MAX(0,inputs!$B$31*(AB511-inputs!$B$30)),0)</f>
        <v>0</v>
      </c>
      <c r="AE511" s="3">
        <f t="shared" si="100"/>
        <v>13036.926000000001</v>
      </c>
      <c r="AF511" s="1">
        <f t="shared" si="103"/>
        <v>0.68363999999999581</v>
      </c>
      <c r="AG511" s="8">
        <f t="shared" si="101"/>
        <v>37863.074000000001</v>
      </c>
    </row>
    <row r="512" spans="1:33" x14ac:dyDescent="0.2">
      <c r="A512" s="11">
        <f t="shared" si="102"/>
        <v>51000</v>
      </c>
      <c r="B512" s="15">
        <f>inputs!$C$3-MAX(0,MIN((calculations!A512-inputs!$B$8)*0.5,inputs!$C$3))+IF(AND(inputs!$B$23="YES",A512&lt;=inputs!$B$25),inputs!$B$24,0)</f>
        <v>12570</v>
      </c>
      <c r="C512" s="15">
        <f>MAX(0,MIN(A512-B512,inputs!$C$4)*inputs!$B$3)</f>
        <v>7540.2000000000007</v>
      </c>
      <c r="D512" s="16">
        <f>MAX(0,(MIN(A512,inputs!$C$5)-(inputs!$C$4+B512))*inputs!$B$4)</f>
        <v>291.60000000000002</v>
      </c>
      <c r="E512" s="16">
        <f>MAX(0, (calculations!A512-inputs!$C$5)*inputs!$B$5)</f>
        <v>0</v>
      </c>
      <c r="F512" s="19">
        <f>MAX(0,inputs!$B$13*(MIN(calculations!A512,inputs!$C$14)-inputs!$C$13))+MAX(0,inputs!$B$14*(calculations!A512-inputs!$C$14))</f>
        <v>5009.8500000000004</v>
      </c>
      <c r="G512" s="22">
        <f>MAX(MIN((calculations!A512-inputs!$B$21)/10000,100%),0) * inputs!$B$18</f>
        <v>263.64000000000004</v>
      </c>
      <c r="H512" s="22">
        <f>IF(AND(inputs!$B$35="YES", calculations!A512&gt;=inputs!$B$36,calculations!A512&lt;inputs!$B$37),inputs!$B$38*MIN(2,inputs!$B$17),0)</f>
        <v>0</v>
      </c>
      <c r="I512" s="25">
        <f>MIN(inputs!$B$32,A512)</f>
        <v>20000</v>
      </c>
      <c r="J512" s="25">
        <f>inputs!$B$29*(1+inputs!$B$33)-MAX(0,inputs!$B$31*(I512-inputs!$B$30))</f>
        <v>46486.999999999993</v>
      </c>
      <c r="K512" s="26">
        <f t="shared" si="91"/>
        <v>20000</v>
      </c>
      <c r="L512" s="25">
        <f>MAX(0,J512*(1+inputs!$B$33)-MAX(0,inputs!$B$31*(K512-inputs!$B$30)))</f>
        <v>47184.304999999986</v>
      </c>
      <c r="M512" s="26">
        <f t="shared" si="92"/>
        <v>23444.444444444445</v>
      </c>
      <c r="N512" s="25">
        <f>MAX(0,L512*(1+inputs!$B$33)-MAX(0,inputs!$B$31*(M512-inputs!$B$30)))</f>
        <v>47598.629574999977</v>
      </c>
      <c r="O512" s="26">
        <f t="shared" si="93"/>
        <v>26888.888888888891</v>
      </c>
      <c r="P512" s="25">
        <f>MAX(0,N512*(1+inputs!$B$33)-MAX(0,inputs!$B$31*(O512-inputs!$B$30)))</f>
        <v>47709.169018624969</v>
      </c>
      <c r="Q512" s="26">
        <f t="shared" si="94"/>
        <v>30333.333333333336</v>
      </c>
      <c r="R512" s="25">
        <f>MAX(0,P512*(1+inputs!$B$33)-MAX(0,inputs!$B$31*(Q512-inputs!$B$30)))</f>
        <v>47511.366553904336</v>
      </c>
      <c r="S512" s="26">
        <f t="shared" si="95"/>
        <v>33777.777777777781</v>
      </c>
      <c r="T512" s="25">
        <f>MAX(0,R512*(1+inputs!$B$33)-MAX(0,inputs!$B$31*(S512-inputs!$B$30)))</f>
        <v>47000.597052212892</v>
      </c>
      <c r="U512" s="26">
        <f t="shared" si="96"/>
        <v>37222.222222222219</v>
      </c>
      <c r="V512" s="25">
        <f>MAX(0,T512*(1+inputs!$B$33)-MAX(0,inputs!$B$31*(U512-inputs!$B$30)))</f>
        <v>46172.166007996078</v>
      </c>
      <c r="W512" s="26">
        <f t="shared" si="97"/>
        <v>40666.666666666672</v>
      </c>
      <c r="X512" s="25">
        <f>MAX(0,V512*(1+inputs!$B$33)-MAX(0,inputs!$B$31*(W512-inputs!$B$30)))</f>
        <v>45021.308498116014</v>
      </c>
      <c r="Y512" s="26">
        <f t="shared" si="98"/>
        <v>44111.111111111109</v>
      </c>
      <c r="Z512" s="25">
        <f>MAX(0,X512*(1+inputs!$B$33)-MAX(0,inputs!$B$31*(Y512-inputs!$B$30)))</f>
        <v>43543.188125587745</v>
      </c>
      <c r="AA512" s="25">
        <f>MAX(0,Y512*(1+inputs!$B$33)-MAX(0,inputs!$B$31*(Z512-inputs!$B$30)))</f>
        <v>42670.45084647488</v>
      </c>
      <c r="AB512" s="26">
        <f t="shared" si="99"/>
        <v>51000</v>
      </c>
      <c r="AC512" s="25">
        <f>MAX(0,AA512*(1+inputs!$B$33)-MAX(0,inputs!$B$31*(AB512-inputs!$B$30)))</f>
        <v>40537.067609171994</v>
      </c>
      <c r="AD512" s="26">
        <f>IF(inputs!$B$27="YES",MAX(0,inputs!$B$31*(AB512-inputs!$B$30)),0)</f>
        <v>0</v>
      </c>
      <c r="AE512" s="3">
        <f t="shared" si="100"/>
        <v>13105.29</v>
      </c>
      <c r="AF512" s="1">
        <f t="shared" si="103"/>
        <v>0.68364000000001401</v>
      </c>
      <c r="AG512" s="8">
        <f t="shared" si="101"/>
        <v>37894.71</v>
      </c>
    </row>
    <row r="513" spans="1:33" x14ac:dyDescent="0.2">
      <c r="A513" s="11">
        <f t="shared" si="102"/>
        <v>51100</v>
      </c>
      <c r="B513" s="15">
        <f>inputs!$C$3-MAX(0,MIN((calculations!A513-inputs!$B$8)*0.5,inputs!$C$3))+IF(AND(inputs!$B$23="YES",A513&lt;=inputs!$B$25),inputs!$B$24,0)</f>
        <v>12570</v>
      </c>
      <c r="C513" s="15">
        <f>MAX(0,MIN(A513-B513,inputs!$C$4)*inputs!$B$3)</f>
        <v>7540.2000000000007</v>
      </c>
      <c r="D513" s="16">
        <f>MAX(0,(MIN(A513,inputs!$C$5)-(inputs!$C$4+B513))*inputs!$B$4)</f>
        <v>331.6</v>
      </c>
      <c r="E513" s="16">
        <f>MAX(0, (calculations!A513-inputs!$C$5)*inputs!$B$5)</f>
        <v>0</v>
      </c>
      <c r="F513" s="19">
        <f>MAX(0,inputs!$B$13*(MIN(calculations!A513,inputs!$C$14)-inputs!$C$13))+MAX(0,inputs!$B$14*(calculations!A513-inputs!$C$14))</f>
        <v>5011.8500000000004</v>
      </c>
      <c r="G513" s="22">
        <f>MAX(MIN((calculations!A513-inputs!$B$21)/10000,100%),0) * inputs!$B$18</f>
        <v>290.00400000000002</v>
      </c>
      <c r="H513" s="22">
        <f>IF(AND(inputs!$B$35="YES", calculations!A513&gt;=inputs!$B$36,calculations!A513&lt;inputs!$B$37),inputs!$B$38*MIN(2,inputs!$B$17),0)</f>
        <v>0</v>
      </c>
      <c r="I513" s="25">
        <f>MIN(inputs!$B$32,A513)</f>
        <v>20000</v>
      </c>
      <c r="J513" s="25">
        <f>inputs!$B$29*(1+inputs!$B$33)-MAX(0,inputs!$B$31*(I513-inputs!$B$30))</f>
        <v>46486.999999999993</v>
      </c>
      <c r="K513" s="26">
        <f t="shared" si="91"/>
        <v>20000</v>
      </c>
      <c r="L513" s="25">
        <f>MAX(0,J513*(1+inputs!$B$33)-MAX(0,inputs!$B$31*(K513-inputs!$B$30)))</f>
        <v>47184.304999999986</v>
      </c>
      <c r="M513" s="26">
        <f t="shared" si="92"/>
        <v>23455.555555555555</v>
      </c>
      <c r="N513" s="25">
        <f>MAX(0,L513*(1+inputs!$B$33)-MAX(0,inputs!$B$31*(M513-inputs!$B$30)))</f>
        <v>47597.629574999977</v>
      </c>
      <c r="O513" s="26">
        <f t="shared" si="93"/>
        <v>26911.111111111109</v>
      </c>
      <c r="P513" s="25">
        <f>MAX(0,N513*(1+inputs!$B$33)-MAX(0,inputs!$B$31*(O513-inputs!$B$30)))</f>
        <v>47706.154018624969</v>
      </c>
      <c r="Q513" s="26">
        <f t="shared" si="94"/>
        <v>30366.666666666664</v>
      </c>
      <c r="R513" s="25">
        <f>MAX(0,P513*(1+inputs!$B$33)-MAX(0,inputs!$B$31*(Q513-inputs!$B$30)))</f>
        <v>47505.306328904335</v>
      </c>
      <c r="S513" s="26">
        <f t="shared" si="95"/>
        <v>33822.222222222219</v>
      </c>
      <c r="T513" s="25">
        <f>MAX(0,R513*(1+inputs!$B$33)-MAX(0,inputs!$B$31*(S513-inputs!$B$30)))</f>
        <v>46990.445923837891</v>
      </c>
      <c r="U513" s="26">
        <f t="shared" si="96"/>
        <v>37277.777777777781</v>
      </c>
      <c r="V513" s="25">
        <f>MAX(0,T513*(1+inputs!$B$33)-MAX(0,inputs!$B$31*(U513-inputs!$B$30)))</f>
        <v>46156.862612695455</v>
      </c>
      <c r="W513" s="26">
        <f t="shared" si="97"/>
        <v>40733.333333333328</v>
      </c>
      <c r="X513" s="25">
        <f>MAX(0,V513*(1+inputs!$B$33)-MAX(0,inputs!$B$31*(W513-inputs!$B$30)))</f>
        <v>44999.775551885883</v>
      </c>
      <c r="Y513" s="26">
        <f t="shared" si="98"/>
        <v>44188.888888888891</v>
      </c>
      <c r="Z513" s="25">
        <f>MAX(0,X513*(1+inputs!$B$33)-MAX(0,inputs!$B$31*(Y513-inputs!$B$30)))</f>
        <v>43514.332185164167</v>
      </c>
      <c r="AA513" s="25">
        <f>MAX(0,Y513*(1+inputs!$B$33)-MAX(0,inputs!$B$31*(Z513-inputs!$B$30)))</f>
        <v>42751.992325557447</v>
      </c>
      <c r="AB513" s="26">
        <f t="shared" si="99"/>
        <v>51100</v>
      </c>
      <c r="AC513" s="25">
        <f>MAX(0,AA513*(1+inputs!$B$33)-MAX(0,inputs!$B$31*(AB513-inputs!$B$30)))</f>
        <v>40610.8322104408</v>
      </c>
      <c r="AD513" s="26">
        <f>IF(inputs!$B$27="YES",MAX(0,inputs!$B$31*(AB513-inputs!$B$30)),0)</f>
        <v>0</v>
      </c>
      <c r="AE513" s="3">
        <f t="shared" si="100"/>
        <v>13173.654000000002</v>
      </c>
      <c r="AF513" s="1">
        <f t="shared" si="103"/>
        <v>0.68363999999999581</v>
      </c>
      <c r="AG513" s="8">
        <f t="shared" si="101"/>
        <v>37926.345999999998</v>
      </c>
    </row>
    <row r="514" spans="1:33" x14ac:dyDescent="0.2">
      <c r="A514" s="11">
        <f t="shared" si="102"/>
        <v>51200</v>
      </c>
      <c r="B514" s="15">
        <f>inputs!$C$3-MAX(0,MIN((calculations!A514-inputs!$B$8)*0.5,inputs!$C$3))+IF(AND(inputs!$B$23="YES",A514&lt;=inputs!$B$25),inputs!$B$24,0)</f>
        <v>12570</v>
      </c>
      <c r="C514" s="15">
        <f>MAX(0,MIN(A514-B514,inputs!$C$4)*inputs!$B$3)</f>
        <v>7540.2000000000007</v>
      </c>
      <c r="D514" s="16">
        <f>MAX(0,(MIN(A514,inputs!$C$5)-(inputs!$C$4+B514))*inputs!$B$4)</f>
        <v>371.6</v>
      </c>
      <c r="E514" s="16">
        <f>MAX(0, (calculations!A514-inputs!$C$5)*inputs!$B$5)</f>
        <v>0</v>
      </c>
      <c r="F514" s="19">
        <f>MAX(0,inputs!$B$13*(MIN(calculations!A514,inputs!$C$14)-inputs!$C$13))+MAX(0,inputs!$B$14*(calculations!A514-inputs!$C$14))</f>
        <v>5013.8500000000004</v>
      </c>
      <c r="G514" s="22">
        <f>MAX(MIN((calculations!A514-inputs!$B$21)/10000,100%),0) * inputs!$B$18</f>
        <v>316.36799999999999</v>
      </c>
      <c r="H514" s="22">
        <f>IF(AND(inputs!$B$35="YES", calculations!A514&gt;=inputs!$B$36,calculations!A514&lt;inputs!$B$37),inputs!$B$38*MIN(2,inputs!$B$17),0)</f>
        <v>0</v>
      </c>
      <c r="I514" s="25">
        <f>MIN(inputs!$B$32,A514)</f>
        <v>20000</v>
      </c>
      <c r="J514" s="25">
        <f>inputs!$B$29*(1+inputs!$B$33)-MAX(0,inputs!$B$31*(I514-inputs!$B$30))</f>
        <v>46486.999999999993</v>
      </c>
      <c r="K514" s="26">
        <f t="shared" ref="K514:K577" si="104">$I514+(INT(COLUMN(K$1)/2) - 5) * ($A514-$I514)/9</f>
        <v>20000</v>
      </c>
      <c r="L514" s="25">
        <f>MAX(0,J514*(1+inputs!$B$33)-MAX(0,inputs!$B$31*(K514-inputs!$B$30)))</f>
        <v>47184.304999999986</v>
      </c>
      <c r="M514" s="26">
        <f t="shared" ref="M514:M577" si="105">$I514+(INT(COLUMN(M$1)/2) - 5) * ($A514-$I514)/9</f>
        <v>23466.666666666668</v>
      </c>
      <c r="N514" s="25">
        <f>MAX(0,L514*(1+inputs!$B$33)-MAX(0,inputs!$B$31*(M514-inputs!$B$30)))</f>
        <v>47596.629574999977</v>
      </c>
      <c r="O514" s="26">
        <f t="shared" ref="O514:O577" si="106">$I514+(INT(COLUMN(O$1)/2) - 5) * ($A514-$I514)/9</f>
        <v>26933.333333333332</v>
      </c>
      <c r="P514" s="25">
        <f>MAX(0,N514*(1+inputs!$B$33)-MAX(0,inputs!$B$31*(O514-inputs!$B$30)))</f>
        <v>47703.13901862497</v>
      </c>
      <c r="Q514" s="26">
        <f t="shared" ref="Q514:Q577" si="107">$I514+(INT(COLUMN(Q$1)/2) - 5) * ($A514-$I514)/9</f>
        <v>30400</v>
      </c>
      <c r="R514" s="25">
        <f>MAX(0,P514*(1+inputs!$B$33)-MAX(0,inputs!$B$31*(Q514-inputs!$B$30)))</f>
        <v>47499.246103904341</v>
      </c>
      <c r="S514" s="26">
        <f t="shared" ref="S514:S577" si="108">$I514+(INT(COLUMN(S$1)/2) - 5) * ($A514-$I514)/9</f>
        <v>33866.666666666664</v>
      </c>
      <c r="T514" s="25">
        <f>MAX(0,R514*(1+inputs!$B$33)-MAX(0,inputs!$B$31*(S514-inputs!$B$30)))</f>
        <v>46980.294795462898</v>
      </c>
      <c r="U514" s="26">
        <f t="shared" ref="U514:U577" si="109">$I514+(INT(COLUMN(U$1)/2) - 5) * ($A514-$I514)/9</f>
        <v>37333.333333333328</v>
      </c>
      <c r="V514" s="25">
        <f>MAX(0,T514*(1+inputs!$B$33)-MAX(0,inputs!$B$31*(U514-inputs!$B$30)))</f>
        <v>46141.559217394832</v>
      </c>
      <c r="W514" s="26">
        <f t="shared" ref="W514:W577" si="110">$I514+(INT(COLUMN(W$1)/2) - 5) * ($A514-$I514)/9</f>
        <v>40800</v>
      </c>
      <c r="X514" s="25">
        <f>MAX(0,V514*(1+inputs!$B$33)-MAX(0,inputs!$B$31*(W514-inputs!$B$30)))</f>
        <v>44978.242605655745</v>
      </c>
      <c r="Y514" s="26">
        <f t="shared" ref="Y514:Y577" si="111">$I514+(INT(COLUMN(Y$1)/2) - 5) * ($A514-$I514)/9</f>
        <v>44266.666666666672</v>
      </c>
      <c r="Z514" s="25">
        <f>MAX(0,X514*(1+inputs!$B$33)-MAX(0,inputs!$B$31*(Y514-inputs!$B$30)))</f>
        <v>43485.476244740574</v>
      </c>
      <c r="AA514" s="25">
        <f>MAX(0,Y514*(1+inputs!$B$33)-MAX(0,inputs!$B$31*(Z514-inputs!$B$30)))</f>
        <v>42833.533804640014</v>
      </c>
      <c r="AB514" s="26">
        <f t="shared" ref="AB514:AB577" si="112">$I514+(INT(COLUMN(AB$1)/2) - 5) * ($A514-$I514)/9</f>
        <v>51200</v>
      </c>
      <c r="AC514" s="25">
        <f>MAX(0,AA514*(1+inputs!$B$33)-MAX(0,inputs!$B$31*(AB514-inputs!$B$30)))</f>
        <v>40684.596811709605</v>
      </c>
      <c r="AD514" s="26">
        <f>IF(inputs!$B$27="YES",MAX(0,inputs!$B$31*(AB514-inputs!$B$30)),0)</f>
        <v>0</v>
      </c>
      <c r="AE514" s="3">
        <f t="shared" ref="AE514:AE577" si="113">SUM(C514:G514)+AD514-H514</f>
        <v>13242.018000000002</v>
      </c>
      <c r="AF514" s="1">
        <f t="shared" si="103"/>
        <v>0.68363999999999581</v>
      </c>
      <c r="AG514" s="8">
        <f t="shared" ref="AG514:AG577" si="114">A514-AE514</f>
        <v>37957.981999999996</v>
      </c>
    </row>
    <row r="515" spans="1:33" x14ac:dyDescent="0.2">
      <c r="A515" s="11">
        <f t="shared" ref="A515:A578" si="115">(ROW(A515)-2)*100</f>
        <v>51300</v>
      </c>
      <c r="B515" s="15">
        <f>inputs!$C$3-MAX(0,MIN((calculations!A515-inputs!$B$8)*0.5,inputs!$C$3))+IF(AND(inputs!$B$23="YES",A515&lt;=inputs!$B$25),inputs!$B$24,0)</f>
        <v>12570</v>
      </c>
      <c r="C515" s="15">
        <f>MAX(0,MIN(A515-B515,inputs!$C$4)*inputs!$B$3)</f>
        <v>7540.2000000000007</v>
      </c>
      <c r="D515" s="16">
        <f>MAX(0,(MIN(A515,inputs!$C$5)-(inputs!$C$4+B515))*inputs!$B$4)</f>
        <v>411.6</v>
      </c>
      <c r="E515" s="16">
        <f>MAX(0, (calculations!A515-inputs!$C$5)*inputs!$B$5)</f>
        <v>0</v>
      </c>
      <c r="F515" s="19">
        <f>MAX(0,inputs!$B$13*(MIN(calculations!A515,inputs!$C$14)-inputs!$C$13))+MAX(0,inputs!$B$14*(calculations!A515-inputs!$C$14))</f>
        <v>5015.8500000000004</v>
      </c>
      <c r="G515" s="22">
        <f>MAX(MIN((calculations!A515-inputs!$B$21)/10000,100%),0) * inputs!$B$18</f>
        <v>342.73200000000003</v>
      </c>
      <c r="H515" s="22">
        <f>IF(AND(inputs!$B$35="YES", calculations!A515&gt;=inputs!$B$36,calculations!A515&lt;inputs!$B$37),inputs!$B$38*MIN(2,inputs!$B$17),0)</f>
        <v>0</v>
      </c>
      <c r="I515" s="25">
        <f>MIN(inputs!$B$32,A515)</f>
        <v>20000</v>
      </c>
      <c r="J515" s="25">
        <f>inputs!$B$29*(1+inputs!$B$33)-MAX(0,inputs!$B$31*(I515-inputs!$B$30))</f>
        <v>46486.999999999993</v>
      </c>
      <c r="K515" s="26">
        <f t="shared" si="104"/>
        <v>20000</v>
      </c>
      <c r="L515" s="25">
        <f>MAX(0,J515*(1+inputs!$B$33)-MAX(0,inputs!$B$31*(K515-inputs!$B$30)))</f>
        <v>47184.304999999986</v>
      </c>
      <c r="M515" s="26">
        <f t="shared" si="105"/>
        <v>23477.777777777777</v>
      </c>
      <c r="N515" s="25">
        <f>MAX(0,L515*(1+inputs!$B$33)-MAX(0,inputs!$B$31*(M515-inputs!$B$30)))</f>
        <v>47595.629574999977</v>
      </c>
      <c r="O515" s="26">
        <f t="shared" si="106"/>
        <v>26955.555555555555</v>
      </c>
      <c r="P515" s="25">
        <f>MAX(0,N515*(1+inputs!$B$33)-MAX(0,inputs!$B$31*(O515-inputs!$B$30)))</f>
        <v>47700.124018624971</v>
      </c>
      <c r="Q515" s="26">
        <f t="shared" si="107"/>
        <v>30433.333333333336</v>
      </c>
      <c r="R515" s="25">
        <f>MAX(0,P515*(1+inputs!$B$33)-MAX(0,inputs!$B$31*(Q515-inputs!$B$30)))</f>
        <v>47493.18587890434</v>
      </c>
      <c r="S515" s="26">
        <f t="shared" si="108"/>
        <v>33911.111111111109</v>
      </c>
      <c r="T515" s="25">
        <f>MAX(0,R515*(1+inputs!$B$33)-MAX(0,inputs!$B$31*(S515-inputs!$B$30)))</f>
        <v>46970.143667087897</v>
      </c>
      <c r="U515" s="26">
        <f t="shared" si="109"/>
        <v>37388.888888888891</v>
      </c>
      <c r="V515" s="25">
        <f>MAX(0,T515*(1+inputs!$B$33)-MAX(0,inputs!$B$31*(U515-inputs!$B$30)))</f>
        <v>46126.255822094208</v>
      </c>
      <c r="W515" s="26">
        <f t="shared" si="110"/>
        <v>40866.666666666672</v>
      </c>
      <c r="X515" s="25">
        <f>MAX(0,V515*(1+inputs!$B$33)-MAX(0,inputs!$B$31*(W515-inputs!$B$30)))</f>
        <v>44956.709659425615</v>
      </c>
      <c r="Y515" s="26">
        <f t="shared" si="111"/>
        <v>44344.444444444445</v>
      </c>
      <c r="Z515" s="25">
        <f>MAX(0,X515*(1+inputs!$B$33)-MAX(0,inputs!$B$31*(Y515-inputs!$B$30)))</f>
        <v>43456.620304316995</v>
      </c>
      <c r="AA515" s="25">
        <f>MAX(0,Y515*(1+inputs!$B$33)-MAX(0,inputs!$B$31*(Z515-inputs!$B$30)))</f>
        <v>42915.075283722581</v>
      </c>
      <c r="AB515" s="26">
        <f t="shared" si="112"/>
        <v>51300</v>
      </c>
      <c r="AC515" s="25">
        <f>MAX(0,AA515*(1+inputs!$B$33)-MAX(0,inputs!$B$31*(AB515-inputs!$B$30)))</f>
        <v>40758.361412978411</v>
      </c>
      <c r="AD515" s="26">
        <f>IF(inputs!$B$27="YES",MAX(0,inputs!$B$31*(AB515-inputs!$B$30)),0)</f>
        <v>0</v>
      </c>
      <c r="AE515" s="3">
        <f t="shared" si="113"/>
        <v>13310.382000000001</v>
      </c>
      <c r="AF515" s="1">
        <f t="shared" ref="AF515:AF578" si="116">(AE516-AE515)/100</f>
        <v>0.68363999999999581</v>
      </c>
      <c r="AG515" s="8">
        <f t="shared" si="114"/>
        <v>37989.618000000002</v>
      </c>
    </row>
    <row r="516" spans="1:33" x14ac:dyDescent="0.2">
      <c r="A516" s="11">
        <f t="shared" si="115"/>
        <v>51400</v>
      </c>
      <c r="B516" s="15">
        <f>inputs!$C$3-MAX(0,MIN((calculations!A516-inputs!$B$8)*0.5,inputs!$C$3))+IF(AND(inputs!$B$23="YES",A516&lt;=inputs!$B$25),inputs!$B$24,0)</f>
        <v>12570</v>
      </c>
      <c r="C516" s="15">
        <f>MAX(0,MIN(A516-B516,inputs!$C$4)*inputs!$B$3)</f>
        <v>7540.2000000000007</v>
      </c>
      <c r="D516" s="16">
        <f>MAX(0,(MIN(A516,inputs!$C$5)-(inputs!$C$4+B516))*inputs!$B$4)</f>
        <v>451.6</v>
      </c>
      <c r="E516" s="16">
        <f>MAX(0, (calculations!A516-inputs!$C$5)*inputs!$B$5)</f>
        <v>0</v>
      </c>
      <c r="F516" s="19">
        <f>MAX(0,inputs!$B$13*(MIN(calculations!A516,inputs!$C$14)-inputs!$C$13))+MAX(0,inputs!$B$14*(calculations!A516-inputs!$C$14))</f>
        <v>5017.8500000000004</v>
      </c>
      <c r="G516" s="22">
        <f>MAX(MIN((calculations!A516-inputs!$B$21)/10000,100%),0) * inputs!$B$18</f>
        <v>369.09600000000006</v>
      </c>
      <c r="H516" s="22">
        <f>IF(AND(inputs!$B$35="YES", calculations!A516&gt;=inputs!$B$36,calculations!A516&lt;inputs!$B$37),inputs!$B$38*MIN(2,inputs!$B$17),0)</f>
        <v>0</v>
      </c>
      <c r="I516" s="25">
        <f>MIN(inputs!$B$32,A516)</f>
        <v>20000</v>
      </c>
      <c r="J516" s="25">
        <f>inputs!$B$29*(1+inputs!$B$33)-MAX(0,inputs!$B$31*(I516-inputs!$B$30))</f>
        <v>46486.999999999993</v>
      </c>
      <c r="K516" s="26">
        <f t="shared" si="104"/>
        <v>20000</v>
      </c>
      <c r="L516" s="25">
        <f>MAX(0,J516*(1+inputs!$B$33)-MAX(0,inputs!$B$31*(K516-inputs!$B$30)))</f>
        <v>47184.304999999986</v>
      </c>
      <c r="M516" s="26">
        <f t="shared" si="105"/>
        <v>23488.888888888891</v>
      </c>
      <c r="N516" s="25">
        <f>MAX(0,L516*(1+inputs!$B$33)-MAX(0,inputs!$B$31*(M516-inputs!$B$30)))</f>
        <v>47594.629574999977</v>
      </c>
      <c r="O516" s="26">
        <f t="shared" si="106"/>
        <v>26977.777777777777</v>
      </c>
      <c r="P516" s="25">
        <f>MAX(0,N516*(1+inputs!$B$33)-MAX(0,inputs!$B$31*(O516-inputs!$B$30)))</f>
        <v>47697.109018624971</v>
      </c>
      <c r="Q516" s="26">
        <f t="shared" si="107"/>
        <v>30466.666666666664</v>
      </c>
      <c r="R516" s="25">
        <f>MAX(0,P516*(1+inputs!$B$33)-MAX(0,inputs!$B$31*(Q516-inputs!$B$30)))</f>
        <v>47487.125653904339</v>
      </c>
      <c r="S516" s="26">
        <f t="shared" si="108"/>
        <v>33955.555555555555</v>
      </c>
      <c r="T516" s="25">
        <f>MAX(0,R516*(1+inputs!$B$33)-MAX(0,inputs!$B$31*(S516-inputs!$B$30)))</f>
        <v>46959.992538712897</v>
      </c>
      <c r="U516" s="26">
        <f t="shared" si="109"/>
        <v>37444.444444444445</v>
      </c>
      <c r="V516" s="25">
        <f>MAX(0,T516*(1+inputs!$B$33)-MAX(0,inputs!$B$31*(U516-inputs!$B$30)))</f>
        <v>46110.952426793585</v>
      </c>
      <c r="W516" s="26">
        <f t="shared" si="110"/>
        <v>40933.333333333328</v>
      </c>
      <c r="X516" s="25">
        <f>MAX(0,V516*(1+inputs!$B$33)-MAX(0,inputs!$B$31*(W516-inputs!$B$30)))</f>
        <v>44935.176713195484</v>
      </c>
      <c r="Y516" s="26">
        <f t="shared" si="111"/>
        <v>44422.222222222219</v>
      </c>
      <c r="Z516" s="25">
        <f>MAX(0,X516*(1+inputs!$B$33)-MAX(0,inputs!$B$31*(Y516-inputs!$B$30)))</f>
        <v>43427.76436389341</v>
      </c>
      <c r="AA516" s="25">
        <f>MAX(0,Y516*(1+inputs!$B$33)-MAX(0,inputs!$B$31*(Z516-inputs!$B$30)))</f>
        <v>42996.616762805141</v>
      </c>
      <c r="AB516" s="26">
        <f t="shared" si="112"/>
        <v>51400</v>
      </c>
      <c r="AC516" s="25">
        <f>MAX(0,AA516*(1+inputs!$B$33)-MAX(0,inputs!$B$31*(AB516-inputs!$B$30)))</f>
        <v>40832.126014247209</v>
      </c>
      <c r="AD516" s="26">
        <f>IF(inputs!$B$27="YES",MAX(0,inputs!$B$31*(AB516-inputs!$B$30)),0)</f>
        <v>0</v>
      </c>
      <c r="AE516" s="3">
        <f t="shared" si="113"/>
        <v>13378.746000000001</v>
      </c>
      <c r="AF516" s="1">
        <f t="shared" si="116"/>
        <v>0.68363999999999581</v>
      </c>
      <c r="AG516" s="8">
        <f t="shared" si="114"/>
        <v>38021.254000000001</v>
      </c>
    </row>
    <row r="517" spans="1:33" x14ac:dyDescent="0.2">
      <c r="A517" s="11">
        <f t="shared" si="115"/>
        <v>51500</v>
      </c>
      <c r="B517" s="15">
        <f>inputs!$C$3-MAX(0,MIN((calculations!A517-inputs!$B$8)*0.5,inputs!$C$3))+IF(AND(inputs!$B$23="YES",A517&lt;=inputs!$B$25),inputs!$B$24,0)</f>
        <v>12570</v>
      </c>
      <c r="C517" s="15">
        <f>MAX(0,MIN(A517-B517,inputs!$C$4)*inputs!$B$3)</f>
        <v>7540.2000000000007</v>
      </c>
      <c r="D517" s="16">
        <f>MAX(0,(MIN(A517,inputs!$C$5)-(inputs!$C$4+B517))*inputs!$B$4)</f>
        <v>491.6</v>
      </c>
      <c r="E517" s="16">
        <f>MAX(0, (calculations!A517-inputs!$C$5)*inputs!$B$5)</f>
        <v>0</v>
      </c>
      <c r="F517" s="19">
        <f>MAX(0,inputs!$B$13*(MIN(calculations!A517,inputs!$C$14)-inputs!$C$13))+MAX(0,inputs!$B$14*(calculations!A517-inputs!$C$14))</f>
        <v>5019.8500000000004</v>
      </c>
      <c r="G517" s="22">
        <f>MAX(MIN((calculations!A517-inputs!$B$21)/10000,100%),0) * inputs!$B$18</f>
        <v>395.46</v>
      </c>
      <c r="H517" s="22">
        <f>IF(AND(inputs!$B$35="YES", calculations!A517&gt;=inputs!$B$36,calculations!A517&lt;inputs!$B$37),inputs!$B$38*MIN(2,inputs!$B$17),0)</f>
        <v>0</v>
      </c>
      <c r="I517" s="25">
        <f>MIN(inputs!$B$32,A517)</f>
        <v>20000</v>
      </c>
      <c r="J517" s="25">
        <f>inputs!$B$29*(1+inputs!$B$33)-MAX(0,inputs!$B$31*(I517-inputs!$B$30))</f>
        <v>46486.999999999993</v>
      </c>
      <c r="K517" s="26">
        <f t="shared" si="104"/>
        <v>20000</v>
      </c>
      <c r="L517" s="25">
        <f>MAX(0,J517*(1+inputs!$B$33)-MAX(0,inputs!$B$31*(K517-inputs!$B$30)))</f>
        <v>47184.304999999986</v>
      </c>
      <c r="M517" s="26">
        <f t="shared" si="105"/>
        <v>23500</v>
      </c>
      <c r="N517" s="25">
        <f>MAX(0,L517*(1+inputs!$B$33)-MAX(0,inputs!$B$31*(M517-inputs!$B$30)))</f>
        <v>47593.629574999977</v>
      </c>
      <c r="O517" s="26">
        <f t="shared" si="106"/>
        <v>27000</v>
      </c>
      <c r="P517" s="25">
        <f>MAX(0,N517*(1+inputs!$B$33)-MAX(0,inputs!$B$31*(O517-inputs!$B$30)))</f>
        <v>47694.094018624972</v>
      </c>
      <c r="Q517" s="26">
        <f t="shared" si="107"/>
        <v>30500</v>
      </c>
      <c r="R517" s="25">
        <f>MAX(0,P517*(1+inputs!$B$33)-MAX(0,inputs!$B$31*(Q517-inputs!$B$30)))</f>
        <v>47481.065428904338</v>
      </c>
      <c r="S517" s="26">
        <f t="shared" si="108"/>
        <v>34000</v>
      </c>
      <c r="T517" s="25">
        <f>MAX(0,R517*(1+inputs!$B$33)-MAX(0,inputs!$B$31*(S517-inputs!$B$30)))</f>
        <v>46949.841410337896</v>
      </c>
      <c r="U517" s="26">
        <f t="shared" si="109"/>
        <v>37500</v>
      </c>
      <c r="V517" s="25">
        <f>MAX(0,T517*(1+inputs!$B$33)-MAX(0,inputs!$B$31*(U517-inputs!$B$30)))</f>
        <v>46095.649031492962</v>
      </c>
      <c r="W517" s="26">
        <f t="shared" si="110"/>
        <v>41000</v>
      </c>
      <c r="X517" s="25">
        <f>MAX(0,V517*(1+inputs!$B$33)-MAX(0,inputs!$B$31*(W517-inputs!$B$30)))</f>
        <v>44913.643766965346</v>
      </c>
      <c r="Y517" s="26">
        <f t="shared" si="111"/>
        <v>44500</v>
      </c>
      <c r="Z517" s="25">
        <f>MAX(0,X517*(1+inputs!$B$33)-MAX(0,inputs!$B$31*(Y517-inputs!$B$30)))</f>
        <v>43398.908423469817</v>
      </c>
      <c r="AA517" s="25">
        <f>MAX(0,Y517*(1+inputs!$B$33)-MAX(0,inputs!$B$31*(Z517-inputs!$B$30)))</f>
        <v>43078.158241887708</v>
      </c>
      <c r="AB517" s="26">
        <f t="shared" si="112"/>
        <v>51500</v>
      </c>
      <c r="AC517" s="25">
        <f>MAX(0,AA517*(1+inputs!$B$33)-MAX(0,inputs!$B$31*(AB517-inputs!$B$30)))</f>
        <v>40905.890615516015</v>
      </c>
      <c r="AD517" s="26">
        <f>IF(inputs!$B$27="YES",MAX(0,inputs!$B$31*(AB517-inputs!$B$30)),0)</f>
        <v>0</v>
      </c>
      <c r="AE517" s="3">
        <f t="shared" si="113"/>
        <v>13447.11</v>
      </c>
      <c r="AF517" s="1">
        <f t="shared" si="116"/>
        <v>0.68364000000001401</v>
      </c>
      <c r="AG517" s="8">
        <f t="shared" si="114"/>
        <v>38052.89</v>
      </c>
    </row>
    <row r="518" spans="1:33" x14ac:dyDescent="0.2">
      <c r="A518" s="11">
        <f t="shared" si="115"/>
        <v>51600</v>
      </c>
      <c r="B518" s="15">
        <f>inputs!$C$3-MAX(0,MIN((calculations!A518-inputs!$B$8)*0.5,inputs!$C$3))+IF(AND(inputs!$B$23="YES",A518&lt;=inputs!$B$25),inputs!$B$24,0)</f>
        <v>12570</v>
      </c>
      <c r="C518" s="15">
        <f>MAX(0,MIN(A518-B518,inputs!$C$4)*inputs!$B$3)</f>
        <v>7540.2000000000007</v>
      </c>
      <c r="D518" s="16">
        <f>MAX(0,(MIN(A518,inputs!$C$5)-(inputs!$C$4+B518))*inputs!$B$4)</f>
        <v>531.6</v>
      </c>
      <c r="E518" s="16">
        <f>MAX(0, (calculations!A518-inputs!$C$5)*inputs!$B$5)</f>
        <v>0</v>
      </c>
      <c r="F518" s="19">
        <f>MAX(0,inputs!$B$13*(MIN(calculations!A518,inputs!$C$14)-inputs!$C$13))+MAX(0,inputs!$B$14*(calculations!A518-inputs!$C$14))</f>
        <v>5021.8500000000004</v>
      </c>
      <c r="G518" s="22">
        <f>MAX(MIN((calculations!A518-inputs!$B$21)/10000,100%),0) * inputs!$B$18</f>
        <v>421.82400000000001</v>
      </c>
      <c r="H518" s="22">
        <f>IF(AND(inputs!$B$35="YES", calculations!A518&gt;=inputs!$B$36,calculations!A518&lt;inputs!$B$37),inputs!$B$38*MIN(2,inputs!$B$17),0)</f>
        <v>0</v>
      </c>
      <c r="I518" s="25">
        <f>MIN(inputs!$B$32,A518)</f>
        <v>20000</v>
      </c>
      <c r="J518" s="25">
        <f>inputs!$B$29*(1+inputs!$B$33)-MAX(0,inputs!$B$31*(I518-inputs!$B$30))</f>
        <v>46486.999999999993</v>
      </c>
      <c r="K518" s="26">
        <f t="shared" si="104"/>
        <v>20000</v>
      </c>
      <c r="L518" s="25">
        <f>MAX(0,J518*(1+inputs!$B$33)-MAX(0,inputs!$B$31*(K518-inputs!$B$30)))</f>
        <v>47184.304999999986</v>
      </c>
      <c r="M518" s="26">
        <f t="shared" si="105"/>
        <v>23511.111111111109</v>
      </c>
      <c r="N518" s="25">
        <f>MAX(0,L518*(1+inputs!$B$33)-MAX(0,inputs!$B$31*(M518-inputs!$B$30)))</f>
        <v>47592.629574999977</v>
      </c>
      <c r="O518" s="26">
        <f t="shared" si="106"/>
        <v>27022.222222222223</v>
      </c>
      <c r="P518" s="25">
        <f>MAX(0,N518*(1+inputs!$B$33)-MAX(0,inputs!$B$31*(O518-inputs!$B$30)))</f>
        <v>47691.079018624972</v>
      </c>
      <c r="Q518" s="26">
        <f t="shared" si="107"/>
        <v>30533.333333333336</v>
      </c>
      <c r="R518" s="25">
        <f>MAX(0,P518*(1+inputs!$B$33)-MAX(0,inputs!$B$31*(Q518-inputs!$B$30)))</f>
        <v>47475.005203904337</v>
      </c>
      <c r="S518" s="26">
        <f t="shared" si="108"/>
        <v>34044.444444444445</v>
      </c>
      <c r="T518" s="25">
        <f>MAX(0,R518*(1+inputs!$B$33)-MAX(0,inputs!$B$31*(S518-inputs!$B$30)))</f>
        <v>46939.690281962896</v>
      </c>
      <c r="U518" s="26">
        <f t="shared" si="109"/>
        <v>37555.555555555555</v>
      </c>
      <c r="V518" s="25">
        <f>MAX(0,T518*(1+inputs!$B$33)-MAX(0,inputs!$B$31*(U518-inputs!$B$30)))</f>
        <v>46080.345636192331</v>
      </c>
      <c r="W518" s="26">
        <f t="shared" si="110"/>
        <v>41066.666666666672</v>
      </c>
      <c r="X518" s="25">
        <f>MAX(0,V518*(1+inputs!$B$33)-MAX(0,inputs!$B$31*(W518-inputs!$B$30)))</f>
        <v>44892.110820735208</v>
      </c>
      <c r="Y518" s="26">
        <f t="shared" si="111"/>
        <v>44577.777777777781</v>
      </c>
      <c r="Z518" s="25">
        <f>MAX(0,X518*(1+inputs!$B$33)-MAX(0,inputs!$B$31*(Y518-inputs!$B$30)))</f>
        <v>43370.052483046231</v>
      </c>
      <c r="AA518" s="25">
        <f>MAX(0,Y518*(1+inputs!$B$33)-MAX(0,inputs!$B$31*(Z518-inputs!$B$30)))</f>
        <v>43159.699720970282</v>
      </c>
      <c r="AB518" s="26">
        <f t="shared" si="112"/>
        <v>51600</v>
      </c>
      <c r="AC518" s="25">
        <f>MAX(0,AA518*(1+inputs!$B$33)-MAX(0,inputs!$B$31*(AB518-inputs!$B$30)))</f>
        <v>40979.655216784828</v>
      </c>
      <c r="AD518" s="26">
        <f>IF(inputs!$B$27="YES",MAX(0,inputs!$B$31*(AB518-inputs!$B$30)),0)</f>
        <v>0</v>
      </c>
      <c r="AE518" s="3">
        <f t="shared" si="113"/>
        <v>13515.474000000002</v>
      </c>
      <c r="AF518" s="1">
        <f t="shared" si="116"/>
        <v>0.68363999999999581</v>
      </c>
      <c r="AG518" s="8">
        <f t="shared" si="114"/>
        <v>38084.525999999998</v>
      </c>
    </row>
    <row r="519" spans="1:33" x14ac:dyDescent="0.2">
      <c r="A519" s="11">
        <f t="shared" si="115"/>
        <v>51700</v>
      </c>
      <c r="B519" s="15">
        <f>inputs!$C$3-MAX(0,MIN((calculations!A519-inputs!$B$8)*0.5,inputs!$C$3))+IF(AND(inputs!$B$23="YES",A519&lt;=inputs!$B$25),inputs!$B$24,0)</f>
        <v>12570</v>
      </c>
      <c r="C519" s="15">
        <f>MAX(0,MIN(A519-B519,inputs!$C$4)*inputs!$B$3)</f>
        <v>7540.2000000000007</v>
      </c>
      <c r="D519" s="16">
        <f>MAX(0,(MIN(A519,inputs!$C$5)-(inputs!$C$4+B519))*inputs!$B$4)</f>
        <v>571.6</v>
      </c>
      <c r="E519" s="16">
        <f>MAX(0, (calculations!A519-inputs!$C$5)*inputs!$B$5)</f>
        <v>0</v>
      </c>
      <c r="F519" s="19">
        <f>MAX(0,inputs!$B$13*(MIN(calculations!A519,inputs!$C$14)-inputs!$C$13))+MAX(0,inputs!$B$14*(calculations!A519-inputs!$C$14))</f>
        <v>5023.8500000000004</v>
      </c>
      <c r="G519" s="22">
        <f>MAX(MIN((calculations!A519-inputs!$B$21)/10000,100%),0) * inputs!$B$18</f>
        <v>448.18800000000005</v>
      </c>
      <c r="H519" s="22">
        <f>IF(AND(inputs!$B$35="YES", calculations!A519&gt;=inputs!$B$36,calculations!A519&lt;inputs!$B$37),inputs!$B$38*MIN(2,inputs!$B$17),0)</f>
        <v>0</v>
      </c>
      <c r="I519" s="25">
        <f>MIN(inputs!$B$32,A519)</f>
        <v>20000</v>
      </c>
      <c r="J519" s="25">
        <f>inputs!$B$29*(1+inputs!$B$33)-MAX(0,inputs!$B$31*(I519-inputs!$B$30))</f>
        <v>46486.999999999993</v>
      </c>
      <c r="K519" s="26">
        <f t="shared" si="104"/>
        <v>20000</v>
      </c>
      <c r="L519" s="25">
        <f>MAX(0,J519*(1+inputs!$B$33)-MAX(0,inputs!$B$31*(K519-inputs!$B$30)))</f>
        <v>47184.304999999986</v>
      </c>
      <c r="M519" s="26">
        <f t="shared" si="105"/>
        <v>23522.222222222223</v>
      </c>
      <c r="N519" s="25">
        <f>MAX(0,L519*(1+inputs!$B$33)-MAX(0,inputs!$B$31*(M519-inputs!$B$30)))</f>
        <v>47591.629574999977</v>
      </c>
      <c r="O519" s="26">
        <f t="shared" si="106"/>
        <v>27044.444444444445</v>
      </c>
      <c r="P519" s="25">
        <f>MAX(0,N519*(1+inputs!$B$33)-MAX(0,inputs!$B$31*(O519-inputs!$B$30)))</f>
        <v>47688.064018624973</v>
      </c>
      <c r="Q519" s="26">
        <f t="shared" si="107"/>
        <v>30566.666666666664</v>
      </c>
      <c r="R519" s="25">
        <f>MAX(0,P519*(1+inputs!$B$33)-MAX(0,inputs!$B$31*(Q519-inputs!$B$30)))</f>
        <v>47468.944978904343</v>
      </c>
      <c r="S519" s="26">
        <f t="shared" si="108"/>
        <v>34088.888888888891</v>
      </c>
      <c r="T519" s="25">
        <f>MAX(0,R519*(1+inputs!$B$33)-MAX(0,inputs!$B$31*(S519-inputs!$B$30)))</f>
        <v>46929.539153587903</v>
      </c>
      <c r="U519" s="26">
        <f t="shared" si="109"/>
        <v>37611.111111111109</v>
      </c>
      <c r="V519" s="25">
        <f>MAX(0,T519*(1+inputs!$B$33)-MAX(0,inputs!$B$31*(U519-inputs!$B$30)))</f>
        <v>46065.042240891715</v>
      </c>
      <c r="W519" s="26">
        <f t="shared" si="110"/>
        <v>41133.333333333328</v>
      </c>
      <c r="X519" s="25">
        <f>MAX(0,V519*(1+inputs!$B$33)-MAX(0,inputs!$B$31*(W519-inputs!$B$30)))</f>
        <v>44870.577874505085</v>
      </c>
      <c r="Y519" s="26">
        <f t="shared" si="111"/>
        <v>44655.555555555555</v>
      </c>
      <c r="Z519" s="25">
        <f>MAX(0,X519*(1+inputs!$B$33)-MAX(0,inputs!$B$31*(Y519-inputs!$B$30)))</f>
        <v>43341.196542622652</v>
      </c>
      <c r="AA519" s="25">
        <f>MAX(0,Y519*(1+inputs!$B$33)-MAX(0,inputs!$B$31*(Z519-inputs!$B$30)))</f>
        <v>43241.241200052842</v>
      </c>
      <c r="AB519" s="26">
        <f t="shared" si="112"/>
        <v>51700</v>
      </c>
      <c r="AC519" s="25">
        <f>MAX(0,AA519*(1+inputs!$B$33)-MAX(0,inputs!$B$31*(AB519-inputs!$B$30)))</f>
        <v>41053.419818053626</v>
      </c>
      <c r="AD519" s="26">
        <f>IF(inputs!$B$27="YES",MAX(0,inputs!$B$31*(AB519-inputs!$B$30)),0)</f>
        <v>0</v>
      </c>
      <c r="AE519" s="3">
        <f t="shared" si="113"/>
        <v>13583.838000000002</v>
      </c>
      <c r="AF519" s="1">
        <f t="shared" si="116"/>
        <v>0.68363999999999581</v>
      </c>
      <c r="AG519" s="8">
        <f t="shared" si="114"/>
        <v>38116.161999999997</v>
      </c>
    </row>
    <row r="520" spans="1:33" x14ac:dyDescent="0.2">
      <c r="A520" s="11">
        <f t="shared" si="115"/>
        <v>51800</v>
      </c>
      <c r="B520" s="15">
        <f>inputs!$C$3-MAX(0,MIN((calculations!A520-inputs!$B$8)*0.5,inputs!$C$3))+IF(AND(inputs!$B$23="YES",A520&lt;=inputs!$B$25),inputs!$B$24,0)</f>
        <v>12570</v>
      </c>
      <c r="C520" s="15">
        <f>MAX(0,MIN(A520-B520,inputs!$C$4)*inputs!$B$3)</f>
        <v>7540.2000000000007</v>
      </c>
      <c r="D520" s="16">
        <f>MAX(0,(MIN(A520,inputs!$C$5)-(inputs!$C$4+B520))*inputs!$B$4)</f>
        <v>611.6</v>
      </c>
      <c r="E520" s="16">
        <f>MAX(0, (calculations!A520-inputs!$C$5)*inputs!$B$5)</f>
        <v>0</v>
      </c>
      <c r="F520" s="19">
        <f>MAX(0,inputs!$B$13*(MIN(calculations!A520,inputs!$C$14)-inputs!$C$13))+MAX(0,inputs!$B$14*(calculations!A520-inputs!$C$14))</f>
        <v>5025.8500000000004</v>
      </c>
      <c r="G520" s="22">
        <f>MAX(MIN((calculations!A520-inputs!$B$21)/10000,100%),0) * inputs!$B$18</f>
        <v>474.55200000000002</v>
      </c>
      <c r="H520" s="22">
        <f>IF(AND(inputs!$B$35="YES", calculations!A520&gt;=inputs!$B$36,calculations!A520&lt;inputs!$B$37),inputs!$B$38*MIN(2,inputs!$B$17),0)</f>
        <v>0</v>
      </c>
      <c r="I520" s="25">
        <f>MIN(inputs!$B$32,A520)</f>
        <v>20000</v>
      </c>
      <c r="J520" s="25">
        <f>inputs!$B$29*(1+inputs!$B$33)-MAX(0,inputs!$B$31*(I520-inputs!$B$30))</f>
        <v>46486.999999999993</v>
      </c>
      <c r="K520" s="26">
        <f t="shared" si="104"/>
        <v>20000</v>
      </c>
      <c r="L520" s="25">
        <f>MAX(0,J520*(1+inputs!$B$33)-MAX(0,inputs!$B$31*(K520-inputs!$B$30)))</f>
        <v>47184.304999999986</v>
      </c>
      <c r="M520" s="26">
        <f t="shared" si="105"/>
        <v>23533.333333333332</v>
      </c>
      <c r="N520" s="25">
        <f>MAX(0,L520*(1+inputs!$B$33)-MAX(0,inputs!$B$31*(M520-inputs!$B$30)))</f>
        <v>47590.629574999977</v>
      </c>
      <c r="O520" s="26">
        <f t="shared" si="106"/>
        <v>27066.666666666668</v>
      </c>
      <c r="P520" s="25">
        <f>MAX(0,N520*(1+inputs!$B$33)-MAX(0,inputs!$B$31*(O520-inputs!$B$30)))</f>
        <v>47685.049018624966</v>
      </c>
      <c r="Q520" s="26">
        <f t="shared" si="107"/>
        <v>30600</v>
      </c>
      <c r="R520" s="25">
        <f>MAX(0,P520*(1+inputs!$B$33)-MAX(0,inputs!$B$31*(Q520-inputs!$B$30)))</f>
        <v>47462.884753904335</v>
      </c>
      <c r="S520" s="26">
        <f t="shared" si="108"/>
        <v>34133.333333333336</v>
      </c>
      <c r="T520" s="25">
        <f>MAX(0,R520*(1+inputs!$B$33)-MAX(0,inputs!$B$31*(S520-inputs!$B$30)))</f>
        <v>46919.388025212895</v>
      </c>
      <c r="U520" s="26">
        <f t="shared" si="109"/>
        <v>37666.666666666672</v>
      </c>
      <c r="V520" s="25">
        <f>MAX(0,T520*(1+inputs!$B$33)-MAX(0,inputs!$B$31*(U520-inputs!$B$30)))</f>
        <v>46049.738845591084</v>
      </c>
      <c r="W520" s="26">
        <f t="shared" si="110"/>
        <v>41200</v>
      </c>
      <c r="X520" s="25">
        <f>MAX(0,V520*(1+inputs!$B$33)-MAX(0,inputs!$B$31*(W520-inputs!$B$30)))</f>
        <v>44849.044928274947</v>
      </c>
      <c r="Y520" s="26">
        <f t="shared" si="111"/>
        <v>44733.333333333328</v>
      </c>
      <c r="Z520" s="25">
        <f>MAX(0,X520*(1+inputs!$B$33)-MAX(0,inputs!$B$31*(Y520-inputs!$B$30)))</f>
        <v>43312.340602199067</v>
      </c>
      <c r="AA520" s="25">
        <f>MAX(0,Y520*(1+inputs!$B$33)-MAX(0,inputs!$B$31*(Z520-inputs!$B$30)))</f>
        <v>43322.782679135402</v>
      </c>
      <c r="AB520" s="26">
        <f t="shared" si="112"/>
        <v>51800</v>
      </c>
      <c r="AC520" s="25">
        <f>MAX(0,AA520*(1+inputs!$B$33)-MAX(0,inputs!$B$31*(AB520-inputs!$B$30)))</f>
        <v>41127.184419322424</v>
      </c>
      <c r="AD520" s="26">
        <f>IF(inputs!$B$27="YES",MAX(0,inputs!$B$31*(AB520-inputs!$B$30)),0)</f>
        <v>0</v>
      </c>
      <c r="AE520" s="3">
        <f t="shared" si="113"/>
        <v>13652.202000000001</v>
      </c>
      <c r="AF520" s="1">
        <f t="shared" si="116"/>
        <v>0.68363999999999581</v>
      </c>
      <c r="AG520" s="8">
        <f t="shared" si="114"/>
        <v>38147.797999999995</v>
      </c>
    </row>
    <row r="521" spans="1:33" x14ac:dyDescent="0.2">
      <c r="A521" s="11">
        <f t="shared" si="115"/>
        <v>51900</v>
      </c>
      <c r="B521" s="15">
        <f>inputs!$C$3-MAX(0,MIN((calculations!A521-inputs!$B$8)*0.5,inputs!$C$3))+IF(AND(inputs!$B$23="YES",A521&lt;=inputs!$B$25),inputs!$B$24,0)</f>
        <v>12570</v>
      </c>
      <c r="C521" s="15">
        <f>MAX(0,MIN(A521-B521,inputs!$C$4)*inputs!$B$3)</f>
        <v>7540.2000000000007</v>
      </c>
      <c r="D521" s="16">
        <f>MAX(0,(MIN(A521,inputs!$C$5)-(inputs!$C$4+B521))*inputs!$B$4)</f>
        <v>651.6</v>
      </c>
      <c r="E521" s="16">
        <f>MAX(0, (calculations!A521-inputs!$C$5)*inputs!$B$5)</f>
        <v>0</v>
      </c>
      <c r="F521" s="19">
        <f>MAX(0,inputs!$B$13*(MIN(calculations!A521,inputs!$C$14)-inputs!$C$13))+MAX(0,inputs!$B$14*(calculations!A521-inputs!$C$14))</f>
        <v>5027.8500000000004</v>
      </c>
      <c r="G521" s="22">
        <f>MAX(MIN((calculations!A521-inputs!$B$21)/10000,100%),0) * inputs!$B$18</f>
        <v>500.916</v>
      </c>
      <c r="H521" s="22">
        <f>IF(AND(inputs!$B$35="YES", calculations!A521&gt;=inputs!$B$36,calculations!A521&lt;inputs!$B$37),inputs!$B$38*MIN(2,inputs!$B$17),0)</f>
        <v>0</v>
      </c>
      <c r="I521" s="25">
        <f>MIN(inputs!$B$32,A521)</f>
        <v>20000</v>
      </c>
      <c r="J521" s="25">
        <f>inputs!$B$29*(1+inputs!$B$33)-MAX(0,inputs!$B$31*(I521-inputs!$B$30))</f>
        <v>46486.999999999993</v>
      </c>
      <c r="K521" s="26">
        <f t="shared" si="104"/>
        <v>20000</v>
      </c>
      <c r="L521" s="25">
        <f>MAX(0,J521*(1+inputs!$B$33)-MAX(0,inputs!$B$31*(K521-inputs!$B$30)))</f>
        <v>47184.304999999986</v>
      </c>
      <c r="M521" s="26">
        <f t="shared" si="105"/>
        <v>23544.444444444445</v>
      </c>
      <c r="N521" s="25">
        <f>MAX(0,L521*(1+inputs!$B$33)-MAX(0,inputs!$B$31*(M521-inputs!$B$30)))</f>
        <v>47589.629574999977</v>
      </c>
      <c r="O521" s="26">
        <f t="shared" si="106"/>
        <v>27088.888888888891</v>
      </c>
      <c r="P521" s="25">
        <f>MAX(0,N521*(1+inputs!$B$33)-MAX(0,inputs!$B$31*(O521-inputs!$B$30)))</f>
        <v>47682.034018624967</v>
      </c>
      <c r="Q521" s="26">
        <f t="shared" si="107"/>
        <v>30633.333333333336</v>
      </c>
      <c r="R521" s="25">
        <f>MAX(0,P521*(1+inputs!$B$33)-MAX(0,inputs!$B$31*(Q521-inputs!$B$30)))</f>
        <v>47456.824528904333</v>
      </c>
      <c r="S521" s="26">
        <f t="shared" si="108"/>
        <v>34177.777777777781</v>
      </c>
      <c r="T521" s="25">
        <f>MAX(0,R521*(1+inputs!$B$33)-MAX(0,inputs!$B$31*(S521-inputs!$B$30)))</f>
        <v>46909.236896837894</v>
      </c>
      <c r="U521" s="26">
        <f t="shared" si="109"/>
        <v>37722.222222222219</v>
      </c>
      <c r="V521" s="25">
        <f>MAX(0,T521*(1+inputs!$B$33)-MAX(0,inputs!$B$31*(U521-inputs!$B$30)))</f>
        <v>46034.435450290453</v>
      </c>
      <c r="W521" s="26">
        <f t="shared" si="110"/>
        <v>41266.666666666672</v>
      </c>
      <c r="X521" s="25">
        <f>MAX(0,V521*(1+inputs!$B$33)-MAX(0,inputs!$B$31*(W521-inputs!$B$30)))</f>
        <v>44827.511982044802</v>
      </c>
      <c r="Y521" s="26">
        <f t="shared" si="111"/>
        <v>44811.111111111109</v>
      </c>
      <c r="Z521" s="25">
        <f>MAX(0,X521*(1+inputs!$B$33)-MAX(0,inputs!$B$31*(Y521-inputs!$B$30)))</f>
        <v>43283.484661775467</v>
      </c>
      <c r="AA521" s="25">
        <f>MAX(0,Y521*(1+inputs!$B$33)-MAX(0,inputs!$B$31*(Z521-inputs!$B$30)))</f>
        <v>43404.324158217983</v>
      </c>
      <c r="AB521" s="26">
        <f t="shared" si="112"/>
        <v>51900</v>
      </c>
      <c r="AC521" s="25">
        <f>MAX(0,AA521*(1+inputs!$B$33)-MAX(0,inputs!$B$31*(AB521-inputs!$B$30)))</f>
        <v>41200.949020591244</v>
      </c>
      <c r="AD521" s="26">
        <f>IF(inputs!$B$27="YES",MAX(0,inputs!$B$31*(AB521-inputs!$B$30)),0)</f>
        <v>0</v>
      </c>
      <c r="AE521" s="3">
        <f t="shared" si="113"/>
        <v>13720.566000000001</v>
      </c>
      <c r="AF521" s="1">
        <f t="shared" si="116"/>
        <v>0.68364000000001401</v>
      </c>
      <c r="AG521" s="8">
        <f t="shared" si="114"/>
        <v>38179.434000000001</v>
      </c>
    </row>
    <row r="522" spans="1:33" x14ac:dyDescent="0.2">
      <c r="A522" s="11">
        <f t="shared" si="115"/>
        <v>52000</v>
      </c>
      <c r="B522" s="15">
        <f>inputs!$C$3-MAX(0,MIN((calculations!A522-inputs!$B$8)*0.5,inputs!$C$3))+IF(AND(inputs!$B$23="YES",A522&lt;=inputs!$B$25),inputs!$B$24,0)</f>
        <v>12570</v>
      </c>
      <c r="C522" s="15">
        <f>MAX(0,MIN(A522-B522,inputs!$C$4)*inputs!$B$3)</f>
        <v>7540.2000000000007</v>
      </c>
      <c r="D522" s="16">
        <f>MAX(0,(MIN(A522,inputs!$C$5)-(inputs!$C$4+B522))*inputs!$B$4)</f>
        <v>691.6</v>
      </c>
      <c r="E522" s="16">
        <f>MAX(0, (calculations!A522-inputs!$C$5)*inputs!$B$5)</f>
        <v>0</v>
      </c>
      <c r="F522" s="19">
        <f>MAX(0,inputs!$B$13*(MIN(calculations!A522,inputs!$C$14)-inputs!$C$13))+MAX(0,inputs!$B$14*(calculations!A522-inputs!$C$14))</f>
        <v>5029.8500000000004</v>
      </c>
      <c r="G522" s="22">
        <f>MAX(MIN((calculations!A522-inputs!$B$21)/10000,100%),0) * inputs!$B$18</f>
        <v>527.28000000000009</v>
      </c>
      <c r="H522" s="22">
        <f>IF(AND(inputs!$B$35="YES", calculations!A522&gt;=inputs!$B$36,calculations!A522&lt;inputs!$B$37),inputs!$B$38*MIN(2,inputs!$B$17),0)</f>
        <v>0</v>
      </c>
      <c r="I522" s="25">
        <f>MIN(inputs!$B$32,A522)</f>
        <v>20000</v>
      </c>
      <c r="J522" s="25">
        <f>inputs!$B$29*(1+inputs!$B$33)-MAX(0,inputs!$B$31*(I522-inputs!$B$30))</f>
        <v>46486.999999999993</v>
      </c>
      <c r="K522" s="26">
        <f t="shared" si="104"/>
        <v>20000</v>
      </c>
      <c r="L522" s="25">
        <f>MAX(0,J522*(1+inputs!$B$33)-MAX(0,inputs!$B$31*(K522-inputs!$B$30)))</f>
        <v>47184.304999999986</v>
      </c>
      <c r="M522" s="26">
        <f t="shared" si="105"/>
        <v>23555.555555555555</v>
      </c>
      <c r="N522" s="25">
        <f>MAX(0,L522*(1+inputs!$B$33)-MAX(0,inputs!$B$31*(M522-inputs!$B$30)))</f>
        <v>47588.629574999977</v>
      </c>
      <c r="O522" s="26">
        <f t="shared" si="106"/>
        <v>27111.111111111109</v>
      </c>
      <c r="P522" s="25">
        <f>MAX(0,N522*(1+inputs!$B$33)-MAX(0,inputs!$B$31*(O522-inputs!$B$30)))</f>
        <v>47679.019018624967</v>
      </c>
      <c r="Q522" s="26">
        <f t="shared" si="107"/>
        <v>30666.666666666664</v>
      </c>
      <c r="R522" s="25">
        <f>MAX(0,P522*(1+inputs!$B$33)-MAX(0,inputs!$B$31*(Q522-inputs!$B$30)))</f>
        <v>47450.764303904332</v>
      </c>
      <c r="S522" s="26">
        <f t="shared" si="108"/>
        <v>34222.222222222219</v>
      </c>
      <c r="T522" s="25">
        <f>MAX(0,R522*(1+inputs!$B$33)-MAX(0,inputs!$B$31*(S522-inputs!$B$30)))</f>
        <v>46899.085768462894</v>
      </c>
      <c r="U522" s="26">
        <f t="shared" si="109"/>
        <v>37777.777777777781</v>
      </c>
      <c r="V522" s="25">
        <f>MAX(0,T522*(1+inputs!$B$33)-MAX(0,inputs!$B$31*(U522-inputs!$B$30)))</f>
        <v>46019.13205498983</v>
      </c>
      <c r="W522" s="26">
        <f t="shared" si="110"/>
        <v>41333.333333333328</v>
      </c>
      <c r="X522" s="25">
        <f>MAX(0,V522*(1+inputs!$B$33)-MAX(0,inputs!$B$31*(W522-inputs!$B$30)))</f>
        <v>44805.979035814671</v>
      </c>
      <c r="Y522" s="26">
        <f t="shared" si="111"/>
        <v>44888.888888888891</v>
      </c>
      <c r="Z522" s="25">
        <f>MAX(0,X522*(1+inputs!$B$33)-MAX(0,inputs!$B$31*(Y522-inputs!$B$30)))</f>
        <v>43254.628721351881</v>
      </c>
      <c r="AA522" s="25">
        <f>MAX(0,Y522*(1+inputs!$B$33)-MAX(0,inputs!$B$31*(Z522-inputs!$B$30)))</f>
        <v>43485.865637300551</v>
      </c>
      <c r="AB522" s="26">
        <f t="shared" si="112"/>
        <v>52000</v>
      </c>
      <c r="AC522" s="25">
        <f>MAX(0,AA522*(1+inputs!$B$33)-MAX(0,inputs!$B$31*(AB522-inputs!$B$30)))</f>
        <v>41274.71362186005</v>
      </c>
      <c r="AD522" s="26">
        <f>IF(inputs!$B$27="YES",MAX(0,inputs!$B$31*(AB522-inputs!$B$30)),0)</f>
        <v>0</v>
      </c>
      <c r="AE522" s="3">
        <f t="shared" si="113"/>
        <v>13788.930000000002</v>
      </c>
      <c r="AF522" s="1">
        <f t="shared" si="116"/>
        <v>0.68363999999999581</v>
      </c>
      <c r="AG522" s="8">
        <f t="shared" si="114"/>
        <v>38211.07</v>
      </c>
    </row>
    <row r="523" spans="1:33" x14ac:dyDescent="0.2">
      <c r="A523" s="11">
        <f t="shared" si="115"/>
        <v>52100</v>
      </c>
      <c r="B523" s="15">
        <f>inputs!$C$3-MAX(0,MIN((calculations!A523-inputs!$B$8)*0.5,inputs!$C$3))+IF(AND(inputs!$B$23="YES",A523&lt;=inputs!$B$25),inputs!$B$24,0)</f>
        <v>12570</v>
      </c>
      <c r="C523" s="15">
        <f>MAX(0,MIN(A523-B523,inputs!$C$4)*inputs!$B$3)</f>
        <v>7540.2000000000007</v>
      </c>
      <c r="D523" s="16">
        <f>MAX(0,(MIN(A523,inputs!$C$5)-(inputs!$C$4+B523))*inputs!$B$4)</f>
        <v>731.6</v>
      </c>
      <c r="E523" s="16">
        <f>MAX(0, (calculations!A523-inputs!$C$5)*inputs!$B$5)</f>
        <v>0</v>
      </c>
      <c r="F523" s="19">
        <f>MAX(0,inputs!$B$13*(MIN(calculations!A523,inputs!$C$14)-inputs!$C$13))+MAX(0,inputs!$B$14*(calculations!A523-inputs!$C$14))</f>
        <v>5031.8500000000004</v>
      </c>
      <c r="G523" s="22">
        <f>MAX(MIN((calculations!A523-inputs!$B$21)/10000,100%),0) * inputs!$B$18</f>
        <v>553.64400000000001</v>
      </c>
      <c r="H523" s="22">
        <f>IF(AND(inputs!$B$35="YES", calculations!A523&gt;=inputs!$B$36,calculations!A523&lt;inputs!$B$37),inputs!$B$38*MIN(2,inputs!$B$17),0)</f>
        <v>0</v>
      </c>
      <c r="I523" s="25">
        <f>MIN(inputs!$B$32,A523)</f>
        <v>20000</v>
      </c>
      <c r="J523" s="25">
        <f>inputs!$B$29*(1+inputs!$B$33)-MAX(0,inputs!$B$31*(I523-inputs!$B$30))</f>
        <v>46486.999999999993</v>
      </c>
      <c r="K523" s="26">
        <f t="shared" si="104"/>
        <v>20000</v>
      </c>
      <c r="L523" s="25">
        <f>MAX(0,J523*(1+inputs!$B$33)-MAX(0,inputs!$B$31*(K523-inputs!$B$30)))</f>
        <v>47184.304999999986</v>
      </c>
      <c r="M523" s="26">
        <f t="shared" si="105"/>
        <v>23566.666666666668</v>
      </c>
      <c r="N523" s="25">
        <f>MAX(0,L523*(1+inputs!$B$33)-MAX(0,inputs!$B$31*(M523-inputs!$B$30)))</f>
        <v>47587.629574999977</v>
      </c>
      <c r="O523" s="26">
        <f t="shared" si="106"/>
        <v>27133.333333333332</v>
      </c>
      <c r="P523" s="25">
        <f>MAX(0,N523*(1+inputs!$B$33)-MAX(0,inputs!$B$31*(O523-inputs!$B$30)))</f>
        <v>47676.004018624968</v>
      </c>
      <c r="Q523" s="26">
        <f t="shared" si="107"/>
        <v>30700</v>
      </c>
      <c r="R523" s="25">
        <f>MAX(0,P523*(1+inputs!$B$33)-MAX(0,inputs!$B$31*(Q523-inputs!$B$30)))</f>
        <v>47444.704078904339</v>
      </c>
      <c r="S523" s="26">
        <f t="shared" si="108"/>
        <v>34266.666666666664</v>
      </c>
      <c r="T523" s="25">
        <f>MAX(0,R523*(1+inputs!$B$33)-MAX(0,inputs!$B$31*(S523-inputs!$B$30)))</f>
        <v>46888.934640087893</v>
      </c>
      <c r="U523" s="26">
        <f t="shared" si="109"/>
        <v>37833.333333333328</v>
      </c>
      <c r="V523" s="25">
        <f>MAX(0,T523*(1+inputs!$B$33)-MAX(0,inputs!$B$31*(U523-inputs!$B$30)))</f>
        <v>46003.828659689207</v>
      </c>
      <c r="W523" s="26">
        <f t="shared" si="110"/>
        <v>41400</v>
      </c>
      <c r="X523" s="25">
        <f>MAX(0,V523*(1+inputs!$B$33)-MAX(0,inputs!$B$31*(W523-inputs!$B$30)))</f>
        <v>44784.44608958454</v>
      </c>
      <c r="Y523" s="26">
        <f t="shared" si="111"/>
        <v>44966.666666666672</v>
      </c>
      <c r="Z523" s="25">
        <f>MAX(0,X523*(1+inputs!$B$33)-MAX(0,inputs!$B$31*(Y523-inputs!$B$30)))</f>
        <v>43225.772780928302</v>
      </c>
      <c r="AA523" s="25">
        <f>MAX(0,Y523*(1+inputs!$B$33)-MAX(0,inputs!$B$31*(Z523-inputs!$B$30)))</f>
        <v>43567.407116383118</v>
      </c>
      <c r="AB523" s="26">
        <f t="shared" si="112"/>
        <v>52100</v>
      </c>
      <c r="AC523" s="25">
        <f>MAX(0,AA523*(1+inputs!$B$33)-MAX(0,inputs!$B$31*(AB523-inputs!$B$30)))</f>
        <v>41348.478223128855</v>
      </c>
      <c r="AD523" s="26">
        <f>IF(inputs!$B$27="YES",MAX(0,inputs!$B$31*(AB523-inputs!$B$30)),0)</f>
        <v>0</v>
      </c>
      <c r="AE523" s="3">
        <f t="shared" si="113"/>
        <v>13857.294000000002</v>
      </c>
      <c r="AF523" s="1">
        <f t="shared" si="116"/>
        <v>0.68363999999999581</v>
      </c>
      <c r="AG523" s="8">
        <f t="shared" si="114"/>
        <v>38242.705999999998</v>
      </c>
    </row>
    <row r="524" spans="1:33" x14ac:dyDescent="0.2">
      <c r="A524" s="11">
        <f t="shared" si="115"/>
        <v>52200</v>
      </c>
      <c r="B524" s="15">
        <f>inputs!$C$3-MAX(0,MIN((calculations!A524-inputs!$B$8)*0.5,inputs!$C$3))+IF(AND(inputs!$B$23="YES",A524&lt;=inputs!$B$25),inputs!$B$24,0)</f>
        <v>12570</v>
      </c>
      <c r="C524" s="15">
        <f>MAX(0,MIN(A524-B524,inputs!$C$4)*inputs!$B$3)</f>
        <v>7540.2000000000007</v>
      </c>
      <c r="D524" s="16">
        <f>MAX(0,(MIN(A524,inputs!$C$5)-(inputs!$C$4+B524))*inputs!$B$4)</f>
        <v>771.6</v>
      </c>
      <c r="E524" s="16">
        <f>MAX(0, (calculations!A524-inputs!$C$5)*inputs!$B$5)</f>
        <v>0</v>
      </c>
      <c r="F524" s="19">
        <f>MAX(0,inputs!$B$13*(MIN(calculations!A524,inputs!$C$14)-inputs!$C$13))+MAX(0,inputs!$B$14*(calculations!A524-inputs!$C$14))</f>
        <v>5033.8500000000004</v>
      </c>
      <c r="G524" s="22">
        <f>MAX(MIN((calculations!A524-inputs!$B$21)/10000,100%),0) * inputs!$B$18</f>
        <v>580.00800000000004</v>
      </c>
      <c r="H524" s="22">
        <f>IF(AND(inputs!$B$35="YES", calculations!A524&gt;=inputs!$B$36,calculations!A524&lt;inputs!$B$37),inputs!$B$38*MIN(2,inputs!$B$17),0)</f>
        <v>0</v>
      </c>
      <c r="I524" s="25">
        <f>MIN(inputs!$B$32,A524)</f>
        <v>20000</v>
      </c>
      <c r="J524" s="25">
        <f>inputs!$B$29*(1+inputs!$B$33)-MAX(0,inputs!$B$31*(I524-inputs!$B$30))</f>
        <v>46486.999999999993</v>
      </c>
      <c r="K524" s="26">
        <f t="shared" si="104"/>
        <v>20000</v>
      </c>
      <c r="L524" s="25">
        <f>MAX(0,J524*(1+inputs!$B$33)-MAX(0,inputs!$B$31*(K524-inputs!$B$30)))</f>
        <v>47184.304999999986</v>
      </c>
      <c r="M524" s="26">
        <f t="shared" si="105"/>
        <v>23577.777777777777</v>
      </c>
      <c r="N524" s="25">
        <f>MAX(0,L524*(1+inputs!$B$33)-MAX(0,inputs!$B$31*(M524-inputs!$B$30)))</f>
        <v>47586.629574999977</v>
      </c>
      <c r="O524" s="26">
        <f t="shared" si="106"/>
        <v>27155.555555555555</v>
      </c>
      <c r="P524" s="25">
        <f>MAX(0,N524*(1+inputs!$B$33)-MAX(0,inputs!$B$31*(O524-inputs!$B$30)))</f>
        <v>47672.989018624969</v>
      </c>
      <c r="Q524" s="26">
        <f t="shared" si="107"/>
        <v>30733.333333333336</v>
      </c>
      <c r="R524" s="25">
        <f>MAX(0,P524*(1+inputs!$B$33)-MAX(0,inputs!$B$31*(Q524-inputs!$B$30)))</f>
        <v>47438.643853904337</v>
      </c>
      <c r="S524" s="26">
        <f t="shared" si="108"/>
        <v>34311.111111111109</v>
      </c>
      <c r="T524" s="25">
        <f>MAX(0,R524*(1+inputs!$B$33)-MAX(0,inputs!$B$31*(S524-inputs!$B$30)))</f>
        <v>46878.783511712893</v>
      </c>
      <c r="U524" s="26">
        <f t="shared" si="109"/>
        <v>37888.888888888891</v>
      </c>
      <c r="V524" s="25">
        <f>MAX(0,T524*(1+inputs!$B$33)-MAX(0,inputs!$B$31*(U524-inputs!$B$30)))</f>
        <v>45988.525264388576</v>
      </c>
      <c r="W524" s="26">
        <f t="shared" si="110"/>
        <v>41466.666666666672</v>
      </c>
      <c r="X524" s="25">
        <f>MAX(0,V524*(1+inputs!$B$33)-MAX(0,inputs!$B$31*(W524-inputs!$B$30)))</f>
        <v>44762.913143354395</v>
      </c>
      <c r="Y524" s="26">
        <f t="shared" si="111"/>
        <v>45044.444444444445</v>
      </c>
      <c r="Z524" s="25">
        <f>MAX(0,X524*(1+inputs!$B$33)-MAX(0,inputs!$B$31*(Y524-inputs!$B$30)))</f>
        <v>43196.916840504702</v>
      </c>
      <c r="AA524" s="25">
        <f>MAX(0,Y524*(1+inputs!$B$33)-MAX(0,inputs!$B$31*(Z524-inputs!$B$30)))</f>
        <v>43648.948595465685</v>
      </c>
      <c r="AB524" s="26">
        <f t="shared" si="112"/>
        <v>52200</v>
      </c>
      <c r="AC524" s="25">
        <f>MAX(0,AA524*(1+inputs!$B$33)-MAX(0,inputs!$B$31*(AB524-inputs!$B$30)))</f>
        <v>41422.242824397661</v>
      </c>
      <c r="AD524" s="26">
        <f>IF(inputs!$B$27="YES",MAX(0,inputs!$B$31*(AB524-inputs!$B$30)),0)</f>
        <v>0</v>
      </c>
      <c r="AE524" s="3">
        <f t="shared" si="113"/>
        <v>13925.658000000001</v>
      </c>
      <c r="AF524" s="1">
        <f t="shared" si="116"/>
        <v>0.68363999999999581</v>
      </c>
      <c r="AG524" s="8">
        <f t="shared" si="114"/>
        <v>38274.341999999997</v>
      </c>
    </row>
    <row r="525" spans="1:33" x14ac:dyDescent="0.2">
      <c r="A525" s="11">
        <f t="shared" si="115"/>
        <v>52300</v>
      </c>
      <c r="B525" s="15">
        <f>inputs!$C$3-MAX(0,MIN((calculations!A525-inputs!$B$8)*0.5,inputs!$C$3))+IF(AND(inputs!$B$23="YES",A525&lt;=inputs!$B$25),inputs!$B$24,0)</f>
        <v>12570</v>
      </c>
      <c r="C525" s="15">
        <f>MAX(0,MIN(A525-B525,inputs!$C$4)*inputs!$B$3)</f>
        <v>7540.2000000000007</v>
      </c>
      <c r="D525" s="16">
        <f>MAX(0,(MIN(A525,inputs!$C$5)-(inputs!$C$4+B525))*inputs!$B$4)</f>
        <v>811.6</v>
      </c>
      <c r="E525" s="16">
        <f>MAX(0, (calculations!A525-inputs!$C$5)*inputs!$B$5)</f>
        <v>0</v>
      </c>
      <c r="F525" s="19">
        <f>MAX(0,inputs!$B$13*(MIN(calculations!A525,inputs!$C$14)-inputs!$C$13))+MAX(0,inputs!$B$14*(calculations!A525-inputs!$C$14))</f>
        <v>5035.8500000000004</v>
      </c>
      <c r="G525" s="22">
        <f>MAX(MIN((calculations!A525-inputs!$B$21)/10000,100%),0) * inputs!$B$18</f>
        <v>606.37200000000007</v>
      </c>
      <c r="H525" s="22">
        <f>IF(AND(inputs!$B$35="YES", calculations!A525&gt;=inputs!$B$36,calculations!A525&lt;inputs!$B$37),inputs!$B$38*MIN(2,inputs!$B$17),0)</f>
        <v>0</v>
      </c>
      <c r="I525" s="25">
        <f>MIN(inputs!$B$32,A525)</f>
        <v>20000</v>
      </c>
      <c r="J525" s="25">
        <f>inputs!$B$29*(1+inputs!$B$33)-MAX(0,inputs!$B$31*(I525-inputs!$B$30))</f>
        <v>46486.999999999993</v>
      </c>
      <c r="K525" s="26">
        <f t="shared" si="104"/>
        <v>20000</v>
      </c>
      <c r="L525" s="25">
        <f>MAX(0,J525*(1+inputs!$B$33)-MAX(0,inputs!$B$31*(K525-inputs!$B$30)))</f>
        <v>47184.304999999986</v>
      </c>
      <c r="M525" s="26">
        <f t="shared" si="105"/>
        <v>23588.888888888891</v>
      </c>
      <c r="N525" s="25">
        <f>MAX(0,L525*(1+inputs!$B$33)-MAX(0,inputs!$B$31*(M525-inputs!$B$30)))</f>
        <v>47585.629574999977</v>
      </c>
      <c r="O525" s="26">
        <f t="shared" si="106"/>
        <v>27177.777777777777</v>
      </c>
      <c r="P525" s="25">
        <f>MAX(0,N525*(1+inputs!$B$33)-MAX(0,inputs!$B$31*(O525-inputs!$B$30)))</f>
        <v>47669.974018624969</v>
      </c>
      <c r="Q525" s="26">
        <f t="shared" si="107"/>
        <v>30766.666666666664</v>
      </c>
      <c r="R525" s="25">
        <f>MAX(0,P525*(1+inputs!$B$33)-MAX(0,inputs!$B$31*(Q525-inputs!$B$30)))</f>
        <v>47432.583628904336</v>
      </c>
      <c r="S525" s="26">
        <f t="shared" si="108"/>
        <v>34355.555555555555</v>
      </c>
      <c r="T525" s="25">
        <f>MAX(0,R525*(1+inputs!$B$33)-MAX(0,inputs!$B$31*(S525-inputs!$B$30)))</f>
        <v>46868.632383337892</v>
      </c>
      <c r="U525" s="26">
        <f t="shared" si="109"/>
        <v>37944.444444444445</v>
      </c>
      <c r="V525" s="25">
        <f>MAX(0,T525*(1+inputs!$B$33)-MAX(0,inputs!$B$31*(U525-inputs!$B$30)))</f>
        <v>45973.221869087953</v>
      </c>
      <c r="W525" s="26">
        <f t="shared" si="110"/>
        <v>41533.333333333328</v>
      </c>
      <c r="X525" s="25">
        <f>MAX(0,V525*(1+inputs!$B$33)-MAX(0,inputs!$B$31*(W525-inputs!$B$30)))</f>
        <v>44741.380197124265</v>
      </c>
      <c r="Y525" s="26">
        <f t="shared" si="111"/>
        <v>45122.222222222219</v>
      </c>
      <c r="Z525" s="25">
        <f>MAX(0,X525*(1+inputs!$B$33)-MAX(0,inputs!$B$31*(Y525-inputs!$B$30)))</f>
        <v>43168.060900081124</v>
      </c>
      <c r="AA525" s="25">
        <f>MAX(0,Y525*(1+inputs!$B$33)-MAX(0,inputs!$B$31*(Z525-inputs!$B$30)))</f>
        <v>43730.490074548245</v>
      </c>
      <c r="AB525" s="26">
        <f t="shared" si="112"/>
        <v>52300</v>
      </c>
      <c r="AC525" s="25">
        <f>MAX(0,AA525*(1+inputs!$B$33)-MAX(0,inputs!$B$31*(AB525-inputs!$B$30)))</f>
        <v>41496.007425666459</v>
      </c>
      <c r="AD525" s="26">
        <f>IF(inputs!$B$27="YES",MAX(0,inputs!$B$31*(AB525-inputs!$B$30)),0)</f>
        <v>0</v>
      </c>
      <c r="AE525" s="3">
        <f t="shared" si="113"/>
        <v>13994.022000000001</v>
      </c>
      <c r="AF525" s="1">
        <f t="shared" si="116"/>
        <v>0.68364000000001401</v>
      </c>
      <c r="AG525" s="8">
        <f t="shared" si="114"/>
        <v>38305.978000000003</v>
      </c>
    </row>
    <row r="526" spans="1:33" x14ac:dyDescent="0.2">
      <c r="A526" s="11">
        <f t="shared" si="115"/>
        <v>52400</v>
      </c>
      <c r="B526" s="15">
        <f>inputs!$C$3-MAX(0,MIN((calculations!A526-inputs!$B$8)*0.5,inputs!$C$3))+IF(AND(inputs!$B$23="YES",A526&lt;=inputs!$B$25),inputs!$B$24,0)</f>
        <v>12570</v>
      </c>
      <c r="C526" s="15">
        <f>MAX(0,MIN(A526-B526,inputs!$C$4)*inputs!$B$3)</f>
        <v>7540.2000000000007</v>
      </c>
      <c r="D526" s="16">
        <f>MAX(0,(MIN(A526,inputs!$C$5)-(inputs!$C$4+B526))*inputs!$B$4)</f>
        <v>851.6</v>
      </c>
      <c r="E526" s="16">
        <f>MAX(0, (calculations!A526-inputs!$C$5)*inputs!$B$5)</f>
        <v>0</v>
      </c>
      <c r="F526" s="19">
        <f>MAX(0,inputs!$B$13*(MIN(calculations!A526,inputs!$C$14)-inputs!$C$13))+MAX(0,inputs!$B$14*(calculations!A526-inputs!$C$14))</f>
        <v>5037.8500000000004</v>
      </c>
      <c r="G526" s="22">
        <f>MAX(MIN((calculations!A526-inputs!$B$21)/10000,100%),0) * inputs!$B$18</f>
        <v>632.73599999999999</v>
      </c>
      <c r="H526" s="22">
        <f>IF(AND(inputs!$B$35="YES", calculations!A526&gt;=inputs!$B$36,calculations!A526&lt;inputs!$B$37),inputs!$B$38*MIN(2,inputs!$B$17),0)</f>
        <v>0</v>
      </c>
      <c r="I526" s="25">
        <f>MIN(inputs!$B$32,A526)</f>
        <v>20000</v>
      </c>
      <c r="J526" s="25">
        <f>inputs!$B$29*(1+inputs!$B$33)-MAX(0,inputs!$B$31*(I526-inputs!$B$30))</f>
        <v>46486.999999999993</v>
      </c>
      <c r="K526" s="26">
        <f t="shared" si="104"/>
        <v>20000</v>
      </c>
      <c r="L526" s="25">
        <f>MAX(0,J526*(1+inputs!$B$33)-MAX(0,inputs!$B$31*(K526-inputs!$B$30)))</f>
        <v>47184.304999999986</v>
      </c>
      <c r="M526" s="26">
        <f t="shared" si="105"/>
        <v>23600</v>
      </c>
      <c r="N526" s="25">
        <f>MAX(0,L526*(1+inputs!$B$33)-MAX(0,inputs!$B$31*(M526-inputs!$B$30)))</f>
        <v>47584.629574999977</v>
      </c>
      <c r="O526" s="26">
        <f t="shared" si="106"/>
        <v>27200</v>
      </c>
      <c r="P526" s="25">
        <f>MAX(0,N526*(1+inputs!$B$33)-MAX(0,inputs!$B$31*(O526-inputs!$B$30)))</f>
        <v>47666.95901862497</v>
      </c>
      <c r="Q526" s="26">
        <f t="shared" si="107"/>
        <v>30800</v>
      </c>
      <c r="R526" s="25">
        <f>MAX(0,P526*(1+inputs!$B$33)-MAX(0,inputs!$B$31*(Q526-inputs!$B$30)))</f>
        <v>47426.523403904335</v>
      </c>
      <c r="S526" s="26">
        <f t="shared" si="108"/>
        <v>34400</v>
      </c>
      <c r="T526" s="25">
        <f>MAX(0,R526*(1+inputs!$B$33)-MAX(0,inputs!$B$31*(S526-inputs!$B$30)))</f>
        <v>46858.481254962891</v>
      </c>
      <c r="U526" s="26">
        <f t="shared" si="109"/>
        <v>38000</v>
      </c>
      <c r="V526" s="25">
        <f>MAX(0,T526*(1+inputs!$B$33)-MAX(0,inputs!$B$31*(U526-inputs!$B$30)))</f>
        <v>45957.918473787329</v>
      </c>
      <c r="W526" s="26">
        <f t="shared" si="110"/>
        <v>41600</v>
      </c>
      <c r="X526" s="25">
        <f>MAX(0,V526*(1+inputs!$B$33)-MAX(0,inputs!$B$31*(W526-inputs!$B$30)))</f>
        <v>44719.847250894134</v>
      </c>
      <c r="Y526" s="26">
        <f t="shared" si="111"/>
        <v>45200</v>
      </c>
      <c r="Z526" s="25">
        <f>MAX(0,X526*(1+inputs!$B$33)-MAX(0,inputs!$B$31*(Y526-inputs!$B$30)))</f>
        <v>43139.204959657538</v>
      </c>
      <c r="AA526" s="25">
        <f>MAX(0,Y526*(1+inputs!$B$33)-MAX(0,inputs!$B$31*(Z526-inputs!$B$30)))</f>
        <v>43812.031553630812</v>
      </c>
      <c r="AB526" s="26">
        <f t="shared" si="112"/>
        <v>52400</v>
      </c>
      <c r="AC526" s="25">
        <f>MAX(0,AA526*(1+inputs!$B$33)-MAX(0,inputs!$B$31*(AB526-inputs!$B$30)))</f>
        <v>41569.772026935265</v>
      </c>
      <c r="AD526" s="26">
        <f>IF(inputs!$B$27="YES",MAX(0,inputs!$B$31*(AB526-inputs!$B$30)),0)</f>
        <v>0</v>
      </c>
      <c r="AE526" s="3">
        <f t="shared" si="113"/>
        <v>14062.386000000002</v>
      </c>
      <c r="AF526" s="1">
        <f t="shared" si="116"/>
        <v>0.68363999999999581</v>
      </c>
      <c r="AG526" s="8">
        <f t="shared" si="114"/>
        <v>38337.614000000001</v>
      </c>
    </row>
    <row r="527" spans="1:33" x14ac:dyDescent="0.2">
      <c r="A527" s="11">
        <f t="shared" si="115"/>
        <v>52500</v>
      </c>
      <c r="B527" s="15">
        <f>inputs!$C$3-MAX(0,MIN((calculations!A527-inputs!$B$8)*0.5,inputs!$C$3))+IF(AND(inputs!$B$23="YES",A527&lt;=inputs!$B$25),inputs!$B$24,0)</f>
        <v>12570</v>
      </c>
      <c r="C527" s="15">
        <f>MAX(0,MIN(A527-B527,inputs!$C$4)*inputs!$B$3)</f>
        <v>7540.2000000000007</v>
      </c>
      <c r="D527" s="16">
        <f>MAX(0,(MIN(A527,inputs!$C$5)-(inputs!$C$4+B527))*inputs!$B$4)</f>
        <v>891.6</v>
      </c>
      <c r="E527" s="16">
        <f>MAX(0, (calculations!A527-inputs!$C$5)*inputs!$B$5)</f>
        <v>0</v>
      </c>
      <c r="F527" s="19">
        <f>MAX(0,inputs!$B$13*(MIN(calculations!A527,inputs!$C$14)-inputs!$C$13))+MAX(0,inputs!$B$14*(calculations!A527-inputs!$C$14))</f>
        <v>5039.8500000000004</v>
      </c>
      <c r="G527" s="22">
        <f>MAX(MIN((calculations!A527-inputs!$B$21)/10000,100%),0) * inputs!$B$18</f>
        <v>659.1</v>
      </c>
      <c r="H527" s="22">
        <f>IF(AND(inputs!$B$35="YES", calculations!A527&gt;=inputs!$B$36,calculations!A527&lt;inputs!$B$37),inputs!$B$38*MIN(2,inputs!$B$17),0)</f>
        <v>0</v>
      </c>
      <c r="I527" s="25">
        <f>MIN(inputs!$B$32,A527)</f>
        <v>20000</v>
      </c>
      <c r="J527" s="25">
        <f>inputs!$B$29*(1+inputs!$B$33)-MAX(0,inputs!$B$31*(I527-inputs!$B$30))</f>
        <v>46486.999999999993</v>
      </c>
      <c r="K527" s="26">
        <f t="shared" si="104"/>
        <v>20000</v>
      </c>
      <c r="L527" s="25">
        <f>MAX(0,J527*(1+inputs!$B$33)-MAX(0,inputs!$B$31*(K527-inputs!$B$30)))</f>
        <v>47184.304999999986</v>
      </c>
      <c r="M527" s="26">
        <f t="shared" si="105"/>
        <v>23611.111111111109</v>
      </c>
      <c r="N527" s="25">
        <f>MAX(0,L527*(1+inputs!$B$33)-MAX(0,inputs!$B$31*(M527-inputs!$B$30)))</f>
        <v>47583.629574999977</v>
      </c>
      <c r="O527" s="26">
        <f t="shared" si="106"/>
        <v>27222.222222222223</v>
      </c>
      <c r="P527" s="25">
        <f>MAX(0,N527*(1+inputs!$B$33)-MAX(0,inputs!$B$31*(O527-inputs!$B$30)))</f>
        <v>47663.94401862497</v>
      </c>
      <c r="Q527" s="26">
        <f t="shared" si="107"/>
        <v>30833.333333333336</v>
      </c>
      <c r="R527" s="25">
        <f>MAX(0,P527*(1+inputs!$B$33)-MAX(0,inputs!$B$31*(Q527-inputs!$B$30)))</f>
        <v>47420.463178904341</v>
      </c>
      <c r="S527" s="26">
        <f t="shared" si="108"/>
        <v>34444.444444444445</v>
      </c>
      <c r="T527" s="25">
        <f>MAX(0,R527*(1+inputs!$B$33)-MAX(0,inputs!$B$31*(S527-inputs!$B$30)))</f>
        <v>46848.330126587898</v>
      </c>
      <c r="U527" s="26">
        <f t="shared" si="109"/>
        <v>38055.555555555555</v>
      </c>
      <c r="V527" s="25">
        <f>MAX(0,T527*(1+inputs!$B$33)-MAX(0,inputs!$B$31*(U527-inputs!$B$30)))</f>
        <v>45942.615078486713</v>
      </c>
      <c r="W527" s="26">
        <f t="shared" si="110"/>
        <v>41666.666666666672</v>
      </c>
      <c r="X527" s="25">
        <f>MAX(0,V527*(1+inputs!$B$33)-MAX(0,inputs!$B$31*(W527-inputs!$B$30)))</f>
        <v>44698.314304664003</v>
      </c>
      <c r="Y527" s="26">
        <f t="shared" si="111"/>
        <v>45277.777777777781</v>
      </c>
      <c r="Z527" s="25">
        <f>MAX(0,X527*(1+inputs!$B$33)-MAX(0,inputs!$B$31*(Y527-inputs!$B$30)))</f>
        <v>43110.34901923396</v>
      </c>
      <c r="AA527" s="25">
        <f>MAX(0,Y527*(1+inputs!$B$33)-MAX(0,inputs!$B$31*(Z527-inputs!$B$30)))</f>
        <v>43893.573032713386</v>
      </c>
      <c r="AB527" s="26">
        <f t="shared" si="112"/>
        <v>52500</v>
      </c>
      <c r="AC527" s="25">
        <f>MAX(0,AA527*(1+inputs!$B$33)-MAX(0,inputs!$B$31*(AB527-inputs!$B$30)))</f>
        <v>41643.536628204078</v>
      </c>
      <c r="AD527" s="26">
        <f>IF(inputs!$B$27="YES",MAX(0,inputs!$B$31*(AB527-inputs!$B$30)),0)</f>
        <v>0</v>
      </c>
      <c r="AE527" s="3">
        <f t="shared" si="113"/>
        <v>14130.750000000002</v>
      </c>
      <c r="AF527" s="1">
        <f t="shared" si="116"/>
        <v>0.68363999999999581</v>
      </c>
      <c r="AG527" s="8">
        <f t="shared" si="114"/>
        <v>38369.25</v>
      </c>
    </row>
    <row r="528" spans="1:33" x14ac:dyDescent="0.2">
      <c r="A528" s="11">
        <f t="shared" si="115"/>
        <v>52600</v>
      </c>
      <c r="B528" s="15">
        <f>inputs!$C$3-MAX(0,MIN((calculations!A528-inputs!$B$8)*0.5,inputs!$C$3))+IF(AND(inputs!$B$23="YES",A528&lt;=inputs!$B$25),inputs!$B$24,0)</f>
        <v>12570</v>
      </c>
      <c r="C528" s="15">
        <f>MAX(0,MIN(A528-B528,inputs!$C$4)*inputs!$B$3)</f>
        <v>7540.2000000000007</v>
      </c>
      <c r="D528" s="16">
        <f>MAX(0,(MIN(A528,inputs!$C$5)-(inputs!$C$4+B528))*inputs!$B$4)</f>
        <v>931.6</v>
      </c>
      <c r="E528" s="16">
        <f>MAX(0, (calculations!A528-inputs!$C$5)*inputs!$B$5)</f>
        <v>0</v>
      </c>
      <c r="F528" s="19">
        <f>MAX(0,inputs!$B$13*(MIN(calculations!A528,inputs!$C$14)-inputs!$C$13))+MAX(0,inputs!$B$14*(calculations!A528-inputs!$C$14))</f>
        <v>5041.8500000000004</v>
      </c>
      <c r="G528" s="22">
        <f>MAX(MIN((calculations!A528-inputs!$B$21)/10000,100%),0) * inputs!$B$18</f>
        <v>685.46400000000006</v>
      </c>
      <c r="H528" s="22">
        <f>IF(AND(inputs!$B$35="YES", calculations!A528&gt;=inputs!$B$36,calculations!A528&lt;inputs!$B$37),inputs!$B$38*MIN(2,inputs!$B$17),0)</f>
        <v>0</v>
      </c>
      <c r="I528" s="25">
        <f>MIN(inputs!$B$32,A528)</f>
        <v>20000</v>
      </c>
      <c r="J528" s="25">
        <f>inputs!$B$29*(1+inputs!$B$33)-MAX(0,inputs!$B$31*(I528-inputs!$B$30))</f>
        <v>46486.999999999993</v>
      </c>
      <c r="K528" s="26">
        <f t="shared" si="104"/>
        <v>20000</v>
      </c>
      <c r="L528" s="25">
        <f>MAX(0,J528*(1+inputs!$B$33)-MAX(0,inputs!$B$31*(K528-inputs!$B$30)))</f>
        <v>47184.304999999986</v>
      </c>
      <c r="M528" s="26">
        <f t="shared" si="105"/>
        <v>23622.222222222223</v>
      </c>
      <c r="N528" s="25">
        <f>MAX(0,L528*(1+inputs!$B$33)-MAX(0,inputs!$B$31*(M528-inputs!$B$30)))</f>
        <v>47582.629574999977</v>
      </c>
      <c r="O528" s="26">
        <f t="shared" si="106"/>
        <v>27244.444444444445</v>
      </c>
      <c r="P528" s="25">
        <f>MAX(0,N528*(1+inputs!$B$33)-MAX(0,inputs!$B$31*(O528-inputs!$B$30)))</f>
        <v>47660.929018624971</v>
      </c>
      <c r="Q528" s="26">
        <f t="shared" si="107"/>
        <v>30866.666666666664</v>
      </c>
      <c r="R528" s="25">
        <f>MAX(0,P528*(1+inputs!$B$33)-MAX(0,inputs!$B$31*(Q528-inputs!$B$30)))</f>
        <v>47414.40295390434</v>
      </c>
      <c r="S528" s="26">
        <f t="shared" si="108"/>
        <v>34488.888888888891</v>
      </c>
      <c r="T528" s="25">
        <f>MAX(0,R528*(1+inputs!$B$33)-MAX(0,inputs!$B$31*(S528-inputs!$B$30)))</f>
        <v>46838.178998212898</v>
      </c>
      <c r="U528" s="26">
        <f t="shared" si="109"/>
        <v>38111.111111111109</v>
      </c>
      <c r="V528" s="25">
        <f>MAX(0,T528*(1+inputs!$B$33)-MAX(0,inputs!$B$31*(U528-inputs!$B$30)))</f>
        <v>45927.311683186083</v>
      </c>
      <c r="W528" s="26">
        <f t="shared" si="110"/>
        <v>41733.333333333328</v>
      </c>
      <c r="X528" s="25">
        <f>MAX(0,V528*(1+inputs!$B$33)-MAX(0,inputs!$B$31*(W528-inputs!$B$30)))</f>
        <v>44676.781358433866</v>
      </c>
      <c r="Y528" s="26">
        <f t="shared" si="111"/>
        <v>45355.555555555555</v>
      </c>
      <c r="Z528" s="25">
        <f>MAX(0,X528*(1+inputs!$B$33)-MAX(0,inputs!$B$31*(Y528-inputs!$B$30)))</f>
        <v>43081.493078810367</v>
      </c>
      <c r="AA528" s="25">
        <f>MAX(0,Y528*(1+inputs!$B$33)-MAX(0,inputs!$B$31*(Z528-inputs!$B$30)))</f>
        <v>43975.114511795953</v>
      </c>
      <c r="AB528" s="26">
        <f t="shared" si="112"/>
        <v>52600</v>
      </c>
      <c r="AC528" s="25">
        <f>MAX(0,AA528*(1+inputs!$B$33)-MAX(0,inputs!$B$31*(AB528-inputs!$B$30)))</f>
        <v>41717.301229472883</v>
      </c>
      <c r="AD528" s="26">
        <f>IF(inputs!$B$27="YES",MAX(0,inputs!$B$31*(AB528-inputs!$B$30)),0)</f>
        <v>0</v>
      </c>
      <c r="AE528" s="3">
        <f t="shared" si="113"/>
        <v>14199.114000000001</v>
      </c>
      <c r="AF528" s="1">
        <f t="shared" si="116"/>
        <v>0.68363999999999581</v>
      </c>
      <c r="AG528" s="8">
        <f t="shared" si="114"/>
        <v>38400.885999999999</v>
      </c>
    </row>
    <row r="529" spans="1:33" x14ac:dyDescent="0.2">
      <c r="A529" s="11">
        <f t="shared" si="115"/>
        <v>52700</v>
      </c>
      <c r="B529" s="15">
        <f>inputs!$C$3-MAX(0,MIN((calculations!A529-inputs!$B$8)*0.5,inputs!$C$3))+IF(AND(inputs!$B$23="YES",A529&lt;=inputs!$B$25),inputs!$B$24,0)</f>
        <v>12570</v>
      </c>
      <c r="C529" s="15">
        <f>MAX(0,MIN(A529-B529,inputs!$C$4)*inputs!$B$3)</f>
        <v>7540.2000000000007</v>
      </c>
      <c r="D529" s="16">
        <f>MAX(0,(MIN(A529,inputs!$C$5)-(inputs!$C$4+B529))*inputs!$B$4)</f>
        <v>971.6</v>
      </c>
      <c r="E529" s="16">
        <f>MAX(0, (calculations!A529-inputs!$C$5)*inputs!$B$5)</f>
        <v>0</v>
      </c>
      <c r="F529" s="19">
        <f>MAX(0,inputs!$B$13*(MIN(calculations!A529,inputs!$C$14)-inputs!$C$13))+MAX(0,inputs!$B$14*(calculations!A529-inputs!$C$14))</f>
        <v>5043.8500000000004</v>
      </c>
      <c r="G529" s="22">
        <f>MAX(MIN((calculations!A529-inputs!$B$21)/10000,100%),0) * inputs!$B$18</f>
        <v>711.82800000000009</v>
      </c>
      <c r="H529" s="22">
        <f>IF(AND(inputs!$B$35="YES", calculations!A529&gt;=inputs!$B$36,calculations!A529&lt;inputs!$B$37),inputs!$B$38*MIN(2,inputs!$B$17),0)</f>
        <v>0</v>
      </c>
      <c r="I529" s="25">
        <f>MIN(inputs!$B$32,A529)</f>
        <v>20000</v>
      </c>
      <c r="J529" s="25">
        <f>inputs!$B$29*(1+inputs!$B$33)-MAX(0,inputs!$B$31*(I529-inputs!$B$30))</f>
        <v>46486.999999999993</v>
      </c>
      <c r="K529" s="26">
        <f t="shared" si="104"/>
        <v>20000</v>
      </c>
      <c r="L529" s="25">
        <f>MAX(0,J529*(1+inputs!$B$33)-MAX(0,inputs!$B$31*(K529-inputs!$B$30)))</f>
        <v>47184.304999999986</v>
      </c>
      <c r="M529" s="26">
        <f t="shared" si="105"/>
        <v>23633.333333333332</v>
      </c>
      <c r="N529" s="25">
        <f>MAX(0,L529*(1+inputs!$B$33)-MAX(0,inputs!$B$31*(M529-inputs!$B$30)))</f>
        <v>47581.629574999977</v>
      </c>
      <c r="O529" s="26">
        <f t="shared" si="106"/>
        <v>27266.666666666668</v>
      </c>
      <c r="P529" s="25">
        <f>MAX(0,N529*(1+inputs!$B$33)-MAX(0,inputs!$B$31*(O529-inputs!$B$30)))</f>
        <v>47657.914018624972</v>
      </c>
      <c r="Q529" s="26">
        <f t="shared" si="107"/>
        <v>30900</v>
      </c>
      <c r="R529" s="25">
        <f>MAX(0,P529*(1+inputs!$B$33)-MAX(0,inputs!$B$31*(Q529-inputs!$B$30)))</f>
        <v>47408.342728904339</v>
      </c>
      <c r="S529" s="26">
        <f t="shared" si="108"/>
        <v>34533.333333333336</v>
      </c>
      <c r="T529" s="25">
        <f>MAX(0,R529*(1+inputs!$B$33)-MAX(0,inputs!$B$31*(S529-inputs!$B$30)))</f>
        <v>46828.027869837897</v>
      </c>
      <c r="U529" s="26">
        <f t="shared" si="109"/>
        <v>38166.666666666672</v>
      </c>
      <c r="V529" s="25">
        <f>MAX(0,T529*(1+inputs!$B$33)-MAX(0,inputs!$B$31*(U529-inputs!$B$30)))</f>
        <v>45912.008287885459</v>
      </c>
      <c r="W529" s="26">
        <f t="shared" si="110"/>
        <v>41800</v>
      </c>
      <c r="X529" s="25">
        <f>MAX(0,V529*(1+inputs!$B$33)-MAX(0,inputs!$B$31*(W529-inputs!$B$30)))</f>
        <v>44655.248412203735</v>
      </c>
      <c r="Y529" s="26">
        <f t="shared" si="111"/>
        <v>45433.333333333328</v>
      </c>
      <c r="Z529" s="25">
        <f>MAX(0,X529*(1+inputs!$B$33)-MAX(0,inputs!$B$31*(Y529-inputs!$B$30)))</f>
        <v>43052.637138386781</v>
      </c>
      <c r="AA529" s="25">
        <f>MAX(0,Y529*(1+inputs!$B$33)-MAX(0,inputs!$B$31*(Z529-inputs!$B$30)))</f>
        <v>44056.655990878513</v>
      </c>
      <c r="AB529" s="26">
        <f t="shared" si="112"/>
        <v>52700</v>
      </c>
      <c r="AC529" s="25">
        <f>MAX(0,AA529*(1+inputs!$B$33)-MAX(0,inputs!$B$31*(AB529-inputs!$B$30)))</f>
        <v>41791.065830741682</v>
      </c>
      <c r="AD529" s="26">
        <f>IF(inputs!$B$27="YES",MAX(0,inputs!$B$31*(AB529-inputs!$B$30)),0)</f>
        <v>0</v>
      </c>
      <c r="AE529" s="3">
        <f t="shared" si="113"/>
        <v>14267.478000000001</v>
      </c>
      <c r="AF529" s="1">
        <f t="shared" si="116"/>
        <v>0.68364000000001401</v>
      </c>
      <c r="AG529" s="8">
        <f t="shared" si="114"/>
        <v>38432.521999999997</v>
      </c>
    </row>
    <row r="530" spans="1:33" x14ac:dyDescent="0.2">
      <c r="A530" s="11">
        <f t="shared" si="115"/>
        <v>52800</v>
      </c>
      <c r="B530" s="15">
        <f>inputs!$C$3-MAX(0,MIN((calculations!A530-inputs!$B$8)*0.5,inputs!$C$3))+IF(AND(inputs!$B$23="YES",A530&lt;=inputs!$B$25),inputs!$B$24,0)</f>
        <v>12570</v>
      </c>
      <c r="C530" s="15">
        <f>MAX(0,MIN(A530-B530,inputs!$C$4)*inputs!$B$3)</f>
        <v>7540.2000000000007</v>
      </c>
      <c r="D530" s="16">
        <f>MAX(0,(MIN(A530,inputs!$C$5)-(inputs!$C$4+B530))*inputs!$B$4)</f>
        <v>1011.6</v>
      </c>
      <c r="E530" s="16">
        <f>MAX(0, (calculations!A530-inputs!$C$5)*inputs!$B$5)</f>
        <v>0</v>
      </c>
      <c r="F530" s="19">
        <f>MAX(0,inputs!$B$13*(MIN(calculations!A530,inputs!$C$14)-inputs!$C$13))+MAX(0,inputs!$B$14*(calculations!A530-inputs!$C$14))</f>
        <v>5045.8500000000004</v>
      </c>
      <c r="G530" s="22">
        <f>MAX(MIN((calculations!A530-inputs!$B$21)/10000,100%),0) * inputs!$B$18</f>
        <v>738.19200000000012</v>
      </c>
      <c r="H530" s="22">
        <f>IF(AND(inputs!$B$35="YES", calculations!A530&gt;=inputs!$B$36,calculations!A530&lt;inputs!$B$37),inputs!$B$38*MIN(2,inputs!$B$17),0)</f>
        <v>0</v>
      </c>
      <c r="I530" s="25">
        <f>MIN(inputs!$B$32,A530)</f>
        <v>20000</v>
      </c>
      <c r="J530" s="25">
        <f>inputs!$B$29*(1+inputs!$B$33)-MAX(0,inputs!$B$31*(I530-inputs!$B$30))</f>
        <v>46486.999999999993</v>
      </c>
      <c r="K530" s="26">
        <f t="shared" si="104"/>
        <v>20000</v>
      </c>
      <c r="L530" s="25">
        <f>MAX(0,J530*(1+inputs!$B$33)-MAX(0,inputs!$B$31*(K530-inputs!$B$30)))</f>
        <v>47184.304999999986</v>
      </c>
      <c r="M530" s="26">
        <f t="shared" si="105"/>
        <v>23644.444444444445</v>
      </c>
      <c r="N530" s="25">
        <f>MAX(0,L530*(1+inputs!$B$33)-MAX(0,inputs!$B$31*(M530-inputs!$B$30)))</f>
        <v>47580.629574999977</v>
      </c>
      <c r="O530" s="26">
        <f t="shared" si="106"/>
        <v>27288.888888888891</v>
      </c>
      <c r="P530" s="25">
        <f>MAX(0,N530*(1+inputs!$B$33)-MAX(0,inputs!$B$31*(O530-inputs!$B$30)))</f>
        <v>47654.899018624972</v>
      </c>
      <c r="Q530" s="26">
        <f t="shared" si="107"/>
        <v>30933.333333333336</v>
      </c>
      <c r="R530" s="25">
        <f>MAX(0,P530*(1+inputs!$B$33)-MAX(0,inputs!$B$31*(Q530-inputs!$B$30)))</f>
        <v>47402.282503904338</v>
      </c>
      <c r="S530" s="26">
        <f t="shared" si="108"/>
        <v>34577.777777777781</v>
      </c>
      <c r="T530" s="25">
        <f>MAX(0,R530*(1+inputs!$B$33)-MAX(0,inputs!$B$31*(S530-inputs!$B$30)))</f>
        <v>46817.876741462896</v>
      </c>
      <c r="U530" s="26">
        <f t="shared" si="109"/>
        <v>38222.222222222219</v>
      </c>
      <c r="V530" s="25">
        <f>MAX(0,T530*(1+inputs!$B$33)-MAX(0,inputs!$B$31*(U530-inputs!$B$30)))</f>
        <v>45896.704892584836</v>
      </c>
      <c r="W530" s="26">
        <f t="shared" si="110"/>
        <v>41866.666666666672</v>
      </c>
      <c r="X530" s="25">
        <f>MAX(0,V530*(1+inputs!$B$33)-MAX(0,inputs!$B$31*(W530-inputs!$B$30)))</f>
        <v>44633.715465973604</v>
      </c>
      <c r="Y530" s="26">
        <f t="shared" si="111"/>
        <v>45511.111111111109</v>
      </c>
      <c r="Z530" s="25">
        <f>MAX(0,X530*(1+inputs!$B$33)-MAX(0,inputs!$B$31*(Y530-inputs!$B$30)))</f>
        <v>43023.781197963202</v>
      </c>
      <c r="AA530" s="25">
        <f>MAX(0,Y530*(1+inputs!$B$33)-MAX(0,inputs!$B$31*(Z530-inputs!$B$30)))</f>
        <v>44138.197469961087</v>
      </c>
      <c r="AB530" s="26">
        <f t="shared" si="112"/>
        <v>52800</v>
      </c>
      <c r="AC530" s="25">
        <f>MAX(0,AA530*(1+inputs!$B$33)-MAX(0,inputs!$B$31*(AB530-inputs!$B$30)))</f>
        <v>41864.830432010494</v>
      </c>
      <c r="AD530" s="26">
        <f>IF(inputs!$B$27="YES",MAX(0,inputs!$B$31*(AB530-inputs!$B$30)),0)</f>
        <v>0</v>
      </c>
      <c r="AE530" s="3">
        <f t="shared" si="113"/>
        <v>14335.842000000002</v>
      </c>
      <c r="AF530" s="1">
        <f t="shared" si="116"/>
        <v>0.68363999999999581</v>
      </c>
      <c r="AG530" s="8">
        <f t="shared" si="114"/>
        <v>38464.157999999996</v>
      </c>
    </row>
    <row r="531" spans="1:33" x14ac:dyDescent="0.2">
      <c r="A531" s="11">
        <f t="shared" si="115"/>
        <v>52900</v>
      </c>
      <c r="B531" s="15">
        <f>inputs!$C$3-MAX(0,MIN((calculations!A531-inputs!$B$8)*0.5,inputs!$C$3))+IF(AND(inputs!$B$23="YES",A531&lt;=inputs!$B$25),inputs!$B$24,0)</f>
        <v>12570</v>
      </c>
      <c r="C531" s="15">
        <f>MAX(0,MIN(A531-B531,inputs!$C$4)*inputs!$B$3)</f>
        <v>7540.2000000000007</v>
      </c>
      <c r="D531" s="16">
        <f>MAX(0,(MIN(A531,inputs!$C$5)-(inputs!$C$4+B531))*inputs!$B$4)</f>
        <v>1051.6000000000001</v>
      </c>
      <c r="E531" s="16">
        <f>MAX(0, (calculations!A531-inputs!$C$5)*inputs!$B$5)</f>
        <v>0</v>
      </c>
      <c r="F531" s="19">
        <f>MAX(0,inputs!$B$13*(MIN(calculations!A531,inputs!$C$14)-inputs!$C$13))+MAX(0,inputs!$B$14*(calculations!A531-inputs!$C$14))</f>
        <v>5047.8500000000004</v>
      </c>
      <c r="G531" s="22">
        <f>MAX(MIN((calculations!A531-inputs!$B$21)/10000,100%),0) * inputs!$B$18</f>
        <v>764.55599999999993</v>
      </c>
      <c r="H531" s="22">
        <f>IF(AND(inputs!$B$35="YES", calculations!A531&gt;=inputs!$B$36,calculations!A531&lt;inputs!$B$37),inputs!$B$38*MIN(2,inputs!$B$17),0)</f>
        <v>0</v>
      </c>
      <c r="I531" s="25">
        <f>MIN(inputs!$B$32,A531)</f>
        <v>20000</v>
      </c>
      <c r="J531" s="25">
        <f>inputs!$B$29*(1+inputs!$B$33)-MAX(0,inputs!$B$31*(I531-inputs!$B$30))</f>
        <v>46486.999999999993</v>
      </c>
      <c r="K531" s="26">
        <f t="shared" si="104"/>
        <v>20000</v>
      </c>
      <c r="L531" s="25">
        <f>MAX(0,J531*(1+inputs!$B$33)-MAX(0,inputs!$B$31*(K531-inputs!$B$30)))</f>
        <v>47184.304999999986</v>
      </c>
      <c r="M531" s="26">
        <f t="shared" si="105"/>
        <v>23655.555555555555</v>
      </c>
      <c r="N531" s="25">
        <f>MAX(0,L531*(1+inputs!$B$33)-MAX(0,inputs!$B$31*(M531-inputs!$B$30)))</f>
        <v>47579.629574999977</v>
      </c>
      <c r="O531" s="26">
        <f t="shared" si="106"/>
        <v>27311.111111111109</v>
      </c>
      <c r="P531" s="25">
        <f>MAX(0,N531*(1+inputs!$B$33)-MAX(0,inputs!$B$31*(O531-inputs!$B$30)))</f>
        <v>47651.884018624973</v>
      </c>
      <c r="Q531" s="26">
        <f t="shared" si="107"/>
        <v>30966.666666666664</v>
      </c>
      <c r="R531" s="25">
        <f>MAX(0,P531*(1+inputs!$B$33)-MAX(0,inputs!$B$31*(Q531-inputs!$B$30)))</f>
        <v>47396.222278904337</v>
      </c>
      <c r="S531" s="26">
        <f t="shared" si="108"/>
        <v>34622.222222222219</v>
      </c>
      <c r="T531" s="25">
        <f>MAX(0,R531*(1+inputs!$B$33)-MAX(0,inputs!$B$31*(S531-inputs!$B$30)))</f>
        <v>46807.725613087896</v>
      </c>
      <c r="U531" s="26">
        <f t="shared" si="109"/>
        <v>38277.777777777781</v>
      </c>
      <c r="V531" s="25">
        <f>MAX(0,T531*(1+inputs!$B$33)-MAX(0,inputs!$B$31*(U531-inputs!$B$30)))</f>
        <v>45881.401497284205</v>
      </c>
      <c r="W531" s="26">
        <f t="shared" si="110"/>
        <v>41933.333333333328</v>
      </c>
      <c r="X531" s="25">
        <f>MAX(0,V531*(1+inputs!$B$33)-MAX(0,inputs!$B$31*(W531-inputs!$B$30)))</f>
        <v>44612.182519743459</v>
      </c>
      <c r="Y531" s="26">
        <f t="shared" si="111"/>
        <v>45588.888888888891</v>
      </c>
      <c r="Z531" s="25">
        <f>MAX(0,X531*(1+inputs!$B$33)-MAX(0,inputs!$B$31*(Y531-inputs!$B$30)))</f>
        <v>42994.925257539602</v>
      </c>
      <c r="AA531" s="25">
        <f>MAX(0,Y531*(1+inputs!$B$33)-MAX(0,inputs!$B$31*(Z531-inputs!$B$30)))</f>
        <v>44219.738949043654</v>
      </c>
      <c r="AB531" s="26">
        <f t="shared" si="112"/>
        <v>52900</v>
      </c>
      <c r="AC531" s="25">
        <f>MAX(0,AA531*(1+inputs!$B$33)-MAX(0,inputs!$B$31*(AB531-inputs!$B$30)))</f>
        <v>41938.5950332793</v>
      </c>
      <c r="AD531" s="26">
        <f>IF(inputs!$B$27="YES",MAX(0,inputs!$B$31*(AB531-inputs!$B$30)),0)</f>
        <v>0</v>
      </c>
      <c r="AE531" s="3">
        <f t="shared" si="113"/>
        <v>14404.206000000002</v>
      </c>
      <c r="AF531" s="1">
        <f t="shared" si="116"/>
        <v>0.68363999999999581</v>
      </c>
      <c r="AG531" s="8">
        <f t="shared" si="114"/>
        <v>38495.793999999994</v>
      </c>
    </row>
    <row r="532" spans="1:33" x14ac:dyDescent="0.2">
      <c r="A532" s="11">
        <f t="shared" si="115"/>
        <v>53000</v>
      </c>
      <c r="B532" s="15">
        <f>inputs!$C$3-MAX(0,MIN((calculations!A532-inputs!$B$8)*0.5,inputs!$C$3))+IF(AND(inputs!$B$23="YES",A532&lt;=inputs!$B$25),inputs!$B$24,0)</f>
        <v>12570</v>
      </c>
      <c r="C532" s="15">
        <f>MAX(0,MIN(A532-B532,inputs!$C$4)*inputs!$B$3)</f>
        <v>7540.2000000000007</v>
      </c>
      <c r="D532" s="16">
        <f>MAX(0,(MIN(A532,inputs!$C$5)-(inputs!$C$4+B532))*inputs!$B$4)</f>
        <v>1091.6000000000001</v>
      </c>
      <c r="E532" s="16">
        <f>MAX(0, (calculations!A532-inputs!$C$5)*inputs!$B$5)</f>
        <v>0</v>
      </c>
      <c r="F532" s="19">
        <f>MAX(0,inputs!$B$13*(MIN(calculations!A532,inputs!$C$14)-inputs!$C$13))+MAX(0,inputs!$B$14*(calculations!A532-inputs!$C$14))</f>
        <v>5049.8500000000004</v>
      </c>
      <c r="G532" s="22">
        <f>MAX(MIN((calculations!A532-inputs!$B$21)/10000,100%),0) * inputs!$B$18</f>
        <v>790.92</v>
      </c>
      <c r="H532" s="22">
        <f>IF(AND(inputs!$B$35="YES", calculations!A532&gt;=inputs!$B$36,calculations!A532&lt;inputs!$B$37),inputs!$B$38*MIN(2,inputs!$B$17),0)</f>
        <v>0</v>
      </c>
      <c r="I532" s="25">
        <f>MIN(inputs!$B$32,A532)</f>
        <v>20000</v>
      </c>
      <c r="J532" s="25">
        <f>inputs!$B$29*(1+inputs!$B$33)-MAX(0,inputs!$B$31*(I532-inputs!$B$30))</f>
        <v>46486.999999999993</v>
      </c>
      <c r="K532" s="26">
        <f t="shared" si="104"/>
        <v>20000</v>
      </c>
      <c r="L532" s="25">
        <f>MAX(0,J532*(1+inputs!$B$33)-MAX(0,inputs!$B$31*(K532-inputs!$B$30)))</f>
        <v>47184.304999999986</v>
      </c>
      <c r="M532" s="26">
        <f t="shared" si="105"/>
        <v>23666.666666666668</v>
      </c>
      <c r="N532" s="25">
        <f>MAX(0,L532*(1+inputs!$B$33)-MAX(0,inputs!$B$31*(M532-inputs!$B$30)))</f>
        <v>47578.629574999977</v>
      </c>
      <c r="O532" s="26">
        <f t="shared" si="106"/>
        <v>27333.333333333332</v>
      </c>
      <c r="P532" s="25">
        <f>MAX(0,N532*(1+inputs!$B$33)-MAX(0,inputs!$B$31*(O532-inputs!$B$30)))</f>
        <v>47648.869018624973</v>
      </c>
      <c r="Q532" s="26">
        <f t="shared" si="107"/>
        <v>31000</v>
      </c>
      <c r="R532" s="25">
        <f>MAX(0,P532*(1+inputs!$B$33)-MAX(0,inputs!$B$31*(Q532-inputs!$B$30)))</f>
        <v>47390.162053904343</v>
      </c>
      <c r="S532" s="26">
        <f t="shared" si="108"/>
        <v>34666.666666666664</v>
      </c>
      <c r="T532" s="25">
        <f>MAX(0,R532*(1+inputs!$B$33)-MAX(0,inputs!$B$31*(S532-inputs!$B$30)))</f>
        <v>46797.574484712903</v>
      </c>
      <c r="U532" s="26">
        <f t="shared" si="109"/>
        <v>38333.333333333328</v>
      </c>
      <c r="V532" s="25">
        <f>MAX(0,T532*(1+inputs!$B$33)-MAX(0,inputs!$B$31*(U532-inputs!$B$30)))</f>
        <v>45866.098101983589</v>
      </c>
      <c r="W532" s="26">
        <f t="shared" si="110"/>
        <v>42000</v>
      </c>
      <c r="X532" s="25">
        <f>MAX(0,V532*(1+inputs!$B$33)-MAX(0,inputs!$B$31*(W532-inputs!$B$30)))</f>
        <v>44590.649573513336</v>
      </c>
      <c r="Y532" s="26">
        <f t="shared" si="111"/>
        <v>45666.666666666672</v>
      </c>
      <c r="Z532" s="25">
        <f>MAX(0,X532*(1+inputs!$B$33)-MAX(0,inputs!$B$31*(Y532-inputs!$B$30)))</f>
        <v>42966.069317116031</v>
      </c>
      <c r="AA532" s="25">
        <f>MAX(0,Y532*(1+inputs!$B$33)-MAX(0,inputs!$B$31*(Z532-inputs!$B$30)))</f>
        <v>44301.280428126222</v>
      </c>
      <c r="AB532" s="26">
        <f t="shared" si="112"/>
        <v>53000</v>
      </c>
      <c r="AC532" s="25">
        <f>MAX(0,AA532*(1+inputs!$B$33)-MAX(0,inputs!$B$31*(AB532-inputs!$B$30)))</f>
        <v>42012.359634548106</v>
      </c>
      <c r="AD532" s="26">
        <f>IF(inputs!$B$27="YES",MAX(0,inputs!$B$31*(AB532-inputs!$B$30)),0)</f>
        <v>0</v>
      </c>
      <c r="AE532" s="3">
        <f t="shared" si="113"/>
        <v>14472.570000000002</v>
      </c>
      <c r="AF532" s="1">
        <f t="shared" si="116"/>
        <v>0.68363999999999581</v>
      </c>
      <c r="AG532" s="8">
        <f t="shared" si="114"/>
        <v>38527.43</v>
      </c>
    </row>
    <row r="533" spans="1:33" x14ac:dyDescent="0.2">
      <c r="A533" s="11">
        <f t="shared" si="115"/>
        <v>53100</v>
      </c>
      <c r="B533" s="15">
        <f>inputs!$C$3-MAX(0,MIN((calculations!A533-inputs!$B$8)*0.5,inputs!$C$3))+IF(AND(inputs!$B$23="YES",A533&lt;=inputs!$B$25),inputs!$B$24,0)</f>
        <v>12570</v>
      </c>
      <c r="C533" s="15">
        <f>MAX(0,MIN(A533-B533,inputs!$C$4)*inputs!$B$3)</f>
        <v>7540.2000000000007</v>
      </c>
      <c r="D533" s="16">
        <f>MAX(0,(MIN(A533,inputs!$C$5)-(inputs!$C$4+B533))*inputs!$B$4)</f>
        <v>1131.6000000000001</v>
      </c>
      <c r="E533" s="16">
        <f>MAX(0, (calculations!A533-inputs!$C$5)*inputs!$B$5)</f>
        <v>0</v>
      </c>
      <c r="F533" s="19">
        <f>MAX(0,inputs!$B$13*(MIN(calculations!A533,inputs!$C$14)-inputs!$C$13))+MAX(0,inputs!$B$14*(calculations!A533-inputs!$C$14))</f>
        <v>5051.8500000000004</v>
      </c>
      <c r="G533" s="22">
        <f>MAX(MIN((calculations!A533-inputs!$B$21)/10000,100%),0) * inputs!$B$18</f>
        <v>817.28399999999999</v>
      </c>
      <c r="H533" s="22">
        <f>IF(AND(inputs!$B$35="YES", calculations!A533&gt;=inputs!$B$36,calculations!A533&lt;inputs!$B$37),inputs!$B$38*MIN(2,inputs!$B$17),0)</f>
        <v>0</v>
      </c>
      <c r="I533" s="25">
        <f>MIN(inputs!$B$32,A533)</f>
        <v>20000</v>
      </c>
      <c r="J533" s="25">
        <f>inputs!$B$29*(1+inputs!$B$33)-MAX(0,inputs!$B$31*(I533-inputs!$B$30))</f>
        <v>46486.999999999993</v>
      </c>
      <c r="K533" s="26">
        <f t="shared" si="104"/>
        <v>20000</v>
      </c>
      <c r="L533" s="25">
        <f>MAX(0,J533*(1+inputs!$B$33)-MAX(0,inputs!$B$31*(K533-inputs!$B$30)))</f>
        <v>47184.304999999986</v>
      </c>
      <c r="M533" s="26">
        <f t="shared" si="105"/>
        <v>23677.777777777777</v>
      </c>
      <c r="N533" s="25">
        <f>MAX(0,L533*(1+inputs!$B$33)-MAX(0,inputs!$B$31*(M533-inputs!$B$30)))</f>
        <v>47577.629574999977</v>
      </c>
      <c r="O533" s="26">
        <f t="shared" si="106"/>
        <v>27355.555555555555</v>
      </c>
      <c r="P533" s="25">
        <f>MAX(0,N533*(1+inputs!$B$33)-MAX(0,inputs!$B$31*(O533-inputs!$B$30)))</f>
        <v>47645.854018624967</v>
      </c>
      <c r="Q533" s="26">
        <f t="shared" si="107"/>
        <v>31033.333333333336</v>
      </c>
      <c r="R533" s="25">
        <f>MAX(0,P533*(1+inputs!$B$33)-MAX(0,inputs!$B$31*(Q533-inputs!$B$30)))</f>
        <v>47384.101828904335</v>
      </c>
      <c r="S533" s="26">
        <f t="shared" si="108"/>
        <v>34711.111111111109</v>
      </c>
      <c r="T533" s="25">
        <f>MAX(0,R533*(1+inputs!$B$33)-MAX(0,inputs!$B$31*(S533-inputs!$B$30)))</f>
        <v>46787.423356337895</v>
      </c>
      <c r="U533" s="26">
        <f t="shared" si="109"/>
        <v>38388.888888888891</v>
      </c>
      <c r="V533" s="25">
        <f>MAX(0,T533*(1+inputs!$B$33)-MAX(0,inputs!$B$31*(U533-inputs!$B$30)))</f>
        <v>45850.794706682958</v>
      </c>
      <c r="W533" s="26">
        <f t="shared" si="110"/>
        <v>42066.666666666672</v>
      </c>
      <c r="X533" s="25">
        <f>MAX(0,V533*(1+inputs!$B$33)-MAX(0,inputs!$B$31*(W533-inputs!$B$30)))</f>
        <v>44569.116627283198</v>
      </c>
      <c r="Y533" s="26">
        <f t="shared" si="111"/>
        <v>45744.444444444445</v>
      </c>
      <c r="Z533" s="25">
        <f>MAX(0,X533*(1+inputs!$B$33)-MAX(0,inputs!$B$31*(Y533-inputs!$B$30)))</f>
        <v>42937.213376692438</v>
      </c>
      <c r="AA533" s="25">
        <f>MAX(0,Y533*(1+inputs!$B$33)-MAX(0,inputs!$B$31*(Z533-inputs!$B$30)))</f>
        <v>44382.821907208789</v>
      </c>
      <c r="AB533" s="26">
        <f t="shared" si="112"/>
        <v>53100</v>
      </c>
      <c r="AC533" s="25">
        <f>MAX(0,AA533*(1+inputs!$B$33)-MAX(0,inputs!$B$31*(AB533-inputs!$B$30)))</f>
        <v>42086.124235816911</v>
      </c>
      <c r="AD533" s="26">
        <f>IF(inputs!$B$27="YES",MAX(0,inputs!$B$31*(AB533-inputs!$B$30)),0)</f>
        <v>0</v>
      </c>
      <c r="AE533" s="3">
        <f t="shared" si="113"/>
        <v>14540.934000000001</v>
      </c>
      <c r="AF533" s="1">
        <f t="shared" si="116"/>
        <v>0.68363999999999581</v>
      </c>
      <c r="AG533" s="8">
        <f t="shared" si="114"/>
        <v>38559.065999999999</v>
      </c>
    </row>
    <row r="534" spans="1:33" x14ac:dyDescent="0.2">
      <c r="A534" s="11">
        <f t="shared" si="115"/>
        <v>53200</v>
      </c>
      <c r="B534" s="15">
        <f>inputs!$C$3-MAX(0,MIN((calculations!A534-inputs!$B$8)*0.5,inputs!$C$3))+IF(AND(inputs!$B$23="YES",A534&lt;=inputs!$B$25),inputs!$B$24,0)</f>
        <v>12570</v>
      </c>
      <c r="C534" s="15">
        <f>MAX(0,MIN(A534-B534,inputs!$C$4)*inputs!$B$3)</f>
        <v>7540.2000000000007</v>
      </c>
      <c r="D534" s="16">
        <f>MAX(0,(MIN(A534,inputs!$C$5)-(inputs!$C$4+B534))*inputs!$B$4)</f>
        <v>1171.6000000000001</v>
      </c>
      <c r="E534" s="16">
        <f>MAX(0, (calculations!A534-inputs!$C$5)*inputs!$B$5)</f>
        <v>0</v>
      </c>
      <c r="F534" s="19">
        <f>MAX(0,inputs!$B$13*(MIN(calculations!A534,inputs!$C$14)-inputs!$C$13))+MAX(0,inputs!$B$14*(calculations!A534-inputs!$C$14))</f>
        <v>5053.8500000000004</v>
      </c>
      <c r="G534" s="22">
        <f>MAX(MIN((calculations!A534-inputs!$B$21)/10000,100%),0) * inputs!$B$18</f>
        <v>843.64800000000002</v>
      </c>
      <c r="H534" s="22">
        <f>IF(AND(inputs!$B$35="YES", calculations!A534&gt;=inputs!$B$36,calculations!A534&lt;inputs!$B$37),inputs!$B$38*MIN(2,inputs!$B$17),0)</f>
        <v>0</v>
      </c>
      <c r="I534" s="25">
        <f>MIN(inputs!$B$32,A534)</f>
        <v>20000</v>
      </c>
      <c r="J534" s="25">
        <f>inputs!$B$29*(1+inputs!$B$33)-MAX(0,inputs!$B$31*(I534-inputs!$B$30))</f>
        <v>46486.999999999993</v>
      </c>
      <c r="K534" s="26">
        <f t="shared" si="104"/>
        <v>20000</v>
      </c>
      <c r="L534" s="25">
        <f>MAX(0,J534*(1+inputs!$B$33)-MAX(0,inputs!$B$31*(K534-inputs!$B$30)))</f>
        <v>47184.304999999986</v>
      </c>
      <c r="M534" s="26">
        <f t="shared" si="105"/>
        <v>23688.888888888891</v>
      </c>
      <c r="N534" s="25">
        <f>MAX(0,L534*(1+inputs!$B$33)-MAX(0,inputs!$B$31*(M534-inputs!$B$30)))</f>
        <v>47576.629574999977</v>
      </c>
      <c r="O534" s="26">
        <f t="shared" si="106"/>
        <v>27377.777777777777</v>
      </c>
      <c r="P534" s="25">
        <f>MAX(0,N534*(1+inputs!$B$33)-MAX(0,inputs!$B$31*(O534-inputs!$B$30)))</f>
        <v>47642.839018624967</v>
      </c>
      <c r="Q534" s="26">
        <f t="shared" si="107"/>
        <v>31066.666666666664</v>
      </c>
      <c r="R534" s="25">
        <f>MAX(0,P534*(1+inputs!$B$33)-MAX(0,inputs!$B$31*(Q534-inputs!$B$30)))</f>
        <v>47378.041603904334</v>
      </c>
      <c r="S534" s="26">
        <f t="shared" si="108"/>
        <v>34755.555555555555</v>
      </c>
      <c r="T534" s="25">
        <f>MAX(0,R534*(1+inputs!$B$33)-MAX(0,inputs!$B$31*(S534-inputs!$B$30)))</f>
        <v>46777.272227962894</v>
      </c>
      <c r="U534" s="26">
        <f t="shared" si="109"/>
        <v>38444.444444444445</v>
      </c>
      <c r="V534" s="25">
        <f>MAX(0,T534*(1+inputs!$B$33)-MAX(0,inputs!$B$31*(U534-inputs!$B$30)))</f>
        <v>45835.491311382328</v>
      </c>
      <c r="W534" s="26">
        <f t="shared" si="110"/>
        <v>42133.333333333328</v>
      </c>
      <c r="X534" s="25">
        <f>MAX(0,V534*(1+inputs!$B$33)-MAX(0,inputs!$B$31*(W534-inputs!$B$30)))</f>
        <v>44547.583681053053</v>
      </c>
      <c r="Y534" s="26">
        <f t="shared" si="111"/>
        <v>45822.222222222219</v>
      </c>
      <c r="Z534" s="25">
        <f>MAX(0,X534*(1+inputs!$B$33)-MAX(0,inputs!$B$31*(Y534-inputs!$B$30)))</f>
        <v>42908.357436268845</v>
      </c>
      <c r="AA534" s="25">
        <f>MAX(0,Y534*(1+inputs!$B$33)-MAX(0,inputs!$B$31*(Z534-inputs!$B$30)))</f>
        <v>44464.363386291348</v>
      </c>
      <c r="AB534" s="26">
        <f t="shared" si="112"/>
        <v>53200</v>
      </c>
      <c r="AC534" s="25">
        <f>MAX(0,AA534*(1+inputs!$B$33)-MAX(0,inputs!$B$31*(AB534-inputs!$B$30)))</f>
        <v>42159.888837085709</v>
      </c>
      <c r="AD534" s="26">
        <f>IF(inputs!$B$27="YES",MAX(0,inputs!$B$31*(AB534-inputs!$B$30)),0)</f>
        <v>0</v>
      </c>
      <c r="AE534" s="3">
        <f t="shared" si="113"/>
        <v>14609.298000000001</v>
      </c>
      <c r="AF534" s="1">
        <f t="shared" si="116"/>
        <v>0.68364000000001401</v>
      </c>
      <c r="AG534" s="8">
        <f t="shared" si="114"/>
        <v>38590.701999999997</v>
      </c>
    </row>
    <row r="535" spans="1:33" x14ac:dyDescent="0.2">
      <c r="A535" s="11">
        <f t="shared" si="115"/>
        <v>53300</v>
      </c>
      <c r="B535" s="15">
        <f>inputs!$C$3-MAX(0,MIN((calculations!A535-inputs!$B$8)*0.5,inputs!$C$3))+IF(AND(inputs!$B$23="YES",A535&lt;=inputs!$B$25),inputs!$B$24,0)</f>
        <v>12570</v>
      </c>
      <c r="C535" s="15">
        <f>MAX(0,MIN(A535-B535,inputs!$C$4)*inputs!$B$3)</f>
        <v>7540.2000000000007</v>
      </c>
      <c r="D535" s="16">
        <f>MAX(0,(MIN(A535,inputs!$C$5)-(inputs!$C$4+B535))*inputs!$B$4)</f>
        <v>1211.6000000000001</v>
      </c>
      <c r="E535" s="16">
        <f>MAX(0, (calculations!A535-inputs!$C$5)*inputs!$B$5)</f>
        <v>0</v>
      </c>
      <c r="F535" s="19">
        <f>MAX(0,inputs!$B$13*(MIN(calculations!A535,inputs!$C$14)-inputs!$C$13))+MAX(0,inputs!$B$14*(calculations!A535-inputs!$C$14))</f>
        <v>5055.8500000000004</v>
      </c>
      <c r="G535" s="22">
        <f>MAX(MIN((calculations!A535-inputs!$B$21)/10000,100%),0) * inputs!$B$18</f>
        <v>870.01200000000006</v>
      </c>
      <c r="H535" s="22">
        <f>IF(AND(inputs!$B$35="YES", calculations!A535&gt;=inputs!$B$36,calculations!A535&lt;inputs!$B$37),inputs!$B$38*MIN(2,inputs!$B$17),0)</f>
        <v>0</v>
      </c>
      <c r="I535" s="25">
        <f>MIN(inputs!$B$32,A535)</f>
        <v>20000</v>
      </c>
      <c r="J535" s="25">
        <f>inputs!$B$29*(1+inputs!$B$33)-MAX(0,inputs!$B$31*(I535-inputs!$B$30))</f>
        <v>46486.999999999993</v>
      </c>
      <c r="K535" s="26">
        <f t="shared" si="104"/>
        <v>20000</v>
      </c>
      <c r="L535" s="25">
        <f>MAX(0,J535*(1+inputs!$B$33)-MAX(0,inputs!$B$31*(K535-inputs!$B$30)))</f>
        <v>47184.304999999986</v>
      </c>
      <c r="M535" s="26">
        <f t="shared" si="105"/>
        <v>23700</v>
      </c>
      <c r="N535" s="25">
        <f>MAX(0,L535*(1+inputs!$B$33)-MAX(0,inputs!$B$31*(M535-inputs!$B$30)))</f>
        <v>47575.629574999977</v>
      </c>
      <c r="O535" s="26">
        <f t="shared" si="106"/>
        <v>27400</v>
      </c>
      <c r="P535" s="25">
        <f>MAX(0,N535*(1+inputs!$B$33)-MAX(0,inputs!$B$31*(O535-inputs!$B$30)))</f>
        <v>47639.824018624968</v>
      </c>
      <c r="Q535" s="26">
        <f t="shared" si="107"/>
        <v>31100</v>
      </c>
      <c r="R535" s="25">
        <f>MAX(0,P535*(1+inputs!$B$33)-MAX(0,inputs!$B$31*(Q535-inputs!$B$30)))</f>
        <v>47371.981378904333</v>
      </c>
      <c r="S535" s="26">
        <f t="shared" si="108"/>
        <v>34800</v>
      </c>
      <c r="T535" s="25">
        <f>MAX(0,R535*(1+inputs!$B$33)-MAX(0,inputs!$B$31*(S535-inputs!$B$30)))</f>
        <v>46767.121099587894</v>
      </c>
      <c r="U535" s="26">
        <f t="shared" si="109"/>
        <v>38500</v>
      </c>
      <c r="V535" s="25">
        <f>MAX(0,T535*(1+inputs!$B$33)-MAX(0,inputs!$B$31*(U535-inputs!$B$30)))</f>
        <v>45820.187916081704</v>
      </c>
      <c r="W535" s="26">
        <f t="shared" si="110"/>
        <v>42200</v>
      </c>
      <c r="X535" s="25">
        <f>MAX(0,V535*(1+inputs!$B$33)-MAX(0,inputs!$B$31*(W535-inputs!$B$30)))</f>
        <v>44526.050734822922</v>
      </c>
      <c r="Y535" s="26">
        <f t="shared" si="111"/>
        <v>45900</v>
      </c>
      <c r="Z535" s="25">
        <f>MAX(0,X535*(1+inputs!$B$33)-MAX(0,inputs!$B$31*(Y535-inputs!$B$30)))</f>
        <v>42879.501495845259</v>
      </c>
      <c r="AA535" s="25">
        <f>MAX(0,Y535*(1+inputs!$B$33)-MAX(0,inputs!$B$31*(Z535-inputs!$B$30)))</f>
        <v>44545.904865373923</v>
      </c>
      <c r="AB535" s="26">
        <f t="shared" si="112"/>
        <v>53300</v>
      </c>
      <c r="AC535" s="25">
        <f>MAX(0,AA535*(1+inputs!$B$33)-MAX(0,inputs!$B$31*(AB535-inputs!$B$30)))</f>
        <v>42233.653438354522</v>
      </c>
      <c r="AD535" s="26">
        <f>IF(inputs!$B$27="YES",MAX(0,inputs!$B$31*(AB535-inputs!$B$30)),0)</f>
        <v>0</v>
      </c>
      <c r="AE535" s="3">
        <f t="shared" si="113"/>
        <v>14677.662000000002</v>
      </c>
      <c r="AF535" s="1">
        <f t="shared" si="116"/>
        <v>0.68363999999999581</v>
      </c>
      <c r="AG535" s="8">
        <f t="shared" si="114"/>
        <v>38622.337999999996</v>
      </c>
    </row>
    <row r="536" spans="1:33" x14ac:dyDescent="0.2">
      <c r="A536" s="11">
        <f t="shared" si="115"/>
        <v>53400</v>
      </c>
      <c r="B536" s="15">
        <f>inputs!$C$3-MAX(0,MIN((calculations!A536-inputs!$B$8)*0.5,inputs!$C$3))+IF(AND(inputs!$B$23="YES",A536&lt;=inputs!$B$25),inputs!$B$24,0)</f>
        <v>12570</v>
      </c>
      <c r="C536" s="15">
        <f>MAX(0,MIN(A536-B536,inputs!$C$4)*inputs!$B$3)</f>
        <v>7540.2000000000007</v>
      </c>
      <c r="D536" s="16">
        <f>MAX(0,(MIN(A536,inputs!$C$5)-(inputs!$C$4+B536))*inputs!$B$4)</f>
        <v>1251.6000000000001</v>
      </c>
      <c r="E536" s="16">
        <f>MAX(0, (calculations!A536-inputs!$C$5)*inputs!$B$5)</f>
        <v>0</v>
      </c>
      <c r="F536" s="19">
        <f>MAX(0,inputs!$B$13*(MIN(calculations!A536,inputs!$C$14)-inputs!$C$13))+MAX(0,inputs!$B$14*(calculations!A536-inputs!$C$14))</f>
        <v>5057.8500000000004</v>
      </c>
      <c r="G536" s="22">
        <f>MAX(MIN((calculations!A536-inputs!$B$21)/10000,100%),0) * inputs!$B$18</f>
        <v>896.37600000000009</v>
      </c>
      <c r="H536" s="22">
        <f>IF(AND(inputs!$B$35="YES", calculations!A536&gt;=inputs!$B$36,calculations!A536&lt;inputs!$B$37),inputs!$B$38*MIN(2,inputs!$B$17),0)</f>
        <v>0</v>
      </c>
      <c r="I536" s="25">
        <f>MIN(inputs!$B$32,A536)</f>
        <v>20000</v>
      </c>
      <c r="J536" s="25">
        <f>inputs!$B$29*(1+inputs!$B$33)-MAX(0,inputs!$B$31*(I536-inputs!$B$30))</f>
        <v>46486.999999999993</v>
      </c>
      <c r="K536" s="26">
        <f t="shared" si="104"/>
        <v>20000</v>
      </c>
      <c r="L536" s="25">
        <f>MAX(0,J536*(1+inputs!$B$33)-MAX(0,inputs!$B$31*(K536-inputs!$B$30)))</f>
        <v>47184.304999999986</v>
      </c>
      <c r="M536" s="26">
        <f t="shared" si="105"/>
        <v>23711.111111111109</v>
      </c>
      <c r="N536" s="25">
        <f>MAX(0,L536*(1+inputs!$B$33)-MAX(0,inputs!$B$31*(M536-inputs!$B$30)))</f>
        <v>47574.629574999977</v>
      </c>
      <c r="O536" s="26">
        <f t="shared" si="106"/>
        <v>27422.222222222223</v>
      </c>
      <c r="P536" s="25">
        <f>MAX(0,N536*(1+inputs!$B$33)-MAX(0,inputs!$B$31*(O536-inputs!$B$30)))</f>
        <v>47636.809018624968</v>
      </c>
      <c r="Q536" s="26">
        <f t="shared" si="107"/>
        <v>31133.333333333336</v>
      </c>
      <c r="R536" s="25">
        <f>MAX(0,P536*(1+inputs!$B$33)-MAX(0,inputs!$B$31*(Q536-inputs!$B$30)))</f>
        <v>47365.921153904339</v>
      </c>
      <c r="S536" s="26">
        <f t="shared" si="108"/>
        <v>34844.444444444445</v>
      </c>
      <c r="T536" s="25">
        <f>MAX(0,R536*(1+inputs!$B$33)-MAX(0,inputs!$B$31*(S536-inputs!$B$30)))</f>
        <v>46756.9699712129</v>
      </c>
      <c r="U536" s="26">
        <f t="shared" si="109"/>
        <v>38555.555555555555</v>
      </c>
      <c r="V536" s="25">
        <f>MAX(0,T536*(1+inputs!$B$33)-MAX(0,inputs!$B$31*(U536-inputs!$B$30)))</f>
        <v>45804.884520781088</v>
      </c>
      <c r="W536" s="26">
        <f t="shared" si="110"/>
        <v>42266.666666666672</v>
      </c>
      <c r="X536" s="25">
        <f>MAX(0,V536*(1+inputs!$B$33)-MAX(0,inputs!$B$31*(W536-inputs!$B$30)))</f>
        <v>44504.517788592799</v>
      </c>
      <c r="Y536" s="26">
        <f t="shared" si="111"/>
        <v>45977.777777777781</v>
      </c>
      <c r="Z536" s="25">
        <f>MAX(0,X536*(1+inputs!$B$33)-MAX(0,inputs!$B$31*(Y536-inputs!$B$30)))</f>
        <v>42850.645555421681</v>
      </c>
      <c r="AA536" s="25">
        <f>MAX(0,Y536*(1+inputs!$B$33)-MAX(0,inputs!$B$31*(Z536-inputs!$B$30)))</f>
        <v>44627.446344456497</v>
      </c>
      <c r="AB536" s="26">
        <f t="shared" si="112"/>
        <v>53400</v>
      </c>
      <c r="AC536" s="25">
        <f>MAX(0,AA536*(1+inputs!$B$33)-MAX(0,inputs!$B$31*(AB536-inputs!$B$30)))</f>
        <v>42307.418039623335</v>
      </c>
      <c r="AD536" s="26">
        <f>IF(inputs!$B$27="YES",MAX(0,inputs!$B$31*(AB536-inputs!$B$30)),0)</f>
        <v>0</v>
      </c>
      <c r="AE536" s="3">
        <f t="shared" si="113"/>
        <v>14746.026000000002</v>
      </c>
      <c r="AF536" s="1">
        <f t="shared" si="116"/>
        <v>0.68363999999999581</v>
      </c>
      <c r="AG536" s="8">
        <f t="shared" si="114"/>
        <v>38653.974000000002</v>
      </c>
    </row>
    <row r="537" spans="1:33" x14ac:dyDescent="0.2">
      <c r="A537" s="11">
        <f t="shared" si="115"/>
        <v>53500</v>
      </c>
      <c r="B537" s="15">
        <f>inputs!$C$3-MAX(0,MIN((calculations!A537-inputs!$B$8)*0.5,inputs!$C$3))+IF(AND(inputs!$B$23="YES",A537&lt;=inputs!$B$25),inputs!$B$24,0)</f>
        <v>12570</v>
      </c>
      <c r="C537" s="15">
        <f>MAX(0,MIN(A537-B537,inputs!$C$4)*inputs!$B$3)</f>
        <v>7540.2000000000007</v>
      </c>
      <c r="D537" s="16">
        <f>MAX(0,(MIN(A537,inputs!$C$5)-(inputs!$C$4+B537))*inputs!$B$4)</f>
        <v>1291.6000000000001</v>
      </c>
      <c r="E537" s="16">
        <f>MAX(0, (calculations!A537-inputs!$C$5)*inputs!$B$5)</f>
        <v>0</v>
      </c>
      <c r="F537" s="19">
        <f>MAX(0,inputs!$B$13*(MIN(calculations!A537,inputs!$C$14)-inputs!$C$13))+MAX(0,inputs!$B$14*(calculations!A537-inputs!$C$14))</f>
        <v>5059.8500000000004</v>
      </c>
      <c r="G537" s="22">
        <f>MAX(MIN((calculations!A537-inputs!$B$21)/10000,100%),0) * inputs!$B$18</f>
        <v>922.74</v>
      </c>
      <c r="H537" s="22">
        <f>IF(AND(inputs!$B$35="YES", calculations!A537&gt;=inputs!$B$36,calculations!A537&lt;inputs!$B$37),inputs!$B$38*MIN(2,inputs!$B$17),0)</f>
        <v>0</v>
      </c>
      <c r="I537" s="25">
        <f>MIN(inputs!$B$32,A537)</f>
        <v>20000</v>
      </c>
      <c r="J537" s="25">
        <f>inputs!$B$29*(1+inputs!$B$33)-MAX(0,inputs!$B$31*(I537-inputs!$B$30))</f>
        <v>46486.999999999993</v>
      </c>
      <c r="K537" s="26">
        <f t="shared" si="104"/>
        <v>20000</v>
      </c>
      <c r="L537" s="25">
        <f>MAX(0,J537*(1+inputs!$B$33)-MAX(0,inputs!$B$31*(K537-inputs!$B$30)))</f>
        <v>47184.304999999986</v>
      </c>
      <c r="M537" s="26">
        <f t="shared" si="105"/>
        <v>23722.222222222223</v>
      </c>
      <c r="N537" s="25">
        <f>MAX(0,L537*(1+inputs!$B$33)-MAX(0,inputs!$B$31*(M537-inputs!$B$30)))</f>
        <v>47573.629574999977</v>
      </c>
      <c r="O537" s="26">
        <f t="shared" si="106"/>
        <v>27444.444444444445</v>
      </c>
      <c r="P537" s="25">
        <f>MAX(0,N537*(1+inputs!$B$33)-MAX(0,inputs!$B$31*(O537-inputs!$B$30)))</f>
        <v>47633.794018624969</v>
      </c>
      <c r="Q537" s="26">
        <f t="shared" si="107"/>
        <v>31166.666666666664</v>
      </c>
      <c r="R537" s="25">
        <f>MAX(0,P537*(1+inputs!$B$33)-MAX(0,inputs!$B$31*(Q537-inputs!$B$30)))</f>
        <v>47359.860928904338</v>
      </c>
      <c r="S537" s="26">
        <f t="shared" si="108"/>
        <v>34888.888888888891</v>
      </c>
      <c r="T537" s="25">
        <f>MAX(0,R537*(1+inputs!$B$33)-MAX(0,inputs!$B$31*(S537-inputs!$B$30)))</f>
        <v>46746.818842837893</v>
      </c>
      <c r="U537" s="26">
        <f t="shared" si="109"/>
        <v>38611.111111111109</v>
      </c>
      <c r="V537" s="25">
        <f>MAX(0,T537*(1+inputs!$B$33)-MAX(0,inputs!$B$31*(U537-inputs!$B$30)))</f>
        <v>45789.581125480458</v>
      </c>
      <c r="W537" s="26">
        <f t="shared" si="110"/>
        <v>42333.333333333328</v>
      </c>
      <c r="X537" s="25">
        <f>MAX(0,V537*(1+inputs!$B$33)-MAX(0,inputs!$B$31*(W537-inputs!$B$30)))</f>
        <v>44482.984842362661</v>
      </c>
      <c r="Y537" s="26">
        <f t="shared" si="111"/>
        <v>46055.555555555555</v>
      </c>
      <c r="Z537" s="25">
        <f>MAX(0,X537*(1+inputs!$B$33)-MAX(0,inputs!$B$31*(Y537-inputs!$B$30)))</f>
        <v>42821.789614998095</v>
      </c>
      <c r="AA537" s="25">
        <f>MAX(0,Y537*(1+inputs!$B$33)-MAX(0,inputs!$B$31*(Z537-inputs!$B$30)))</f>
        <v>44708.987823539057</v>
      </c>
      <c r="AB537" s="26">
        <f t="shared" si="112"/>
        <v>53500</v>
      </c>
      <c r="AC537" s="25">
        <f>MAX(0,AA537*(1+inputs!$B$33)-MAX(0,inputs!$B$31*(AB537-inputs!$B$30)))</f>
        <v>42381.182640892133</v>
      </c>
      <c r="AD537" s="26">
        <f>IF(inputs!$B$27="YES",MAX(0,inputs!$B$31*(AB537-inputs!$B$30)),0)</f>
        <v>0</v>
      </c>
      <c r="AE537" s="3">
        <f t="shared" si="113"/>
        <v>14814.390000000001</v>
      </c>
      <c r="AF537" s="1">
        <f t="shared" si="116"/>
        <v>0.68363999999999581</v>
      </c>
      <c r="AG537" s="8">
        <f t="shared" si="114"/>
        <v>38685.61</v>
      </c>
    </row>
    <row r="538" spans="1:33" x14ac:dyDescent="0.2">
      <c r="A538" s="11">
        <f t="shared" si="115"/>
        <v>53600</v>
      </c>
      <c r="B538" s="15">
        <f>inputs!$C$3-MAX(0,MIN((calculations!A538-inputs!$B$8)*0.5,inputs!$C$3))+IF(AND(inputs!$B$23="YES",A538&lt;=inputs!$B$25),inputs!$B$24,0)</f>
        <v>12570</v>
      </c>
      <c r="C538" s="15">
        <f>MAX(0,MIN(A538-B538,inputs!$C$4)*inputs!$B$3)</f>
        <v>7540.2000000000007</v>
      </c>
      <c r="D538" s="16">
        <f>MAX(0,(MIN(A538,inputs!$C$5)-(inputs!$C$4+B538))*inputs!$B$4)</f>
        <v>1331.6000000000001</v>
      </c>
      <c r="E538" s="16">
        <f>MAX(0, (calculations!A538-inputs!$C$5)*inputs!$B$5)</f>
        <v>0</v>
      </c>
      <c r="F538" s="19">
        <f>MAX(0,inputs!$B$13*(MIN(calculations!A538,inputs!$C$14)-inputs!$C$13))+MAX(0,inputs!$B$14*(calculations!A538-inputs!$C$14))</f>
        <v>5061.8500000000004</v>
      </c>
      <c r="G538" s="22">
        <f>MAX(MIN((calculations!A538-inputs!$B$21)/10000,100%),0) * inputs!$B$18</f>
        <v>949.10400000000004</v>
      </c>
      <c r="H538" s="22">
        <f>IF(AND(inputs!$B$35="YES", calculations!A538&gt;=inputs!$B$36,calculations!A538&lt;inputs!$B$37),inputs!$B$38*MIN(2,inputs!$B$17),0)</f>
        <v>0</v>
      </c>
      <c r="I538" s="25">
        <f>MIN(inputs!$B$32,A538)</f>
        <v>20000</v>
      </c>
      <c r="J538" s="25">
        <f>inputs!$B$29*(1+inputs!$B$33)-MAX(0,inputs!$B$31*(I538-inputs!$B$30))</f>
        <v>46486.999999999993</v>
      </c>
      <c r="K538" s="26">
        <f t="shared" si="104"/>
        <v>20000</v>
      </c>
      <c r="L538" s="25">
        <f>MAX(0,J538*(1+inputs!$B$33)-MAX(0,inputs!$B$31*(K538-inputs!$B$30)))</f>
        <v>47184.304999999986</v>
      </c>
      <c r="M538" s="26">
        <f t="shared" si="105"/>
        <v>23733.333333333332</v>
      </c>
      <c r="N538" s="25">
        <f>MAX(0,L538*(1+inputs!$B$33)-MAX(0,inputs!$B$31*(M538-inputs!$B$30)))</f>
        <v>47572.629574999977</v>
      </c>
      <c r="O538" s="26">
        <f t="shared" si="106"/>
        <v>27466.666666666668</v>
      </c>
      <c r="P538" s="25">
        <f>MAX(0,N538*(1+inputs!$B$33)-MAX(0,inputs!$B$31*(O538-inputs!$B$30)))</f>
        <v>47630.779018624969</v>
      </c>
      <c r="Q538" s="26">
        <f t="shared" si="107"/>
        <v>31200</v>
      </c>
      <c r="R538" s="25">
        <f>MAX(0,P538*(1+inputs!$B$33)-MAX(0,inputs!$B$31*(Q538-inputs!$B$30)))</f>
        <v>47353.800703904337</v>
      </c>
      <c r="S538" s="26">
        <f t="shared" si="108"/>
        <v>34933.333333333336</v>
      </c>
      <c r="T538" s="25">
        <f>MAX(0,R538*(1+inputs!$B$33)-MAX(0,inputs!$B$31*(S538-inputs!$B$30)))</f>
        <v>46736.667714462892</v>
      </c>
      <c r="U538" s="26">
        <f t="shared" si="109"/>
        <v>38666.666666666672</v>
      </c>
      <c r="V538" s="25">
        <f>MAX(0,T538*(1+inputs!$B$33)-MAX(0,inputs!$B$31*(U538-inputs!$B$30)))</f>
        <v>45774.277730179827</v>
      </c>
      <c r="W538" s="26">
        <f t="shared" si="110"/>
        <v>42400</v>
      </c>
      <c r="X538" s="25">
        <f>MAX(0,V538*(1+inputs!$B$33)-MAX(0,inputs!$B$31*(W538-inputs!$B$30)))</f>
        <v>44461.451896132516</v>
      </c>
      <c r="Y538" s="26">
        <f t="shared" si="111"/>
        <v>46133.333333333328</v>
      </c>
      <c r="Z538" s="25">
        <f>MAX(0,X538*(1+inputs!$B$33)-MAX(0,inputs!$B$31*(Y538-inputs!$B$30)))</f>
        <v>42792.933674574495</v>
      </c>
      <c r="AA538" s="25">
        <f>MAX(0,Y538*(1+inputs!$B$33)-MAX(0,inputs!$B$31*(Z538-inputs!$B$30)))</f>
        <v>44790.529302621617</v>
      </c>
      <c r="AB538" s="26">
        <f t="shared" si="112"/>
        <v>53600</v>
      </c>
      <c r="AC538" s="25">
        <f>MAX(0,AA538*(1+inputs!$B$33)-MAX(0,inputs!$B$31*(AB538-inputs!$B$30)))</f>
        <v>42454.947242160932</v>
      </c>
      <c r="AD538" s="26">
        <f>IF(inputs!$B$27="YES",MAX(0,inputs!$B$31*(AB538-inputs!$B$30)),0)</f>
        <v>0</v>
      </c>
      <c r="AE538" s="3">
        <f t="shared" si="113"/>
        <v>14882.754000000001</v>
      </c>
      <c r="AF538" s="1">
        <f t="shared" si="116"/>
        <v>0.68364000000001401</v>
      </c>
      <c r="AG538" s="8">
        <f t="shared" si="114"/>
        <v>38717.245999999999</v>
      </c>
    </row>
    <row r="539" spans="1:33" x14ac:dyDescent="0.2">
      <c r="A539" s="11">
        <f t="shared" si="115"/>
        <v>53700</v>
      </c>
      <c r="B539" s="15">
        <f>inputs!$C$3-MAX(0,MIN((calculations!A539-inputs!$B$8)*0.5,inputs!$C$3))+IF(AND(inputs!$B$23="YES",A539&lt;=inputs!$B$25),inputs!$B$24,0)</f>
        <v>12570</v>
      </c>
      <c r="C539" s="15">
        <f>MAX(0,MIN(A539-B539,inputs!$C$4)*inputs!$B$3)</f>
        <v>7540.2000000000007</v>
      </c>
      <c r="D539" s="16">
        <f>MAX(0,(MIN(A539,inputs!$C$5)-(inputs!$C$4+B539))*inputs!$B$4)</f>
        <v>1371.6000000000001</v>
      </c>
      <c r="E539" s="16">
        <f>MAX(0, (calculations!A539-inputs!$C$5)*inputs!$B$5)</f>
        <v>0</v>
      </c>
      <c r="F539" s="19">
        <f>MAX(0,inputs!$B$13*(MIN(calculations!A539,inputs!$C$14)-inputs!$C$13))+MAX(0,inputs!$B$14*(calculations!A539-inputs!$C$14))</f>
        <v>5063.8500000000004</v>
      </c>
      <c r="G539" s="22">
        <f>MAX(MIN((calculations!A539-inputs!$B$21)/10000,100%),0) * inputs!$B$18</f>
        <v>975.46800000000007</v>
      </c>
      <c r="H539" s="22">
        <f>IF(AND(inputs!$B$35="YES", calculations!A539&gt;=inputs!$B$36,calculations!A539&lt;inputs!$B$37),inputs!$B$38*MIN(2,inputs!$B$17),0)</f>
        <v>0</v>
      </c>
      <c r="I539" s="25">
        <f>MIN(inputs!$B$32,A539)</f>
        <v>20000</v>
      </c>
      <c r="J539" s="25">
        <f>inputs!$B$29*(1+inputs!$B$33)-MAX(0,inputs!$B$31*(I539-inputs!$B$30))</f>
        <v>46486.999999999993</v>
      </c>
      <c r="K539" s="26">
        <f t="shared" si="104"/>
        <v>20000</v>
      </c>
      <c r="L539" s="25">
        <f>MAX(0,J539*(1+inputs!$B$33)-MAX(0,inputs!$B$31*(K539-inputs!$B$30)))</f>
        <v>47184.304999999986</v>
      </c>
      <c r="M539" s="26">
        <f t="shared" si="105"/>
        <v>23744.444444444445</v>
      </c>
      <c r="N539" s="25">
        <f>MAX(0,L539*(1+inputs!$B$33)-MAX(0,inputs!$B$31*(M539-inputs!$B$30)))</f>
        <v>47571.629574999977</v>
      </c>
      <c r="O539" s="26">
        <f t="shared" si="106"/>
        <v>27488.888888888891</v>
      </c>
      <c r="P539" s="25">
        <f>MAX(0,N539*(1+inputs!$B$33)-MAX(0,inputs!$B$31*(O539-inputs!$B$30)))</f>
        <v>47627.76401862497</v>
      </c>
      <c r="Q539" s="26">
        <f t="shared" si="107"/>
        <v>31233.333333333336</v>
      </c>
      <c r="R539" s="25">
        <f>MAX(0,P539*(1+inputs!$B$33)-MAX(0,inputs!$B$31*(Q539-inputs!$B$30)))</f>
        <v>47347.740478904336</v>
      </c>
      <c r="S539" s="26">
        <f t="shared" si="108"/>
        <v>34977.777777777781</v>
      </c>
      <c r="T539" s="25">
        <f>MAX(0,R539*(1+inputs!$B$33)-MAX(0,inputs!$B$31*(S539-inputs!$B$30)))</f>
        <v>46726.516586087891</v>
      </c>
      <c r="U539" s="26">
        <f t="shared" si="109"/>
        <v>38722.222222222219</v>
      </c>
      <c r="V539" s="25">
        <f>MAX(0,T539*(1+inputs!$B$33)-MAX(0,inputs!$B$31*(U539-inputs!$B$30)))</f>
        <v>45758.974334879204</v>
      </c>
      <c r="W539" s="26">
        <f t="shared" si="110"/>
        <v>42466.666666666672</v>
      </c>
      <c r="X539" s="25">
        <f>MAX(0,V539*(1+inputs!$B$33)-MAX(0,inputs!$B$31*(W539-inputs!$B$30)))</f>
        <v>44439.918949902385</v>
      </c>
      <c r="Y539" s="26">
        <f t="shared" si="111"/>
        <v>46211.111111111109</v>
      </c>
      <c r="Z539" s="25">
        <f>MAX(0,X539*(1+inputs!$B$33)-MAX(0,inputs!$B$31*(Y539-inputs!$B$30)))</f>
        <v>42764.077734150917</v>
      </c>
      <c r="AA539" s="25">
        <f>MAX(0,Y539*(1+inputs!$B$33)-MAX(0,inputs!$B$31*(Z539-inputs!$B$30)))</f>
        <v>44872.070781704191</v>
      </c>
      <c r="AB539" s="26">
        <f t="shared" si="112"/>
        <v>53700</v>
      </c>
      <c r="AC539" s="25">
        <f>MAX(0,AA539*(1+inputs!$B$33)-MAX(0,inputs!$B$31*(AB539-inputs!$B$30)))</f>
        <v>42528.711843429744</v>
      </c>
      <c r="AD539" s="26">
        <f>IF(inputs!$B$27="YES",MAX(0,inputs!$B$31*(AB539-inputs!$B$30)),0)</f>
        <v>0</v>
      </c>
      <c r="AE539" s="3">
        <f t="shared" si="113"/>
        <v>14951.118000000002</v>
      </c>
      <c r="AF539" s="1">
        <f t="shared" si="116"/>
        <v>0.68363999999999581</v>
      </c>
      <c r="AG539" s="8">
        <f t="shared" si="114"/>
        <v>38748.881999999998</v>
      </c>
    </row>
    <row r="540" spans="1:33" x14ac:dyDescent="0.2">
      <c r="A540" s="11">
        <f t="shared" si="115"/>
        <v>53800</v>
      </c>
      <c r="B540" s="15">
        <f>inputs!$C$3-MAX(0,MIN((calculations!A540-inputs!$B$8)*0.5,inputs!$C$3))+IF(AND(inputs!$B$23="YES",A540&lt;=inputs!$B$25),inputs!$B$24,0)</f>
        <v>12570</v>
      </c>
      <c r="C540" s="15">
        <f>MAX(0,MIN(A540-B540,inputs!$C$4)*inputs!$B$3)</f>
        <v>7540.2000000000007</v>
      </c>
      <c r="D540" s="16">
        <f>MAX(0,(MIN(A540,inputs!$C$5)-(inputs!$C$4+B540))*inputs!$B$4)</f>
        <v>1411.6000000000001</v>
      </c>
      <c r="E540" s="16">
        <f>MAX(0, (calculations!A540-inputs!$C$5)*inputs!$B$5)</f>
        <v>0</v>
      </c>
      <c r="F540" s="19">
        <f>MAX(0,inputs!$B$13*(MIN(calculations!A540,inputs!$C$14)-inputs!$C$13))+MAX(0,inputs!$B$14*(calculations!A540-inputs!$C$14))</f>
        <v>5065.8500000000004</v>
      </c>
      <c r="G540" s="22">
        <f>MAX(MIN((calculations!A540-inputs!$B$21)/10000,100%),0) * inputs!$B$18</f>
        <v>1001.832</v>
      </c>
      <c r="H540" s="22">
        <f>IF(AND(inputs!$B$35="YES", calculations!A540&gt;=inputs!$B$36,calculations!A540&lt;inputs!$B$37),inputs!$B$38*MIN(2,inputs!$B$17),0)</f>
        <v>0</v>
      </c>
      <c r="I540" s="25">
        <f>MIN(inputs!$B$32,A540)</f>
        <v>20000</v>
      </c>
      <c r="J540" s="25">
        <f>inputs!$B$29*(1+inputs!$B$33)-MAX(0,inputs!$B$31*(I540-inputs!$B$30))</f>
        <v>46486.999999999993</v>
      </c>
      <c r="K540" s="26">
        <f t="shared" si="104"/>
        <v>20000</v>
      </c>
      <c r="L540" s="25">
        <f>MAX(0,J540*(1+inputs!$B$33)-MAX(0,inputs!$B$31*(K540-inputs!$B$30)))</f>
        <v>47184.304999999986</v>
      </c>
      <c r="M540" s="26">
        <f t="shared" si="105"/>
        <v>23755.555555555555</v>
      </c>
      <c r="N540" s="25">
        <f>MAX(0,L540*(1+inputs!$B$33)-MAX(0,inputs!$B$31*(M540-inputs!$B$30)))</f>
        <v>47570.629574999977</v>
      </c>
      <c r="O540" s="26">
        <f t="shared" si="106"/>
        <v>27511.111111111109</v>
      </c>
      <c r="P540" s="25">
        <f>MAX(0,N540*(1+inputs!$B$33)-MAX(0,inputs!$B$31*(O540-inputs!$B$30)))</f>
        <v>47624.749018624971</v>
      </c>
      <c r="Q540" s="26">
        <f t="shared" si="107"/>
        <v>31266.666666666664</v>
      </c>
      <c r="R540" s="25">
        <f>MAX(0,P540*(1+inputs!$B$33)-MAX(0,inputs!$B$31*(Q540-inputs!$B$30)))</f>
        <v>47341.680253904335</v>
      </c>
      <c r="S540" s="26">
        <f t="shared" si="108"/>
        <v>35022.222222222219</v>
      </c>
      <c r="T540" s="25">
        <f>MAX(0,R540*(1+inputs!$B$33)-MAX(0,inputs!$B$31*(S540-inputs!$B$30)))</f>
        <v>46716.365457712891</v>
      </c>
      <c r="U540" s="26">
        <f t="shared" si="109"/>
        <v>38777.777777777781</v>
      </c>
      <c r="V540" s="25">
        <f>MAX(0,T540*(1+inputs!$B$33)-MAX(0,inputs!$B$31*(U540-inputs!$B$30)))</f>
        <v>45743.67093957858</v>
      </c>
      <c r="W540" s="26">
        <f t="shared" si="110"/>
        <v>42533.333333333328</v>
      </c>
      <c r="X540" s="25">
        <f>MAX(0,V540*(1+inputs!$B$33)-MAX(0,inputs!$B$31*(W540-inputs!$B$30)))</f>
        <v>44418.386003672254</v>
      </c>
      <c r="Y540" s="26">
        <f t="shared" si="111"/>
        <v>46288.888888888891</v>
      </c>
      <c r="Z540" s="25">
        <f>MAX(0,X540*(1+inputs!$B$33)-MAX(0,inputs!$B$31*(Y540-inputs!$B$30)))</f>
        <v>42735.221793727331</v>
      </c>
      <c r="AA540" s="25">
        <f>MAX(0,Y540*(1+inputs!$B$33)-MAX(0,inputs!$B$31*(Z540-inputs!$B$30)))</f>
        <v>44953.612260786758</v>
      </c>
      <c r="AB540" s="26">
        <f t="shared" si="112"/>
        <v>53800</v>
      </c>
      <c r="AC540" s="25">
        <f>MAX(0,AA540*(1+inputs!$B$33)-MAX(0,inputs!$B$31*(AB540-inputs!$B$30)))</f>
        <v>42602.47644469855</v>
      </c>
      <c r="AD540" s="26">
        <f>IF(inputs!$B$27="YES",MAX(0,inputs!$B$31*(AB540-inputs!$B$30)),0)</f>
        <v>0</v>
      </c>
      <c r="AE540" s="3">
        <f t="shared" si="113"/>
        <v>15019.482000000002</v>
      </c>
      <c r="AF540" s="1">
        <f t="shared" si="116"/>
        <v>0.68363999999999581</v>
      </c>
      <c r="AG540" s="8">
        <f t="shared" si="114"/>
        <v>38780.517999999996</v>
      </c>
    </row>
    <row r="541" spans="1:33" x14ac:dyDescent="0.2">
      <c r="A541" s="11">
        <f t="shared" si="115"/>
        <v>53900</v>
      </c>
      <c r="B541" s="15">
        <f>inputs!$C$3-MAX(0,MIN((calculations!A541-inputs!$B$8)*0.5,inputs!$C$3))+IF(AND(inputs!$B$23="YES",A541&lt;=inputs!$B$25),inputs!$B$24,0)</f>
        <v>12570</v>
      </c>
      <c r="C541" s="15">
        <f>MAX(0,MIN(A541-B541,inputs!$C$4)*inputs!$B$3)</f>
        <v>7540.2000000000007</v>
      </c>
      <c r="D541" s="16">
        <f>MAX(0,(MIN(A541,inputs!$C$5)-(inputs!$C$4+B541))*inputs!$B$4)</f>
        <v>1451.6000000000001</v>
      </c>
      <c r="E541" s="16">
        <f>MAX(0, (calculations!A541-inputs!$C$5)*inputs!$B$5)</f>
        <v>0</v>
      </c>
      <c r="F541" s="19">
        <f>MAX(0,inputs!$B$13*(MIN(calculations!A541,inputs!$C$14)-inputs!$C$13))+MAX(0,inputs!$B$14*(calculations!A541-inputs!$C$14))</f>
        <v>5067.8500000000004</v>
      </c>
      <c r="G541" s="22">
        <f>MAX(MIN((calculations!A541-inputs!$B$21)/10000,100%),0) * inputs!$B$18</f>
        <v>1028.1960000000001</v>
      </c>
      <c r="H541" s="22">
        <f>IF(AND(inputs!$B$35="YES", calculations!A541&gt;=inputs!$B$36,calculations!A541&lt;inputs!$B$37),inputs!$B$38*MIN(2,inputs!$B$17),0)</f>
        <v>0</v>
      </c>
      <c r="I541" s="25">
        <f>MIN(inputs!$B$32,A541)</f>
        <v>20000</v>
      </c>
      <c r="J541" s="25">
        <f>inputs!$B$29*(1+inputs!$B$33)-MAX(0,inputs!$B$31*(I541-inputs!$B$30))</f>
        <v>46486.999999999993</v>
      </c>
      <c r="K541" s="26">
        <f t="shared" si="104"/>
        <v>20000</v>
      </c>
      <c r="L541" s="25">
        <f>MAX(0,J541*(1+inputs!$B$33)-MAX(0,inputs!$B$31*(K541-inputs!$B$30)))</f>
        <v>47184.304999999986</v>
      </c>
      <c r="M541" s="26">
        <f t="shared" si="105"/>
        <v>23766.666666666668</v>
      </c>
      <c r="N541" s="25">
        <f>MAX(0,L541*(1+inputs!$B$33)-MAX(0,inputs!$B$31*(M541-inputs!$B$30)))</f>
        <v>47569.629574999977</v>
      </c>
      <c r="O541" s="26">
        <f t="shared" si="106"/>
        <v>27533.333333333332</v>
      </c>
      <c r="P541" s="25">
        <f>MAX(0,N541*(1+inputs!$B$33)-MAX(0,inputs!$B$31*(O541-inputs!$B$30)))</f>
        <v>47621.734018624971</v>
      </c>
      <c r="Q541" s="26">
        <f t="shared" si="107"/>
        <v>31300</v>
      </c>
      <c r="R541" s="25">
        <f>MAX(0,P541*(1+inputs!$B$33)-MAX(0,inputs!$B$31*(Q541-inputs!$B$30)))</f>
        <v>47335.620028904341</v>
      </c>
      <c r="S541" s="26">
        <f t="shared" si="108"/>
        <v>35066.666666666664</v>
      </c>
      <c r="T541" s="25">
        <f>MAX(0,R541*(1+inputs!$B$33)-MAX(0,inputs!$B$31*(S541-inputs!$B$30)))</f>
        <v>46706.214329337898</v>
      </c>
      <c r="U541" s="26">
        <f t="shared" si="109"/>
        <v>38833.333333333328</v>
      </c>
      <c r="V541" s="25">
        <f>MAX(0,T541*(1+inputs!$B$33)-MAX(0,inputs!$B$31*(U541-inputs!$B$30)))</f>
        <v>45728.367544277957</v>
      </c>
      <c r="W541" s="26">
        <f t="shared" si="110"/>
        <v>42600</v>
      </c>
      <c r="X541" s="25">
        <f>MAX(0,V541*(1+inputs!$B$33)-MAX(0,inputs!$B$31*(W541-inputs!$B$30)))</f>
        <v>44396.853057442117</v>
      </c>
      <c r="Y541" s="26">
        <f t="shared" si="111"/>
        <v>46366.666666666672</v>
      </c>
      <c r="Z541" s="25">
        <f>MAX(0,X541*(1+inputs!$B$33)-MAX(0,inputs!$B$31*(Y541-inputs!$B$30)))</f>
        <v>42706.365853303745</v>
      </c>
      <c r="AA541" s="25">
        <f>MAX(0,Y541*(1+inputs!$B$33)-MAX(0,inputs!$B$31*(Z541-inputs!$B$30)))</f>
        <v>45035.153739869325</v>
      </c>
      <c r="AB541" s="26">
        <f t="shared" si="112"/>
        <v>53900</v>
      </c>
      <c r="AC541" s="25">
        <f>MAX(0,AA541*(1+inputs!$B$33)-MAX(0,inputs!$B$31*(AB541-inputs!$B$30)))</f>
        <v>42676.241045967356</v>
      </c>
      <c r="AD541" s="26">
        <f>IF(inputs!$B$27="YES",MAX(0,inputs!$B$31*(AB541-inputs!$B$30)),0)</f>
        <v>0</v>
      </c>
      <c r="AE541" s="3">
        <f t="shared" si="113"/>
        <v>15087.846000000001</v>
      </c>
      <c r="AF541" s="1">
        <f t="shared" si="116"/>
        <v>0.68363999999999581</v>
      </c>
      <c r="AG541" s="8">
        <f t="shared" si="114"/>
        <v>38812.153999999995</v>
      </c>
    </row>
    <row r="542" spans="1:33" x14ac:dyDescent="0.2">
      <c r="A542" s="11">
        <f t="shared" si="115"/>
        <v>54000</v>
      </c>
      <c r="B542" s="15">
        <f>inputs!$C$3-MAX(0,MIN((calculations!A542-inputs!$B$8)*0.5,inputs!$C$3))+IF(AND(inputs!$B$23="YES",A542&lt;=inputs!$B$25),inputs!$B$24,0)</f>
        <v>12570</v>
      </c>
      <c r="C542" s="15">
        <f>MAX(0,MIN(A542-B542,inputs!$C$4)*inputs!$B$3)</f>
        <v>7540.2000000000007</v>
      </c>
      <c r="D542" s="16">
        <f>MAX(0,(MIN(A542,inputs!$C$5)-(inputs!$C$4+B542))*inputs!$B$4)</f>
        <v>1491.6000000000001</v>
      </c>
      <c r="E542" s="16">
        <f>MAX(0, (calculations!A542-inputs!$C$5)*inputs!$B$5)</f>
        <v>0</v>
      </c>
      <c r="F542" s="19">
        <f>MAX(0,inputs!$B$13*(MIN(calculations!A542,inputs!$C$14)-inputs!$C$13))+MAX(0,inputs!$B$14*(calculations!A542-inputs!$C$14))</f>
        <v>5069.8500000000004</v>
      </c>
      <c r="G542" s="22">
        <f>MAX(MIN((calculations!A542-inputs!$B$21)/10000,100%),0) * inputs!$B$18</f>
        <v>1054.5600000000002</v>
      </c>
      <c r="H542" s="22">
        <f>IF(AND(inputs!$B$35="YES", calculations!A542&gt;=inputs!$B$36,calculations!A542&lt;inputs!$B$37),inputs!$B$38*MIN(2,inputs!$B$17),0)</f>
        <v>0</v>
      </c>
      <c r="I542" s="25">
        <f>MIN(inputs!$B$32,A542)</f>
        <v>20000</v>
      </c>
      <c r="J542" s="25">
        <f>inputs!$B$29*(1+inputs!$B$33)-MAX(0,inputs!$B$31*(I542-inputs!$B$30))</f>
        <v>46486.999999999993</v>
      </c>
      <c r="K542" s="26">
        <f t="shared" si="104"/>
        <v>20000</v>
      </c>
      <c r="L542" s="25">
        <f>MAX(0,J542*(1+inputs!$B$33)-MAX(0,inputs!$B$31*(K542-inputs!$B$30)))</f>
        <v>47184.304999999986</v>
      </c>
      <c r="M542" s="26">
        <f t="shared" si="105"/>
        <v>23777.777777777777</v>
      </c>
      <c r="N542" s="25">
        <f>MAX(0,L542*(1+inputs!$B$33)-MAX(0,inputs!$B$31*(M542-inputs!$B$30)))</f>
        <v>47568.629574999977</v>
      </c>
      <c r="O542" s="26">
        <f t="shared" si="106"/>
        <v>27555.555555555555</v>
      </c>
      <c r="P542" s="25">
        <f>MAX(0,N542*(1+inputs!$B$33)-MAX(0,inputs!$B$31*(O542-inputs!$B$30)))</f>
        <v>47618.719018624972</v>
      </c>
      <c r="Q542" s="26">
        <f t="shared" si="107"/>
        <v>31333.333333333336</v>
      </c>
      <c r="R542" s="25">
        <f>MAX(0,P542*(1+inputs!$B$33)-MAX(0,inputs!$B$31*(Q542-inputs!$B$30)))</f>
        <v>47329.55980390434</v>
      </c>
      <c r="S542" s="26">
        <f t="shared" si="108"/>
        <v>35111.111111111109</v>
      </c>
      <c r="T542" s="25">
        <f>MAX(0,R542*(1+inputs!$B$33)-MAX(0,inputs!$B$31*(S542-inputs!$B$30)))</f>
        <v>46696.063200962897</v>
      </c>
      <c r="U542" s="26">
        <f t="shared" si="109"/>
        <v>38888.888888888891</v>
      </c>
      <c r="V542" s="25">
        <f>MAX(0,T542*(1+inputs!$B$33)-MAX(0,inputs!$B$31*(U542-inputs!$B$30)))</f>
        <v>45713.064148977333</v>
      </c>
      <c r="W542" s="26">
        <f t="shared" si="110"/>
        <v>42666.666666666672</v>
      </c>
      <c r="X542" s="25">
        <f>MAX(0,V542*(1+inputs!$B$33)-MAX(0,inputs!$B$31*(W542-inputs!$B$30)))</f>
        <v>44375.320111211986</v>
      </c>
      <c r="Y542" s="26">
        <f t="shared" si="111"/>
        <v>46444.444444444445</v>
      </c>
      <c r="Z542" s="25">
        <f>MAX(0,X542*(1+inputs!$B$33)-MAX(0,inputs!$B$31*(Y542-inputs!$B$30)))</f>
        <v>42677.509912880159</v>
      </c>
      <c r="AA542" s="25">
        <f>MAX(0,Y542*(1+inputs!$B$33)-MAX(0,inputs!$B$31*(Z542-inputs!$B$30)))</f>
        <v>45116.695218951892</v>
      </c>
      <c r="AB542" s="26">
        <f t="shared" si="112"/>
        <v>54000</v>
      </c>
      <c r="AC542" s="25">
        <f>MAX(0,AA542*(1+inputs!$B$33)-MAX(0,inputs!$B$31*(AB542-inputs!$B$30)))</f>
        <v>42750.005647236161</v>
      </c>
      <c r="AD542" s="26">
        <f>IF(inputs!$B$27="YES",MAX(0,inputs!$B$31*(AB542-inputs!$B$30)),0)</f>
        <v>0</v>
      </c>
      <c r="AE542" s="3">
        <f t="shared" si="113"/>
        <v>15156.210000000001</v>
      </c>
      <c r="AF542" s="1">
        <f t="shared" si="116"/>
        <v>0.68363999999999581</v>
      </c>
      <c r="AG542" s="8">
        <f t="shared" si="114"/>
        <v>38843.79</v>
      </c>
    </row>
    <row r="543" spans="1:33" x14ac:dyDescent="0.2">
      <c r="A543" s="11">
        <f t="shared" si="115"/>
        <v>54100</v>
      </c>
      <c r="B543" s="15">
        <f>inputs!$C$3-MAX(0,MIN((calculations!A543-inputs!$B$8)*0.5,inputs!$C$3))+IF(AND(inputs!$B$23="YES",A543&lt;=inputs!$B$25),inputs!$B$24,0)</f>
        <v>12570</v>
      </c>
      <c r="C543" s="15">
        <f>MAX(0,MIN(A543-B543,inputs!$C$4)*inputs!$B$3)</f>
        <v>7540.2000000000007</v>
      </c>
      <c r="D543" s="16">
        <f>MAX(0,(MIN(A543,inputs!$C$5)-(inputs!$C$4+B543))*inputs!$B$4)</f>
        <v>1531.6000000000001</v>
      </c>
      <c r="E543" s="16">
        <f>MAX(0, (calculations!A543-inputs!$C$5)*inputs!$B$5)</f>
        <v>0</v>
      </c>
      <c r="F543" s="19">
        <f>MAX(0,inputs!$B$13*(MIN(calculations!A543,inputs!$C$14)-inputs!$C$13))+MAX(0,inputs!$B$14*(calculations!A543-inputs!$C$14))</f>
        <v>5071.8500000000004</v>
      </c>
      <c r="G543" s="22">
        <f>MAX(MIN((calculations!A543-inputs!$B$21)/10000,100%),0) * inputs!$B$18</f>
        <v>1080.924</v>
      </c>
      <c r="H543" s="22">
        <f>IF(AND(inputs!$B$35="YES", calculations!A543&gt;=inputs!$B$36,calculations!A543&lt;inputs!$B$37),inputs!$B$38*MIN(2,inputs!$B$17),0)</f>
        <v>0</v>
      </c>
      <c r="I543" s="25">
        <f>MIN(inputs!$B$32,A543)</f>
        <v>20000</v>
      </c>
      <c r="J543" s="25">
        <f>inputs!$B$29*(1+inputs!$B$33)-MAX(0,inputs!$B$31*(I543-inputs!$B$30))</f>
        <v>46486.999999999993</v>
      </c>
      <c r="K543" s="26">
        <f t="shared" si="104"/>
        <v>20000</v>
      </c>
      <c r="L543" s="25">
        <f>MAX(0,J543*(1+inputs!$B$33)-MAX(0,inputs!$B$31*(K543-inputs!$B$30)))</f>
        <v>47184.304999999986</v>
      </c>
      <c r="M543" s="26">
        <f t="shared" si="105"/>
        <v>23788.888888888891</v>
      </c>
      <c r="N543" s="25">
        <f>MAX(0,L543*(1+inputs!$B$33)-MAX(0,inputs!$B$31*(M543-inputs!$B$30)))</f>
        <v>47567.629574999977</v>
      </c>
      <c r="O543" s="26">
        <f t="shared" si="106"/>
        <v>27577.777777777777</v>
      </c>
      <c r="P543" s="25">
        <f>MAX(0,N543*(1+inputs!$B$33)-MAX(0,inputs!$B$31*(O543-inputs!$B$30)))</f>
        <v>47615.704018624972</v>
      </c>
      <c r="Q543" s="26">
        <f t="shared" si="107"/>
        <v>31366.666666666664</v>
      </c>
      <c r="R543" s="25">
        <f>MAX(0,P543*(1+inputs!$B$33)-MAX(0,inputs!$B$31*(Q543-inputs!$B$30)))</f>
        <v>47323.499578904339</v>
      </c>
      <c r="S543" s="26">
        <f t="shared" si="108"/>
        <v>35155.555555555555</v>
      </c>
      <c r="T543" s="25">
        <f>MAX(0,R543*(1+inputs!$B$33)-MAX(0,inputs!$B$31*(S543-inputs!$B$30)))</f>
        <v>46685.912072587897</v>
      </c>
      <c r="U543" s="26">
        <f t="shared" si="109"/>
        <v>38944.444444444445</v>
      </c>
      <c r="V543" s="25">
        <f>MAX(0,T543*(1+inputs!$B$33)-MAX(0,inputs!$B$31*(U543-inputs!$B$30)))</f>
        <v>45697.76075367671</v>
      </c>
      <c r="W543" s="26">
        <f t="shared" si="110"/>
        <v>42733.333333333328</v>
      </c>
      <c r="X543" s="25">
        <f>MAX(0,V543*(1+inputs!$B$33)-MAX(0,inputs!$B$31*(W543-inputs!$B$30)))</f>
        <v>44353.787164981855</v>
      </c>
      <c r="Y543" s="26">
        <f t="shared" si="111"/>
        <v>46522.222222222219</v>
      </c>
      <c r="Z543" s="25">
        <f>MAX(0,X543*(1+inputs!$B$33)-MAX(0,inputs!$B$31*(Y543-inputs!$B$30)))</f>
        <v>42648.653972456574</v>
      </c>
      <c r="AA543" s="25">
        <f>MAX(0,Y543*(1+inputs!$B$33)-MAX(0,inputs!$B$31*(Z543-inputs!$B$30)))</f>
        <v>45198.236698034452</v>
      </c>
      <c r="AB543" s="26">
        <f t="shared" si="112"/>
        <v>54100</v>
      </c>
      <c r="AC543" s="25">
        <f>MAX(0,AA543*(1+inputs!$B$33)-MAX(0,inputs!$B$31*(AB543-inputs!$B$30)))</f>
        <v>42823.770248504959</v>
      </c>
      <c r="AD543" s="26">
        <f>IF(inputs!$B$27="YES",MAX(0,inputs!$B$31*(AB543-inputs!$B$30)),0)</f>
        <v>0</v>
      </c>
      <c r="AE543" s="3">
        <f t="shared" si="113"/>
        <v>15224.574000000001</v>
      </c>
      <c r="AF543" s="1">
        <f t="shared" si="116"/>
        <v>0.68364000000001401</v>
      </c>
      <c r="AG543" s="8">
        <f t="shared" si="114"/>
        <v>38875.425999999999</v>
      </c>
    </row>
    <row r="544" spans="1:33" x14ac:dyDescent="0.2">
      <c r="A544" s="11">
        <f t="shared" si="115"/>
        <v>54200</v>
      </c>
      <c r="B544" s="15">
        <f>inputs!$C$3-MAX(0,MIN((calculations!A544-inputs!$B$8)*0.5,inputs!$C$3))+IF(AND(inputs!$B$23="YES",A544&lt;=inputs!$B$25),inputs!$B$24,0)</f>
        <v>12570</v>
      </c>
      <c r="C544" s="15">
        <f>MAX(0,MIN(A544-B544,inputs!$C$4)*inputs!$B$3)</f>
        <v>7540.2000000000007</v>
      </c>
      <c r="D544" s="16">
        <f>MAX(0,(MIN(A544,inputs!$C$5)-(inputs!$C$4+B544))*inputs!$B$4)</f>
        <v>1571.6000000000001</v>
      </c>
      <c r="E544" s="16">
        <f>MAX(0, (calculations!A544-inputs!$C$5)*inputs!$B$5)</f>
        <v>0</v>
      </c>
      <c r="F544" s="19">
        <f>MAX(0,inputs!$B$13*(MIN(calculations!A544,inputs!$C$14)-inputs!$C$13))+MAX(0,inputs!$B$14*(calculations!A544-inputs!$C$14))</f>
        <v>5073.8500000000004</v>
      </c>
      <c r="G544" s="22">
        <f>MAX(MIN((calculations!A544-inputs!$B$21)/10000,100%),0) * inputs!$B$18</f>
        <v>1107.288</v>
      </c>
      <c r="H544" s="22">
        <f>IF(AND(inputs!$B$35="YES", calculations!A544&gt;=inputs!$B$36,calculations!A544&lt;inputs!$B$37),inputs!$B$38*MIN(2,inputs!$B$17),0)</f>
        <v>0</v>
      </c>
      <c r="I544" s="25">
        <f>MIN(inputs!$B$32,A544)</f>
        <v>20000</v>
      </c>
      <c r="J544" s="25">
        <f>inputs!$B$29*(1+inputs!$B$33)-MAX(0,inputs!$B$31*(I544-inputs!$B$30))</f>
        <v>46486.999999999993</v>
      </c>
      <c r="K544" s="26">
        <f t="shared" si="104"/>
        <v>20000</v>
      </c>
      <c r="L544" s="25">
        <f>MAX(0,J544*(1+inputs!$B$33)-MAX(0,inputs!$B$31*(K544-inputs!$B$30)))</f>
        <v>47184.304999999986</v>
      </c>
      <c r="M544" s="26">
        <f t="shared" si="105"/>
        <v>23800</v>
      </c>
      <c r="N544" s="25">
        <f>MAX(0,L544*(1+inputs!$B$33)-MAX(0,inputs!$B$31*(M544-inputs!$B$30)))</f>
        <v>47566.629574999977</v>
      </c>
      <c r="O544" s="26">
        <f t="shared" si="106"/>
        <v>27600</v>
      </c>
      <c r="P544" s="25">
        <f>MAX(0,N544*(1+inputs!$B$33)-MAX(0,inputs!$B$31*(O544-inputs!$B$30)))</f>
        <v>47612.689018624973</v>
      </c>
      <c r="Q544" s="26">
        <f t="shared" si="107"/>
        <v>31400</v>
      </c>
      <c r="R544" s="25">
        <f>MAX(0,P544*(1+inputs!$B$33)-MAX(0,inputs!$B$31*(Q544-inputs!$B$30)))</f>
        <v>47317.439353904338</v>
      </c>
      <c r="S544" s="26">
        <f t="shared" si="108"/>
        <v>35200</v>
      </c>
      <c r="T544" s="25">
        <f>MAX(0,R544*(1+inputs!$B$33)-MAX(0,inputs!$B$31*(S544-inputs!$B$30)))</f>
        <v>46675.760944212896</v>
      </c>
      <c r="U544" s="26">
        <f t="shared" si="109"/>
        <v>39000</v>
      </c>
      <c r="V544" s="25">
        <f>MAX(0,T544*(1+inputs!$B$33)-MAX(0,inputs!$B$31*(U544-inputs!$B$30)))</f>
        <v>45682.457358376079</v>
      </c>
      <c r="W544" s="26">
        <f t="shared" si="110"/>
        <v>42800</v>
      </c>
      <c r="X544" s="25">
        <f>MAX(0,V544*(1+inputs!$B$33)-MAX(0,inputs!$B$31*(W544-inputs!$B$30)))</f>
        <v>44332.25421875171</v>
      </c>
      <c r="Y544" s="26">
        <f t="shared" si="111"/>
        <v>46600</v>
      </c>
      <c r="Z544" s="25">
        <f>MAX(0,X544*(1+inputs!$B$33)-MAX(0,inputs!$B$31*(Y544-inputs!$B$30)))</f>
        <v>42619.798032032981</v>
      </c>
      <c r="AA544" s="25">
        <f>MAX(0,Y544*(1+inputs!$B$33)-MAX(0,inputs!$B$31*(Z544-inputs!$B$30)))</f>
        <v>45279.778177117027</v>
      </c>
      <c r="AB544" s="26">
        <f t="shared" si="112"/>
        <v>54200</v>
      </c>
      <c r="AC544" s="25">
        <f>MAX(0,AA544*(1+inputs!$B$33)-MAX(0,inputs!$B$31*(AB544-inputs!$B$30)))</f>
        <v>42897.534849773772</v>
      </c>
      <c r="AD544" s="26">
        <f>IF(inputs!$B$27="YES",MAX(0,inputs!$B$31*(AB544-inputs!$B$30)),0)</f>
        <v>0</v>
      </c>
      <c r="AE544" s="3">
        <f t="shared" si="113"/>
        <v>15292.938000000002</v>
      </c>
      <c r="AF544" s="1">
        <f t="shared" si="116"/>
        <v>0.68363999999999581</v>
      </c>
      <c r="AG544" s="8">
        <f t="shared" si="114"/>
        <v>38907.061999999998</v>
      </c>
    </row>
    <row r="545" spans="1:33" x14ac:dyDescent="0.2">
      <c r="A545" s="11">
        <f t="shared" si="115"/>
        <v>54300</v>
      </c>
      <c r="B545" s="15">
        <f>inputs!$C$3-MAX(0,MIN((calculations!A545-inputs!$B$8)*0.5,inputs!$C$3))+IF(AND(inputs!$B$23="YES",A545&lt;=inputs!$B$25),inputs!$B$24,0)</f>
        <v>12570</v>
      </c>
      <c r="C545" s="15">
        <f>MAX(0,MIN(A545-B545,inputs!$C$4)*inputs!$B$3)</f>
        <v>7540.2000000000007</v>
      </c>
      <c r="D545" s="16">
        <f>MAX(0,(MIN(A545,inputs!$C$5)-(inputs!$C$4+B545))*inputs!$B$4)</f>
        <v>1611.6000000000001</v>
      </c>
      <c r="E545" s="16">
        <f>MAX(0, (calculations!A545-inputs!$C$5)*inputs!$B$5)</f>
        <v>0</v>
      </c>
      <c r="F545" s="19">
        <f>MAX(0,inputs!$B$13*(MIN(calculations!A545,inputs!$C$14)-inputs!$C$13))+MAX(0,inputs!$B$14*(calculations!A545-inputs!$C$14))</f>
        <v>5075.8500000000004</v>
      </c>
      <c r="G545" s="22">
        <f>MAX(MIN((calculations!A545-inputs!$B$21)/10000,100%),0) * inputs!$B$18</f>
        <v>1133.652</v>
      </c>
      <c r="H545" s="22">
        <f>IF(AND(inputs!$B$35="YES", calculations!A545&gt;=inputs!$B$36,calculations!A545&lt;inputs!$B$37),inputs!$B$38*MIN(2,inputs!$B$17),0)</f>
        <v>0</v>
      </c>
      <c r="I545" s="25">
        <f>MIN(inputs!$B$32,A545)</f>
        <v>20000</v>
      </c>
      <c r="J545" s="25">
        <f>inputs!$B$29*(1+inputs!$B$33)-MAX(0,inputs!$B$31*(I545-inputs!$B$30))</f>
        <v>46486.999999999993</v>
      </c>
      <c r="K545" s="26">
        <f t="shared" si="104"/>
        <v>20000</v>
      </c>
      <c r="L545" s="25">
        <f>MAX(0,J545*(1+inputs!$B$33)-MAX(0,inputs!$B$31*(K545-inputs!$B$30)))</f>
        <v>47184.304999999986</v>
      </c>
      <c r="M545" s="26">
        <f t="shared" si="105"/>
        <v>23811.111111111109</v>
      </c>
      <c r="N545" s="25">
        <f>MAX(0,L545*(1+inputs!$B$33)-MAX(0,inputs!$B$31*(M545-inputs!$B$30)))</f>
        <v>47565.629574999977</v>
      </c>
      <c r="O545" s="26">
        <f t="shared" si="106"/>
        <v>27622.222222222223</v>
      </c>
      <c r="P545" s="25">
        <f>MAX(0,N545*(1+inputs!$B$33)-MAX(0,inputs!$B$31*(O545-inputs!$B$30)))</f>
        <v>47609.674018624966</v>
      </c>
      <c r="Q545" s="26">
        <f t="shared" si="107"/>
        <v>31433.333333333336</v>
      </c>
      <c r="R545" s="25">
        <f>MAX(0,P545*(1+inputs!$B$33)-MAX(0,inputs!$B$31*(Q545-inputs!$B$30)))</f>
        <v>47311.379128904337</v>
      </c>
      <c r="S545" s="26">
        <f t="shared" si="108"/>
        <v>35244.444444444445</v>
      </c>
      <c r="T545" s="25">
        <f>MAX(0,R545*(1+inputs!$B$33)-MAX(0,inputs!$B$31*(S545-inputs!$B$30)))</f>
        <v>46665.609815837895</v>
      </c>
      <c r="U545" s="26">
        <f t="shared" si="109"/>
        <v>39055.555555555555</v>
      </c>
      <c r="V545" s="25">
        <f>MAX(0,T545*(1+inputs!$B$33)-MAX(0,inputs!$B$31*(U545-inputs!$B$30)))</f>
        <v>45667.153963075456</v>
      </c>
      <c r="W545" s="26">
        <f t="shared" si="110"/>
        <v>42866.666666666672</v>
      </c>
      <c r="X545" s="25">
        <f>MAX(0,V545*(1+inputs!$B$33)-MAX(0,inputs!$B$31*(W545-inputs!$B$30)))</f>
        <v>44310.72127252158</v>
      </c>
      <c r="Y545" s="26">
        <f t="shared" si="111"/>
        <v>46677.777777777781</v>
      </c>
      <c r="Z545" s="25">
        <f>MAX(0,X545*(1+inputs!$B$33)-MAX(0,inputs!$B$31*(Y545-inputs!$B$30)))</f>
        <v>42590.942091609395</v>
      </c>
      <c r="AA545" s="25">
        <f>MAX(0,Y545*(1+inputs!$B$33)-MAX(0,inputs!$B$31*(Z545-inputs!$B$30)))</f>
        <v>45361.319656199601</v>
      </c>
      <c r="AB545" s="26">
        <f t="shared" si="112"/>
        <v>54300</v>
      </c>
      <c r="AC545" s="25">
        <f>MAX(0,AA545*(1+inputs!$B$33)-MAX(0,inputs!$B$31*(AB545-inputs!$B$30)))</f>
        <v>42971.299451042585</v>
      </c>
      <c r="AD545" s="26">
        <f>IF(inputs!$B$27="YES",MAX(0,inputs!$B$31*(AB545-inputs!$B$30)),0)</f>
        <v>0</v>
      </c>
      <c r="AE545" s="3">
        <f t="shared" si="113"/>
        <v>15361.302000000001</v>
      </c>
      <c r="AF545" s="1">
        <f t="shared" si="116"/>
        <v>0.68363999999999581</v>
      </c>
      <c r="AG545" s="8">
        <f t="shared" si="114"/>
        <v>38938.697999999997</v>
      </c>
    </row>
    <row r="546" spans="1:33" x14ac:dyDescent="0.2">
      <c r="A546" s="11">
        <f t="shared" si="115"/>
        <v>54400</v>
      </c>
      <c r="B546" s="15">
        <f>inputs!$C$3-MAX(0,MIN((calculations!A546-inputs!$B$8)*0.5,inputs!$C$3))+IF(AND(inputs!$B$23="YES",A546&lt;=inputs!$B$25),inputs!$B$24,0)</f>
        <v>12570</v>
      </c>
      <c r="C546" s="15">
        <f>MAX(0,MIN(A546-B546,inputs!$C$4)*inputs!$B$3)</f>
        <v>7540.2000000000007</v>
      </c>
      <c r="D546" s="16">
        <f>MAX(0,(MIN(A546,inputs!$C$5)-(inputs!$C$4+B546))*inputs!$B$4)</f>
        <v>1651.6000000000001</v>
      </c>
      <c r="E546" s="16">
        <f>MAX(0, (calculations!A546-inputs!$C$5)*inputs!$B$5)</f>
        <v>0</v>
      </c>
      <c r="F546" s="19">
        <f>MAX(0,inputs!$B$13*(MIN(calculations!A546,inputs!$C$14)-inputs!$C$13))+MAX(0,inputs!$B$14*(calculations!A546-inputs!$C$14))</f>
        <v>5077.8500000000004</v>
      </c>
      <c r="G546" s="22">
        <f>MAX(MIN((calculations!A546-inputs!$B$21)/10000,100%),0) * inputs!$B$18</f>
        <v>1160.0160000000001</v>
      </c>
      <c r="H546" s="22">
        <f>IF(AND(inputs!$B$35="YES", calculations!A546&gt;=inputs!$B$36,calculations!A546&lt;inputs!$B$37),inputs!$B$38*MIN(2,inputs!$B$17),0)</f>
        <v>0</v>
      </c>
      <c r="I546" s="25">
        <f>MIN(inputs!$B$32,A546)</f>
        <v>20000</v>
      </c>
      <c r="J546" s="25">
        <f>inputs!$B$29*(1+inputs!$B$33)-MAX(0,inputs!$B$31*(I546-inputs!$B$30))</f>
        <v>46486.999999999993</v>
      </c>
      <c r="K546" s="26">
        <f t="shared" si="104"/>
        <v>20000</v>
      </c>
      <c r="L546" s="25">
        <f>MAX(0,J546*(1+inputs!$B$33)-MAX(0,inputs!$B$31*(K546-inputs!$B$30)))</f>
        <v>47184.304999999986</v>
      </c>
      <c r="M546" s="26">
        <f t="shared" si="105"/>
        <v>23822.222222222223</v>
      </c>
      <c r="N546" s="25">
        <f>MAX(0,L546*(1+inputs!$B$33)-MAX(0,inputs!$B$31*(M546-inputs!$B$30)))</f>
        <v>47564.629574999977</v>
      </c>
      <c r="O546" s="26">
        <f t="shared" si="106"/>
        <v>27644.444444444445</v>
      </c>
      <c r="P546" s="25">
        <f>MAX(0,N546*(1+inputs!$B$33)-MAX(0,inputs!$B$31*(O546-inputs!$B$30)))</f>
        <v>47606.659018624967</v>
      </c>
      <c r="Q546" s="26">
        <f t="shared" si="107"/>
        <v>31466.666666666664</v>
      </c>
      <c r="R546" s="25">
        <f>MAX(0,P546*(1+inputs!$B$33)-MAX(0,inputs!$B$31*(Q546-inputs!$B$30)))</f>
        <v>47305.318903904335</v>
      </c>
      <c r="S546" s="26">
        <f t="shared" si="108"/>
        <v>35288.888888888891</v>
      </c>
      <c r="T546" s="25">
        <f>MAX(0,R546*(1+inputs!$B$33)-MAX(0,inputs!$B$31*(S546-inputs!$B$30)))</f>
        <v>46655.458687462895</v>
      </c>
      <c r="U546" s="26">
        <f t="shared" si="109"/>
        <v>39111.111111111109</v>
      </c>
      <c r="V546" s="25">
        <f>MAX(0,T546*(1+inputs!$B$33)-MAX(0,inputs!$B$31*(U546-inputs!$B$30)))</f>
        <v>45651.850567774833</v>
      </c>
      <c r="W546" s="26">
        <f t="shared" si="110"/>
        <v>42933.333333333328</v>
      </c>
      <c r="X546" s="25">
        <f>MAX(0,V546*(1+inputs!$B$33)-MAX(0,inputs!$B$31*(W546-inputs!$B$30)))</f>
        <v>44289.188326291449</v>
      </c>
      <c r="Y546" s="26">
        <f t="shared" si="111"/>
        <v>46755.555555555555</v>
      </c>
      <c r="Z546" s="25">
        <f>MAX(0,X546*(1+inputs!$B$33)-MAX(0,inputs!$B$31*(Y546-inputs!$B$30)))</f>
        <v>42562.086151185817</v>
      </c>
      <c r="AA546" s="25">
        <f>MAX(0,Y546*(1+inputs!$B$33)-MAX(0,inputs!$B$31*(Z546-inputs!$B$30)))</f>
        <v>45442.861135282161</v>
      </c>
      <c r="AB546" s="26">
        <f t="shared" si="112"/>
        <v>54400</v>
      </c>
      <c r="AC546" s="25">
        <f>MAX(0,AA546*(1+inputs!$B$33)-MAX(0,inputs!$B$31*(AB546-inputs!$B$30)))</f>
        <v>43045.064052311383</v>
      </c>
      <c r="AD546" s="26">
        <f>IF(inputs!$B$27="YES",MAX(0,inputs!$B$31*(AB546-inputs!$B$30)),0)</f>
        <v>0</v>
      </c>
      <c r="AE546" s="3">
        <f t="shared" si="113"/>
        <v>15429.666000000001</v>
      </c>
      <c r="AF546" s="1">
        <f t="shared" si="116"/>
        <v>0.68364000000001401</v>
      </c>
      <c r="AG546" s="8">
        <f t="shared" si="114"/>
        <v>38970.334000000003</v>
      </c>
    </row>
    <row r="547" spans="1:33" x14ac:dyDescent="0.2">
      <c r="A547" s="11">
        <f t="shared" si="115"/>
        <v>54500</v>
      </c>
      <c r="B547" s="15">
        <f>inputs!$C$3-MAX(0,MIN((calculations!A547-inputs!$B$8)*0.5,inputs!$C$3))+IF(AND(inputs!$B$23="YES",A547&lt;=inputs!$B$25),inputs!$B$24,0)</f>
        <v>12570</v>
      </c>
      <c r="C547" s="15">
        <f>MAX(0,MIN(A547-B547,inputs!$C$4)*inputs!$B$3)</f>
        <v>7540.2000000000007</v>
      </c>
      <c r="D547" s="16">
        <f>MAX(0,(MIN(A547,inputs!$C$5)-(inputs!$C$4+B547))*inputs!$B$4)</f>
        <v>1691.6000000000001</v>
      </c>
      <c r="E547" s="16">
        <f>MAX(0, (calculations!A547-inputs!$C$5)*inputs!$B$5)</f>
        <v>0</v>
      </c>
      <c r="F547" s="19">
        <f>MAX(0,inputs!$B$13*(MIN(calculations!A547,inputs!$C$14)-inputs!$C$13))+MAX(0,inputs!$B$14*(calculations!A547-inputs!$C$14))</f>
        <v>5079.8500000000004</v>
      </c>
      <c r="G547" s="22">
        <f>MAX(MIN((calculations!A547-inputs!$B$21)/10000,100%),0) * inputs!$B$18</f>
        <v>1186.3800000000001</v>
      </c>
      <c r="H547" s="22">
        <f>IF(AND(inputs!$B$35="YES", calculations!A547&gt;=inputs!$B$36,calculations!A547&lt;inputs!$B$37),inputs!$B$38*MIN(2,inputs!$B$17),0)</f>
        <v>0</v>
      </c>
      <c r="I547" s="25">
        <f>MIN(inputs!$B$32,A547)</f>
        <v>20000</v>
      </c>
      <c r="J547" s="25">
        <f>inputs!$B$29*(1+inputs!$B$33)-MAX(0,inputs!$B$31*(I547-inputs!$B$30))</f>
        <v>46486.999999999993</v>
      </c>
      <c r="K547" s="26">
        <f t="shared" si="104"/>
        <v>20000</v>
      </c>
      <c r="L547" s="25">
        <f>MAX(0,J547*(1+inputs!$B$33)-MAX(0,inputs!$B$31*(K547-inputs!$B$30)))</f>
        <v>47184.304999999986</v>
      </c>
      <c r="M547" s="26">
        <f t="shared" si="105"/>
        <v>23833.333333333332</v>
      </c>
      <c r="N547" s="25">
        <f>MAX(0,L547*(1+inputs!$B$33)-MAX(0,inputs!$B$31*(M547-inputs!$B$30)))</f>
        <v>47563.629574999977</v>
      </c>
      <c r="O547" s="26">
        <f t="shared" si="106"/>
        <v>27666.666666666668</v>
      </c>
      <c r="P547" s="25">
        <f>MAX(0,N547*(1+inputs!$B$33)-MAX(0,inputs!$B$31*(O547-inputs!$B$30)))</f>
        <v>47603.644018624967</v>
      </c>
      <c r="Q547" s="26">
        <f t="shared" si="107"/>
        <v>31500</v>
      </c>
      <c r="R547" s="25">
        <f>MAX(0,P547*(1+inputs!$B$33)-MAX(0,inputs!$B$31*(Q547-inputs!$B$30)))</f>
        <v>47299.258678904334</v>
      </c>
      <c r="S547" s="26">
        <f t="shared" si="108"/>
        <v>35333.333333333336</v>
      </c>
      <c r="T547" s="25">
        <f>MAX(0,R547*(1+inputs!$B$33)-MAX(0,inputs!$B$31*(S547-inputs!$B$30)))</f>
        <v>46645.307559087894</v>
      </c>
      <c r="U547" s="26">
        <f t="shared" si="109"/>
        <v>39166.666666666672</v>
      </c>
      <c r="V547" s="25">
        <f>MAX(0,T547*(1+inputs!$B$33)-MAX(0,inputs!$B$31*(U547-inputs!$B$30)))</f>
        <v>45636.547172474209</v>
      </c>
      <c r="W547" s="26">
        <f t="shared" si="110"/>
        <v>43000</v>
      </c>
      <c r="X547" s="25">
        <f>MAX(0,V547*(1+inputs!$B$33)-MAX(0,inputs!$B$31*(W547-inputs!$B$30)))</f>
        <v>44267.655380061318</v>
      </c>
      <c r="Y547" s="26">
        <f t="shared" si="111"/>
        <v>46833.333333333328</v>
      </c>
      <c r="Z547" s="25">
        <f>MAX(0,X547*(1+inputs!$B$33)-MAX(0,inputs!$B$31*(Y547-inputs!$B$30)))</f>
        <v>42533.230210762231</v>
      </c>
      <c r="AA547" s="25">
        <f>MAX(0,Y547*(1+inputs!$B$33)-MAX(0,inputs!$B$31*(Z547-inputs!$B$30)))</f>
        <v>45524.402614364721</v>
      </c>
      <c r="AB547" s="26">
        <f t="shared" si="112"/>
        <v>54500</v>
      </c>
      <c r="AC547" s="25">
        <f>MAX(0,AA547*(1+inputs!$B$33)-MAX(0,inputs!$B$31*(AB547-inputs!$B$30)))</f>
        <v>43118.828653580182</v>
      </c>
      <c r="AD547" s="26">
        <f>IF(inputs!$B$27="YES",MAX(0,inputs!$B$31*(AB547-inputs!$B$30)),0)</f>
        <v>0</v>
      </c>
      <c r="AE547" s="3">
        <f t="shared" si="113"/>
        <v>15498.030000000002</v>
      </c>
      <c r="AF547" s="1">
        <f t="shared" si="116"/>
        <v>0.68363999999999581</v>
      </c>
      <c r="AG547" s="8">
        <f t="shared" si="114"/>
        <v>39001.97</v>
      </c>
    </row>
    <row r="548" spans="1:33" x14ac:dyDescent="0.2">
      <c r="A548" s="11">
        <f t="shared" si="115"/>
        <v>54600</v>
      </c>
      <c r="B548" s="15">
        <f>inputs!$C$3-MAX(0,MIN((calculations!A548-inputs!$B$8)*0.5,inputs!$C$3))+IF(AND(inputs!$B$23="YES",A548&lt;=inputs!$B$25),inputs!$B$24,0)</f>
        <v>12570</v>
      </c>
      <c r="C548" s="15">
        <f>MAX(0,MIN(A548-B548,inputs!$C$4)*inputs!$B$3)</f>
        <v>7540.2000000000007</v>
      </c>
      <c r="D548" s="16">
        <f>MAX(0,(MIN(A548,inputs!$C$5)-(inputs!$C$4+B548))*inputs!$B$4)</f>
        <v>1731.6000000000001</v>
      </c>
      <c r="E548" s="16">
        <f>MAX(0, (calculations!A548-inputs!$C$5)*inputs!$B$5)</f>
        <v>0</v>
      </c>
      <c r="F548" s="19">
        <f>MAX(0,inputs!$B$13*(MIN(calculations!A548,inputs!$C$14)-inputs!$C$13))+MAX(0,inputs!$B$14*(calculations!A548-inputs!$C$14))</f>
        <v>5081.8500000000004</v>
      </c>
      <c r="G548" s="22">
        <f>MAX(MIN((calculations!A548-inputs!$B$21)/10000,100%),0) * inputs!$B$18</f>
        <v>1212.7440000000001</v>
      </c>
      <c r="H548" s="22">
        <f>IF(AND(inputs!$B$35="YES", calculations!A548&gt;=inputs!$B$36,calculations!A548&lt;inputs!$B$37),inputs!$B$38*MIN(2,inputs!$B$17),0)</f>
        <v>0</v>
      </c>
      <c r="I548" s="25">
        <f>MIN(inputs!$B$32,A548)</f>
        <v>20000</v>
      </c>
      <c r="J548" s="25">
        <f>inputs!$B$29*(1+inputs!$B$33)-MAX(0,inputs!$B$31*(I548-inputs!$B$30))</f>
        <v>46486.999999999993</v>
      </c>
      <c r="K548" s="26">
        <f t="shared" si="104"/>
        <v>20000</v>
      </c>
      <c r="L548" s="25">
        <f>MAX(0,J548*(1+inputs!$B$33)-MAX(0,inputs!$B$31*(K548-inputs!$B$30)))</f>
        <v>47184.304999999986</v>
      </c>
      <c r="M548" s="26">
        <f t="shared" si="105"/>
        <v>23844.444444444445</v>
      </c>
      <c r="N548" s="25">
        <f>MAX(0,L548*(1+inputs!$B$33)-MAX(0,inputs!$B$31*(M548-inputs!$B$30)))</f>
        <v>47562.629574999977</v>
      </c>
      <c r="O548" s="26">
        <f t="shared" si="106"/>
        <v>27688.888888888891</v>
      </c>
      <c r="P548" s="25">
        <f>MAX(0,N548*(1+inputs!$B$33)-MAX(0,inputs!$B$31*(O548-inputs!$B$30)))</f>
        <v>47600.629018624968</v>
      </c>
      <c r="Q548" s="26">
        <f t="shared" si="107"/>
        <v>31533.333333333336</v>
      </c>
      <c r="R548" s="25">
        <f>MAX(0,P548*(1+inputs!$B$33)-MAX(0,inputs!$B$31*(Q548-inputs!$B$30)))</f>
        <v>47293.198453904333</v>
      </c>
      <c r="S548" s="26">
        <f t="shared" si="108"/>
        <v>35377.777777777781</v>
      </c>
      <c r="T548" s="25">
        <f>MAX(0,R548*(1+inputs!$B$33)-MAX(0,inputs!$B$31*(S548-inputs!$B$30)))</f>
        <v>46635.156430712894</v>
      </c>
      <c r="U548" s="26">
        <f t="shared" si="109"/>
        <v>39222.222222222219</v>
      </c>
      <c r="V548" s="25">
        <f>MAX(0,T548*(1+inputs!$B$33)-MAX(0,inputs!$B$31*(U548-inputs!$B$30)))</f>
        <v>45621.243777173579</v>
      </c>
      <c r="W548" s="26">
        <f t="shared" si="110"/>
        <v>43066.666666666672</v>
      </c>
      <c r="X548" s="25">
        <f>MAX(0,V548*(1+inputs!$B$33)-MAX(0,inputs!$B$31*(W548-inputs!$B$30)))</f>
        <v>44246.122433831173</v>
      </c>
      <c r="Y548" s="26">
        <f t="shared" si="111"/>
        <v>46911.111111111109</v>
      </c>
      <c r="Z548" s="25">
        <f>MAX(0,X548*(1+inputs!$B$33)-MAX(0,inputs!$B$31*(Y548-inputs!$B$30)))</f>
        <v>42504.374270338631</v>
      </c>
      <c r="AA548" s="25">
        <f>MAX(0,Y548*(1+inputs!$B$33)-MAX(0,inputs!$B$31*(Z548-inputs!$B$30)))</f>
        <v>45605.944093447295</v>
      </c>
      <c r="AB548" s="26">
        <f t="shared" si="112"/>
        <v>54600</v>
      </c>
      <c r="AC548" s="25">
        <f>MAX(0,AA548*(1+inputs!$B$33)-MAX(0,inputs!$B$31*(AB548-inputs!$B$30)))</f>
        <v>43192.593254848995</v>
      </c>
      <c r="AD548" s="26">
        <f>IF(inputs!$B$27="YES",MAX(0,inputs!$B$31*(AB548-inputs!$B$30)),0)</f>
        <v>0</v>
      </c>
      <c r="AE548" s="3">
        <f t="shared" si="113"/>
        <v>15566.394000000002</v>
      </c>
      <c r="AF548" s="1">
        <f t="shared" si="116"/>
        <v>0.68363999999999581</v>
      </c>
      <c r="AG548" s="8">
        <f t="shared" si="114"/>
        <v>39033.606</v>
      </c>
    </row>
    <row r="549" spans="1:33" x14ac:dyDescent="0.2">
      <c r="A549" s="11">
        <f t="shared" si="115"/>
        <v>54700</v>
      </c>
      <c r="B549" s="15">
        <f>inputs!$C$3-MAX(0,MIN((calculations!A549-inputs!$B$8)*0.5,inputs!$C$3))+IF(AND(inputs!$B$23="YES",A549&lt;=inputs!$B$25),inputs!$B$24,0)</f>
        <v>12570</v>
      </c>
      <c r="C549" s="15">
        <f>MAX(0,MIN(A549-B549,inputs!$C$4)*inputs!$B$3)</f>
        <v>7540.2000000000007</v>
      </c>
      <c r="D549" s="16">
        <f>MAX(0,(MIN(A549,inputs!$C$5)-(inputs!$C$4+B549))*inputs!$B$4)</f>
        <v>1771.6000000000001</v>
      </c>
      <c r="E549" s="16">
        <f>MAX(0, (calculations!A549-inputs!$C$5)*inputs!$B$5)</f>
        <v>0</v>
      </c>
      <c r="F549" s="19">
        <f>MAX(0,inputs!$B$13*(MIN(calculations!A549,inputs!$C$14)-inputs!$C$13))+MAX(0,inputs!$B$14*(calculations!A549-inputs!$C$14))</f>
        <v>5083.8500000000004</v>
      </c>
      <c r="G549" s="22">
        <f>MAX(MIN((calculations!A549-inputs!$B$21)/10000,100%),0) * inputs!$B$18</f>
        <v>1239.1079999999999</v>
      </c>
      <c r="H549" s="22">
        <f>IF(AND(inputs!$B$35="YES", calculations!A549&gt;=inputs!$B$36,calculations!A549&lt;inputs!$B$37),inputs!$B$38*MIN(2,inputs!$B$17),0)</f>
        <v>0</v>
      </c>
      <c r="I549" s="25">
        <f>MIN(inputs!$B$32,A549)</f>
        <v>20000</v>
      </c>
      <c r="J549" s="25">
        <f>inputs!$B$29*(1+inputs!$B$33)-MAX(0,inputs!$B$31*(I549-inputs!$B$30))</f>
        <v>46486.999999999993</v>
      </c>
      <c r="K549" s="26">
        <f t="shared" si="104"/>
        <v>20000</v>
      </c>
      <c r="L549" s="25">
        <f>MAX(0,J549*(1+inputs!$B$33)-MAX(0,inputs!$B$31*(K549-inputs!$B$30)))</f>
        <v>47184.304999999986</v>
      </c>
      <c r="M549" s="26">
        <f t="shared" si="105"/>
        <v>23855.555555555555</v>
      </c>
      <c r="N549" s="25">
        <f>MAX(0,L549*(1+inputs!$B$33)-MAX(0,inputs!$B$31*(M549-inputs!$B$30)))</f>
        <v>47561.629574999977</v>
      </c>
      <c r="O549" s="26">
        <f t="shared" si="106"/>
        <v>27711.111111111109</v>
      </c>
      <c r="P549" s="25">
        <f>MAX(0,N549*(1+inputs!$B$33)-MAX(0,inputs!$B$31*(O549-inputs!$B$30)))</f>
        <v>47597.614018624969</v>
      </c>
      <c r="Q549" s="26">
        <f t="shared" si="107"/>
        <v>31566.666666666664</v>
      </c>
      <c r="R549" s="25">
        <f>MAX(0,P549*(1+inputs!$B$33)-MAX(0,inputs!$B$31*(Q549-inputs!$B$30)))</f>
        <v>47287.138228904339</v>
      </c>
      <c r="S549" s="26">
        <f t="shared" si="108"/>
        <v>35422.222222222219</v>
      </c>
      <c r="T549" s="25">
        <f>MAX(0,R549*(1+inputs!$B$33)-MAX(0,inputs!$B$31*(S549-inputs!$B$30)))</f>
        <v>46625.005302337901</v>
      </c>
      <c r="U549" s="26">
        <f t="shared" si="109"/>
        <v>39277.777777777781</v>
      </c>
      <c r="V549" s="25">
        <f>MAX(0,T549*(1+inputs!$B$33)-MAX(0,inputs!$B$31*(U549-inputs!$B$30)))</f>
        <v>45605.940381872962</v>
      </c>
      <c r="W549" s="26">
        <f t="shared" si="110"/>
        <v>43133.333333333328</v>
      </c>
      <c r="X549" s="25">
        <f>MAX(0,V549*(1+inputs!$B$33)-MAX(0,inputs!$B$31*(W549-inputs!$B$30)))</f>
        <v>44224.58948760105</v>
      </c>
      <c r="Y549" s="26">
        <f t="shared" si="111"/>
        <v>46988.888888888891</v>
      </c>
      <c r="Z549" s="25">
        <f>MAX(0,X549*(1+inputs!$B$33)-MAX(0,inputs!$B$31*(Y549-inputs!$B$30)))</f>
        <v>42475.518329915059</v>
      </c>
      <c r="AA549" s="25">
        <f>MAX(0,Y549*(1+inputs!$B$33)-MAX(0,inputs!$B$31*(Z549-inputs!$B$30)))</f>
        <v>45687.485572529862</v>
      </c>
      <c r="AB549" s="26">
        <f t="shared" si="112"/>
        <v>54700</v>
      </c>
      <c r="AC549" s="25">
        <f>MAX(0,AA549*(1+inputs!$B$33)-MAX(0,inputs!$B$31*(AB549-inputs!$B$30)))</f>
        <v>43266.3578561178</v>
      </c>
      <c r="AD549" s="26">
        <f>IF(inputs!$B$27="YES",MAX(0,inputs!$B$31*(AB549-inputs!$B$30)),0)</f>
        <v>0</v>
      </c>
      <c r="AE549" s="3">
        <f t="shared" si="113"/>
        <v>15634.758000000002</v>
      </c>
      <c r="AF549" s="1">
        <f t="shared" si="116"/>
        <v>0.68363999999999581</v>
      </c>
      <c r="AG549" s="8">
        <f t="shared" si="114"/>
        <v>39065.241999999998</v>
      </c>
    </row>
    <row r="550" spans="1:33" x14ac:dyDescent="0.2">
      <c r="A550" s="11">
        <f t="shared" si="115"/>
        <v>54800</v>
      </c>
      <c r="B550" s="15">
        <f>inputs!$C$3-MAX(0,MIN((calculations!A550-inputs!$B$8)*0.5,inputs!$C$3))+IF(AND(inputs!$B$23="YES",A550&lt;=inputs!$B$25),inputs!$B$24,0)</f>
        <v>12570</v>
      </c>
      <c r="C550" s="15">
        <f>MAX(0,MIN(A550-B550,inputs!$C$4)*inputs!$B$3)</f>
        <v>7540.2000000000007</v>
      </c>
      <c r="D550" s="16">
        <f>MAX(0,(MIN(A550,inputs!$C$5)-(inputs!$C$4+B550))*inputs!$B$4)</f>
        <v>1811.6000000000001</v>
      </c>
      <c r="E550" s="16">
        <f>MAX(0, (calculations!A550-inputs!$C$5)*inputs!$B$5)</f>
        <v>0</v>
      </c>
      <c r="F550" s="19">
        <f>MAX(0,inputs!$B$13*(MIN(calculations!A550,inputs!$C$14)-inputs!$C$13))+MAX(0,inputs!$B$14*(calculations!A550-inputs!$C$14))</f>
        <v>5085.8500000000004</v>
      </c>
      <c r="G550" s="22">
        <f>MAX(MIN((calculations!A550-inputs!$B$21)/10000,100%),0) * inputs!$B$18</f>
        <v>1265.472</v>
      </c>
      <c r="H550" s="22">
        <f>IF(AND(inputs!$B$35="YES", calculations!A550&gt;=inputs!$B$36,calculations!A550&lt;inputs!$B$37),inputs!$B$38*MIN(2,inputs!$B$17),0)</f>
        <v>0</v>
      </c>
      <c r="I550" s="25">
        <f>MIN(inputs!$B$32,A550)</f>
        <v>20000</v>
      </c>
      <c r="J550" s="25">
        <f>inputs!$B$29*(1+inputs!$B$33)-MAX(0,inputs!$B$31*(I550-inputs!$B$30))</f>
        <v>46486.999999999993</v>
      </c>
      <c r="K550" s="26">
        <f t="shared" si="104"/>
        <v>20000</v>
      </c>
      <c r="L550" s="25">
        <f>MAX(0,J550*(1+inputs!$B$33)-MAX(0,inputs!$B$31*(K550-inputs!$B$30)))</f>
        <v>47184.304999999986</v>
      </c>
      <c r="M550" s="26">
        <f t="shared" si="105"/>
        <v>23866.666666666668</v>
      </c>
      <c r="N550" s="25">
        <f>MAX(0,L550*(1+inputs!$B$33)-MAX(0,inputs!$B$31*(M550-inputs!$B$30)))</f>
        <v>47560.629574999977</v>
      </c>
      <c r="O550" s="26">
        <f t="shared" si="106"/>
        <v>27733.333333333332</v>
      </c>
      <c r="P550" s="25">
        <f>MAX(0,N550*(1+inputs!$B$33)-MAX(0,inputs!$B$31*(O550-inputs!$B$30)))</f>
        <v>47594.599018624969</v>
      </c>
      <c r="Q550" s="26">
        <f t="shared" si="107"/>
        <v>31600</v>
      </c>
      <c r="R550" s="25">
        <f>MAX(0,P550*(1+inputs!$B$33)-MAX(0,inputs!$B$31*(Q550-inputs!$B$30)))</f>
        <v>47281.078003904338</v>
      </c>
      <c r="S550" s="26">
        <f t="shared" si="108"/>
        <v>35466.666666666664</v>
      </c>
      <c r="T550" s="25">
        <f>MAX(0,R550*(1+inputs!$B$33)-MAX(0,inputs!$B$31*(S550-inputs!$B$30)))</f>
        <v>46614.8541739629</v>
      </c>
      <c r="U550" s="26">
        <f t="shared" si="109"/>
        <v>39333.333333333328</v>
      </c>
      <c r="V550" s="25">
        <f>MAX(0,T550*(1+inputs!$B$33)-MAX(0,inputs!$B$31*(U550-inputs!$B$30)))</f>
        <v>45590.636986572339</v>
      </c>
      <c r="W550" s="26">
        <f t="shared" si="110"/>
        <v>43200</v>
      </c>
      <c r="X550" s="25">
        <f>MAX(0,V550*(1+inputs!$B$33)-MAX(0,inputs!$B$31*(W550-inputs!$B$30)))</f>
        <v>44203.056541370919</v>
      </c>
      <c r="Y550" s="26">
        <f t="shared" si="111"/>
        <v>47066.666666666672</v>
      </c>
      <c r="Z550" s="25">
        <f>MAX(0,X550*(1+inputs!$B$33)-MAX(0,inputs!$B$31*(Y550-inputs!$B$30)))</f>
        <v>42446.662389491474</v>
      </c>
      <c r="AA550" s="25">
        <f>MAX(0,Y550*(1+inputs!$B$33)-MAX(0,inputs!$B$31*(Z550-inputs!$B$30)))</f>
        <v>45769.027051612429</v>
      </c>
      <c r="AB550" s="26">
        <f t="shared" si="112"/>
        <v>54800</v>
      </c>
      <c r="AC550" s="25">
        <f>MAX(0,AA550*(1+inputs!$B$33)-MAX(0,inputs!$B$31*(AB550-inputs!$B$30)))</f>
        <v>43340.122457386606</v>
      </c>
      <c r="AD550" s="26">
        <f>IF(inputs!$B$27="YES",MAX(0,inputs!$B$31*(AB550-inputs!$B$30)),0)</f>
        <v>0</v>
      </c>
      <c r="AE550" s="3">
        <f t="shared" si="113"/>
        <v>15703.122000000001</v>
      </c>
      <c r="AF550" s="1">
        <f t="shared" si="116"/>
        <v>0.68363999999999581</v>
      </c>
      <c r="AG550" s="8">
        <f t="shared" si="114"/>
        <v>39096.877999999997</v>
      </c>
    </row>
    <row r="551" spans="1:33" x14ac:dyDescent="0.2">
      <c r="A551" s="11">
        <f t="shared" si="115"/>
        <v>54900</v>
      </c>
      <c r="B551" s="15">
        <f>inputs!$C$3-MAX(0,MIN((calculations!A551-inputs!$B$8)*0.5,inputs!$C$3))+IF(AND(inputs!$B$23="YES",A551&lt;=inputs!$B$25),inputs!$B$24,0)</f>
        <v>12570</v>
      </c>
      <c r="C551" s="15">
        <f>MAX(0,MIN(A551-B551,inputs!$C$4)*inputs!$B$3)</f>
        <v>7540.2000000000007</v>
      </c>
      <c r="D551" s="16">
        <f>MAX(0,(MIN(A551,inputs!$C$5)-(inputs!$C$4+B551))*inputs!$B$4)</f>
        <v>1851.6000000000001</v>
      </c>
      <c r="E551" s="16">
        <f>MAX(0, (calculations!A551-inputs!$C$5)*inputs!$B$5)</f>
        <v>0</v>
      </c>
      <c r="F551" s="19">
        <f>MAX(0,inputs!$B$13*(MIN(calculations!A551,inputs!$C$14)-inputs!$C$13))+MAX(0,inputs!$B$14*(calculations!A551-inputs!$C$14))</f>
        <v>5087.8500000000004</v>
      </c>
      <c r="G551" s="22">
        <f>MAX(MIN((calculations!A551-inputs!$B$21)/10000,100%),0) * inputs!$B$18</f>
        <v>1291.836</v>
      </c>
      <c r="H551" s="22">
        <f>IF(AND(inputs!$B$35="YES", calculations!A551&gt;=inputs!$B$36,calculations!A551&lt;inputs!$B$37),inputs!$B$38*MIN(2,inputs!$B$17),0)</f>
        <v>0</v>
      </c>
      <c r="I551" s="25">
        <f>MIN(inputs!$B$32,A551)</f>
        <v>20000</v>
      </c>
      <c r="J551" s="25">
        <f>inputs!$B$29*(1+inputs!$B$33)-MAX(0,inputs!$B$31*(I551-inputs!$B$30))</f>
        <v>46486.999999999993</v>
      </c>
      <c r="K551" s="26">
        <f t="shared" si="104"/>
        <v>20000</v>
      </c>
      <c r="L551" s="25">
        <f>MAX(0,J551*(1+inputs!$B$33)-MAX(0,inputs!$B$31*(K551-inputs!$B$30)))</f>
        <v>47184.304999999986</v>
      </c>
      <c r="M551" s="26">
        <f t="shared" si="105"/>
        <v>23877.777777777777</v>
      </c>
      <c r="N551" s="25">
        <f>MAX(0,L551*(1+inputs!$B$33)-MAX(0,inputs!$B$31*(M551-inputs!$B$30)))</f>
        <v>47559.629574999977</v>
      </c>
      <c r="O551" s="26">
        <f t="shared" si="106"/>
        <v>27755.555555555555</v>
      </c>
      <c r="P551" s="25">
        <f>MAX(0,N551*(1+inputs!$B$33)-MAX(0,inputs!$B$31*(O551-inputs!$B$30)))</f>
        <v>47591.58401862497</v>
      </c>
      <c r="Q551" s="26">
        <f t="shared" si="107"/>
        <v>31633.333333333336</v>
      </c>
      <c r="R551" s="25">
        <f>MAX(0,P551*(1+inputs!$B$33)-MAX(0,inputs!$B$31*(Q551-inputs!$B$30)))</f>
        <v>47275.017778904337</v>
      </c>
      <c r="S551" s="26">
        <f t="shared" si="108"/>
        <v>35511.111111111109</v>
      </c>
      <c r="T551" s="25">
        <f>MAX(0,R551*(1+inputs!$B$33)-MAX(0,inputs!$B$31*(S551-inputs!$B$30)))</f>
        <v>46604.703045587892</v>
      </c>
      <c r="U551" s="26">
        <f t="shared" si="109"/>
        <v>39388.888888888891</v>
      </c>
      <c r="V551" s="25">
        <f>MAX(0,T551*(1+inputs!$B$33)-MAX(0,inputs!$B$31*(U551-inputs!$B$30)))</f>
        <v>45575.333591271701</v>
      </c>
      <c r="W551" s="26">
        <f t="shared" si="110"/>
        <v>43266.666666666672</v>
      </c>
      <c r="X551" s="25">
        <f>MAX(0,V551*(1+inputs!$B$33)-MAX(0,inputs!$B$31*(W551-inputs!$B$30)))</f>
        <v>44181.523595140767</v>
      </c>
      <c r="Y551" s="26">
        <f t="shared" si="111"/>
        <v>47144.444444444445</v>
      </c>
      <c r="Z551" s="25">
        <f>MAX(0,X551*(1+inputs!$B$33)-MAX(0,inputs!$B$31*(Y551-inputs!$B$30)))</f>
        <v>42417.806449067873</v>
      </c>
      <c r="AA551" s="25">
        <f>MAX(0,Y551*(1+inputs!$B$33)-MAX(0,inputs!$B$31*(Z551-inputs!$B$30)))</f>
        <v>45850.568530695004</v>
      </c>
      <c r="AB551" s="26">
        <f t="shared" si="112"/>
        <v>54900</v>
      </c>
      <c r="AC551" s="25">
        <f>MAX(0,AA551*(1+inputs!$B$33)-MAX(0,inputs!$B$31*(AB551-inputs!$B$30)))</f>
        <v>43413.887058655419</v>
      </c>
      <c r="AD551" s="26">
        <f>IF(inputs!$B$27="YES",MAX(0,inputs!$B$31*(AB551-inputs!$B$30)),0)</f>
        <v>0</v>
      </c>
      <c r="AE551" s="3">
        <f t="shared" si="113"/>
        <v>15771.486000000001</v>
      </c>
      <c r="AF551" s="1">
        <f t="shared" si="116"/>
        <v>0.68364000000001401</v>
      </c>
      <c r="AG551" s="8">
        <f t="shared" si="114"/>
        <v>39128.513999999996</v>
      </c>
    </row>
    <row r="552" spans="1:33" x14ac:dyDescent="0.2">
      <c r="A552" s="11">
        <f t="shared" si="115"/>
        <v>55000</v>
      </c>
      <c r="B552" s="15">
        <f>inputs!$C$3-MAX(0,MIN((calculations!A552-inputs!$B$8)*0.5,inputs!$C$3))+IF(AND(inputs!$B$23="YES",A552&lt;=inputs!$B$25),inputs!$B$24,0)</f>
        <v>12570</v>
      </c>
      <c r="C552" s="15">
        <f>MAX(0,MIN(A552-B552,inputs!$C$4)*inputs!$B$3)</f>
        <v>7540.2000000000007</v>
      </c>
      <c r="D552" s="16">
        <f>MAX(0,(MIN(A552,inputs!$C$5)-(inputs!$C$4+B552))*inputs!$B$4)</f>
        <v>1891.6000000000001</v>
      </c>
      <c r="E552" s="16">
        <f>MAX(0, (calculations!A552-inputs!$C$5)*inputs!$B$5)</f>
        <v>0</v>
      </c>
      <c r="F552" s="19">
        <f>MAX(0,inputs!$B$13*(MIN(calculations!A552,inputs!$C$14)-inputs!$C$13))+MAX(0,inputs!$B$14*(calculations!A552-inputs!$C$14))</f>
        <v>5089.8500000000004</v>
      </c>
      <c r="G552" s="22">
        <f>MAX(MIN((calculations!A552-inputs!$B$21)/10000,100%),0) * inputs!$B$18</f>
        <v>1318.2</v>
      </c>
      <c r="H552" s="22">
        <f>IF(AND(inputs!$B$35="YES", calculations!A552&gt;=inputs!$B$36,calculations!A552&lt;inputs!$B$37),inputs!$B$38*MIN(2,inputs!$B$17),0)</f>
        <v>0</v>
      </c>
      <c r="I552" s="25">
        <f>MIN(inputs!$B$32,A552)</f>
        <v>20000</v>
      </c>
      <c r="J552" s="25">
        <f>inputs!$B$29*(1+inputs!$B$33)-MAX(0,inputs!$B$31*(I552-inputs!$B$30))</f>
        <v>46486.999999999993</v>
      </c>
      <c r="K552" s="26">
        <f t="shared" si="104"/>
        <v>20000</v>
      </c>
      <c r="L552" s="25">
        <f>MAX(0,J552*(1+inputs!$B$33)-MAX(0,inputs!$B$31*(K552-inputs!$B$30)))</f>
        <v>47184.304999999986</v>
      </c>
      <c r="M552" s="26">
        <f t="shared" si="105"/>
        <v>23888.888888888891</v>
      </c>
      <c r="N552" s="25">
        <f>MAX(0,L552*(1+inputs!$B$33)-MAX(0,inputs!$B$31*(M552-inputs!$B$30)))</f>
        <v>47558.629574999977</v>
      </c>
      <c r="O552" s="26">
        <f t="shared" si="106"/>
        <v>27777.777777777777</v>
      </c>
      <c r="P552" s="25">
        <f>MAX(0,N552*(1+inputs!$B$33)-MAX(0,inputs!$B$31*(O552-inputs!$B$30)))</f>
        <v>47588.56901862497</v>
      </c>
      <c r="Q552" s="26">
        <f t="shared" si="107"/>
        <v>31666.666666666664</v>
      </c>
      <c r="R552" s="25">
        <f>MAX(0,P552*(1+inputs!$B$33)-MAX(0,inputs!$B$31*(Q552-inputs!$B$30)))</f>
        <v>47268.957553904336</v>
      </c>
      <c r="S552" s="26">
        <f t="shared" si="108"/>
        <v>35555.555555555555</v>
      </c>
      <c r="T552" s="25">
        <f>MAX(0,R552*(1+inputs!$B$33)-MAX(0,inputs!$B$31*(S552-inputs!$B$30)))</f>
        <v>46594.551917212892</v>
      </c>
      <c r="U552" s="26">
        <f t="shared" si="109"/>
        <v>39444.444444444445</v>
      </c>
      <c r="V552" s="25">
        <f>MAX(0,T552*(1+inputs!$B$33)-MAX(0,inputs!$B$31*(U552-inputs!$B$30)))</f>
        <v>45560.030195971078</v>
      </c>
      <c r="W552" s="26">
        <f t="shared" si="110"/>
        <v>43333.333333333328</v>
      </c>
      <c r="X552" s="25">
        <f>MAX(0,V552*(1+inputs!$B$33)-MAX(0,inputs!$B$31*(W552-inputs!$B$30)))</f>
        <v>44159.990648910636</v>
      </c>
      <c r="Y552" s="26">
        <f t="shared" si="111"/>
        <v>47222.222222222219</v>
      </c>
      <c r="Z552" s="25">
        <f>MAX(0,X552*(1+inputs!$B$33)-MAX(0,inputs!$B$31*(Y552-inputs!$B$30)))</f>
        <v>42388.950508644288</v>
      </c>
      <c r="AA552" s="25">
        <f>MAX(0,Y552*(1+inputs!$B$33)-MAX(0,inputs!$B$31*(Z552-inputs!$B$30)))</f>
        <v>45932.110009777563</v>
      </c>
      <c r="AB552" s="26">
        <f t="shared" si="112"/>
        <v>55000</v>
      </c>
      <c r="AC552" s="25">
        <f>MAX(0,AA552*(1+inputs!$B$33)-MAX(0,inputs!$B$31*(AB552-inputs!$B$30)))</f>
        <v>43487.651659924217</v>
      </c>
      <c r="AD552" s="26">
        <f>IF(inputs!$B$27="YES",MAX(0,inputs!$B$31*(AB552-inputs!$B$30)),0)</f>
        <v>0</v>
      </c>
      <c r="AE552" s="3">
        <f t="shared" si="113"/>
        <v>15839.850000000002</v>
      </c>
      <c r="AF552" s="1">
        <f t="shared" si="116"/>
        <v>0.68363999999999581</v>
      </c>
      <c r="AG552" s="8">
        <f t="shared" si="114"/>
        <v>39160.149999999994</v>
      </c>
    </row>
    <row r="553" spans="1:33" x14ac:dyDescent="0.2">
      <c r="A553" s="11">
        <f t="shared" si="115"/>
        <v>55100</v>
      </c>
      <c r="B553" s="15">
        <f>inputs!$C$3-MAX(0,MIN((calculations!A553-inputs!$B$8)*0.5,inputs!$C$3))+IF(AND(inputs!$B$23="YES",A553&lt;=inputs!$B$25),inputs!$B$24,0)</f>
        <v>12570</v>
      </c>
      <c r="C553" s="15">
        <f>MAX(0,MIN(A553-B553,inputs!$C$4)*inputs!$B$3)</f>
        <v>7540.2000000000007</v>
      </c>
      <c r="D553" s="16">
        <f>MAX(0,(MIN(A553,inputs!$C$5)-(inputs!$C$4+B553))*inputs!$B$4)</f>
        <v>1931.6000000000001</v>
      </c>
      <c r="E553" s="16">
        <f>MAX(0, (calculations!A553-inputs!$C$5)*inputs!$B$5)</f>
        <v>0</v>
      </c>
      <c r="F553" s="19">
        <f>MAX(0,inputs!$B$13*(MIN(calculations!A553,inputs!$C$14)-inputs!$C$13))+MAX(0,inputs!$B$14*(calculations!A553-inputs!$C$14))</f>
        <v>5091.8500000000004</v>
      </c>
      <c r="G553" s="22">
        <f>MAX(MIN((calculations!A553-inputs!$B$21)/10000,100%),0) * inputs!$B$18</f>
        <v>1344.5640000000001</v>
      </c>
      <c r="H553" s="22">
        <f>IF(AND(inputs!$B$35="YES", calculations!A553&gt;=inputs!$B$36,calculations!A553&lt;inputs!$B$37),inputs!$B$38*MIN(2,inputs!$B$17),0)</f>
        <v>0</v>
      </c>
      <c r="I553" s="25">
        <f>MIN(inputs!$B$32,A553)</f>
        <v>20000</v>
      </c>
      <c r="J553" s="25">
        <f>inputs!$B$29*(1+inputs!$B$33)-MAX(0,inputs!$B$31*(I553-inputs!$B$30))</f>
        <v>46486.999999999993</v>
      </c>
      <c r="K553" s="26">
        <f t="shared" si="104"/>
        <v>20000</v>
      </c>
      <c r="L553" s="25">
        <f>MAX(0,J553*(1+inputs!$B$33)-MAX(0,inputs!$B$31*(K553-inputs!$B$30)))</f>
        <v>47184.304999999986</v>
      </c>
      <c r="M553" s="26">
        <f t="shared" si="105"/>
        <v>23900</v>
      </c>
      <c r="N553" s="25">
        <f>MAX(0,L553*(1+inputs!$B$33)-MAX(0,inputs!$B$31*(M553-inputs!$B$30)))</f>
        <v>47557.629574999977</v>
      </c>
      <c r="O553" s="26">
        <f t="shared" si="106"/>
        <v>27800</v>
      </c>
      <c r="P553" s="25">
        <f>MAX(0,N553*(1+inputs!$B$33)-MAX(0,inputs!$B$31*(O553-inputs!$B$30)))</f>
        <v>47585.554018624971</v>
      </c>
      <c r="Q553" s="26">
        <f t="shared" si="107"/>
        <v>31700</v>
      </c>
      <c r="R553" s="25">
        <f>MAX(0,P553*(1+inputs!$B$33)-MAX(0,inputs!$B$31*(Q553-inputs!$B$30)))</f>
        <v>47262.897328904335</v>
      </c>
      <c r="S553" s="26">
        <f t="shared" si="108"/>
        <v>35600</v>
      </c>
      <c r="T553" s="25">
        <f>MAX(0,R553*(1+inputs!$B$33)-MAX(0,inputs!$B$31*(S553-inputs!$B$30)))</f>
        <v>46584.400788837891</v>
      </c>
      <c r="U553" s="26">
        <f t="shared" si="109"/>
        <v>39500</v>
      </c>
      <c r="V553" s="25">
        <f>MAX(0,T553*(1+inputs!$B$33)-MAX(0,inputs!$B$31*(U553-inputs!$B$30)))</f>
        <v>45544.726800670454</v>
      </c>
      <c r="W553" s="26">
        <f t="shared" si="110"/>
        <v>43400</v>
      </c>
      <c r="X553" s="25">
        <f>MAX(0,V553*(1+inputs!$B$33)-MAX(0,inputs!$B$31*(W553-inputs!$B$30)))</f>
        <v>44138.457702680505</v>
      </c>
      <c r="Y553" s="26">
        <f t="shared" si="111"/>
        <v>47300</v>
      </c>
      <c r="Z553" s="25">
        <f>MAX(0,X553*(1+inputs!$B$33)-MAX(0,inputs!$B$31*(Y553-inputs!$B$30)))</f>
        <v>42360.094568220709</v>
      </c>
      <c r="AA553" s="25">
        <f>MAX(0,Y553*(1+inputs!$B$33)-MAX(0,inputs!$B$31*(Z553-inputs!$B$30)))</f>
        <v>46013.65148886013</v>
      </c>
      <c r="AB553" s="26">
        <f t="shared" si="112"/>
        <v>55100</v>
      </c>
      <c r="AC553" s="25">
        <f>MAX(0,AA553*(1+inputs!$B$33)-MAX(0,inputs!$B$31*(AB553-inputs!$B$30)))</f>
        <v>43561.416261193022</v>
      </c>
      <c r="AD553" s="26">
        <f>IF(inputs!$B$27="YES",MAX(0,inputs!$B$31*(AB553-inputs!$B$30)),0)</f>
        <v>0</v>
      </c>
      <c r="AE553" s="3">
        <f t="shared" si="113"/>
        <v>15908.214000000002</v>
      </c>
      <c r="AF553" s="1">
        <f t="shared" si="116"/>
        <v>0.68363999999999581</v>
      </c>
      <c r="AG553" s="8">
        <f t="shared" si="114"/>
        <v>39191.786</v>
      </c>
    </row>
    <row r="554" spans="1:33" x14ac:dyDescent="0.2">
      <c r="A554" s="11">
        <f t="shared" si="115"/>
        <v>55200</v>
      </c>
      <c r="B554" s="15">
        <f>inputs!$C$3-MAX(0,MIN((calculations!A554-inputs!$B$8)*0.5,inputs!$C$3))+IF(AND(inputs!$B$23="YES",A554&lt;=inputs!$B$25),inputs!$B$24,0)</f>
        <v>12570</v>
      </c>
      <c r="C554" s="15">
        <f>MAX(0,MIN(A554-B554,inputs!$C$4)*inputs!$B$3)</f>
        <v>7540.2000000000007</v>
      </c>
      <c r="D554" s="16">
        <f>MAX(0,(MIN(A554,inputs!$C$5)-(inputs!$C$4+B554))*inputs!$B$4)</f>
        <v>1971.6000000000001</v>
      </c>
      <c r="E554" s="16">
        <f>MAX(0, (calculations!A554-inputs!$C$5)*inputs!$B$5)</f>
        <v>0</v>
      </c>
      <c r="F554" s="19">
        <f>MAX(0,inputs!$B$13*(MIN(calculations!A554,inputs!$C$14)-inputs!$C$13))+MAX(0,inputs!$B$14*(calculations!A554-inputs!$C$14))</f>
        <v>5093.8500000000004</v>
      </c>
      <c r="G554" s="22">
        <f>MAX(MIN((calculations!A554-inputs!$B$21)/10000,100%),0) * inputs!$B$18</f>
        <v>1370.9280000000001</v>
      </c>
      <c r="H554" s="22">
        <f>IF(AND(inputs!$B$35="YES", calculations!A554&gt;=inputs!$B$36,calculations!A554&lt;inputs!$B$37),inputs!$B$38*MIN(2,inputs!$B$17),0)</f>
        <v>0</v>
      </c>
      <c r="I554" s="25">
        <f>MIN(inputs!$B$32,A554)</f>
        <v>20000</v>
      </c>
      <c r="J554" s="25">
        <f>inputs!$B$29*(1+inputs!$B$33)-MAX(0,inputs!$B$31*(I554-inputs!$B$30))</f>
        <v>46486.999999999993</v>
      </c>
      <c r="K554" s="26">
        <f t="shared" si="104"/>
        <v>20000</v>
      </c>
      <c r="L554" s="25">
        <f>MAX(0,J554*(1+inputs!$B$33)-MAX(0,inputs!$B$31*(K554-inputs!$B$30)))</f>
        <v>47184.304999999986</v>
      </c>
      <c r="M554" s="26">
        <f t="shared" si="105"/>
        <v>23911.111111111109</v>
      </c>
      <c r="N554" s="25">
        <f>MAX(0,L554*(1+inputs!$B$33)-MAX(0,inputs!$B$31*(M554-inputs!$B$30)))</f>
        <v>47556.629574999977</v>
      </c>
      <c r="O554" s="26">
        <f t="shared" si="106"/>
        <v>27822.222222222223</v>
      </c>
      <c r="P554" s="25">
        <f>MAX(0,N554*(1+inputs!$B$33)-MAX(0,inputs!$B$31*(O554-inputs!$B$30)))</f>
        <v>47582.539018624972</v>
      </c>
      <c r="Q554" s="26">
        <f t="shared" si="107"/>
        <v>31733.333333333336</v>
      </c>
      <c r="R554" s="25">
        <f>MAX(0,P554*(1+inputs!$B$33)-MAX(0,inputs!$B$31*(Q554-inputs!$B$30)))</f>
        <v>47256.837103904341</v>
      </c>
      <c r="S554" s="26">
        <f t="shared" si="108"/>
        <v>35644.444444444445</v>
      </c>
      <c r="T554" s="25">
        <f>MAX(0,R554*(1+inputs!$B$33)-MAX(0,inputs!$B$31*(S554-inputs!$B$30)))</f>
        <v>46574.249660462898</v>
      </c>
      <c r="U554" s="26">
        <f t="shared" si="109"/>
        <v>39555.555555555555</v>
      </c>
      <c r="V554" s="25">
        <f>MAX(0,T554*(1+inputs!$B$33)-MAX(0,inputs!$B$31*(U554-inputs!$B$30)))</f>
        <v>45529.423405369831</v>
      </c>
      <c r="W554" s="26">
        <f t="shared" si="110"/>
        <v>43466.666666666672</v>
      </c>
      <c r="X554" s="25">
        <f>MAX(0,V554*(1+inputs!$B$33)-MAX(0,inputs!$B$31*(W554-inputs!$B$30)))</f>
        <v>44116.924756450375</v>
      </c>
      <c r="Y554" s="26">
        <f t="shared" si="111"/>
        <v>47377.777777777781</v>
      </c>
      <c r="Z554" s="25">
        <f>MAX(0,X554*(1+inputs!$B$33)-MAX(0,inputs!$B$31*(Y554-inputs!$B$30)))</f>
        <v>42331.238627797124</v>
      </c>
      <c r="AA554" s="25">
        <f>MAX(0,Y554*(1+inputs!$B$33)-MAX(0,inputs!$B$31*(Z554-inputs!$B$30)))</f>
        <v>46095.192967942705</v>
      </c>
      <c r="AB554" s="26">
        <f t="shared" si="112"/>
        <v>55200</v>
      </c>
      <c r="AC554" s="25">
        <f>MAX(0,AA554*(1+inputs!$B$33)-MAX(0,inputs!$B$31*(AB554-inputs!$B$30)))</f>
        <v>43635.180862461835</v>
      </c>
      <c r="AD554" s="26">
        <f>IF(inputs!$B$27="YES",MAX(0,inputs!$B$31*(AB554-inputs!$B$30)),0)</f>
        <v>0</v>
      </c>
      <c r="AE554" s="3">
        <f t="shared" si="113"/>
        <v>15976.578000000001</v>
      </c>
      <c r="AF554" s="1">
        <f t="shared" si="116"/>
        <v>0.68363999999999581</v>
      </c>
      <c r="AG554" s="8">
        <f t="shared" si="114"/>
        <v>39223.421999999999</v>
      </c>
    </row>
    <row r="555" spans="1:33" x14ac:dyDescent="0.2">
      <c r="A555" s="11">
        <f t="shared" si="115"/>
        <v>55300</v>
      </c>
      <c r="B555" s="15">
        <f>inputs!$C$3-MAX(0,MIN((calculations!A555-inputs!$B$8)*0.5,inputs!$C$3))+IF(AND(inputs!$B$23="YES",A555&lt;=inputs!$B$25),inputs!$B$24,0)</f>
        <v>12570</v>
      </c>
      <c r="C555" s="15">
        <f>MAX(0,MIN(A555-B555,inputs!$C$4)*inputs!$B$3)</f>
        <v>7540.2000000000007</v>
      </c>
      <c r="D555" s="16">
        <f>MAX(0,(MIN(A555,inputs!$C$5)-(inputs!$C$4+B555))*inputs!$B$4)</f>
        <v>2011.6000000000001</v>
      </c>
      <c r="E555" s="16">
        <f>MAX(0, (calculations!A555-inputs!$C$5)*inputs!$B$5)</f>
        <v>0</v>
      </c>
      <c r="F555" s="19">
        <f>MAX(0,inputs!$B$13*(MIN(calculations!A555,inputs!$C$14)-inputs!$C$13))+MAX(0,inputs!$B$14*(calculations!A555-inputs!$C$14))</f>
        <v>5095.8500000000004</v>
      </c>
      <c r="G555" s="22">
        <f>MAX(MIN((calculations!A555-inputs!$B$21)/10000,100%),0) * inputs!$B$18</f>
        <v>1397.2920000000001</v>
      </c>
      <c r="H555" s="22">
        <f>IF(AND(inputs!$B$35="YES", calculations!A555&gt;=inputs!$B$36,calculations!A555&lt;inputs!$B$37),inputs!$B$38*MIN(2,inputs!$B$17),0)</f>
        <v>0</v>
      </c>
      <c r="I555" s="25">
        <f>MIN(inputs!$B$32,A555)</f>
        <v>20000</v>
      </c>
      <c r="J555" s="25">
        <f>inputs!$B$29*(1+inputs!$B$33)-MAX(0,inputs!$B$31*(I555-inputs!$B$30))</f>
        <v>46486.999999999993</v>
      </c>
      <c r="K555" s="26">
        <f t="shared" si="104"/>
        <v>20000</v>
      </c>
      <c r="L555" s="25">
        <f>MAX(0,J555*(1+inputs!$B$33)-MAX(0,inputs!$B$31*(K555-inputs!$B$30)))</f>
        <v>47184.304999999986</v>
      </c>
      <c r="M555" s="26">
        <f t="shared" si="105"/>
        <v>23922.222222222223</v>
      </c>
      <c r="N555" s="25">
        <f>MAX(0,L555*(1+inputs!$B$33)-MAX(0,inputs!$B$31*(M555-inputs!$B$30)))</f>
        <v>47555.629574999977</v>
      </c>
      <c r="O555" s="26">
        <f t="shared" si="106"/>
        <v>27844.444444444445</v>
      </c>
      <c r="P555" s="25">
        <f>MAX(0,N555*(1+inputs!$B$33)-MAX(0,inputs!$B$31*(O555-inputs!$B$30)))</f>
        <v>47579.524018624972</v>
      </c>
      <c r="Q555" s="26">
        <f t="shared" si="107"/>
        <v>31766.666666666664</v>
      </c>
      <c r="R555" s="25">
        <f>MAX(0,P555*(1+inputs!$B$33)-MAX(0,inputs!$B$31*(Q555-inputs!$B$30)))</f>
        <v>47250.77687890434</v>
      </c>
      <c r="S555" s="26">
        <f t="shared" si="108"/>
        <v>35688.888888888891</v>
      </c>
      <c r="T555" s="25">
        <f>MAX(0,R555*(1+inputs!$B$33)-MAX(0,inputs!$B$31*(S555-inputs!$B$30)))</f>
        <v>46564.098532087897</v>
      </c>
      <c r="U555" s="26">
        <f t="shared" si="109"/>
        <v>39611.111111111109</v>
      </c>
      <c r="V555" s="25">
        <f>MAX(0,T555*(1+inputs!$B$33)-MAX(0,inputs!$B$31*(U555-inputs!$B$30)))</f>
        <v>45514.120010069208</v>
      </c>
      <c r="W555" s="26">
        <f t="shared" si="110"/>
        <v>43533.333333333328</v>
      </c>
      <c r="X555" s="25">
        <f>MAX(0,V555*(1+inputs!$B$33)-MAX(0,inputs!$B$31*(W555-inputs!$B$30)))</f>
        <v>44095.391810220237</v>
      </c>
      <c r="Y555" s="26">
        <f t="shared" si="111"/>
        <v>47455.555555555555</v>
      </c>
      <c r="Z555" s="25">
        <f>MAX(0,X555*(1+inputs!$B$33)-MAX(0,inputs!$B$31*(Y555-inputs!$B$30)))</f>
        <v>42302.382687373531</v>
      </c>
      <c r="AA555" s="25">
        <f>MAX(0,Y555*(1+inputs!$B$33)-MAX(0,inputs!$B$31*(Z555-inputs!$B$30)))</f>
        <v>46176.734447025265</v>
      </c>
      <c r="AB555" s="26">
        <f t="shared" si="112"/>
        <v>55300</v>
      </c>
      <c r="AC555" s="25">
        <f>MAX(0,AA555*(1+inputs!$B$33)-MAX(0,inputs!$B$31*(AB555-inputs!$B$30)))</f>
        <v>43708.945463730633</v>
      </c>
      <c r="AD555" s="26">
        <f>IF(inputs!$B$27="YES",MAX(0,inputs!$B$31*(AB555-inputs!$B$30)),0)</f>
        <v>0</v>
      </c>
      <c r="AE555" s="3">
        <f t="shared" si="113"/>
        <v>16044.942000000001</v>
      </c>
      <c r="AF555" s="1">
        <f t="shared" si="116"/>
        <v>0.68364000000001401</v>
      </c>
      <c r="AG555" s="8">
        <f t="shared" si="114"/>
        <v>39255.057999999997</v>
      </c>
    </row>
    <row r="556" spans="1:33" x14ac:dyDescent="0.2">
      <c r="A556" s="11">
        <f t="shared" si="115"/>
        <v>55400</v>
      </c>
      <c r="B556" s="15">
        <f>inputs!$C$3-MAX(0,MIN((calculations!A556-inputs!$B$8)*0.5,inputs!$C$3))+IF(AND(inputs!$B$23="YES",A556&lt;=inputs!$B$25),inputs!$B$24,0)</f>
        <v>12570</v>
      </c>
      <c r="C556" s="15">
        <f>MAX(0,MIN(A556-B556,inputs!$C$4)*inputs!$B$3)</f>
        <v>7540.2000000000007</v>
      </c>
      <c r="D556" s="16">
        <f>MAX(0,(MIN(A556,inputs!$C$5)-(inputs!$C$4+B556))*inputs!$B$4)</f>
        <v>2051.6</v>
      </c>
      <c r="E556" s="16">
        <f>MAX(0, (calculations!A556-inputs!$C$5)*inputs!$B$5)</f>
        <v>0</v>
      </c>
      <c r="F556" s="19">
        <f>MAX(0,inputs!$B$13*(MIN(calculations!A556,inputs!$C$14)-inputs!$C$13))+MAX(0,inputs!$B$14*(calculations!A556-inputs!$C$14))</f>
        <v>5097.8500000000004</v>
      </c>
      <c r="G556" s="22">
        <f>MAX(MIN((calculations!A556-inputs!$B$21)/10000,100%),0) * inputs!$B$18</f>
        <v>1423.6560000000002</v>
      </c>
      <c r="H556" s="22">
        <f>IF(AND(inputs!$B$35="YES", calculations!A556&gt;=inputs!$B$36,calculations!A556&lt;inputs!$B$37),inputs!$B$38*MIN(2,inputs!$B$17),0)</f>
        <v>0</v>
      </c>
      <c r="I556" s="25">
        <f>MIN(inputs!$B$32,A556)</f>
        <v>20000</v>
      </c>
      <c r="J556" s="25">
        <f>inputs!$B$29*(1+inputs!$B$33)-MAX(0,inputs!$B$31*(I556-inputs!$B$30))</f>
        <v>46486.999999999993</v>
      </c>
      <c r="K556" s="26">
        <f t="shared" si="104"/>
        <v>20000</v>
      </c>
      <c r="L556" s="25">
        <f>MAX(0,J556*(1+inputs!$B$33)-MAX(0,inputs!$B$31*(K556-inputs!$B$30)))</f>
        <v>47184.304999999986</v>
      </c>
      <c r="M556" s="26">
        <f t="shared" si="105"/>
        <v>23933.333333333332</v>
      </c>
      <c r="N556" s="25">
        <f>MAX(0,L556*(1+inputs!$B$33)-MAX(0,inputs!$B$31*(M556-inputs!$B$30)))</f>
        <v>47554.629574999977</v>
      </c>
      <c r="O556" s="26">
        <f t="shared" si="106"/>
        <v>27866.666666666668</v>
      </c>
      <c r="P556" s="25">
        <f>MAX(0,N556*(1+inputs!$B$33)-MAX(0,inputs!$B$31*(O556-inputs!$B$30)))</f>
        <v>47576.509018624973</v>
      </c>
      <c r="Q556" s="26">
        <f t="shared" si="107"/>
        <v>31800</v>
      </c>
      <c r="R556" s="25">
        <f>MAX(0,P556*(1+inputs!$B$33)-MAX(0,inputs!$B$31*(Q556-inputs!$B$30)))</f>
        <v>47244.716653904339</v>
      </c>
      <c r="S556" s="26">
        <f t="shared" si="108"/>
        <v>35733.333333333336</v>
      </c>
      <c r="T556" s="25">
        <f>MAX(0,R556*(1+inputs!$B$33)-MAX(0,inputs!$B$31*(S556-inputs!$B$30)))</f>
        <v>46553.947403712897</v>
      </c>
      <c r="U556" s="26">
        <f t="shared" si="109"/>
        <v>39666.666666666672</v>
      </c>
      <c r="V556" s="25">
        <f>MAX(0,T556*(1+inputs!$B$33)-MAX(0,inputs!$B$31*(U556-inputs!$B$30)))</f>
        <v>45498.816614768584</v>
      </c>
      <c r="W556" s="26">
        <f t="shared" si="110"/>
        <v>43600</v>
      </c>
      <c r="X556" s="25">
        <f>MAX(0,V556*(1+inputs!$B$33)-MAX(0,inputs!$B$31*(W556-inputs!$B$30)))</f>
        <v>44073.858863990106</v>
      </c>
      <c r="Y556" s="26">
        <f t="shared" si="111"/>
        <v>47533.333333333328</v>
      </c>
      <c r="Z556" s="25">
        <f>MAX(0,X556*(1+inputs!$B$33)-MAX(0,inputs!$B$31*(Y556-inputs!$B$30)))</f>
        <v>42273.526746949952</v>
      </c>
      <c r="AA556" s="25">
        <f>MAX(0,Y556*(1+inputs!$B$33)-MAX(0,inputs!$B$31*(Z556-inputs!$B$30)))</f>
        <v>46258.275926107824</v>
      </c>
      <c r="AB556" s="26">
        <f t="shared" si="112"/>
        <v>55400</v>
      </c>
      <c r="AC556" s="25">
        <f>MAX(0,AA556*(1+inputs!$B$33)-MAX(0,inputs!$B$31*(AB556-inputs!$B$30)))</f>
        <v>43782.710064999432</v>
      </c>
      <c r="AD556" s="26">
        <f>IF(inputs!$B$27="YES",MAX(0,inputs!$B$31*(AB556-inputs!$B$30)),0)</f>
        <v>0</v>
      </c>
      <c r="AE556" s="3">
        <f t="shared" si="113"/>
        <v>16113.306000000002</v>
      </c>
      <c r="AF556" s="1">
        <f t="shared" si="116"/>
        <v>0.68363999999999581</v>
      </c>
      <c r="AG556" s="8">
        <f t="shared" si="114"/>
        <v>39286.693999999996</v>
      </c>
    </row>
    <row r="557" spans="1:33" x14ac:dyDescent="0.2">
      <c r="A557" s="11">
        <f t="shared" si="115"/>
        <v>55500</v>
      </c>
      <c r="B557" s="15">
        <f>inputs!$C$3-MAX(0,MIN((calculations!A557-inputs!$B$8)*0.5,inputs!$C$3))+IF(AND(inputs!$B$23="YES",A557&lt;=inputs!$B$25),inputs!$B$24,0)</f>
        <v>12570</v>
      </c>
      <c r="C557" s="15">
        <f>MAX(0,MIN(A557-B557,inputs!$C$4)*inputs!$B$3)</f>
        <v>7540.2000000000007</v>
      </c>
      <c r="D557" s="16">
        <f>MAX(0,(MIN(A557,inputs!$C$5)-(inputs!$C$4+B557))*inputs!$B$4)</f>
        <v>2091.6</v>
      </c>
      <c r="E557" s="16">
        <f>MAX(0, (calculations!A557-inputs!$C$5)*inputs!$B$5)</f>
        <v>0</v>
      </c>
      <c r="F557" s="19">
        <f>MAX(0,inputs!$B$13*(MIN(calculations!A557,inputs!$C$14)-inputs!$C$13))+MAX(0,inputs!$B$14*(calculations!A557-inputs!$C$14))</f>
        <v>5099.8500000000004</v>
      </c>
      <c r="G557" s="22">
        <f>MAX(MIN((calculations!A557-inputs!$B$21)/10000,100%),0) * inputs!$B$18</f>
        <v>1450.0200000000002</v>
      </c>
      <c r="H557" s="22">
        <f>IF(AND(inputs!$B$35="YES", calculations!A557&gt;=inputs!$B$36,calculations!A557&lt;inputs!$B$37),inputs!$B$38*MIN(2,inputs!$B$17),0)</f>
        <v>0</v>
      </c>
      <c r="I557" s="25">
        <f>MIN(inputs!$B$32,A557)</f>
        <v>20000</v>
      </c>
      <c r="J557" s="25">
        <f>inputs!$B$29*(1+inputs!$B$33)-MAX(0,inputs!$B$31*(I557-inputs!$B$30))</f>
        <v>46486.999999999993</v>
      </c>
      <c r="K557" s="26">
        <f t="shared" si="104"/>
        <v>20000</v>
      </c>
      <c r="L557" s="25">
        <f>MAX(0,J557*(1+inputs!$B$33)-MAX(0,inputs!$B$31*(K557-inputs!$B$30)))</f>
        <v>47184.304999999986</v>
      </c>
      <c r="M557" s="26">
        <f t="shared" si="105"/>
        <v>23944.444444444445</v>
      </c>
      <c r="N557" s="25">
        <f>MAX(0,L557*(1+inputs!$B$33)-MAX(0,inputs!$B$31*(M557-inputs!$B$30)))</f>
        <v>47553.629574999977</v>
      </c>
      <c r="O557" s="26">
        <f t="shared" si="106"/>
        <v>27888.888888888891</v>
      </c>
      <c r="P557" s="25">
        <f>MAX(0,N557*(1+inputs!$B$33)-MAX(0,inputs!$B$31*(O557-inputs!$B$30)))</f>
        <v>47573.494018624973</v>
      </c>
      <c r="Q557" s="26">
        <f t="shared" si="107"/>
        <v>31833.333333333336</v>
      </c>
      <c r="R557" s="25">
        <f>MAX(0,P557*(1+inputs!$B$33)-MAX(0,inputs!$B$31*(Q557-inputs!$B$30)))</f>
        <v>47238.656428904338</v>
      </c>
      <c r="S557" s="26">
        <f t="shared" si="108"/>
        <v>35777.777777777781</v>
      </c>
      <c r="T557" s="25">
        <f>MAX(0,R557*(1+inputs!$B$33)-MAX(0,inputs!$B$31*(S557-inputs!$B$30)))</f>
        <v>46543.796275337896</v>
      </c>
      <c r="U557" s="26">
        <f t="shared" si="109"/>
        <v>39722.222222222219</v>
      </c>
      <c r="V557" s="25">
        <f>MAX(0,T557*(1+inputs!$B$33)-MAX(0,inputs!$B$31*(U557-inputs!$B$30)))</f>
        <v>45483.513219467961</v>
      </c>
      <c r="W557" s="26">
        <f t="shared" si="110"/>
        <v>43666.666666666672</v>
      </c>
      <c r="X557" s="25">
        <f>MAX(0,V557*(1+inputs!$B$33)-MAX(0,inputs!$B$31*(W557-inputs!$B$30)))</f>
        <v>44052.325917759976</v>
      </c>
      <c r="Y557" s="26">
        <f t="shared" si="111"/>
        <v>47611.111111111109</v>
      </c>
      <c r="Z557" s="25">
        <f>MAX(0,X557*(1+inputs!$B$33)-MAX(0,inputs!$B$31*(Y557-inputs!$B$30)))</f>
        <v>42244.670806526367</v>
      </c>
      <c r="AA557" s="25">
        <f>MAX(0,Y557*(1+inputs!$B$33)-MAX(0,inputs!$B$31*(Z557-inputs!$B$30)))</f>
        <v>46339.817405190399</v>
      </c>
      <c r="AB557" s="26">
        <f t="shared" si="112"/>
        <v>55500</v>
      </c>
      <c r="AC557" s="25">
        <f>MAX(0,AA557*(1+inputs!$B$33)-MAX(0,inputs!$B$31*(AB557-inputs!$B$30)))</f>
        <v>43856.474666268245</v>
      </c>
      <c r="AD557" s="26">
        <f>IF(inputs!$B$27="YES",MAX(0,inputs!$B$31*(AB557-inputs!$B$30)),0)</f>
        <v>0</v>
      </c>
      <c r="AE557" s="3">
        <f t="shared" si="113"/>
        <v>16181.670000000002</v>
      </c>
      <c r="AF557" s="1">
        <f t="shared" si="116"/>
        <v>0.68363999999999581</v>
      </c>
      <c r="AG557" s="8">
        <f t="shared" si="114"/>
        <v>39318.33</v>
      </c>
    </row>
    <row r="558" spans="1:33" x14ac:dyDescent="0.2">
      <c r="A558" s="11">
        <f t="shared" si="115"/>
        <v>55600</v>
      </c>
      <c r="B558" s="15">
        <f>inputs!$C$3-MAX(0,MIN((calculations!A558-inputs!$B$8)*0.5,inputs!$C$3))+IF(AND(inputs!$B$23="YES",A558&lt;=inputs!$B$25),inputs!$B$24,0)</f>
        <v>12570</v>
      </c>
      <c r="C558" s="15">
        <f>MAX(0,MIN(A558-B558,inputs!$C$4)*inputs!$B$3)</f>
        <v>7540.2000000000007</v>
      </c>
      <c r="D558" s="16">
        <f>MAX(0,(MIN(A558,inputs!$C$5)-(inputs!$C$4+B558))*inputs!$B$4)</f>
        <v>2131.6</v>
      </c>
      <c r="E558" s="16">
        <f>MAX(0, (calculations!A558-inputs!$C$5)*inputs!$B$5)</f>
        <v>0</v>
      </c>
      <c r="F558" s="19">
        <f>MAX(0,inputs!$B$13*(MIN(calculations!A558,inputs!$C$14)-inputs!$C$13))+MAX(0,inputs!$B$14*(calculations!A558-inputs!$C$14))</f>
        <v>5101.8500000000004</v>
      </c>
      <c r="G558" s="22">
        <f>MAX(MIN((calculations!A558-inputs!$B$21)/10000,100%),0) * inputs!$B$18</f>
        <v>1476.3840000000002</v>
      </c>
      <c r="H558" s="22">
        <f>IF(AND(inputs!$B$35="YES", calculations!A558&gt;=inputs!$B$36,calculations!A558&lt;inputs!$B$37),inputs!$B$38*MIN(2,inputs!$B$17),0)</f>
        <v>0</v>
      </c>
      <c r="I558" s="25">
        <f>MIN(inputs!$B$32,A558)</f>
        <v>20000</v>
      </c>
      <c r="J558" s="25">
        <f>inputs!$B$29*(1+inputs!$B$33)-MAX(0,inputs!$B$31*(I558-inputs!$B$30))</f>
        <v>46486.999999999993</v>
      </c>
      <c r="K558" s="26">
        <f t="shared" si="104"/>
        <v>20000</v>
      </c>
      <c r="L558" s="25">
        <f>MAX(0,J558*(1+inputs!$B$33)-MAX(0,inputs!$B$31*(K558-inputs!$B$30)))</f>
        <v>47184.304999999986</v>
      </c>
      <c r="M558" s="26">
        <f t="shared" si="105"/>
        <v>23955.555555555555</v>
      </c>
      <c r="N558" s="25">
        <f>MAX(0,L558*(1+inputs!$B$33)-MAX(0,inputs!$B$31*(M558-inputs!$B$30)))</f>
        <v>47552.629574999977</v>
      </c>
      <c r="O558" s="26">
        <f t="shared" si="106"/>
        <v>27911.111111111109</v>
      </c>
      <c r="P558" s="25">
        <f>MAX(0,N558*(1+inputs!$B$33)-MAX(0,inputs!$B$31*(O558-inputs!$B$30)))</f>
        <v>47570.479018624967</v>
      </c>
      <c r="Q558" s="26">
        <f t="shared" si="107"/>
        <v>31866.666666666664</v>
      </c>
      <c r="R558" s="25">
        <f>MAX(0,P558*(1+inputs!$B$33)-MAX(0,inputs!$B$31*(Q558-inputs!$B$30)))</f>
        <v>47232.596203904337</v>
      </c>
      <c r="S558" s="26">
        <f t="shared" si="108"/>
        <v>35822.222222222219</v>
      </c>
      <c r="T558" s="25">
        <f>MAX(0,R558*(1+inputs!$B$33)-MAX(0,inputs!$B$31*(S558-inputs!$B$30)))</f>
        <v>46533.645146962896</v>
      </c>
      <c r="U558" s="26">
        <f t="shared" si="109"/>
        <v>39777.777777777781</v>
      </c>
      <c r="V558" s="25">
        <f>MAX(0,T558*(1+inputs!$B$33)-MAX(0,inputs!$B$31*(U558-inputs!$B$30)))</f>
        <v>45468.20982416733</v>
      </c>
      <c r="W558" s="26">
        <f t="shared" si="110"/>
        <v>43733.333333333328</v>
      </c>
      <c r="X558" s="25">
        <f>MAX(0,V558*(1+inputs!$B$33)-MAX(0,inputs!$B$31*(W558-inputs!$B$30)))</f>
        <v>44030.792971529831</v>
      </c>
      <c r="Y558" s="26">
        <f t="shared" si="111"/>
        <v>47688.888888888891</v>
      </c>
      <c r="Z558" s="25">
        <f>MAX(0,X558*(1+inputs!$B$33)-MAX(0,inputs!$B$31*(Y558-inputs!$B$30)))</f>
        <v>42215.814866102774</v>
      </c>
      <c r="AA558" s="25">
        <f>MAX(0,Y558*(1+inputs!$B$33)-MAX(0,inputs!$B$31*(Z558-inputs!$B$30)))</f>
        <v>46421.358884272966</v>
      </c>
      <c r="AB558" s="26">
        <f t="shared" si="112"/>
        <v>55600</v>
      </c>
      <c r="AC558" s="25">
        <f>MAX(0,AA558*(1+inputs!$B$33)-MAX(0,inputs!$B$31*(AB558-inputs!$B$30)))</f>
        <v>43930.23926753705</v>
      </c>
      <c r="AD558" s="26">
        <f>IF(inputs!$B$27="YES",MAX(0,inputs!$B$31*(AB558-inputs!$B$30)),0)</f>
        <v>0</v>
      </c>
      <c r="AE558" s="3">
        <f t="shared" si="113"/>
        <v>16250.034000000001</v>
      </c>
      <c r="AF558" s="1">
        <f t="shared" si="116"/>
        <v>0.68363999999999581</v>
      </c>
      <c r="AG558" s="8">
        <f t="shared" si="114"/>
        <v>39349.966</v>
      </c>
    </row>
    <row r="559" spans="1:33" x14ac:dyDescent="0.2">
      <c r="A559" s="11">
        <f t="shared" si="115"/>
        <v>55700</v>
      </c>
      <c r="B559" s="15">
        <f>inputs!$C$3-MAX(0,MIN((calculations!A559-inputs!$B$8)*0.5,inputs!$C$3))+IF(AND(inputs!$B$23="YES",A559&lt;=inputs!$B$25),inputs!$B$24,0)</f>
        <v>12570</v>
      </c>
      <c r="C559" s="15">
        <f>MAX(0,MIN(A559-B559,inputs!$C$4)*inputs!$B$3)</f>
        <v>7540.2000000000007</v>
      </c>
      <c r="D559" s="16">
        <f>MAX(0,(MIN(A559,inputs!$C$5)-(inputs!$C$4+B559))*inputs!$B$4)</f>
        <v>2171.6</v>
      </c>
      <c r="E559" s="16">
        <f>MAX(0, (calculations!A559-inputs!$C$5)*inputs!$B$5)</f>
        <v>0</v>
      </c>
      <c r="F559" s="19">
        <f>MAX(0,inputs!$B$13*(MIN(calculations!A559,inputs!$C$14)-inputs!$C$13))+MAX(0,inputs!$B$14*(calculations!A559-inputs!$C$14))</f>
        <v>5103.8500000000004</v>
      </c>
      <c r="G559" s="22">
        <f>MAX(MIN((calculations!A559-inputs!$B$21)/10000,100%),0) * inputs!$B$18</f>
        <v>1502.7479999999998</v>
      </c>
      <c r="H559" s="22">
        <f>IF(AND(inputs!$B$35="YES", calculations!A559&gt;=inputs!$B$36,calculations!A559&lt;inputs!$B$37),inputs!$B$38*MIN(2,inputs!$B$17),0)</f>
        <v>0</v>
      </c>
      <c r="I559" s="25">
        <f>MIN(inputs!$B$32,A559)</f>
        <v>20000</v>
      </c>
      <c r="J559" s="25">
        <f>inputs!$B$29*(1+inputs!$B$33)-MAX(0,inputs!$B$31*(I559-inputs!$B$30))</f>
        <v>46486.999999999993</v>
      </c>
      <c r="K559" s="26">
        <f t="shared" si="104"/>
        <v>20000</v>
      </c>
      <c r="L559" s="25">
        <f>MAX(0,J559*(1+inputs!$B$33)-MAX(0,inputs!$B$31*(K559-inputs!$B$30)))</f>
        <v>47184.304999999986</v>
      </c>
      <c r="M559" s="26">
        <f t="shared" si="105"/>
        <v>23966.666666666668</v>
      </c>
      <c r="N559" s="25">
        <f>MAX(0,L559*(1+inputs!$B$33)-MAX(0,inputs!$B$31*(M559-inputs!$B$30)))</f>
        <v>47551.629574999977</v>
      </c>
      <c r="O559" s="26">
        <f t="shared" si="106"/>
        <v>27933.333333333332</v>
      </c>
      <c r="P559" s="25">
        <f>MAX(0,N559*(1+inputs!$B$33)-MAX(0,inputs!$B$31*(O559-inputs!$B$30)))</f>
        <v>47567.464018624967</v>
      </c>
      <c r="Q559" s="26">
        <f t="shared" si="107"/>
        <v>31900</v>
      </c>
      <c r="R559" s="25">
        <f>MAX(0,P559*(1+inputs!$B$33)-MAX(0,inputs!$B$31*(Q559-inputs!$B$30)))</f>
        <v>47226.535978904336</v>
      </c>
      <c r="S559" s="26">
        <f t="shared" si="108"/>
        <v>35866.666666666664</v>
      </c>
      <c r="T559" s="25">
        <f>MAX(0,R559*(1+inputs!$B$33)-MAX(0,inputs!$B$31*(S559-inputs!$B$30)))</f>
        <v>46523.494018587895</v>
      </c>
      <c r="U559" s="26">
        <f t="shared" si="109"/>
        <v>39833.333333333328</v>
      </c>
      <c r="V559" s="25">
        <f>MAX(0,T559*(1+inputs!$B$33)-MAX(0,inputs!$B$31*(U559-inputs!$B$30)))</f>
        <v>45452.906428866707</v>
      </c>
      <c r="W559" s="26">
        <f t="shared" si="110"/>
        <v>43800</v>
      </c>
      <c r="X559" s="25">
        <f>MAX(0,V559*(1+inputs!$B$33)-MAX(0,inputs!$B$31*(W559-inputs!$B$30)))</f>
        <v>44009.2600252997</v>
      </c>
      <c r="Y559" s="26">
        <f t="shared" si="111"/>
        <v>47766.666666666672</v>
      </c>
      <c r="Z559" s="25">
        <f>MAX(0,X559*(1+inputs!$B$33)-MAX(0,inputs!$B$31*(Y559-inputs!$B$30)))</f>
        <v>42186.958925679188</v>
      </c>
      <c r="AA559" s="25">
        <f>MAX(0,Y559*(1+inputs!$B$33)-MAX(0,inputs!$B$31*(Z559-inputs!$B$30)))</f>
        <v>46502.90036335554</v>
      </c>
      <c r="AB559" s="26">
        <f t="shared" si="112"/>
        <v>55700</v>
      </c>
      <c r="AC559" s="25">
        <f>MAX(0,AA559*(1+inputs!$B$33)-MAX(0,inputs!$B$31*(AB559-inputs!$B$30)))</f>
        <v>44004.003868805863</v>
      </c>
      <c r="AD559" s="26">
        <f>IF(inputs!$B$27="YES",MAX(0,inputs!$B$31*(AB559-inputs!$B$30)),0)</f>
        <v>0</v>
      </c>
      <c r="AE559" s="3">
        <f t="shared" si="113"/>
        <v>16318.398000000001</v>
      </c>
      <c r="AF559" s="1">
        <f t="shared" si="116"/>
        <v>0.68364000000001401</v>
      </c>
      <c r="AG559" s="8">
        <f t="shared" si="114"/>
        <v>39381.601999999999</v>
      </c>
    </row>
    <row r="560" spans="1:33" x14ac:dyDescent="0.2">
      <c r="A560" s="11">
        <f t="shared" si="115"/>
        <v>55800</v>
      </c>
      <c r="B560" s="15">
        <f>inputs!$C$3-MAX(0,MIN((calculations!A560-inputs!$B$8)*0.5,inputs!$C$3))+IF(AND(inputs!$B$23="YES",A560&lt;=inputs!$B$25),inputs!$B$24,0)</f>
        <v>12570</v>
      </c>
      <c r="C560" s="15">
        <f>MAX(0,MIN(A560-B560,inputs!$C$4)*inputs!$B$3)</f>
        <v>7540.2000000000007</v>
      </c>
      <c r="D560" s="16">
        <f>MAX(0,(MIN(A560,inputs!$C$5)-(inputs!$C$4+B560))*inputs!$B$4)</f>
        <v>2211.6</v>
      </c>
      <c r="E560" s="16">
        <f>MAX(0, (calculations!A560-inputs!$C$5)*inputs!$B$5)</f>
        <v>0</v>
      </c>
      <c r="F560" s="19">
        <f>MAX(0,inputs!$B$13*(MIN(calculations!A560,inputs!$C$14)-inputs!$C$13))+MAX(0,inputs!$B$14*(calculations!A560-inputs!$C$14))</f>
        <v>5105.8500000000004</v>
      </c>
      <c r="G560" s="22">
        <f>MAX(MIN((calculations!A560-inputs!$B$21)/10000,100%),0) * inputs!$B$18</f>
        <v>1529.1119999999999</v>
      </c>
      <c r="H560" s="22">
        <f>IF(AND(inputs!$B$35="YES", calculations!A560&gt;=inputs!$B$36,calculations!A560&lt;inputs!$B$37),inputs!$B$38*MIN(2,inputs!$B$17),0)</f>
        <v>0</v>
      </c>
      <c r="I560" s="25">
        <f>MIN(inputs!$B$32,A560)</f>
        <v>20000</v>
      </c>
      <c r="J560" s="25">
        <f>inputs!$B$29*(1+inputs!$B$33)-MAX(0,inputs!$B$31*(I560-inputs!$B$30))</f>
        <v>46486.999999999993</v>
      </c>
      <c r="K560" s="26">
        <f t="shared" si="104"/>
        <v>20000</v>
      </c>
      <c r="L560" s="25">
        <f>MAX(0,J560*(1+inputs!$B$33)-MAX(0,inputs!$B$31*(K560-inputs!$B$30)))</f>
        <v>47184.304999999986</v>
      </c>
      <c r="M560" s="26">
        <f t="shared" si="105"/>
        <v>23977.777777777777</v>
      </c>
      <c r="N560" s="25">
        <f>MAX(0,L560*(1+inputs!$B$33)-MAX(0,inputs!$B$31*(M560-inputs!$B$30)))</f>
        <v>47550.629574999977</v>
      </c>
      <c r="O560" s="26">
        <f t="shared" si="106"/>
        <v>27955.555555555555</v>
      </c>
      <c r="P560" s="25">
        <f>MAX(0,N560*(1+inputs!$B$33)-MAX(0,inputs!$B$31*(O560-inputs!$B$30)))</f>
        <v>47564.449018624968</v>
      </c>
      <c r="Q560" s="26">
        <f t="shared" si="107"/>
        <v>31933.333333333336</v>
      </c>
      <c r="R560" s="25">
        <f>MAX(0,P560*(1+inputs!$B$33)-MAX(0,inputs!$B$31*(Q560-inputs!$B$30)))</f>
        <v>47220.475753904335</v>
      </c>
      <c r="S560" s="26">
        <f t="shared" si="108"/>
        <v>35911.111111111109</v>
      </c>
      <c r="T560" s="25">
        <f>MAX(0,R560*(1+inputs!$B$33)-MAX(0,inputs!$B$31*(S560-inputs!$B$30)))</f>
        <v>46513.342890212894</v>
      </c>
      <c r="U560" s="26">
        <f t="shared" si="109"/>
        <v>39888.888888888891</v>
      </c>
      <c r="V560" s="25">
        <f>MAX(0,T560*(1+inputs!$B$33)-MAX(0,inputs!$B$31*(U560-inputs!$B$30)))</f>
        <v>45437.603033566083</v>
      </c>
      <c r="W560" s="26">
        <f t="shared" si="110"/>
        <v>43866.666666666672</v>
      </c>
      <c r="X560" s="25">
        <f>MAX(0,V560*(1+inputs!$B$33)-MAX(0,inputs!$B$31*(W560-inputs!$B$30)))</f>
        <v>43987.727079069569</v>
      </c>
      <c r="Y560" s="26">
        <f t="shared" si="111"/>
        <v>47844.444444444445</v>
      </c>
      <c r="Z560" s="25">
        <f>MAX(0,X560*(1+inputs!$B$33)-MAX(0,inputs!$B$31*(Y560-inputs!$B$30)))</f>
        <v>42158.102985255609</v>
      </c>
      <c r="AA560" s="25">
        <f>MAX(0,Y560*(1+inputs!$B$33)-MAX(0,inputs!$B$31*(Z560-inputs!$B$30)))</f>
        <v>46584.441842438107</v>
      </c>
      <c r="AB560" s="26">
        <f t="shared" si="112"/>
        <v>55800</v>
      </c>
      <c r="AC560" s="25">
        <f>MAX(0,AA560*(1+inputs!$B$33)-MAX(0,inputs!$B$31*(AB560-inputs!$B$30)))</f>
        <v>44077.768470074669</v>
      </c>
      <c r="AD560" s="26">
        <f>IF(inputs!$B$27="YES",MAX(0,inputs!$B$31*(AB560-inputs!$B$30)),0)</f>
        <v>0</v>
      </c>
      <c r="AE560" s="3">
        <f t="shared" si="113"/>
        <v>16386.762000000002</v>
      </c>
      <c r="AF560" s="1">
        <f t="shared" si="116"/>
        <v>0.6836399999999776</v>
      </c>
      <c r="AG560" s="8">
        <f t="shared" si="114"/>
        <v>39413.237999999998</v>
      </c>
    </row>
    <row r="561" spans="1:33" x14ac:dyDescent="0.2">
      <c r="A561" s="11">
        <f t="shared" si="115"/>
        <v>55900</v>
      </c>
      <c r="B561" s="15">
        <f>inputs!$C$3-MAX(0,MIN((calculations!A561-inputs!$B$8)*0.5,inputs!$C$3))+IF(AND(inputs!$B$23="YES",A561&lt;=inputs!$B$25),inputs!$B$24,0)</f>
        <v>12570</v>
      </c>
      <c r="C561" s="15">
        <f>MAX(0,MIN(A561-B561,inputs!$C$4)*inputs!$B$3)</f>
        <v>7540.2000000000007</v>
      </c>
      <c r="D561" s="16">
        <f>MAX(0,(MIN(A561,inputs!$C$5)-(inputs!$C$4+B561))*inputs!$B$4)</f>
        <v>2251.6</v>
      </c>
      <c r="E561" s="16">
        <f>MAX(0, (calculations!A561-inputs!$C$5)*inputs!$B$5)</f>
        <v>0</v>
      </c>
      <c r="F561" s="19">
        <f>MAX(0,inputs!$B$13*(MIN(calculations!A561,inputs!$C$14)-inputs!$C$13))+MAX(0,inputs!$B$14*(calculations!A561-inputs!$C$14))</f>
        <v>5107.8500000000004</v>
      </c>
      <c r="G561" s="22">
        <f>MAX(MIN((calculations!A561-inputs!$B$21)/10000,100%),0) * inputs!$B$18</f>
        <v>1555.4759999999999</v>
      </c>
      <c r="H561" s="22">
        <f>IF(AND(inputs!$B$35="YES", calculations!A561&gt;=inputs!$B$36,calculations!A561&lt;inputs!$B$37),inputs!$B$38*MIN(2,inputs!$B$17),0)</f>
        <v>0</v>
      </c>
      <c r="I561" s="25">
        <f>MIN(inputs!$B$32,A561)</f>
        <v>20000</v>
      </c>
      <c r="J561" s="25">
        <f>inputs!$B$29*(1+inputs!$B$33)-MAX(0,inputs!$B$31*(I561-inputs!$B$30))</f>
        <v>46486.999999999993</v>
      </c>
      <c r="K561" s="26">
        <f t="shared" si="104"/>
        <v>20000</v>
      </c>
      <c r="L561" s="25">
        <f>MAX(0,J561*(1+inputs!$B$33)-MAX(0,inputs!$B$31*(K561-inputs!$B$30)))</f>
        <v>47184.304999999986</v>
      </c>
      <c r="M561" s="26">
        <f t="shared" si="105"/>
        <v>23988.888888888891</v>
      </c>
      <c r="N561" s="25">
        <f>MAX(0,L561*(1+inputs!$B$33)-MAX(0,inputs!$B$31*(M561-inputs!$B$30)))</f>
        <v>47549.629574999977</v>
      </c>
      <c r="O561" s="26">
        <f t="shared" si="106"/>
        <v>27977.777777777777</v>
      </c>
      <c r="P561" s="25">
        <f>MAX(0,N561*(1+inputs!$B$33)-MAX(0,inputs!$B$31*(O561-inputs!$B$30)))</f>
        <v>47561.434018624968</v>
      </c>
      <c r="Q561" s="26">
        <f t="shared" si="107"/>
        <v>31966.666666666664</v>
      </c>
      <c r="R561" s="25">
        <f>MAX(0,P561*(1+inputs!$B$33)-MAX(0,inputs!$B$31*(Q561-inputs!$B$30)))</f>
        <v>47214.415528904334</v>
      </c>
      <c r="S561" s="26">
        <f t="shared" si="108"/>
        <v>35955.555555555555</v>
      </c>
      <c r="T561" s="25">
        <f>MAX(0,R561*(1+inputs!$B$33)-MAX(0,inputs!$B$31*(S561-inputs!$B$30)))</f>
        <v>46503.191761837894</v>
      </c>
      <c r="U561" s="26">
        <f t="shared" si="109"/>
        <v>39944.444444444445</v>
      </c>
      <c r="V561" s="25">
        <f>MAX(0,T561*(1+inputs!$B$33)-MAX(0,inputs!$B$31*(U561-inputs!$B$30)))</f>
        <v>45422.299638265453</v>
      </c>
      <c r="W561" s="26">
        <f t="shared" si="110"/>
        <v>43933.333333333328</v>
      </c>
      <c r="X561" s="25">
        <f>MAX(0,V561*(1+inputs!$B$33)-MAX(0,inputs!$B$31*(W561-inputs!$B$30)))</f>
        <v>43966.194132839431</v>
      </c>
      <c r="Y561" s="26">
        <f t="shared" si="111"/>
        <v>47922.222222222219</v>
      </c>
      <c r="Z561" s="25">
        <f>MAX(0,X561*(1+inputs!$B$33)-MAX(0,inputs!$B$31*(Y561-inputs!$B$30)))</f>
        <v>42129.247044832016</v>
      </c>
      <c r="AA561" s="25">
        <f>MAX(0,Y561*(1+inputs!$B$33)-MAX(0,inputs!$B$31*(Z561-inputs!$B$30)))</f>
        <v>46665.983321520667</v>
      </c>
      <c r="AB561" s="26">
        <f t="shared" si="112"/>
        <v>55900</v>
      </c>
      <c r="AC561" s="25">
        <f>MAX(0,AA561*(1+inputs!$B$33)-MAX(0,inputs!$B$31*(AB561-inputs!$B$30)))</f>
        <v>44151.533071343467</v>
      </c>
      <c r="AD561" s="26">
        <f>IF(inputs!$B$27="YES",MAX(0,inputs!$B$31*(AB561-inputs!$B$30)),0)</f>
        <v>0</v>
      </c>
      <c r="AE561" s="3">
        <f t="shared" si="113"/>
        <v>16455.126</v>
      </c>
      <c r="AF561" s="1">
        <f t="shared" si="116"/>
        <v>0.68364000000001401</v>
      </c>
      <c r="AG561" s="8">
        <f t="shared" si="114"/>
        <v>39444.873999999996</v>
      </c>
    </row>
    <row r="562" spans="1:33" x14ac:dyDescent="0.2">
      <c r="A562" s="11">
        <f t="shared" si="115"/>
        <v>56000</v>
      </c>
      <c r="B562" s="15">
        <f>inputs!$C$3-MAX(0,MIN((calculations!A562-inputs!$B$8)*0.5,inputs!$C$3))+IF(AND(inputs!$B$23="YES",A562&lt;=inputs!$B$25),inputs!$B$24,0)</f>
        <v>12570</v>
      </c>
      <c r="C562" s="15">
        <f>MAX(0,MIN(A562-B562,inputs!$C$4)*inputs!$B$3)</f>
        <v>7540.2000000000007</v>
      </c>
      <c r="D562" s="16">
        <f>MAX(0,(MIN(A562,inputs!$C$5)-(inputs!$C$4+B562))*inputs!$B$4)</f>
        <v>2291.6</v>
      </c>
      <c r="E562" s="16">
        <f>MAX(0, (calculations!A562-inputs!$C$5)*inputs!$B$5)</f>
        <v>0</v>
      </c>
      <c r="F562" s="19">
        <f>MAX(0,inputs!$B$13*(MIN(calculations!A562,inputs!$C$14)-inputs!$C$13))+MAX(0,inputs!$B$14*(calculations!A562-inputs!$C$14))</f>
        <v>5109.8500000000004</v>
      </c>
      <c r="G562" s="22">
        <f>MAX(MIN((calculations!A562-inputs!$B$21)/10000,100%),0) * inputs!$B$18</f>
        <v>1581.84</v>
      </c>
      <c r="H562" s="22">
        <f>IF(AND(inputs!$B$35="YES", calculations!A562&gt;=inputs!$B$36,calculations!A562&lt;inputs!$B$37),inputs!$B$38*MIN(2,inputs!$B$17),0)</f>
        <v>0</v>
      </c>
      <c r="I562" s="25">
        <f>MIN(inputs!$B$32,A562)</f>
        <v>20000</v>
      </c>
      <c r="J562" s="25">
        <f>inputs!$B$29*(1+inputs!$B$33)-MAX(0,inputs!$B$31*(I562-inputs!$B$30))</f>
        <v>46486.999999999993</v>
      </c>
      <c r="K562" s="26">
        <f t="shared" si="104"/>
        <v>20000</v>
      </c>
      <c r="L562" s="25">
        <f>MAX(0,J562*(1+inputs!$B$33)-MAX(0,inputs!$B$31*(K562-inputs!$B$30)))</f>
        <v>47184.304999999986</v>
      </c>
      <c r="M562" s="26">
        <f t="shared" si="105"/>
        <v>24000</v>
      </c>
      <c r="N562" s="25">
        <f>MAX(0,L562*(1+inputs!$B$33)-MAX(0,inputs!$B$31*(M562-inputs!$B$30)))</f>
        <v>47548.629574999977</v>
      </c>
      <c r="O562" s="26">
        <f t="shared" si="106"/>
        <v>28000</v>
      </c>
      <c r="P562" s="25">
        <f>MAX(0,N562*(1+inputs!$B$33)-MAX(0,inputs!$B$31*(O562-inputs!$B$30)))</f>
        <v>47558.419018624969</v>
      </c>
      <c r="Q562" s="26">
        <f t="shared" si="107"/>
        <v>32000</v>
      </c>
      <c r="R562" s="25">
        <f>MAX(0,P562*(1+inputs!$B$33)-MAX(0,inputs!$B$31*(Q562-inputs!$B$30)))</f>
        <v>47208.35530390434</v>
      </c>
      <c r="S562" s="26">
        <f t="shared" si="108"/>
        <v>36000</v>
      </c>
      <c r="T562" s="25">
        <f>MAX(0,R562*(1+inputs!$B$33)-MAX(0,inputs!$B$31*(S562-inputs!$B$30)))</f>
        <v>46493.040633462901</v>
      </c>
      <c r="U562" s="26">
        <f t="shared" si="109"/>
        <v>40000</v>
      </c>
      <c r="V562" s="25">
        <f>MAX(0,T562*(1+inputs!$B$33)-MAX(0,inputs!$B$31*(U562-inputs!$B$30)))</f>
        <v>45406.996242964837</v>
      </c>
      <c r="W562" s="26">
        <f t="shared" si="110"/>
        <v>44000</v>
      </c>
      <c r="X562" s="25">
        <f>MAX(0,V562*(1+inputs!$B$33)-MAX(0,inputs!$B$31*(W562-inputs!$B$30)))</f>
        <v>43944.661186609301</v>
      </c>
      <c r="Y562" s="26">
        <f t="shared" si="111"/>
        <v>48000</v>
      </c>
      <c r="Z562" s="25">
        <f>MAX(0,X562*(1+inputs!$B$33)-MAX(0,inputs!$B$31*(Y562-inputs!$B$30)))</f>
        <v>42100.391104408431</v>
      </c>
      <c r="AA562" s="25">
        <f>MAX(0,Y562*(1+inputs!$B$33)-MAX(0,inputs!$B$31*(Z562-inputs!$B$30)))</f>
        <v>46747.524800603234</v>
      </c>
      <c r="AB562" s="26">
        <f t="shared" si="112"/>
        <v>56000</v>
      </c>
      <c r="AC562" s="25">
        <f>MAX(0,AA562*(1+inputs!$B$33)-MAX(0,inputs!$B$31*(AB562-inputs!$B$30)))</f>
        <v>44225.297672612272</v>
      </c>
      <c r="AD562" s="26">
        <f>IF(inputs!$B$27="YES",MAX(0,inputs!$B$31*(AB562-inputs!$B$30)),0)</f>
        <v>0</v>
      </c>
      <c r="AE562" s="3">
        <f t="shared" si="113"/>
        <v>16523.490000000002</v>
      </c>
      <c r="AF562" s="1">
        <f t="shared" si="116"/>
        <v>0.68364000000001401</v>
      </c>
      <c r="AG562" s="8">
        <f t="shared" si="114"/>
        <v>39476.509999999995</v>
      </c>
    </row>
    <row r="563" spans="1:33" x14ac:dyDescent="0.2">
      <c r="A563" s="11">
        <f t="shared" si="115"/>
        <v>56100</v>
      </c>
      <c r="B563" s="15">
        <f>inputs!$C$3-MAX(0,MIN((calculations!A563-inputs!$B$8)*0.5,inputs!$C$3))+IF(AND(inputs!$B$23="YES",A563&lt;=inputs!$B$25),inputs!$B$24,0)</f>
        <v>12570</v>
      </c>
      <c r="C563" s="15">
        <f>MAX(0,MIN(A563-B563,inputs!$C$4)*inputs!$B$3)</f>
        <v>7540.2000000000007</v>
      </c>
      <c r="D563" s="16">
        <f>MAX(0,(MIN(A563,inputs!$C$5)-(inputs!$C$4+B563))*inputs!$B$4)</f>
        <v>2331.6</v>
      </c>
      <c r="E563" s="16">
        <f>MAX(0, (calculations!A563-inputs!$C$5)*inputs!$B$5)</f>
        <v>0</v>
      </c>
      <c r="F563" s="19">
        <f>MAX(0,inputs!$B$13*(MIN(calculations!A563,inputs!$C$14)-inputs!$C$13))+MAX(0,inputs!$B$14*(calculations!A563-inputs!$C$14))</f>
        <v>5111.8500000000004</v>
      </c>
      <c r="G563" s="22">
        <f>MAX(MIN((calculations!A563-inputs!$B$21)/10000,100%),0) * inputs!$B$18</f>
        <v>1608.204</v>
      </c>
      <c r="H563" s="22">
        <f>IF(AND(inputs!$B$35="YES", calculations!A563&gt;=inputs!$B$36,calculations!A563&lt;inputs!$B$37),inputs!$B$38*MIN(2,inputs!$B$17),0)</f>
        <v>0</v>
      </c>
      <c r="I563" s="25">
        <f>MIN(inputs!$B$32,A563)</f>
        <v>20000</v>
      </c>
      <c r="J563" s="25">
        <f>inputs!$B$29*(1+inputs!$B$33)-MAX(0,inputs!$B$31*(I563-inputs!$B$30))</f>
        <v>46486.999999999993</v>
      </c>
      <c r="K563" s="26">
        <f t="shared" si="104"/>
        <v>20000</v>
      </c>
      <c r="L563" s="25">
        <f>MAX(0,J563*(1+inputs!$B$33)-MAX(0,inputs!$B$31*(K563-inputs!$B$30)))</f>
        <v>47184.304999999986</v>
      </c>
      <c r="M563" s="26">
        <f t="shared" si="105"/>
        <v>24011.111111111109</v>
      </c>
      <c r="N563" s="25">
        <f>MAX(0,L563*(1+inputs!$B$33)-MAX(0,inputs!$B$31*(M563-inputs!$B$30)))</f>
        <v>47547.629574999977</v>
      </c>
      <c r="O563" s="26">
        <f t="shared" si="106"/>
        <v>28022.222222222223</v>
      </c>
      <c r="P563" s="25">
        <f>MAX(0,N563*(1+inputs!$B$33)-MAX(0,inputs!$B$31*(O563-inputs!$B$30)))</f>
        <v>47555.404018624969</v>
      </c>
      <c r="Q563" s="26">
        <f t="shared" si="107"/>
        <v>32033.333333333336</v>
      </c>
      <c r="R563" s="25">
        <f>MAX(0,P563*(1+inputs!$B$33)-MAX(0,inputs!$B$31*(Q563-inputs!$B$30)))</f>
        <v>47202.295078904339</v>
      </c>
      <c r="S563" s="26">
        <f t="shared" si="108"/>
        <v>36044.444444444445</v>
      </c>
      <c r="T563" s="25">
        <f>MAX(0,R563*(1+inputs!$B$33)-MAX(0,inputs!$B$31*(S563-inputs!$B$30)))</f>
        <v>46482.8895050879</v>
      </c>
      <c r="U563" s="26">
        <f t="shared" si="109"/>
        <v>40055.555555555555</v>
      </c>
      <c r="V563" s="25">
        <f>MAX(0,T563*(1+inputs!$B$33)-MAX(0,inputs!$B$31*(U563-inputs!$B$30)))</f>
        <v>45391.692847664213</v>
      </c>
      <c r="W563" s="26">
        <f t="shared" si="110"/>
        <v>44066.666666666672</v>
      </c>
      <c r="X563" s="25">
        <f>MAX(0,V563*(1+inputs!$B$33)-MAX(0,inputs!$B$31*(W563-inputs!$B$30)))</f>
        <v>43923.12824037917</v>
      </c>
      <c r="Y563" s="26">
        <f t="shared" si="111"/>
        <v>48077.777777777781</v>
      </c>
      <c r="Z563" s="25">
        <f>MAX(0,X563*(1+inputs!$B$33)-MAX(0,inputs!$B$31*(Y563-inputs!$B$30)))</f>
        <v>42071.535163984852</v>
      </c>
      <c r="AA563" s="25">
        <f>MAX(0,Y563*(1+inputs!$B$33)-MAX(0,inputs!$B$31*(Z563-inputs!$B$30)))</f>
        <v>46829.066279685809</v>
      </c>
      <c r="AB563" s="26">
        <f t="shared" si="112"/>
        <v>56100</v>
      </c>
      <c r="AC563" s="25">
        <f>MAX(0,AA563*(1+inputs!$B$33)-MAX(0,inputs!$B$31*(AB563-inputs!$B$30)))</f>
        <v>44299.062273881093</v>
      </c>
      <c r="AD563" s="26">
        <f>IF(inputs!$B$27="YES",MAX(0,inputs!$B$31*(AB563-inputs!$B$30)),0)</f>
        <v>0</v>
      </c>
      <c r="AE563" s="3">
        <f t="shared" si="113"/>
        <v>16591.854000000003</v>
      </c>
      <c r="AF563" s="1">
        <f t="shared" si="116"/>
        <v>0.6836399999999776</v>
      </c>
      <c r="AG563" s="8">
        <f t="shared" si="114"/>
        <v>39508.145999999993</v>
      </c>
    </row>
    <row r="564" spans="1:33" x14ac:dyDescent="0.2">
      <c r="A564" s="11">
        <f t="shared" si="115"/>
        <v>56200</v>
      </c>
      <c r="B564" s="15">
        <f>inputs!$C$3-MAX(0,MIN((calculations!A564-inputs!$B$8)*0.5,inputs!$C$3))+IF(AND(inputs!$B$23="YES",A564&lt;=inputs!$B$25),inputs!$B$24,0)</f>
        <v>12570</v>
      </c>
      <c r="C564" s="15">
        <f>MAX(0,MIN(A564-B564,inputs!$C$4)*inputs!$B$3)</f>
        <v>7540.2000000000007</v>
      </c>
      <c r="D564" s="16">
        <f>MAX(0,(MIN(A564,inputs!$C$5)-(inputs!$C$4+B564))*inputs!$B$4)</f>
        <v>2371.6</v>
      </c>
      <c r="E564" s="16">
        <f>MAX(0, (calculations!A564-inputs!$C$5)*inputs!$B$5)</f>
        <v>0</v>
      </c>
      <c r="F564" s="19">
        <f>MAX(0,inputs!$B$13*(MIN(calculations!A564,inputs!$C$14)-inputs!$C$13))+MAX(0,inputs!$B$14*(calculations!A564-inputs!$C$14))</f>
        <v>5113.8500000000004</v>
      </c>
      <c r="G564" s="22">
        <f>MAX(MIN((calculations!A564-inputs!$B$21)/10000,100%),0) * inputs!$B$18</f>
        <v>1634.568</v>
      </c>
      <c r="H564" s="22">
        <f>IF(AND(inputs!$B$35="YES", calculations!A564&gt;=inputs!$B$36,calculations!A564&lt;inputs!$B$37),inputs!$B$38*MIN(2,inputs!$B$17),0)</f>
        <v>0</v>
      </c>
      <c r="I564" s="25">
        <f>MIN(inputs!$B$32,A564)</f>
        <v>20000</v>
      </c>
      <c r="J564" s="25">
        <f>inputs!$B$29*(1+inputs!$B$33)-MAX(0,inputs!$B$31*(I564-inputs!$B$30))</f>
        <v>46486.999999999993</v>
      </c>
      <c r="K564" s="26">
        <f t="shared" si="104"/>
        <v>20000</v>
      </c>
      <c r="L564" s="25">
        <f>MAX(0,J564*(1+inputs!$B$33)-MAX(0,inputs!$B$31*(K564-inputs!$B$30)))</f>
        <v>47184.304999999986</v>
      </c>
      <c r="M564" s="26">
        <f t="shared" si="105"/>
        <v>24022.222222222223</v>
      </c>
      <c r="N564" s="25">
        <f>MAX(0,L564*(1+inputs!$B$33)-MAX(0,inputs!$B$31*(M564-inputs!$B$30)))</f>
        <v>47546.629574999977</v>
      </c>
      <c r="O564" s="26">
        <f t="shared" si="106"/>
        <v>28044.444444444445</v>
      </c>
      <c r="P564" s="25">
        <f>MAX(0,N564*(1+inputs!$B$33)-MAX(0,inputs!$B$31*(O564-inputs!$B$30)))</f>
        <v>47552.38901862497</v>
      </c>
      <c r="Q564" s="26">
        <f t="shared" si="107"/>
        <v>32066.666666666664</v>
      </c>
      <c r="R564" s="25">
        <f>MAX(0,P564*(1+inputs!$B$33)-MAX(0,inputs!$B$31*(Q564-inputs!$B$30)))</f>
        <v>47196.234853904338</v>
      </c>
      <c r="S564" s="26">
        <f t="shared" si="108"/>
        <v>36088.888888888891</v>
      </c>
      <c r="T564" s="25">
        <f>MAX(0,R564*(1+inputs!$B$33)-MAX(0,inputs!$B$31*(S564-inputs!$B$30)))</f>
        <v>46472.738376712899</v>
      </c>
      <c r="U564" s="26">
        <f t="shared" si="109"/>
        <v>40111.111111111109</v>
      </c>
      <c r="V564" s="25">
        <f>MAX(0,T564*(1+inputs!$B$33)-MAX(0,inputs!$B$31*(U564-inputs!$B$30)))</f>
        <v>45376.389452363583</v>
      </c>
      <c r="W564" s="26">
        <f t="shared" si="110"/>
        <v>44133.333333333328</v>
      </c>
      <c r="X564" s="25">
        <f>MAX(0,V564*(1+inputs!$B$33)-MAX(0,inputs!$B$31*(W564-inputs!$B$30)))</f>
        <v>43901.595294149032</v>
      </c>
      <c r="Y564" s="26">
        <f t="shared" si="111"/>
        <v>48155.555555555555</v>
      </c>
      <c r="Z564" s="25">
        <f>MAX(0,X564*(1+inputs!$B$33)-MAX(0,inputs!$B$31*(Y564-inputs!$B$30)))</f>
        <v>42042.679223561259</v>
      </c>
      <c r="AA564" s="25">
        <f>MAX(0,Y564*(1+inputs!$B$33)-MAX(0,inputs!$B$31*(Z564-inputs!$B$30)))</f>
        <v>46910.607758768369</v>
      </c>
      <c r="AB564" s="26">
        <f t="shared" si="112"/>
        <v>56200</v>
      </c>
      <c r="AC564" s="25">
        <f>MAX(0,AA564*(1+inputs!$B$33)-MAX(0,inputs!$B$31*(AB564-inputs!$B$30)))</f>
        <v>44372.826875149884</v>
      </c>
      <c r="AD564" s="26">
        <f>IF(inputs!$B$27="YES",MAX(0,inputs!$B$31*(AB564-inputs!$B$30)),0)</f>
        <v>0</v>
      </c>
      <c r="AE564" s="3">
        <f t="shared" si="113"/>
        <v>16660.218000000001</v>
      </c>
      <c r="AF564" s="1">
        <f t="shared" si="116"/>
        <v>0.68364000000001401</v>
      </c>
      <c r="AG564" s="8">
        <f t="shared" si="114"/>
        <v>39539.781999999999</v>
      </c>
    </row>
    <row r="565" spans="1:33" x14ac:dyDescent="0.2">
      <c r="A565" s="11">
        <f t="shared" si="115"/>
        <v>56300</v>
      </c>
      <c r="B565" s="15">
        <f>inputs!$C$3-MAX(0,MIN((calculations!A565-inputs!$B$8)*0.5,inputs!$C$3))+IF(AND(inputs!$B$23="YES",A565&lt;=inputs!$B$25),inputs!$B$24,0)</f>
        <v>12570</v>
      </c>
      <c r="C565" s="15">
        <f>MAX(0,MIN(A565-B565,inputs!$C$4)*inputs!$B$3)</f>
        <v>7540.2000000000007</v>
      </c>
      <c r="D565" s="16">
        <f>MAX(0,(MIN(A565,inputs!$C$5)-(inputs!$C$4+B565))*inputs!$B$4)</f>
        <v>2411.6</v>
      </c>
      <c r="E565" s="16">
        <f>MAX(0, (calculations!A565-inputs!$C$5)*inputs!$B$5)</f>
        <v>0</v>
      </c>
      <c r="F565" s="19">
        <f>MAX(0,inputs!$B$13*(MIN(calculations!A565,inputs!$C$14)-inputs!$C$13))+MAX(0,inputs!$B$14*(calculations!A565-inputs!$C$14))</f>
        <v>5115.8500000000004</v>
      </c>
      <c r="G565" s="22">
        <f>MAX(MIN((calculations!A565-inputs!$B$21)/10000,100%),0) * inputs!$B$18</f>
        <v>1660.932</v>
      </c>
      <c r="H565" s="22">
        <f>IF(AND(inputs!$B$35="YES", calculations!A565&gt;=inputs!$B$36,calculations!A565&lt;inputs!$B$37),inputs!$B$38*MIN(2,inputs!$B$17),0)</f>
        <v>0</v>
      </c>
      <c r="I565" s="25">
        <f>MIN(inputs!$B$32,A565)</f>
        <v>20000</v>
      </c>
      <c r="J565" s="25">
        <f>inputs!$B$29*(1+inputs!$B$33)-MAX(0,inputs!$B$31*(I565-inputs!$B$30))</f>
        <v>46486.999999999993</v>
      </c>
      <c r="K565" s="26">
        <f t="shared" si="104"/>
        <v>20000</v>
      </c>
      <c r="L565" s="25">
        <f>MAX(0,J565*(1+inputs!$B$33)-MAX(0,inputs!$B$31*(K565-inputs!$B$30)))</f>
        <v>47184.304999999986</v>
      </c>
      <c r="M565" s="26">
        <f t="shared" si="105"/>
        <v>24033.333333333332</v>
      </c>
      <c r="N565" s="25">
        <f>MAX(0,L565*(1+inputs!$B$33)-MAX(0,inputs!$B$31*(M565-inputs!$B$30)))</f>
        <v>47545.629574999977</v>
      </c>
      <c r="O565" s="26">
        <f t="shared" si="106"/>
        <v>28066.666666666668</v>
      </c>
      <c r="P565" s="25">
        <f>MAX(0,N565*(1+inputs!$B$33)-MAX(0,inputs!$B$31*(O565-inputs!$B$30)))</f>
        <v>47549.374018624971</v>
      </c>
      <c r="Q565" s="26">
        <f t="shared" si="107"/>
        <v>32100</v>
      </c>
      <c r="R565" s="25">
        <f>MAX(0,P565*(1+inputs!$B$33)-MAX(0,inputs!$B$31*(Q565-inputs!$B$30)))</f>
        <v>47190.174628904337</v>
      </c>
      <c r="S565" s="26">
        <f t="shared" si="108"/>
        <v>36133.333333333336</v>
      </c>
      <c r="T565" s="25">
        <f>MAX(0,R565*(1+inputs!$B$33)-MAX(0,inputs!$B$31*(S565-inputs!$B$30)))</f>
        <v>46462.587248337892</v>
      </c>
      <c r="U565" s="26">
        <f t="shared" si="109"/>
        <v>40166.666666666672</v>
      </c>
      <c r="V565" s="25">
        <f>MAX(0,T565*(1+inputs!$B$33)-MAX(0,inputs!$B$31*(U565-inputs!$B$30)))</f>
        <v>45361.086057062952</v>
      </c>
      <c r="W565" s="26">
        <f t="shared" si="110"/>
        <v>44200</v>
      </c>
      <c r="X565" s="25">
        <f>MAX(0,V565*(1+inputs!$B$33)-MAX(0,inputs!$B$31*(W565-inputs!$B$30)))</f>
        <v>43880.062347918887</v>
      </c>
      <c r="Y565" s="26">
        <f t="shared" si="111"/>
        <v>48233.333333333328</v>
      </c>
      <c r="Z565" s="25">
        <f>MAX(0,X565*(1+inputs!$B$33)-MAX(0,inputs!$B$31*(Y565-inputs!$B$30)))</f>
        <v>42013.823283137666</v>
      </c>
      <c r="AA565" s="25">
        <f>MAX(0,Y565*(1+inputs!$B$33)-MAX(0,inputs!$B$31*(Z565-inputs!$B$30)))</f>
        <v>46992.149237850928</v>
      </c>
      <c r="AB565" s="26">
        <f t="shared" si="112"/>
        <v>56300</v>
      </c>
      <c r="AC565" s="25">
        <f>MAX(0,AA565*(1+inputs!$B$33)-MAX(0,inputs!$B$31*(AB565-inputs!$B$30)))</f>
        <v>44446.591476418682</v>
      </c>
      <c r="AD565" s="26">
        <f>IF(inputs!$B$27="YES",MAX(0,inputs!$B$31*(AB565-inputs!$B$30)),0)</f>
        <v>0</v>
      </c>
      <c r="AE565" s="3">
        <f t="shared" si="113"/>
        <v>16728.582000000002</v>
      </c>
      <c r="AF565" s="1">
        <f t="shared" si="116"/>
        <v>0.6836399999999776</v>
      </c>
      <c r="AG565" s="8">
        <f t="shared" si="114"/>
        <v>39571.417999999998</v>
      </c>
    </row>
    <row r="566" spans="1:33" x14ac:dyDescent="0.2">
      <c r="A566" s="11">
        <f t="shared" si="115"/>
        <v>56400</v>
      </c>
      <c r="B566" s="15">
        <f>inputs!$C$3-MAX(0,MIN((calculations!A566-inputs!$B$8)*0.5,inputs!$C$3))+IF(AND(inputs!$B$23="YES",A566&lt;=inputs!$B$25),inputs!$B$24,0)</f>
        <v>12570</v>
      </c>
      <c r="C566" s="15">
        <f>MAX(0,MIN(A566-B566,inputs!$C$4)*inputs!$B$3)</f>
        <v>7540.2000000000007</v>
      </c>
      <c r="D566" s="16">
        <f>MAX(0,(MIN(A566,inputs!$C$5)-(inputs!$C$4+B566))*inputs!$B$4)</f>
        <v>2451.6</v>
      </c>
      <c r="E566" s="16">
        <f>MAX(0, (calculations!A566-inputs!$C$5)*inputs!$B$5)</f>
        <v>0</v>
      </c>
      <c r="F566" s="19">
        <f>MAX(0,inputs!$B$13*(MIN(calculations!A566,inputs!$C$14)-inputs!$C$13))+MAX(0,inputs!$B$14*(calculations!A566-inputs!$C$14))</f>
        <v>5117.8500000000004</v>
      </c>
      <c r="G566" s="22">
        <f>MAX(MIN((calculations!A566-inputs!$B$21)/10000,100%),0) * inputs!$B$18</f>
        <v>1687.296</v>
      </c>
      <c r="H566" s="22">
        <f>IF(AND(inputs!$B$35="YES", calculations!A566&gt;=inputs!$B$36,calculations!A566&lt;inputs!$B$37),inputs!$B$38*MIN(2,inputs!$B$17),0)</f>
        <v>0</v>
      </c>
      <c r="I566" s="25">
        <f>MIN(inputs!$B$32,A566)</f>
        <v>20000</v>
      </c>
      <c r="J566" s="25">
        <f>inputs!$B$29*(1+inputs!$B$33)-MAX(0,inputs!$B$31*(I566-inputs!$B$30))</f>
        <v>46486.999999999993</v>
      </c>
      <c r="K566" s="26">
        <f t="shared" si="104"/>
        <v>20000</v>
      </c>
      <c r="L566" s="25">
        <f>MAX(0,J566*(1+inputs!$B$33)-MAX(0,inputs!$B$31*(K566-inputs!$B$30)))</f>
        <v>47184.304999999986</v>
      </c>
      <c r="M566" s="26">
        <f t="shared" si="105"/>
        <v>24044.444444444445</v>
      </c>
      <c r="N566" s="25">
        <f>MAX(0,L566*(1+inputs!$B$33)-MAX(0,inputs!$B$31*(M566-inputs!$B$30)))</f>
        <v>47544.629574999977</v>
      </c>
      <c r="O566" s="26">
        <f t="shared" si="106"/>
        <v>28088.888888888891</v>
      </c>
      <c r="P566" s="25">
        <f>MAX(0,N566*(1+inputs!$B$33)-MAX(0,inputs!$B$31*(O566-inputs!$B$30)))</f>
        <v>47546.359018624971</v>
      </c>
      <c r="Q566" s="26">
        <f t="shared" si="107"/>
        <v>32133.333333333336</v>
      </c>
      <c r="R566" s="25">
        <f>MAX(0,P566*(1+inputs!$B$33)-MAX(0,inputs!$B$31*(Q566-inputs!$B$30)))</f>
        <v>47184.114403904336</v>
      </c>
      <c r="S566" s="26">
        <f t="shared" si="108"/>
        <v>36177.777777777781</v>
      </c>
      <c r="T566" s="25">
        <f>MAX(0,R566*(1+inputs!$B$33)-MAX(0,inputs!$B$31*(S566-inputs!$B$30)))</f>
        <v>46452.436119962891</v>
      </c>
      <c r="U566" s="26">
        <f t="shared" si="109"/>
        <v>40222.222222222219</v>
      </c>
      <c r="V566" s="25">
        <f>MAX(0,T566*(1+inputs!$B$33)-MAX(0,inputs!$B$31*(U566-inputs!$B$30)))</f>
        <v>45345.782661762329</v>
      </c>
      <c r="W566" s="26">
        <f t="shared" si="110"/>
        <v>44266.666666666672</v>
      </c>
      <c r="X566" s="25">
        <f>MAX(0,V566*(1+inputs!$B$33)-MAX(0,inputs!$B$31*(W566-inputs!$B$30)))</f>
        <v>43858.529401688756</v>
      </c>
      <c r="Y566" s="26">
        <f t="shared" si="111"/>
        <v>48311.111111111109</v>
      </c>
      <c r="Z566" s="25">
        <f>MAX(0,X566*(1+inputs!$B$33)-MAX(0,inputs!$B$31*(Y566-inputs!$B$30)))</f>
        <v>41984.967342714081</v>
      </c>
      <c r="AA566" s="25">
        <f>MAX(0,Y566*(1+inputs!$B$33)-MAX(0,inputs!$B$31*(Z566-inputs!$B$30)))</f>
        <v>47073.69071693351</v>
      </c>
      <c r="AB566" s="26">
        <f t="shared" si="112"/>
        <v>56400</v>
      </c>
      <c r="AC566" s="25">
        <f>MAX(0,AA566*(1+inputs!$B$33)-MAX(0,inputs!$B$31*(AB566-inputs!$B$30)))</f>
        <v>44520.356077687509</v>
      </c>
      <c r="AD566" s="26">
        <f>IF(inputs!$B$27="YES",MAX(0,inputs!$B$31*(AB566-inputs!$B$30)),0)</f>
        <v>0</v>
      </c>
      <c r="AE566" s="3">
        <f t="shared" si="113"/>
        <v>16796.946</v>
      </c>
      <c r="AF566" s="1">
        <f t="shared" si="116"/>
        <v>0.68364000000001401</v>
      </c>
      <c r="AG566" s="8">
        <f t="shared" si="114"/>
        <v>39603.054000000004</v>
      </c>
    </row>
    <row r="567" spans="1:33" x14ac:dyDescent="0.2">
      <c r="A567" s="11">
        <f t="shared" si="115"/>
        <v>56500</v>
      </c>
      <c r="B567" s="15">
        <f>inputs!$C$3-MAX(0,MIN((calculations!A567-inputs!$B$8)*0.5,inputs!$C$3))+IF(AND(inputs!$B$23="YES",A567&lt;=inputs!$B$25),inputs!$B$24,0)</f>
        <v>12570</v>
      </c>
      <c r="C567" s="15">
        <f>MAX(0,MIN(A567-B567,inputs!$C$4)*inputs!$B$3)</f>
        <v>7540.2000000000007</v>
      </c>
      <c r="D567" s="16">
        <f>MAX(0,(MIN(A567,inputs!$C$5)-(inputs!$C$4+B567))*inputs!$B$4)</f>
        <v>2491.6000000000004</v>
      </c>
      <c r="E567" s="16">
        <f>MAX(0, (calculations!A567-inputs!$C$5)*inputs!$B$5)</f>
        <v>0</v>
      </c>
      <c r="F567" s="19">
        <f>MAX(0,inputs!$B$13*(MIN(calculations!A567,inputs!$C$14)-inputs!$C$13))+MAX(0,inputs!$B$14*(calculations!A567-inputs!$C$14))</f>
        <v>5119.8500000000004</v>
      </c>
      <c r="G567" s="22">
        <f>MAX(MIN((calculations!A567-inputs!$B$21)/10000,100%),0) * inputs!$B$18</f>
        <v>1713.66</v>
      </c>
      <c r="H567" s="22">
        <f>IF(AND(inputs!$B$35="YES", calculations!A567&gt;=inputs!$B$36,calculations!A567&lt;inputs!$B$37),inputs!$B$38*MIN(2,inputs!$B$17),0)</f>
        <v>0</v>
      </c>
      <c r="I567" s="25">
        <f>MIN(inputs!$B$32,A567)</f>
        <v>20000</v>
      </c>
      <c r="J567" s="25">
        <f>inputs!$B$29*(1+inputs!$B$33)-MAX(0,inputs!$B$31*(I567-inputs!$B$30))</f>
        <v>46486.999999999993</v>
      </c>
      <c r="K567" s="26">
        <f t="shared" si="104"/>
        <v>20000</v>
      </c>
      <c r="L567" s="25">
        <f>MAX(0,J567*(1+inputs!$B$33)-MAX(0,inputs!$B$31*(K567-inputs!$B$30)))</f>
        <v>47184.304999999986</v>
      </c>
      <c r="M567" s="26">
        <f t="shared" si="105"/>
        <v>24055.555555555555</v>
      </c>
      <c r="N567" s="25">
        <f>MAX(0,L567*(1+inputs!$B$33)-MAX(0,inputs!$B$31*(M567-inputs!$B$30)))</f>
        <v>47543.629574999977</v>
      </c>
      <c r="O567" s="26">
        <f t="shared" si="106"/>
        <v>28111.111111111109</v>
      </c>
      <c r="P567" s="25">
        <f>MAX(0,N567*(1+inputs!$B$33)-MAX(0,inputs!$B$31*(O567-inputs!$B$30)))</f>
        <v>47543.344018624972</v>
      </c>
      <c r="Q567" s="26">
        <f t="shared" si="107"/>
        <v>32166.666666666664</v>
      </c>
      <c r="R567" s="25">
        <f>MAX(0,P567*(1+inputs!$B$33)-MAX(0,inputs!$B$31*(Q567-inputs!$B$30)))</f>
        <v>47178.054178904342</v>
      </c>
      <c r="S567" s="26">
        <f t="shared" si="108"/>
        <v>36222.222222222219</v>
      </c>
      <c r="T567" s="25">
        <f>MAX(0,R567*(1+inputs!$B$33)-MAX(0,inputs!$B$31*(S567-inputs!$B$30)))</f>
        <v>46442.284991587898</v>
      </c>
      <c r="U567" s="26">
        <f t="shared" si="109"/>
        <v>40277.777777777781</v>
      </c>
      <c r="V567" s="25">
        <f>MAX(0,T567*(1+inputs!$B$33)-MAX(0,inputs!$B$31*(U567-inputs!$B$30)))</f>
        <v>45330.479266461713</v>
      </c>
      <c r="W567" s="26">
        <f t="shared" si="110"/>
        <v>44333.333333333328</v>
      </c>
      <c r="X567" s="25">
        <f>MAX(0,V567*(1+inputs!$B$33)-MAX(0,inputs!$B$31*(W567-inputs!$B$30)))</f>
        <v>43836.996455458633</v>
      </c>
      <c r="Y567" s="26">
        <f t="shared" si="111"/>
        <v>48388.888888888891</v>
      </c>
      <c r="Z567" s="25">
        <f>MAX(0,X567*(1+inputs!$B$33)-MAX(0,inputs!$B$31*(Y567-inputs!$B$30)))</f>
        <v>41956.111402290509</v>
      </c>
      <c r="AA567" s="25">
        <f>MAX(0,Y567*(1+inputs!$B$33)-MAX(0,inputs!$B$31*(Z567-inputs!$B$30)))</f>
        <v>47155.23219601607</v>
      </c>
      <c r="AB567" s="26">
        <f t="shared" si="112"/>
        <v>56500</v>
      </c>
      <c r="AC567" s="25">
        <f>MAX(0,AA567*(1+inputs!$B$33)-MAX(0,inputs!$B$31*(AB567-inputs!$B$30)))</f>
        <v>44594.120678956308</v>
      </c>
      <c r="AD567" s="26">
        <f>IF(inputs!$B$27="YES",MAX(0,inputs!$B$31*(AB567-inputs!$B$30)),0)</f>
        <v>0</v>
      </c>
      <c r="AE567" s="3">
        <f t="shared" si="113"/>
        <v>16865.310000000001</v>
      </c>
      <c r="AF567" s="1">
        <f t="shared" si="116"/>
        <v>0.68364000000001401</v>
      </c>
      <c r="AG567" s="8">
        <f t="shared" si="114"/>
        <v>39634.69</v>
      </c>
    </row>
    <row r="568" spans="1:33" x14ac:dyDescent="0.2">
      <c r="A568" s="11">
        <f t="shared" si="115"/>
        <v>56600</v>
      </c>
      <c r="B568" s="15">
        <f>inputs!$C$3-MAX(0,MIN((calculations!A568-inputs!$B$8)*0.5,inputs!$C$3))+IF(AND(inputs!$B$23="YES",A568&lt;=inputs!$B$25),inputs!$B$24,0)</f>
        <v>12570</v>
      </c>
      <c r="C568" s="15">
        <f>MAX(0,MIN(A568-B568,inputs!$C$4)*inputs!$B$3)</f>
        <v>7540.2000000000007</v>
      </c>
      <c r="D568" s="16">
        <f>MAX(0,(MIN(A568,inputs!$C$5)-(inputs!$C$4+B568))*inputs!$B$4)</f>
        <v>2531.6000000000004</v>
      </c>
      <c r="E568" s="16">
        <f>MAX(0, (calculations!A568-inputs!$C$5)*inputs!$B$5)</f>
        <v>0</v>
      </c>
      <c r="F568" s="19">
        <f>MAX(0,inputs!$B$13*(MIN(calculations!A568,inputs!$C$14)-inputs!$C$13))+MAX(0,inputs!$B$14*(calculations!A568-inputs!$C$14))</f>
        <v>5121.8500000000004</v>
      </c>
      <c r="G568" s="22">
        <f>MAX(MIN((calculations!A568-inputs!$B$21)/10000,100%),0) * inputs!$B$18</f>
        <v>1740.0240000000001</v>
      </c>
      <c r="H568" s="22">
        <f>IF(AND(inputs!$B$35="YES", calculations!A568&gt;=inputs!$B$36,calculations!A568&lt;inputs!$B$37),inputs!$B$38*MIN(2,inputs!$B$17),0)</f>
        <v>0</v>
      </c>
      <c r="I568" s="25">
        <f>MIN(inputs!$B$32,A568)</f>
        <v>20000</v>
      </c>
      <c r="J568" s="25">
        <f>inputs!$B$29*(1+inputs!$B$33)-MAX(0,inputs!$B$31*(I568-inputs!$B$30))</f>
        <v>46486.999999999993</v>
      </c>
      <c r="K568" s="26">
        <f t="shared" si="104"/>
        <v>20000</v>
      </c>
      <c r="L568" s="25">
        <f>MAX(0,J568*(1+inputs!$B$33)-MAX(0,inputs!$B$31*(K568-inputs!$B$30)))</f>
        <v>47184.304999999986</v>
      </c>
      <c r="M568" s="26">
        <f t="shared" si="105"/>
        <v>24066.666666666668</v>
      </c>
      <c r="N568" s="25">
        <f>MAX(0,L568*(1+inputs!$B$33)-MAX(0,inputs!$B$31*(M568-inputs!$B$30)))</f>
        <v>47542.629574999977</v>
      </c>
      <c r="O568" s="26">
        <f t="shared" si="106"/>
        <v>28133.333333333332</v>
      </c>
      <c r="P568" s="25">
        <f>MAX(0,N568*(1+inputs!$B$33)-MAX(0,inputs!$B$31*(O568-inputs!$B$30)))</f>
        <v>47540.329018624972</v>
      </c>
      <c r="Q568" s="26">
        <f t="shared" si="107"/>
        <v>32200</v>
      </c>
      <c r="R568" s="25">
        <f>MAX(0,P568*(1+inputs!$B$33)-MAX(0,inputs!$B$31*(Q568-inputs!$B$30)))</f>
        <v>47171.993953904341</v>
      </c>
      <c r="S568" s="26">
        <f t="shared" si="108"/>
        <v>36266.666666666664</v>
      </c>
      <c r="T568" s="25">
        <f>MAX(0,R568*(1+inputs!$B$33)-MAX(0,inputs!$B$31*(S568-inputs!$B$30)))</f>
        <v>46432.133863212897</v>
      </c>
      <c r="U568" s="26">
        <f t="shared" si="109"/>
        <v>40333.333333333328</v>
      </c>
      <c r="V568" s="25">
        <f>MAX(0,T568*(1+inputs!$B$33)-MAX(0,inputs!$B$31*(U568-inputs!$B$30)))</f>
        <v>45315.175871161082</v>
      </c>
      <c r="W568" s="26">
        <f t="shared" si="110"/>
        <v>44400</v>
      </c>
      <c r="X568" s="25">
        <f>MAX(0,V568*(1+inputs!$B$33)-MAX(0,inputs!$B$31*(W568-inputs!$B$30)))</f>
        <v>43815.463509228488</v>
      </c>
      <c r="Y568" s="26">
        <f t="shared" si="111"/>
        <v>48466.666666666672</v>
      </c>
      <c r="Z568" s="25">
        <f>MAX(0,X568*(1+inputs!$B$33)-MAX(0,inputs!$B$31*(Y568-inputs!$B$30)))</f>
        <v>41927.255461866909</v>
      </c>
      <c r="AA568" s="25">
        <f>MAX(0,Y568*(1+inputs!$B$33)-MAX(0,inputs!$B$31*(Z568-inputs!$B$30)))</f>
        <v>47236.773675098644</v>
      </c>
      <c r="AB568" s="26">
        <f t="shared" si="112"/>
        <v>56600</v>
      </c>
      <c r="AC568" s="25">
        <f>MAX(0,AA568*(1+inputs!$B$33)-MAX(0,inputs!$B$31*(AB568-inputs!$B$30)))</f>
        <v>44667.88528022512</v>
      </c>
      <c r="AD568" s="26">
        <f>IF(inputs!$B$27="YES",MAX(0,inputs!$B$31*(AB568-inputs!$B$30)),0)</f>
        <v>0</v>
      </c>
      <c r="AE568" s="3">
        <f t="shared" si="113"/>
        <v>16933.674000000003</v>
      </c>
      <c r="AF568" s="1">
        <f t="shared" si="116"/>
        <v>0.6836399999999776</v>
      </c>
      <c r="AG568" s="8">
        <f t="shared" si="114"/>
        <v>39666.326000000001</v>
      </c>
    </row>
    <row r="569" spans="1:33" x14ac:dyDescent="0.2">
      <c r="A569" s="11">
        <f t="shared" si="115"/>
        <v>56700</v>
      </c>
      <c r="B569" s="15">
        <f>inputs!$C$3-MAX(0,MIN((calculations!A569-inputs!$B$8)*0.5,inputs!$C$3))+IF(AND(inputs!$B$23="YES",A569&lt;=inputs!$B$25),inputs!$B$24,0)</f>
        <v>12570</v>
      </c>
      <c r="C569" s="15">
        <f>MAX(0,MIN(A569-B569,inputs!$C$4)*inputs!$B$3)</f>
        <v>7540.2000000000007</v>
      </c>
      <c r="D569" s="16">
        <f>MAX(0,(MIN(A569,inputs!$C$5)-(inputs!$C$4+B569))*inputs!$B$4)</f>
        <v>2571.6000000000004</v>
      </c>
      <c r="E569" s="16">
        <f>MAX(0, (calculations!A569-inputs!$C$5)*inputs!$B$5)</f>
        <v>0</v>
      </c>
      <c r="F569" s="19">
        <f>MAX(0,inputs!$B$13*(MIN(calculations!A569,inputs!$C$14)-inputs!$C$13))+MAX(0,inputs!$B$14*(calculations!A569-inputs!$C$14))</f>
        <v>5123.8500000000004</v>
      </c>
      <c r="G569" s="22">
        <f>MAX(MIN((calculations!A569-inputs!$B$21)/10000,100%),0) * inputs!$B$18</f>
        <v>1766.3880000000001</v>
      </c>
      <c r="H569" s="22">
        <f>IF(AND(inputs!$B$35="YES", calculations!A569&gt;=inputs!$B$36,calculations!A569&lt;inputs!$B$37),inputs!$B$38*MIN(2,inputs!$B$17),0)</f>
        <v>0</v>
      </c>
      <c r="I569" s="25">
        <f>MIN(inputs!$B$32,A569)</f>
        <v>20000</v>
      </c>
      <c r="J569" s="25">
        <f>inputs!$B$29*(1+inputs!$B$33)-MAX(0,inputs!$B$31*(I569-inputs!$B$30))</f>
        <v>46486.999999999993</v>
      </c>
      <c r="K569" s="26">
        <f t="shared" si="104"/>
        <v>20000</v>
      </c>
      <c r="L569" s="25">
        <f>MAX(0,J569*(1+inputs!$B$33)-MAX(0,inputs!$B$31*(K569-inputs!$B$30)))</f>
        <v>47184.304999999986</v>
      </c>
      <c r="M569" s="26">
        <f t="shared" si="105"/>
        <v>24077.777777777777</v>
      </c>
      <c r="N569" s="25">
        <f>MAX(0,L569*(1+inputs!$B$33)-MAX(0,inputs!$B$31*(M569-inputs!$B$30)))</f>
        <v>47541.629574999977</v>
      </c>
      <c r="O569" s="26">
        <f t="shared" si="106"/>
        <v>28155.555555555555</v>
      </c>
      <c r="P569" s="25">
        <f>MAX(0,N569*(1+inputs!$B$33)-MAX(0,inputs!$B$31*(O569-inputs!$B$30)))</f>
        <v>47537.314018624973</v>
      </c>
      <c r="Q569" s="26">
        <f t="shared" si="107"/>
        <v>32233.333333333336</v>
      </c>
      <c r="R569" s="25">
        <f>MAX(0,P569*(1+inputs!$B$33)-MAX(0,inputs!$B$31*(Q569-inputs!$B$30)))</f>
        <v>47165.93372890434</v>
      </c>
      <c r="S569" s="26">
        <f t="shared" si="108"/>
        <v>36311.111111111109</v>
      </c>
      <c r="T569" s="25">
        <f>MAX(0,R569*(1+inputs!$B$33)-MAX(0,inputs!$B$31*(S569-inputs!$B$30)))</f>
        <v>46421.982734837897</v>
      </c>
      <c r="U569" s="26">
        <f t="shared" si="109"/>
        <v>40388.888888888891</v>
      </c>
      <c r="V569" s="25">
        <f>MAX(0,T569*(1+inputs!$B$33)-MAX(0,inputs!$B$31*(U569-inputs!$B$30)))</f>
        <v>45299.872475860459</v>
      </c>
      <c r="W569" s="26">
        <f t="shared" si="110"/>
        <v>44466.666666666672</v>
      </c>
      <c r="X569" s="25">
        <f>MAX(0,V569*(1+inputs!$B$33)-MAX(0,inputs!$B$31*(W569-inputs!$B$30)))</f>
        <v>43793.930562998357</v>
      </c>
      <c r="Y569" s="26">
        <f t="shared" si="111"/>
        <v>48544.444444444445</v>
      </c>
      <c r="Z569" s="25">
        <f>MAX(0,X569*(1+inputs!$B$33)-MAX(0,inputs!$B$31*(Y569-inputs!$B$30)))</f>
        <v>41898.399521443323</v>
      </c>
      <c r="AA569" s="25">
        <f>MAX(0,Y569*(1+inputs!$B$33)-MAX(0,inputs!$B$31*(Z569-inputs!$B$30)))</f>
        <v>47318.315154181211</v>
      </c>
      <c r="AB569" s="26">
        <f t="shared" si="112"/>
        <v>56700</v>
      </c>
      <c r="AC569" s="25">
        <f>MAX(0,AA569*(1+inputs!$B$33)-MAX(0,inputs!$B$31*(AB569-inputs!$B$30)))</f>
        <v>44741.649881493926</v>
      </c>
      <c r="AD569" s="26">
        <f>IF(inputs!$B$27="YES",MAX(0,inputs!$B$31*(AB569-inputs!$B$30)),0)</f>
        <v>0</v>
      </c>
      <c r="AE569" s="3">
        <f t="shared" si="113"/>
        <v>17002.038</v>
      </c>
      <c r="AF569" s="1">
        <f t="shared" si="116"/>
        <v>0.68364000000001401</v>
      </c>
      <c r="AG569" s="8">
        <f t="shared" si="114"/>
        <v>39697.962</v>
      </c>
    </row>
    <row r="570" spans="1:33" x14ac:dyDescent="0.2">
      <c r="A570" s="11">
        <f t="shared" si="115"/>
        <v>56800</v>
      </c>
      <c r="B570" s="15">
        <f>inputs!$C$3-MAX(0,MIN((calculations!A570-inputs!$B$8)*0.5,inputs!$C$3))+IF(AND(inputs!$B$23="YES",A570&lt;=inputs!$B$25),inputs!$B$24,0)</f>
        <v>12570</v>
      </c>
      <c r="C570" s="15">
        <f>MAX(0,MIN(A570-B570,inputs!$C$4)*inputs!$B$3)</f>
        <v>7540.2000000000007</v>
      </c>
      <c r="D570" s="16">
        <f>MAX(0,(MIN(A570,inputs!$C$5)-(inputs!$C$4+B570))*inputs!$B$4)</f>
        <v>2611.6000000000004</v>
      </c>
      <c r="E570" s="16">
        <f>MAX(0, (calculations!A570-inputs!$C$5)*inputs!$B$5)</f>
        <v>0</v>
      </c>
      <c r="F570" s="19">
        <f>MAX(0,inputs!$B$13*(MIN(calculations!A570,inputs!$C$14)-inputs!$C$13))+MAX(0,inputs!$B$14*(calculations!A570-inputs!$C$14))</f>
        <v>5125.8500000000004</v>
      </c>
      <c r="G570" s="22">
        <f>MAX(MIN((calculations!A570-inputs!$B$21)/10000,100%),0) * inputs!$B$18</f>
        <v>1792.7520000000002</v>
      </c>
      <c r="H570" s="22">
        <f>IF(AND(inputs!$B$35="YES", calculations!A570&gt;=inputs!$B$36,calculations!A570&lt;inputs!$B$37),inputs!$B$38*MIN(2,inputs!$B$17),0)</f>
        <v>0</v>
      </c>
      <c r="I570" s="25">
        <f>MIN(inputs!$B$32,A570)</f>
        <v>20000</v>
      </c>
      <c r="J570" s="25">
        <f>inputs!$B$29*(1+inputs!$B$33)-MAX(0,inputs!$B$31*(I570-inputs!$B$30))</f>
        <v>46486.999999999993</v>
      </c>
      <c r="K570" s="26">
        <f t="shared" si="104"/>
        <v>20000</v>
      </c>
      <c r="L570" s="25">
        <f>MAX(0,J570*(1+inputs!$B$33)-MAX(0,inputs!$B$31*(K570-inputs!$B$30)))</f>
        <v>47184.304999999986</v>
      </c>
      <c r="M570" s="26">
        <f t="shared" si="105"/>
        <v>24088.888888888891</v>
      </c>
      <c r="N570" s="25">
        <f>MAX(0,L570*(1+inputs!$B$33)-MAX(0,inputs!$B$31*(M570-inputs!$B$30)))</f>
        <v>47540.629574999977</v>
      </c>
      <c r="O570" s="26">
        <f t="shared" si="106"/>
        <v>28177.777777777777</v>
      </c>
      <c r="P570" s="25">
        <f>MAX(0,N570*(1+inputs!$B$33)-MAX(0,inputs!$B$31*(O570-inputs!$B$30)))</f>
        <v>47534.299018624966</v>
      </c>
      <c r="Q570" s="26">
        <f t="shared" si="107"/>
        <v>32266.666666666664</v>
      </c>
      <c r="R570" s="25">
        <f>MAX(0,P570*(1+inputs!$B$33)-MAX(0,inputs!$B$31*(Q570-inputs!$B$30)))</f>
        <v>47159.873503904331</v>
      </c>
      <c r="S570" s="26">
        <f t="shared" si="108"/>
        <v>36355.555555555555</v>
      </c>
      <c r="T570" s="25">
        <f>MAX(0,R570*(1+inputs!$B$33)-MAX(0,inputs!$B$31*(S570-inputs!$B$30)))</f>
        <v>46411.831606462889</v>
      </c>
      <c r="U570" s="26">
        <f t="shared" si="109"/>
        <v>40444.444444444445</v>
      </c>
      <c r="V570" s="25">
        <f>MAX(0,T570*(1+inputs!$B$33)-MAX(0,inputs!$B$31*(U570-inputs!$B$30)))</f>
        <v>45284.569080559828</v>
      </c>
      <c r="W570" s="26">
        <f t="shared" si="110"/>
        <v>44533.333333333328</v>
      </c>
      <c r="X570" s="25">
        <f>MAX(0,V570*(1+inputs!$B$33)-MAX(0,inputs!$B$31*(W570-inputs!$B$30)))</f>
        <v>43772.397616768219</v>
      </c>
      <c r="Y570" s="26">
        <f t="shared" si="111"/>
        <v>48622.222222222219</v>
      </c>
      <c r="Z570" s="25">
        <f>MAX(0,X570*(1+inputs!$B$33)-MAX(0,inputs!$B$31*(Y570-inputs!$B$30)))</f>
        <v>41869.543581019738</v>
      </c>
      <c r="AA570" s="25">
        <f>MAX(0,Y570*(1+inputs!$B$33)-MAX(0,inputs!$B$31*(Z570-inputs!$B$30)))</f>
        <v>47399.856633263771</v>
      </c>
      <c r="AB570" s="26">
        <f t="shared" si="112"/>
        <v>56800</v>
      </c>
      <c r="AC570" s="25">
        <f>MAX(0,AA570*(1+inputs!$B$33)-MAX(0,inputs!$B$31*(AB570-inputs!$B$30)))</f>
        <v>44815.414482762724</v>
      </c>
      <c r="AD570" s="26">
        <f>IF(inputs!$B$27="YES",MAX(0,inputs!$B$31*(AB570-inputs!$B$30)),0)</f>
        <v>0</v>
      </c>
      <c r="AE570" s="3">
        <f t="shared" si="113"/>
        <v>17070.402000000002</v>
      </c>
      <c r="AF570" s="1">
        <f t="shared" si="116"/>
        <v>0.68364000000001401</v>
      </c>
      <c r="AG570" s="8">
        <f t="shared" si="114"/>
        <v>39729.597999999998</v>
      </c>
    </row>
    <row r="571" spans="1:33" x14ac:dyDescent="0.2">
      <c r="A571" s="11">
        <f t="shared" si="115"/>
        <v>56900</v>
      </c>
      <c r="B571" s="15">
        <f>inputs!$C$3-MAX(0,MIN((calculations!A571-inputs!$B$8)*0.5,inputs!$C$3))+IF(AND(inputs!$B$23="YES",A571&lt;=inputs!$B$25),inputs!$B$24,0)</f>
        <v>12570</v>
      </c>
      <c r="C571" s="15">
        <f>MAX(0,MIN(A571-B571,inputs!$C$4)*inputs!$B$3)</f>
        <v>7540.2000000000007</v>
      </c>
      <c r="D571" s="16">
        <f>MAX(0,(MIN(A571,inputs!$C$5)-(inputs!$C$4+B571))*inputs!$B$4)</f>
        <v>2651.6000000000004</v>
      </c>
      <c r="E571" s="16">
        <f>MAX(0, (calculations!A571-inputs!$C$5)*inputs!$B$5)</f>
        <v>0</v>
      </c>
      <c r="F571" s="19">
        <f>MAX(0,inputs!$B$13*(MIN(calculations!A571,inputs!$C$14)-inputs!$C$13))+MAX(0,inputs!$B$14*(calculations!A571-inputs!$C$14))</f>
        <v>5127.8500000000004</v>
      </c>
      <c r="G571" s="22">
        <f>MAX(MIN((calculations!A571-inputs!$B$21)/10000,100%),0) * inputs!$B$18</f>
        <v>1819.116</v>
      </c>
      <c r="H571" s="22">
        <f>IF(AND(inputs!$B$35="YES", calculations!A571&gt;=inputs!$B$36,calculations!A571&lt;inputs!$B$37),inputs!$B$38*MIN(2,inputs!$B$17),0)</f>
        <v>0</v>
      </c>
      <c r="I571" s="25">
        <f>MIN(inputs!$B$32,A571)</f>
        <v>20000</v>
      </c>
      <c r="J571" s="25">
        <f>inputs!$B$29*(1+inputs!$B$33)-MAX(0,inputs!$B$31*(I571-inputs!$B$30))</f>
        <v>46486.999999999993</v>
      </c>
      <c r="K571" s="26">
        <f t="shared" si="104"/>
        <v>20000</v>
      </c>
      <c r="L571" s="25">
        <f>MAX(0,J571*(1+inputs!$B$33)-MAX(0,inputs!$B$31*(K571-inputs!$B$30)))</f>
        <v>47184.304999999986</v>
      </c>
      <c r="M571" s="26">
        <f t="shared" si="105"/>
        <v>24100</v>
      </c>
      <c r="N571" s="25">
        <f>MAX(0,L571*(1+inputs!$B$33)-MAX(0,inputs!$B$31*(M571-inputs!$B$30)))</f>
        <v>47539.629574999977</v>
      </c>
      <c r="O571" s="26">
        <f t="shared" si="106"/>
        <v>28200</v>
      </c>
      <c r="P571" s="25">
        <f>MAX(0,N571*(1+inputs!$B$33)-MAX(0,inputs!$B$31*(O571-inputs!$B$30)))</f>
        <v>47531.284018624967</v>
      </c>
      <c r="Q571" s="26">
        <f t="shared" si="107"/>
        <v>32300</v>
      </c>
      <c r="R571" s="25">
        <f>MAX(0,P571*(1+inputs!$B$33)-MAX(0,inputs!$B$31*(Q571-inputs!$B$30)))</f>
        <v>47153.813278904337</v>
      </c>
      <c r="S571" s="26">
        <f t="shared" si="108"/>
        <v>36400</v>
      </c>
      <c r="T571" s="25">
        <f>MAX(0,R571*(1+inputs!$B$33)-MAX(0,inputs!$B$31*(S571-inputs!$B$30)))</f>
        <v>46401.680478087896</v>
      </c>
      <c r="U571" s="26">
        <f t="shared" si="109"/>
        <v>40500</v>
      </c>
      <c r="V571" s="25">
        <f>MAX(0,T571*(1+inputs!$B$33)-MAX(0,inputs!$B$31*(U571-inputs!$B$30)))</f>
        <v>45269.265685259204</v>
      </c>
      <c r="W571" s="26">
        <f t="shared" si="110"/>
        <v>44600</v>
      </c>
      <c r="X571" s="25">
        <f>MAX(0,V571*(1+inputs!$B$33)-MAX(0,inputs!$B$31*(W571-inputs!$B$30)))</f>
        <v>43750.864670538089</v>
      </c>
      <c r="Y571" s="26">
        <f t="shared" si="111"/>
        <v>48700</v>
      </c>
      <c r="Z571" s="25">
        <f>MAX(0,X571*(1+inputs!$B$33)-MAX(0,inputs!$B$31*(Y571-inputs!$B$30)))</f>
        <v>41840.687640596152</v>
      </c>
      <c r="AA571" s="25">
        <f>MAX(0,Y571*(1+inputs!$B$33)-MAX(0,inputs!$B$31*(Z571-inputs!$B$30)))</f>
        <v>47481.398112346338</v>
      </c>
      <c r="AB571" s="26">
        <f t="shared" si="112"/>
        <v>56900</v>
      </c>
      <c r="AC571" s="25">
        <f>MAX(0,AA571*(1+inputs!$B$33)-MAX(0,inputs!$B$31*(AB571-inputs!$B$30)))</f>
        <v>44889.17908403153</v>
      </c>
      <c r="AD571" s="26">
        <f>IF(inputs!$B$27="YES",MAX(0,inputs!$B$31*(AB571-inputs!$B$30)),0)</f>
        <v>0</v>
      </c>
      <c r="AE571" s="3">
        <f t="shared" si="113"/>
        <v>17138.766000000003</v>
      </c>
      <c r="AF571" s="1">
        <f t="shared" si="116"/>
        <v>0.6836399999999776</v>
      </c>
      <c r="AG571" s="8">
        <f t="shared" si="114"/>
        <v>39761.233999999997</v>
      </c>
    </row>
    <row r="572" spans="1:33" x14ac:dyDescent="0.2">
      <c r="A572" s="11">
        <f t="shared" si="115"/>
        <v>57000</v>
      </c>
      <c r="B572" s="15">
        <f>inputs!$C$3-MAX(0,MIN((calculations!A572-inputs!$B$8)*0.5,inputs!$C$3))+IF(AND(inputs!$B$23="YES",A572&lt;=inputs!$B$25),inputs!$B$24,0)</f>
        <v>12570</v>
      </c>
      <c r="C572" s="15">
        <f>MAX(0,MIN(A572-B572,inputs!$C$4)*inputs!$B$3)</f>
        <v>7540.2000000000007</v>
      </c>
      <c r="D572" s="16">
        <f>MAX(0,(MIN(A572,inputs!$C$5)-(inputs!$C$4+B572))*inputs!$B$4)</f>
        <v>2691.6000000000004</v>
      </c>
      <c r="E572" s="16">
        <f>MAX(0, (calculations!A572-inputs!$C$5)*inputs!$B$5)</f>
        <v>0</v>
      </c>
      <c r="F572" s="19">
        <f>MAX(0,inputs!$B$13*(MIN(calculations!A572,inputs!$C$14)-inputs!$C$13))+MAX(0,inputs!$B$14*(calculations!A572-inputs!$C$14))</f>
        <v>5129.8500000000004</v>
      </c>
      <c r="G572" s="22">
        <f>MAX(MIN((calculations!A572-inputs!$B$21)/10000,100%),0) * inputs!$B$18</f>
        <v>1845.48</v>
      </c>
      <c r="H572" s="22">
        <f>IF(AND(inputs!$B$35="YES", calculations!A572&gt;=inputs!$B$36,calculations!A572&lt;inputs!$B$37),inputs!$B$38*MIN(2,inputs!$B$17),0)</f>
        <v>0</v>
      </c>
      <c r="I572" s="25">
        <f>MIN(inputs!$B$32,A572)</f>
        <v>20000</v>
      </c>
      <c r="J572" s="25">
        <f>inputs!$B$29*(1+inputs!$B$33)-MAX(0,inputs!$B$31*(I572-inputs!$B$30))</f>
        <v>46486.999999999993</v>
      </c>
      <c r="K572" s="26">
        <f t="shared" si="104"/>
        <v>20000</v>
      </c>
      <c r="L572" s="25">
        <f>MAX(0,J572*(1+inputs!$B$33)-MAX(0,inputs!$B$31*(K572-inputs!$B$30)))</f>
        <v>47184.304999999986</v>
      </c>
      <c r="M572" s="26">
        <f t="shared" si="105"/>
        <v>24111.111111111109</v>
      </c>
      <c r="N572" s="25">
        <f>MAX(0,L572*(1+inputs!$B$33)-MAX(0,inputs!$B$31*(M572-inputs!$B$30)))</f>
        <v>47538.629574999977</v>
      </c>
      <c r="O572" s="26">
        <f t="shared" si="106"/>
        <v>28222.222222222223</v>
      </c>
      <c r="P572" s="25">
        <f>MAX(0,N572*(1+inputs!$B$33)-MAX(0,inputs!$B$31*(O572-inputs!$B$30)))</f>
        <v>47528.269018624967</v>
      </c>
      <c r="Q572" s="26">
        <f t="shared" si="107"/>
        <v>32333.333333333336</v>
      </c>
      <c r="R572" s="25">
        <f>MAX(0,P572*(1+inputs!$B$33)-MAX(0,inputs!$B$31*(Q572-inputs!$B$30)))</f>
        <v>47147.753053904336</v>
      </c>
      <c r="S572" s="26">
        <f t="shared" si="108"/>
        <v>36444.444444444445</v>
      </c>
      <c r="T572" s="25">
        <f>MAX(0,R572*(1+inputs!$B$33)-MAX(0,inputs!$B$31*(S572-inputs!$B$30)))</f>
        <v>46391.529349712895</v>
      </c>
      <c r="U572" s="26">
        <f t="shared" si="109"/>
        <v>40555.555555555555</v>
      </c>
      <c r="V572" s="25">
        <f>MAX(0,T572*(1+inputs!$B$33)-MAX(0,inputs!$B$31*(U572-inputs!$B$30)))</f>
        <v>45253.962289958581</v>
      </c>
      <c r="W572" s="26">
        <f t="shared" si="110"/>
        <v>44666.666666666672</v>
      </c>
      <c r="X572" s="25">
        <f>MAX(0,V572*(1+inputs!$B$33)-MAX(0,inputs!$B$31*(W572-inputs!$B$30)))</f>
        <v>43729.331724307951</v>
      </c>
      <c r="Y572" s="26">
        <f t="shared" si="111"/>
        <v>48777.777777777781</v>
      </c>
      <c r="Z572" s="25">
        <f>MAX(0,X572*(1+inputs!$B$33)-MAX(0,inputs!$B$31*(Y572-inputs!$B$30)))</f>
        <v>41811.831700172566</v>
      </c>
      <c r="AA572" s="25">
        <f>MAX(0,Y572*(1+inputs!$B$33)-MAX(0,inputs!$B$31*(Z572-inputs!$B$30)))</f>
        <v>47562.939591428913</v>
      </c>
      <c r="AB572" s="26">
        <f t="shared" si="112"/>
        <v>57000</v>
      </c>
      <c r="AC572" s="25">
        <f>MAX(0,AA572*(1+inputs!$B$33)-MAX(0,inputs!$B$31*(AB572-inputs!$B$30)))</f>
        <v>44962.943685300343</v>
      </c>
      <c r="AD572" s="26">
        <f>IF(inputs!$B$27="YES",MAX(0,inputs!$B$31*(AB572-inputs!$B$30)),0)</f>
        <v>0</v>
      </c>
      <c r="AE572" s="3">
        <f t="shared" si="113"/>
        <v>17207.13</v>
      </c>
      <c r="AF572" s="1">
        <f t="shared" si="116"/>
        <v>0.68364000000001401</v>
      </c>
      <c r="AG572" s="8">
        <f t="shared" si="114"/>
        <v>39792.869999999995</v>
      </c>
    </row>
    <row r="573" spans="1:33" x14ac:dyDescent="0.2">
      <c r="A573" s="11">
        <f t="shared" si="115"/>
        <v>57100</v>
      </c>
      <c r="B573" s="15">
        <f>inputs!$C$3-MAX(0,MIN((calculations!A573-inputs!$B$8)*0.5,inputs!$C$3))+IF(AND(inputs!$B$23="YES",A573&lt;=inputs!$B$25),inputs!$B$24,0)</f>
        <v>12570</v>
      </c>
      <c r="C573" s="15">
        <f>MAX(0,MIN(A573-B573,inputs!$C$4)*inputs!$B$3)</f>
        <v>7540.2000000000007</v>
      </c>
      <c r="D573" s="16">
        <f>MAX(0,(MIN(A573,inputs!$C$5)-(inputs!$C$4+B573))*inputs!$B$4)</f>
        <v>2731.6000000000004</v>
      </c>
      <c r="E573" s="16">
        <f>MAX(0, (calculations!A573-inputs!$C$5)*inputs!$B$5)</f>
        <v>0</v>
      </c>
      <c r="F573" s="19">
        <f>MAX(0,inputs!$B$13*(MIN(calculations!A573,inputs!$C$14)-inputs!$C$13))+MAX(0,inputs!$B$14*(calculations!A573-inputs!$C$14))</f>
        <v>5131.8500000000004</v>
      </c>
      <c r="G573" s="22">
        <f>MAX(MIN((calculations!A573-inputs!$B$21)/10000,100%),0) * inputs!$B$18</f>
        <v>1871.8440000000001</v>
      </c>
      <c r="H573" s="22">
        <f>IF(AND(inputs!$B$35="YES", calculations!A573&gt;=inputs!$B$36,calculations!A573&lt;inputs!$B$37),inputs!$B$38*MIN(2,inputs!$B$17),0)</f>
        <v>0</v>
      </c>
      <c r="I573" s="25">
        <f>MIN(inputs!$B$32,A573)</f>
        <v>20000</v>
      </c>
      <c r="J573" s="25">
        <f>inputs!$B$29*(1+inputs!$B$33)-MAX(0,inputs!$B$31*(I573-inputs!$B$30))</f>
        <v>46486.999999999993</v>
      </c>
      <c r="K573" s="26">
        <f t="shared" si="104"/>
        <v>20000</v>
      </c>
      <c r="L573" s="25">
        <f>MAX(0,J573*(1+inputs!$B$33)-MAX(0,inputs!$B$31*(K573-inputs!$B$30)))</f>
        <v>47184.304999999986</v>
      </c>
      <c r="M573" s="26">
        <f t="shared" si="105"/>
        <v>24122.222222222223</v>
      </c>
      <c r="N573" s="25">
        <f>MAX(0,L573*(1+inputs!$B$33)-MAX(0,inputs!$B$31*(M573-inputs!$B$30)))</f>
        <v>47537.629574999977</v>
      </c>
      <c r="O573" s="26">
        <f t="shared" si="106"/>
        <v>28244.444444444445</v>
      </c>
      <c r="P573" s="25">
        <f>MAX(0,N573*(1+inputs!$B$33)-MAX(0,inputs!$B$31*(O573-inputs!$B$30)))</f>
        <v>47525.254018624968</v>
      </c>
      <c r="Q573" s="26">
        <f t="shared" si="107"/>
        <v>32366.666666666664</v>
      </c>
      <c r="R573" s="25">
        <f>MAX(0,P573*(1+inputs!$B$33)-MAX(0,inputs!$B$31*(Q573-inputs!$B$30)))</f>
        <v>47141.692828904335</v>
      </c>
      <c r="S573" s="26">
        <f t="shared" si="108"/>
        <v>36488.888888888891</v>
      </c>
      <c r="T573" s="25">
        <f>MAX(0,R573*(1+inputs!$B$33)-MAX(0,inputs!$B$31*(S573-inputs!$B$30)))</f>
        <v>46381.378221337895</v>
      </c>
      <c r="U573" s="26">
        <f t="shared" si="109"/>
        <v>40611.111111111109</v>
      </c>
      <c r="V573" s="25">
        <f>MAX(0,T573*(1+inputs!$B$33)-MAX(0,inputs!$B$31*(U573-inputs!$B$30)))</f>
        <v>45238.658894657958</v>
      </c>
      <c r="W573" s="26">
        <f t="shared" si="110"/>
        <v>44733.333333333328</v>
      </c>
      <c r="X573" s="25">
        <f>MAX(0,V573*(1+inputs!$B$33)-MAX(0,inputs!$B$31*(W573-inputs!$B$30)))</f>
        <v>43707.79877807782</v>
      </c>
      <c r="Y573" s="26">
        <f t="shared" si="111"/>
        <v>48855.555555555555</v>
      </c>
      <c r="Z573" s="25">
        <f>MAX(0,X573*(1+inputs!$B$33)-MAX(0,inputs!$B$31*(Y573-inputs!$B$30)))</f>
        <v>41782.975759748981</v>
      </c>
      <c r="AA573" s="25">
        <f>MAX(0,Y573*(1+inputs!$B$33)-MAX(0,inputs!$B$31*(Z573-inputs!$B$30)))</f>
        <v>47644.481070511472</v>
      </c>
      <c r="AB573" s="26">
        <f t="shared" si="112"/>
        <v>57100</v>
      </c>
      <c r="AC573" s="25">
        <f>MAX(0,AA573*(1+inputs!$B$33)-MAX(0,inputs!$B$31*(AB573-inputs!$B$30)))</f>
        <v>45036.708286569141</v>
      </c>
      <c r="AD573" s="26">
        <f>IF(inputs!$B$27="YES",MAX(0,inputs!$B$31*(AB573-inputs!$B$30)),0)</f>
        <v>0</v>
      </c>
      <c r="AE573" s="3">
        <f t="shared" si="113"/>
        <v>17275.494000000002</v>
      </c>
      <c r="AF573" s="1">
        <f t="shared" si="116"/>
        <v>0.6836399999999776</v>
      </c>
      <c r="AG573" s="8">
        <f t="shared" si="114"/>
        <v>39824.505999999994</v>
      </c>
    </row>
    <row r="574" spans="1:33" x14ac:dyDescent="0.2">
      <c r="A574" s="11">
        <f t="shared" si="115"/>
        <v>57200</v>
      </c>
      <c r="B574" s="15">
        <f>inputs!$C$3-MAX(0,MIN((calculations!A574-inputs!$B$8)*0.5,inputs!$C$3))+IF(AND(inputs!$B$23="YES",A574&lt;=inputs!$B$25),inputs!$B$24,0)</f>
        <v>12570</v>
      </c>
      <c r="C574" s="15">
        <f>MAX(0,MIN(A574-B574,inputs!$C$4)*inputs!$B$3)</f>
        <v>7540.2000000000007</v>
      </c>
      <c r="D574" s="16">
        <f>MAX(0,(MIN(A574,inputs!$C$5)-(inputs!$C$4+B574))*inputs!$B$4)</f>
        <v>2771.6000000000004</v>
      </c>
      <c r="E574" s="16">
        <f>MAX(0, (calculations!A574-inputs!$C$5)*inputs!$B$5)</f>
        <v>0</v>
      </c>
      <c r="F574" s="19">
        <f>MAX(0,inputs!$B$13*(MIN(calculations!A574,inputs!$C$14)-inputs!$C$13))+MAX(0,inputs!$B$14*(calculations!A574-inputs!$C$14))</f>
        <v>5133.8500000000004</v>
      </c>
      <c r="G574" s="22">
        <f>MAX(MIN((calculations!A574-inputs!$B$21)/10000,100%),0) * inputs!$B$18</f>
        <v>1898.2080000000001</v>
      </c>
      <c r="H574" s="22">
        <f>IF(AND(inputs!$B$35="YES", calculations!A574&gt;=inputs!$B$36,calculations!A574&lt;inputs!$B$37),inputs!$B$38*MIN(2,inputs!$B$17),0)</f>
        <v>0</v>
      </c>
      <c r="I574" s="25">
        <f>MIN(inputs!$B$32,A574)</f>
        <v>20000</v>
      </c>
      <c r="J574" s="25">
        <f>inputs!$B$29*(1+inputs!$B$33)-MAX(0,inputs!$B$31*(I574-inputs!$B$30))</f>
        <v>46486.999999999993</v>
      </c>
      <c r="K574" s="26">
        <f t="shared" si="104"/>
        <v>20000</v>
      </c>
      <c r="L574" s="25">
        <f>MAX(0,J574*(1+inputs!$B$33)-MAX(0,inputs!$B$31*(K574-inputs!$B$30)))</f>
        <v>47184.304999999986</v>
      </c>
      <c r="M574" s="26">
        <f t="shared" si="105"/>
        <v>24133.333333333332</v>
      </c>
      <c r="N574" s="25">
        <f>MAX(0,L574*(1+inputs!$B$33)-MAX(0,inputs!$B$31*(M574-inputs!$B$30)))</f>
        <v>47536.629574999977</v>
      </c>
      <c r="O574" s="26">
        <f t="shared" si="106"/>
        <v>28266.666666666664</v>
      </c>
      <c r="P574" s="25">
        <f>MAX(0,N574*(1+inputs!$B$33)-MAX(0,inputs!$B$31*(O574-inputs!$B$30)))</f>
        <v>47522.239018624969</v>
      </c>
      <c r="Q574" s="26">
        <f t="shared" si="107"/>
        <v>32400</v>
      </c>
      <c r="R574" s="25">
        <f>MAX(0,P574*(1+inputs!$B$33)-MAX(0,inputs!$B$31*(Q574-inputs!$B$30)))</f>
        <v>47135.632603904334</v>
      </c>
      <c r="S574" s="26">
        <f t="shared" si="108"/>
        <v>36533.333333333328</v>
      </c>
      <c r="T574" s="25">
        <f>MAX(0,R574*(1+inputs!$B$33)-MAX(0,inputs!$B$31*(S574-inputs!$B$30)))</f>
        <v>46371.227092962894</v>
      </c>
      <c r="U574" s="26">
        <f t="shared" si="109"/>
        <v>40666.666666666672</v>
      </c>
      <c r="V574" s="25">
        <f>MAX(0,T574*(1+inputs!$B$33)-MAX(0,inputs!$B$31*(U574-inputs!$B$30)))</f>
        <v>45223.355499357327</v>
      </c>
      <c r="W574" s="26">
        <f t="shared" si="110"/>
        <v>44800</v>
      </c>
      <c r="X574" s="25">
        <f>MAX(0,V574*(1+inputs!$B$33)-MAX(0,inputs!$B$31*(W574-inputs!$B$30)))</f>
        <v>43686.265831847682</v>
      </c>
      <c r="Y574" s="26">
        <f t="shared" si="111"/>
        <v>48933.333333333328</v>
      </c>
      <c r="Z574" s="25">
        <f>MAX(0,X574*(1+inputs!$B$33)-MAX(0,inputs!$B$31*(Y574-inputs!$B$30)))</f>
        <v>41754.119819325388</v>
      </c>
      <c r="AA574" s="25">
        <f>MAX(0,Y574*(1+inputs!$B$33)-MAX(0,inputs!$B$31*(Z574-inputs!$B$30)))</f>
        <v>47726.022549594039</v>
      </c>
      <c r="AB574" s="26">
        <f t="shared" si="112"/>
        <v>57200</v>
      </c>
      <c r="AC574" s="25">
        <f>MAX(0,AA574*(1+inputs!$B$33)-MAX(0,inputs!$B$31*(AB574-inputs!$B$30)))</f>
        <v>45110.472887837946</v>
      </c>
      <c r="AD574" s="26">
        <f>IF(inputs!$B$27="YES",MAX(0,inputs!$B$31*(AB574-inputs!$B$30)),0)</f>
        <v>0</v>
      </c>
      <c r="AE574" s="3">
        <f t="shared" si="113"/>
        <v>17343.858</v>
      </c>
      <c r="AF574" s="1">
        <f t="shared" si="116"/>
        <v>0.68364000000001401</v>
      </c>
      <c r="AG574" s="8">
        <f t="shared" si="114"/>
        <v>39856.142</v>
      </c>
    </row>
    <row r="575" spans="1:33" x14ac:dyDescent="0.2">
      <c r="A575" s="11">
        <f t="shared" si="115"/>
        <v>57300</v>
      </c>
      <c r="B575" s="15">
        <f>inputs!$C$3-MAX(0,MIN((calculations!A575-inputs!$B$8)*0.5,inputs!$C$3))+IF(AND(inputs!$B$23="YES",A575&lt;=inputs!$B$25),inputs!$B$24,0)</f>
        <v>12570</v>
      </c>
      <c r="C575" s="15">
        <f>MAX(0,MIN(A575-B575,inputs!$C$4)*inputs!$B$3)</f>
        <v>7540.2000000000007</v>
      </c>
      <c r="D575" s="16">
        <f>MAX(0,(MIN(A575,inputs!$C$5)-(inputs!$C$4+B575))*inputs!$B$4)</f>
        <v>2811.6000000000004</v>
      </c>
      <c r="E575" s="16">
        <f>MAX(0, (calculations!A575-inputs!$C$5)*inputs!$B$5)</f>
        <v>0</v>
      </c>
      <c r="F575" s="19">
        <f>MAX(0,inputs!$B$13*(MIN(calculations!A575,inputs!$C$14)-inputs!$C$13))+MAX(0,inputs!$B$14*(calculations!A575-inputs!$C$14))</f>
        <v>5135.8500000000004</v>
      </c>
      <c r="G575" s="22">
        <f>MAX(MIN((calculations!A575-inputs!$B$21)/10000,100%),0) * inputs!$B$18</f>
        <v>1924.5720000000001</v>
      </c>
      <c r="H575" s="22">
        <f>IF(AND(inputs!$B$35="YES", calculations!A575&gt;=inputs!$B$36,calculations!A575&lt;inputs!$B$37),inputs!$B$38*MIN(2,inputs!$B$17),0)</f>
        <v>0</v>
      </c>
      <c r="I575" s="25">
        <f>MIN(inputs!$B$32,A575)</f>
        <v>20000</v>
      </c>
      <c r="J575" s="25">
        <f>inputs!$B$29*(1+inputs!$B$33)-MAX(0,inputs!$B$31*(I575-inputs!$B$30))</f>
        <v>46486.999999999993</v>
      </c>
      <c r="K575" s="26">
        <f t="shared" si="104"/>
        <v>20000</v>
      </c>
      <c r="L575" s="25">
        <f>MAX(0,J575*(1+inputs!$B$33)-MAX(0,inputs!$B$31*(K575-inputs!$B$30)))</f>
        <v>47184.304999999986</v>
      </c>
      <c r="M575" s="26">
        <f t="shared" si="105"/>
        <v>24144.444444444445</v>
      </c>
      <c r="N575" s="25">
        <f>MAX(0,L575*(1+inputs!$B$33)-MAX(0,inputs!$B$31*(M575-inputs!$B$30)))</f>
        <v>47535.629574999977</v>
      </c>
      <c r="O575" s="26">
        <f t="shared" si="106"/>
        <v>28288.888888888891</v>
      </c>
      <c r="P575" s="25">
        <f>MAX(0,N575*(1+inputs!$B$33)-MAX(0,inputs!$B$31*(O575-inputs!$B$30)))</f>
        <v>47519.224018624969</v>
      </c>
      <c r="Q575" s="26">
        <f t="shared" si="107"/>
        <v>32433.333333333336</v>
      </c>
      <c r="R575" s="25">
        <f>MAX(0,P575*(1+inputs!$B$33)-MAX(0,inputs!$B$31*(Q575-inputs!$B$30)))</f>
        <v>47129.572378904333</v>
      </c>
      <c r="S575" s="26">
        <f t="shared" si="108"/>
        <v>36577.777777777781</v>
      </c>
      <c r="T575" s="25">
        <f>MAX(0,R575*(1+inputs!$B$33)-MAX(0,inputs!$B$31*(S575-inputs!$B$30)))</f>
        <v>46361.075964587893</v>
      </c>
      <c r="U575" s="26">
        <f t="shared" si="109"/>
        <v>40722.222222222219</v>
      </c>
      <c r="V575" s="25">
        <f>MAX(0,T575*(1+inputs!$B$33)-MAX(0,inputs!$B$31*(U575-inputs!$B$30)))</f>
        <v>45208.052104056704</v>
      </c>
      <c r="W575" s="26">
        <f t="shared" si="110"/>
        <v>44866.666666666672</v>
      </c>
      <c r="X575" s="25">
        <f>MAX(0,V575*(1+inputs!$B$33)-MAX(0,inputs!$B$31*(W575-inputs!$B$30)))</f>
        <v>43664.732885617545</v>
      </c>
      <c r="Y575" s="26">
        <f t="shared" si="111"/>
        <v>49011.111111111109</v>
      </c>
      <c r="Z575" s="25">
        <f>MAX(0,X575*(1+inputs!$B$33)-MAX(0,inputs!$B$31*(Y575-inputs!$B$30)))</f>
        <v>41725.263878901802</v>
      </c>
      <c r="AA575" s="25">
        <f>MAX(0,Y575*(1+inputs!$B$33)-MAX(0,inputs!$B$31*(Z575-inputs!$B$30)))</f>
        <v>47807.564028676614</v>
      </c>
      <c r="AB575" s="26">
        <f t="shared" si="112"/>
        <v>57300</v>
      </c>
      <c r="AC575" s="25">
        <f>MAX(0,AA575*(1+inputs!$B$33)-MAX(0,inputs!$B$31*(AB575-inputs!$B$30)))</f>
        <v>45184.237489106759</v>
      </c>
      <c r="AD575" s="26">
        <f>IF(inputs!$B$27="YES",MAX(0,inputs!$B$31*(AB575-inputs!$B$30)),0)</f>
        <v>0</v>
      </c>
      <c r="AE575" s="3">
        <f t="shared" si="113"/>
        <v>17412.222000000002</v>
      </c>
      <c r="AF575" s="1">
        <f t="shared" si="116"/>
        <v>0.68364000000001401</v>
      </c>
      <c r="AG575" s="8">
        <f t="shared" si="114"/>
        <v>39887.777999999998</v>
      </c>
    </row>
    <row r="576" spans="1:33" x14ac:dyDescent="0.2">
      <c r="A576" s="11">
        <f t="shared" si="115"/>
        <v>57400</v>
      </c>
      <c r="B576" s="15">
        <f>inputs!$C$3-MAX(0,MIN((calculations!A576-inputs!$B$8)*0.5,inputs!$C$3))+IF(AND(inputs!$B$23="YES",A576&lt;=inputs!$B$25),inputs!$B$24,0)</f>
        <v>12570</v>
      </c>
      <c r="C576" s="15">
        <f>MAX(0,MIN(A576-B576,inputs!$C$4)*inputs!$B$3)</f>
        <v>7540.2000000000007</v>
      </c>
      <c r="D576" s="16">
        <f>MAX(0,(MIN(A576,inputs!$C$5)-(inputs!$C$4+B576))*inputs!$B$4)</f>
        <v>2851.6000000000004</v>
      </c>
      <c r="E576" s="16">
        <f>MAX(0, (calculations!A576-inputs!$C$5)*inputs!$B$5)</f>
        <v>0</v>
      </c>
      <c r="F576" s="19">
        <f>MAX(0,inputs!$B$13*(MIN(calculations!A576,inputs!$C$14)-inputs!$C$13))+MAX(0,inputs!$B$14*(calculations!A576-inputs!$C$14))</f>
        <v>5137.8500000000004</v>
      </c>
      <c r="G576" s="22">
        <f>MAX(MIN((calculations!A576-inputs!$B$21)/10000,100%),0) * inputs!$B$18</f>
        <v>1950.9360000000001</v>
      </c>
      <c r="H576" s="22">
        <f>IF(AND(inputs!$B$35="YES", calculations!A576&gt;=inputs!$B$36,calculations!A576&lt;inputs!$B$37),inputs!$B$38*MIN(2,inputs!$B$17),0)</f>
        <v>0</v>
      </c>
      <c r="I576" s="25">
        <f>MIN(inputs!$B$32,A576)</f>
        <v>20000</v>
      </c>
      <c r="J576" s="25">
        <f>inputs!$B$29*(1+inputs!$B$33)-MAX(0,inputs!$B$31*(I576-inputs!$B$30))</f>
        <v>46486.999999999993</v>
      </c>
      <c r="K576" s="26">
        <f t="shared" si="104"/>
        <v>20000</v>
      </c>
      <c r="L576" s="25">
        <f>MAX(0,J576*(1+inputs!$B$33)-MAX(0,inputs!$B$31*(K576-inputs!$B$30)))</f>
        <v>47184.304999999986</v>
      </c>
      <c r="M576" s="26">
        <f t="shared" si="105"/>
        <v>24155.555555555555</v>
      </c>
      <c r="N576" s="25">
        <f>MAX(0,L576*(1+inputs!$B$33)-MAX(0,inputs!$B$31*(M576-inputs!$B$30)))</f>
        <v>47534.629574999977</v>
      </c>
      <c r="O576" s="26">
        <f t="shared" si="106"/>
        <v>28311.111111111109</v>
      </c>
      <c r="P576" s="25">
        <f>MAX(0,N576*(1+inputs!$B$33)-MAX(0,inputs!$B$31*(O576-inputs!$B$30)))</f>
        <v>47516.20901862497</v>
      </c>
      <c r="Q576" s="26">
        <f t="shared" si="107"/>
        <v>32466.666666666664</v>
      </c>
      <c r="R576" s="25">
        <f>MAX(0,P576*(1+inputs!$B$33)-MAX(0,inputs!$B$31*(Q576-inputs!$B$30)))</f>
        <v>47123.512153904339</v>
      </c>
      <c r="S576" s="26">
        <f t="shared" si="108"/>
        <v>36622.222222222219</v>
      </c>
      <c r="T576" s="25">
        <f>MAX(0,R576*(1+inputs!$B$33)-MAX(0,inputs!$B$31*(S576-inputs!$B$30)))</f>
        <v>46350.9248362129</v>
      </c>
      <c r="U576" s="26">
        <f t="shared" si="109"/>
        <v>40777.777777777781</v>
      </c>
      <c r="V576" s="25">
        <f>MAX(0,T576*(1+inputs!$B$33)-MAX(0,inputs!$B$31*(U576-inputs!$B$30)))</f>
        <v>45192.748708756088</v>
      </c>
      <c r="W576" s="26">
        <f t="shared" si="110"/>
        <v>44933.333333333328</v>
      </c>
      <c r="X576" s="25">
        <f>MAX(0,V576*(1+inputs!$B$33)-MAX(0,inputs!$B$31*(W576-inputs!$B$30)))</f>
        <v>43643.199939387421</v>
      </c>
      <c r="Y576" s="26">
        <f t="shared" si="111"/>
        <v>49088.888888888891</v>
      </c>
      <c r="Z576" s="25">
        <f>MAX(0,X576*(1+inputs!$B$33)-MAX(0,inputs!$B$31*(Y576-inputs!$B$30)))</f>
        <v>41696.407938478224</v>
      </c>
      <c r="AA576" s="25">
        <f>MAX(0,Y576*(1+inputs!$B$33)-MAX(0,inputs!$B$31*(Z576-inputs!$B$30)))</f>
        <v>47889.105507759181</v>
      </c>
      <c r="AB576" s="26">
        <f t="shared" si="112"/>
        <v>57400</v>
      </c>
      <c r="AC576" s="25">
        <f>MAX(0,AA576*(1+inputs!$B$33)-MAX(0,inputs!$B$31*(AB576-inputs!$B$30)))</f>
        <v>45258.002090375565</v>
      </c>
      <c r="AD576" s="26">
        <f>IF(inputs!$B$27="YES",MAX(0,inputs!$B$31*(AB576-inputs!$B$30)),0)</f>
        <v>0</v>
      </c>
      <c r="AE576" s="3">
        <f t="shared" si="113"/>
        <v>17480.586000000003</v>
      </c>
      <c r="AF576" s="1">
        <f t="shared" si="116"/>
        <v>0.6836399999999776</v>
      </c>
      <c r="AG576" s="8">
        <f t="shared" si="114"/>
        <v>39919.413999999997</v>
      </c>
    </row>
    <row r="577" spans="1:33" x14ac:dyDescent="0.2">
      <c r="A577" s="11">
        <f t="shared" si="115"/>
        <v>57500</v>
      </c>
      <c r="B577" s="15">
        <f>inputs!$C$3-MAX(0,MIN((calculations!A577-inputs!$B$8)*0.5,inputs!$C$3))+IF(AND(inputs!$B$23="YES",A577&lt;=inputs!$B$25),inputs!$B$24,0)</f>
        <v>12570</v>
      </c>
      <c r="C577" s="15">
        <f>MAX(0,MIN(A577-B577,inputs!$C$4)*inputs!$B$3)</f>
        <v>7540.2000000000007</v>
      </c>
      <c r="D577" s="16">
        <f>MAX(0,(MIN(A577,inputs!$C$5)-(inputs!$C$4+B577))*inputs!$B$4)</f>
        <v>2891.6000000000004</v>
      </c>
      <c r="E577" s="16">
        <f>MAX(0, (calculations!A577-inputs!$C$5)*inputs!$B$5)</f>
        <v>0</v>
      </c>
      <c r="F577" s="19">
        <f>MAX(0,inputs!$B$13*(MIN(calculations!A577,inputs!$C$14)-inputs!$C$13))+MAX(0,inputs!$B$14*(calculations!A577-inputs!$C$14))</f>
        <v>5139.8500000000004</v>
      </c>
      <c r="G577" s="22">
        <f>MAX(MIN((calculations!A577-inputs!$B$21)/10000,100%),0) * inputs!$B$18</f>
        <v>1977.3000000000002</v>
      </c>
      <c r="H577" s="22">
        <f>IF(AND(inputs!$B$35="YES", calculations!A577&gt;=inputs!$B$36,calculations!A577&lt;inputs!$B$37),inputs!$B$38*MIN(2,inputs!$B$17),0)</f>
        <v>0</v>
      </c>
      <c r="I577" s="25">
        <f>MIN(inputs!$B$32,A577)</f>
        <v>20000</v>
      </c>
      <c r="J577" s="25">
        <f>inputs!$B$29*(1+inputs!$B$33)-MAX(0,inputs!$B$31*(I577-inputs!$B$30))</f>
        <v>46486.999999999993</v>
      </c>
      <c r="K577" s="26">
        <f t="shared" si="104"/>
        <v>20000</v>
      </c>
      <c r="L577" s="25">
        <f>MAX(0,J577*(1+inputs!$B$33)-MAX(0,inputs!$B$31*(K577-inputs!$B$30)))</f>
        <v>47184.304999999986</v>
      </c>
      <c r="M577" s="26">
        <f t="shared" si="105"/>
        <v>24166.666666666668</v>
      </c>
      <c r="N577" s="25">
        <f>MAX(0,L577*(1+inputs!$B$33)-MAX(0,inputs!$B$31*(M577-inputs!$B$30)))</f>
        <v>47533.629574999977</v>
      </c>
      <c r="O577" s="26">
        <f t="shared" si="106"/>
        <v>28333.333333333336</v>
      </c>
      <c r="P577" s="25">
        <f>MAX(0,N577*(1+inputs!$B$33)-MAX(0,inputs!$B$31*(O577-inputs!$B$30)))</f>
        <v>47513.19401862497</v>
      </c>
      <c r="Q577" s="26">
        <f t="shared" si="107"/>
        <v>32500</v>
      </c>
      <c r="R577" s="25">
        <f>MAX(0,P577*(1+inputs!$B$33)-MAX(0,inputs!$B$31*(Q577-inputs!$B$30)))</f>
        <v>47117.451928904338</v>
      </c>
      <c r="S577" s="26">
        <f t="shared" si="108"/>
        <v>36666.666666666672</v>
      </c>
      <c r="T577" s="25">
        <f>MAX(0,R577*(1+inputs!$B$33)-MAX(0,inputs!$B$31*(S577-inputs!$B$30)))</f>
        <v>46340.7737078379</v>
      </c>
      <c r="U577" s="26">
        <f t="shared" si="109"/>
        <v>40833.333333333328</v>
      </c>
      <c r="V577" s="25">
        <f>MAX(0,T577*(1+inputs!$B$33)-MAX(0,inputs!$B$31*(U577-inputs!$B$30)))</f>
        <v>45177.445313455464</v>
      </c>
      <c r="W577" s="26">
        <f t="shared" si="110"/>
        <v>45000</v>
      </c>
      <c r="X577" s="25">
        <f>MAX(0,V577*(1+inputs!$B$33)-MAX(0,inputs!$B$31*(W577-inputs!$B$30)))</f>
        <v>43621.666993157291</v>
      </c>
      <c r="Y577" s="26">
        <f t="shared" si="111"/>
        <v>49166.666666666672</v>
      </c>
      <c r="Z577" s="25">
        <f>MAX(0,X577*(1+inputs!$B$33)-MAX(0,inputs!$B$31*(Y577-inputs!$B$30)))</f>
        <v>41667.551998054645</v>
      </c>
      <c r="AA577" s="25">
        <f>MAX(0,Y577*(1+inputs!$B$33)-MAX(0,inputs!$B$31*(Z577-inputs!$B$30)))</f>
        <v>47970.646986841748</v>
      </c>
      <c r="AB577" s="26">
        <f t="shared" si="112"/>
        <v>57500</v>
      </c>
      <c r="AC577" s="25">
        <f>MAX(0,AA577*(1+inputs!$B$33)-MAX(0,inputs!$B$31*(AB577-inputs!$B$30)))</f>
        <v>45331.76669164437</v>
      </c>
      <c r="AD577" s="26">
        <f>IF(inputs!$B$27="YES",MAX(0,inputs!$B$31*(AB577-inputs!$B$30)),0)</f>
        <v>0</v>
      </c>
      <c r="AE577" s="3">
        <f t="shared" si="113"/>
        <v>17548.95</v>
      </c>
      <c r="AF577" s="1">
        <f t="shared" si="116"/>
        <v>0.68364000000001401</v>
      </c>
      <c r="AG577" s="8">
        <f t="shared" si="114"/>
        <v>39951.050000000003</v>
      </c>
    </row>
    <row r="578" spans="1:33" x14ac:dyDescent="0.2">
      <c r="A578" s="11">
        <f t="shared" si="115"/>
        <v>57600</v>
      </c>
      <c r="B578" s="15">
        <f>inputs!$C$3-MAX(0,MIN((calculations!A578-inputs!$B$8)*0.5,inputs!$C$3))+IF(AND(inputs!$B$23="YES",A578&lt;=inputs!$B$25),inputs!$B$24,0)</f>
        <v>12570</v>
      </c>
      <c r="C578" s="15">
        <f>MAX(0,MIN(A578-B578,inputs!$C$4)*inputs!$B$3)</f>
        <v>7540.2000000000007</v>
      </c>
      <c r="D578" s="16">
        <f>MAX(0,(MIN(A578,inputs!$C$5)-(inputs!$C$4+B578))*inputs!$B$4)</f>
        <v>2931.6000000000004</v>
      </c>
      <c r="E578" s="16">
        <f>MAX(0, (calculations!A578-inputs!$C$5)*inputs!$B$5)</f>
        <v>0</v>
      </c>
      <c r="F578" s="19">
        <f>MAX(0,inputs!$B$13*(MIN(calculations!A578,inputs!$C$14)-inputs!$C$13))+MAX(0,inputs!$B$14*(calculations!A578-inputs!$C$14))</f>
        <v>5141.8500000000004</v>
      </c>
      <c r="G578" s="22">
        <f>MAX(MIN((calculations!A578-inputs!$B$21)/10000,100%),0) * inputs!$B$18</f>
        <v>2003.664</v>
      </c>
      <c r="H578" s="22">
        <f>IF(AND(inputs!$B$35="YES", calculations!A578&gt;=inputs!$B$36,calculations!A578&lt;inputs!$B$37),inputs!$B$38*MIN(2,inputs!$B$17),0)</f>
        <v>0</v>
      </c>
      <c r="I578" s="25">
        <f>MIN(inputs!$B$32,A578)</f>
        <v>20000</v>
      </c>
      <c r="J578" s="25">
        <f>inputs!$B$29*(1+inputs!$B$33)-MAX(0,inputs!$B$31*(I578-inputs!$B$30))</f>
        <v>46486.999999999993</v>
      </c>
      <c r="K578" s="26">
        <f t="shared" ref="K578:K641" si="117">$I578+(INT(COLUMN(K$1)/2) - 5) * ($A578-$I578)/9</f>
        <v>20000</v>
      </c>
      <c r="L578" s="25">
        <f>MAX(0,J578*(1+inputs!$B$33)-MAX(0,inputs!$B$31*(K578-inputs!$B$30)))</f>
        <v>47184.304999999986</v>
      </c>
      <c r="M578" s="26">
        <f t="shared" ref="M578:M641" si="118">$I578+(INT(COLUMN(M$1)/2) - 5) * ($A578-$I578)/9</f>
        <v>24177.777777777777</v>
      </c>
      <c r="N578" s="25">
        <f>MAX(0,L578*(1+inputs!$B$33)-MAX(0,inputs!$B$31*(M578-inputs!$B$30)))</f>
        <v>47532.629574999977</v>
      </c>
      <c r="O578" s="26">
        <f t="shared" ref="O578:O641" si="119">$I578+(INT(COLUMN(O$1)/2) - 5) * ($A578-$I578)/9</f>
        <v>28355.555555555555</v>
      </c>
      <c r="P578" s="25">
        <f>MAX(0,N578*(1+inputs!$B$33)-MAX(0,inputs!$B$31*(O578-inputs!$B$30)))</f>
        <v>47510.179018624971</v>
      </c>
      <c r="Q578" s="26">
        <f t="shared" ref="Q578:Q641" si="120">$I578+(INT(COLUMN(Q$1)/2) - 5) * ($A578-$I578)/9</f>
        <v>32533.333333333336</v>
      </c>
      <c r="R578" s="25">
        <f>MAX(0,P578*(1+inputs!$B$33)-MAX(0,inputs!$B$31*(Q578-inputs!$B$30)))</f>
        <v>47111.391703904337</v>
      </c>
      <c r="S578" s="26">
        <f t="shared" ref="S578:S641" si="121">$I578+(INT(COLUMN(S$1)/2) - 5) * ($A578-$I578)/9</f>
        <v>36711.111111111109</v>
      </c>
      <c r="T578" s="25">
        <f>MAX(0,R578*(1+inputs!$B$33)-MAX(0,inputs!$B$31*(S578-inputs!$B$30)))</f>
        <v>46330.622579462892</v>
      </c>
      <c r="U578" s="26">
        <f t="shared" ref="U578:U641" si="122">$I578+(INT(COLUMN(U$1)/2) - 5) * ($A578-$I578)/9</f>
        <v>40888.888888888891</v>
      </c>
      <c r="V578" s="25">
        <f>MAX(0,T578*(1+inputs!$B$33)-MAX(0,inputs!$B$31*(U578-inputs!$B$30)))</f>
        <v>45162.141918154826</v>
      </c>
      <c r="W578" s="26">
        <f t="shared" ref="W578:W641" si="123">$I578+(INT(COLUMN(W$1)/2) - 5) * ($A578-$I578)/9</f>
        <v>45066.666666666672</v>
      </c>
      <c r="X578" s="25">
        <f>MAX(0,V578*(1+inputs!$B$33)-MAX(0,inputs!$B$31*(W578-inputs!$B$30)))</f>
        <v>43600.134046927145</v>
      </c>
      <c r="Y578" s="26">
        <f t="shared" ref="Y578:Y641" si="124">$I578+(INT(COLUMN(Y$1)/2) - 5) * ($A578-$I578)/9</f>
        <v>49244.444444444445</v>
      </c>
      <c r="Z578" s="25">
        <f>MAX(0,X578*(1+inputs!$B$33)-MAX(0,inputs!$B$31*(Y578-inputs!$B$30)))</f>
        <v>41638.696057631045</v>
      </c>
      <c r="AA578" s="25">
        <f>MAX(0,Y578*(1+inputs!$B$33)-MAX(0,inputs!$B$31*(Z578-inputs!$B$30)))</f>
        <v>48052.188465924315</v>
      </c>
      <c r="AB578" s="26">
        <f t="shared" ref="AB578:AB641" si="125">$I578+(INT(COLUMN(AB$1)/2) - 5) * ($A578-$I578)/9</f>
        <v>57600</v>
      </c>
      <c r="AC578" s="25">
        <f>MAX(0,AA578*(1+inputs!$B$33)-MAX(0,inputs!$B$31*(AB578-inputs!$B$30)))</f>
        <v>45405.531292913176</v>
      </c>
      <c r="AD578" s="26">
        <f>IF(inputs!$B$27="YES",MAX(0,inputs!$B$31*(AB578-inputs!$B$30)),0)</f>
        <v>0</v>
      </c>
      <c r="AE578" s="3">
        <f t="shared" ref="AE578:AE641" si="126">SUM(C578:G578)+AD578-H578</f>
        <v>17617.314000000002</v>
      </c>
      <c r="AF578" s="1">
        <f t="shared" si="116"/>
        <v>0.6836399999999776</v>
      </c>
      <c r="AG578" s="8">
        <f t="shared" ref="AG578:AG641" si="127">A578-AE578</f>
        <v>39982.686000000002</v>
      </c>
    </row>
    <row r="579" spans="1:33" x14ac:dyDescent="0.2">
      <c r="A579" s="11">
        <f t="shared" ref="A579:A642" si="128">(ROW(A579)-2)*100</f>
        <v>57700</v>
      </c>
      <c r="B579" s="15">
        <f>inputs!$C$3-MAX(0,MIN((calculations!A579-inputs!$B$8)*0.5,inputs!$C$3))+IF(AND(inputs!$B$23="YES",A579&lt;=inputs!$B$25),inputs!$B$24,0)</f>
        <v>12570</v>
      </c>
      <c r="C579" s="15">
        <f>MAX(0,MIN(A579-B579,inputs!$C$4)*inputs!$B$3)</f>
        <v>7540.2000000000007</v>
      </c>
      <c r="D579" s="16">
        <f>MAX(0,(MIN(A579,inputs!$C$5)-(inputs!$C$4+B579))*inputs!$B$4)</f>
        <v>2971.6000000000004</v>
      </c>
      <c r="E579" s="16">
        <f>MAX(0, (calculations!A579-inputs!$C$5)*inputs!$B$5)</f>
        <v>0</v>
      </c>
      <c r="F579" s="19">
        <f>MAX(0,inputs!$B$13*(MIN(calculations!A579,inputs!$C$14)-inputs!$C$13))+MAX(0,inputs!$B$14*(calculations!A579-inputs!$C$14))</f>
        <v>5143.8500000000004</v>
      </c>
      <c r="G579" s="22">
        <f>MAX(MIN((calculations!A579-inputs!$B$21)/10000,100%),0) * inputs!$B$18</f>
        <v>2030.028</v>
      </c>
      <c r="H579" s="22">
        <f>IF(AND(inputs!$B$35="YES", calculations!A579&gt;=inputs!$B$36,calculations!A579&lt;inputs!$B$37),inputs!$B$38*MIN(2,inputs!$B$17),0)</f>
        <v>0</v>
      </c>
      <c r="I579" s="25">
        <f>MIN(inputs!$B$32,A579)</f>
        <v>20000</v>
      </c>
      <c r="J579" s="25">
        <f>inputs!$B$29*(1+inputs!$B$33)-MAX(0,inputs!$B$31*(I579-inputs!$B$30))</f>
        <v>46486.999999999993</v>
      </c>
      <c r="K579" s="26">
        <f t="shared" si="117"/>
        <v>20000</v>
      </c>
      <c r="L579" s="25">
        <f>MAX(0,J579*(1+inputs!$B$33)-MAX(0,inputs!$B$31*(K579-inputs!$B$30)))</f>
        <v>47184.304999999986</v>
      </c>
      <c r="M579" s="26">
        <f t="shared" si="118"/>
        <v>24188.888888888891</v>
      </c>
      <c r="N579" s="25">
        <f>MAX(0,L579*(1+inputs!$B$33)-MAX(0,inputs!$B$31*(M579-inputs!$B$30)))</f>
        <v>47531.629574999977</v>
      </c>
      <c r="O579" s="26">
        <f t="shared" si="119"/>
        <v>28377.777777777777</v>
      </c>
      <c r="P579" s="25">
        <f>MAX(0,N579*(1+inputs!$B$33)-MAX(0,inputs!$B$31*(O579-inputs!$B$30)))</f>
        <v>47507.164018624972</v>
      </c>
      <c r="Q579" s="26">
        <f t="shared" si="120"/>
        <v>32566.666666666664</v>
      </c>
      <c r="R579" s="25">
        <f>MAX(0,P579*(1+inputs!$B$33)-MAX(0,inputs!$B$31*(Q579-inputs!$B$30)))</f>
        <v>47105.331478904336</v>
      </c>
      <c r="S579" s="26">
        <f t="shared" si="121"/>
        <v>36755.555555555555</v>
      </c>
      <c r="T579" s="25">
        <f>MAX(0,R579*(1+inputs!$B$33)-MAX(0,inputs!$B$31*(S579-inputs!$B$30)))</f>
        <v>46320.471451087891</v>
      </c>
      <c r="U579" s="26">
        <f t="shared" si="122"/>
        <v>40944.444444444445</v>
      </c>
      <c r="V579" s="25">
        <f>MAX(0,T579*(1+inputs!$B$33)-MAX(0,inputs!$B$31*(U579-inputs!$B$30)))</f>
        <v>45146.838522854203</v>
      </c>
      <c r="W579" s="26">
        <f t="shared" si="123"/>
        <v>45133.333333333328</v>
      </c>
      <c r="X579" s="25">
        <f>MAX(0,V579*(1+inputs!$B$33)-MAX(0,inputs!$B$31*(W579-inputs!$B$30)))</f>
        <v>43578.601100697007</v>
      </c>
      <c r="Y579" s="26">
        <f t="shared" si="124"/>
        <v>49322.222222222219</v>
      </c>
      <c r="Z579" s="25">
        <f>MAX(0,X579*(1+inputs!$B$33)-MAX(0,inputs!$B$31*(Y579-inputs!$B$30)))</f>
        <v>41609.840117207459</v>
      </c>
      <c r="AA579" s="25">
        <f>MAX(0,Y579*(1+inputs!$B$33)-MAX(0,inputs!$B$31*(Z579-inputs!$B$30)))</f>
        <v>48133.729945006875</v>
      </c>
      <c r="AB579" s="26">
        <f t="shared" si="125"/>
        <v>57700</v>
      </c>
      <c r="AC579" s="25">
        <f>MAX(0,AA579*(1+inputs!$B$33)-MAX(0,inputs!$B$31*(AB579-inputs!$B$30)))</f>
        <v>45479.295894181974</v>
      </c>
      <c r="AD579" s="26">
        <f>IF(inputs!$B$27="YES",MAX(0,inputs!$B$31*(AB579-inputs!$B$30)),0)</f>
        <v>0</v>
      </c>
      <c r="AE579" s="3">
        <f t="shared" si="126"/>
        <v>17685.678</v>
      </c>
      <c r="AF579" s="1">
        <f t="shared" ref="AF579:AF642" si="129">(AE580-AE579)/100</f>
        <v>0.68364000000001401</v>
      </c>
      <c r="AG579" s="8">
        <f t="shared" si="127"/>
        <v>40014.322</v>
      </c>
    </row>
    <row r="580" spans="1:33" x14ac:dyDescent="0.2">
      <c r="A580" s="11">
        <f t="shared" si="128"/>
        <v>57800</v>
      </c>
      <c r="B580" s="15">
        <f>inputs!$C$3-MAX(0,MIN((calculations!A580-inputs!$B$8)*0.5,inputs!$C$3))+IF(AND(inputs!$B$23="YES",A580&lt;=inputs!$B$25),inputs!$B$24,0)</f>
        <v>12570</v>
      </c>
      <c r="C580" s="15">
        <f>MAX(0,MIN(A580-B580,inputs!$C$4)*inputs!$B$3)</f>
        <v>7540.2000000000007</v>
      </c>
      <c r="D580" s="16">
        <f>MAX(0,(MIN(A580,inputs!$C$5)-(inputs!$C$4+B580))*inputs!$B$4)</f>
        <v>3011.6000000000004</v>
      </c>
      <c r="E580" s="16">
        <f>MAX(0, (calculations!A580-inputs!$C$5)*inputs!$B$5)</f>
        <v>0</v>
      </c>
      <c r="F580" s="19">
        <f>MAX(0,inputs!$B$13*(MIN(calculations!A580,inputs!$C$14)-inputs!$C$13))+MAX(0,inputs!$B$14*(calculations!A580-inputs!$C$14))</f>
        <v>5145.8500000000004</v>
      </c>
      <c r="G580" s="22">
        <f>MAX(MIN((calculations!A580-inputs!$B$21)/10000,100%),0) * inputs!$B$18</f>
        <v>2056.3920000000003</v>
      </c>
      <c r="H580" s="22">
        <f>IF(AND(inputs!$B$35="YES", calculations!A580&gt;=inputs!$B$36,calculations!A580&lt;inputs!$B$37),inputs!$B$38*MIN(2,inputs!$B$17),0)</f>
        <v>0</v>
      </c>
      <c r="I580" s="25">
        <f>MIN(inputs!$B$32,A580)</f>
        <v>20000</v>
      </c>
      <c r="J580" s="25">
        <f>inputs!$B$29*(1+inputs!$B$33)-MAX(0,inputs!$B$31*(I580-inputs!$B$30))</f>
        <v>46486.999999999993</v>
      </c>
      <c r="K580" s="26">
        <f t="shared" si="117"/>
        <v>20000</v>
      </c>
      <c r="L580" s="25">
        <f>MAX(0,J580*(1+inputs!$B$33)-MAX(0,inputs!$B$31*(K580-inputs!$B$30)))</f>
        <v>47184.304999999986</v>
      </c>
      <c r="M580" s="26">
        <f t="shared" si="118"/>
        <v>24200</v>
      </c>
      <c r="N580" s="25">
        <f>MAX(0,L580*(1+inputs!$B$33)-MAX(0,inputs!$B$31*(M580-inputs!$B$30)))</f>
        <v>47530.629574999977</v>
      </c>
      <c r="O580" s="26">
        <f t="shared" si="119"/>
        <v>28400</v>
      </c>
      <c r="P580" s="25">
        <f>MAX(0,N580*(1+inputs!$B$33)-MAX(0,inputs!$B$31*(O580-inputs!$B$30)))</f>
        <v>47504.149018624972</v>
      </c>
      <c r="Q580" s="26">
        <f t="shared" si="120"/>
        <v>32600</v>
      </c>
      <c r="R580" s="25">
        <f>MAX(0,P580*(1+inputs!$B$33)-MAX(0,inputs!$B$31*(Q580-inputs!$B$30)))</f>
        <v>47099.271253904342</v>
      </c>
      <c r="S580" s="26">
        <f t="shared" si="121"/>
        <v>36800</v>
      </c>
      <c r="T580" s="25">
        <f>MAX(0,R580*(1+inputs!$B$33)-MAX(0,inputs!$B$31*(S580-inputs!$B$30)))</f>
        <v>46310.320322712898</v>
      </c>
      <c r="U580" s="26">
        <f t="shared" si="122"/>
        <v>41000</v>
      </c>
      <c r="V580" s="25">
        <f>MAX(0,T580*(1+inputs!$B$33)-MAX(0,inputs!$B$31*(U580-inputs!$B$30)))</f>
        <v>45131.535127553587</v>
      </c>
      <c r="W580" s="26">
        <f t="shared" si="123"/>
        <v>45200</v>
      </c>
      <c r="X580" s="25">
        <f>MAX(0,V580*(1+inputs!$B$33)-MAX(0,inputs!$B$31*(W580-inputs!$B$30)))</f>
        <v>43557.068154466884</v>
      </c>
      <c r="Y580" s="26">
        <f t="shared" si="124"/>
        <v>49400</v>
      </c>
      <c r="Z580" s="25">
        <f>MAX(0,X580*(1+inputs!$B$33)-MAX(0,inputs!$B$31*(Y580-inputs!$B$30)))</f>
        <v>41580.984176783881</v>
      </c>
      <c r="AA580" s="25">
        <f>MAX(0,Y580*(1+inputs!$B$33)-MAX(0,inputs!$B$31*(Z580-inputs!$B$30)))</f>
        <v>48215.271424089442</v>
      </c>
      <c r="AB580" s="26">
        <f t="shared" si="125"/>
        <v>57800</v>
      </c>
      <c r="AC580" s="25">
        <f>MAX(0,AA580*(1+inputs!$B$33)-MAX(0,inputs!$B$31*(AB580-inputs!$B$30)))</f>
        <v>45553.06049545078</v>
      </c>
      <c r="AD580" s="26">
        <f>IF(inputs!$B$27="YES",MAX(0,inputs!$B$31*(AB580-inputs!$B$30)),0)</f>
        <v>0</v>
      </c>
      <c r="AE580" s="3">
        <f t="shared" si="126"/>
        <v>17754.042000000001</v>
      </c>
      <c r="AF580" s="1">
        <f t="shared" si="129"/>
        <v>0.68364000000001401</v>
      </c>
      <c r="AG580" s="8">
        <f t="shared" si="127"/>
        <v>40045.957999999999</v>
      </c>
    </row>
    <row r="581" spans="1:33" x14ac:dyDescent="0.2">
      <c r="A581" s="11">
        <f t="shared" si="128"/>
        <v>57900</v>
      </c>
      <c r="B581" s="15">
        <f>inputs!$C$3-MAX(0,MIN((calculations!A581-inputs!$B$8)*0.5,inputs!$C$3))+IF(AND(inputs!$B$23="YES",A581&lt;=inputs!$B$25),inputs!$B$24,0)</f>
        <v>12570</v>
      </c>
      <c r="C581" s="15">
        <f>MAX(0,MIN(A581-B581,inputs!$C$4)*inputs!$B$3)</f>
        <v>7540.2000000000007</v>
      </c>
      <c r="D581" s="16">
        <f>MAX(0,(MIN(A581,inputs!$C$5)-(inputs!$C$4+B581))*inputs!$B$4)</f>
        <v>3051.6000000000004</v>
      </c>
      <c r="E581" s="16">
        <f>MAX(0, (calculations!A581-inputs!$C$5)*inputs!$B$5)</f>
        <v>0</v>
      </c>
      <c r="F581" s="19">
        <f>MAX(0,inputs!$B$13*(MIN(calculations!A581,inputs!$C$14)-inputs!$C$13))+MAX(0,inputs!$B$14*(calculations!A581-inputs!$C$14))</f>
        <v>5147.8500000000004</v>
      </c>
      <c r="G581" s="22">
        <f>MAX(MIN((calculations!A581-inputs!$B$21)/10000,100%),0) * inputs!$B$18</f>
        <v>2082.7560000000003</v>
      </c>
      <c r="H581" s="22">
        <f>IF(AND(inputs!$B$35="YES", calculations!A581&gt;=inputs!$B$36,calculations!A581&lt;inputs!$B$37),inputs!$B$38*MIN(2,inputs!$B$17),0)</f>
        <v>0</v>
      </c>
      <c r="I581" s="25">
        <f>MIN(inputs!$B$32,A581)</f>
        <v>20000</v>
      </c>
      <c r="J581" s="25">
        <f>inputs!$B$29*(1+inputs!$B$33)-MAX(0,inputs!$B$31*(I581-inputs!$B$30))</f>
        <v>46486.999999999993</v>
      </c>
      <c r="K581" s="26">
        <f t="shared" si="117"/>
        <v>20000</v>
      </c>
      <c r="L581" s="25">
        <f>MAX(0,J581*(1+inputs!$B$33)-MAX(0,inputs!$B$31*(K581-inputs!$B$30)))</f>
        <v>47184.304999999986</v>
      </c>
      <c r="M581" s="26">
        <f t="shared" si="118"/>
        <v>24211.111111111109</v>
      </c>
      <c r="N581" s="25">
        <f>MAX(0,L581*(1+inputs!$B$33)-MAX(0,inputs!$B$31*(M581-inputs!$B$30)))</f>
        <v>47529.629574999977</v>
      </c>
      <c r="O581" s="26">
        <f t="shared" si="119"/>
        <v>28422.222222222223</v>
      </c>
      <c r="P581" s="25">
        <f>MAX(0,N581*(1+inputs!$B$33)-MAX(0,inputs!$B$31*(O581-inputs!$B$30)))</f>
        <v>47501.134018624973</v>
      </c>
      <c r="Q581" s="26">
        <f t="shared" si="120"/>
        <v>32633.333333333336</v>
      </c>
      <c r="R581" s="25">
        <f>MAX(0,P581*(1+inputs!$B$33)-MAX(0,inputs!$B$31*(Q581-inputs!$B$30)))</f>
        <v>47093.211028904341</v>
      </c>
      <c r="S581" s="26">
        <f t="shared" si="121"/>
        <v>36844.444444444445</v>
      </c>
      <c r="T581" s="25">
        <f>MAX(0,R581*(1+inputs!$B$33)-MAX(0,inputs!$B$31*(S581-inputs!$B$30)))</f>
        <v>46300.169194337897</v>
      </c>
      <c r="U581" s="26">
        <f t="shared" si="122"/>
        <v>41055.555555555555</v>
      </c>
      <c r="V581" s="25">
        <f>MAX(0,T581*(1+inputs!$B$33)-MAX(0,inputs!$B$31*(U581-inputs!$B$30)))</f>
        <v>45116.231732252956</v>
      </c>
      <c r="W581" s="26">
        <f t="shared" si="123"/>
        <v>45266.666666666672</v>
      </c>
      <c r="X581" s="25">
        <f>MAX(0,V581*(1+inputs!$B$33)-MAX(0,inputs!$B$31*(W581-inputs!$B$30)))</f>
        <v>43535.535208236746</v>
      </c>
      <c r="Y581" s="26">
        <f t="shared" si="124"/>
        <v>49477.777777777781</v>
      </c>
      <c r="Z581" s="25">
        <f>MAX(0,X581*(1+inputs!$B$33)-MAX(0,inputs!$B$31*(Y581-inputs!$B$30)))</f>
        <v>41552.128236360288</v>
      </c>
      <c r="AA581" s="25">
        <f>MAX(0,Y581*(1+inputs!$B$33)-MAX(0,inputs!$B$31*(Z581-inputs!$B$30)))</f>
        <v>48296.812903172016</v>
      </c>
      <c r="AB581" s="26">
        <f t="shared" si="125"/>
        <v>57900</v>
      </c>
      <c r="AC581" s="25">
        <f>MAX(0,AA581*(1+inputs!$B$33)-MAX(0,inputs!$B$31*(AB581-inputs!$B$30)))</f>
        <v>45626.825096719593</v>
      </c>
      <c r="AD581" s="26">
        <f>IF(inputs!$B$27="YES",MAX(0,inputs!$B$31*(AB581-inputs!$B$30)),0)</f>
        <v>0</v>
      </c>
      <c r="AE581" s="3">
        <f t="shared" si="126"/>
        <v>17822.406000000003</v>
      </c>
      <c r="AF581" s="1">
        <f t="shared" si="129"/>
        <v>0.6836399999999776</v>
      </c>
      <c r="AG581" s="8">
        <f t="shared" si="127"/>
        <v>40077.593999999997</v>
      </c>
    </row>
    <row r="582" spans="1:33" x14ac:dyDescent="0.2">
      <c r="A582" s="11">
        <f t="shared" si="128"/>
        <v>58000</v>
      </c>
      <c r="B582" s="15">
        <f>inputs!$C$3-MAX(0,MIN((calculations!A582-inputs!$B$8)*0.5,inputs!$C$3))+IF(AND(inputs!$B$23="YES",A582&lt;=inputs!$B$25),inputs!$B$24,0)</f>
        <v>12570</v>
      </c>
      <c r="C582" s="15">
        <f>MAX(0,MIN(A582-B582,inputs!$C$4)*inputs!$B$3)</f>
        <v>7540.2000000000007</v>
      </c>
      <c r="D582" s="16">
        <f>MAX(0,(MIN(A582,inputs!$C$5)-(inputs!$C$4+B582))*inputs!$B$4)</f>
        <v>3091.6000000000004</v>
      </c>
      <c r="E582" s="16">
        <f>MAX(0, (calculations!A582-inputs!$C$5)*inputs!$B$5)</f>
        <v>0</v>
      </c>
      <c r="F582" s="19">
        <f>MAX(0,inputs!$B$13*(MIN(calculations!A582,inputs!$C$14)-inputs!$C$13))+MAX(0,inputs!$B$14*(calculations!A582-inputs!$C$14))</f>
        <v>5149.8500000000004</v>
      </c>
      <c r="G582" s="22">
        <f>MAX(MIN((calculations!A582-inputs!$B$21)/10000,100%),0) * inputs!$B$18</f>
        <v>2109.1200000000003</v>
      </c>
      <c r="H582" s="22">
        <f>IF(AND(inputs!$B$35="YES", calculations!A582&gt;=inputs!$B$36,calculations!A582&lt;inputs!$B$37),inputs!$B$38*MIN(2,inputs!$B$17),0)</f>
        <v>0</v>
      </c>
      <c r="I582" s="25">
        <f>MIN(inputs!$B$32,A582)</f>
        <v>20000</v>
      </c>
      <c r="J582" s="25">
        <f>inputs!$B$29*(1+inputs!$B$33)-MAX(0,inputs!$B$31*(I582-inputs!$B$30))</f>
        <v>46486.999999999993</v>
      </c>
      <c r="K582" s="26">
        <f t="shared" si="117"/>
        <v>20000</v>
      </c>
      <c r="L582" s="25">
        <f>MAX(0,J582*(1+inputs!$B$33)-MAX(0,inputs!$B$31*(K582-inputs!$B$30)))</f>
        <v>47184.304999999986</v>
      </c>
      <c r="M582" s="26">
        <f t="shared" si="118"/>
        <v>24222.222222222223</v>
      </c>
      <c r="N582" s="25">
        <f>MAX(0,L582*(1+inputs!$B$33)-MAX(0,inputs!$B$31*(M582-inputs!$B$30)))</f>
        <v>47528.629574999977</v>
      </c>
      <c r="O582" s="26">
        <f t="shared" si="119"/>
        <v>28444.444444444445</v>
      </c>
      <c r="P582" s="25">
        <f>MAX(0,N582*(1+inputs!$B$33)-MAX(0,inputs!$B$31*(O582-inputs!$B$30)))</f>
        <v>47498.119018624973</v>
      </c>
      <c r="Q582" s="26">
        <f t="shared" si="120"/>
        <v>32666.666666666664</v>
      </c>
      <c r="R582" s="25">
        <f>MAX(0,P582*(1+inputs!$B$33)-MAX(0,inputs!$B$31*(Q582-inputs!$B$30)))</f>
        <v>47087.15080390434</v>
      </c>
      <c r="S582" s="26">
        <f t="shared" si="121"/>
        <v>36888.888888888891</v>
      </c>
      <c r="T582" s="25">
        <f>MAX(0,R582*(1+inputs!$B$33)-MAX(0,inputs!$B$31*(S582-inputs!$B$30)))</f>
        <v>46290.018065962897</v>
      </c>
      <c r="U582" s="26">
        <f t="shared" si="122"/>
        <v>41111.111111111109</v>
      </c>
      <c r="V582" s="25">
        <f>MAX(0,T582*(1+inputs!$B$33)-MAX(0,inputs!$B$31*(U582-inputs!$B$30)))</f>
        <v>45100.928336952333</v>
      </c>
      <c r="W582" s="26">
        <f t="shared" si="123"/>
        <v>45333.333333333328</v>
      </c>
      <c r="X582" s="25">
        <f>MAX(0,V582*(1+inputs!$B$33)-MAX(0,inputs!$B$31*(W582-inputs!$B$30)))</f>
        <v>43514.002262006608</v>
      </c>
      <c r="Y582" s="26">
        <f t="shared" si="124"/>
        <v>49555.555555555555</v>
      </c>
      <c r="Z582" s="25">
        <f>MAX(0,X582*(1+inputs!$B$33)-MAX(0,inputs!$B$31*(Y582-inputs!$B$30)))</f>
        <v>41523.272295936702</v>
      </c>
      <c r="AA582" s="25">
        <f>MAX(0,Y582*(1+inputs!$B$33)-MAX(0,inputs!$B$31*(Z582-inputs!$B$30)))</f>
        <v>48378.354382254583</v>
      </c>
      <c r="AB582" s="26">
        <f t="shared" si="125"/>
        <v>58000</v>
      </c>
      <c r="AC582" s="25">
        <f>MAX(0,AA582*(1+inputs!$B$33)-MAX(0,inputs!$B$31*(AB582-inputs!$B$30)))</f>
        <v>45700.589697988398</v>
      </c>
      <c r="AD582" s="26">
        <f>IF(inputs!$B$27="YES",MAX(0,inputs!$B$31*(AB582-inputs!$B$30)),0)</f>
        <v>0</v>
      </c>
      <c r="AE582" s="3">
        <f t="shared" si="126"/>
        <v>17890.77</v>
      </c>
      <c r="AF582" s="1">
        <f t="shared" si="129"/>
        <v>0.68364000000001401</v>
      </c>
      <c r="AG582" s="8">
        <f t="shared" si="127"/>
        <v>40109.229999999996</v>
      </c>
    </row>
    <row r="583" spans="1:33" x14ac:dyDescent="0.2">
      <c r="A583" s="11">
        <f t="shared" si="128"/>
        <v>58100</v>
      </c>
      <c r="B583" s="15">
        <f>inputs!$C$3-MAX(0,MIN((calculations!A583-inputs!$B$8)*0.5,inputs!$C$3))+IF(AND(inputs!$B$23="YES",A583&lt;=inputs!$B$25),inputs!$B$24,0)</f>
        <v>12570</v>
      </c>
      <c r="C583" s="15">
        <f>MAX(0,MIN(A583-B583,inputs!$C$4)*inputs!$B$3)</f>
        <v>7540.2000000000007</v>
      </c>
      <c r="D583" s="16">
        <f>MAX(0,(MIN(A583,inputs!$C$5)-(inputs!$C$4+B583))*inputs!$B$4)</f>
        <v>3131.6000000000004</v>
      </c>
      <c r="E583" s="16">
        <f>MAX(0, (calculations!A583-inputs!$C$5)*inputs!$B$5)</f>
        <v>0</v>
      </c>
      <c r="F583" s="19">
        <f>MAX(0,inputs!$B$13*(MIN(calculations!A583,inputs!$C$14)-inputs!$C$13))+MAX(0,inputs!$B$14*(calculations!A583-inputs!$C$14))</f>
        <v>5151.8500000000004</v>
      </c>
      <c r="G583" s="22">
        <f>MAX(MIN((calculations!A583-inputs!$B$21)/10000,100%),0) * inputs!$B$18</f>
        <v>2135.4840000000004</v>
      </c>
      <c r="H583" s="22">
        <f>IF(AND(inputs!$B$35="YES", calculations!A583&gt;=inputs!$B$36,calculations!A583&lt;inputs!$B$37),inputs!$B$38*MIN(2,inputs!$B$17),0)</f>
        <v>0</v>
      </c>
      <c r="I583" s="25">
        <f>MIN(inputs!$B$32,A583)</f>
        <v>20000</v>
      </c>
      <c r="J583" s="25">
        <f>inputs!$B$29*(1+inputs!$B$33)-MAX(0,inputs!$B$31*(I583-inputs!$B$30))</f>
        <v>46486.999999999993</v>
      </c>
      <c r="K583" s="26">
        <f t="shared" si="117"/>
        <v>20000</v>
      </c>
      <c r="L583" s="25">
        <f>MAX(0,J583*(1+inputs!$B$33)-MAX(0,inputs!$B$31*(K583-inputs!$B$30)))</f>
        <v>47184.304999999986</v>
      </c>
      <c r="M583" s="26">
        <f t="shared" si="118"/>
        <v>24233.333333333332</v>
      </c>
      <c r="N583" s="25">
        <f>MAX(0,L583*(1+inputs!$B$33)-MAX(0,inputs!$B$31*(M583-inputs!$B$30)))</f>
        <v>47527.629574999977</v>
      </c>
      <c r="O583" s="26">
        <f t="shared" si="119"/>
        <v>28466.666666666664</v>
      </c>
      <c r="P583" s="25">
        <f>MAX(0,N583*(1+inputs!$B$33)-MAX(0,inputs!$B$31*(O583-inputs!$B$30)))</f>
        <v>47495.104018624967</v>
      </c>
      <c r="Q583" s="26">
        <f t="shared" si="120"/>
        <v>32700</v>
      </c>
      <c r="R583" s="25">
        <f>MAX(0,P583*(1+inputs!$B$33)-MAX(0,inputs!$B$31*(Q583-inputs!$B$30)))</f>
        <v>47081.090578904332</v>
      </c>
      <c r="S583" s="26">
        <f t="shared" si="121"/>
        <v>36933.333333333328</v>
      </c>
      <c r="T583" s="25">
        <f>MAX(0,R583*(1+inputs!$B$33)-MAX(0,inputs!$B$31*(S583-inputs!$B$30)))</f>
        <v>46279.866937587889</v>
      </c>
      <c r="U583" s="26">
        <f t="shared" si="122"/>
        <v>41166.666666666672</v>
      </c>
      <c r="V583" s="25">
        <f>MAX(0,T583*(1+inputs!$B$33)-MAX(0,inputs!$B$31*(U583-inputs!$B$30)))</f>
        <v>45085.624941651702</v>
      </c>
      <c r="W583" s="26">
        <f t="shared" si="123"/>
        <v>45400</v>
      </c>
      <c r="X583" s="25">
        <f>MAX(0,V583*(1+inputs!$B$33)-MAX(0,inputs!$B$31*(W583-inputs!$B$30)))</f>
        <v>43492.46931577647</v>
      </c>
      <c r="Y583" s="26">
        <f t="shared" si="124"/>
        <v>49633.333333333328</v>
      </c>
      <c r="Z583" s="25">
        <f>MAX(0,X583*(1+inputs!$B$33)-MAX(0,inputs!$B$31*(Y583-inputs!$B$30)))</f>
        <v>41494.416355513109</v>
      </c>
      <c r="AA583" s="25">
        <f>MAX(0,Y583*(1+inputs!$B$33)-MAX(0,inputs!$B$31*(Z583-inputs!$B$30)))</f>
        <v>48459.895861337143</v>
      </c>
      <c r="AB583" s="26">
        <f t="shared" si="125"/>
        <v>58100</v>
      </c>
      <c r="AC583" s="25">
        <f>MAX(0,AA583*(1+inputs!$B$33)-MAX(0,inputs!$B$31*(AB583-inputs!$B$30)))</f>
        <v>45774.354299257197</v>
      </c>
      <c r="AD583" s="26">
        <f>IF(inputs!$B$27="YES",MAX(0,inputs!$B$31*(AB583-inputs!$B$30)),0)</f>
        <v>0</v>
      </c>
      <c r="AE583" s="3">
        <f t="shared" si="126"/>
        <v>17959.134000000002</v>
      </c>
      <c r="AF583" s="1">
        <f t="shared" si="129"/>
        <v>0.6836399999999776</v>
      </c>
      <c r="AG583" s="8">
        <f t="shared" si="127"/>
        <v>40140.865999999995</v>
      </c>
    </row>
    <row r="584" spans="1:33" x14ac:dyDescent="0.2">
      <c r="A584" s="11">
        <f t="shared" si="128"/>
        <v>58200</v>
      </c>
      <c r="B584" s="15">
        <f>inputs!$C$3-MAX(0,MIN((calculations!A584-inputs!$B$8)*0.5,inputs!$C$3))+IF(AND(inputs!$B$23="YES",A584&lt;=inputs!$B$25),inputs!$B$24,0)</f>
        <v>12570</v>
      </c>
      <c r="C584" s="15">
        <f>MAX(0,MIN(A584-B584,inputs!$C$4)*inputs!$B$3)</f>
        <v>7540.2000000000007</v>
      </c>
      <c r="D584" s="16">
        <f>MAX(0,(MIN(A584,inputs!$C$5)-(inputs!$C$4+B584))*inputs!$B$4)</f>
        <v>3171.6000000000004</v>
      </c>
      <c r="E584" s="16">
        <f>MAX(0, (calculations!A584-inputs!$C$5)*inputs!$B$5)</f>
        <v>0</v>
      </c>
      <c r="F584" s="19">
        <f>MAX(0,inputs!$B$13*(MIN(calculations!A584,inputs!$C$14)-inputs!$C$13))+MAX(0,inputs!$B$14*(calculations!A584-inputs!$C$14))</f>
        <v>5153.8500000000004</v>
      </c>
      <c r="G584" s="22">
        <f>MAX(MIN((calculations!A584-inputs!$B$21)/10000,100%),0) * inputs!$B$18</f>
        <v>2161.848</v>
      </c>
      <c r="H584" s="22">
        <f>IF(AND(inputs!$B$35="YES", calculations!A584&gt;=inputs!$B$36,calculations!A584&lt;inputs!$B$37),inputs!$B$38*MIN(2,inputs!$B$17),0)</f>
        <v>0</v>
      </c>
      <c r="I584" s="25">
        <f>MIN(inputs!$B$32,A584)</f>
        <v>20000</v>
      </c>
      <c r="J584" s="25">
        <f>inputs!$B$29*(1+inputs!$B$33)-MAX(0,inputs!$B$31*(I584-inputs!$B$30))</f>
        <v>46486.999999999993</v>
      </c>
      <c r="K584" s="26">
        <f t="shared" si="117"/>
        <v>20000</v>
      </c>
      <c r="L584" s="25">
        <f>MAX(0,J584*(1+inputs!$B$33)-MAX(0,inputs!$B$31*(K584-inputs!$B$30)))</f>
        <v>47184.304999999986</v>
      </c>
      <c r="M584" s="26">
        <f t="shared" si="118"/>
        <v>24244.444444444445</v>
      </c>
      <c r="N584" s="25">
        <f>MAX(0,L584*(1+inputs!$B$33)-MAX(0,inputs!$B$31*(M584-inputs!$B$30)))</f>
        <v>47526.629574999977</v>
      </c>
      <c r="O584" s="26">
        <f t="shared" si="119"/>
        <v>28488.888888888891</v>
      </c>
      <c r="P584" s="25">
        <f>MAX(0,N584*(1+inputs!$B$33)-MAX(0,inputs!$B$31*(O584-inputs!$B$30)))</f>
        <v>47492.089018624967</v>
      </c>
      <c r="Q584" s="26">
        <f t="shared" si="120"/>
        <v>32733.333333333336</v>
      </c>
      <c r="R584" s="25">
        <f>MAX(0,P584*(1+inputs!$B$33)-MAX(0,inputs!$B$31*(Q584-inputs!$B$30)))</f>
        <v>47075.030353904338</v>
      </c>
      <c r="S584" s="26">
        <f t="shared" si="121"/>
        <v>36977.777777777781</v>
      </c>
      <c r="T584" s="25">
        <f>MAX(0,R584*(1+inputs!$B$33)-MAX(0,inputs!$B$31*(S584-inputs!$B$30)))</f>
        <v>46269.715809212896</v>
      </c>
      <c r="U584" s="26">
        <f t="shared" si="122"/>
        <v>41222.222222222219</v>
      </c>
      <c r="V584" s="25">
        <f>MAX(0,T584*(1+inputs!$B$33)-MAX(0,inputs!$B$31*(U584-inputs!$B$30)))</f>
        <v>45070.321546351079</v>
      </c>
      <c r="W584" s="26">
        <f t="shared" si="123"/>
        <v>45466.666666666672</v>
      </c>
      <c r="X584" s="25">
        <f>MAX(0,V584*(1+inputs!$B$33)-MAX(0,inputs!$B$31*(W584-inputs!$B$30)))</f>
        <v>43470.93636954634</v>
      </c>
      <c r="Y584" s="26">
        <f t="shared" si="124"/>
        <v>49711.111111111109</v>
      </c>
      <c r="Z584" s="25">
        <f>MAX(0,X584*(1+inputs!$B$33)-MAX(0,inputs!$B$31*(Y584-inputs!$B$30)))</f>
        <v>41465.560415089531</v>
      </c>
      <c r="AA584" s="25">
        <f>MAX(0,Y584*(1+inputs!$B$33)-MAX(0,inputs!$B$31*(Z584-inputs!$B$30)))</f>
        <v>48541.437340419718</v>
      </c>
      <c r="AB584" s="26">
        <f t="shared" si="125"/>
        <v>58200</v>
      </c>
      <c r="AC584" s="25">
        <f>MAX(0,AA584*(1+inputs!$B$33)-MAX(0,inputs!$B$31*(AB584-inputs!$B$30)))</f>
        <v>45848.118900526009</v>
      </c>
      <c r="AD584" s="26">
        <f>IF(inputs!$B$27="YES",MAX(0,inputs!$B$31*(AB584-inputs!$B$30)),0)</f>
        <v>0</v>
      </c>
      <c r="AE584" s="3">
        <f t="shared" si="126"/>
        <v>18027.498</v>
      </c>
      <c r="AF584" s="1">
        <f t="shared" si="129"/>
        <v>0.68364000000001401</v>
      </c>
      <c r="AG584" s="8">
        <f t="shared" si="127"/>
        <v>40172.502</v>
      </c>
    </row>
    <row r="585" spans="1:33" x14ac:dyDescent="0.2">
      <c r="A585" s="11">
        <f t="shared" si="128"/>
        <v>58300</v>
      </c>
      <c r="B585" s="15">
        <f>inputs!$C$3-MAX(0,MIN((calculations!A585-inputs!$B$8)*0.5,inputs!$C$3))+IF(AND(inputs!$B$23="YES",A585&lt;=inputs!$B$25),inputs!$B$24,0)</f>
        <v>12570</v>
      </c>
      <c r="C585" s="15">
        <f>MAX(0,MIN(A585-B585,inputs!$C$4)*inputs!$B$3)</f>
        <v>7540.2000000000007</v>
      </c>
      <c r="D585" s="16">
        <f>MAX(0,(MIN(A585,inputs!$C$5)-(inputs!$C$4+B585))*inputs!$B$4)</f>
        <v>3211.6000000000004</v>
      </c>
      <c r="E585" s="16">
        <f>MAX(0, (calculations!A585-inputs!$C$5)*inputs!$B$5)</f>
        <v>0</v>
      </c>
      <c r="F585" s="19">
        <f>MAX(0,inputs!$B$13*(MIN(calculations!A585,inputs!$C$14)-inputs!$C$13))+MAX(0,inputs!$B$14*(calculations!A585-inputs!$C$14))</f>
        <v>5155.8500000000004</v>
      </c>
      <c r="G585" s="22">
        <f>MAX(MIN((calculations!A585-inputs!$B$21)/10000,100%),0) * inputs!$B$18</f>
        <v>2188.212</v>
      </c>
      <c r="H585" s="22">
        <f>IF(AND(inputs!$B$35="YES", calculations!A585&gt;=inputs!$B$36,calculations!A585&lt;inputs!$B$37),inputs!$B$38*MIN(2,inputs!$B$17),0)</f>
        <v>0</v>
      </c>
      <c r="I585" s="25">
        <f>MIN(inputs!$B$32,A585)</f>
        <v>20000</v>
      </c>
      <c r="J585" s="25">
        <f>inputs!$B$29*(1+inputs!$B$33)-MAX(0,inputs!$B$31*(I585-inputs!$B$30))</f>
        <v>46486.999999999993</v>
      </c>
      <c r="K585" s="26">
        <f t="shared" si="117"/>
        <v>20000</v>
      </c>
      <c r="L585" s="25">
        <f>MAX(0,J585*(1+inputs!$B$33)-MAX(0,inputs!$B$31*(K585-inputs!$B$30)))</f>
        <v>47184.304999999986</v>
      </c>
      <c r="M585" s="26">
        <f t="shared" si="118"/>
        <v>24255.555555555555</v>
      </c>
      <c r="N585" s="25">
        <f>MAX(0,L585*(1+inputs!$B$33)-MAX(0,inputs!$B$31*(M585-inputs!$B$30)))</f>
        <v>47525.629574999977</v>
      </c>
      <c r="O585" s="26">
        <f t="shared" si="119"/>
        <v>28511.111111111109</v>
      </c>
      <c r="P585" s="25">
        <f>MAX(0,N585*(1+inputs!$B$33)-MAX(0,inputs!$B$31*(O585-inputs!$B$30)))</f>
        <v>47489.074018624968</v>
      </c>
      <c r="Q585" s="26">
        <f t="shared" si="120"/>
        <v>32766.666666666664</v>
      </c>
      <c r="R585" s="25">
        <f>MAX(0,P585*(1+inputs!$B$33)-MAX(0,inputs!$B$31*(Q585-inputs!$B$30)))</f>
        <v>47068.970128904337</v>
      </c>
      <c r="S585" s="26">
        <f t="shared" si="121"/>
        <v>37022.222222222219</v>
      </c>
      <c r="T585" s="25">
        <f>MAX(0,R585*(1+inputs!$B$33)-MAX(0,inputs!$B$31*(S585-inputs!$B$30)))</f>
        <v>46259.564680837895</v>
      </c>
      <c r="U585" s="26">
        <f t="shared" si="122"/>
        <v>41277.777777777781</v>
      </c>
      <c r="V585" s="25">
        <f>MAX(0,T585*(1+inputs!$B$33)-MAX(0,inputs!$B$31*(U585-inputs!$B$30)))</f>
        <v>45055.018151050455</v>
      </c>
      <c r="W585" s="26">
        <f t="shared" si="123"/>
        <v>45533.333333333328</v>
      </c>
      <c r="X585" s="25">
        <f>MAX(0,V585*(1+inputs!$B$33)-MAX(0,inputs!$B$31*(W585-inputs!$B$30)))</f>
        <v>43449.403423316202</v>
      </c>
      <c r="Y585" s="26">
        <f t="shared" si="124"/>
        <v>49788.888888888891</v>
      </c>
      <c r="Z585" s="25">
        <f>MAX(0,X585*(1+inputs!$B$33)-MAX(0,inputs!$B$31*(Y585-inputs!$B$30)))</f>
        <v>41436.704474665938</v>
      </c>
      <c r="AA585" s="25">
        <f>MAX(0,Y585*(1+inputs!$B$33)-MAX(0,inputs!$B$31*(Z585-inputs!$B$30)))</f>
        <v>48622.978819502285</v>
      </c>
      <c r="AB585" s="26">
        <f t="shared" si="125"/>
        <v>58300</v>
      </c>
      <c r="AC585" s="25">
        <f>MAX(0,AA585*(1+inputs!$B$33)-MAX(0,inputs!$B$31*(AB585-inputs!$B$30)))</f>
        <v>45921.883501794815</v>
      </c>
      <c r="AD585" s="26">
        <f>IF(inputs!$B$27="YES",MAX(0,inputs!$B$31*(AB585-inputs!$B$30)),0)</f>
        <v>0</v>
      </c>
      <c r="AE585" s="3">
        <f t="shared" si="126"/>
        <v>18095.862000000001</v>
      </c>
      <c r="AF585" s="1">
        <f t="shared" si="129"/>
        <v>0.68364000000001401</v>
      </c>
      <c r="AG585" s="8">
        <f t="shared" si="127"/>
        <v>40204.137999999999</v>
      </c>
    </row>
    <row r="586" spans="1:33" x14ac:dyDescent="0.2">
      <c r="A586" s="11">
        <f t="shared" si="128"/>
        <v>58400</v>
      </c>
      <c r="B586" s="15">
        <f>inputs!$C$3-MAX(0,MIN((calculations!A586-inputs!$B$8)*0.5,inputs!$C$3))+IF(AND(inputs!$B$23="YES",A586&lt;=inputs!$B$25),inputs!$B$24,0)</f>
        <v>12570</v>
      </c>
      <c r="C586" s="15">
        <f>MAX(0,MIN(A586-B586,inputs!$C$4)*inputs!$B$3)</f>
        <v>7540.2000000000007</v>
      </c>
      <c r="D586" s="16">
        <f>MAX(0,(MIN(A586,inputs!$C$5)-(inputs!$C$4+B586))*inputs!$B$4)</f>
        <v>3251.6000000000004</v>
      </c>
      <c r="E586" s="16">
        <f>MAX(0, (calculations!A586-inputs!$C$5)*inputs!$B$5)</f>
        <v>0</v>
      </c>
      <c r="F586" s="19">
        <f>MAX(0,inputs!$B$13*(MIN(calculations!A586,inputs!$C$14)-inputs!$C$13))+MAX(0,inputs!$B$14*(calculations!A586-inputs!$C$14))</f>
        <v>5157.8500000000004</v>
      </c>
      <c r="G586" s="22">
        <f>MAX(MIN((calculations!A586-inputs!$B$21)/10000,100%),0) * inputs!$B$18</f>
        <v>2214.576</v>
      </c>
      <c r="H586" s="22">
        <f>IF(AND(inputs!$B$35="YES", calculations!A586&gt;=inputs!$B$36,calculations!A586&lt;inputs!$B$37),inputs!$B$38*MIN(2,inputs!$B$17),0)</f>
        <v>0</v>
      </c>
      <c r="I586" s="25">
        <f>MIN(inputs!$B$32,A586)</f>
        <v>20000</v>
      </c>
      <c r="J586" s="25">
        <f>inputs!$B$29*(1+inputs!$B$33)-MAX(0,inputs!$B$31*(I586-inputs!$B$30))</f>
        <v>46486.999999999993</v>
      </c>
      <c r="K586" s="26">
        <f t="shared" si="117"/>
        <v>20000</v>
      </c>
      <c r="L586" s="25">
        <f>MAX(0,J586*(1+inputs!$B$33)-MAX(0,inputs!$B$31*(K586-inputs!$B$30)))</f>
        <v>47184.304999999986</v>
      </c>
      <c r="M586" s="26">
        <f t="shared" si="118"/>
        <v>24266.666666666668</v>
      </c>
      <c r="N586" s="25">
        <f>MAX(0,L586*(1+inputs!$B$33)-MAX(0,inputs!$B$31*(M586-inputs!$B$30)))</f>
        <v>47524.629574999977</v>
      </c>
      <c r="O586" s="26">
        <f t="shared" si="119"/>
        <v>28533.333333333336</v>
      </c>
      <c r="P586" s="25">
        <f>MAX(0,N586*(1+inputs!$B$33)-MAX(0,inputs!$B$31*(O586-inputs!$B$30)))</f>
        <v>47486.059018624968</v>
      </c>
      <c r="Q586" s="26">
        <f t="shared" si="120"/>
        <v>32800</v>
      </c>
      <c r="R586" s="25">
        <f>MAX(0,P586*(1+inputs!$B$33)-MAX(0,inputs!$B$31*(Q586-inputs!$B$30)))</f>
        <v>47062.909903904336</v>
      </c>
      <c r="S586" s="26">
        <f t="shared" si="121"/>
        <v>37066.666666666672</v>
      </c>
      <c r="T586" s="25">
        <f>MAX(0,R586*(1+inputs!$B$33)-MAX(0,inputs!$B$31*(S586-inputs!$B$30)))</f>
        <v>46249.413552462895</v>
      </c>
      <c r="U586" s="26">
        <f t="shared" si="122"/>
        <v>41333.333333333328</v>
      </c>
      <c r="V586" s="25">
        <f>MAX(0,T586*(1+inputs!$B$33)-MAX(0,inputs!$B$31*(U586-inputs!$B$30)))</f>
        <v>45039.714755749832</v>
      </c>
      <c r="W586" s="26">
        <f t="shared" si="123"/>
        <v>45600</v>
      </c>
      <c r="X586" s="25">
        <f>MAX(0,V586*(1+inputs!$B$33)-MAX(0,inputs!$B$31*(W586-inputs!$B$30)))</f>
        <v>43427.870477086071</v>
      </c>
      <c r="Y586" s="26">
        <f t="shared" si="124"/>
        <v>49866.666666666672</v>
      </c>
      <c r="Z586" s="25">
        <f>MAX(0,X586*(1+inputs!$B$33)-MAX(0,inputs!$B$31*(Y586-inputs!$B$30)))</f>
        <v>41407.848534242359</v>
      </c>
      <c r="AA586" s="25">
        <f>MAX(0,Y586*(1+inputs!$B$33)-MAX(0,inputs!$B$31*(Z586-inputs!$B$30)))</f>
        <v>48704.520298584852</v>
      </c>
      <c r="AB586" s="26">
        <f t="shared" si="125"/>
        <v>58400</v>
      </c>
      <c r="AC586" s="25">
        <f>MAX(0,AA586*(1+inputs!$B$33)-MAX(0,inputs!$B$31*(AB586-inputs!$B$30)))</f>
        <v>45995.648103063621</v>
      </c>
      <c r="AD586" s="26">
        <f>IF(inputs!$B$27="YES",MAX(0,inputs!$B$31*(AB586-inputs!$B$30)),0)</f>
        <v>0</v>
      </c>
      <c r="AE586" s="3">
        <f t="shared" si="126"/>
        <v>18164.226000000002</v>
      </c>
      <c r="AF586" s="1">
        <f t="shared" si="129"/>
        <v>0.6836399999999776</v>
      </c>
      <c r="AG586" s="8">
        <f t="shared" si="127"/>
        <v>40235.773999999998</v>
      </c>
    </row>
    <row r="587" spans="1:33" x14ac:dyDescent="0.2">
      <c r="A587" s="11">
        <f t="shared" si="128"/>
        <v>58500</v>
      </c>
      <c r="B587" s="15">
        <f>inputs!$C$3-MAX(0,MIN((calculations!A587-inputs!$B$8)*0.5,inputs!$C$3))+IF(AND(inputs!$B$23="YES",A587&lt;=inputs!$B$25),inputs!$B$24,0)</f>
        <v>12570</v>
      </c>
      <c r="C587" s="15">
        <f>MAX(0,MIN(A587-B587,inputs!$C$4)*inputs!$B$3)</f>
        <v>7540.2000000000007</v>
      </c>
      <c r="D587" s="16">
        <f>MAX(0,(MIN(A587,inputs!$C$5)-(inputs!$C$4+B587))*inputs!$B$4)</f>
        <v>3291.6000000000004</v>
      </c>
      <c r="E587" s="16">
        <f>MAX(0, (calculations!A587-inputs!$C$5)*inputs!$B$5)</f>
        <v>0</v>
      </c>
      <c r="F587" s="19">
        <f>MAX(0,inputs!$B$13*(MIN(calculations!A587,inputs!$C$14)-inputs!$C$13))+MAX(0,inputs!$B$14*(calculations!A587-inputs!$C$14))</f>
        <v>5159.8500000000004</v>
      </c>
      <c r="G587" s="22">
        <f>MAX(MIN((calculations!A587-inputs!$B$21)/10000,100%),0) * inputs!$B$18</f>
        <v>2240.94</v>
      </c>
      <c r="H587" s="22">
        <f>IF(AND(inputs!$B$35="YES", calculations!A587&gt;=inputs!$B$36,calculations!A587&lt;inputs!$B$37),inputs!$B$38*MIN(2,inputs!$B$17),0)</f>
        <v>0</v>
      </c>
      <c r="I587" s="25">
        <f>MIN(inputs!$B$32,A587)</f>
        <v>20000</v>
      </c>
      <c r="J587" s="25">
        <f>inputs!$B$29*(1+inputs!$B$33)-MAX(0,inputs!$B$31*(I587-inputs!$B$30))</f>
        <v>46486.999999999993</v>
      </c>
      <c r="K587" s="26">
        <f t="shared" si="117"/>
        <v>20000</v>
      </c>
      <c r="L587" s="25">
        <f>MAX(0,J587*(1+inputs!$B$33)-MAX(0,inputs!$B$31*(K587-inputs!$B$30)))</f>
        <v>47184.304999999986</v>
      </c>
      <c r="M587" s="26">
        <f t="shared" si="118"/>
        <v>24277.777777777777</v>
      </c>
      <c r="N587" s="25">
        <f>MAX(0,L587*(1+inputs!$B$33)-MAX(0,inputs!$B$31*(M587-inputs!$B$30)))</f>
        <v>47523.629574999977</v>
      </c>
      <c r="O587" s="26">
        <f t="shared" si="119"/>
        <v>28555.555555555555</v>
      </c>
      <c r="P587" s="25">
        <f>MAX(0,N587*(1+inputs!$B$33)-MAX(0,inputs!$B$31*(O587-inputs!$B$30)))</f>
        <v>47483.044018624969</v>
      </c>
      <c r="Q587" s="26">
        <f t="shared" si="120"/>
        <v>32833.333333333336</v>
      </c>
      <c r="R587" s="25">
        <f>MAX(0,P587*(1+inputs!$B$33)-MAX(0,inputs!$B$31*(Q587-inputs!$B$30)))</f>
        <v>47056.849678904335</v>
      </c>
      <c r="S587" s="26">
        <f t="shared" si="121"/>
        <v>37111.111111111109</v>
      </c>
      <c r="T587" s="25">
        <f>MAX(0,R587*(1+inputs!$B$33)-MAX(0,inputs!$B$31*(S587-inputs!$B$30)))</f>
        <v>46239.262424087894</v>
      </c>
      <c r="U587" s="26">
        <f t="shared" si="122"/>
        <v>41388.888888888891</v>
      </c>
      <c r="V587" s="25">
        <f>MAX(0,T587*(1+inputs!$B$33)-MAX(0,inputs!$B$31*(U587-inputs!$B$30)))</f>
        <v>45024.411360449209</v>
      </c>
      <c r="W587" s="26">
        <f t="shared" si="123"/>
        <v>45666.666666666672</v>
      </c>
      <c r="X587" s="25">
        <f>MAX(0,V587*(1+inputs!$B$33)-MAX(0,inputs!$B$31*(W587-inputs!$B$30)))</f>
        <v>43406.337530855941</v>
      </c>
      <c r="Y587" s="26">
        <f t="shared" si="124"/>
        <v>49944.444444444445</v>
      </c>
      <c r="Z587" s="25">
        <f>MAX(0,X587*(1+inputs!$B$33)-MAX(0,inputs!$B$31*(Y587-inputs!$B$30)))</f>
        <v>41378.992593818773</v>
      </c>
      <c r="AA587" s="25">
        <f>MAX(0,Y587*(1+inputs!$B$33)-MAX(0,inputs!$B$31*(Z587-inputs!$B$30)))</f>
        <v>48786.061777667419</v>
      </c>
      <c r="AB587" s="26">
        <f t="shared" si="125"/>
        <v>58500</v>
      </c>
      <c r="AC587" s="25">
        <f>MAX(0,AA587*(1+inputs!$B$33)-MAX(0,inputs!$B$31*(AB587-inputs!$B$30)))</f>
        <v>46069.412704332426</v>
      </c>
      <c r="AD587" s="26">
        <f>IF(inputs!$B$27="YES",MAX(0,inputs!$B$31*(AB587-inputs!$B$30)),0)</f>
        <v>0</v>
      </c>
      <c r="AE587" s="3">
        <f t="shared" si="126"/>
        <v>18232.59</v>
      </c>
      <c r="AF587" s="1">
        <f t="shared" si="129"/>
        <v>0.68364000000001401</v>
      </c>
      <c r="AG587" s="8">
        <f t="shared" si="127"/>
        <v>40267.410000000003</v>
      </c>
    </row>
    <row r="588" spans="1:33" x14ac:dyDescent="0.2">
      <c r="A588" s="11">
        <f t="shared" si="128"/>
        <v>58600</v>
      </c>
      <c r="B588" s="15">
        <f>inputs!$C$3-MAX(0,MIN((calculations!A588-inputs!$B$8)*0.5,inputs!$C$3))+IF(AND(inputs!$B$23="YES",A588&lt;=inputs!$B$25),inputs!$B$24,0)</f>
        <v>12570</v>
      </c>
      <c r="C588" s="15">
        <f>MAX(0,MIN(A588-B588,inputs!$C$4)*inputs!$B$3)</f>
        <v>7540.2000000000007</v>
      </c>
      <c r="D588" s="16">
        <f>MAX(0,(MIN(A588,inputs!$C$5)-(inputs!$C$4+B588))*inputs!$B$4)</f>
        <v>3331.6000000000004</v>
      </c>
      <c r="E588" s="16">
        <f>MAX(0, (calculations!A588-inputs!$C$5)*inputs!$B$5)</f>
        <v>0</v>
      </c>
      <c r="F588" s="19">
        <f>MAX(0,inputs!$B$13*(MIN(calculations!A588,inputs!$C$14)-inputs!$C$13))+MAX(0,inputs!$B$14*(calculations!A588-inputs!$C$14))</f>
        <v>5161.8500000000004</v>
      </c>
      <c r="G588" s="22">
        <f>MAX(MIN((calculations!A588-inputs!$B$21)/10000,100%),0) * inputs!$B$18</f>
        <v>2267.3040000000001</v>
      </c>
      <c r="H588" s="22">
        <f>IF(AND(inputs!$B$35="YES", calculations!A588&gt;=inputs!$B$36,calculations!A588&lt;inputs!$B$37),inputs!$B$38*MIN(2,inputs!$B$17),0)</f>
        <v>0</v>
      </c>
      <c r="I588" s="25">
        <f>MIN(inputs!$B$32,A588)</f>
        <v>20000</v>
      </c>
      <c r="J588" s="25">
        <f>inputs!$B$29*(1+inputs!$B$33)-MAX(0,inputs!$B$31*(I588-inputs!$B$30))</f>
        <v>46486.999999999993</v>
      </c>
      <c r="K588" s="26">
        <f t="shared" si="117"/>
        <v>20000</v>
      </c>
      <c r="L588" s="25">
        <f>MAX(0,J588*(1+inputs!$B$33)-MAX(0,inputs!$B$31*(K588-inputs!$B$30)))</f>
        <v>47184.304999999986</v>
      </c>
      <c r="M588" s="26">
        <f t="shared" si="118"/>
        <v>24288.888888888891</v>
      </c>
      <c r="N588" s="25">
        <f>MAX(0,L588*(1+inputs!$B$33)-MAX(0,inputs!$B$31*(M588-inputs!$B$30)))</f>
        <v>47522.629574999977</v>
      </c>
      <c r="O588" s="26">
        <f t="shared" si="119"/>
        <v>28577.777777777777</v>
      </c>
      <c r="P588" s="25">
        <f>MAX(0,N588*(1+inputs!$B$33)-MAX(0,inputs!$B$31*(O588-inputs!$B$30)))</f>
        <v>47480.029018624969</v>
      </c>
      <c r="Q588" s="26">
        <f t="shared" si="120"/>
        <v>32866.666666666664</v>
      </c>
      <c r="R588" s="25">
        <f>MAX(0,P588*(1+inputs!$B$33)-MAX(0,inputs!$B$31*(Q588-inputs!$B$30)))</f>
        <v>47050.789453904334</v>
      </c>
      <c r="S588" s="26">
        <f t="shared" si="121"/>
        <v>37155.555555555555</v>
      </c>
      <c r="T588" s="25">
        <f>MAX(0,R588*(1+inputs!$B$33)-MAX(0,inputs!$B$31*(S588-inputs!$B$30)))</f>
        <v>46229.111295712893</v>
      </c>
      <c r="U588" s="26">
        <f t="shared" si="122"/>
        <v>41444.444444444445</v>
      </c>
      <c r="V588" s="25">
        <f>MAX(0,T588*(1+inputs!$B$33)-MAX(0,inputs!$B$31*(U588-inputs!$B$30)))</f>
        <v>45009.107965148578</v>
      </c>
      <c r="W588" s="26">
        <f t="shared" si="123"/>
        <v>45733.333333333328</v>
      </c>
      <c r="X588" s="25">
        <f>MAX(0,V588*(1+inputs!$B$33)-MAX(0,inputs!$B$31*(W588-inputs!$B$30)))</f>
        <v>43384.804584625803</v>
      </c>
      <c r="Y588" s="26">
        <f t="shared" si="124"/>
        <v>50022.222222222219</v>
      </c>
      <c r="Z588" s="25">
        <f>MAX(0,X588*(1+inputs!$B$33)-MAX(0,inputs!$B$31*(Y588-inputs!$B$30)))</f>
        <v>41350.13665339518</v>
      </c>
      <c r="AA588" s="25">
        <f>MAX(0,Y588*(1+inputs!$B$33)-MAX(0,inputs!$B$31*(Z588-inputs!$B$30)))</f>
        <v>48867.603256749979</v>
      </c>
      <c r="AB588" s="26">
        <f t="shared" si="125"/>
        <v>58600</v>
      </c>
      <c r="AC588" s="25">
        <f>MAX(0,AA588*(1+inputs!$B$33)-MAX(0,inputs!$B$31*(AB588-inputs!$B$30)))</f>
        <v>46143.177305601224</v>
      </c>
      <c r="AD588" s="26">
        <f>IF(inputs!$B$27="YES",MAX(0,inputs!$B$31*(AB588-inputs!$B$30)),0)</f>
        <v>0</v>
      </c>
      <c r="AE588" s="3">
        <f t="shared" si="126"/>
        <v>18300.954000000002</v>
      </c>
      <c r="AF588" s="1">
        <f t="shared" si="129"/>
        <v>0.68364000000001401</v>
      </c>
      <c r="AG588" s="8">
        <f t="shared" si="127"/>
        <v>40299.046000000002</v>
      </c>
    </row>
    <row r="589" spans="1:33" x14ac:dyDescent="0.2">
      <c r="A589" s="11">
        <f t="shared" si="128"/>
        <v>58700</v>
      </c>
      <c r="B589" s="15">
        <f>inputs!$C$3-MAX(0,MIN((calculations!A589-inputs!$B$8)*0.5,inputs!$C$3))+IF(AND(inputs!$B$23="YES",A589&lt;=inputs!$B$25),inputs!$B$24,0)</f>
        <v>12570</v>
      </c>
      <c r="C589" s="15">
        <f>MAX(0,MIN(A589-B589,inputs!$C$4)*inputs!$B$3)</f>
        <v>7540.2000000000007</v>
      </c>
      <c r="D589" s="16">
        <f>MAX(0,(MIN(A589,inputs!$C$5)-(inputs!$C$4+B589))*inputs!$B$4)</f>
        <v>3371.6000000000004</v>
      </c>
      <c r="E589" s="16">
        <f>MAX(0, (calculations!A589-inputs!$C$5)*inputs!$B$5)</f>
        <v>0</v>
      </c>
      <c r="F589" s="19">
        <f>MAX(0,inputs!$B$13*(MIN(calculations!A589,inputs!$C$14)-inputs!$C$13))+MAX(0,inputs!$B$14*(calculations!A589-inputs!$C$14))</f>
        <v>5163.8500000000004</v>
      </c>
      <c r="G589" s="22">
        <f>MAX(MIN((calculations!A589-inputs!$B$21)/10000,100%),0) * inputs!$B$18</f>
        <v>2293.6680000000001</v>
      </c>
      <c r="H589" s="22">
        <f>IF(AND(inputs!$B$35="YES", calculations!A589&gt;=inputs!$B$36,calculations!A589&lt;inputs!$B$37),inputs!$B$38*MIN(2,inputs!$B$17),0)</f>
        <v>0</v>
      </c>
      <c r="I589" s="25">
        <f>MIN(inputs!$B$32,A589)</f>
        <v>20000</v>
      </c>
      <c r="J589" s="25">
        <f>inputs!$B$29*(1+inputs!$B$33)-MAX(0,inputs!$B$31*(I589-inputs!$B$30))</f>
        <v>46486.999999999993</v>
      </c>
      <c r="K589" s="26">
        <f t="shared" si="117"/>
        <v>20000</v>
      </c>
      <c r="L589" s="25">
        <f>MAX(0,J589*(1+inputs!$B$33)-MAX(0,inputs!$B$31*(K589-inputs!$B$30)))</f>
        <v>47184.304999999986</v>
      </c>
      <c r="M589" s="26">
        <f t="shared" si="118"/>
        <v>24300</v>
      </c>
      <c r="N589" s="25">
        <f>MAX(0,L589*(1+inputs!$B$33)-MAX(0,inputs!$B$31*(M589-inputs!$B$30)))</f>
        <v>47521.629574999977</v>
      </c>
      <c r="O589" s="26">
        <f t="shared" si="119"/>
        <v>28600</v>
      </c>
      <c r="P589" s="25">
        <f>MAX(0,N589*(1+inputs!$B$33)-MAX(0,inputs!$B$31*(O589-inputs!$B$30)))</f>
        <v>47477.01401862497</v>
      </c>
      <c r="Q589" s="26">
        <f t="shared" si="120"/>
        <v>32900</v>
      </c>
      <c r="R589" s="25">
        <f>MAX(0,P589*(1+inputs!$B$33)-MAX(0,inputs!$B$31*(Q589-inputs!$B$30)))</f>
        <v>47044.72922890434</v>
      </c>
      <c r="S589" s="26">
        <f t="shared" si="121"/>
        <v>37200</v>
      </c>
      <c r="T589" s="25">
        <f>MAX(0,R589*(1+inputs!$B$33)-MAX(0,inputs!$B$31*(S589-inputs!$B$30)))</f>
        <v>46218.9601673379</v>
      </c>
      <c r="U589" s="26">
        <f t="shared" si="122"/>
        <v>41500</v>
      </c>
      <c r="V589" s="25">
        <f>MAX(0,T589*(1+inputs!$B$33)-MAX(0,inputs!$B$31*(U589-inputs!$B$30)))</f>
        <v>44993.804569847962</v>
      </c>
      <c r="W589" s="26">
        <f t="shared" si="123"/>
        <v>45800</v>
      </c>
      <c r="X589" s="25">
        <f>MAX(0,V589*(1+inputs!$B$33)-MAX(0,inputs!$B$31*(W589-inputs!$B$30)))</f>
        <v>43363.271638395672</v>
      </c>
      <c r="Y589" s="26">
        <f t="shared" si="124"/>
        <v>50100</v>
      </c>
      <c r="Z589" s="25">
        <f>MAX(0,X589*(1+inputs!$B$33)-MAX(0,inputs!$B$31*(Y589-inputs!$B$30)))</f>
        <v>41321.280712971602</v>
      </c>
      <c r="AA589" s="25">
        <f>MAX(0,Y589*(1+inputs!$B$33)-MAX(0,inputs!$B$31*(Z589-inputs!$B$30)))</f>
        <v>48949.144735832546</v>
      </c>
      <c r="AB589" s="26">
        <f t="shared" si="125"/>
        <v>58700</v>
      </c>
      <c r="AC589" s="25">
        <f>MAX(0,AA589*(1+inputs!$B$33)-MAX(0,inputs!$B$31*(AB589-inputs!$B$30)))</f>
        <v>46216.94190687003</v>
      </c>
      <c r="AD589" s="26">
        <f>IF(inputs!$B$27="YES",MAX(0,inputs!$B$31*(AB589-inputs!$B$30)),0)</f>
        <v>0</v>
      </c>
      <c r="AE589" s="3">
        <f t="shared" si="126"/>
        <v>18369.318000000003</v>
      </c>
      <c r="AF589" s="1">
        <f t="shared" si="129"/>
        <v>0.6836399999999776</v>
      </c>
      <c r="AG589" s="8">
        <f t="shared" si="127"/>
        <v>40330.682000000001</v>
      </c>
    </row>
    <row r="590" spans="1:33" x14ac:dyDescent="0.2">
      <c r="A590" s="11">
        <f t="shared" si="128"/>
        <v>58800</v>
      </c>
      <c r="B590" s="15">
        <f>inputs!$C$3-MAX(0,MIN((calculations!A590-inputs!$B$8)*0.5,inputs!$C$3))+IF(AND(inputs!$B$23="YES",A590&lt;=inputs!$B$25),inputs!$B$24,0)</f>
        <v>12570</v>
      </c>
      <c r="C590" s="15">
        <f>MAX(0,MIN(A590-B590,inputs!$C$4)*inputs!$B$3)</f>
        <v>7540.2000000000007</v>
      </c>
      <c r="D590" s="16">
        <f>MAX(0,(MIN(A590,inputs!$C$5)-(inputs!$C$4+B590))*inputs!$B$4)</f>
        <v>3411.6000000000004</v>
      </c>
      <c r="E590" s="16">
        <f>MAX(0, (calculations!A590-inputs!$C$5)*inputs!$B$5)</f>
        <v>0</v>
      </c>
      <c r="F590" s="19">
        <f>MAX(0,inputs!$B$13*(MIN(calculations!A590,inputs!$C$14)-inputs!$C$13))+MAX(0,inputs!$B$14*(calculations!A590-inputs!$C$14))</f>
        <v>5165.8500000000004</v>
      </c>
      <c r="G590" s="22">
        <f>MAX(MIN((calculations!A590-inputs!$B$21)/10000,100%),0) * inputs!$B$18</f>
        <v>2320.0320000000002</v>
      </c>
      <c r="H590" s="22">
        <f>IF(AND(inputs!$B$35="YES", calculations!A590&gt;=inputs!$B$36,calculations!A590&lt;inputs!$B$37),inputs!$B$38*MIN(2,inputs!$B$17),0)</f>
        <v>0</v>
      </c>
      <c r="I590" s="25">
        <f>MIN(inputs!$B$32,A590)</f>
        <v>20000</v>
      </c>
      <c r="J590" s="25">
        <f>inputs!$B$29*(1+inputs!$B$33)-MAX(0,inputs!$B$31*(I590-inputs!$B$30))</f>
        <v>46486.999999999993</v>
      </c>
      <c r="K590" s="26">
        <f t="shared" si="117"/>
        <v>20000</v>
      </c>
      <c r="L590" s="25">
        <f>MAX(0,J590*(1+inputs!$B$33)-MAX(0,inputs!$B$31*(K590-inputs!$B$30)))</f>
        <v>47184.304999999986</v>
      </c>
      <c r="M590" s="26">
        <f t="shared" si="118"/>
        <v>24311.111111111109</v>
      </c>
      <c r="N590" s="25">
        <f>MAX(0,L590*(1+inputs!$B$33)-MAX(0,inputs!$B$31*(M590-inputs!$B$30)))</f>
        <v>47520.629574999977</v>
      </c>
      <c r="O590" s="26">
        <f t="shared" si="119"/>
        <v>28622.222222222223</v>
      </c>
      <c r="P590" s="25">
        <f>MAX(0,N590*(1+inputs!$B$33)-MAX(0,inputs!$B$31*(O590-inputs!$B$30)))</f>
        <v>47473.999018624971</v>
      </c>
      <c r="Q590" s="26">
        <f t="shared" si="120"/>
        <v>32933.333333333336</v>
      </c>
      <c r="R590" s="25">
        <f>MAX(0,P590*(1+inputs!$B$33)-MAX(0,inputs!$B$31*(Q590-inputs!$B$30)))</f>
        <v>47038.669003904339</v>
      </c>
      <c r="S590" s="26">
        <f t="shared" si="121"/>
        <v>37244.444444444445</v>
      </c>
      <c r="T590" s="25">
        <f>MAX(0,R590*(1+inputs!$B$33)-MAX(0,inputs!$B$31*(S590-inputs!$B$30)))</f>
        <v>46208.8090389629</v>
      </c>
      <c r="U590" s="26">
        <f t="shared" si="122"/>
        <v>41555.555555555555</v>
      </c>
      <c r="V590" s="25">
        <f>MAX(0,T590*(1+inputs!$B$33)-MAX(0,inputs!$B$31*(U590-inputs!$B$30)))</f>
        <v>44978.501174547338</v>
      </c>
      <c r="W590" s="26">
        <f t="shared" si="123"/>
        <v>45866.666666666672</v>
      </c>
      <c r="X590" s="25">
        <f>MAX(0,V590*(1+inputs!$B$33)-MAX(0,inputs!$B$31*(W590-inputs!$B$30)))</f>
        <v>43341.738692165542</v>
      </c>
      <c r="Y590" s="26">
        <f t="shared" si="124"/>
        <v>50177.777777777781</v>
      </c>
      <c r="Z590" s="25">
        <f>MAX(0,X590*(1+inputs!$B$33)-MAX(0,inputs!$B$31*(Y590-inputs!$B$30)))</f>
        <v>41292.424772548016</v>
      </c>
      <c r="AA590" s="25">
        <f>MAX(0,Y590*(1+inputs!$B$33)-MAX(0,inputs!$B$31*(Z590-inputs!$B$30)))</f>
        <v>49030.686214915127</v>
      </c>
      <c r="AB590" s="26">
        <f t="shared" si="125"/>
        <v>58800</v>
      </c>
      <c r="AC590" s="25">
        <f>MAX(0,AA590*(1+inputs!$B$33)-MAX(0,inputs!$B$31*(AB590-inputs!$B$30)))</f>
        <v>46290.70650813885</v>
      </c>
      <c r="AD590" s="26">
        <f>IF(inputs!$B$27="YES",MAX(0,inputs!$B$31*(AB590-inputs!$B$30)),0)</f>
        <v>0</v>
      </c>
      <c r="AE590" s="3">
        <f t="shared" si="126"/>
        <v>18437.682000000001</v>
      </c>
      <c r="AF590" s="1">
        <f t="shared" si="129"/>
        <v>0.68364000000001401</v>
      </c>
      <c r="AG590" s="8">
        <f t="shared" si="127"/>
        <v>40362.317999999999</v>
      </c>
    </row>
    <row r="591" spans="1:33" x14ac:dyDescent="0.2">
      <c r="A591" s="11">
        <f t="shared" si="128"/>
        <v>58900</v>
      </c>
      <c r="B591" s="15">
        <f>inputs!$C$3-MAX(0,MIN((calculations!A591-inputs!$B$8)*0.5,inputs!$C$3))+IF(AND(inputs!$B$23="YES",A591&lt;=inputs!$B$25),inputs!$B$24,0)</f>
        <v>12570</v>
      </c>
      <c r="C591" s="15">
        <f>MAX(0,MIN(A591-B591,inputs!$C$4)*inputs!$B$3)</f>
        <v>7540.2000000000007</v>
      </c>
      <c r="D591" s="16">
        <f>MAX(0,(MIN(A591,inputs!$C$5)-(inputs!$C$4+B591))*inputs!$B$4)</f>
        <v>3451.6000000000004</v>
      </c>
      <c r="E591" s="16">
        <f>MAX(0, (calculations!A591-inputs!$C$5)*inputs!$B$5)</f>
        <v>0</v>
      </c>
      <c r="F591" s="19">
        <f>MAX(0,inputs!$B$13*(MIN(calculations!A591,inputs!$C$14)-inputs!$C$13))+MAX(0,inputs!$B$14*(calculations!A591-inputs!$C$14))</f>
        <v>5167.8500000000004</v>
      </c>
      <c r="G591" s="22">
        <f>MAX(MIN((calculations!A591-inputs!$B$21)/10000,100%),0) * inputs!$B$18</f>
        <v>2346.3960000000002</v>
      </c>
      <c r="H591" s="22">
        <f>IF(AND(inputs!$B$35="YES", calculations!A591&gt;=inputs!$B$36,calculations!A591&lt;inputs!$B$37),inputs!$B$38*MIN(2,inputs!$B$17),0)</f>
        <v>0</v>
      </c>
      <c r="I591" s="25">
        <f>MIN(inputs!$B$32,A591)</f>
        <v>20000</v>
      </c>
      <c r="J591" s="25">
        <f>inputs!$B$29*(1+inputs!$B$33)-MAX(0,inputs!$B$31*(I591-inputs!$B$30))</f>
        <v>46486.999999999993</v>
      </c>
      <c r="K591" s="26">
        <f t="shared" si="117"/>
        <v>20000</v>
      </c>
      <c r="L591" s="25">
        <f>MAX(0,J591*(1+inputs!$B$33)-MAX(0,inputs!$B$31*(K591-inputs!$B$30)))</f>
        <v>47184.304999999986</v>
      </c>
      <c r="M591" s="26">
        <f t="shared" si="118"/>
        <v>24322.222222222223</v>
      </c>
      <c r="N591" s="25">
        <f>MAX(0,L591*(1+inputs!$B$33)-MAX(0,inputs!$B$31*(M591-inputs!$B$30)))</f>
        <v>47519.629574999977</v>
      </c>
      <c r="O591" s="26">
        <f t="shared" si="119"/>
        <v>28644.444444444445</v>
      </c>
      <c r="P591" s="25">
        <f>MAX(0,N591*(1+inputs!$B$33)-MAX(0,inputs!$B$31*(O591-inputs!$B$30)))</f>
        <v>47470.984018624971</v>
      </c>
      <c r="Q591" s="26">
        <f t="shared" si="120"/>
        <v>32966.666666666664</v>
      </c>
      <c r="R591" s="25">
        <f>MAX(0,P591*(1+inputs!$B$33)-MAX(0,inputs!$B$31*(Q591-inputs!$B$30)))</f>
        <v>47032.608778904338</v>
      </c>
      <c r="S591" s="26">
        <f t="shared" si="121"/>
        <v>37288.888888888891</v>
      </c>
      <c r="T591" s="25">
        <f>MAX(0,R591*(1+inputs!$B$33)-MAX(0,inputs!$B$31*(S591-inputs!$B$30)))</f>
        <v>46198.657910587899</v>
      </c>
      <c r="U591" s="26">
        <f t="shared" si="122"/>
        <v>41611.111111111109</v>
      </c>
      <c r="V591" s="25">
        <f>MAX(0,T591*(1+inputs!$B$33)-MAX(0,inputs!$B$31*(U591-inputs!$B$30)))</f>
        <v>44963.197779246708</v>
      </c>
      <c r="W591" s="26">
        <f t="shared" si="123"/>
        <v>45933.333333333328</v>
      </c>
      <c r="X591" s="25">
        <f>MAX(0,V591*(1+inputs!$B$33)-MAX(0,inputs!$B$31*(W591-inputs!$B$30)))</f>
        <v>43320.205745935404</v>
      </c>
      <c r="Y591" s="26">
        <f t="shared" si="124"/>
        <v>50255.555555555555</v>
      </c>
      <c r="Z591" s="25">
        <f>MAX(0,X591*(1+inputs!$B$33)-MAX(0,inputs!$B$31*(Y591-inputs!$B$30)))</f>
        <v>41263.568832124431</v>
      </c>
      <c r="AA591" s="25">
        <f>MAX(0,Y591*(1+inputs!$B$33)-MAX(0,inputs!$B$31*(Z591-inputs!$B$30)))</f>
        <v>49112.227693997687</v>
      </c>
      <c r="AB591" s="26">
        <f t="shared" si="125"/>
        <v>58900</v>
      </c>
      <c r="AC591" s="25">
        <f>MAX(0,AA591*(1+inputs!$B$33)-MAX(0,inputs!$B$31*(AB591-inputs!$B$30)))</f>
        <v>46364.471109407648</v>
      </c>
      <c r="AD591" s="26">
        <f>IF(inputs!$B$27="YES",MAX(0,inputs!$B$31*(AB591-inputs!$B$30)),0)</f>
        <v>0</v>
      </c>
      <c r="AE591" s="3">
        <f t="shared" si="126"/>
        <v>18506.046000000002</v>
      </c>
      <c r="AF591" s="1">
        <f t="shared" si="129"/>
        <v>0.68364000000001401</v>
      </c>
      <c r="AG591" s="8">
        <f t="shared" si="127"/>
        <v>40393.953999999998</v>
      </c>
    </row>
    <row r="592" spans="1:33" x14ac:dyDescent="0.2">
      <c r="A592" s="11">
        <f t="shared" si="128"/>
        <v>59000</v>
      </c>
      <c r="B592" s="15">
        <f>inputs!$C$3-MAX(0,MIN((calculations!A592-inputs!$B$8)*0.5,inputs!$C$3))+IF(AND(inputs!$B$23="YES",A592&lt;=inputs!$B$25),inputs!$B$24,0)</f>
        <v>12570</v>
      </c>
      <c r="C592" s="15">
        <f>MAX(0,MIN(A592-B592,inputs!$C$4)*inputs!$B$3)</f>
        <v>7540.2000000000007</v>
      </c>
      <c r="D592" s="16">
        <f>MAX(0,(MIN(A592,inputs!$C$5)-(inputs!$C$4+B592))*inputs!$B$4)</f>
        <v>3491.6000000000004</v>
      </c>
      <c r="E592" s="16">
        <f>MAX(0, (calculations!A592-inputs!$C$5)*inputs!$B$5)</f>
        <v>0</v>
      </c>
      <c r="F592" s="19">
        <f>MAX(0,inputs!$B$13*(MIN(calculations!A592,inputs!$C$14)-inputs!$C$13))+MAX(0,inputs!$B$14*(calculations!A592-inputs!$C$14))</f>
        <v>5169.8500000000004</v>
      </c>
      <c r="G592" s="22">
        <f>MAX(MIN((calculations!A592-inputs!$B$21)/10000,100%),0) * inputs!$B$18</f>
        <v>2372.7600000000002</v>
      </c>
      <c r="H592" s="22">
        <f>IF(AND(inputs!$B$35="YES", calculations!A592&gt;=inputs!$B$36,calculations!A592&lt;inputs!$B$37),inputs!$B$38*MIN(2,inputs!$B$17),0)</f>
        <v>0</v>
      </c>
      <c r="I592" s="25">
        <f>MIN(inputs!$B$32,A592)</f>
        <v>20000</v>
      </c>
      <c r="J592" s="25">
        <f>inputs!$B$29*(1+inputs!$B$33)-MAX(0,inputs!$B$31*(I592-inputs!$B$30))</f>
        <v>46486.999999999993</v>
      </c>
      <c r="K592" s="26">
        <f t="shared" si="117"/>
        <v>20000</v>
      </c>
      <c r="L592" s="25">
        <f>MAX(0,J592*(1+inputs!$B$33)-MAX(0,inputs!$B$31*(K592-inputs!$B$30)))</f>
        <v>47184.304999999986</v>
      </c>
      <c r="M592" s="26">
        <f t="shared" si="118"/>
        <v>24333.333333333332</v>
      </c>
      <c r="N592" s="25">
        <f>MAX(0,L592*(1+inputs!$B$33)-MAX(0,inputs!$B$31*(M592-inputs!$B$30)))</f>
        <v>47518.629574999977</v>
      </c>
      <c r="O592" s="26">
        <f t="shared" si="119"/>
        <v>28666.666666666664</v>
      </c>
      <c r="P592" s="25">
        <f>MAX(0,N592*(1+inputs!$B$33)-MAX(0,inputs!$B$31*(O592-inputs!$B$30)))</f>
        <v>47467.969018624972</v>
      </c>
      <c r="Q592" s="26">
        <f t="shared" si="120"/>
        <v>33000</v>
      </c>
      <c r="R592" s="25">
        <f>MAX(0,P592*(1+inputs!$B$33)-MAX(0,inputs!$B$31*(Q592-inputs!$B$30)))</f>
        <v>47026.548553904337</v>
      </c>
      <c r="S592" s="26">
        <f t="shared" si="121"/>
        <v>37333.333333333328</v>
      </c>
      <c r="T592" s="25">
        <f>MAX(0,R592*(1+inputs!$B$33)-MAX(0,inputs!$B$31*(S592-inputs!$B$30)))</f>
        <v>46188.506782212891</v>
      </c>
      <c r="U592" s="26">
        <f t="shared" si="122"/>
        <v>41666.666666666672</v>
      </c>
      <c r="V592" s="25">
        <f>MAX(0,T592*(1+inputs!$B$33)-MAX(0,inputs!$B$31*(U592-inputs!$B$30)))</f>
        <v>44947.894383946077</v>
      </c>
      <c r="W592" s="26">
        <f t="shared" si="123"/>
        <v>46000</v>
      </c>
      <c r="X592" s="25">
        <f>MAX(0,V592*(1+inputs!$B$33)-MAX(0,inputs!$B$31*(W592-inputs!$B$30)))</f>
        <v>43298.672799705259</v>
      </c>
      <c r="Y592" s="26">
        <f t="shared" si="124"/>
        <v>50333.333333333328</v>
      </c>
      <c r="Z592" s="25">
        <f>MAX(0,X592*(1+inputs!$B$33)-MAX(0,inputs!$B$31*(Y592-inputs!$B$30)))</f>
        <v>41234.71289170083</v>
      </c>
      <c r="AA592" s="25">
        <f>MAX(0,Y592*(1+inputs!$B$33)-MAX(0,inputs!$B$31*(Z592-inputs!$B$30)))</f>
        <v>49193.769173080247</v>
      </c>
      <c r="AB592" s="26">
        <f t="shared" si="125"/>
        <v>59000</v>
      </c>
      <c r="AC592" s="25">
        <f>MAX(0,AA592*(1+inputs!$B$33)-MAX(0,inputs!$B$31*(AB592-inputs!$B$30)))</f>
        <v>46438.235710676447</v>
      </c>
      <c r="AD592" s="26">
        <f>IF(inputs!$B$27="YES",MAX(0,inputs!$B$31*(AB592-inputs!$B$30)),0)</f>
        <v>0</v>
      </c>
      <c r="AE592" s="3">
        <f t="shared" si="126"/>
        <v>18574.410000000003</v>
      </c>
      <c r="AF592" s="1">
        <f t="shared" si="129"/>
        <v>0.6836399999999776</v>
      </c>
      <c r="AG592" s="8">
        <f t="shared" si="127"/>
        <v>40425.589999999997</v>
      </c>
    </row>
    <row r="593" spans="1:33" x14ac:dyDescent="0.2">
      <c r="A593" s="11">
        <f t="shared" si="128"/>
        <v>59100</v>
      </c>
      <c r="B593" s="15">
        <f>inputs!$C$3-MAX(0,MIN((calculations!A593-inputs!$B$8)*0.5,inputs!$C$3))+IF(AND(inputs!$B$23="YES",A593&lt;=inputs!$B$25),inputs!$B$24,0)</f>
        <v>12570</v>
      </c>
      <c r="C593" s="15">
        <f>MAX(0,MIN(A593-B593,inputs!$C$4)*inputs!$B$3)</f>
        <v>7540.2000000000007</v>
      </c>
      <c r="D593" s="16">
        <f>MAX(0,(MIN(A593,inputs!$C$5)-(inputs!$C$4+B593))*inputs!$B$4)</f>
        <v>3531.6000000000004</v>
      </c>
      <c r="E593" s="16">
        <f>MAX(0, (calculations!A593-inputs!$C$5)*inputs!$B$5)</f>
        <v>0</v>
      </c>
      <c r="F593" s="19">
        <f>MAX(0,inputs!$B$13*(MIN(calculations!A593,inputs!$C$14)-inputs!$C$13))+MAX(0,inputs!$B$14*(calculations!A593-inputs!$C$14))</f>
        <v>5171.8500000000004</v>
      </c>
      <c r="G593" s="22">
        <f>MAX(MIN((calculations!A593-inputs!$B$21)/10000,100%),0) * inputs!$B$18</f>
        <v>2399.1240000000003</v>
      </c>
      <c r="H593" s="22">
        <f>IF(AND(inputs!$B$35="YES", calculations!A593&gt;=inputs!$B$36,calculations!A593&lt;inputs!$B$37),inputs!$B$38*MIN(2,inputs!$B$17),0)</f>
        <v>0</v>
      </c>
      <c r="I593" s="25">
        <f>MIN(inputs!$B$32,A593)</f>
        <v>20000</v>
      </c>
      <c r="J593" s="25">
        <f>inputs!$B$29*(1+inputs!$B$33)-MAX(0,inputs!$B$31*(I593-inputs!$B$30))</f>
        <v>46486.999999999993</v>
      </c>
      <c r="K593" s="26">
        <f t="shared" si="117"/>
        <v>20000</v>
      </c>
      <c r="L593" s="25">
        <f>MAX(0,J593*(1+inputs!$B$33)-MAX(0,inputs!$B$31*(K593-inputs!$B$30)))</f>
        <v>47184.304999999986</v>
      </c>
      <c r="M593" s="26">
        <f t="shared" si="118"/>
        <v>24344.444444444445</v>
      </c>
      <c r="N593" s="25">
        <f>MAX(0,L593*(1+inputs!$B$33)-MAX(0,inputs!$B$31*(M593-inputs!$B$30)))</f>
        <v>47517.629574999977</v>
      </c>
      <c r="O593" s="26">
        <f t="shared" si="119"/>
        <v>28688.888888888891</v>
      </c>
      <c r="P593" s="25">
        <f>MAX(0,N593*(1+inputs!$B$33)-MAX(0,inputs!$B$31*(O593-inputs!$B$30)))</f>
        <v>47464.954018624972</v>
      </c>
      <c r="Q593" s="26">
        <f t="shared" si="120"/>
        <v>33033.333333333336</v>
      </c>
      <c r="R593" s="25">
        <f>MAX(0,P593*(1+inputs!$B$33)-MAX(0,inputs!$B$31*(Q593-inputs!$B$30)))</f>
        <v>47020.488328904343</v>
      </c>
      <c r="S593" s="26">
        <f t="shared" si="121"/>
        <v>37377.777777777781</v>
      </c>
      <c r="T593" s="25">
        <f>MAX(0,R593*(1+inputs!$B$33)-MAX(0,inputs!$B$31*(S593-inputs!$B$30)))</f>
        <v>46178.355653837898</v>
      </c>
      <c r="U593" s="26">
        <f t="shared" si="122"/>
        <v>41722.222222222219</v>
      </c>
      <c r="V593" s="25">
        <f>MAX(0,T593*(1+inputs!$B$33)-MAX(0,inputs!$B$31*(U593-inputs!$B$30)))</f>
        <v>44932.590988645461</v>
      </c>
      <c r="W593" s="26">
        <f t="shared" si="123"/>
        <v>46066.666666666672</v>
      </c>
      <c r="X593" s="25">
        <f>MAX(0,V593*(1+inputs!$B$33)-MAX(0,inputs!$B$31*(W593-inputs!$B$30)))</f>
        <v>43277.139853475135</v>
      </c>
      <c r="Y593" s="26">
        <f t="shared" si="124"/>
        <v>50411.111111111109</v>
      </c>
      <c r="Z593" s="25">
        <f>MAX(0,X593*(1+inputs!$B$33)-MAX(0,inputs!$B$31*(Y593-inputs!$B$30)))</f>
        <v>41205.856951277259</v>
      </c>
      <c r="AA593" s="25">
        <f>MAX(0,Y593*(1+inputs!$B$33)-MAX(0,inputs!$B$31*(Z593-inputs!$B$30)))</f>
        <v>49275.310652162821</v>
      </c>
      <c r="AB593" s="26">
        <f t="shared" si="125"/>
        <v>59100</v>
      </c>
      <c r="AC593" s="25">
        <f>MAX(0,AA593*(1+inputs!$B$33)-MAX(0,inputs!$B$31*(AB593-inputs!$B$30)))</f>
        <v>46512.000311945259</v>
      </c>
      <c r="AD593" s="26">
        <f>IF(inputs!$B$27="YES",MAX(0,inputs!$B$31*(AB593-inputs!$B$30)),0)</f>
        <v>0</v>
      </c>
      <c r="AE593" s="3">
        <f t="shared" si="126"/>
        <v>18642.774000000001</v>
      </c>
      <c r="AF593" s="1">
        <f t="shared" si="129"/>
        <v>0.68364000000001401</v>
      </c>
      <c r="AG593" s="8">
        <f t="shared" si="127"/>
        <v>40457.225999999995</v>
      </c>
    </row>
    <row r="594" spans="1:33" x14ac:dyDescent="0.2">
      <c r="A594" s="11">
        <f t="shared" si="128"/>
        <v>59200</v>
      </c>
      <c r="B594" s="15">
        <f>inputs!$C$3-MAX(0,MIN((calculations!A594-inputs!$B$8)*0.5,inputs!$C$3))+IF(AND(inputs!$B$23="YES",A594&lt;=inputs!$B$25),inputs!$B$24,0)</f>
        <v>12570</v>
      </c>
      <c r="C594" s="15">
        <f>MAX(0,MIN(A594-B594,inputs!$C$4)*inputs!$B$3)</f>
        <v>7540.2000000000007</v>
      </c>
      <c r="D594" s="16">
        <f>MAX(0,(MIN(A594,inputs!$C$5)-(inputs!$C$4+B594))*inputs!$B$4)</f>
        <v>3571.6000000000004</v>
      </c>
      <c r="E594" s="16">
        <f>MAX(0, (calculations!A594-inputs!$C$5)*inputs!$B$5)</f>
        <v>0</v>
      </c>
      <c r="F594" s="19">
        <f>MAX(0,inputs!$B$13*(MIN(calculations!A594,inputs!$C$14)-inputs!$C$13))+MAX(0,inputs!$B$14*(calculations!A594-inputs!$C$14))</f>
        <v>5173.8500000000004</v>
      </c>
      <c r="G594" s="22">
        <f>MAX(MIN((calculations!A594-inputs!$B$21)/10000,100%),0) * inputs!$B$18</f>
        <v>2425.4880000000003</v>
      </c>
      <c r="H594" s="22">
        <f>IF(AND(inputs!$B$35="YES", calculations!A594&gt;=inputs!$B$36,calculations!A594&lt;inputs!$B$37),inputs!$B$38*MIN(2,inputs!$B$17),0)</f>
        <v>0</v>
      </c>
      <c r="I594" s="25">
        <f>MIN(inputs!$B$32,A594)</f>
        <v>20000</v>
      </c>
      <c r="J594" s="25">
        <f>inputs!$B$29*(1+inputs!$B$33)-MAX(0,inputs!$B$31*(I594-inputs!$B$30))</f>
        <v>46486.999999999993</v>
      </c>
      <c r="K594" s="26">
        <f t="shared" si="117"/>
        <v>20000</v>
      </c>
      <c r="L594" s="25">
        <f>MAX(0,J594*(1+inputs!$B$33)-MAX(0,inputs!$B$31*(K594-inputs!$B$30)))</f>
        <v>47184.304999999986</v>
      </c>
      <c r="M594" s="26">
        <f t="shared" si="118"/>
        <v>24355.555555555555</v>
      </c>
      <c r="N594" s="25">
        <f>MAX(0,L594*(1+inputs!$B$33)-MAX(0,inputs!$B$31*(M594-inputs!$B$30)))</f>
        <v>47516.629574999977</v>
      </c>
      <c r="O594" s="26">
        <f t="shared" si="119"/>
        <v>28711.111111111109</v>
      </c>
      <c r="P594" s="25">
        <f>MAX(0,N594*(1+inputs!$B$33)-MAX(0,inputs!$B$31*(O594-inputs!$B$30)))</f>
        <v>47461.939018624973</v>
      </c>
      <c r="Q594" s="26">
        <f t="shared" si="120"/>
        <v>33066.666666666664</v>
      </c>
      <c r="R594" s="25">
        <f>MAX(0,P594*(1+inputs!$B$33)-MAX(0,inputs!$B$31*(Q594-inputs!$B$30)))</f>
        <v>47014.428103904342</v>
      </c>
      <c r="S594" s="26">
        <f t="shared" si="121"/>
        <v>37422.222222222219</v>
      </c>
      <c r="T594" s="25">
        <f>MAX(0,R594*(1+inputs!$B$33)-MAX(0,inputs!$B$31*(S594-inputs!$B$30)))</f>
        <v>46168.204525462897</v>
      </c>
      <c r="U594" s="26">
        <f t="shared" si="122"/>
        <v>41777.777777777781</v>
      </c>
      <c r="V594" s="25">
        <f>MAX(0,T594*(1+inputs!$B$33)-MAX(0,inputs!$B$31*(U594-inputs!$B$30)))</f>
        <v>44917.287593344838</v>
      </c>
      <c r="W594" s="26">
        <f t="shared" si="123"/>
        <v>46133.333333333328</v>
      </c>
      <c r="X594" s="25">
        <f>MAX(0,V594*(1+inputs!$B$33)-MAX(0,inputs!$B$31*(W594-inputs!$B$30)))</f>
        <v>43255.606907245005</v>
      </c>
      <c r="Y594" s="26">
        <f t="shared" si="124"/>
        <v>50488.888888888891</v>
      </c>
      <c r="Z594" s="25">
        <f>MAX(0,X594*(1+inputs!$B$33)-MAX(0,inputs!$B$31*(Y594-inputs!$B$30)))</f>
        <v>41177.001010853674</v>
      </c>
      <c r="AA594" s="25">
        <f>MAX(0,Y594*(1+inputs!$B$33)-MAX(0,inputs!$B$31*(Z594-inputs!$B$30)))</f>
        <v>49356.852131245389</v>
      </c>
      <c r="AB594" s="26">
        <f t="shared" si="125"/>
        <v>59200</v>
      </c>
      <c r="AC594" s="25">
        <f>MAX(0,AA594*(1+inputs!$B$33)-MAX(0,inputs!$B$31*(AB594-inputs!$B$30)))</f>
        <v>46585.764913214065</v>
      </c>
      <c r="AD594" s="26">
        <f>IF(inputs!$B$27="YES",MAX(0,inputs!$B$31*(AB594-inputs!$B$30)),0)</f>
        <v>0</v>
      </c>
      <c r="AE594" s="3">
        <f t="shared" si="126"/>
        <v>18711.138000000003</v>
      </c>
      <c r="AF594" s="1">
        <f t="shared" si="129"/>
        <v>0.6836399999999776</v>
      </c>
      <c r="AG594" s="8">
        <f t="shared" si="127"/>
        <v>40488.861999999994</v>
      </c>
    </row>
    <row r="595" spans="1:33" x14ac:dyDescent="0.2">
      <c r="A595" s="11">
        <f t="shared" si="128"/>
        <v>59300</v>
      </c>
      <c r="B595" s="15">
        <f>inputs!$C$3-MAX(0,MIN((calculations!A595-inputs!$B$8)*0.5,inputs!$C$3))+IF(AND(inputs!$B$23="YES",A595&lt;=inputs!$B$25),inputs!$B$24,0)</f>
        <v>12570</v>
      </c>
      <c r="C595" s="15">
        <f>MAX(0,MIN(A595-B595,inputs!$C$4)*inputs!$B$3)</f>
        <v>7540.2000000000007</v>
      </c>
      <c r="D595" s="16">
        <f>MAX(0,(MIN(A595,inputs!$C$5)-(inputs!$C$4+B595))*inputs!$B$4)</f>
        <v>3611.6000000000004</v>
      </c>
      <c r="E595" s="16">
        <f>MAX(0, (calculations!A595-inputs!$C$5)*inputs!$B$5)</f>
        <v>0</v>
      </c>
      <c r="F595" s="19">
        <f>MAX(0,inputs!$B$13*(MIN(calculations!A595,inputs!$C$14)-inputs!$C$13))+MAX(0,inputs!$B$14*(calculations!A595-inputs!$C$14))</f>
        <v>5175.8500000000004</v>
      </c>
      <c r="G595" s="22">
        <f>MAX(MIN((calculations!A595-inputs!$B$21)/10000,100%),0) * inputs!$B$18</f>
        <v>2451.8520000000003</v>
      </c>
      <c r="H595" s="22">
        <f>IF(AND(inputs!$B$35="YES", calculations!A595&gt;=inputs!$B$36,calculations!A595&lt;inputs!$B$37),inputs!$B$38*MIN(2,inputs!$B$17),0)</f>
        <v>0</v>
      </c>
      <c r="I595" s="25">
        <f>MIN(inputs!$B$32,A595)</f>
        <v>20000</v>
      </c>
      <c r="J595" s="25">
        <f>inputs!$B$29*(1+inputs!$B$33)-MAX(0,inputs!$B$31*(I595-inputs!$B$30))</f>
        <v>46486.999999999993</v>
      </c>
      <c r="K595" s="26">
        <f t="shared" si="117"/>
        <v>20000</v>
      </c>
      <c r="L595" s="25">
        <f>MAX(0,J595*(1+inputs!$B$33)-MAX(0,inputs!$B$31*(K595-inputs!$B$30)))</f>
        <v>47184.304999999986</v>
      </c>
      <c r="M595" s="26">
        <f t="shared" si="118"/>
        <v>24366.666666666668</v>
      </c>
      <c r="N595" s="25">
        <f>MAX(0,L595*(1+inputs!$B$33)-MAX(0,inputs!$B$31*(M595-inputs!$B$30)))</f>
        <v>47515.629574999977</v>
      </c>
      <c r="O595" s="26">
        <f t="shared" si="119"/>
        <v>28733.333333333336</v>
      </c>
      <c r="P595" s="25">
        <f>MAX(0,N595*(1+inputs!$B$33)-MAX(0,inputs!$B$31*(O595-inputs!$B$30)))</f>
        <v>47458.924018624966</v>
      </c>
      <c r="Q595" s="26">
        <f t="shared" si="120"/>
        <v>33100</v>
      </c>
      <c r="R595" s="25">
        <f>MAX(0,P595*(1+inputs!$B$33)-MAX(0,inputs!$B$31*(Q595-inputs!$B$30)))</f>
        <v>47008.367878904333</v>
      </c>
      <c r="S595" s="26">
        <f t="shared" si="121"/>
        <v>37466.666666666672</v>
      </c>
      <c r="T595" s="25">
        <f>MAX(0,R595*(1+inputs!$B$33)-MAX(0,inputs!$B$31*(S595-inputs!$B$30)))</f>
        <v>46158.05339708789</v>
      </c>
      <c r="U595" s="26">
        <f t="shared" si="122"/>
        <v>41833.333333333328</v>
      </c>
      <c r="V595" s="25">
        <f>MAX(0,T595*(1+inputs!$B$33)-MAX(0,inputs!$B$31*(U595-inputs!$B$30)))</f>
        <v>44901.9841980442</v>
      </c>
      <c r="W595" s="26">
        <f t="shared" si="123"/>
        <v>46200</v>
      </c>
      <c r="X595" s="25">
        <f>MAX(0,V595*(1+inputs!$B$33)-MAX(0,inputs!$B$31*(W595-inputs!$B$30)))</f>
        <v>43234.073961014859</v>
      </c>
      <c r="Y595" s="26">
        <f t="shared" si="124"/>
        <v>50566.666666666672</v>
      </c>
      <c r="Z595" s="25">
        <f>MAX(0,X595*(1+inputs!$B$33)-MAX(0,inputs!$B$31*(Y595-inputs!$B$30)))</f>
        <v>41148.145070430073</v>
      </c>
      <c r="AA595" s="25">
        <f>MAX(0,Y595*(1+inputs!$B$33)-MAX(0,inputs!$B$31*(Z595-inputs!$B$30)))</f>
        <v>49438.393610327956</v>
      </c>
      <c r="AB595" s="26">
        <f t="shared" si="125"/>
        <v>59300</v>
      </c>
      <c r="AC595" s="25">
        <f>MAX(0,AA595*(1+inputs!$B$33)-MAX(0,inputs!$B$31*(AB595-inputs!$B$30)))</f>
        <v>46659.529514482871</v>
      </c>
      <c r="AD595" s="26">
        <f>IF(inputs!$B$27="YES",MAX(0,inputs!$B$31*(AB595-inputs!$B$30)),0)</f>
        <v>0</v>
      </c>
      <c r="AE595" s="3">
        <f t="shared" si="126"/>
        <v>18779.502</v>
      </c>
      <c r="AF595" s="1">
        <f t="shared" si="129"/>
        <v>0.68364000000001401</v>
      </c>
      <c r="AG595" s="8">
        <f t="shared" si="127"/>
        <v>40520.498</v>
      </c>
    </row>
    <row r="596" spans="1:33" x14ac:dyDescent="0.2">
      <c r="A596" s="11">
        <f t="shared" si="128"/>
        <v>59400</v>
      </c>
      <c r="B596" s="15">
        <f>inputs!$C$3-MAX(0,MIN((calculations!A596-inputs!$B$8)*0.5,inputs!$C$3))+IF(AND(inputs!$B$23="YES",A596&lt;=inputs!$B$25),inputs!$B$24,0)</f>
        <v>12570</v>
      </c>
      <c r="C596" s="15">
        <f>MAX(0,MIN(A596-B596,inputs!$C$4)*inputs!$B$3)</f>
        <v>7540.2000000000007</v>
      </c>
      <c r="D596" s="16">
        <f>MAX(0,(MIN(A596,inputs!$C$5)-(inputs!$C$4+B596))*inputs!$B$4)</f>
        <v>3651.6000000000004</v>
      </c>
      <c r="E596" s="16">
        <f>MAX(0, (calculations!A596-inputs!$C$5)*inputs!$B$5)</f>
        <v>0</v>
      </c>
      <c r="F596" s="19">
        <f>MAX(0,inputs!$B$13*(MIN(calculations!A596,inputs!$C$14)-inputs!$C$13))+MAX(0,inputs!$B$14*(calculations!A596-inputs!$C$14))</f>
        <v>5177.8500000000004</v>
      </c>
      <c r="G596" s="22">
        <f>MAX(MIN((calculations!A596-inputs!$B$21)/10000,100%),0) * inputs!$B$18</f>
        <v>2478.2159999999999</v>
      </c>
      <c r="H596" s="22">
        <f>IF(AND(inputs!$B$35="YES", calculations!A596&gt;=inputs!$B$36,calculations!A596&lt;inputs!$B$37),inputs!$B$38*MIN(2,inputs!$B$17),0)</f>
        <v>0</v>
      </c>
      <c r="I596" s="25">
        <f>MIN(inputs!$B$32,A596)</f>
        <v>20000</v>
      </c>
      <c r="J596" s="25">
        <f>inputs!$B$29*(1+inputs!$B$33)-MAX(0,inputs!$B$31*(I596-inputs!$B$30))</f>
        <v>46486.999999999993</v>
      </c>
      <c r="K596" s="26">
        <f t="shared" si="117"/>
        <v>20000</v>
      </c>
      <c r="L596" s="25">
        <f>MAX(0,J596*(1+inputs!$B$33)-MAX(0,inputs!$B$31*(K596-inputs!$B$30)))</f>
        <v>47184.304999999986</v>
      </c>
      <c r="M596" s="26">
        <f t="shared" si="118"/>
        <v>24377.777777777777</v>
      </c>
      <c r="N596" s="25">
        <f>MAX(0,L596*(1+inputs!$B$33)-MAX(0,inputs!$B$31*(M596-inputs!$B$30)))</f>
        <v>47514.629574999977</v>
      </c>
      <c r="O596" s="26">
        <f t="shared" si="119"/>
        <v>28755.555555555555</v>
      </c>
      <c r="P596" s="25">
        <f>MAX(0,N596*(1+inputs!$B$33)-MAX(0,inputs!$B$31*(O596-inputs!$B$30)))</f>
        <v>47455.909018624967</v>
      </c>
      <c r="Q596" s="26">
        <f t="shared" si="120"/>
        <v>33133.333333333336</v>
      </c>
      <c r="R596" s="25">
        <f>MAX(0,P596*(1+inputs!$B$33)-MAX(0,inputs!$B$31*(Q596-inputs!$B$30)))</f>
        <v>47002.307653904332</v>
      </c>
      <c r="S596" s="26">
        <f t="shared" si="121"/>
        <v>37511.111111111109</v>
      </c>
      <c r="T596" s="25">
        <f>MAX(0,R596*(1+inputs!$B$33)-MAX(0,inputs!$B$31*(S596-inputs!$B$30)))</f>
        <v>46147.902268712889</v>
      </c>
      <c r="U596" s="26">
        <f t="shared" si="122"/>
        <v>41888.888888888891</v>
      </c>
      <c r="V596" s="25">
        <f>MAX(0,T596*(1+inputs!$B$33)-MAX(0,inputs!$B$31*(U596-inputs!$B$30)))</f>
        <v>44886.680802743576</v>
      </c>
      <c r="W596" s="26">
        <f t="shared" si="123"/>
        <v>46266.666666666672</v>
      </c>
      <c r="X596" s="25">
        <f>MAX(0,V596*(1+inputs!$B$33)-MAX(0,inputs!$B$31*(W596-inputs!$B$30)))</f>
        <v>43212.541014784721</v>
      </c>
      <c r="Y596" s="26">
        <f t="shared" si="124"/>
        <v>50644.444444444445</v>
      </c>
      <c r="Z596" s="25">
        <f>MAX(0,X596*(1+inputs!$B$33)-MAX(0,inputs!$B$31*(Y596-inputs!$B$30)))</f>
        <v>41119.289130006488</v>
      </c>
      <c r="AA596" s="25">
        <f>MAX(0,Y596*(1+inputs!$B$33)-MAX(0,inputs!$B$31*(Z596-inputs!$B$30)))</f>
        <v>49519.935089410523</v>
      </c>
      <c r="AB596" s="26">
        <f t="shared" si="125"/>
        <v>59400</v>
      </c>
      <c r="AC596" s="25">
        <f>MAX(0,AA596*(1+inputs!$B$33)-MAX(0,inputs!$B$31*(AB596-inputs!$B$30)))</f>
        <v>46733.294115751676</v>
      </c>
      <c r="AD596" s="26">
        <f>IF(inputs!$B$27="YES",MAX(0,inputs!$B$31*(AB596-inputs!$B$30)),0)</f>
        <v>0</v>
      </c>
      <c r="AE596" s="3">
        <f t="shared" si="126"/>
        <v>18847.866000000002</v>
      </c>
      <c r="AF596" s="1">
        <f t="shared" si="129"/>
        <v>0.68364000000001401</v>
      </c>
      <c r="AG596" s="8">
        <f t="shared" si="127"/>
        <v>40552.133999999998</v>
      </c>
    </row>
    <row r="597" spans="1:33" x14ac:dyDescent="0.2">
      <c r="A597" s="11">
        <f t="shared" si="128"/>
        <v>59500</v>
      </c>
      <c r="B597" s="15">
        <f>inputs!$C$3-MAX(0,MIN((calculations!A597-inputs!$B$8)*0.5,inputs!$C$3))+IF(AND(inputs!$B$23="YES",A597&lt;=inputs!$B$25),inputs!$B$24,0)</f>
        <v>12570</v>
      </c>
      <c r="C597" s="15">
        <f>MAX(0,MIN(A597-B597,inputs!$C$4)*inputs!$B$3)</f>
        <v>7540.2000000000007</v>
      </c>
      <c r="D597" s="16">
        <f>MAX(0,(MIN(A597,inputs!$C$5)-(inputs!$C$4+B597))*inputs!$B$4)</f>
        <v>3691.6000000000004</v>
      </c>
      <c r="E597" s="16">
        <f>MAX(0, (calculations!A597-inputs!$C$5)*inputs!$B$5)</f>
        <v>0</v>
      </c>
      <c r="F597" s="19">
        <f>MAX(0,inputs!$B$13*(MIN(calculations!A597,inputs!$C$14)-inputs!$C$13))+MAX(0,inputs!$B$14*(calculations!A597-inputs!$C$14))</f>
        <v>5179.8500000000004</v>
      </c>
      <c r="G597" s="22">
        <f>MAX(MIN((calculations!A597-inputs!$B$21)/10000,100%),0) * inputs!$B$18</f>
        <v>2504.58</v>
      </c>
      <c r="H597" s="22">
        <f>IF(AND(inputs!$B$35="YES", calculations!A597&gt;=inputs!$B$36,calculations!A597&lt;inputs!$B$37),inputs!$B$38*MIN(2,inputs!$B$17),0)</f>
        <v>0</v>
      </c>
      <c r="I597" s="25">
        <f>MIN(inputs!$B$32,A597)</f>
        <v>20000</v>
      </c>
      <c r="J597" s="25">
        <f>inputs!$B$29*(1+inputs!$B$33)-MAX(0,inputs!$B$31*(I597-inputs!$B$30))</f>
        <v>46486.999999999993</v>
      </c>
      <c r="K597" s="26">
        <f t="shared" si="117"/>
        <v>20000</v>
      </c>
      <c r="L597" s="25">
        <f>MAX(0,J597*(1+inputs!$B$33)-MAX(0,inputs!$B$31*(K597-inputs!$B$30)))</f>
        <v>47184.304999999986</v>
      </c>
      <c r="M597" s="26">
        <f t="shared" si="118"/>
        <v>24388.888888888891</v>
      </c>
      <c r="N597" s="25">
        <f>MAX(0,L597*(1+inputs!$B$33)-MAX(0,inputs!$B$31*(M597-inputs!$B$30)))</f>
        <v>47513.629574999977</v>
      </c>
      <c r="O597" s="26">
        <f t="shared" si="119"/>
        <v>28777.777777777777</v>
      </c>
      <c r="P597" s="25">
        <f>MAX(0,N597*(1+inputs!$B$33)-MAX(0,inputs!$B$31*(O597-inputs!$B$30)))</f>
        <v>47452.894018624967</v>
      </c>
      <c r="Q597" s="26">
        <f t="shared" si="120"/>
        <v>33166.666666666664</v>
      </c>
      <c r="R597" s="25">
        <f>MAX(0,P597*(1+inputs!$B$33)-MAX(0,inputs!$B$31*(Q597-inputs!$B$30)))</f>
        <v>46996.247428904338</v>
      </c>
      <c r="S597" s="26">
        <f t="shared" si="121"/>
        <v>37555.555555555555</v>
      </c>
      <c r="T597" s="25">
        <f>MAX(0,R597*(1+inputs!$B$33)-MAX(0,inputs!$B$31*(S597-inputs!$B$30)))</f>
        <v>46137.751140337896</v>
      </c>
      <c r="U597" s="26">
        <f t="shared" si="122"/>
        <v>41944.444444444445</v>
      </c>
      <c r="V597" s="25">
        <f>MAX(0,T597*(1+inputs!$B$33)-MAX(0,inputs!$B$31*(U597-inputs!$B$30)))</f>
        <v>44871.37740744296</v>
      </c>
      <c r="W597" s="26">
        <f t="shared" si="123"/>
        <v>46333.333333333328</v>
      </c>
      <c r="X597" s="25">
        <f>MAX(0,V597*(1+inputs!$B$33)-MAX(0,inputs!$B$31*(W597-inputs!$B$30)))</f>
        <v>43191.008068554598</v>
      </c>
      <c r="Y597" s="26">
        <f t="shared" si="124"/>
        <v>50722.222222222219</v>
      </c>
      <c r="Z597" s="25">
        <f>MAX(0,X597*(1+inputs!$B$33)-MAX(0,inputs!$B$31*(Y597-inputs!$B$30)))</f>
        <v>41090.433189582909</v>
      </c>
      <c r="AA597" s="25">
        <f>MAX(0,Y597*(1+inputs!$B$33)-MAX(0,inputs!$B$31*(Z597-inputs!$B$30)))</f>
        <v>49601.476568493083</v>
      </c>
      <c r="AB597" s="26">
        <f t="shared" si="125"/>
        <v>59500</v>
      </c>
      <c r="AC597" s="25">
        <f>MAX(0,AA597*(1+inputs!$B$33)-MAX(0,inputs!$B$31*(AB597-inputs!$B$30)))</f>
        <v>46807.058717020474</v>
      </c>
      <c r="AD597" s="26">
        <f>IF(inputs!$B$27="YES",MAX(0,inputs!$B$31*(AB597-inputs!$B$30)),0)</f>
        <v>0</v>
      </c>
      <c r="AE597" s="3">
        <f t="shared" si="126"/>
        <v>18916.230000000003</v>
      </c>
      <c r="AF597" s="1">
        <f t="shared" si="129"/>
        <v>0.6836399999999776</v>
      </c>
      <c r="AG597" s="8">
        <f t="shared" si="127"/>
        <v>40583.769999999997</v>
      </c>
    </row>
    <row r="598" spans="1:33" x14ac:dyDescent="0.2">
      <c r="A598" s="11">
        <f t="shared" si="128"/>
        <v>59600</v>
      </c>
      <c r="B598" s="15">
        <f>inputs!$C$3-MAX(0,MIN((calculations!A598-inputs!$B$8)*0.5,inputs!$C$3))+IF(AND(inputs!$B$23="YES",A598&lt;=inputs!$B$25),inputs!$B$24,0)</f>
        <v>12570</v>
      </c>
      <c r="C598" s="15">
        <f>MAX(0,MIN(A598-B598,inputs!$C$4)*inputs!$B$3)</f>
        <v>7540.2000000000007</v>
      </c>
      <c r="D598" s="16">
        <f>MAX(0,(MIN(A598,inputs!$C$5)-(inputs!$C$4+B598))*inputs!$B$4)</f>
        <v>3731.6000000000004</v>
      </c>
      <c r="E598" s="16">
        <f>MAX(0, (calculations!A598-inputs!$C$5)*inputs!$B$5)</f>
        <v>0</v>
      </c>
      <c r="F598" s="19">
        <f>MAX(0,inputs!$B$13*(MIN(calculations!A598,inputs!$C$14)-inputs!$C$13))+MAX(0,inputs!$B$14*(calculations!A598-inputs!$C$14))</f>
        <v>5181.8500000000004</v>
      </c>
      <c r="G598" s="22">
        <f>MAX(MIN((calculations!A598-inputs!$B$21)/10000,100%),0) * inputs!$B$18</f>
        <v>2530.944</v>
      </c>
      <c r="H598" s="22">
        <f>IF(AND(inputs!$B$35="YES", calculations!A598&gt;=inputs!$B$36,calculations!A598&lt;inputs!$B$37),inputs!$B$38*MIN(2,inputs!$B$17),0)</f>
        <v>0</v>
      </c>
      <c r="I598" s="25">
        <f>MIN(inputs!$B$32,A598)</f>
        <v>20000</v>
      </c>
      <c r="J598" s="25">
        <f>inputs!$B$29*(1+inputs!$B$33)-MAX(0,inputs!$B$31*(I598-inputs!$B$30))</f>
        <v>46486.999999999993</v>
      </c>
      <c r="K598" s="26">
        <f t="shared" si="117"/>
        <v>20000</v>
      </c>
      <c r="L598" s="25">
        <f>MAX(0,J598*(1+inputs!$B$33)-MAX(0,inputs!$B$31*(K598-inputs!$B$30)))</f>
        <v>47184.304999999986</v>
      </c>
      <c r="M598" s="26">
        <f t="shared" si="118"/>
        <v>24400</v>
      </c>
      <c r="N598" s="25">
        <f>MAX(0,L598*(1+inputs!$B$33)-MAX(0,inputs!$B$31*(M598-inputs!$B$30)))</f>
        <v>47512.629574999977</v>
      </c>
      <c r="O598" s="26">
        <f t="shared" si="119"/>
        <v>28800</v>
      </c>
      <c r="P598" s="25">
        <f>MAX(0,N598*(1+inputs!$B$33)-MAX(0,inputs!$B$31*(O598-inputs!$B$30)))</f>
        <v>47449.879018624968</v>
      </c>
      <c r="Q598" s="26">
        <f t="shared" si="120"/>
        <v>33200</v>
      </c>
      <c r="R598" s="25">
        <f>MAX(0,P598*(1+inputs!$B$33)-MAX(0,inputs!$B$31*(Q598-inputs!$B$30)))</f>
        <v>46990.187203904337</v>
      </c>
      <c r="S598" s="26">
        <f t="shared" si="121"/>
        <v>37600</v>
      </c>
      <c r="T598" s="25">
        <f>MAX(0,R598*(1+inputs!$B$33)-MAX(0,inputs!$B$31*(S598-inputs!$B$30)))</f>
        <v>46127.600011962895</v>
      </c>
      <c r="U598" s="26">
        <f t="shared" si="122"/>
        <v>42000</v>
      </c>
      <c r="V598" s="25">
        <f>MAX(0,T598*(1+inputs!$B$33)-MAX(0,inputs!$B$31*(U598-inputs!$B$30)))</f>
        <v>44856.07401214233</v>
      </c>
      <c r="W598" s="26">
        <f t="shared" si="123"/>
        <v>46400</v>
      </c>
      <c r="X598" s="25">
        <f>MAX(0,V598*(1+inputs!$B$33)-MAX(0,inputs!$B$31*(W598-inputs!$B$30)))</f>
        <v>43169.47512232446</v>
      </c>
      <c r="Y598" s="26">
        <f t="shared" si="124"/>
        <v>50800</v>
      </c>
      <c r="Z598" s="25">
        <f>MAX(0,X598*(1+inputs!$B$33)-MAX(0,inputs!$B$31*(Y598-inputs!$B$30)))</f>
        <v>41061.577249159323</v>
      </c>
      <c r="AA598" s="25">
        <f>MAX(0,Y598*(1+inputs!$B$33)-MAX(0,inputs!$B$31*(Z598-inputs!$B$30)))</f>
        <v>49683.018047575657</v>
      </c>
      <c r="AB598" s="26">
        <f t="shared" si="125"/>
        <v>59600</v>
      </c>
      <c r="AC598" s="25">
        <f>MAX(0,AA598*(1+inputs!$B$33)-MAX(0,inputs!$B$31*(AB598-inputs!$B$30)))</f>
        <v>46880.823318289287</v>
      </c>
      <c r="AD598" s="26">
        <f>IF(inputs!$B$27="YES",MAX(0,inputs!$B$31*(AB598-inputs!$B$30)),0)</f>
        <v>0</v>
      </c>
      <c r="AE598" s="3">
        <f t="shared" si="126"/>
        <v>18984.594000000001</v>
      </c>
      <c r="AF598" s="1">
        <f t="shared" si="129"/>
        <v>0.68364000000001401</v>
      </c>
      <c r="AG598" s="8">
        <f t="shared" si="127"/>
        <v>40615.406000000003</v>
      </c>
    </row>
    <row r="599" spans="1:33" x14ac:dyDescent="0.2">
      <c r="A599" s="11">
        <f t="shared" si="128"/>
        <v>59700</v>
      </c>
      <c r="B599" s="15">
        <f>inputs!$C$3-MAX(0,MIN((calculations!A599-inputs!$B$8)*0.5,inputs!$C$3))+IF(AND(inputs!$B$23="YES",A599&lt;=inputs!$B$25),inputs!$B$24,0)</f>
        <v>12570</v>
      </c>
      <c r="C599" s="15">
        <f>MAX(0,MIN(A599-B599,inputs!$C$4)*inputs!$B$3)</f>
        <v>7540.2000000000007</v>
      </c>
      <c r="D599" s="16">
        <f>MAX(0,(MIN(A599,inputs!$C$5)-(inputs!$C$4+B599))*inputs!$B$4)</f>
        <v>3771.6000000000004</v>
      </c>
      <c r="E599" s="16">
        <f>MAX(0, (calculations!A599-inputs!$C$5)*inputs!$B$5)</f>
        <v>0</v>
      </c>
      <c r="F599" s="19">
        <f>MAX(0,inputs!$B$13*(MIN(calculations!A599,inputs!$C$14)-inputs!$C$13))+MAX(0,inputs!$B$14*(calculations!A599-inputs!$C$14))</f>
        <v>5183.8500000000004</v>
      </c>
      <c r="G599" s="22">
        <f>MAX(MIN((calculations!A599-inputs!$B$21)/10000,100%),0) * inputs!$B$18</f>
        <v>2557.308</v>
      </c>
      <c r="H599" s="22">
        <f>IF(AND(inputs!$B$35="YES", calculations!A599&gt;=inputs!$B$36,calculations!A599&lt;inputs!$B$37),inputs!$B$38*MIN(2,inputs!$B$17),0)</f>
        <v>0</v>
      </c>
      <c r="I599" s="25">
        <f>MIN(inputs!$B$32,A599)</f>
        <v>20000</v>
      </c>
      <c r="J599" s="25">
        <f>inputs!$B$29*(1+inputs!$B$33)-MAX(0,inputs!$B$31*(I599-inputs!$B$30))</f>
        <v>46486.999999999993</v>
      </c>
      <c r="K599" s="26">
        <f t="shared" si="117"/>
        <v>20000</v>
      </c>
      <c r="L599" s="25">
        <f>MAX(0,J599*(1+inputs!$B$33)-MAX(0,inputs!$B$31*(K599-inputs!$B$30)))</f>
        <v>47184.304999999986</v>
      </c>
      <c r="M599" s="26">
        <f t="shared" si="118"/>
        <v>24411.111111111109</v>
      </c>
      <c r="N599" s="25">
        <f>MAX(0,L599*(1+inputs!$B$33)-MAX(0,inputs!$B$31*(M599-inputs!$B$30)))</f>
        <v>47511.629574999977</v>
      </c>
      <c r="O599" s="26">
        <f t="shared" si="119"/>
        <v>28822.222222222223</v>
      </c>
      <c r="P599" s="25">
        <f>MAX(0,N599*(1+inputs!$B$33)-MAX(0,inputs!$B$31*(O599-inputs!$B$30)))</f>
        <v>47446.864018624969</v>
      </c>
      <c r="Q599" s="26">
        <f t="shared" si="120"/>
        <v>33233.333333333336</v>
      </c>
      <c r="R599" s="25">
        <f>MAX(0,P599*(1+inputs!$B$33)-MAX(0,inputs!$B$31*(Q599-inputs!$B$30)))</f>
        <v>46984.126978904336</v>
      </c>
      <c r="S599" s="26">
        <f t="shared" si="121"/>
        <v>37644.444444444445</v>
      </c>
      <c r="T599" s="25">
        <f>MAX(0,R599*(1+inputs!$B$33)-MAX(0,inputs!$B$31*(S599-inputs!$B$30)))</f>
        <v>46117.448883587895</v>
      </c>
      <c r="U599" s="26">
        <f t="shared" si="122"/>
        <v>42055.555555555555</v>
      </c>
      <c r="V599" s="25">
        <f>MAX(0,T599*(1+inputs!$B$33)-MAX(0,inputs!$B$31*(U599-inputs!$B$30)))</f>
        <v>44840.770616841706</v>
      </c>
      <c r="W599" s="26">
        <f t="shared" si="123"/>
        <v>46466.666666666672</v>
      </c>
      <c r="X599" s="25">
        <f>MAX(0,V599*(1+inputs!$B$33)-MAX(0,inputs!$B$31*(W599-inputs!$B$30)))</f>
        <v>43147.942176094322</v>
      </c>
      <c r="Y599" s="26">
        <f t="shared" si="124"/>
        <v>50877.777777777781</v>
      </c>
      <c r="Z599" s="25">
        <f>MAX(0,X599*(1+inputs!$B$33)-MAX(0,inputs!$B$31*(Y599-inputs!$B$30)))</f>
        <v>41032.72130873573</v>
      </c>
      <c r="AA599" s="25">
        <f>MAX(0,Y599*(1+inputs!$B$33)-MAX(0,inputs!$B$31*(Z599-inputs!$B$30)))</f>
        <v>49764.559526658231</v>
      </c>
      <c r="AB599" s="26">
        <f t="shared" si="125"/>
        <v>59700</v>
      </c>
      <c r="AC599" s="25">
        <f>MAX(0,AA599*(1+inputs!$B$33)-MAX(0,inputs!$B$31*(AB599-inputs!$B$30)))</f>
        <v>46954.5879195581</v>
      </c>
      <c r="AD599" s="26">
        <f>IF(inputs!$B$27="YES",MAX(0,inputs!$B$31*(AB599-inputs!$B$30)),0)</f>
        <v>0</v>
      </c>
      <c r="AE599" s="3">
        <f t="shared" si="126"/>
        <v>19052.958000000002</v>
      </c>
      <c r="AF599" s="1">
        <f t="shared" si="129"/>
        <v>0.6836399999999776</v>
      </c>
      <c r="AG599" s="8">
        <f t="shared" si="127"/>
        <v>40647.042000000001</v>
      </c>
    </row>
    <row r="600" spans="1:33" x14ac:dyDescent="0.2">
      <c r="A600" s="11">
        <f t="shared" si="128"/>
        <v>59800</v>
      </c>
      <c r="B600" s="15">
        <f>inputs!$C$3-MAX(0,MIN((calculations!A600-inputs!$B$8)*0.5,inputs!$C$3))+IF(AND(inputs!$B$23="YES",A600&lt;=inputs!$B$25),inputs!$B$24,0)</f>
        <v>12570</v>
      </c>
      <c r="C600" s="15">
        <f>MAX(0,MIN(A600-B600,inputs!$C$4)*inputs!$B$3)</f>
        <v>7540.2000000000007</v>
      </c>
      <c r="D600" s="16">
        <f>MAX(0,(MIN(A600,inputs!$C$5)-(inputs!$C$4+B600))*inputs!$B$4)</f>
        <v>3811.6000000000004</v>
      </c>
      <c r="E600" s="16">
        <f>MAX(0, (calculations!A600-inputs!$C$5)*inputs!$B$5)</f>
        <v>0</v>
      </c>
      <c r="F600" s="19">
        <f>MAX(0,inputs!$B$13*(MIN(calculations!A600,inputs!$C$14)-inputs!$C$13))+MAX(0,inputs!$B$14*(calculations!A600-inputs!$C$14))</f>
        <v>5185.8500000000004</v>
      </c>
      <c r="G600" s="22">
        <f>MAX(MIN((calculations!A600-inputs!$B$21)/10000,100%),0) * inputs!$B$18</f>
        <v>2583.672</v>
      </c>
      <c r="H600" s="22">
        <f>IF(AND(inputs!$B$35="YES", calculations!A600&gt;=inputs!$B$36,calculations!A600&lt;inputs!$B$37),inputs!$B$38*MIN(2,inputs!$B$17),0)</f>
        <v>0</v>
      </c>
      <c r="I600" s="25">
        <f>MIN(inputs!$B$32,A600)</f>
        <v>20000</v>
      </c>
      <c r="J600" s="25">
        <f>inputs!$B$29*(1+inputs!$B$33)-MAX(0,inputs!$B$31*(I600-inputs!$B$30))</f>
        <v>46486.999999999993</v>
      </c>
      <c r="K600" s="26">
        <f t="shared" si="117"/>
        <v>20000</v>
      </c>
      <c r="L600" s="25">
        <f>MAX(0,J600*(1+inputs!$B$33)-MAX(0,inputs!$B$31*(K600-inputs!$B$30)))</f>
        <v>47184.304999999986</v>
      </c>
      <c r="M600" s="26">
        <f t="shared" si="118"/>
        <v>24422.222222222223</v>
      </c>
      <c r="N600" s="25">
        <f>MAX(0,L600*(1+inputs!$B$33)-MAX(0,inputs!$B$31*(M600-inputs!$B$30)))</f>
        <v>47510.629574999977</v>
      </c>
      <c r="O600" s="26">
        <f t="shared" si="119"/>
        <v>28844.444444444445</v>
      </c>
      <c r="P600" s="25">
        <f>MAX(0,N600*(1+inputs!$B$33)-MAX(0,inputs!$B$31*(O600-inputs!$B$30)))</f>
        <v>47443.849018624969</v>
      </c>
      <c r="Q600" s="26">
        <f t="shared" si="120"/>
        <v>33266.666666666664</v>
      </c>
      <c r="R600" s="25">
        <f>MAX(0,P600*(1+inputs!$B$33)-MAX(0,inputs!$B$31*(Q600-inputs!$B$30)))</f>
        <v>46978.066753904335</v>
      </c>
      <c r="S600" s="26">
        <f t="shared" si="121"/>
        <v>37688.888888888891</v>
      </c>
      <c r="T600" s="25">
        <f>MAX(0,R600*(1+inputs!$B$33)-MAX(0,inputs!$B$31*(S600-inputs!$B$30)))</f>
        <v>46107.297755212894</v>
      </c>
      <c r="U600" s="26">
        <f t="shared" si="122"/>
        <v>42111.111111111109</v>
      </c>
      <c r="V600" s="25">
        <f>MAX(0,T600*(1+inputs!$B$33)-MAX(0,inputs!$B$31*(U600-inputs!$B$30)))</f>
        <v>44825.467221541083</v>
      </c>
      <c r="W600" s="26">
        <f t="shared" si="123"/>
        <v>46533.333333333328</v>
      </c>
      <c r="X600" s="25">
        <f>MAX(0,V600*(1+inputs!$B$33)-MAX(0,inputs!$B$31*(W600-inputs!$B$30)))</f>
        <v>43126.409229864192</v>
      </c>
      <c r="Y600" s="26">
        <f t="shared" si="124"/>
        <v>50955.555555555555</v>
      </c>
      <c r="Z600" s="25">
        <f>MAX(0,X600*(1+inputs!$B$33)-MAX(0,inputs!$B$31*(Y600-inputs!$B$30)))</f>
        <v>41003.865368312145</v>
      </c>
      <c r="AA600" s="25">
        <f>MAX(0,Y600*(1+inputs!$B$33)-MAX(0,inputs!$B$31*(Z600-inputs!$B$30)))</f>
        <v>49846.101005740791</v>
      </c>
      <c r="AB600" s="26">
        <f t="shared" si="125"/>
        <v>59800</v>
      </c>
      <c r="AC600" s="25">
        <f>MAX(0,AA600*(1+inputs!$B$33)-MAX(0,inputs!$B$31*(AB600-inputs!$B$30)))</f>
        <v>47028.352520826898</v>
      </c>
      <c r="AD600" s="26">
        <f>IF(inputs!$B$27="YES",MAX(0,inputs!$B$31*(AB600-inputs!$B$30)),0)</f>
        <v>0</v>
      </c>
      <c r="AE600" s="3">
        <f t="shared" si="126"/>
        <v>19121.322</v>
      </c>
      <c r="AF600" s="1">
        <f t="shared" si="129"/>
        <v>0.68364000000001401</v>
      </c>
      <c r="AG600" s="8">
        <f t="shared" si="127"/>
        <v>40678.678</v>
      </c>
    </row>
    <row r="601" spans="1:33" x14ac:dyDescent="0.2">
      <c r="A601" s="11">
        <f t="shared" si="128"/>
        <v>59900</v>
      </c>
      <c r="B601" s="15">
        <f>inputs!$C$3-MAX(0,MIN((calculations!A601-inputs!$B$8)*0.5,inputs!$C$3))+IF(AND(inputs!$B$23="YES",A601&lt;=inputs!$B$25),inputs!$B$24,0)</f>
        <v>12570</v>
      </c>
      <c r="C601" s="15">
        <f>MAX(0,MIN(A601-B601,inputs!$C$4)*inputs!$B$3)</f>
        <v>7540.2000000000007</v>
      </c>
      <c r="D601" s="16">
        <f>MAX(0,(MIN(A601,inputs!$C$5)-(inputs!$C$4+B601))*inputs!$B$4)</f>
        <v>3851.6000000000004</v>
      </c>
      <c r="E601" s="16">
        <f>MAX(0, (calculations!A601-inputs!$C$5)*inputs!$B$5)</f>
        <v>0</v>
      </c>
      <c r="F601" s="19">
        <f>MAX(0,inputs!$B$13*(MIN(calculations!A601,inputs!$C$14)-inputs!$C$13))+MAX(0,inputs!$B$14*(calculations!A601-inputs!$C$14))</f>
        <v>5187.8500000000004</v>
      </c>
      <c r="G601" s="22">
        <f>MAX(MIN((calculations!A601-inputs!$B$21)/10000,100%),0) * inputs!$B$18</f>
        <v>2610.0360000000001</v>
      </c>
      <c r="H601" s="22">
        <f>IF(AND(inputs!$B$35="YES", calculations!A601&gt;=inputs!$B$36,calculations!A601&lt;inputs!$B$37),inputs!$B$38*MIN(2,inputs!$B$17),0)</f>
        <v>0</v>
      </c>
      <c r="I601" s="25">
        <f>MIN(inputs!$B$32,A601)</f>
        <v>20000</v>
      </c>
      <c r="J601" s="25">
        <f>inputs!$B$29*(1+inputs!$B$33)-MAX(0,inputs!$B$31*(I601-inputs!$B$30))</f>
        <v>46486.999999999993</v>
      </c>
      <c r="K601" s="26">
        <f t="shared" si="117"/>
        <v>20000</v>
      </c>
      <c r="L601" s="25">
        <f>MAX(0,J601*(1+inputs!$B$33)-MAX(0,inputs!$B$31*(K601-inputs!$B$30)))</f>
        <v>47184.304999999986</v>
      </c>
      <c r="M601" s="26">
        <f t="shared" si="118"/>
        <v>24433.333333333332</v>
      </c>
      <c r="N601" s="25">
        <f>MAX(0,L601*(1+inputs!$B$33)-MAX(0,inputs!$B$31*(M601-inputs!$B$30)))</f>
        <v>47509.629574999977</v>
      </c>
      <c r="O601" s="26">
        <f t="shared" si="119"/>
        <v>28866.666666666664</v>
      </c>
      <c r="P601" s="25">
        <f>MAX(0,N601*(1+inputs!$B$33)-MAX(0,inputs!$B$31*(O601-inputs!$B$30)))</f>
        <v>47440.83401862497</v>
      </c>
      <c r="Q601" s="26">
        <f t="shared" si="120"/>
        <v>33300</v>
      </c>
      <c r="R601" s="25">
        <f>MAX(0,P601*(1+inputs!$B$33)-MAX(0,inputs!$B$31*(Q601-inputs!$B$30)))</f>
        <v>46972.006528904334</v>
      </c>
      <c r="S601" s="26">
        <f t="shared" si="121"/>
        <v>37733.333333333328</v>
      </c>
      <c r="T601" s="25">
        <f>MAX(0,R601*(1+inputs!$B$33)-MAX(0,inputs!$B$31*(S601-inputs!$B$30)))</f>
        <v>46097.146626837894</v>
      </c>
      <c r="U601" s="26">
        <f t="shared" si="122"/>
        <v>42166.666666666672</v>
      </c>
      <c r="V601" s="25">
        <f>MAX(0,T601*(1+inputs!$B$33)-MAX(0,inputs!$B$31*(U601-inputs!$B$30)))</f>
        <v>44810.163826240452</v>
      </c>
      <c r="W601" s="26">
        <f t="shared" si="123"/>
        <v>46600</v>
      </c>
      <c r="X601" s="25">
        <f>MAX(0,V601*(1+inputs!$B$33)-MAX(0,inputs!$B$31*(W601-inputs!$B$30)))</f>
        <v>43104.876283634054</v>
      </c>
      <c r="Y601" s="26">
        <f t="shared" si="124"/>
        <v>51033.333333333328</v>
      </c>
      <c r="Z601" s="25">
        <f>MAX(0,X601*(1+inputs!$B$33)-MAX(0,inputs!$B$31*(Y601-inputs!$B$30)))</f>
        <v>40975.009427888559</v>
      </c>
      <c r="AA601" s="25">
        <f>MAX(0,Y601*(1+inputs!$B$33)-MAX(0,inputs!$B$31*(Z601-inputs!$B$30)))</f>
        <v>49927.642484823351</v>
      </c>
      <c r="AB601" s="26">
        <f t="shared" si="125"/>
        <v>59900</v>
      </c>
      <c r="AC601" s="25">
        <f>MAX(0,AA601*(1+inputs!$B$33)-MAX(0,inputs!$B$31*(AB601-inputs!$B$30)))</f>
        <v>47102.117122095697</v>
      </c>
      <c r="AD601" s="26">
        <f>IF(inputs!$B$27="YES",MAX(0,inputs!$B$31*(AB601-inputs!$B$30)),0)</f>
        <v>0</v>
      </c>
      <c r="AE601" s="3">
        <f t="shared" si="126"/>
        <v>19189.686000000002</v>
      </c>
      <c r="AF601" s="1">
        <f t="shared" si="129"/>
        <v>0.68364000000001401</v>
      </c>
      <c r="AG601" s="8">
        <f t="shared" si="127"/>
        <v>40710.313999999998</v>
      </c>
    </row>
    <row r="602" spans="1:33" x14ac:dyDescent="0.2">
      <c r="A602" s="11">
        <f t="shared" si="128"/>
        <v>60000</v>
      </c>
      <c r="B602" s="15">
        <f>inputs!$C$3-MAX(0,MIN((calculations!A602-inputs!$B$8)*0.5,inputs!$C$3))+IF(AND(inputs!$B$23="YES",A602&lt;=inputs!$B$25),inputs!$B$24,0)</f>
        <v>12570</v>
      </c>
      <c r="C602" s="15">
        <f>MAX(0,MIN(A602-B602,inputs!$C$4)*inputs!$B$3)</f>
        <v>7540.2000000000007</v>
      </c>
      <c r="D602" s="16">
        <f>MAX(0,(MIN(A602,inputs!$C$5)-(inputs!$C$4+B602))*inputs!$B$4)</f>
        <v>3891.6000000000004</v>
      </c>
      <c r="E602" s="16">
        <f>MAX(0, (calculations!A602-inputs!$C$5)*inputs!$B$5)</f>
        <v>0</v>
      </c>
      <c r="F602" s="19">
        <f>MAX(0,inputs!$B$13*(MIN(calculations!A602,inputs!$C$14)-inputs!$C$13))+MAX(0,inputs!$B$14*(calculations!A602-inputs!$C$14))</f>
        <v>5189.8500000000004</v>
      </c>
      <c r="G602" s="22">
        <f>MAX(MIN((calculations!A602-inputs!$B$21)/10000,100%),0) * inputs!$B$18</f>
        <v>2636.4</v>
      </c>
      <c r="H602" s="22">
        <f>IF(AND(inputs!$B$35="YES", calculations!A602&gt;=inputs!$B$36,calculations!A602&lt;inputs!$B$37),inputs!$B$38*MIN(2,inputs!$B$17),0)</f>
        <v>0</v>
      </c>
      <c r="I602" s="25">
        <f>MIN(inputs!$B$32,A602)</f>
        <v>20000</v>
      </c>
      <c r="J602" s="25">
        <f>inputs!$B$29*(1+inputs!$B$33)-MAX(0,inputs!$B$31*(I602-inputs!$B$30))</f>
        <v>46486.999999999993</v>
      </c>
      <c r="K602" s="26">
        <f t="shared" si="117"/>
        <v>20000</v>
      </c>
      <c r="L602" s="25">
        <f>MAX(0,J602*(1+inputs!$B$33)-MAX(0,inputs!$B$31*(K602-inputs!$B$30)))</f>
        <v>47184.304999999986</v>
      </c>
      <c r="M602" s="26">
        <f t="shared" si="118"/>
        <v>24444.444444444445</v>
      </c>
      <c r="N602" s="25">
        <f>MAX(0,L602*(1+inputs!$B$33)-MAX(0,inputs!$B$31*(M602-inputs!$B$30)))</f>
        <v>47508.629574999977</v>
      </c>
      <c r="O602" s="26">
        <f t="shared" si="119"/>
        <v>28888.888888888891</v>
      </c>
      <c r="P602" s="25">
        <f>MAX(0,N602*(1+inputs!$B$33)-MAX(0,inputs!$B$31*(O602-inputs!$B$30)))</f>
        <v>47437.81901862497</v>
      </c>
      <c r="Q602" s="26">
        <f t="shared" si="120"/>
        <v>33333.333333333336</v>
      </c>
      <c r="R602" s="25">
        <f>MAX(0,P602*(1+inputs!$B$33)-MAX(0,inputs!$B$31*(Q602-inputs!$B$30)))</f>
        <v>46965.94630390434</v>
      </c>
      <c r="S602" s="26">
        <f t="shared" si="121"/>
        <v>37777.777777777781</v>
      </c>
      <c r="T602" s="25">
        <f>MAX(0,R602*(1+inputs!$B$33)-MAX(0,inputs!$B$31*(S602-inputs!$B$30)))</f>
        <v>46086.9954984629</v>
      </c>
      <c r="U602" s="26">
        <f t="shared" si="122"/>
        <v>42222.222222222219</v>
      </c>
      <c r="V602" s="25">
        <f>MAX(0,T602*(1+inputs!$B$33)-MAX(0,inputs!$B$31*(U602-inputs!$B$30)))</f>
        <v>44794.860430939836</v>
      </c>
      <c r="W602" s="26">
        <f t="shared" si="123"/>
        <v>46666.666666666672</v>
      </c>
      <c r="X602" s="25">
        <f>MAX(0,V602*(1+inputs!$B$33)-MAX(0,inputs!$B$31*(W602-inputs!$B$30)))</f>
        <v>43083.34333740393</v>
      </c>
      <c r="Y602" s="26">
        <f t="shared" si="124"/>
        <v>51111.111111111109</v>
      </c>
      <c r="Z602" s="25">
        <f>MAX(0,X602*(1+inputs!$B$33)-MAX(0,inputs!$B$31*(Y602-inputs!$B$30)))</f>
        <v>40946.153487464981</v>
      </c>
      <c r="AA602" s="25">
        <f>MAX(0,Y602*(1+inputs!$B$33)-MAX(0,inputs!$B$31*(Z602-inputs!$B$30)))</f>
        <v>50009.183963905925</v>
      </c>
      <c r="AB602" s="26">
        <f t="shared" si="125"/>
        <v>60000</v>
      </c>
      <c r="AC602" s="25">
        <f>MAX(0,AA602*(1+inputs!$B$33)-MAX(0,inputs!$B$31*(AB602-inputs!$B$30)))</f>
        <v>47175.88172336451</v>
      </c>
      <c r="AD602" s="26">
        <f>IF(inputs!$B$27="YES",MAX(0,inputs!$B$31*(AB602-inputs!$B$30)),0)</f>
        <v>0</v>
      </c>
      <c r="AE602" s="3">
        <f t="shared" si="126"/>
        <v>19258.050000000003</v>
      </c>
      <c r="AF602" s="1">
        <f t="shared" si="129"/>
        <v>0.42</v>
      </c>
      <c r="AG602" s="8">
        <f t="shared" si="127"/>
        <v>40741.949999999997</v>
      </c>
    </row>
    <row r="603" spans="1:33" x14ac:dyDescent="0.2">
      <c r="A603" s="11">
        <f t="shared" si="128"/>
        <v>60100</v>
      </c>
      <c r="B603" s="15">
        <f>inputs!$C$3-MAX(0,MIN((calculations!A603-inputs!$B$8)*0.5,inputs!$C$3))+IF(AND(inputs!$B$23="YES",A603&lt;=inputs!$B$25),inputs!$B$24,0)</f>
        <v>12570</v>
      </c>
      <c r="C603" s="15">
        <f>MAX(0,MIN(A603-B603,inputs!$C$4)*inputs!$B$3)</f>
        <v>7540.2000000000007</v>
      </c>
      <c r="D603" s="16">
        <f>MAX(0,(MIN(A603,inputs!$C$5)-(inputs!$C$4+B603))*inputs!$B$4)</f>
        <v>3931.6000000000004</v>
      </c>
      <c r="E603" s="16">
        <f>MAX(0, (calculations!A603-inputs!$C$5)*inputs!$B$5)</f>
        <v>0</v>
      </c>
      <c r="F603" s="19">
        <f>MAX(0,inputs!$B$13*(MIN(calculations!A603,inputs!$C$14)-inputs!$C$13))+MAX(0,inputs!$B$14*(calculations!A603-inputs!$C$14))</f>
        <v>5191.8500000000004</v>
      </c>
      <c r="G603" s="22">
        <f>MAX(MIN((calculations!A603-inputs!$B$21)/10000,100%),0) * inputs!$B$18</f>
        <v>2636.4</v>
      </c>
      <c r="H603" s="22">
        <f>IF(AND(inputs!$B$35="YES", calculations!A603&gt;=inputs!$B$36,calculations!A603&lt;inputs!$B$37),inputs!$B$38*MIN(2,inputs!$B$17),0)</f>
        <v>0</v>
      </c>
      <c r="I603" s="25">
        <f>MIN(inputs!$B$32,A603)</f>
        <v>20000</v>
      </c>
      <c r="J603" s="25">
        <f>inputs!$B$29*(1+inputs!$B$33)-MAX(0,inputs!$B$31*(I603-inputs!$B$30))</f>
        <v>46486.999999999993</v>
      </c>
      <c r="K603" s="26">
        <f t="shared" si="117"/>
        <v>20000</v>
      </c>
      <c r="L603" s="25">
        <f>MAX(0,J603*(1+inputs!$B$33)-MAX(0,inputs!$B$31*(K603-inputs!$B$30)))</f>
        <v>47184.304999999986</v>
      </c>
      <c r="M603" s="26">
        <f t="shared" si="118"/>
        <v>24455.555555555555</v>
      </c>
      <c r="N603" s="25">
        <f>MAX(0,L603*(1+inputs!$B$33)-MAX(0,inputs!$B$31*(M603-inputs!$B$30)))</f>
        <v>47507.629574999977</v>
      </c>
      <c r="O603" s="26">
        <f t="shared" si="119"/>
        <v>28911.111111111109</v>
      </c>
      <c r="P603" s="25">
        <f>MAX(0,N603*(1+inputs!$B$33)-MAX(0,inputs!$B$31*(O603-inputs!$B$30)))</f>
        <v>47434.804018624971</v>
      </c>
      <c r="Q603" s="26">
        <f t="shared" si="120"/>
        <v>33366.666666666664</v>
      </c>
      <c r="R603" s="25">
        <f>MAX(0,P603*(1+inputs!$B$33)-MAX(0,inputs!$B$31*(Q603-inputs!$B$30)))</f>
        <v>46959.886078904339</v>
      </c>
      <c r="S603" s="26">
        <f t="shared" si="121"/>
        <v>37822.222222222219</v>
      </c>
      <c r="T603" s="25">
        <f>MAX(0,R603*(1+inputs!$B$33)-MAX(0,inputs!$B$31*(S603-inputs!$B$30)))</f>
        <v>46076.8443700879</v>
      </c>
      <c r="U603" s="26">
        <f t="shared" si="122"/>
        <v>42277.777777777781</v>
      </c>
      <c r="V603" s="25">
        <f>MAX(0,T603*(1+inputs!$B$33)-MAX(0,inputs!$B$31*(U603-inputs!$B$30)))</f>
        <v>44779.557035639213</v>
      </c>
      <c r="W603" s="26">
        <f t="shared" si="123"/>
        <v>46733.333333333328</v>
      </c>
      <c r="X603" s="25">
        <f>MAX(0,V603*(1+inputs!$B$33)-MAX(0,inputs!$B$31*(W603-inputs!$B$30)))</f>
        <v>43061.810391173793</v>
      </c>
      <c r="Y603" s="26">
        <f t="shared" si="124"/>
        <v>51188.888888888891</v>
      </c>
      <c r="Z603" s="25">
        <f>MAX(0,X603*(1+inputs!$B$33)-MAX(0,inputs!$B$31*(Y603-inputs!$B$30)))</f>
        <v>40917.297547041395</v>
      </c>
      <c r="AA603" s="25">
        <f>MAX(0,Y603*(1+inputs!$B$33)-MAX(0,inputs!$B$31*(Z603-inputs!$B$30)))</f>
        <v>50090.725442988492</v>
      </c>
      <c r="AB603" s="26">
        <f t="shared" si="125"/>
        <v>60100</v>
      </c>
      <c r="AC603" s="25">
        <f>MAX(0,AA603*(1+inputs!$B$33)-MAX(0,inputs!$B$31*(AB603-inputs!$B$30)))</f>
        <v>47249.646324633315</v>
      </c>
      <c r="AD603" s="26">
        <f>IF(inputs!$B$27="YES",MAX(0,inputs!$B$31*(AB603-inputs!$B$30)),0)</f>
        <v>0</v>
      </c>
      <c r="AE603" s="3">
        <f t="shared" si="126"/>
        <v>19300.050000000003</v>
      </c>
      <c r="AF603" s="1">
        <f t="shared" si="129"/>
        <v>0.42</v>
      </c>
      <c r="AG603" s="8">
        <f t="shared" si="127"/>
        <v>40799.949999999997</v>
      </c>
    </row>
    <row r="604" spans="1:33" x14ac:dyDescent="0.2">
      <c r="A604" s="11">
        <f t="shared" si="128"/>
        <v>60200</v>
      </c>
      <c r="B604" s="15">
        <f>inputs!$C$3-MAX(0,MIN((calculations!A604-inputs!$B$8)*0.5,inputs!$C$3))+IF(AND(inputs!$B$23="YES",A604&lt;=inputs!$B$25),inputs!$B$24,0)</f>
        <v>12570</v>
      </c>
      <c r="C604" s="15">
        <f>MAX(0,MIN(A604-B604,inputs!$C$4)*inputs!$B$3)</f>
        <v>7540.2000000000007</v>
      </c>
      <c r="D604" s="16">
        <f>MAX(0,(MIN(A604,inputs!$C$5)-(inputs!$C$4+B604))*inputs!$B$4)</f>
        <v>3971.6000000000004</v>
      </c>
      <c r="E604" s="16">
        <f>MAX(0, (calculations!A604-inputs!$C$5)*inputs!$B$5)</f>
        <v>0</v>
      </c>
      <c r="F604" s="19">
        <f>MAX(0,inputs!$B$13*(MIN(calculations!A604,inputs!$C$14)-inputs!$C$13))+MAX(0,inputs!$B$14*(calculations!A604-inputs!$C$14))</f>
        <v>5193.8500000000004</v>
      </c>
      <c r="G604" s="22">
        <f>MAX(MIN((calculations!A604-inputs!$B$21)/10000,100%),0) * inputs!$B$18</f>
        <v>2636.4</v>
      </c>
      <c r="H604" s="22">
        <f>IF(AND(inputs!$B$35="YES", calculations!A604&gt;=inputs!$B$36,calculations!A604&lt;inputs!$B$37),inputs!$B$38*MIN(2,inputs!$B$17),0)</f>
        <v>0</v>
      </c>
      <c r="I604" s="25">
        <f>MIN(inputs!$B$32,A604)</f>
        <v>20000</v>
      </c>
      <c r="J604" s="25">
        <f>inputs!$B$29*(1+inputs!$B$33)-MAX(0,inputs!$B$31*(I604-inputs!$B$30))</f>
        <v>46486.999999999993</v>
      </c>
      <c r="K604" s="26">
        <f t="shared" si="117"/>
        <v>20000</v>
      </c>
      <c r="L604" s="25">
        <f>MAX(0,J604*(1+inputs!$B$33)-MAX(0,inputs!$B$31*(K604-inputs!$B$30)))</f>
        <v>47184.304999999986</v>
      </c>
      <c r="M604" s="26">
        <f t="shared" si="118"/>
        <v>24466.666666666668</v>
      </c>
      <c r="N604" s="25">
        <f>MAX(0,L604*(1+inputs!$B$33)-MAX(0,inputs!$B$31*(M604-inputs!$B$30)))</f>
        <v>47506.629574999977</v>
      </c>
      <c r="O604" s="26">
        <f t="shared" si="119"/>
        <v>28933.333333333336</v>
      </c>
      <c r="P604" s="25">
        <f>MAX(0,N604*(1+inputs!$B$33)-MAX(0,inputs!$B$31*(O604-inputs!$B$30)))</f>
        <v>47431.789018624972</v>
      </c>
      <c r="Q604" s="26">
        <f t="shared" si="120"/>
        <v>33400</v>
      </c>
      <c r="R604" s="25">
        <f>MAX(0,P604*(1+inputs!$B$33)-MAX(0,inputs!$B$31*(Q604-inputs!$B$30)))</f>
        <v>46953.825853904338</v>
      </c>
      <c r="S604" s="26">
        <f t="shared" si="121"/>
        <v>37866.666666666672</v>
      </c>
      <c r="T604" s="25">
        <f>MAX(0,R604*(1+inputs!$B$33)-MAX(0,inputs!$B$31*(S604-inputs!$B$30)))</f>
        <v>46066.693241712899</v>
      </c>
      <c r="U604" s="26">
        <f t="shared" si="122"/>
        <v>42333.333333333328</v>
      </c>
      <c r="V604" s="25">
        <f>MAX(0,T604*(1+inputs!$B$33)-MAX(0,inputs!$B$31*(U604-inputs!$B$30)))</f>
        <v>44764.253640338589</v>
      </c>
      <c r="W604" s="26">
        <f t="shared" si="123"/>
        <v>46800</v>
      </c>
      <c r="X604" s="25">
        <f>MAX(0,V604*(1+inputs!$B$33)-MAX(0,inputs!$B$31*(W604-inputs!$B$30)))</f>
        <v>43040.277444943662</v>
      </c>
      <c r="Y604" s="26">
        <f t="shared" si="124"/>
        <v>51266.666666666672</v>
      </c>
      <c r="Z604" s="25">
        <f>MAX(0,X604*(1+inputs!$B$33)-MAX(0,inputs!$B$31*(Y604-inputs!$B$30)))</f>
        <v>40888.441606617809</v>
      </c>
      <c r="AA604" s="25">
        <f>MAX(0,Y604*(1+inputs!$B$33)-MAX(0,inputs!$B$31*(Z604-inputs!$B$30)))</f>
        <v>50172.26692207106</v>
      </c>
      <c r="AB604" s="26">
        <f t="shared" si="125"/>
        <v>60200</v>
      </c>
      <c r="AC604" s="25">
        <f>MAX(0,AA604*(1+inputs!$B$33)-MAX(0,inputs!$B$31*(AB604-inputs!$B$30)))</f>
        <v>47323.410925902121</v>
      </c>
      <c r="AD604" s="26">
        <f>IF(inputs!$B$27="YES",MAX(0,inputs!$B$31*(AB604-inputs!$B$30)),0)</f>
        <v>0</v>
      </c>
      <c r="AE604" s="3">
        <f t="shared" si="126"/>
        <v>19342.050000000003</v>
      </c>
      <c r="AF604" s="1">
        <f t="shared" si="129"/>
        <v>0.42</v>
      </c>
      <c r="AG604" s="8">
        <f t="shared" si="127"/>
        <v>40857.949999999997</v>
      </c>
    </row>
    <row r="605" spans="1:33" x14ac:dyDescent="0.2">
      <c r="A605" s="11">
        <f t="shared" si="128"/>
        <v>60300</v>
      </c>
      <c r="B605" s="15">
        <f>inputs!$C$3-MAX(0,MIN((calculations!A605-inputs!$B$8)*0.5,inputs!$C$3))+IF(AND(inputs!$B$23="YES",A605&lt;=inputs!$B$25),inputs!$B$24,0)</f>
        <v>12570</v>
      </c>
      <c r="C605" s="15">
        <f>MAX(0,MIN(A605-B605,inputs!$C$4)*inputs!$B$3)</f>
        <v>7540.2000000000007</v>
      </c>
      <c r="D605" s="16">
        <f>MAX(0,(MIN(A605,inputs!$C$5)-(inputs!$C$4+B605))*inputs!$B$4)</f>
        <v>4011.6000000000004</v>
      </c>
      <c r="E605" s="16">
        <f>MAX(0, (calculations!A605-inputs!$C$5)*inputs!$B$5)</f>
        <v>0</v>
      </c>
      <c r="F605" s="19">
        <f>MAX(0,inputs!$B$13*(MIN(calculations!A605,inputs!$C$14)-inputs!$C$13))+MAX(0,inputs!$B$14*(calculations!A605-inputs!$C$14))</f>
        <v>5195.8500000000004</v>
      </c>
      <c r="G605" s="22">
        <f>MAX(MIN((calculations!A605-inputs!$B$21)/10000,100%),0) * inputs!$B$18</f>
        <v>2636.4</v>
      </c>
      <c r="H605" s="22">
        <f>IF(AND(inputs!$B$35="YES", calculations!A605&gt;=inputs!$B$36,calculations!A605&lt;inputs!$B$37),inputs!$B$38*MIN(2,inputs!$B$17),0)</f>
        <v>0</v>
      </c>
      <c r="I605" s="25">
        <f>MIN(inputs!$B$32,A605)</f>
        <v>20000</v>
      </c>
      <c r="J605" s="25">
        <f>inputs!$B$29*(1+inputs!$B$33)-MAX(0,inputs!$B$31*(I605-inputs!$B$30))</f>
        <v>46486.999999999993</v>
      </c>
      <c r="K605" s="26">
        <f t="shared" si="117"/>
        <v>20000</v>
      </c>
      <c r="L605" s="25">
        <f>MAX(0,J605*(1+inputs!$B$33)-MAX(0,inputs!$B$31*(K605-inputs!$B$30)))</f>
        <v>47184.304999999986</v>
      </c>
      <c r="M605" s="26">
        <f t="shared" si="118"/>
        <v>24477.777777777777</v>
      </c>
      <c r="N605" s="25">
        <f>MAX(0,L605*(1+inputs!$B$33)-MAX(0,inputs!$B$31*(M605-inputs!$B$30)))</f>
        <v>47505.629574999977</v>
      </c>
      <c r="O605" s="26">
        <f t="shared" si="119"/>
        <v>28955.555555555555</v>
      </c>
      <c r="P605" s="25">
        <f>MAX(0,N605*(1+inputs!$B$33)-MAX(0,inputs!$B$31*(O605-inputs!$B$30)))</f>
        <v>47428.774018624972</v>
      </c>
      <c r="Q605" s="26">
        <f t="shared" si="120"/>
        <v>33433.333333333336</v>
      </c>
      <c r="R605" s="25">
        <f>MAX(0,P605*(1+inputs!$B$33)-MAX(0,inputs!$B$31*(Q605-inputs!$B$30)))</f>
        <v>46947.765628904337</v>
      </c>
      <c r="S605" s="26">
        <f t="shared" si="121"/>
        <v>37911.111111111109</v>
      </c>
      <c r="T605" s="25">
        <f>MAX(0,R605*(1+inputs!$B$33)-MAX(0,inputs!$B$31*(S605-inputs!$B$30)))</f>
        <v>46056.542113337899</v>
      </c>
      <c r="U605" s="26">
        <f t="shared" si="122"/>
        <v>42388.888888888891</v>
      </c>
      <c r="V605" s="25">
        <f>MAX(0,T605*(1+inputs!$B$33)-MAX(0,inputs!$B$31*(U605-inputs!$B$30)))</f>
        <v>44748.950245037959</v>
      </c>
      <c r="W605" s="26">
        <f t="shared" si="123"/>
        <v>46866.666666666672</v>
      </c>
      <c r="X605" s="25">
        <f>MAX(0,V605*(1+inputs!$B$33)-MAX(0,inputs!$B$31*(W605-inputs!$B$30)))</f>
        <v>43018.744498713524</v>
      </c>
      <c r="Y605" s="26">
        <f t="shared" si="124"/>
        <v>51344.444444444445</v>
      </c>
      <c r="Z605" s="25">
        <f>MAX(0,X605*(1+inputs!$B$33)-MAX(0,inputs!$B$31*(Y605-inputs!$B$30)))</f>
        <v>40859.585666194223</v>
      </c>
      <c r="AA605" s="25">
        <f>MAX(0,Y605*(1+inputs!$B$33)-MAX(0,inputs!$B$31*(Z605-inputs!$B$30)))</f>
        <v>50253.808401153627</v>
      </c>
      <c r="AB605" s="26">
        <f t="shared" si="125"/>
        <v>60300</v>
      </c>
      <c r="AC605" s="25">
        <f>MAX(0,AA605*(1+inputs!$B$33)-MAX(0,inputs!$B$31*(AB605-inputs!$B$30)))</f>
        <v>47397.175527170926</v>
      </c>
      <c r="AD605" s="26">
        <f>IF(inputs!$B$27="YES",MAX(0,inputs!$B$31*(AB605-inputs!$B$30)),0)</f>
        <v>0</v>
      </c>
      <c r="AE605" s="3">
        <f t="shared" si="126"/>
        <v>19384.050000000003</v>
      </c>
      <c r="AF605" s="1">
        <f t="shared" si="129"/>
        <v>0.42</v>
      </c>
      <c r="AG605" s="8">
        <f t="shared" si="127"/>
        <v>40915.949999999997</v>
      </c>
    </row>
    <row r="606" spans="1:33" x14ac:dyDescent="0.2">
      <c r="A606" s="11">
        <f t="shared" si="128"/>
        <v>60400</v>
      </c>
      <c r="B606" s="15">
        <f>inputs!$C$3-MAX(0,MIN((calculations!A606-inputs!$B$8)*0.5,inputs!$C$3))+IF(AND(inputs!$B$23="YES",A606&lt;=inputs!$B$25),inputs!$B$24,0)</f>
        <v>12570</v>
      </c>
      <c r="C606" s="15">
        <f>MAX(0,MIN(A606-B606,inputs!$C$4)*inputs!$B$3)</f>
        <v>7540.2000000000007</v>
      </c>
      <c r="D606" s="16">
        <f>MAX(0,(MIN(A606,inputs!$C$5)-(inputs!$C$4+B606))*inputs!$B$4)</f>
        <v>4051.6000000000004</v>
      </c>
      <c r="E606" s="16">
        <f>MAX(0, (calculations!A606-inputs!$C$5)*inputs!$B$5)</f>
        <v>0</v>
      </c>
      <c r="F606" s="19">
        <f>MAX(0,inputs!$B$13*(MIN(calculations!A606,inputs!$C$14)-inputs!$C$13))+MAX(0,inputs!$B$14*(calculations!A606-inputs!$C$14))</f>
        <v>5197.8500000000004</v>
      </c>
      <c r="G606" s="22">
        <f>MAX(MIN((calculations!A606-inputs!$B$21)/10000,100%),0) * inputs!$B$18</f>
        <v>2636.4</v>
      </c>
      <c r="H606" s="22">
        <f>IF(AND(inputs!$B$35="YES", calculations!A606&gt;=inputs!$B$36,calculations!A606&lt;inputs!$B$37),inputs!$B$38*MIN(2,inputs!$B$17),0)</f>
        <v>0</v>
      </c>
      <c r="I606" s="25">
        <f>MIN(inputs!$B$32,A606)</f>
        <v>20000</v>
      </c>
      <c r="J606" s="25">
        <f>inputs!$B$29*(1+inputs!$B$33)-MAX(0,inputs!$B$31*(I606-inputs!$B$30))</f>
        <v>46486.999999999993</v>
      </c>
      <c r="K606" s="26">
        <f t="shared" si="117"/>
        <v>20000</v>
      </c>
      <c r="L606" s="25">
        <f>MAX(0,J606*(1+inputs!$B$33)-MAX(0,inputs!$B$31*(K606-inputs!$B$30)))</f>
        <v>47184.304999999986</v>
      </c>
      <c r="M606" s="26">
        <f t="shared" si="118"/>
        <v>24488.888888888891</v>
      </c>
      <c r="N606" s="25">
        <f>MAX(0,L606*(1+inputs!$B$33)-MAX(0,inputs!$B$31*(M606-inputs!$B$30)))</f>
        <v>47504.629574999977</v>
      </c>
      <c r="O606" s="26">
        <f t="shared" si="119"/>
        <v>28977.777777777777</v>
      </c>
      <c r="P606" s="25">
        <f>MAX(0,N606*(1+inputs!$B$33)-MAX(0,inputs!$B$31*(O606-inputs!$B$30)))</f>
        <v>47425.759018624973</v>
      </c>
      <c r="Q606" s="26">
        <f t="shared" si="120"/>
        <v>33466.666666666664</v>
      </c>
      <c r="R606" s="25">
        <f>MAX(0,P606*(1+inputs!$B$33)-MAX(0,inputs!$B$31*(Q606-inputs!$B$30)))</f>
        <v>46941.705403904343</v>
      </c>
      <c r="S606" s="26">
        <f t="shared" si="121"/>
        <v>37955.555555555555</v>
      </c>
      <c r="T606" s="25">
        <f>MAX(0,R606*(1+inputs!$B$33)-MAX(0,inputs!$B$31*(S606-inputs!$B$30)))</f>
        <v>46046.390984962898</v>
      </c>
      <c r="U606" s="26">
        <f t="shared" si="122"/>
        <v>42444.444444444445</v>
      </c>
      <c r="V606" s="25">
        <f>MAX(0,T606*(1+inputs!$B$33)-MAX(0,inputs!$B$31*(U606-inputs!$B$30)))</f>
        <v>44733.646849737335</v>
      </c>
      <c r="W606" s="26">
        <f t="shared" si="123"/>
        <v>46933.333333333328</v>
      </c>
      <c r="X606" s="25">
        <f>MAX(0,V606*(1+inputs!$B$33)-MAX(0,inputs!$B$31*(W606-inputs!$B$30)))</f>
        <v>42997.211552483386</v>
      </c>
      <c r="Y606" s="26">
        <f t="shared" si="124"/>
        <v>51422.222222222219</v>
      </c>
      <c r="Z606" s="25">
        <f>MAX(0,X606*(1+inputs!$B$33)-MAX(0,inputs!$B$31*(Y606-inputs!$B$30)))</f>
        <v>40830.72972577063</v>
      </c>
      <c r="AA606" s="25">
        <f>MAX(0,Y606*(1+inputs!$B$33)-MAX(0,inputs!$B$31*(Z606-inputs!$B$30)))</f>
        <v>50335.349880236194</v>
      </c>
      <c r="AB606" s="26">
        <f t="shared" si="125"/>
        <v>60400</v>
      </c>
      <c r="AC606" s="25">
        <f>MAX(0,AA606*(1+inputs!$B$33)-MAX(0,inputs!$B$31*(AB606-inputs!$B$30)))</f>
        <v>47470.940128439732</v>
      </c>
      <c r="AD606" s="26">
        <f>IF(inputs!$B$27="YES",MAX(0,inputs!$B$31*(AB606-inputs!$B$30)),0)</f>
        <v>0</v>
      </c>
      <c r="AE606" s="3">
        <f t="shared" si="126"/>
        <v>19426.050000000003</v>
      </c>
      <c r="AF606" s="1">
        <f t="shared" si="129"/>
        <v>0.42</v>
      </c>
      <c r="AG606" s="8">
        <f t="shared" si="127"/>
        <v>40973.949999999997</v>
      </c>
    </row>
    <row r="607" spans="1:33" x14ac:dyDescent="0.2">
      <c r="A607" s="11">
        <f t="shared" si="128"/>
        <v>60500</v>
      </c>
      <c r="B607" s="15">
        <f>inputs!$C$3-MAX(0,MIN((calculations!A607-inputs!$B$8)*0.5,inputs!$C$3))+IF(AND(inputs!$B$23="YES",A607&lt;=inputs!$B$25),inputs!$B$24,0)</f>
        <v>12570</v>
      </c>
      <c r="C607" s="15">
        <f>MAX(0,MIN(A607-B607,inputs!$C$4)*inputs!$B$3)</f>
        <v>7540.2000000000007</v>
      </c>
      <c r="D607" s="16">
        <f>MAX(0,(MIN(A607,inputs!$C$5)-(inputs!$C$4+B607))*inputs!$B$4)</f>
        <v>4091.6000000000004</v>
      </c>
      <c r="E607" s="16">
        <f>MAX(0, (calculations!A607-inputs!$C$5)*inputs!$B$5)</f>
        <v>0</v>
      </c>
      <c r="F607" s="19">
        <f>MAX(0,inputs!$B$13*(MIN(calculations!A607,inputs!$C$14)-inputs!$C$13))+MAX(0,inputs!$B$14*(calculations!A607-inputs!$C$14))</f>
        <v>5199.8500000000004</v>
      </c>
      <c r="G607" s="22">
        <f>MAX(MIN((calculations!A607-inputs!$B$21)/10000,100%),0) * inputs!$B$18</f>
        <v>2636.4</v>
      </c>
      <c r="H607" s="22">
        <f>IF(AND(inputs!$B$35="YES", calculations!A607&gt;=inputs!$B$36,calculations!A607&lt;inputs!$B$37),inputs!$B$38*MIN(2,inputs!$B$17),0)</f>
        <v>0</v>
      </c>
      <c r="I607" s="25">
        <f>MIN(inputs!$B$32,A607)</f>
        <v>20000</v>
      </c>
      <c r="J607" s="25">
        <f>inputs!$B$29*(1+inputs!$B$33)-MAX(0,inputs!$B$31*(I607-inputs!$B$30))</f>
        <v>46486.999999999993</v>
      </c>
      <c r="K607" s="26">
        <f t="shared" si="117"/>
        <v>20000</v>
      </c>
      <c r="L607" s="25">
        <f>MAX(0,J607*(1+inputs!$B$33)-MAX(0,inputs!$B$31*(K607-inputs!$B$30)))</f>
        <v>47184.304999999986</v>
      </c>
      <c r="M607" s="26">
        <f t="shared" si="118"/>
        <v>24500</v>
      </c>
      <c r="N607" s="25">
        <f>MAX(0,L607*(1+inputs!$B$33)-MAX(0,inputs!$B$31*(M607-inputs!$B$30)))</f>
        <v>47503.629574999977</v>
      </c>
      <c r="O607" s="26">
        <f t="shared" si="119"/>
        <v>29000</v>
      </c>
      <c r="P607" s="25">
        <f>MAX(0,N607*(1+inputs!$B$33)-MAX(0,inputs!$B$31*(O607-inputs!$B$30)))</f>
        <v>47422.744018624973</v>
      </c>
      <c r="Q607" s="26">
        <f t="shared" si="120"/>
        <v>33500</v>
      </c>
      <c r="R607" s="25">
        <f>MAX(0,P607*(1+inputs!$B$33)-MAX(0,inputs!$B$31*(Q607-inputs!$B$30)))</f>
        <v>46935.645178904342</v>
      </c>
      <c r="S607" s="26">
        <f t="shared" si="121"/>
        <v>38000</v>
      </c>
      <c r="T607" s="25">
        <f>MAX(0,R607*(1+inputs!$B$33)-MAX(0,inputs!$B$31*(S607-inputs!$B$30)))</f>
        <v>46036.239856587898</v>
      </c>
      <c r="U607" s="26">
        <f t="shared" si="122"/>
        <v>42500</v>
      </c>
      <c r="V607" s="25">
        <f>MAX(0,T607*(1+inputs!$B$33)-MAX(0,inputs!$B$31*(U607-inputs!$B$30)))</f>
        <v>44718.343454436712</v>
      </c>
      <c r="W607" s="26">
        <f t="shared" si="123"/>
        <v>47000</v>
      </c>
      <c r="X607" s="25">
        <f>MAX(0,V607*(1+inputs!$B$33)-MAX(0,inputs!$B$31*(W607-inputs!$B$30)))</f>
        <v>42975.678606253256</v>
      </c>
      <c r="Y607" s="26">
        <f t="shared" si="124"/>
        <v>51500</v>
      </c>
      <c r="Z607" s="25">
        <f>MAX(0,X607*(1+inputs!$B$33)-MAX(0,inputs!$B$31*(Y607-inputs!$B$30)))</f>
        <v>40801.873785347045</v>
      </c>
      <c r="AA607" s="25">
        <f>MAX(0,Y607*(1+inputs!$B$33)-MAX(0,inputs!$B$31*(Z607-inputs!$B$30)))</f>
        <v>50416.891359318761</v>
      </c>
      <c r="AB607" s="26">
        <f t="shared" si="125"/>
        <v>60500</v>
      </c>
      <c r="AC607" s="25">
        <f>MAX(0,AA607*(1+inputs!$B$33)-MAX(0,inputs!$B$31*(AB607-inputs!$B$30)))</f>
        <v>47544.704729708537</v>
      </c>
      <c r="AD607" s="26">
        <f>IF(inputs!$B$27="YES",MAX(0,inputs!$B$31*(AB607-inputs!$B$30)),0)</f>
        <v>0</v>
      </c>
      <c r="AE607" s="3">
        <f t="shared" si="126"/>
        <v>19468.050000000003</v>
      </c>
      <c r="AF607" s="1">
        <f t="shared" si="129"/>
        <v>0.42</v>
      </c>
      <c r="AG607" s="8">
        <f t="shared" si="127"/>
        <v>41031.949999999997</v>
      </c>
    </row>
    <row r="608" spans="1:33" x14ac:dyDescent="0.2">
      <c r="A608" s="11">
        <f t="shared" si="128"/>
        <v>60600</v>
      </c>
      <c r="B608" s="15">
        <f>inputs!$C$3-MAX(0,MIN((calculations!A608-inputs!$B$8)*0.5,inputs!$C$3))+IF(AND(inputs!$B$23="YES",A608&lt;=inputs!$B$25),inputs!$B$24,0)</f>
        <v>12570</v>
      </c>
      <c r="C608" s="15">
        <f>MAX(0,MIN(A608-B608,inputs!$C$4)*inputs!$B$3)</f>
        <v>7540.2000000000007</v>
      </c>
      <c r="D608" s="16">
        <f>MAX(0,(MIN(A608,inputs!$C$5)-(inputs!$C$4+B608))*inputs!$B$4)</f>
        <v>4131.6000000000004</v>
      </c>
      <c r="E608" s="16">
        <f>MAX(0, (calculations!A608-inputs!$C$5)*inputs!$B$5)</f>
        <v>0</v>
      </c>
      <c r="F608" s="19">
        <f>MAX(0,inputs!$B$13*(MIN(calculations!A608,inputs!$C$14)-inputs!$C$13))+MAX(0,inputs!$B$14*(calculations!A608-inputs!$C$14))</f>
        <v>5201.8500000000004</v>
      </c>
      <c r="G608" s="22">
        <f>MAX(MIN((calculations!A608-inputs!$B$21)/10000,100%),0) * inputs!$B$18</f>
        <v>2636.4</v>
      </c>
      <c r="H608" s="22">
        <f>IF(AND(inputs!$B$35="YES", calculations!A608&gt;=inputs!$B$36,calculations!A608&lt;inputs!$B$37),inputs!$B$38*MIN(2,inputs!$B$17),0)</f>
        <v>0</v>
      </c>
      <c r="I608" s="25">
        <f>MIN(inputs!$B$32,A608)</f>
        <v>20000</v>
      </c>
      <c r="J608" s="25">
        <f>inputs!$B$29*(1+inputs!$B$33)-MAX(0,inputs!$B$31*(I608-inputs!$B$30))</f>
        <v>46486.999999999993</v>
      </c>
      <c r="K608" s="26">
        <f t="shared" si="117"/>
        <v>20000</v>
      </c>
      <c r="L608" s="25">
        <f>MAX(0,J608*(1+inputs!$B$33)-MAX(0,inputs!$B$31*(K608-inputs!$B$30)))</f>
        <v>47184.304999999986</v>
      </c>
      <c r="M608" s="26">
        <f t="shared" si="118"/>
        <v>24511.111111111109</v>
      </c>
      <c r="N608" s="25">
        <f>MAX(0,L608*(1+inputs!$B$33)-MAX(0,inputs!$B$31*(M608-inputs!$B$30)))</f>
        <v>47502.629574999977</v>
      </c>
      <c r="O608" s="26">
        <f t="shared" si="119"/>
        <v>29022.222222222223</v>
      </c>
      <c r="P608" s="25">
        <f>MAX(0,N608*(1+inputs!$B$33)-MAX(0,inputs!$B$31*(O608-inputs!$B$30)))</f>
        <v>47419.729018624967</v>
      </c>
      <c r="Q608" s="26">
        <f t="shared" si="120"/>
        <v>33533.333333333336</v>
      </c>
      <c r="R608" s="25">
        <f>MAX(0,P608*(1+inputs!$B$33)-MAX(0,inputs!$B$31*(Q608-inputs!$B$30)))</f>
        <v>46929.584953904334</v>
      </c>
      <c r="S608" s="26">
        <f t="shared" si="121"/>
        <v>38044.444444444445</v>
      </c>
      <c r="T608" s="25">
        <f>MAX(0,R608*(1+inputs!$B$33)-MAX(0,inputs!$B$31*(S608-inputs!$B$30)))</f>
        <v>46026.08872821289</v>
      </c>
      <c r="U608" s="26">
        <f t="shared" si="122"/>
        <v>42555.555555555555</v>
      </c>
      <c r="V608" s="25">
        <f>MAX(0,T608*(1+inputs!$B$33)-MAX(0,inputs!$B$31*(U608-inputs!$B$30)))</f>
        <v>44703.040059136074</v>
      </c>
      <c r="W608" s="26">
        <f t="shared" si="123"/>
        <v>47066.666666666672</v>
      </c>
      <c r="X608" s="25">
        <f>MAX(0,V608*(1+inputs!$B$33)-MAX(0,inputs!$B$31*(W608-inputs!$B$30)))</f>
        <v>42954.14566002311</v>
      </c>
      <c r="Y608" s="26">
        <f t="shared" si="124"/>
        <v>51577.777777777781</v>
      </c>
      <c r="Z608" s="25">
        <f>MAX(0,X608*(1+inputs!$B$33)-MAX(0,inputs!$B$31*(Y608-inputs!$B$30)))</f>
        <v>40773.017844923452</v>
      </c>
      <c r="AA608" s="25">
        <f>MAX(0,Y608*(1+inputs!$B$33)-MAX(0,inputs!$B$31*(Z608-inputs!$B$30)))</f>
        <v>50498.432838401335</v>
      </c>
      <c r="AB608" s="26">
        <f t="shared" si="125"/>
        <v>60600</v>
      </c>
      <c r="AC608" s="25">
        <f>MAX(0,AA608*(1+inputs!$B$33)-MAX(0,inputs!$B$31*(AB608-inputs!$B$30)))</f>
        <v>47618.46933097735</v>
      </c>
      <c r="AD608" s="26">
        <f>IF(inputs!$B$27="YES",MAX(0,inputs!$B$31*(AB608-inputs!$B$30)),0)</f>
        <v>0</v>
      </c>
      <c r="AE608" s="3">
        <f t="shared" si="126"/>
        <v>19510.050000000003</v>
      </c>
      <c r="AF608" s="1">
        <f t="shared" si="129"/>
        <v>0.42</v>
      </c>
      <c r="AG608" s="8">
        <f t="shared" si="127"/>
        <v>41089.949999999997</v>
      </c>
    </row>
    <row r="609" spans="1:33" x14ac:dyDescent="0.2">
      <c r="A609" s="11">
        <f t="shared" si="128"/>
        <v>60700</v>
      </c>
      <c r="B609" s="15">
        <f>inputs!$C$3-MAX(0,MIN((calculations!A609-inputs!$B$8)*0.5,inputs!$C$3))+IF(AND(inputs!$B$23="YES",A609&lt;=inputs!$B$25),inputs!$B$24,0)</f>
        <v>12570</v>
      </c>
      <c r="C609" s="15">
        <f>MAX(0,MIN(A609-B609,inputs!$C$4)*inputs!$B$3)</f>
        <v>7540.2000000000007</v>
      </c>
      <c r="D609" s="16">
        <f>MAX(0,(MIN(A609,inputs!$C$5)-(inputs!$C$4+B609))*inputs!$B$4)</f>
        <v>4171.6000000000004</v>
      </c>
      <c r="E609" s="16">
        <f>MAX(0, (calculations!A609-inputs!$C$5)*inputs!$B$5)</f>
        <v>0</v>
      </c>
      <c r="F609" s="19">
        <f>MAX(0,inputs!$B$13*(MIN(calculations!A609,inputs!$C$14)-inputs!$C$13))+MAX(0,inputs!$B$14*(calculations!A609-inputs!$C$14))</f>
        <v>5203.8500000000004</v>
      </c>
      <c r="G609" s="22">
        <f>MAX(MIN((calculations!A609-inputs!$B$21)/10000,100%),0) * inputs!$B$18</f>
        <v>2636.4</v>
      </c>
      <c r="H609" s="22">
        <f>IF(AND(inputs!$B$35="YES", calculations!A609&gt;=inputs!$B$36,calculations!A609&lt;inputs!$B$37),inputs!$B$38*MIN(2,inputs!$B$17),0)</f>
        <v>0</v>
      </c>
      <c r="I609" s="25">
        <f>MIN(inputs!$B$32,A609)</f>
        <v>20000</v>
      </c>
      <c r="J609" s="25">
        <f>inputs!$B$29*(1+inputs!$B$33)-MAX(0,inputs!$B$31*(I609-inputs!$B$30))</f>
        <v>46486.999999999993</v>
      </c>
      <c r="K609" s="26">
        <f t="shared" si="117"/>
        <v>20000</v>
      </c>
      <c r="L609" s="25">
        <f>MAX(0,J609*(1+inputs!$B$33)-MAX(0,inputs!$B$31*(K609-inputs!$B$30)))</f>
        <v>47184.304999999986</v>
      </c>
      <c r="M609" s="26">
        <f t="shared" si="118"/>
        <v>24522.222222222223</v>
      </c>
      <c r="N609" s="25">
        <f>MAX(0,L609*(1+inputs!$B$33)-MAX(0,inputs!$B$31*(M609-inputs!$B$30)))</f>
        <v>47501.629574999977</v>
      </c>
      <c r="O609" s="26">
        <f t="shared" si="119"/>
        <v>29044.444444444445</v>
      </c>
      <c r="P609" s="25">
        <f>MAX(0,N609*(1+inputs!$B$33)-MAX(0,inputs!$B$31*(O609-inputs!$B$30)))</f>
        <v>47416.714018624967</v>
      </c>
      <c r="Q609" s="26">
        <f t="shared" si="120"/>
        <v>33566.666666666664</v>
      </c>
      <c r="R609" s="25">
        <f>MAX(0,P609*(1+inputs!$B$33)-MAX(0,inputs!$B$31*(Q609-inputs!$B$30)))</f>
        <v>46923.524728904333</v>
      </c>
      <c r="S609" s="26">
        <f t="shared" si="121"/>
        <v>38088.888888888891</v>
      </c>
      <c r="T609" s="25">
        <f>MAX(0,R609*(1+inputs!$B$33)-MAX(0,inputs!$B$31*(S609-inputs!$B$30)))</f>
        <v>46015.937599837889</v>
      </c>
      <c r="U609" s="26">
        <f t="shared" si="122"/>
        <v>42611.111111111109</v>
      </c>
      <c r="V609" s="25">
        <f>MAX(0,T609*(1+inputs!$B$33)-MAX(0,inputs!$B$31*(U609-inputs!$B$30)))</f>
        <v>44687.736663835451</v>
      </c>
      <c r="W609" s="26">
        <f t="shared" si="123"/>
        <v>47133.333333333328</v>
      </c>
      <c r="X609" s="25">
        <f>MAX(0,V609*(1+inputs!$B$33)-MAX(0,inputs!$B$31*(W609-inputs!$B$30)))</f>
        <v>42932.612713792972</v>
      </c>
      <c r="Y609" s="26">
        <f t="shared" si="124"/>
        <v>51655.555555555555</v>
      </c>
      <c r="Z609" s="25">
        <f>MAX(0,X609*(1+inputs!$B$33)-MAX(0,inputs!$B$31*(Y609-inputs!$B$30)))</f>
        <v>40744.161904499859</v>
      </c>
      <c r="AA609" s="25">
        <f>MAX(0,Y609*(1+inputs!$B$33)-MAX(0,inputs!$B$31*(Z609-inputs!$B$30)))</f>
        <v>50579.974317483895</v>
      </c>
      <c r="AB609" s="26">
        <f t="shared" si="125"/>
        <v>60700</v>
      </c>
      <c r="AC609" s="25">
        <f>MAX(0,AA609*(1+inputs!$B$33)-MAX(0,inputs!$B$31*(AB609-inputs!$B$30)))</f>
        <v>47692.233932246148</v>
      </c>
      <c r="AD609" s="26">
        <f>IF(inputs!$B$27="YES",MAX(0,inputs!$B$31*(AB609-inputs!$B$30)),0)</f>
        <v>0</v>
      </c>
      <c r="AE609" s="3">
        <f t="shared" si="126"/>
        <v>19552.050000000003</v>
      </c>
      <c r="AF609" s="1">
        <f t="shared" si="129"/>
        <v>0.42</v>
      </c>
      <c r="AG609" s="8">
        <f t="shared" si="127"/>
        <v>41147.949999999997</v>
      </c>
    </row>
    <row r="610" spans="1:33" x14ac:dyDescent="0.2">
      <c r="A610" s="11">
        <f t="shared" si="128"/>
        <v>60800</v>
      </c>
      <c r="B610" s="15">
        <f>inputs!$C$3-MAX(0,MIN((calculations!A610-inputs!$B$8)*0.5,inputs!$C$3))+IF(AND(inputs!$B$23="YES",A610&lt;=inputs!$B$25),inputs!$B$24,0)</f>
        <v>12570</v>
      </c>
      <c r="C610" s="15">
        <f>MAX(0,MIN(A610-B610,inputs!$C$4)*inputs!$B$3)</f>
        <v>7540.2000000000007</v>
      </c>
      <c r="D610" s="16">
        <f>MAX(0,(MIN(A610,inputs!$C$5)-(inputs!$C$4+B610))*inputs!$B$4)</f>
        <v>4211.6000000000004</v>
      </c>
      <c r="E610" s="16">
        <f>MAX(0, (calculations!A610-inputs!$C$5)*inputs!$B$5)</f>
        <v>0</v>
      </c>
      <c r="F610" s="19">
        <f>MAX(0,inputs!$B$13*(MIN(calculations!A610,inputs!$C$14)-inputs!$C$13))+MAX(0,inputs!$B$14*(calculations!A610-inputs!$C$14))</f>
        <v>5205.8500000000004</v>
      </c>
      <c r="G610" s="22">
        <f>MAX(MIN((calculations!A610-inputs!$B$21)/10000,100%),0) * inputs!$B$18</f>
        <v>2636.4</v>
      </c>
      <c r="H610" s="22">
        <f>IF(AND(inputs!$B$35="YES", calculations!A610&gt;=inputs!$B$36,calculations!A610&lt;inputs!$B$37),inputs!$B$38*MIN(2,inputs!$B$17),0)</f>
        <v>0</v>
      </c>
      <c r="I610" s="25">
        <f>MIN(inputs!$B$32,A610)</f>
        <v>20000</v>
      </c>
      <c r="J610" s="25">
        <f>inputs!$B$29*(1+inputs!$B$33)-MAX(0,inputs!$B$31*(I610-inputs!$B$30))</f>
        <v>46486.999999999993</v>
      </c>
      <c r="K610" s="26">
        <f t="shared" si="117"/>
        <v>20000</v>
      </c>
      <c r="L610" s="25">
        <f>MAX(0,J610*(1+inputs!$B$33)-MAX(0,inputs!$B$31*(K610-inputs!$B$30)))</f>
        <v>47184.304999999986</v>
      </c>
      <c r="M610" s="26">
        <f t="shared" si="118"/>
        <v>24533.333333333332</v>
      </c>
      <c r="N610" s="25">
        <f>MAX(0,L610*(1+inputs!$B$33)-MAX(0,inputs!$B$31*(M610-inputs!$B$30)))</f>
        <v>47500.629574999977</v>
      </c>
      <c r="O610" s="26">
        <f t="shared" si="119"/>
        <v>29066.666666666664</v>
      </c>
      <c r="P610" s="25">
        <f>MAX(0,N610*(1+inputs!$B$33)-MAX(0,inputs!$B$31*(O610-inputs!$B$30)))</f>
        <v>47413.699018624968</v>
      </c>
      <c r="Q610" s="26">
        <f t="shared" si="120"/>
        <v>33600</v>
      </c>
      <c r="R610" s="25">
        <f>MAX(0,P610*(1+inputs!$B$33)-MAX(0,inputs!$B$31*(Q610-inputs!$B$30)))</f>
        <v>46917.464503904332</v>
      </c>
      <c r="S610" s="26">
        <f t="shared" si="121"/>
        <v>38133.333333333328</v>
      </c>
      <c r="T610" s="25">
        <f>MAX(0,R610*(1+inputs!$B$33)-MAX(0,inputs!$B$31*(S610-inputs!$B$30)))</f>
        <v>46005.786471462889</v>
      </c>
      <c r="U610" s="26">
        <f t="shared" si="122"/>
        <v>42666.666666666672</v>
      </c>
      <c r="V610" s="25">
        <f>MAX(0,T610*(1+inputs!$B$33)-MAX(0,inputs!$B$31*(U610-inputs!$B$30)))</f>
        <v>44672.433268534827</v>
      </c>
      <c r="W610" s="26">
        <f t="shared" si="123"/>
        <v>47200</v>
      </c>
      <c r="X610" s="25">
        <f>MAX(0,V610*(1+inputs!$B$33)-MAX(0,inputs!$B$31*(W610-inputs!$B$30)))</f>
        <v>42911.079767562842</v>
      </c>
      <c r="Y610" s="26">
        <f t="shared" si="124"/>
        <v>51733.333333333328</v>
      </c>
      <c r="Z610" s="25">
        <f>MAX(0,X610*(1+inputs!$B$33)-MAX(0,inputs!$B$31*(Y610-inputs!$B$30)))</f>
        <v>40715.30596407628</v>
      </c>
      <c r="AA610" s="25">
        <f>MAX(0,Y610*(1+inputs!$B$33)-MAX(0,inputs!$B$31*(Z610-inputs!$B$30)))</f>
        <v>50661.515796566455</v>
      </c>
      <c r="AB610" s="26">
        <f t="shared" si="125"/>
        <v>60800</v>
      </c>
      <c r="AC610" s="25">
        <f>MAX(0,AA610*(1+inputs!$B$33)-MAX(0,inputs!$B$31*(AB610-inputs!$B$30)))</f>
        <v>47765.998533514947</v>
      </c>
      <c r="AD610" s="26">
        <f>IF(inputs!$B$27="YES",MAX(0,inputs!$B$31*(AB610-inputs!$B$30)),0)</f>
        <v>0</v>
      </c>
      <c r="AE610" s="3">
        <f t="shared" si="126"/>
        <v>19594.050000000003</v>
      </c>
      <c r="AF610" s="1">
        <f t="shared" si="129"/>
        <v>0.42</v>
      </c>
      <c r="AG610" s="8">
        <f t="shared" si="127"/>
        <v>41205.949999999997</v>
      </c>
    </row>
    <row r="611" spans="1:33" x14ac:dyDescent="0.2">
      <c r="A611" s="11">
        <f t="shared" si="128"/>
        <v>60900</v>
      </c>
      <c r="B611" s="15">
        <f>inputs!$C$3-MAX(0,MIN((calculations!A611-inputs!$B$8)*0.5,inputs!$C$3))+IF(AND(inputs!$B$23="YES",A611&lt;=inputs!$B$25),inputs!$B$24,0)</f>
        <v>12570</v>
      </c>
      <c r="C611" s="15">
        <f>MAX(0,MIN(A611-B611,inputs!$C$4)*inputs!$B$3)</f>
        <v>7540.2000000000007</v>
      </c>
      <c r="D611" s="16">
        <f>MAX(0,(MIN(A611,inputs!$C$5)-(inputs!$C$4+B611))*inputs!$B$4)</f>
        <v>4251.6000000000004</v>
      </c>
      <c r="E611" s="16">
        <f>MAX(0, (calculations!A611-inputs!$C$5)*inputs!$B$5)</f>
        <v>0</v>
      </c>
      <c r="F611" s="19">
        <f>MAX(0,inputs!$B$13*(MIN(calculations!A611,inputs!$C$14)-inputs!$C$13))+MAX(0,inputs!$B$14*(calculations!A611-inputs!$C$14))</f>
        <v>5207.8500000000004</v>
      </c>
      <c r="G611" s="22">
        <f>MAX(MIN((calculations!A611-inputs!$B$21)/10000,100%),0) * inputs!$B$18</f>
        <v>2636.4</v>
      </c>
      <c r="H611" s="22">
        <f>IF(AND(inputs!$B$35="YES", calculations!A611&gt;=inputs!$B$36,calculations!A611&lt;inputs!$B$37),inputs!$B$38*MIN(2,inputs!$B$17),0)</f>
        <v>0</v>
      </c>
      <c r="I611" s="25">
        <f>MIN(inputs!$B$32,A611)</f>
        <v>20000</v>
      </c>
      <c r="J611" s="25">
        <f>inputs!$B$29*(1+inputs!$B$33)-MAX(0,inputs!$B$31*(I611-inputs!$B$30))</f>
        <v>46486.999999999993</v>
      </c>
      <c r="K611" s="26">
        <f t="shared" si="117"/>
        <v>20000</v>
      </c>
      <c r="L611" s="25">
        <f>MAX(0,J611*(1+inputs!$B$33)-MAX(0,inputs!$B$31*(K611-inputs!$B$30)))</f>
        <v>47184.304999999986</v>
      </c>
      <c r="M611" s="26">
        <f t="shared" si="118"/>
        <v>24544.444444444445</v>
      </c>
      <c r="N611" s="25">
        <f>MAX(0,L611*(1+inputs!$B$33)-MAX(0,inputs!$B$31*(M611-inputs!$B$30)))</f>
        <v>47499.629574999977</v>
      </c>
      <c r="O611" s="26">
        <f t="shared" si="119"/>
        <v>29088.888888888891</v>
      </c>
      <c r="P611" s="25">
        <f>MAX(0,N611*(1+inputs!$B$33)-MAX(0,inputs!$B$31*(O611-inputs!$B$30)))</f>
        <v>47410.684018624968</v>
      </c>
      <c r="Q611" s="26">
        <f t="shared" si="120"/>
        <v>33633.333333333336</v>
      </c>
      <c r="R611" s="25">
        <f>MAX(0,P611*(1+inputs!$B$33)-MAX(0,inputs!$B$31*(Q611-inputs!$B$30)))</f>
        <v>46911.404278904338</v>
      </c>
      <c r="S611" s="26">
        <f t="shared" si="121"/>
        <v>38177.777777777781</v>
      </c>
      <c r="T611" s="25">
        <f>MAX(0,R611*(1+inputs!$B$33)-MAX(0,inputs!$B$31*(S611-inputs!$B$30)))</f>
        <v>45995.635343087895</v>
      </c>
      <c r="U611" s="26">
        <f t="shared" si="122"/>
        <v>42722.222222222219</v>
      </c>
      <c r="V611" s="25">
        <f>MAX(0,T611*(1+inputs!$B$33)-MAX(0,inputs!$B$31*(U611-inputs!$B$30)))</f>
        <v>44657.129873234204</v>
      </c>
      <c r="W611" s="26">
        <f t="shared" si="123"/>
        <v>47266.666666666672</v>
      </c>
      <c r="X611" s="25">
        <f>MAX(0,V611*(1+inputs!$B$33)-MAX(0,inputs!$B$31*(W611-inputs!$B$30)))</f>
        <v>42889.546821332711</v>
      </c>
      <c r="Y611" s="26">
        <f t="shared" si="124"/>
        <v>51811.111111111109</v>
      </c>
      <c r="Z611" s="25">
        <f>MAX(0,X611*(1+inputs!$B$33)-MAX(0,inputs!$B$31*(Y611-inputs!$B$30)))</f>
        <v>40686.450023652695</v>
      </c>
      <c r="AA611" s="25">
        <f>MAX(0,Y611*(1+inputs!$B$33)-MAX(0,inputs!$B$31*(Z611-inputs!$B$30)))</f>
        <v>50743.057275649029</v>
      </c>
      <c r="AB611" s="26">
        <f t="shared" si="125"/>
        <v>60900</v>
      </c>
      <c r="AC611" s="25">
        <f>MAX(0,AA611*(1+inputs!$B$33)-MAX(0,inputs!$B$31*(AB611-inputs!$B$30)))</f>
        <v>47839.76313478376</v>
      </c>
      <c r="AD611" s="26">
        <f>IF(inputs!$B$27="YES",MAX(0,inputs!$B$31*(AB611-inputs!$B$30)),0)</f>
        <v>0</v>
      </c>
      <c r="AE611" s="3">
        <f t="shared" si="126"/>
        <v>19636.050000000003</v>
      </c>
      <c r="AF611" s="1">
        <f t="shared" si="129"/>
        <v>0.42</v>
      </c>
      <c r="AG611" s="8">
        <f t="shared" si="127"/>
        <v>41263.949999999997</v>
      </c>
    </row>
    <row r="612" spans="1:33" x14ac:dyDescent="0.2">
      <c r="A612" s="11">
        <f t="shared" si="128"/>
        <v>61000</v>
      </c>
      <c r="B612" s="15">
        <f>inputs!$C$3-MAX(0,MIN((calculations!A612-inputs!$B$8)*0.5,inputs!$C$3))+IF(AND(inputs!$B$23="YES",A612&lt;=inputs!$B$25),inputs!$B$24,0)</f>
        <v>12570</v>
      </c>
      <c r="C612" s="15">
        <f>MAX(0,MIN(A612-B612,inputs!$C$4)*inputs!$B$3)</f>
        <v>7540.2000000000007</v>
      </c>
      <c r="D612" s="16">
        <f>MAX(0,(MIN(A612,inputs!$C$5)-(inputs!$C$4+B612))*inputs!$B$4)</f>
        <v>4291.6000000000004</v>
      </c>
      <c r="E612" s="16">
        <f>MAX(0, (calculations!A612-inputs!$C$5)*inputs!$B$5)</f>
        <v>0</v>
      </c>
      <c r="F612" s="19">
        <f>MAX(0,inputs!$B$13*(MIN(calculations!A612,inputs!$C$14)-inputs!$C$13))+MAX(0,inputs!$B$14*(calculations!A612-inputs!$C$14))</f>
        <v>5209.8500000000004</v>
      </c>
      <c r="G612" s="22">
        <f>MAX(MIN((calculations!A612-inputs!$B$21)/10000,100%),0) * inputs!$B$18</f>
        <v>2636.4</v>
      </c>
      <c r="H612" s="22">
        <f>IF(AND(inputs!$B$35="YES", calculations!A612&gt;=inputs!$B$36,calculations!A612&lt;inputs!$B$37),inputs!$B$38*MIN(2,inputs!$B$17),0)</f>
        <v>0</v>
      </c>
      <c r="I612" s="25">
        <f>MIN(inputs!$B$32,A612)</f>
        <v>20000</v>
      </c>
      <c r="J612" s="25">
        <f>inputs!$B$29*(1+inputs!$B$33)-MAX(0,inputs!$B$31*(I612-inputs!$B$30))</f>
        <v>46486.999999999993</v>
      </c>
      <c r="K612" s="26">
        <f t="shared" si="117"/>
        <v>20000</v>
      </c>
      <c r="L612" s="25">
        <f>MAX(0,J612*(1+inputs!$B$33)-MAX(0,inputs!$B$31*(K612-inputs!$B$30)))</f>
        <v>47184.304999999986</v>
      </c>
      <c r="M612" s="26">
        <f t="shared" si="118"/>
        <v>24555.555555555555</v>
      </c>
      <c r="N612" s="25">
        <f>MAX(0,L612*(1+inputs!$B$33)-MAX(0,inputs!$B$31*(M612-inputs!$B$30)))</f>
        <v>47498.629574999977</v>
      </c>
      <c r="O612" s="26">
        <f t="shared" si="119"/>
        <v>29111.111111111109</v>
      </c>
      <c r="P612" s="25">
        <f>MAX(0,N612*(1+inputs!$B$33)-MAX(0,inputs!$B$31*(O612-inputs!$B$30)))</f>
        <v>47407.669018624969</v>
      </c>
      <c r="Q612" s="26">
        <f t="shared" si="120"/>
        <v>33666.666666666664</v>
      </c>
      <c r="R612" s="25">
        <f>MAX(0,P612*(1+inputs!$B$33)-MAX(0,inputs!$B$31*(Q612-inputs!$B$30)))</f>
        <v>46905.344053904337</v>
      </c>
      <c r="S612" s="26">
        <f t="shared" si="121"/>
        <v>38222.222222222219</v>
      </c>
      <c r="T612" s="25">
        <f>MAX(0,R612*(1+inputs!$B$33)-MAX(0,inputs!$B$31*(S612-inputs!$B$30)))</f>
        <v>45985.484214712895</v>
      </c>
      <c r="U612" s="26">
        <f t="shared" si="122"/>
        <v>42777.777777777781</v>
      </c>
      <c r="V612" s="25">
        <f>MAX(0,T612*(1+inputs!$B$33)-MAX(0,inputs!$B$31*(U612-inputs!$B$30)))</f>
        <v>44641.82647793358</v>
      </c>
      <c r="W612" s="26">
        <f t="shared" si="123"/>
        <v>47333.333333333328</v>
      </c>
      <c r="X612" s="25">
        <f>MAX(0,V612*(1+inputs!$B$33)-MAX(0,inputs!$B$31*(W612-inputs!$B$30)))</f>
        <v>42868.013875102581</v>
      </c>
      <c r="Y612" s="26">
        <f t="shared" si="124"/>
        <v>51888.888888888891</v>
      </c>
      <c r="Z612" s="25">
        <f>MAX(0,X612*(1+inputs!$B$33)-MAX(0,inputs!$B$31*(Y612-inputs!$B$30)))</f>
        <v>40657.594083229116</v>
      </c>
      <c r="AA612" s="25">
        <f>MAX(0,Y612*(1+inputs!$B$33)-MAX(0,inputs!$B$31*(Z612-inputs!$B$30)))</f>
        <v>50824.598754731596</v>
      </c>
      <c r="AB612" s="26">
        <f t="shared" si="125"/>
        <v>61000</v>
      </c>
      <c r="AC612" s="25">
        <f>MAX(0,AA612*(1+inputs!$B$33)-MAX(0,inputs!$B$31*(AB612-inputs!$B$30)))</f>
        <v>47913.527736052565</v>
      </c>
      <c r="AD612" s="26">
        <f>IF(inputs!$B$27="YES",MAX(0,inputs!$B$31*(AB612-inputs!$B$30)),0)</f>
        <v>0</v>
      </c>
      <c r="AE612" s="3">
        <f t="shared" si="126"/>
        <v>19678.050000000003</v>
      </c>
      <c r="AF612" s="1">
        <f t="shared" si="129"/>
        <v>0.42</v>
      </c>
      <c r="AG612" s="8">
        <f t="shared" si="127"/>
        <v>41321.949999999997</v>
      </c>
    </row>
    <row r="613" spans="1:33" x14ac:dyDescent="0.2">
      <c r="A613" s="11">
        <f t="shared" si="128"/>
        <v>61100</v>
      </c>
      <c r="B613" s="15">
        <f>inputs!$C$3-MAX(0,MIN((calculations!A613-inputs!$B$8)*0.5,inputs!$C$3))+IF(AND(inputs!$B$23="YES",A613&lt;=inputs!$B$25),inputs!$B$24,0)</f>
        <v>12570</v>
      </c>
      <c r="C613" s="15">
        <f>MAX(0,MIN(A613-B613,inputs!$C$4)*inputs!$B$3)</f>
        <v>7540.2000000000007</v>
      </c>
      <c r="D613" s="16">
        <f>MAX(0,(MIN(A613,inputs!$C$5)-(inputs!$C$4+B613))*inputs!$B$4)</f>
        <v>4331.6000000000004</v>
      </c>
      <c r="E613" s="16">
        <f>MAX(0, (calculations!A613-inputs!$C$5)*inputs!$B$5)</f>
        <v>0</v>
      </c>
      <c r="F613" s="19">
        <f>MAX(0,inputs!$B$13*(MIN(calculations!A613,inputs!$C$14)-inputs!$C$13))+MAX(0,inputs!$B$14*(calculations!A613-inputs!$C$14))</f>
        <v>5211.8500000000004</v>
      </c>
      <c r="G613" s="22">
        <f>MAX(MIN((calculations!A613-inputs!$B$21)/10000,100%),0) * inputs!$B$18</f>
        <v>2636.4</v>
      </c>
      <c r="H613" s="22">
        <f>IF(AND(inputs!$B$35="YES", calculations!A613&gt;=inputs!$B$36,calculations!A613&lt;inputs!$B$37),inputs!$B$38*MIN(2,inputs!$B$17),0)</f>
        <v>0</v>
      </c>
      <c r="I613" s="25">
        <f>MIN(inputs!$B$32,A613)</f>
        <v>20000</v>
      </c>
      <c r="J613" s="25">
        <f>inputs!$B$29*(1+inputs!$B$33)-MAX(0,inputs!$B$31*(I613-inputs!$B$30))</f>
        <v>46486.999999999993</v>
      </c>
      <c r="K613" s="26">
        <f t="shared" si="117"/>
        <v>20000</v>
      </c>
      <c r="L613" s="25">
        <f>MAX(0,J613*(1+inputs!$B$33)-MAX(0,inputs!$B$31*(K613-inputs!$B$30)))</f>
        <v>47184.304999999986</v>
      </c>
      <c r="M613" s="26">
        <f t="shared" si="118"/>
        <v>24566.666666666668</v>
      </c>
      <c r="N613" s="25">
        <f>MAX(0,L613*(1+inputs!$B$33)-MAX(0,inputs!$B$31*(M613-inputs!$B$30)))</f>
        <v>47497.629574999977</v>
      </c>
      <c r="O613" s="26">
        <f t="shared" si="119"/>
        <v>29133.333333333336</v>
      </c>
      <c r="P613" s="25">
        <f>MAX(0,N613*(1+inputs!$B$33)-MAX(0,inputs!$B$31*(O613-inputs!$B$30)))</f>
        <v>47404.654018624969</v>
      </c>
      <c r="Q613" s="26">
        <f t="shared" si="120"/>
        <v>33700</v>
      </c>
      <c r="R613" s="25">
        <f>MAX(0,P613*(1+inputs!$B$33)-MAX(0,inputs!$B$31*(Q613-inputs!$B$30)))</f>
        <v>46899.283828904336</v>
      </c>
      <c r="S613" s="26">
        <f t="shared" si="121"/>
        <v>38266.666666666672</v>
      </c>
      <c r="T613" s="25">
        <f>MAX(0,R613*(1+inputs!$B$33)-MAX(0,inputs!$B$31*(S613-inputs!$B$30)))</f>
        <v>45975.333086337894</v>
      </c>
      <c r="U613" s="26">
        <f t="shared" si="122"/>
        <v>42833.333333333328</v>
      </c>
      <c r="V613" s="25">
        <f>MAX(0,T613*(1+inputs!$B$33)-MAX(0,inputs!$B$31*(U613-inputs!$B$30)))</f>
        <v>44626.523082632957</v>
      </c>
      <c r="W613" s="26">
        <f t="shared" si="123"/>
        <v>47400</v>
      </c>
      <c r="X613" s="25">
        <f>MAX(0,V613*(1+inputs!$B$33)-MAX(0,inputs!$B$31*(W613-inputs!$B$30)))</f>
        <v>42846.480928872443</v>
      </c>
      <c r="Y613" s="26">
        <f t="shared" si="124"/>
        <v>51966.666666666672</v>
      </c>
      <c r="Z613" s="25">
        <f>MAX(0,X613*(1+inputs!$B$33)-MAX(0,inputs!$B$31*(Y613-inputs!$B$30)))</f>
        <v>40628.738142805523</v>
      </c>
      <c r="AA613" s="25">
        <f>MAX(0,Y613*(1+inputs!$B$33)-MAX(0,inputs!$B$31*(Z613-inputs!$B$30)))</f>
        <v>50906.140233814171</v>
      </c>
      <c r="AB613" s="26">
        <f t="shared" si="125"/>
        <v>61100</v>
      </c>
      <c r="AC613" s="25">
        <f>MAX(0,AA613*(1+inputs!$B$33)-MAX(0,inputs!$B$31*(AB613-inputs!$B$30)))</f>
        <v>47987.292337321378</v>
      </c>
      <c r="AD613" s="26">
        <f>IF(inputs!$B$27="YES",MAX(0,inputs!$B$31*(AB613-inputs!$B$30)),0)</f>
        <v>0</v>
      </c>
      <c r="AE613" s="3">
        <f t="shared" si="126"/>
        <v>19720.050000000003</v>
      </c>
      <c r="AF613" s="1">
        <f t="shared" si="129"/>
        <v>0.42</v>
      </c>
      <c r="AG613" s="8">
        <f t="shared" si="127"/>
        <v>41379.949999999997</v>
      </c>
    </row>
    <row r="614" spans="1:33" x14ac:dyDescent="0.2">
      <c r="A614" s="11">
        <f t="shared" si="128"/>
        <v>61200</v>
      </c>
      <c r="B614" s="15">
        <f>inputs!$C$3-MAX(0,MIN((calculations!A614-inputs!$B$8)*0.5,inputs!$C$3))+IF(AND(inputs!$B$23="YES",A614&lt;=inputs!$B$25),inputs!$B$24,0)</f>
        <v>12570</v>
      </c>
      <c r="C614" s="15">
        <f>MAX(0,MIN(A614-B614,inputs!$C$4)*inputs!$B$3)</f>
        <v>7540.2000000000007</v>
      </c>
      <c r="D614" s="16">
        <f>MAX(0,(MIN(A614,inputs!$C$5)-(inputs!$C$4+B614))*inputs!$B$4)</f>
        <v>4371.6000000000004</v>
      </c>
      <c r="E614" s="16">
        <f>MAX(0, (calculations!A614-inputs!$C$5)*inputs!$B$5)</f>
        <v>0</v>
      </c>
      <c r="F614" s="19">
        <f>MAX(0,inputs!$B$13*(MIN(calculations!A614,inputs!$C$14)-inputs!$C$13))+MAX(0,inputs!$B$14*(calculations!A614-inputs!$C$14))</f>
        <v>5213.8500000000004</v>
      </c>
      <c r="G614" s="22">
        <f>MAX(MIN((calculations!A614-inputs!$B$21)/10000,100%),0) * inputs!$B$18</f>
        <v>2636.4</v>
      </c>
      <c r="H614" s="22">
        <f>IF(AND(inputs!$B$35="YES", calculations!A614&gt;=inputs!$B$36,calculations!A614&lt;inputs!$B$37),inputs!$B$38*MIN(2,inputs!$B$17),0)</f>
        <v>0</v>
      </c>
      <c r="I614" s="25">
        <f>MIN(inputs!$B$32,A614)</f>
        <v>20000</v>
      </c>
      <c r="J614" s="25">
        <f>inputs!$B$29*(1+inputs!$B$33)-MAX(0,inputs!$B$31*(I614-inputs!$B$30))</f>
        <v>46486.999999999993</v>
      </c>
      <c r="K614" s="26">
        <f t="shared" si="117"/>
        <v>20000</v>
      </c>
      <c r="L614" s="25">
        <f>MAX(0,J614*(1+inputs!$B$33)-MAX(0,inputs!$B$31*(K614-inputs!$B$30)))</f>
        <v>47184.304999999986</v>
      </c>
      <c r="M614" s="26">
        <f t="shared" si="118"/>
        <v>24577.777777777777</v>
      </c>
      <c r="N614" s="25">
        <f>MAX(0,L614*(1+inputs!$B$33)-MAX(0,inputs!$B$31*(M614-inputs!$B$30)))</f>
        <v>47496.629574999977</v>
      </c>
      <c r="O614" s="26">
        <f t="shared" si="119"/>
        <v>29155.555555555555</v>
      </c>
      <c r="P614" s="25">
        <f>MAX(0,N614*(1+inputs!$B$33)-MAX(0,inputs!$B$31*(O614-inputs!$B$30)))</f>
        <v>47401.63901862497</v>
      </c>
      <c r="Q614" s="26">
        <f t="shared" si="120"/>
        <v>33733.333333333336</v>
      </c>
      <c r="R614" s="25">
        <f>MAX(0,P614*(1+inputs!$B$33)-MAX(0,inputs!$B$31*(Q614-inputs!$B$30)))</f>
        <v>46893.223603904335</v>
      </c>
      <c r="S614" s="26">
        <f t="shared" si="121"/>
        <v>38311.111111111109</v>
      </c>
      <c r="T614" s="25">
        <f>MAX(0,R614*(1+inputs!$B$33)-MAX(0,inputs!$B$31*(S614-inputs!$B$30)))</f>
        <v>45965.181957962894</v>
      </c>
      <c r="U614" s="26">
        <f t="shared" si="122"/>
        <v>42888.888888888891</v>
      </c>
      <c r="V614" s="25">
        <f>MAX(0,T614*(1+inputs!$B$33)-MAX(0,inputs!$B$31*(U614-inputs!$B$30)))</f>
        <v>44611.219687332334</v>
      </c>
      <c r="W614" s="26">
        <f t="shared" si="123"/>
        <v>47466.666666666672</v>
      </c>
      <c r="X614" s="25">
        <f>MAX(0,V614*(1+inputs!$B$33)-MAX(0,inputs!$B$31*(W614-inputs!$B$30)))</f>
        <v>42824.947982642312</v>
      </c>
      <c r="Y614" s="26">
        <f t="shared" si="124"/>
        <v>52044.444444444445</v>
      </c>
      <c r="Z614" s="25">
        <f>MAX(0,X614*(1+inputs!$B$33)-MAX(0,inputs!$B$31*(Y614-inputs!$B$30)))</f>
        <v>40599.882202381938</v>
      </c>
      <c r="AA614" s="25">
        <f>MAX(0,Y614*(1+inputs!$B$33)-MAX(0,inputs!$B$31*(Z614-inputs!$B$30)))</f>
        <v>50987.681712896738</v>
      </c>
      <c r="AB614" s="26">
        <f t="shared" si="125"/>
        <v>61200</v>
      </c>
      <c r="AC614" s="25">
        <f>MAX(0,AA614*(1+inputs!$B$33)-MAX(0,inputs!$B$31*(AB614-inputs!$B$30)))</f>
        <v>48061.056938590184</v>
      </c>
      <c r="AD614" s="26">
        <f>IF(inputs!$B$27="YES",MAX(0,inputs!$B$31*(AB614-inputs!$B$30)),0)</f>
        <v>0</v>
      </c>
      <c r="AE614" s="3">
        <f t="shared" si="126"/>
        <v>19762.050000000003</v>
      </c>
      <c r="AF614" s="1">
        <f t="shared" si="129"/>
        <v>0.42</v>
      </c>
      <c r="AG614" s="8">
        <f t="shared" si="127"/>
        <v>41437.949999999997</v>
      </c>
    </row>
    <row r="615" spans="1:33" x14ac:dyDescent="0.2">
      <c r="A615" s="11">
        <f t="shared" si="128"/>
        <v>61300</v>
      </c>
      <c r="B615" s="15">
        <f>inputs!$C$3-MAX(0,MIN((calculations!A615-inputs!$B$8)*0.5,inputs!$C$3))+IF(AND(inputs!$B$23="YES",A615&lt;=inputs!$B$25),inputs!$B$24,0)</f>
        <v>12570</v>
      </c>
      <c r="C615" s="15">
        <f>MAX(0,MIN(A615-B615,inputs!$C$4)*inputs!$B$3)</f>
        <v>7540.2000000000007</v>
      </c>
      <c r="D615" s="16">
        <f>MAX(0,(MIN(A615,inputs!$C$5)-(inputs!$C$4+B615))*inputs!$B$4)</f>
        <v>4411.6000000000004</v>
      </c>
      <c r="E615" s="16">
        <f>MAX(0, (calculations!A615-inputs!$C$5)*inputs!$B$5)</f>
        <v>0</v>
      </c>
      <c r="F615" s="19">
        <f>MAX(0,inputs!$B$13*(MIN(calculations!A615,inputs!$C$14)-inputs!$C$13))+MAX(0,inputs!$B$14*(calculations!A615-inputs!$C$14))</f>
        <v>5215.8500000000004</v>
      </c>
      <c r="G615" s="22">
        <f>MAX(MIN((calculations!A615-inputs!$B$21)/10000,100%),0) * inputs!$B$18</f>
        <v>2636.4</v>
      </c>
      <c r="H615" s="22">
        <f>IF(AND(inputs!$B$35="YES", calculations!A615&gt;=inputs!$B$36,calculations!A615&lt;inputs!$B$37),inputs!$B$38*MIN(2,inputs!$B$17),0)</f>
        <v>0</v>
      </c>
      <c r="I615" s="25">
        <f>MIN(inputs!$B$32,A615)</f>
        <v>20000</v>
      </c>
      <c r="J615" s="25">
        <f>inputs!$B$29*(1+inputs!$B$33)-MAX(0,inputs!$B$31*(I615-inputs!$B$30))</f>
        <v>46486.999999999993</v>
      </c>
      <c r="K615" s="26">
        <f t="shared" si="117"/>
        <v>20000</v>
      </c>
      <c r="L615" s="25">
        <f>MAX(0,J615*(1+inputs!$B$33)-MAX(0,inputs!$B$31*(K615-inputs!$B$30)))</f>
        <v>47184.304999999986</v>
      </c>
      <c r="M615" s="26">
        <f t="shared" si="118"/>
        <v>24588.888888888891</v>
      </c>
      <c r="N615" s="25">
        <f>MAX(0,L615*(1+inputs!$B$33)-MAX(0,inputs!$B$31*(M615-inputs!$B$30)))</f>
        <v>47495.629574999977</v>
      </c>
      <c r="O615" s="26">
        <f t="shared" si="119"/>
        <v>29177.777777777777</v>
      </c>
      <c r="P615" s="25">
        <f>MAX(0,N615*(1+inputs!$B$33)-MAX(0,inputs!$B$31*(O615-inputs!$B$30)))</f>
        <v>47398.624018624971</v>
      </c>
      <c r="Q615" s="26">
        <f t="shared" si="120"/>
        <v>33766.666666666664</v>
      </c>
      <c r="R615" s="25">
        <f>MAX(0,P615*(1+inputs!$B$33)-MAX(0,inputs!$B$31*(Q615-inputs!$B$30)))</f>
        <v>46887.163378904341</v>
      </c>
      <c r="S615" s="26">
        <f t="shared" si="121"/>
        <v>38355.555555555555</v>
      </c>
      <c r="T615" s="25">
        <f>MAX(0,R615*(1+inputs!$B$33)-MAX(0,inputs!$B$31*(S615-inputs!$B$30)))</f>
        <v>45955.0308295879</v>
      </c>
      <c r="U615" s="26">
        <f t="shared" si="122"/>
        <v>42944.444444444445</v>
      </c>
      <c r="V615" s="25">
        <f>MAX(0,T615*(1+inputs!$B$33)-MAX(0,inputs!$B$31*(U615-inputs!$B$30)))</f>
        <v>44595.91629203171</v>
      </c>
      <c r="W615" s="26">
        <f t="shared" si="123"/>
        <v>47533.333333333328</v>
      </c>
      <c r="X615" s="25">
        <f>MAX(0,V615*(1+inputs!$B$33)-MAX(0,inputs!$B$31*(W615-inputs!$B$30)))</f>
        <v>42803.415036412182</v>
      </c>
      <c r="Y615" s="26">
        <f t="shared" si="124"/>
        <v>52122.222222222219</v>
      </c>
      <c r="Z615" s="25">
        <f>MAX(0,X615*(1+inputs!$B$33)-MAX(0,inputs!$B$31*(Y615-inputs!$B$30)))</f>
        <v>40571.026261958359</v>
      </c>
      <c r="AA615" s="25">
        <f>MAX(0,Y615*(1+inputs!$B$33)-MAX(0,inputs!$B$31*(Z615-inputs!$B$30)))</f>
        <v>51069.223191979298</v>
      </c>
      <c r="AB615" s="26">
        <f t="shared" si="125"/>
        <v>61300</v>
      </c>
      <c r="AC615" s="25">
        <f>MAX(0,AA615*(1+inputs!$B$33)-MAX(0,inputs!$B$31*(AB615-inputs!$B$30)))</f>
        <v>48134.821539858982</v>
      </c>
      <c r="AD615" s="26">
        <f>IF(inputs!$B$27="YES",MAX(0,inputs!$B$31*(AB615-inputs!$B$30)),0)</f>
        <v>0</v>
      </c>
      <c r="AE615" s="3">
        <f t="shared" si="126"/>
        <v>19804.050000000003</v>
      </c>
      <c r="AF615" s="1">
        <f t="shared" si="129"/>
        <v>0.42</v>
      </c>
      <c r="AG615" s="8">
        <f t="shared" si="127"/>
        <v>41495.949999999997</v>
      </c>
    </row>
    <row r="616" spans="1:33" x14ac:dyDescent="0.2">
      <c r="A616" s="11">
        <f t="shared" si="128"/>
        <v>61400</v>
      </c>
      <c r="B616" s="15">
        <f>inputs!$C$3-MAX(0,MIN((calculations!A616-inputs!$B$8)*0.5,inputs!$C$3))+IF(AND(inputs!$B$23="YES",A616&lt;=inputs!$B$25),inputs!$B$24,0)</f>
        <v>12570</v>
      </c>
      <c r="C616" s="15">
        <f>MAX(0,MIN(A616-B616,inputs!$C$4)*inputs!$B$3)</f>
        <v>7540.2000000000007</v>
      </c>
      <c r="D616" s="16">
        <f>MAX(0,(MIN(A616,inputs!$C$5)-(inputs!$C$4+B616))*inputs!$B$4)</f>
        <v>4451.6000000000004</v>
      </c>
      <c r="E616" s="16">
        <f>MAX(0, (calculations!A616-inputs!$C$5)*inputs!$B$5)</f>
        <v>0</v>
      </c>
      <c r="F616" s="19">
        <f>MAX(0,inputs!$B$13*(MIN(calculations!A616,inputs!$C$14)-inputs!$C$13))+MAX(0,inputs!$B$14*(calculations!A616-inputs!$C$14))</f>
        <v>5217.8500000000004</v>
      </c>
      <c r="G616" s="22">
        <f>MAX(MIN((calculations!A616-inputs!$B$21)/10000,100%),0) * inputs!$B$18</f>
        <v>2636.4</v>
      </c>
      <c r="H616" s="22">
        <f>IF(AND(inputs!$B$35="YES", calculations!A616&gt;=inputs!$B$36,calculations!A616&lt;inputs!$B$37),inputs!$B$38*MIN(2,inputs!$B$17),0)</f>
        <v>0</v>
      </c>
      <c r="I616" s="25">
        <f>MIN(inputs!$B$32,A616)</f>
        <v>20000</v>
      </c>
      <c r="J616" s="25">
        <f>inputs!$B$29*(1+inputs!$B$33)-MAX(0,inputs!$B$31*(I616-inputs!$B$30))</f>
        <v>46486.999999999993</v>
      </c>
      <c r="K616" s="26">
        <f t="shared" si="117"/>
        <v>20000</v>
      </c>
      <c r="L616" s="25">
        <f>MAX(0,J616*(1+inputs!$B$33)-MAX(0,inputs!$B$31*(K616-inputs!$B$30)))</f>
        <v>47184.304999999986</v>
      </c>
      <c r="M616" s="26">
        <f t="shared" si="118"/>
        <v>24600</v>
      </c>
      <c r="N616" s="25">
        <f>MAX(0,L616*(1+inputs!$B$33)-MAX(0,inputs!$B$31*(M616-inputs!$B$30)))</f>
        <v>47494.629574999977</v>
      </c>
      <c r="O616" s="26">
        <f t="shared" si="119"/>
        <v>29200</v>
      </c>
      <c r="P616" s="25">
        <f>MAX(0,N616*(1+inputs!$B$33)-MAX(0,inputs!$B$31*(O616-inputs!$B$30)))</f>
        <v>47395.609018624971</v>
      </c>
      <c r="Q616" s="26">
        <f t="shared" si="120"/>
        <v>33800</v>
      </c>
      <c r="R616" s="25">
        <f>MAX(0,P616*(1+inputs!$B$33)-MAX(0,inputs!$B$31*(Q616-inputs!$B$30)))</f>
        <v>46881.10315390434</v>
      </c>
      <c r="S616" s="26">
        <f t="shared" si="121"/>
        <v>38400</v>
      </c>
      <c r="T616" s="25">
        <f>MAX(0,R616*(1+inputs!$B$33)-MAX(0,inputs!$B$31*(S616-inputs!$B$30)))</f>
        <v>45944.8797012129</v>
      </c>
      <c r="U616" s="26">
        <f t="shared" si="122"/>
        <v>43000</v>
      </c>
      <c r="V616" s="25">
        <f>MAX(0,T616*(1+inputs!$B$33)-MAX(0,inputs!$B$31*(U616-inputs!$B$30)))</f>
        <v>44580.612896731087</v>
      </c>
      <c r="W616" s="26">
        <f t="shared" si="123"/>
        <v>47600</v>
      </c>
      <c r="X616" s="25">
        <f>MAX(0,V616*(1+inputs!$B$33)-MAX(0,inputs!$B$31*(W616-inputs!$B$30)))</f>
        <v>42781.882090182044</v>
      </c>
      <c r="Y616" s="26">
        <f t="shared" si="124"/>
        <v>52200</v>
      </c>
      <c r="Z616" s="25">
        <f>MAX(0,X616*(1+inputs!$B$33)-MAX(0,inputs!$B$31*(Y616-inputs!$B$30)))</f>
        <v>40542.170321534766</v>
      </c>
      <c r="AA616" s="25">
        <f>MAX(0,Y616*(1+inputs!$B$33)-MAX(0,inputs!$B$31*(Z616-inputs!$B$30)))</f>
        <v>51150.764671061865</v>
      </c>
      <c r="AB616" s="26">
        <f t="shared" si="125"/>
        <v>61400</v>
      </c>
      <c r="AC616" s="25">
        <f>MAX(0,AA616*(1+inputs!$B$33)-MAX(0,inputs!$B$31*(AB616-inputs!$B$30)))</f>
        <v>48208.586141127787</v>
      </c>
      <c r="AD616" s="26">
        <f>IF(inputs!$B$27="YES",MAX(0,inputs!$B$31*(AB616-inputs!$B$30)),0)</f>
        <v>0</v>
      </c>
      <c r="AE616" s="3">
        <f t="shared" si="126"/>
        <v>19846.050000000003</v>
      </c>
      <c r="AF616" s="1">
        <f t="shared" si="129"/>
        <v>0.42</v>
      </c>
      <c r="AG616" s="8">
        <f t="shared" si="127"/>
        <v>41553.949999999997</v>
      </c>
    </row>
    <row r="617" spans="1:33" x14ac:dyDescent="0.2">
      <c r="A617" s="11">
        <f t="shared" si="128"/>
        <v>61500</v>
      </c>
      <c r="B617" s="15">
        <f>inputs!$C$3-MAX(0,MIN((calculations!A617-inputs!$B$8)*0.5,inputs!$C$3))+IF(AND(inputs!$B$23="YES",A617&lt;=inputs!$B$25),inputs!$B$24,0)</f>
        <v>12570</v>
      </c>
      <c r="C617" s="15">
        <f>MAX(0,MIN(A617-B617,inputs!$C$4)*inputs!$B$3)</f>
        <v>7540.2000000000007</v>
      </c>
      <c r="D617" s="16">
        <f>MAX(0,(MIN(A617,inputs!$C$5)-(inputs!$C$4+B617))*inputs!$B$4)</f>
        <v>4491.6000000000004</v>
      </c>
      <c r="E617" s="16">
        <f>MAX(0, (calculations!A617-inputs!$C$5)*inputs!$B$5)</f>
        <v>0</v>
      </c>
      <c r="F617" s="19">
        <f>MAX(0,inputs!$B$13*(MIN(calculations!A617,inputs!$C$14)-inputs!$C$13))+MAX(0,inputs!$B$14*(calculations!A617-inputs!$C$14))</f>
        <v>5219.8500000000004</v>
      </c>
      <c r="G617" s="22">
        <f>MAX(MIN((calculations!A617-inputs!$B$21)/10000,100%),0) * inputs!$B$18</f>
        <v>2636.4</v>
      </c>
      <c r="H617" s="22">
        <f>IF(AND(inputs!$B$35="YES", calculations!A617&gt;=inputs!$B$36,calculations!A617&lt;inputs!$B$37),inputs!$B$38*MIN(2,inputs!$B$17),0)</f>
        <v>0</v>
      </c>
      <c r="I617" s="25">
        <f>MIN(inputs!$B$32,A617)</f>
        <v>20000</v>
      </c>
      <c r="J617" s="25">
        <f>inputs!$B$29*(1+inputs!$B$33)-MAX(0,inputs!$B$31*(I617-inputs!$B$30))</f>
        <v>46486.999999999993</v>
      </c>
      <c r="K617" s="26">
        <f t="shared" si="117"/>
        <v>20000</v>
      </c>
      <c r="L617" s="25">
        <f>MAX(0,J617*(1+inputs!$B$33)-MAX(0,inputs!$B$31*(K617-inputs!$B$30)))</f>
        <v>47184.304999999986</v>
      </c>
      <c r="M617" s="26">
        <f t="shared" si="118"/>
        <v>24611.111111111109</v>
      </c>
      <c r="N617" s="25">
        <f>MAX(0,L617*(1+inputs!$B$33)-MAX(0,inputs!$B$31*(M617-inputs!$B$30)))</f>
        <v>47493.629574999977</v>
      </c>
      <c r="O617" s="26">
        <f t="shared" si="119"/>
        <v>29222.222222222223</v>
      </c>
      <c r="P617" s="25">
        <f>MAX(0,N617*(1+inputs!$B$33)-MAX(0,inputs!$B$31*(O617-inputs!$B$30)))</f>
        <v>47392.594018624972</v>
      </c>
      <c r="Q617" s="26">
        <f t="shared" si="120"/>
        <v>33833.333333333336</v>
      </c>
      <c r="R617" s="25">
        <f>MAX(0,P617*(1+inputs!$B$33)-MAX(0,inputs!$B$31*(Q617-inputs!$B$30)))</f>
        <v>46875.042928904339</v>
      </c>
      <c r="S617" s="26">
        <f t="shared" si="121"/>
        <v>38444.444444444445</v>
      </c>
      <c r="T617" s="25">
        <f>MAX(0,R617*(1+inputs!$B$33)-MAX(0,inputs!$B$31*(S617-inputs!$B$30)))</f>
        <v>45934.728572837899</v>
      </c>
      <c r="U617" s="26">
        <f t="shared" si="122"/>
        <v>43055.555555555555</v>
      </c>
      <c r="V617" s="25">
        <f>MAX(0,T617*(1+inputs!$B$33)-MAX(0,inputs!$B$31*(U617-inputs!$B$30)))</f>
        <v>44565.309501430464</v>
      </c>
      <c r="W617" s="26">
        <f t="shared" si="123"/>
        <v>47666.666666666672</v>
      </c>
      <c r="X617" s="25">
        <f>MAX(0,V617*(1+inputs!$B$33)-MAX(0,inputs!$B$31*(W617-inputs!$B$30)))</f>
        <v>42760.349143951913</v>
      </c>
      <c r="Y617" s="26">
        <f t="shared" si="124"/>
        <v>52277.777777777781</v>
      </c>
      <c r="Z617" s="25">
        <f>MAX(0,X617*(1+inputs!$B$33)-MAX(0,inputs!$B$31*(Y617-inputs!$B$30)))</f>
        <v>40513.314381111188</v>
      </c>
      <c r="AA617" s="25">
        <f>MAX(0,Y617*(1+inputs!$B$33)-MAX(0,inputs!$B$31*(Z617-inputs!$B$30)))</f>
        <v>51232.306150144439</v>
      </c>
      <c r="AB617" s="26">
        <f t="shared" si="125"/>
        <v>61500</v>
      </c>
      <c r="AC617" s="25">
        <f>MAX(0,AA617*(1+inputs!$B$33)-MAX(0,inputs!$B$31*(AB617-inputs!$B$30)))</f>
        <v>48282.3507423966</v>
      </c>
      <c r="AD617" s="26">
        <f>IF(inputs!$B$27="YES",MAX(0,inputs!$B$31*(AB617-inputs!$B$30)),0)</f>
        <v>0</v>
      </c>
      <c r="AE617" s="3">
        <f t="shared" si="126"/>
        <v>19888.050000000003</v>
      </c>
      <c r="AF617" s="1">
        <f t="shared" si="129"/>
        <v>0.42</v>
      </c>
      <c r="AG617" s="8">
        <f t="shared" si="127"/>
        <v>41611.949999999997</v>
      </c>
    </row>
    <row r="618" spans="1:33" x14ac:dyDescent="0.2">
      <c r="A618" s="11">
        <f t="shared" si="128"/>
        <v>61600</v>
      </c>
      <c r="B618" s="15">
        <f>inputs!$C$3-MAX(0,MIN((calculations!A618-inputs!$B$8)*0.5,inputs!$C$3))+IF(AND(inputs!$B$23="YES",A618&lt;=inputs!$B$25),inputs!$B$24,0)</f>
        <v>12570</v>
      </c>
      <c r="C618" s="15">
        <f>MAX(0,MIN(A618-B618,inputs!$C$4)*inputs!$B$3)</f>
        <v>7540.2000000000007</v>
      </c>
      <c r="D618" s="16">
        <f>MAX(0,(MIN(A618,inputs!$C$5)-(inputs!$C$4+B618))*inputs!$B$4)</f>
        <v>4531.6000000000004</v>
      </c>
      <c r="E618" s="16">
        <f>MAX(0, (calculations!A618-inputs!$C$5)*inputs!$B$5)</f>
        <v>0</v>
      </c>
      <c r="F618" s="19">
        <f>MAX(0,inputs!$B$13*(MIN(calculations!A618,inputs!$C$14)-inputs!$C$13))+MAX(0,inputs!$B$14*(calculations!A618-inputs!$C$14))</f>
        <v>5221.8500000000004</v>
      </c>
      <c r="G618" s="22">
        <f>MAX(MIN((calculations!A618-inputs!$B$21)/10000,100%),0) * inputs!$B$18</f>
        <v>2636.4</v>
      </c>
      <c r="H618" s="22">
        <f>IF(AND(inputs!$B$35="YES", calculations!A618&gt;=inputs!$B$36,calculations!A618&lt;inputs!$B$37),inputs!$B$38*MIN(2,inputs!$B$17),0)</f>
        <v>0</v>
      </c>
      <c r="I618" s="25">
        <f>MIN(inputs!$B$32,A618)</f>
        <v>20000</v>
      </c>
      <c r="J618" s="25">
        <f>inputs!$B$29*(1+inputs!$B$33)-MAX(0,inputs!$B$31*(I618-inputs!$B$30))</f>
        <v>46486.999999999993</v>
      </c>
      <c r="K618" s="26">
        <f t="shared" si="117"/>
        <v>20000</v>
      </c>
      <c r="L618" s="25">
        <f>MAX(0,J618*(1+inputs!$B$33)-MAX(0,inputs!$B$31*(K618-inputs!$B$30)))</f>
        <v>47184.304999999986</v>
      </c>
      <c r="M618" s="26">
        <f t="shared" si="118"/>
        <v>24622.222222222223</v>
      </c>
      <c r="N618" s="25">
        <f>MAX(0,L618*(1+inputs!$B$33)-MAX(0,inputs!$B$31*(M618-inputs!$B$30)))</f>
        <v>47492.629574999977</v>
      </c>
      <c r="O618" s="26">
        <f t="shared" si="119"/>
        <v>29244.444444444445</v>
      </c>
      <c r="P618" s="25">
        <f>MAX(0,N618*(1+inputs!$B$33)-MAX(0,inputs!$B$31*(O618-inputs!$B$30)))</f>
        <v>47389.579018624972</v>
      </c>
      <c r="Q618" s="26">
        <f t="shared" si="120"/>
        <v>33866.666666666664</v>
      </c>
      <c r="R618" s="25">
        <f>MAX(0,P618*(1+inputs!$B$33)-MAX(0,inputs!$B$31*(Q618-inputs!$B$30)))</f>
        <v>46868.982703904338</v>
      </c>
      <c r="S618" s="26">
        <f t="shared" si="121"/>
        <v>38488.888888888891</v>
      </c>
      <c r="T618" s="25">
        <f>MAX(0,R618*(1+inputs!$B$33)-MAX(0,inputs!$B$31*(S618-inputs!$B$30)))</f>
        <v>45924.577444462899</v>
      </c>
      <c r="U618" s="26">
        <f t="shared" si="122"/>
        <v>43111.111111111109</v>
      </c>
      <c r="V618" s="25">
        <f>MAX(0,T618*(1+inputs!$B$33)-MAX(0,inputs!$B$31*(U618-inputs!$B$30)))</f>
        <v>44550.006106129833</v>
      </c>
      <c r="W618" s="26">
        <f t="shared" si="123"/>
        <v>47733.333333333328</v>
      </c>
      <c r="X618" s="25">
        <f>MAX(0,V618*(1+inputs!$B$33)-MAX(0,inputs!$B$31*(W618-inputs!$B$30)))</f>
        <v>42738.816197721775</v>
      </c>
      <c r="Y618" s="26">
        <f t="shared" si="124"/>
        <v>52355.555555555555</v>
      </c>
      <c r="Z618" s="25">
        <f>MAX(0,X618*(1+inputs!$B$33)-MAX(0,inputs!$B$31*(Y618-inputs!$B$30)))</f>
        <v>40484.458440687595</v>
      </c>
      <c r="AA618" s="25">
        <f>MAX(0,Y618*(1+inputs!$B$33)-MAX(0,inputs!$B$31*(Z618-inputs!$B$30)))</f>
        <v>51313.847629226999</v>
      </c>
      <c r="AB618" s="26">
        <f t="shared" si="125"/>
        <v>61600</v>
      </c>
      <c r="AC618" s="25">
        <f>MAX(0,AA618*(1+inputs!$B$33)-MAX(0,inputs!$B$31*(AB618-inputs!$B$30)))</f>
        <v>48356.115343665399</v>
      </c>
      <c r="AD618" s="26">
        <f>IF(inputs!$B$27="YES",MAX(0,inputs!$B$31*(AB618-inputs!$B$30)),0)</f>
        <v>0</v>
      </c>
      <c r="AE618" s="3">
        <f t="shared" si="126"/>
        <v>19930.050000000003</v>
      </c>
      <c r="AF618" s="1">
        <f t="shared" si="129"/>
        <v>0.42</v>
      </c>
      <c r="AG618" s="8">
        <f t="shared" si="127"/>
        <v>41669.949999999997</v>
      </c>
    </row>
    <row r="619" spans="1:33" x14ac:dyDescent="0.2">
      <c r="A619" s="11">
        <f t="shared" si="128"/>
        <v>61700</v>
      </c>
      <c r="B619" s="15">
        <f>inputs!$C$3-MAX(0,MIN((calculations!A619-inputs!$B$8)*0.5,inputs!$C$3))+IF(AND(inputs!$B$23="YES",A619&lt;=inputs!$B$25),inputs!$B$24,0)</f>
        <v>12570</v>
      </c>
      <c r="C619" s="15">
        <f>MAX(0,MIN(A619-B619,inputs!$C$4)*inputs!$B$3)</f>
        <v>7540.2000000000007</v>
      </c>
      <c r="D619" s="16">
        <f>MAX(0,(MIN(A619,inputs!$C$5)-(inputs!$C$4+B619))*inputs!$B$4)</f>
        <v>4571.6000000000004</v>
      </c>
      <c r="E619" s="16">
        <f>MAX(0, (calculations!A619-inputs!$C$5)*inputs!$B$5)</f>
        <v>0</v>
      </c>
      <c r="F619" s="19">
        <f>MAX(0,inputs!$B$13*(MIN(calculations!A619,inputs!$C$14)-inputs!$C$13))+MAX(0,inputs!$B$14*(calculations!A619-inputs!$C$14))</f>
        <v>5223.8500000000004</v>
      </c>
      <c r="G619" s="22">
        <f>MAX(MIN((calculations!A619-inputs!$B$21)/10000,100%),0) * inputs!$B$18</f>
        <v>2636.4</v>
      </c>
      <c r="H619" s="22">
        <f>IF(AND(inputs!$B$35="YES", calculations!A619&gt;=inputs!$B$36,calculations!A619&lt;inputs!$B$37),inputs!$B$38*MIN(2,inputs!$B$17),0)</f>
        <v>0</v>
      </c>
      <c r="I619" s="25">
        <f>MIN(inputs!$B$32,A619)</f>
        <v>20000</v>
      </c>
      <c r="J619" s="25">
        <f>inputs!$B$29*(1+inputs!$B$33)-MAX(0,inputs!$B$31*(I619-inputs!$B$30))</f>
        <v>46486.999999999993</v>
      </c>
      <c r="K619" s="26">
        <f t="shared" si="117"/>
        <v>20000</v>
      </c>
      <c r="L619" s="25">
        <f>MAX(0,J619*(1+inputs!$B$33)-MAX(0,inputs!$B$31*(K619-inputs!$B$30)))</f>
        <v>47184.304999999986</v>
      </c>
      <c r="M619" s="26">
        <f t="shared" si="118"/>
        <v>24633.333333333332</v>
      </c>
      <c r="N619" s="25">
        <f>MAX(0,L619*(1+inputs!$B$33)-MAX(0,inputs!$B$31*(M619-inputs!$B$30)))</f>
        <v>47491.629574999977</v>
      </c>
      <c r="O619" s="26">
        <f t="shared" si="119"/>
        <v>29266.666666666664</v>
      </c>
      <c r="P619" s="25">
        <f>MAX(0,N619*(1+inputs!$B$33)-MAX(0,inputs!$B$31*(O619-inputs!$B$30)))</f>
        <v>47386.564018624973</v>
      </c>
      <c r="Q619" s="26">
        <f t="shared" si="120"/>
        <v>33900</v>
      </c>
      <c r="R619" s="25">
        <f>MAX(0,P619*(1+inputs!$B$33)-MAX(0,inputs!$B$31*(Q619-inputs!$B$30)))</f>
        <v>46862.922478904344</v>
      </c>
      <c r="S619" s="26">
        <f t="shared" si="121"/>
        <v>38533.333333333328</v>
      </c>
      <c r="T619" s="25">
        <f>MAX(0,R619*(1+inputs!$B$33)-MAX(0,inputs!$B$31*(S619-inputs!$B$30)))</f>
        <v>45914.426316087905</v>
      </c>
      <c r="U619" s="26">
        <f t="shared" si="122"/>
        <v>43166.666666666672</v>
      </c>
      <c r="V619" s="25">
        <f>MAX(0,T619*(1+inputs!$B$33)-MAX(0,inputs!$B$31*(U619-inputs!$B$30)))</f>
        <v>44534.702710829217</v>
      </c>
      <c r="W619" s="26">
        <f t="shared" si="123"/>
        <v>47800</v>
      </c>
      <c r="X619" s="25">
        <f>MAX(0,V619*(1+inputs!$B$33)-MAX(0,inputs!$B$31*(W619-inputs!$B$30)))</f>
        <v>42717.283251491652</v>
      </c>
      <c r="Y619" s="26">
        <f t="shared" si="124"/>
        <v>52433.333333333328</v>
      </c>
      <c r="Z619" s="25">
        <f>MAX(0,X619*(1+inputs!$B$33)-MAX(0,inputs!$B$31*(Y619-inputs!$B$30)))</f>
        <v>40455.602500264024</v>
      </c>
      <c r="AA619" s="25">
        <f>MAX(0,Y619*(1+inputs!$B$33)-MAX(0,inputs!$B$31*(Z619-inputs!$B$30)))</f>
        <v>51395.389108309559</v>
      </c>
      <c r="AB619" s="26">
        <f t="shared" si="125"/>
        <v>61700</v>
      </c>
      <c r="AC619" s="25">
        <f>MAX(0,AA619*(1+inputs!$B$33)-MAX(0,inputs!$B$31*(AB619-inputs!$B$30)))</f>
        <v>48429.879944934197</v>
      </c>
      <c r="AD619" s="26">
        <f>IF(inputs!$B$27="YES",MAX(0,inputs!$B$31*(AB619-inputs!$B$30)),0)</f>
        <v>0</v>
      </c>
      <c r="AE619" s="3">
        <f t="shared" si="126"/>
        <v>19972.050000000003</v>
      </c>
      <c r="AF619" s="1">
        <f t="shared" si="129"/>
        <v>0.42</v>
      </c>
      <c r="AG619" s="8">
        <f t="shared" si="127"/>
        <v>41727.949999999997</v>
      </c>
    </row>
    <row r="620" spans="1:33" x14ac:dyDescent="0.2">
      <c r="A620" s="11">
        <f t="shared" si="128"/>
        <v>61800</v>
      </c>
      <c r="B620" s="15">
        <f>inputs!$C$3-MAX(0,MIN((calculations!A620-inputs!$B$8)*0.5,inputs!$C$3))+IF(AND(inputs!$B$23="YES",A620&lt;=inputs!$B$25),inputs!$B$24,0)</f>
        <v>12570</v>
      </c>
      <c r="C620" s="15">
        <f>MAX(0,MIN(A620-B620,inputs!$C$4)*inputs!$B$3)</f>
        <v>7540.2000000000007</v>
      </c>
      <c r="D620" s="16">
        <f>MAX(0,(MIN(A620,inputs!$C$5)-(inputs!$C$4+B620))*inputs!$B$4)</f>
        <v>4611.6000000000004</v>
      </c>
      <c r="E620" s="16">
        <f>MAX(0, (calculations!A620-inputs!$C$5)*inputs!$B$5)</f>
        <v>0</v>
      </c>
      <c r="F620" s="19">
        <f>MAX(0,inputs!$B$13*(MIN(calculations!A620,inputs!$C$14)-inputs!$C$13))+MAX(0,inputs!$B$14*(calculations!A620-inputs!$C$14))</f>
        <v>5225.8500000000004</v>
      </c>
      <c r="G620" s="22">
        <f>MAX(MIN((calculations!A620-inputs!$B$21)/10000,100%),0) * inputs!$B$18</f>
        <v>2636.4</v>
      </c>
      <c r="H620" s="22">
        <f>IF(AND(inputs!$B$35="YES", calculations!A620&gt;=inputs!$B$36,calculations!A620&lt;inputs!$B$37),inputs!$B$38*MIN(2,inputs!$B$17),0)</f>
        <v>0</v>
      </c>
      <c r="I620" s="25">
        <f>MIN(inputs!$B$32,A620)</f>
        <v>20000</v>
      </c>
      <c r="J620" s="25">
        <f>inputs!$B$29*(1+inputs!$B$33)-MAX(0,inputs!$B$31*(I620-inputs!$B$30))</f>
        <v>46486.999999999993</v>
      </c>
      <c r="K620" s="26">
        <f t="shared" si="117"/>
        <v>20000</v>
      </c>
      <c r="L620" s="25">
        <f>MAX(0,J620*(1+inputs!$B$33)-MAX(0,inputs!$B$31*(K620-inputs!$B$30)))</f>
        <v>47184.304999999986</v>
      </c>
      <c r="M620" s="26">
        <f t="shared" si="118"/>
        <v>24644.444444444445</v>
      </c>
      <c r="N620" s="25">
        <f>MAX(0,L620*(1+inputs!$B$33)-MAX(0,inputs!$B$31*(M620-inputs!$B$30)))</f>
        <v>47490.629574999977</v>
      </c>
      <c r="O620" s="26">
        <f t="shared" si="119"/>
        <v>29288.888888888891</v>
      </c>
      <c r="P620" s="25">
        <f>MAX(0,N620*(1+inputs!$B$33)-MAX(0,inputs!$B$31*(O620-inputs!$B$30)))</f>
        <v>47383.549018624966</v>
      </c>
      <c r="Q620" s="26">
        <f t="shared" si="120"/>
        <v>33933.333333333336</v>
      </c>
      <c r="R620" s="25">
        <f>MAX(0,P620*(1+inputs!$B$33)-MAX(0,inputs!$B$31*(Q620-inputs!$B$30)))</f>
        <v>46856.862253904335</v>
      </c>
      <c r="S620" s="26">
        <f t="shared" si="121"/>
        <v>38577.777777777781</v>
      </c>
      <c r="T620" s="25">
        <f>MAX(0,R620*(1+inputs!$B$33)-MAX(0,inputs!$B$31*(S620-inputs!$B$30)))</f>
        <v>45904.27518771289</v>
      </c>
      <c r="U620" s="26">
        <f t="shared" si="122"/>
        <v>43222.222222222219</v>
      </c>
      <c r="V620" s="25">
        <f>MAX(0,T620*(1+inputs!$B$33)-MAX(0,inputs!$B$31*(U620-inputs!$B$30)))</f>
        <v>44519.399315528579</v>
      </c>
      <c r="W620" s="26">
        <f t="shared" si="123"/>
        <v>47866.666666666672</v>
      </c>
      <c r="X620" s="25">
        <f>MAX(0,V620*(1+inputs!$B$33)-MAX(0,inputs!$B$31*(W620-inputs!$B$30)))</f>
        <v>42695.750305261499</v>
      </c>
      <c r="Y620" s="26">
        <f t="shared" si="124"/>
        <v>52511.111111111109</v>
      </c>
      <c r="Z620" s="25">
        <f>MAX(0,X620*(1+inputs!$B$33)-MAX(0,inputs!$B$31*(Y620-inputs!$B$30)))</f>
        <v>40426.746559840416</v>
      </c>
      <c r="AA620" s="25">
        <f>MAX(0,Y620*(1+inputs!$B$33)-MAX(0,inputs!$B$31*(Z620-inputs!$B$30)))</f>
        <v>51476.930587392133</v>
      </c>
      <c r="AB620" s="26">
        <f t="shared" si="125"/>
        <v>61800</v>
      </c>
      <c r="AC620" s="25">
        <f>MAX(0,AA620*(1+inputs!$B$33)-MAX(0,inputs!$B$31*(AB620-inputs!$B$30)))</f>
        <v>48503.64454620301</v>
      </c>
      <c r="AD620" s="26">
        <f>IF(inputs!$B$27="YES",MAX(0,inputs!$B$31*(AB620-inputs!$B$30)),0)</f>
        <v>0</v>
      </c>
      <c r="AE620" s="3">
        <f t="shared" si="126"/>
        <v>20014.050000000003</v>
      </c>
      <c r="AF620" s="1">
        <f t="shared" si="129"/>
        <v>0.42</v>
      </c>
      <c r="AG620" s="8">
        <f t="shared" si="127"/>
        <v>41785.949999999997</v>
      </c>
    </row>
    <row r="621" spans="1:33" x14ac:dyDescent="0.2">
      <c r="A621" s="11">
        <f t="shared" si="128"/>
        <v>61900</v>
      </c>
      <c r="B621" s="15">
        <f>inputs!$C$3-MAX(0,MIN((calculations!A621-inputs!$B$8)*0.5,inputs!$C$3))+IF(AND(inputs!$B$23="YES",A621&lt;=inputs!$B$25),inputs!$B$24,0)</f>
        <v>12570</v>
      </c>
      <c r="C621" s="15">
        <f>MAX(0,MIN(A621-B621,inputs!$C$4)*inputs!$B$3)</f>
        <v>7540.2000000000007</v>
      </c>
      <c r="D621" s="16">
        <f>MAX(0,(MIN(A621,inputs!$C$5)-(inputs!$C$4+B621))*inputs!$B$4)</f>
        <v>4651.6000000000004</v>
      </c>
      <c r="E621" s="16">
        <f>MAX(0, (calculations!A621-inputs!$C$5)*inputs!$B$5)</f>
        <v>0</v>
      </c>
      <c r="F621" s="19">
        <f>MAX(0,inputs!$B$13*(MIN(calculations!A621,inputs!$C$14)-inputs!$C$13))+MAX(0,inputs!$B$14*(calculations!A621-inputs!$C$14))</f>
        <v>5227.8500000000004</v>
      </c>
      <c r="G621" s="22">
        <f>MAX(MIN((calculations!A621-inputs!$B$21)/10000,100%),0) * inputs!$B$18</f>
        <v>2636.4</v>
      </c>
      <c r="H621" s="22">
        <f>IF(AND(inputs!$B$35="YES", calculations!A621&gt;=inputs!$B$36,calculations!A621&lt;inputs!$B$37),inputs!$B$38*MIN(2,inputs!$B$17),0)</f>
        <v>0</v>
      </c>
      <c r="I621" s="25">
        <f>MIN(inputs!$B$32,A621)</f>
        <v>20000</v>
      </c>
      <c r="J621" s="25">
        <f>inputs!$B$29*(1+inputs!$B$33)-MAX(0,inputs!$B$31*(I621-inputs!$B$30))</f>
        <v>46486.999999999993</v>
      </c>
      <c r="K621" s="26">
        <f t="shared" si="117"/>
        <v>20000</v>
      </c>
      <c r="L621" s="25">
        <f>MAX(0,J621*(1+inputs!$B$33)-MAX(0,inputs!$B$31*(K621-inputs!$B$30)))</f>
        <v>47184.304999999986</v>
      </c>
      <c r="M621" s="26">
        <f t="shared" si="118"/>
        <v>24655.555555555555</v>
      </c>
      <c r="N621" s="25">
        <f>MAX(0,L621*(1+inputs!$B$33)-MAX(0,inputs!$B$31*(M621-inputs!$B$30)))</f>
        <v>47489.629574999977</v>
      </c>
      <c r="O621" s="26">
        <f t="shared" si="119"/>
        <v>29311.111111111109</v>
      </c>
      <c r="P621" s="25">
        <f>MAX(0,N621*(1+inputs!$B$33)-MAX(0,inputs!$B$31*(O621-inputs!$B$30)))</f>
        <v>47380.534018624967</v>
      </c>
      <c r="Q621" s="26">
        <f t="shared" si="120"/>
        <v>33966.666666666664</v>
      </c>
      <c r="R621" s="25">
        <f>MAX(0,P621*(1+inputs!$B$33)-MAX(0,inputs!$B$31*(Q621-inputs!$B$30)))</f>
        <v>46850.802028904334</v>
      </c>
      <c r="S621" s="26">
        <f t="shared" si="121"/>
        <v>38622.222222222219</v>
      </c>
      <c r="T621" s="25">
        <f>MAX(0,R621*(1+inputs!$B$33)-MAX(0,inputs!$B$31*(S621-inputs!$B$30)))</f>
        <v>45894.12405933789</v>
      </c>
      <c r="U621" s="26">
        <f t="shared" si="122"/>
        <v>43277.777777777781</v>
      </c>
      <c r="V621" s="25">
        <f>MAX(0,T621*(1+inputs!$B$33)-MAX(0,inputs!$B$31*(U621-inputs!$B$30)))</f>
        <v>44504.095920227948</v>
      </c>
      <c r="W621" s="26">
        <f t="shared" si="123"/>
        <v>47933.333333333328</v>
      </c>
      <c r="X621" s="25">
        <f>MAX(0,V621*(1+inputs!$B$33)-MAX(0,inputs!$B$31*(W621-inputs!$B$30)))</f>
        <v>42674.217359031361</v>
      </c>
      <c r="Y621" s="26">
        <f t="shared" si="124"/>
        <v>52588.888888888891</v>
      </c>
      <c r="Z621" s="25">
        <f>MAX(0,X621*(1+inputs!$B$33)-MAX(0,inputs!$B$31*(Y621-inputs!$B$30)))</f>
        <v>40397.890619416823</v>
      </c>
      <c r="AA621" s="25">
        <f>MAX(0,Y621*(1+inputs!$B$33)-MAX(0,inputs!$B$31*(Z621-inputs!$B$30)))</f>
        <v>51558.472066474707</v>
      </c>
      <c r="AB621" s="26">
        <f t="shared" si="125"/>
        <v>61900</v>
      </c>
      <c r="AC621" s="25">
        <f>MAX(0,AA621*(1+inputs!$B$33)-MAX(0,inputs!$B$31*(AB621-inputs!$B$30)))</f>
        <v>48577.409147471823</v>
      </c>
      <c r="AD621" s="26">
        <f>IF(inputs!$B$27="YES",MAX(0,inputs!$B$31*(AB621-inputs!$B$30)),0)</f>
        <v>0</v>
      </c>
      <c r="AE621" s="3">
        <f t="shared" si="126"/>
        <v>20056.050000000003</v>
      </c>
      <c r="AF621" s="1">
        <f t="shared" si="129"/>
        <v>0.42</v>
      </c>
      <c r="AG621" s="8">
        <f t="shared" si="127"/>
        <v>41843.949999999997</v>
      </c>
    </row>
    <row r="622" spans="1:33" x14ac:dyDescent="0.2">
      <c r="A622" s="11">
        <f t="shared" si="128"/>
        <v>62000</v>
      </c>
      <c r="B622" s="15">
        <f>inputs!$C$3-MAX(0,MIN((calculations!A622-inputs!$B$8)*0.5,inputs!$C$3))+IF(AND(inputs!$B$23="YES",A622&lt;=inputs!$B$25),inputs!$B$24,0)</f>
        <v>12570</v>
      </c>
      <c r="C622" s="15">
        <f>MAX(0,MIN(A622-B622,inputs!$C$4)*inputs!$B$3)</f>
        <v>7540.2000000000007</v>
      </c>
      <c r="D622" s="16">
        <f>MAX(0,(MIN(A622,inputs!$C$5)-(inputs!$C$4+B622))*inputs!$B$4)</f>
        <v>4691.6000000000004</v>
      </c>
      <c r="E622" s="16">
        <f>MAX(0, (calculations!A622-inputs!$C$5)*inputs!$B$5)</f>
        <v>0</v>
      </c>
      <c r="F622" s="19">
        <f>MAX(0,inputs!$B$13*(MIN(calculations!A622,inputs!$C$14)-inputs!$C$13))+MAX(0,inputs!$B$14*(calculations!A622-inputs!$C$14))</f>
        <v>5229.8500000000004</v>
      </c>
      <c r="G622" s="22">
        <f>MAX(MIN((calculations!A622-inputs!$B$21)/10000,100%),0) * inputs!$B$18</f>
        <v>2636.4</v>
      </c>
      <c r="H622" s="22">
        <f>IF(AND(inputs!$B$35="YES", calculations!A622&gt;=inputs!$B$36,calculations!A622&lt;inputs!$B$37),inputs!$B$38*MIN(2,inputs!$B$17),0)</f>
        <v>0</v>
      </c>
      <c r="I622" s="25">
        <f>MIN(inputs!$B$32,A622)</f>
        <v>20000</v>
      </c>
      <c r="J622" s="25">
        <f>inputs!$B$29*(1+inputs!$B$33)-MAX(0,inputs!$B$31*(I622-inputs!$B$30))</f>
        <v>46486.999999999993</v>
      </c>
      <c r="K622" s="26">
        <f t="shared" si="117"/>
        <v>20000</v>
      </c>
      <c r="L622" s="25">
        <f>MAX(0,J622*(1+inputs!$B$33)-MAX(0,inputs!$B$31*(K622-inputs!$B$30)))</f>
        <v>47184.304999999986</v>
      </c>
      <c r="M622" s="26">
        <f t="shared" si="118"/>
        <v>24666.666666666668</v>
      </c>
      <c r="N622" s="25">
        <f>MAX(0,L622*(1+inputs!$B$33)-MAX(0,inputs!$B$31*(M622-inputs!$B$30)))</f>
        <v>47488.629574999977</v>
      </c>
      <c r="O622" s="26">
        <f t="shared" si="119"/>
        <v>29333.333333333336</v>
      </c>
      <c r="P622" s="25">
        <f>MAX(0,N622*(1+inputs!$B$33)-MAX(0,inputs!$B$31*(O622-inputs!$B$30)))</f>
        <v>47377.519018624967</v>
      </c>
      <c r="Q622" s="26">
        <f t="shared" si="120"/>
        <v>34000</v>
      </c>
      <c r="R622" s="25">
        <f>MAX(0,P622*(1+inputs!$B$33)-MAX(0,inputs!$B$31*(Q622-inputs!$B$30)))</f>
        <v>46844.741803904333</v>
      </c>
      <c r="S622" s="26">
        <f t="shared" si="121"/>
        <v>38666.666666666672</v>
      </c>
      <c r="T622" s="25">
        <f>MAX(0,R622*(1+inputs!$B$33)-MAX(0,inputs!$B$31*(S622-inputs!$B$30)))</f>
        <v>45883.972930962889</v>
      </c>
      <c r="U622" s="26">
        <f t="shared" si="122"/>
        <v>43333.333333333328</v>
      </c>
      <c r="V622" s="25">
        <f>MAX(0,T622*(1+inputs!$B$33)-MAX(0,inputs!$B$31*(U622-inputs!$B$30)))</f>
        <v>44488.792524927325</v>
      </c>
      <c r="W622" s="26">
        <f t="shared" si="123"/>
        <v>48000</v>
      </c>
      <c r="X622" s="25">
        <f>MAX(0,V622*(1+inputs!$B$33)-MAX(0,inputs!$B$31*(W622-inputs!$B$30)))</f>
        <v>42652.684412801231</v>
      </c>
      <c r="Y622" s="26">
        <f t="shared" si="124"/>
        <v>52666.666666666672</v>
      </c>
      <c r="Z622" s="25">
        <f>MAX(0,X622*(1+inputs!$B$33)-MAX(0,inputs!$B$31*(Y622-inputs!$B$30)))</f>
        <v>40369.034678993245</v>
      </c>
      <c r="AA622" s="25">
        <f>MAX(0,Y622*(1+inputs!$B$33)-MAX(0,inputs!$B$31*(Z622-inputs!$B$30)))</f>
        <v>51640.013545557274</v>
      </c>
      <c r="AB622" s="26">
        <f t="shared" si="125"/>
        <v>62000</v>
      </c>
      <c r="AC622" s="25">
        <f>MAX(0,AA622*(1+inputs!$B$33)-MAX(0,inputs!$B$31*(AB622-inputs!$B$30)))</f>
        <v>48651.173748740628</v>
      </c>
      <c r="AD622" s="26">
        <f>IF(inputs!$B$27="YES",MAX(0,inputs!$B$31*(AB622-inputs!$B$30)),0)</f>
        <v>0</v>
      </c>
      <c r="AE622" s="3">
        <f t="shared" si="126"/>
        <v>20098.050000000003</v>
      </c>
      <c r="AF622" s="1">
        <f t="shared" si="129"/>
        <v>0.42</v>
      </c>
      <c r="AG622" s="8">
        <f t="shared" si="127"/>
        <v>41901.949999999997</v>
      </c>
    </row>
    <row r="623" spans="1:33" x14ac:dyDescent="0.2">
      <c r="A623" s="11">
        <f t="shared" si="128"/>
        <v>62100</v>
      </c>
      <c r="B623" s="15">
        <f>inputs!$C$3-MAX(0,MIN((calculations!A623-inputs!$B$8)*0.5,inputs!$C$3))+IF(AND(inputs!$B$23="YES",A623&lt;=inputs!$B$25),inputs!$B$24,0)</f>
        <v>12570</v>
      </c>
      <c r="C623" s="15">
        <f>MAX(0,MIN(A623-B623,inputs!$C$4)*inputs!$B$3)</f>
        <v>7540.2000000000007</v>
      </c>
      <c r="D623" s="16">
        <f>MAX(0,(MIN(A623,inputs!$C$5)-(inputs!$C$4+B623))*inputs!$B$4)</f>
        <v>4731.6000000000004</v>
      </c>
      <c r="E623" s="16">
        <f>MAX(0, (calculations!A623-inputs!$C$5)*inputs!$B$5)</f>
        <v>0</v>
      </c>
      <c r="F623" s="19">
        <f>MAX(0,inputs!$B$13*(MIN(calculations!A623,inputs!$C$14)-inputs!$C$13))+MAX(0,inputs!$B$14*(calculations!A623-inputs!$C$14))</f>
        <v>5231.8500000000004</v>
      </c>
      <c r="G623" s="22">
        <f>MAX(MIN((calculations!A623-inputs!$B$21)/10000,100%),0) * inputs!$B$18</f>
        <v>2636.4</v>
      </c>
      <c r="H623" s="22">
        <f>IF(AND(inputs!$B$35="YES", calculations!A623&gt;=inputs!$B$36,calculations!A623&lt;inputs!$B$37),inputs!$B$38*MIN(2,inputs!$B$17),0)</f>
        <v>0</v>
      </c>
      <c r="I623" s="25">
        <f>MIN(inputs!$B$32,A623)</f>
        <v>20000</v>
      </c>
      <c r="J623" s="25">
        <f>inputs!$B$29*(1+inputs!$B$33)-MAX(0,inputs!$B$31*(I623-inputs!$B$30))</f>
        <v>46486.999999999993</v>
      </c>
      <c r="K623" s="26">
        <f t="shared" si="117"/>
        <v>20000</v>
      </c>
      <c r="L623" s="25">
        <f>MAX(0,J623*(1+inputs!$B$33)-MAX(0,inputs!$B$31*(K623-inputs!$B$30)))</f>
        <v>47184.304999999986</v>
      </c>
      <c r="M623" s="26">
        <f t="shared" si="118"/>
        <v>24677.777777777777</v>
      </c>
      <c r="N623" s="25">
        <f>MAX(0,L623*(1+inputs!$B$33)-MAX(0,inputs!$B$31*(M623-inputs!$B$30)))</f>
        <v>47487.629574999977</v>
      </c>
      <c r="O623" s="26">
        <f t="shared" si="119"/>
        <v>29355.555555555555</v>
      </c>
      <c r="P623" s="25">
        <f>MAX(0,N623*(1+inputs!$B$33)-MAX(0,inputs!$B$31*(O623-inputs!$B$30)))</f>
        <v>47374.504018624968</v>
      </c>
      <c r="Q623" s="26">
        <f t="shared" si="120"/>
        <v>34033.333333333336</v>
      </c>
      <c r="R623" s="25">
        <f>MAX(0,P623*(1+inputs!$B$33)-MAX(0,inputs!$B$31*(Q623-inputs!$B$30)))</f>
        <v>46838.681578904332</v>
      </c>
      <c r="S623" s="26">
        <f t="shared" si="121"/>
        <v>38711.111111111109</v>
      </c>
      <c r="T623" s="25">
        <f>MAX(0,R623*(1+inputs!$B$33)-MAX(0,inputs!$B$31*(S623-inputs!$B$30)))</f>
        <v>45873.821802587889</v>
      </c>
      <c r="U623" s="26">
        <f t="shared" si="122"/>
        <v>43388.888888888891</v>
      </c>
      <c r="V623" s="25">
        <f>MAX(0,T623*(1+inputs!$B$33)-MAX(0,inputs!$B$31*(U623-inputs!$B$30)))</f>
        <v>44473.489129626701</v>
      </c>
      <c r="W623" s="26">
        <f t="shared" si="123"/>
        <v>48066.666666666672</v>
      </c>
      <c r="X623" s="25">
        <f>MAX(0,V623*(1+inputs!$B$33)-MAX(0,inputs!$B$31*(W623-inputs!$B$30)))</f>
        <v>42631.151466571093</v>
      </c>
      <c r="Y623" s="26">
        <f t="shared" si="124"/>
        <v>52744.444444444445</v>
      </c>
      <c r="Z623" s="25">
        <f>MAX(0,X623*(1+inputs!$B$33)-MAX(0,inputs!$B$31*(Y623-inputs!$B$30)))</f>
        <v>40340.178738569652</v>
      </c>
      <c r="AA623" s="25">
        <f>MAX(0,Y623*(1+inputs!$B$33)-MAX(0,inputs!$B$31*(Z623-inputs!$B$30)))</f>
        <v>51721.555024639842</v>
      </c>
      <c r="AB623" s="26">
        <f t="shared" si="125"/>
        <v>62100</v>
      </c>
      <c r="AC623" s="25">
        <f>MAX(0,AA623*(1+inputs!$B$33)-MAX(0,inputs!$B$31*(AB623-inputs!$B$30)))</f>
        <v>48724.938350009434</v>
      </c>
      <c r="AD623" s="26">
        <f>IF(inputs!$B$27="YES",MAX(0,inputs!$B$31*(AB623-inputs!$B$30)),0)</f>
        <v>0</v>
      </c>
      <c r="AE623" s="3">
        <f t="shared" si="126"/>
        <v>20140.050000000003</v>
      </c>
      <c r="AF623" s="1">
        <f t="shared" si="129"/>
        <v>0.42</v>
      </c>
      <c r="AG623" s="8">
        <f t="shared" si="127"/>
        <v>41959.95</v>
      </c>
    </row>
    <row r="624" spans="1:33" x14ac:dyDescent="0.2">
      <c r="A624" s="11">
        <f t="shared" si="128"/>
        <v>62200</v>
      </c>
      <c r="B624" s="15">
        <f>inputs!$C$3-MAX(0,MIN((calculations!A624-inputs!$B$8)*0.5,inputs!$C$3))+IF(AND(inputs!$B$23="YES",A624&lt;=inputs!$B$25),inputs!$B$24,0)</f>
        <v>12570</v>
      </c>
      <c r="C624" s="15">
        <f>MAX(0,MIN(A624-B624,inputs!$C$4)*inputs!$B$3)</f>
        <v>7540.2000000000007</v>
      </c>
      <c r="D624" s="16">
        <f>MAX(0,(MIN(A624,inputs!$C$5)-(inputs!$C$4+B624))*inputs!$B$4)</f>
        <v>4771.6000000000004</v>
      </c>
      <c r="E624" s="16">
        <f>MAX(0, (calculations!A624-inputs!$C$5)*inputs!$B$5)</f>
        <v>0</v>
      </c>
      <c r="F624" s="19">
        <f>MAX(0,inputs!$B$13*(MIN(calculations!A624,inputs!$C$14)-inputs!$C$13))+MAX(0,inputs!$B$14*(calculations!A624-inputs!$C$14))</f>
        <v>5233.8500000000004</v>
      </c>
      <c r="G624" s="22">
        <f>MAX(MIN((calculations!A624-inputs!$B$21)/10000,100%),0) * inputs!$B$18</f>
        <v>2636.4</v>
      </c>
      <c r="H624" s="22">
        <f>IF(AND(inputs!$B$35="YES", calculations!A624&gt;=inputs!$B$36,calculations!A624&lt;inputs!$B$37),inputs!$B$38*MIN(2,inputs!$B$17),0)</f>
        <v>0</v>
      </c>
      <c r="I624" s="25">
        <f>MIN(inputs!$B$32,A624)</f>
        <v>20000</v>
      </c>
      <c r="J624" s="25">
        <f>inputs!$B$29*(1+inputs!$B$33)-MAX(0,inputs!$B$31*(I624-inputs!$B$30))</f>
        <v>46486.999999999993</v>
      </c>
      <c r="K624" s="26">
        <f t="shared" si="117"/>
        <v>20000</v>
      </c>
      <c r="L624" s="25">
        <f>MAX(0,J624*(1+inputs!$B$33)-MAX(0,inputs!$B$31*(K624-inputs!$B$30)))</f>
        <v>47184.304999999986</v>
      </c>
      <c r="M624" s="26">
        <f t="shared" si="118"/>
        <v>24688.888888888891</v>
      </c>
      <c r="N624" s="25">
        <f>MAX(0,L624*(1+inputs!$B$33)-MAX(0,inputs!$B$31*(M624-inputs!$B$30)))</f>
        <v>47486.629574999977</v>
      </c>
      <c r="O624" s="26">
        <f t="shared" si="119"/>
        <v>29377.777777777777</v>
      </c>
      <c r="P624" s="25">
        <f>MAX(0,N624*(1+inputs!$B$33)-MAX(0,inputs!$B$31*(O624-inputs!$B$30)))</f>
        <v>47371.489018624969</v>
      </c>
      <c r="Q624" s="26">
        <f t="shared" si="120"/>
        <v>34066.666666666664</v>
      </c>
      <c r="R624" s="25">
        <f>MAX(0,P624*(1+inputs!$B$33)-MAX(0,inputs!$B$31*(Q624-inputs!$B$30)))</f>
        <v>46832.621353904338</v>
      </c>
      <c r="S624" s="26">
        <f t="shared" si="121"/>
        <v>38755.555555555555</v>
      </c>
      <c r="T624" s="25">
        <f>MAX(0,R624*(1+inputs!$B$33)-MAX(0,inputs!$B$31*(S624-inputs!$B$30)))</f>
        <v>45863.670674212895</v>
      </c>
      <c r="U624" s="26">
        <f t="shared" si="122"/>
        <v>43444.444444444445</v>
      </c>
      <c r="V624" s="25">
        <f>MAX(0,T624*(1+inputs!$B$33)-MAX(0,inputs!$B$31*(U624-inputs!$B$30)))</f>
        <v>44458.185734326085</v>
      </c>
      <c r="W624" s="26">
        <f t="shared" si="123"/>
        <v>48133.333333333328</v>
      </c>
      <c r="X624" s="25">
        <f>MAX(0,V624*(1+inputs!$B$33)-MAX(0,inputs!$B$31*(W624-inputs!$B$30)))</f>
        <v>42609.61852034097</v>
      </c>
      <c r="Y624" s="26">
        <f t="shared" si="124"/>
        <v>52822.222222222219</v>
      </c>
      <c r="Z624" s="25">
        <f>MAX(0,X624*(1+inputs!$B$33)-MAX(0,inputs!$B$31*(Y624-inputs!$B$30)))</f>
        <v>40311.32279814608</v>
      </c>
      <c r="AA624" s="25">
        <f>MAX(0,Y624*(1+inputs!$B$33)-MAX(0,inputs!$B$31*(Z624-inputs!$B$30)))</f>
        <v>51803.096503722401</v>
      </c>
      <c r="AB624" s="26">
        <f t="shared" si="125"/>
        <v>62200</v>
      </c>
      <c r="AC624" s="25">
        <f>MAX(0,AA624*(1+inputs!$B$33)-MAX(0,inputs!$B$31*(AB624-inputs!$B$30)))</f>
        <v>48798.702951278232</v>
      </c>
      <c r="AD624" s="26">
        <f>IF(inputs!$B$27="YES",MAX(0,inputs!$B$31*(AB624-inputs!$B$30)),0)</f>
        <v>0</v>
      </c>
      <c r="AE624" s="3">
        <f t="shared" si="126"/>
        <v>20182.050000000003</v>
      </c>
      <c r="AF624" s="1">
        <f t="shared" si="129"/>
        <v>0.42</v>
      </c>
      <c r="AG624" s="8">
        <f t="shared" si="127"/>
        <v>42017.95</v>
      </c>
    </row>
    <row r="625" spans="1:33" x14ac:dyDescent="0.2">
      <c r="A625" s="11">
        <f t="shared" si="128"/>
        <v>62300</v>
      </c>
      <c r="B625" s="15">
        <f>inputs!$C$3-MAX(0,MIN((calculations!A625-inputs!$B$8)*0.5,inputs!$C$3))+IF(AND(inputs!$B$23="YES",A625&lt;=inputs!$B$25),inputs!$B$24,0)</f>
        <v>12570</v>
      </c>
      <c r="C625" s="15">
        <f>MAX(0,MIN(A625-B625,inputs!$C$4)*inputs!$B$3)</f>
        <v>7540.2000000000007</v>
      </c>
      <c r="D625" s="16">
        <f>MAX(0,(MIN(A625,inputs!$C$5)-(inputs!$C$4+B625))*inputs!$B$4)</f>
        <v>4811.6000000000004</v>
      </c>
      <c r="E625" s="16">
        <f>MAX(0, (calculations!A625-inputs!$C$5)*inputs!$B$5)</f>
        <v>0</v>
      </c>
      <c r="F625" s="19">
        <f>MAX(0,inputs!$B$13*(MIN(calculations!A625,inputs!$C$14)-inputs!$C$13))+MAX(0,inputs!$B$14*(calculations!A625-inputs!$C$14))</f>
        <v>5235.8500000000004</v>
      </c>
      <c r="G625" s="22">
        <f>MAX(MIN((calculations!A625-inputs!$B$21)/10000,100%),0) * inputs!$B$18</f>
        <v>2636.4</v>
      </c>
      <c r="H625" s="22">
        <f>IF(AND(inputs!$B$35="YES", calculations!A625&gt;=inputs!$B$36,calculations!A625&lt;inputs!$B$37),inputs!$B$38*MIN(2,inputs!$B$17),0)</f>
        <v>0</v>
      </c>
      <c r="I625" s="25">
        <f>MIN(inputs!$B$32,A625)</f>
        <v>20000</v>
      </c>
      <c r="J625" s="25">
        <f>inputs!$B$29*(1+inputs!$B$33)-MAX(0,inputs!$B$31*(I625-inputs!$B$30))</f>
        <v>46486.999999999993</v>
      </c>
      <c r="K625" s="26">
        <f t="shared" si="117"/>
        <v>20000</v>
      </c>
      <c r="L625" s="25">
        <f>MAX(0,J625*(1+inputs!$B$33)-MAX(0,inputs!$B$31*(K625-inputs!$B$30)))</f>
        <v>47184.304999999986</v>
      </c>
      <c r="M625" s="26">
        <f t="shared" si="118"/>
        <v>24700</v>
      </c>
      <c r="N625" s="25">
        <f>MAX(0,L625*(1+inputs!$B$33)-MAX(0,inputs!$B$31*(M625-inputs!$B$30)))</f>
        <v>47485.629574999977</v>
      </c>
      <c r="O625" s="26">
        <f t="shared" si="119"/>
        <v>29400</v>
      </c>
      <c r="P625" s="25">
        <f>MAX(0,N625*(1+inputs!$B$33)-MAX(0,inputs!$B$31*(O625-inputs!$B$30)))</f>
        <v>47368.474018624969</v>
      </c>
      <c r="Q625" s="26">
        <f t="shared" si="120"/>
        <v>34100</v>
      </c>
      <c r="R625" s="25">
        <f>MAX(0,P625*(1+inputs!$B$33)-MAX(0,inputs!$B$31*(Q625-inputs!$B$30)))</f>
        <v>46826.561128904337</v>
      </c>
      <c r="S625" s="26">
        <f t="shared" si="121"/>
        <v>38800</v>
      </c>
      <c r="T625" s="25">
        <f>MAX(0,R625*(1+inputs!$B$33)-MAX(0,inputs!$B$31*(S625-inputs!$B$30)))</f>
        <v>45853.519545837895</v>
      </c>
      <c r="U625" s="26">
        <f t="shared" si="122"/>
        <v>43500</v>
      </c>
      <c r="V625" s="25">
        <f>MAX(0,T625*(1+inputs!$B$33)-MAX(0,inputs!$B$31*(U625-inputs!$B$30)))</f>
        <v>44442.882339025455</v>
      </c>
      <c r="W625" s="26">
        <f t="shared" si="123"/>
        <v>48200</v>
      </c>
      <c r="X625" s="25">
        <f>MAX(0,V625*(1+inputs!$B$33)-MAX(0,inputs!$B$31*(W625-inputs!$B$30)))</f>
        <v>42588.085574110832</v>
      </c>
      <c r="Y625" s="26">
        <f t="shared" si="124"/>
        <v>52900</v>
      </c>
      <c r="Z625" s="25">
        <f>MAX(0,X625*(1+inputs!$B$33)-MAX(0,inputs!$B$31*(Y625-inputs!$B$30)))</f>
        <v>40282.466857722487</v>
      </c>
      <c r="AA625" s="25">
        <f>MAX(0,Y625*(1+inputs!$B$33)-MAX(0,inputs!$B$31*(Z625-inputs!$B$30)))</f>
        <v>51884.637982804968</v>
      </c>
      <c r="AB625" s="26">
        <f t="shared" si="125"/>
        <v>62300</v>
      </c>
      <c r="AC625" s="25">
        <f>MAX(0,AA625*(1+inputs!$B$33)-MAX(0,inputs!$B$31*(AB625-inputs!$B$30)))</f>
        <v>48872.467552547037</v>
      </c>
      <c r="AD625" s="26">
        <f>IF(inputs!$B$27="YES",MAX(0,inputs!$B$31*(AB625-inputs!$B$30)),0)</f>
        <v>0</v>
      </c>
      <c r="AE625" s="3">
        <f t="shared" si="126"/>
        <v>20224.050000000003</v>
      </c>
      <c r="AF625" s="1">
        <f t="shared" si="129"/>
        <v>0.42</v>
      </c>
      <c r="AG625" s="8">
        <f t="shared" si="127"/>
        <v>42075.95</v>
      </c>
    </row>
    <row r="626" spans="1:33" x14ac:dyDescent="0.2">
      <c r="A626" s="11">
        <f t="shared" si="128"/>
        <v>62400</v>
      </c>
      <c r="B626" s="15">
        <f>inputs!$C$3-MAX(0,MIN((calculations!A626-inputs!$B$8)*0.5,inputs!$C$3))+IF(AND(inputs!$B$23="YES",A626&lt;=inputs!$B$25),inputs!$B$24,0)</f>
        <v>12570</v>
      </c>
      <c r="C626" s="15">
        <f>MAX(0,MIN(A626-B626,inputs!$C$4)*inputs!$B$3)</f>
        <v>7540.2000000000007</v>
      </c>
      <c r="D626" s="16">
        <f>MAX(0,(MIN(A626,inputs!$C$5)-(inputs!$C$4+B626))*inputs!$B$4)</f>
        <v>4851.6000000000004</v>
      </c>
      <c r="E626" s="16">
        <f>MAX(0, (calculations!A626-inputs!$C$5)*inputs!$B$5)</f>
        <v>0</v>
      </c>
      <c r="F626" s="19">
        <f>MAX(0,inputs!$B$13*(MIN(calculations!A626,inputs!$C$14)-inputs!$C$13))+MAX(0,inputs!$B$14*(calculations!A626-inputs!$C$14))</f>
        <v>5237.8500000000004</v>
      </c>
      <c r="G626" s="22">
        <f>MAX(MIN((calculations!A626-inputs!$B$21)/10000,100%),0) * inputs!$B$18</f>
        <v>2636.4</v>
      </c>
      <c r="H626" s="22">
        <f>IF(AND(inputs!$B$35="YES", calculations!A626&gt;=inputs!$B$36,calculations!A626&lt;inputs!$B$37),inputs!$B$38*MIN(2,inputs!$B$17),0)</f>
        <v>0</v>
      </c>
      <c r="I626" s="25">
        <f>MIN(inputs!$B$32,A626)</f>
        <v>20000</v>
      </c>
      <c r="J626" s="25">
        <f>inputs!$B$29*(1+inputs!$B$33)-MAX(0,inputs!$B$31*(I626-inputs!$B$30))</f>
        <v>46486.999999999993</v>
      </c>
      <c r="K626" s="26">
        <f t="shared" si="117"/>
        <v>20000</v>
      </c>
      <c r="L626" s="25">
        <f>MAX(0,J626*(1+inputs!$B$33)-MAX(0,inputs!$B$31*(K626-inputs!$B$30)))</f>
        <v>47184.304999999986</v>
      </c>
      <c r="M626" s="26">
        <f t="shared" si="118"/>
        <v>24711.111111111109</v>
      </c>
      <c r="N626" s="25">
        <f>MAX(0,L626*(1+inputs!$B$33)-MAX(0,inputs!$B$31*(M626-inputs!$B$30)))</f>
        <v>47484.629574999977</v>
      </c>
      <c r="O626" s="26">
        <f t="shared" si="119"/>
        <v>29422.222222222223</v>
      </c>
      <c r="P626" s="25">
        <f>MAX(0,N626*(1+inputs!$B$33)-MAX(0,inputs!$B$31*(O626-inputs!$B$30)))</f>
        <v>47365.45901862497</v>
      </c>
      <c r="Q626" s="26">
        <f t="shared" si="120"/>
        <v>34133.333333333336</v>
      </c>
      <c r="R626" s="25">
        <f>MAX(0,P626*(1+inputs!$B$33)-MAX(0,inputs!$B$31*(Q626-inputs!$B$30)))</f>
        <v>46820.500903904336</v>
      </c>
      <c r="S626" s="26">
        <f t="shared" si="121"/>
        <v>38844.444444444445</v>
      </c>
      <c r="T626" s="25">
        <f>MAX(0,R626*(1+inputs!$B$33)-MAX(0,inputs!$B$31*(S626-inputs!$B$30)))</f>
        <v>45843.368417462894</v>
      </c>
      <c r="U626" s="26">
        <f t="shared" si="122"/>
        <v>43555.555555555555</v>
      </c>
      <c r="V626" s="25">
        <f>MAX(0,T626*(1+inputs!$B$33)-MAX(0,inputs!$B$31*(U626-inputs!$B$30)))</f>
        <v>44427.578943724831</v>
      </c>
      <c r="W626" s="26">
        <f t="shared" si="123"/>
        <v>48266.666666666672</v>
      </c>
      <c r="X626" s="25">
        <f>MAX(0,V626*(1+inputs!$B$33)-MAX(0,inputs!$B$31*(W626-inputs!$B$30)))</f>
        <v>42566.552627880694</v>
      </c>
      <c r="Y626" s="26">
        <f t="shared" si="124"/>
        <v>52977.777777777781</v>
      </c>
      <c r="Z626" s="25">
        <f>MAX(0,X626*(1+inputs!$B$33)-MAX(0,inputs!$B$31*(Y626-inputs!$B$30)))</f>
        <v>40253.610917298894</v>
      </c>
      <c r="AA626" s="25">
        <f>MAX(0,Y626*(1+inputs!$B$33)-MAX(0,inputs!$B$31*(Z626-inputs!$B$30)))</f>
        <v>51966.179461887543</v>
      </c>
      <c r="AB626" s="26">
        <f t="shared" si="125"/>
        <v>62400</v>
      </c>
      <c r="AC626" s="25">
        <f>MAX(0,AA626*(1+inputs!$B$33)-MAX(0,inputs!$B$31*(AB626-inputs!$B$30)))</f>
        <v>48946.23215381585</v>
      </c>
      <c r="AD626" s="26">
        <f>IF(inputs!$B$27="YES",MAX(0,inputs!$B$31*(AB626-inputs!$B$30)),0)</f>
        <v>0</v>
      </c>
      <c r="AE626" s="3">
        <f t="shared" si="126"/>
        <v>20266.050000000003</v>
      </c>
      <c r="AF626" s="1">
        <f t="shared" si="129"/>
        <v>0.42</v>
      </c>
      <c r="AG626" s="8">
        <f t="shared" si="127"/>
        <v>42133.95</v>
      </c>
    </row>
    <row r="627" spans="1:33" x14ac:dyDescent="0.2">
      <c r="A627" s="11">
        <f t="shared" si="128"/>
        <v>62500</v>
      </c>
      <c r="B627" s="15">
        <f>inputs!$C$3-MAX(0,MIN((calculations!A627-inputs!$B$8)*0.5,inputs!$C$3))+IF(AND(inputs!$B$23="YES",A627&lt;=inputs!$B$25),inputs!$B$24,0)</f>
        <v>12570</v>
      </c>
      <c r="C627" s="15">
        <f>MAX(0,MIN(A627-B627,inputs!$C$4)*inputs!$B$3)</f>
        <v>7540.2000000000007</v>
      </c>
      <c r="D627" s="16">
        <f>MAX(0,(MIN(A627,inputs!$C$5)-(inputs!$C$4+B627))*inputs!$B$4)</f>
        <v>4891.6000000000004</v>
      </c>
      <c r="E627" s="16">
        <f>MAX(0, (calculations!A627-inputs!$C$5)*inputs!$B$5)</f>
        <v>0</v>
      </c>
      <c r="F627" s="19">
        <f>MAX(0,inputs!$B$13*(MIN(calculations!A627,inputs!$C$14)-inputs!$C$13))+MAX(0,inputs!$B$14*(calculations!A627-inputs!$C$14))</f>
        <v>5239.8500000000004</v>
      </c>
      <c r="G627" s="22">
        <f>MAX(MIN((calculations!A627-inputs!$B$21)/10000,100%),0) * inputs!$B$18</f>
        <v>2636.4</v>
      </c>
      <c r="H627" s="22">
        <f>IF(AND(inputs!$B$35="YES", calculations!A627&gt;=inputs!$B$36,calculations!A627&lt;inputs!$B$37),inputs!$B$38*MIN(2,inputs!$B$17),0)</f>
        <v>0</v>
      </c>
      <c r="I627" s="25">
        <f>MIN(inputs!$B$32,A627)</f>
        <v>20000</v>
      </c>
      <c r="J627" s="25">
        <f>inputs!$B$29*(1+inputs!$B$33)-MAX(0,inputs!$B$31*(I627-inputs!$B$30))</f>
        <v>46486.999999999993</v>
      </c>
      <c r="K627" s="26">
        <f t="shared" si="117"/>
        <v>20000</v>
      </c>
      <c r="L627" s="25">
        <f>MAX(0,J627*(1+inputs!$B$33)-MAX(0,inputs!$B$31*(K627-inputs!$B$30)))</f>
        <v>47184.304999999986</v>
      </c>
      <c r="M627" s="26">
        <f t="shared" si="118"/>
        <v>24722.222222222223</v>
      </c>
      <c r="N627" s="25">
        <f>MAX(0,L627*(1+inputs!$B$33)-MAX(0,inputs!$B$31*(M627-inputs!$B$30)))</f>
        <v>47483.629574999977</v>
      </c>
      <c r="O627" s="26">
        <f t="shared" si="119"/>
        <v>29444.444444444445</v>
      </c>
      <c r="P627" s="25">
        <f>MAX(0,N627*(1+inputs!$B$33)-MAX(0,inputs!$B$31*(O627-inputs!$B$30)))</f>
        <v>47362.44401862497</v>
      </c>
      <c r="Q627" s="26">
        <f t="shared" si="120"/>
        <v>34166.666666666664</v>
      </c>
      <c r="R627" s="25">
        <f>MAX(0,P627*(1+inputs!$B$33)-MAX(0,inputs!$B$31*(Q627-inputs!$B$30)))</f>
        <v>46814.440678904335</v>
      </c>
      <c r="S627" s="26">
        <f t="shared" si="121"/>
        <v>38888.888888888891</v>
      </c>
      <c r="T627" s="25">
        <f>MAX(0,R627*(1+inputs!$B$33)-MAX(0,inputs!$B$31*(S627-inputs!$B$30)))</f>
        <v>45833.217289087894</v>
      </c>
      <c r="U627" s="26">
        <f t="shared" si="122"/>
        <v>43611.111111111109</v>
      </c>
      <c r="V627" s="25">
        <f>MAX(0,T627*(1+inputs!$B$33)-MAX(0,inputs!$B$31*(U627-inputs!$B$30)))</f>
        <v>44412.275548424208</v>
      </c>
      <c r="W627" s="26">
        <f t="shared" si="123"/>
        <v>48333.333333333328</v>
      </c>
      <c r="X627" s="25">
        <f>MAX(0,V627*(1+inputs!$B$33)-MAX(0,inputs!$B$31*(W627-inputs!$B$30)))</f>
        <v>42545.019681650563</v>
      </c>
      <c r="Y627" s="26">
        <f t="shared" si="124"/>
        <v>53055.555555555555</v>
      </c>
      <c r="Z627" s="25">
        <f>MAX(0,X627*(1+inputs!$B$33)-MAX(0,inputs!$B$31*(Y627-inputs!$B$30)))</f>
        <v>40224.754976875316</v>
      </c>
      <c r="AA627" s="25">
        <f>MAX(0,Y627*(1+inputs!$B$33)-MAX(0,inputs!$B$31*(Z627-inputs!$B$30)))</f>
        <v>52047.720940970103</v>
      </c>
      <c r="AB627" s="26">
        <f t="shared" si="125"/>
        <v>62500</v>
      </c>
      <c r="AC627" s="25">
        <f>MAX(0,AA627*(1+inputs!$B$33)-MAX(0,inputs!$B$31*(AB627-inputs!$B$30)))</f>
        <v>49019.996755084649</v>
      </c>
      <c r="AD627" s="26">
        <f>IF(inputs!$B$27="YES",MAX(0,inputs!$B$31*(AB627-inputs!$B$30)),0)</f>
        <v>0</v>
      </c>
      <c r="AE627" s="3">
        <f t="shared" si="126"/>
        <v>20308.050000000003</v>
      </c>
      <c r="AF627" s="1">
        <f t="shared" si="129"/>
        <v>0.42</v>
      </c>
      <c r="AG627" s="8">
        <f t="shared" si="127"/>
        <v>42191.95</v>
      </c>
    </row>
    <row r="628" spans="1:33" x14ac:dyDescent="0.2">
      <c r="A628" s="11">
        <f t="shared" si="128"/>
        <v>62600</v>
      </c>
      <c r="B628" s="15">
        <f>inputs!$C$3-MAX(0,MIN((calculations!A628-inputs!$B$8)*0.5,inputs!$C$3))+IF(AND(inputs!$B$23="YES",A628&lt;=inputs!$B$25),inputs!$B$24,0)</f>
        <v>12570</v>
      </c>
      <c r="C628" s="15">
        <f>MAX(0,MIN(A628-B628,inputs!$C$4)*inputs!$B$3)</f>
        <v>7540.2000000000007</v>
      </c>
      <c r="D628" s="16">
        <f>MAX(0,(MIN(A628,inputs!$C$5)-(inputs!$C$4+B628))*inputs!$B$4)</f>
        <v>4931.6000000000004</v>
      </c>
      <c r="E628" s="16">
        <f>MAX(0, (calculations!A628-inputs!$C$5)*inputs!$B$5)</f>
        <v>0</v>
      </c>
      <c r="F628" s="19">
        <f>MAX(0,inputs!$B$13*(MIN(calculations!A628,inputs!$C$14)-inputs!$C$13))+MAX(0,inputs!$B$14*(calculations!A628-inputs!$C$14))</f>
        <v>5241.8500000000004</v>
      </c>
      <c r="G628" s="22">
        <f>MAX(MIN((calculations!A628-inputs!$B$21)/10000,100%),0) * inputs!$B$18</f>
        <v>2636.4</v>
      </c>
      <c r="H628" s="22">
        <f>IF(AND(inputs!$B$35="YES", calculations!A628&gt;=inputs!$B$36,calculations!A628&lt;inputs!$B$37),inputs!$B$38*MIN(2,inputs!$B$17),0)</f>
        <v>0</v>
      </c>
      <c r="I628" s="25">
        <f>MIN(inputs!$B$32,A628)</f>
        <v>20000</v>
      </c>
      <c r="J628" s="25">
        <f>inputs!$B$29*(1+inputs!$B$33)-MAX(0,inputs!$B$31*(I628-inputs!$B$30))</f>
        <v>46486.999999999993</v>
      </c>
      <c r="K628" s="26">
        <f t="shared" si="117"/>
        <v>20000</v>
      </c>
      <c r="L628" s="25">
        <f>MAX(0,J628*(1+inputs!$B$33)-MAX(0,inputs!$B$31*(K628-inputs!$B$30)))</f>
        <v>47184.304999999986</v>
      </c>
      <c r="M628" s="26">
        <f t="shared" si="118"/>
        <v>24733.333333333332</v>
      </c>
      <c r="N628" s="25">
        <f>MAX(0,L628*(1+inputs!$B$33)-MAX(0,inputs!$B$31*(M628-inputs!$B$30)))</f>
        <v>47482.629574999977</v>
      </c>
      <c r="O628" s="26">
        <f t="shared" si="119"/>
        <v>29466.666666666664</v>
      </c>
      <c r="P628" s="25">
        <f>MAX(0,N628*(1+inputs!$B$33)-MAX(0,inputs!$B$31*(O628-inputs!$B$30)))</f>
        <v>47359.429018624971</v>
      </c>
      <c r="Q628" s="26">
        <f t="shared" si="120"/>
        <v>34200</v>
      </c>
      <c r="R628" s="25">
        <f>MAX(0,P628*(1+inputs!$B$33)-MAX(0,inputs!$B$31*(Q628-inputs!$B$30)))</f>
        <v>46808.380453904341</v>
      </c>
      <c r="S628" s="26">
        <f t="shared" si="121"/>
        <v>38933.333333333328</v>
      </c>
      <c r="T628" s="25">
        <f>MAX(0,R628*(1+inputs!$B$33)-MAX(0,inputs!$B$31*(S628-inputs!$B$30)))</f>
        <v>45823.0661607129</v>
      </c>
      <c r="U628" s="26">
        <f t="shared" si="122"/>
        <v>43666.666666666672</v>
      </c>
      <c r="V628" s="25">
        <f>MAX(0,T628*(1+inputs!$B$33)-MAX(0,inputs!$B$31*(U628-inputs!$B$30)))</f>
        <v>44396.972153123585</v>
      </c>
      <c r="W628" s="26">
        <f t="shared" si="123"/>
        <v>48400</v>
      </c>
      <c r="X628" s="25">
        <f>MAX(0,V628*(1+inputs!$B$33)-MAX(0,inputs!$B$31*(W628-inputs!$B$30)))</f>
        <v>42523.486735420433</v>
      </c>
      <c r="Y628" s="26">
        <f t="shared" si="124"/>
        <v>53133.333333333336</v>
      </c>
      <c r="Z628" s="25">
        <f>MAX(0,X628*(1+inputs!$B$33)-MAX(0,inputs!$B$31*(Y628-inputs!$B$30)))</f>
        <v>40195.89903645173</v>
      </c>
      <c r="AA628" s="25">
        <f>MAX(0,Y628*(1+inputs!$B$33)-MAX(0,inputs!$B$31*(Z628-inputs!$B$30)))</f>
        <v>52129.26242005267</v>
      </c>
      <c r="AB628" s="26">
        <f t="shared" si="125"/>
        <v>62600</v>
      </c>
      <c r="AC628" s="25">
        <f>MAX(0,AA628*(1+inputs!$B$33)-MAX(0,inputs!$B$31*(AB628-inputs!$B$30)))</f>
        <v>49093.761356353454</v>
      </c>
      <c r="AD628" s="26">
        <f>IF(inputs!$B$27="YES",MAX(0,inputs!$B$31*(AB628-inputs!$B$30)),0)</f>
        <v>0</v>
      </c>
      <c r="AE628" s="3">
        <f t="shared" si="126"/>
        <v>20350.050000000003</v>
      </c>
      <c r="AF628" s="1">
        <f t="shared" si="129"/>
        <v>0.42</v>
      </c>
      <c r="AG628" s="8">
        <f t="shared" si="127"/>
        <v>42249.95</v>
      </c>
    </row>
    <row r="629" spans="1:33" x14ac:dyDescent="0.2">
      <c r="A629" s="11">
        <f t="shared" si="128"/>
        <v>62700</v>
      </c>
      <c r="B629" s="15">
        <f>inputs!$C$3-MAX(0,MIN((calculations!A629-inputs!$B$8)*0.5,inputs!$C$3))+IF(AND(inputs!$B$23="YES",A629&lt;=inputs!$B$25),inputs!$B$24,0)</f>
        <v>12570</v>
      </c>
      <c r="C629" s="15">
        <f>MAX(0,MIN(A629-B629,inputs!$C$4)*inputs!$B$3)</f>
        <v>7540.2000000000007</v>
      </c>
      <c r="D629" s="16">
        <f>MAX(0,(MIN(A629,inputs!$C$5)-(inputs!$C$4+B629))*inputs!$B$4)</f>
        <v>4971.6000000000004</v>
      </c>
      <c r="E629" s="16">
        <f>MAX(0, (calculations!A629-inputs!$C$5)*inputs!$B$5)</f>
        <v>0</v>
      </c>
      <c r="F629" s="19">
        <f>MAX(0,inputs!$B$13*(MIN(calculations!A629,inputs!$C$14)-inputs!$C$13))+MAX(0,inputs!$B$14*(calculations!A629-inputs!$C$14))</f>
        <v>5243.85</v>
      </c>
      <c r="G629" s="22">
        <f>MAX(MIN((calculations!A629-inputs!$B$21)/10000,100%),0) * inputs!$B$18</f>
        <v>2636.4</v>
      </c>
      <c r="H629" s="22">
        <f>IF(AND(inputs!$B$35="YES", calculations!A629&gt;=inputs!$B$36,calculations!A629&lt;inputs!$B$37),inputs!$B$38*MIN(2,inputs!$B$17),0)</f>
        <v>0</v>
      </c>
      <c r="I629" s="25">
        <f>MIN(inputs!$B$32,A629)</f>
        <v>20000</v>
      </c>
      <c r="J629" s="25">
        <f>inputs!$B$29*(1+inputs!$B$33)-MAX(0,inputs!$B$31*(I629-inputs!$B$30))</f>
        <v>46486.999999999993</v>
      </c>
      <c r="K629" s="26">
        <f t="shared" si="117"/>
        <v>20000</v>
      </c>
      <c r="L629" s="25">
        <f>MAX(0,J629*(1+inputs!$B$33)-MAX(0,inputs!$B$31*(K629-inputs!$B$30)))</f>
        <v>47184.304999999986</v>
      </c>
      <c r="M629" s="26">
        <f t="shared" si="118"/>
        <v>24744.444444444445</v>
      </c>
      <c r="N629" s="25">
        <f>MAX(0,L629*(1+inputs!$B$33)-MAX(0,inputs!$B$31*(M629-inputs!$B$30)))</f>
        <v>47481.629574999977</v>
      </c>
      <c r="O629" s="26">
        <f t="shared" si="119"/>
        <v>29488.888888888891</v>
      </c>
      <c r="P629" s="25">
        <f>MAX(0,N629*(1+inputs!$B$33)-MAX(0,inputs!$B$31*(O629-inputs!$B$30)))</f>
        <v>47356.414018624972</v>
      </c>
      <c r="Q629" s="26">
        <f t="shared" si="120"/>
        <v>34233.333333333336</v>
      </c>
      <c r="R629" s="25">
        <f>MAX(0,P629*(1+inputs!$B$33)-MAX(0,inputs!$B$31*(Q629-inputs!$B$30)))</f>
        <v>46802.32022890434</v>
      </c>
      <c r="S629" s="26">
        <f t="shared" si="121"/>
        <v>38977.777777777781</v>
      </c>
      <c r="T629" s="25">
        <f>MAX(0,R629*(1+inputs!$B$33)-MAX(0,inputs!$B$31*(S629-inputs!$B$30)))</f>
        <v>45812.9150323379</v>
      </c>
      <c r="U629" s="26">
        <f t="shared" si="122"/>
        <v>43722.222222222219</v>
      </c>
      <c r="V629" s="25">
        <f>MAX(0,T629*(1+inputs!$B$33)-MAX(0,inputs!$B$31*(U629-inputs!$B$30)))</f>
        <v>44381.668757822961</v>
      </c>
      <c r="W629" s="26">
        <f t="shared" si="123"/>
        <v>48466.666666666672</v>
      </c>
      <c r="X629" s="25">
        <f>MAX(0,V629*(1+inputs!$B$33)-MAX(0,inputs!$B$31*(W629-inputs!$B$30)))</f>
        <v>42501.953789190302</v>
      </c>
      <c r="Y629" s="26">
        <f t="shared" si="124"/>
        <v>53211.111111111109</v>
      </c>
      <c r="Z629" s="25">
        <f>MAX(0,X629*(1+inputs!$B$33)-MAX(0,inputs!$B$31*(Y629-inputs!$B$30)))</f>
        <v>40167.043096028152</v>
      </c>
      <c r="AA629" s="25">
        <f>MAX(0,Y629*(1+inputs!$B$33)-MAX(0,inputs!$B$31*(Z629-inputs!$B$30)))</f>
        <v>52210.803899135237</v>
      </c>
      <c r="AB629" s="26">
        <f t="shared" si="125"/>
        <v>62700</v>
      </c>
      <c r="AC629" s="25">
        <f>MAX(0,AA629*(1+inputs!$B$33)-MAX(0,inputs!$B$31*(AB629-inputs!$B$30)))</f>
        <v>49167.52595762226</v>
      </c>
      <c r="AD629" s="26">
        <f>IF(inputs!$B$27="YES",MAX(0,inputs!$B$31*(AB629-inputs!$B$30)),0)</f>
        <v>0</v>
      </c>
      <c r="AE629" s="3">
        <f t="shared" si="126"/>
        <v>20392.050000000003</v>
      </c>
      <c r="AF629" s="1">
        <f t="shared" si="129"/>
        <v>0.42</v>
      </c>
      <c r="AG629" s="8">
        <f t="shared" si="127"/>
        <v>42307.95</v>
      </c>
    </row>
    <row r="630" spans="1:33" x14ac:dyDescent="0.2">
      <c r="A630" s="11">
        <f t="shared" si="128"/>
        <v>62800</v>
      </c>
      <c r="B630" s="15">
        <f>inputs!$C$3-MAX(0,MIN((calculations!A630-inputs!$B$8)*0.5,inputs!$C$3))+IF(AND(inputs!$B$23="YES",A630&lt;=inputs!$B$25),inputs!$B$24,0)</f>
        <v>12570</v>
      </c>
      <c r="C630" s="15">
        <f>MAX(0,MIN(A630-B630,inputs!$C$4)*inputs!$B$3)</f>
        <v>7540.2000000000007</v>
      </c>
      <c r="D630" s="16">
        <f>MAX(0,(MIN(A630,inputs!$C$5)-(inputs!$C$4+B630))*inputs!$B$4)</f>
        <v>5011.6000000000004</v>
      </c>
      <c r="E630" s="16">
        <f>MAX(0, (calculations!A630-inputs!$C$5)*inputs!$B$5)</f>
        <v>0</v>
      </c>
      <c r="F630" s="19">
        <f>MAX(0,inputs!$B$13*(MIN(calculations!A630,inputs!$C$14)-inputs!$C$13))+MAX(0,inputs!$B$14*(calculations!A630-inputs!$C$14))</f>
        <v>5245.85</v>
      </c>
      <c r="G630" s="22">
        <f>MAX(MIN((calculations!A630-inputs!$B$21)/10000,100%),0) * inputs!$B$18</f>
        <v>2636.4</v>
      </c>
      <c r="H630" s="22">
        <f>IF(AND(inputs!$B$35="YES", calculations!A630&gt;=inputs!$B$36,calculations!A630&lt;inputs!$B$37),inputs!$B$38*MIN(2,inputs!$B$17),0)</f>
        <v>0</v>
      </c>
      <c r="I630" s="25">
        <f>MIN(inputs!$B$32,A630)</f>
        <v>20000</v>
      </c>
      <c r="J630" s="25">
        <f>inputs!$B$29*(1+inputs!$B$33)-MAX(0,inputs!$B$31*(I630-inputs!$B$30))</f>
        <v>46486.999999999993</v>
      </c>
      <c r="K630" s="26">
        <f t="shared" si="117"/>
        <v>20000</v>
      </c>
      <c r="L630" s="25">
        <f>MAX(0,J630*(1+inputs!$B$33)-MAX(0,inputs!$B$31*(K630-inputs!$B$30)))</f>
        <v>47184.304999999986</v>
      </c>
      <c r="M630" s="26">
        <f t="shared" si="118"/>
        <v>24755.555555555555</v>
      </c>
      <c r="N630" s="25">
        <f>MAX(0,L630*(1+inputs!$B$33)-MAX(0,inputs!$B$31*(M630-inputs!$B$30)))</f>
        <v>47480.629574999977</v>
      </c>
      <c r="O630" s="26">
        <f t="shared" si="119"/>
        <v>29511.111111111109</v>
      </c>
      <c r="P630" s="25">
        <f>MAX(0,N630*(1+inputs!$B$33)-MAX(0,inputs!$B$31*(O630-inputs!$B$30)))</f>
        <v>47353.399018624972</v>
      </c>
      <c r="Q630" s="26">
        <f t="shared" si="120"/>
        <v>34266.666666666664</v>
      </c>
      <c r="R630" s="25">
        <f>MAX(0,P630*(1+inputs!$B$33)-MAX(0,inputs!$B$31*(Q630-inputs!$B$30)))</f>
        <v>46796.260003904339</v>
      </c>
      <c r="S630" s="26">
        <f t="shared" si="121"/>
        <v>39022.222222222219</v>
      </c>
      <c r="T630" s="25">
        <f>MAX(0,R630*(1+inputs!$B$33)-MAX(0,inputs!$B$31*(S630-inputs!$B$30)))</f>
        <v>45802.763903962899</v>
      </c>
      <c r="U630" s="26">
        <f t="shared" si="122"/>
        <v>43777.777777777781</v>
      </c>
      <c r="V630" s="25">
        <f>MAX(0,T630*(1+inputs!$B$33)-MAX(0,inputs!$B$31*(U630-inputs!$B$30)))</f>
        <v>44366.365362522338</v>
      </c>
      <c r="W630" s="26">
        <f t="shared" si="123"/>
        <v>48533.333333333328</v>
      </c>
      <c r="X630" s="25">
        <f>MAX(0,V630*(1+inputs!$B$33)-MAX(0,inputs!$B$31*(W630-inputs!$B$30)))</f>
        <v>42480.420842960164</v>
      </c>
      <c r="Y630" s="26">
        <f t="shared" si="124"/>
        <v>53288.888888888891</v>
      </c>
      <c r="Z630" s="25">
        <f>MAX(0,X630*(1+inputs!$B$33)-MAX(0,inputs!$B$31*(Y630-inputs!$B$30)))</f>
        <v>40138.187155604559</v>
      </c>
      <c r="AA630" s="25">
        <f>MAX(0,Y630*(1+inputs!$B$33)-MAX(0,inputs!$B$31*(Z630-inputs!$B$30)))</f>
        <v>52292.345378217811</v>
      </c>
      <c r="AB630" s="26">
        <f t="shared" si="125"/>
        <v>62800</v>
      </c>
      <c r="AC630" s="25">
        <f>MAX(0,AA630*(1+inputs!$B$33)-MAX(0,inputs!$B$31*(AB630-inputs!$B$30)))</f>
        <v>49241.290558891073</v>
      </c>
      <c r="AD630" s="26">
        <f>IF(inputs!$B$27="YES",MAX(0,inputs!$B$31*(AB630-inputs!$B$30)),0)</f>
        <v>0</v>
      </c>
      <c r="AE630" s="3">
        <f t="shared" si="126"/>
        <v>20434.050000000003</v>
      </c>
      <c r="AF630" s="1">
        <f t="shared" si="129"/>
        <v>0.42</v>
      </c>
      <c r="AG630" s="8">
        <f t="shared" si="127"/>
        <v>42365.95</v>
      </c>
    </row>
    <row r="631" spans="1:33" x14ac:dyDescent="0.2">
      <c r="A631" s="11">
        <f t="shared" si="128"/>
        <v>62900</v>
      </c>
      <c r="B631" s="15">
        <f>inputs!$C$3-MAX(0,MIN((calculations!A631-inputs!$B$8)*0.5,inputs!$C$3))+IF(AND(inputs!$B$23="YES",A631&lt;=inputs!$B$25),inputs!$B$24,0)</f>
        <v>12570</v>
      </c>
      <c r="C631" s="15">
        <f>MAX(0,MIN(A631-B631,inputs!$C$4)*inputs!$B$3)</f>
        <v>7540.2000000000007</v>
      </c>
      <c r="D631" s="16">
        <f>MAX(0,(MIN(A631,inputs!$C$5)-(inputs!$C$4+B631))*inputs!$B$4)</f>
        <v>5051.6000000000004</v>
      </c>
      <c r="E631" s="16">
        <f>MAX(0, (calculations!A631-inputs!$C$5)*inputs!$B$5)</f>
        <v>0</v>
      </c>
      <c r="F631" s="19">
        <f>MAX(0,inputs!$B$13*(MIN(calculations!A631,inputs!$C$14)-inputs!$C$13))+MAX(0,inputs!$B$14*(calculations!A631-inputs!$C$14))</f>
        <v>5247.85</v>
      </c>
      <c r="G631" s="22">
        <f>MAX(MIN((calculations!A631-inputs!$B$21)/10000,100%),0) * inputs!$B$18</f>
        <v>2636.4</v>
      </c>
      <c r="H631" s="22">
        <f>IF(AND(inputs!$B$35="YES", calculations!A631&gt;=inputs!$B$36,calculations!A631&lt;inputs!$B$37),inputs!$B$38*MIN(2,inputs!$B$17),0)</f>
        <v>0</v>
      </c>
      <c r="I631" s="25">
        <f>MIN(inputs!$B$32,A631)</f>
        <v>20000</v>
      </c>
      <c r="J631" s="25">
        <f>inputs!$B$29*(1+inputs!$B$33)-MAX(0,inputs!$B$31*(I631-inputs!$B$30))</f>
        <v>46486.999999999993</v>
      </c>
      <c r="K631" s="26">
        <f t="shared" si="117"/>
        <v>20000</v>
      </c>
      <c r="L631" s="25">
        <f>MAX(0,J631*(1+inputs!$B$33)-MAX(0,inputs!$B$31*(K631-inputs!$B$30)))</f>
        <v>47184.304999999986</v>
      </c>
      <c r="M631" s="26">
        <f t="shared" si="118"/>
        <v>24766.666666666668</v>
      </c>
      <c r="N631" s="25">
        <f>MAX(0,L631*(1+inputs!$B$33)-MAX(0,inputs!$B$31*(M631-inputs!$B$30)))</f>
        <v>47479.629574999977</v>
      </c>
      <c r="O631" s="26">
        <f t="shared" si="119"/>
        <v>29533.333333333336</v>
      </c>
      <c r="P631" s="25">
        <f>MAX(0,N631*(1+inputs!$B$33)-MAX(0,inputs!$B$31*(O631-inputs!$B$30)))</f>
        <v>47350.384018624973</v>
      </c>
      <c r="Q631" s="26">
        <f t="shared" si="120"/>
        <v>34300</v>
      </c>
      <c r="R631" s="25">
        <f>MAX(0,P631*(1+inputs!$B$33)-MAX(0,inputs!$B$31*(Q631-inputs!$B$30)))</f>
        <v>46790.199778904338</v>
      </c>
      <c r="S631" s="26">
        <f t="shared" si="121"/>
        <v>39066.666666666672</v>
      </c>
      <c r="T631" s="25">
        <f>MAX(0,R631*(1+inputs!$B$33)-MAX(0,inputs!$B$31*(S631-inputs!$B$30)))</f>
        <v>45792.612775587899</v>
      </c>
      <c r="U631" s="26">
        <f t="shared" si="122"/>
        <v>43833.333333333328</v>
      </c>
      <c r="V631" s="25">
        <f>MAX(0,T631*(1+inputs!$B$33)-MAX(0,inputs!$B$31*(U631-inputs!$B$30)))</f>
        <v>44351.061967221707</v>
      </c>
      <c r="W631" s="26">
        <f t="shared" si="123"/>
        <v>48600</v>
      </c>
      <c r="X631" s="25">
        <f>MAX(0,V631*(1+inputs!$B$33)-MAX(0,inputs!$B$31*(W631-inputs!$B$30)))</f>
        <v>42458.887896730026</v>
      </c>
      <c r="Y631" s="26">
        <f t="shared" si="124"/>
        <v>53366.666666666664</v>
      </c>
      <c r="Z631" s="25">
        <f>MAX(0,X631*(1+inputs!$B$33)-MAX(0,inputs!$B$31*(Y631-inputs!$B$30)))</f>
        <v>40109.331215180973</v>
      </c>
      <c r="AA631" s="25">
        <f>MAX(0,Y631*(1+inputs!$B$33)-MAX(0,inputs!$B$31*(Z631-inputs!$B$30)))</f>
        <v>52373.886857300371</v>
      </c>
      <c r="AB631" s="26">
        <f t="shared" si="125"/>
        <v>62900</v>
      </c>
      <c r="AC631" s="25">
        <f>MAX(0,AA631*(1+inputs!$B$33)-MAX(0,inputs!$B$31*(AB631-inputs!$B$30)))</f>
        <v>49315.055160159871</v>
      </c>
      <c r="AD631" s="26">
        <f>IF(inputs!$B$27="YES",MAX(0,inputs!$B$31*(AB631-inputs!$B$30)),0)</f>
        <v>0</v>
      </c>
      <c r="AE631" s="3">
        <f t="shared" si="126"/>
        <v>20476.050000000003</v>
      </c>
      <c r="AF631" s="1">
        <f t="shared" si="129"/>
        <v>0.42</v>
      </c>
      <c r="AG631" s="8">
        <f t="shared" si="127"/>
        <v>42423.95</v>
      </c>
    </row>
    <row r="632" spans="1:33" x14ac:dyDescent="0.2">
      <c r="A632" s="11">
        <f t="shared" si="128"/>
        <v>63000</v>
      </c>
      <c r="B632" s="15">
        <f>inputs!$C$3-MAX(0,MIN((calculations!A632-inputs!$B$8)*0.5,inputs!$C$3))+IF(AND(inputs!$B$23="YES",A632&lt;=inputs!$B$25),inputs!$B$24,0)</f>
        <v>12570</v>
      </c>
      <c r="C632" s="15">
        <f>MAX(0,MIN(A632-B632,inputs!$C$4)*inputs!$B$3)</f>
        <v>7540.2000000000007</v>
      </c>
      <c r="D632" s="16">
        <f>MAX(0,(MIN(A632,inputs!$C$5)-(inputs!$C$4+B632))*inputs!$B$4)</f>
        <v>5091.6000000000004</v>
      </c>
      <c r="E632" s="16">
        <f>MAX(0, (calculations!A632-inputs!$C$5)*inputs!$B$5)</f>
        <v>0</v>
      </c>
      <c r="F632" s="19">
        <f>MAX(0,inputs!$B$13*(MIN(calculations!A632,inputs!$C$14)-inputs!$C$13))+MAX(0,inputs!$B$14*(calculations!A632-inputs!$C$14))</f>
        <v>5249.85</v>
      </c>
      <c r="G632" s="22">
        <f>MAX(MIN((calculations!A632-inputs!$B$21)/10000,100%),0) * inputs!$B$18</f>
        <v>2636.4</v>
      </c>
      <c r="H632" s="22">
        <f>IF(AND(inputs!$B$35="YES", calculations!A632&gt;=inputs!$B$36,calculations!A632&lt;inputs!$B$37),inputs!$B$38*MIN(2,inputs!$B$17),0)</f>
        <v>0</v>
      </c>
      <c r="I632" s="25">
        <f>MIN(inputs!$B$32,A632)</f>
        <v>20000</v>
      </c>
      <c r="J632" s="25">
        <f>inputs!$B$29*(1+inputs!$B$33)-MAX(0,inputs!$B$31*(I632-inputs!$B$30))</f>
        <v>46486.999999999993</v>
      </c>
      <c r="K632" s="26">
        <f t="shared" si="117"/>
        <v>20000</v>
      </c>
      <c r="L632" s="25">
        <f>MAX(0,J632*(1+inputs!$B$33)-MAX(0,inputs!$B$31*(K632-inputs!$B$30)))</f>
        <v>47184.304999999986</v>
      </c>
      <c r="M632" s="26">
        <f t="shared" si="118"/>
        <v>24777.777777777777</v>
      </c>
      <c r="N632" s="25">
        <f>MAX(0,L632*(1+inputs!$B$33)-MAX(0,inputs!$B$31*(M632-inputs!$B$30)))</f>
        <v>47478.629574999977</v>
      </c>
      <c r="O632" s="26">
        <f t="shared" si="119"/>
        <v>29555.555555555555</v>
      </c>
      <c r="P632" s="25">
        <f>MAX(0,N632*(1+inputs!$B$33)-MAX(0,inputs!$B$31*(O632-inputs!$B$30)))</f>
        <v>47347.369018624973</v>
      </c>
      <c r="Q632" s="26">
        <f t="shared" si="120"/>
        <v>34333.333333333336</v>
      </c>
      <c r="R632" s="25">
        <f>MAX(0,P632*(1+inputs!$B$33)-MAX(0,inputs!$B$31*(Q632-inputs!$B$30)))</f>
        <v>46784.139553904344</v>
      </c>
      <c r="S632" s="26">
        <f t="shared" si="121"/>
        <v>39111.111111111109</v>
      </c>
      <c r="T632" s="25">
        <f>MAX(0,R632*(1+inputs!$B$33)-MAX(0,inputs!$B$31*(S632-inputs!$B$30)))</f>
        <v>45782.461647212906</v>
      </c>
      <c r="U632" s="26">
        <f t="shared" si="122"/>
        <v>43888.888888888891</v>
      </c>
      <c r="V632" s="25">
        <f>MAX(0,T632*(1+inputs!$B$33)-MAX(0,inputs!$B$31*(U632-inputs!$B$30)))</f>
        <v>44335.758571921091</v>
      </c>
      <c r="W632" s="26">
        <f t="shared" si="123"/>
        <v>48666.666666666672</v>
      </c>
      <c r="X632" s="25">
        <f>MAX(0,V632*(1+inputs!$B$33)-MAX(0,inputs!$B$31*(W632-inputs!$B$30)))</f>
        <v>42437.354950499903</v>
      </c>
      <c r="Y632" s="26">
        <f t="shared" si="124"/>
        <v>53444.444444444445</v>
      </c>
      <c r="Z632" s="25">
        <f>MAX(0,X632*(1+inputs!$B$33)-MAX(0,inputs!$B$31*(Y632-inputs!$B$30)))</f>
        <v>40080.475274757395</v>
      </c>
      <c r="AA632" s="25">
        <f>MAX(0,Y632*(1+inputs!$B$33)-MAX(0,inputs!$B$31*(Z632-inputs!$B$30)))</f>
        <v>52455.428336382945</v>
      </c>
      <c r="AB632" s="26">
        <f t="shared" si="125"/>
        <v>63000</v>
      </c>
      <c r="AC632" s="25">
        <f>MAX(0,AA632*(1+inputs!$B$33)-MAX(0,inputs!$B$31*(AB632-inputs!$B$30)))</f>
        <v>49388.819761428684</v>
      </c>
      <c r="AD632" s="26">
        <f>IF(inputs!$B$27="YES",MAX(0,inputs!$B$31*(AB632-inputs!$B$30)),0)</f>
        <v>0</v>
      </c>
      <c r="AE632" s="3">
        <f t="shared" si="126"/>
        <v>20518.050000000003</v>
      </c>
      <c r="AF632" s="1">
        <f t="shared" si="129"/>
        <v>0.42</v>
      </c>
      <c r="AG632" s="8">
        <f t="shared" si="127"/>
        <v>42481.95</v>
      </c>
    </row>
    <row r="633" spans="1:33" x14ac:dyDescent="0.2">
      <c r="A633" s="11">
        <f t="shared" si="128"/>
        <v>63100</v>
      </c>
      <c r="B633" s="15">
        <f>inputs!$C$3-MAX(0,MIN((calculations!A633-inputs!$B$8)*0.5,inputs!$C$3))+IF(AND(inputs!$B$23="YES",A633&lt;=inputs!$B$25),inputs!$B$24,0)</f>
        <v>12570</v>
      </c>
      <c r="C633" s="15">
        <f>MAX(0,MIN(A633-B633,inputs!$C$4)*inputs!$B$3)</f>
        <v>7540.2000000000007</v>
      </c>
      <c r="D633" s="16">
        <f>MAX(0,(MIN(A633,inputs!$C$5)-(inputs!$C$4+B633))*inputs!$B$4)</f>
        <v>5131.6000000000004</v>
      </c>
      <c r="E633" s="16">
        <f>MAX(0, (calculations!A633-inputs!$C$5)*inputs!$B$5)</f>
        <v>0</v>
      </c>
      <c r="F633" s="19">
        <f>MAX(0,inputs!$B$13*(MIN(calculations!A633,inputs!$C$14)-inputs!$C$13))+MAX(0,inputs!$B$14*(calculations!A633-inputs!$C$14))</f>
        <v>5251.85</v>
      </c>
      <c r="G633" s="22">
        <f>MAX(MIN((calculations!A633-inputs!$B$21)/10000,100%),0) * inputs!$B$18</f>
        <v>2636.4</v>
      </c>
      <c r="H633" s="22">
        <f>IF(AND(inputs!$B$35="YES", calculations!A633&gt;=inputs!$B$36,calculations!A633&lt;inputs!$B$37),inputs!$B$38*MIN(2,inputs!$B$17),0)</f>
        <v>0</v>
      </c>
      <c r="I633" s="25">
        <f>MIN(inputs!$B$32,A633)</f>
        <v>20000</v>
      </c>
      <c r="J633" s="25">
        <f>inputs!$B$29*(1+inputs!$B$33)-MAX(0,inputs!$B$31*(I633-inputs!$B$30))</f>
        <v>46486.999999999993</v>
      </c>
      <c r="K633" s="26">
        <f t="shared" si="117"/>
        <v>20000</v>
      </c>
      <c r="L633" s="25">
        <f>MAX(0,J633*(1+inputs!$B$33)-MAX(0,inputs!$B$31*(K633-inputs!$B$30)))</f>
        <v>47184.304999999986</v>
      </c>
      <c r="M633" s="26">
        <f t="shared" si="118"/>
        <v>24788.888888888891</v>
      </c>
      <c r="N633" s="25">
        <f>MAX(0,L633*(1+inputs!$B$33)-MAX(0,inputs!$B$31*(M633-inputs!$B$30)))</f>
        <v>47477.629574999977</v>
      </c>
      <c r="O633" s="26">
        <f t="shared" si="119"/>
        <v>29577.777777777777</v>
      </c>
      <c r="P633" s="25">
        <f>MAX(0,N633*(1+inputs!$B$33)-MAX(0,inputs!$B$31*(O633-inputs!$B$30)))</f>
        <v>47344.354018624967</v>
      </c>
      <c r="Q633" s="26">
        <f t="shared" si="120"/>
        <v>34366.666666666664</v>
      </c>
      <c r="R633" s="25">
        <f>MAX(0,P633*(1+inputs!$B$33)-MAX(0,inputs!$B$31*(Q633-inputs!$B$30)))</f>
        <v>46778.079328904336</v>
      </c>
      <c r="S633" s="26">
        <f t="shared" si="121"/>
        <v>39155.555555555555</v>
      </c>
      <c r="T633" s="25">
        <f>MAX(0,R633*(1+inputs!$B$33)-MAX(0,inputs!$B$31*(S633-inputs!$B$30)))</f>
        <v>45772.31051883789</v>
      </c>
      <c r="U633" s="26">
        <f t="shared" si="122"/>
        <v>43944.444444444445</v>
      </c>
      <c r="V633" s="25">
        <f>MAX(0,T633*(1+inputs!$B$33)-MAX(0,inputs!$B$31*(U633-inputs!$B$30)))</f>
        <v>44320.455176620453</v>
      </c>
      <c r="W633" s="26">
        <f t="shared" si="123"/>
        <v>48733.333333333328</v>
      </c>
      <c r="X633" s="25">
        <f>MAX(0,V633*(1+inputs!$B$33)-MAX(0,inputs!$B$31*(W633-inputs!$B$30)))</f>
        <v>42415.82200426975</v>
      </c>
      <c r="Y633" s="26">
        <f t="shared" si="124"/>
        <v>53522.222222222219</v>
      </c>
      <c r="Z633" s="25">
        <f>MAX(0,X633*(1+inputs!$B$33)-MAX(0,inputs!$B$31*(Y633-inputs!$B$30)))</f>
        <v>40051.619334333787</v>
      </c>
      <c r="AA633" s="25">
        <f>MAX(0,Y633*(1+inputs!$B$33)-MAX(0,inputs!$B$31*(Z633-inputs!$B$30)))</f>
        <v>52536.969815465505</v>
      </c>
      <c r="AB633" s="26">
        <f t="shared" si="125"/>
        <v>63100</v>
      </c>
      <c r="AC633" s="25">
        <f>MAX(0,AA633*(1+inputs!$B$33)-MAX(0,inputs!$B$31*(AB633-inputs!$B$30)))</f>
        <v>49462.584362697482</v>
      </c>
      <c r="AD633" s="26">
        <f>IF(inputs!$B$27="YES",MAX(0,inputs!$B$31*(AB633-inputs!$B$30)),0)</f>
        <v>0</v>
      </c>
      <c r="AE633" s="3">
        <f t="shared" si="126"/>
        <v>20560.050000000003</v>
      </c>
      <c r="AF633" s="1">
        <f t="shared" si="129"/>
        <v>0.42</v>
      </c>
      <c r="AG633" s="8">
        <f t="shared" si="127"/>
        <v>42539.95</v>
      </c>
    </row>
    <row r="634" spans="1:33" x14ac:dyDescent="0.2">
      <c r="A634" s="11">
        <f t="shared" si="128"/>
        <v>63200</v>
      </c>
      <c r="B634" s="15">
        <f>inputs!$C$3-MAX(0,MIN((calculations!A634-inputs!$B$8)*0.5,inputs!$C$3))+IF(AND(inputs!$B$23="YES",A634&lt;=inputs!$B$25),inputs!$B$24,0)</f>
        <v>12570</v>
      </c>
      <c r="C634" s="15">
        <f>MAX(0,MIN(A634-B634,inputs!$C$4)*inputs!$B$3)</f>
        <v>7540.2000000000007</v>
      </c>
      <c r="D634" s="16">
        <f>MAX(0,(MIN(A634,inputs!$C$5)-(inputs!$C$4+B634))*inputs!$B$4)</f>
        <v>5171.6000000000004</v>
      </c>
      <c r="E634" s="16">
        <f>MAX(0, (calculations!A634-inputs!$C$5)*inputs!$B$5)</f>
        <v>0</v>
      </c>
      <c r="F634" s="19">
        <f>MAX(0,inputs!$B$13*(MIN(calculations!A634,inputs!$C$14)-inputs!$C$13))+MAX(0,inputs!$B$14*(calculations!A634-inputs!$C$14))</f>
        <v>5253.85</v>
      </c>
      <c r="G634" s="22">
        <f>MAX(MIN((calculations!A634-inputs!$B$21)/10000,100%),0) * inputs!$B$18</f>
        <v>2636.4</v>
      </c>
      <c r="H634" s="22">
        <f>IF(AND(inputs!$B$35="YES", calculations!A634&gt;=inputs!$B$36,calculations!A634&lt;inputs!$B$37),inputs!$B$38*MIN(2,inputs!$B$17),0)</f>
        <v>0</v>
      </c>
      <c r="I634" s="25">
        <f>MIN(inputs!$B$32,A634)</f>
        <v>20000</v>
      </c>
      <c r="J634" s="25">
        <f>inputs!$B$29*(1+inputs!$B$33)-MAX(0,inputs!$B$31*(I634-inputs!$B$30))</f>
        <v>46486.999999999993</v>
      </c>
      <c r="K634" s="26">
        <f t="shared" si="117"/>
        <v>20000</v>
      </c>
      <c r="L634" s="25">
        <f>MAX(0,J634*(1+inputs!$B$33)-MAX(0,inputs!$B$31*(K634-inputs!$B$30)))</f>
        <v>47184.304999999986</v>
      </c>
      <c r="M634" s="26">
        <f t="shared" si="118"/>
        <v>24800</v>
      </c>
      <c r="N634" s="25">
        <f>MAX(0,L634*(1+inputs!$B$33)-MAX(0,inputs!$B$31*(M634-inputs!$B$30)))</f>
        <v>47476.629574999977</v>
      </c>
      <c r="O634" s="26">
        <f t="shared" si="119"/>
        <v>29600</v>
      </c>
      <c r="P634" s="25">
        <f>MAX(0,N634*(1+inputs!$B$33)-MAX(0,inputs!$B$31*(O634-inputs!$B$30)))</f>
        <v>47341.339018624967</v>
      </c>
      <c r="Q634" s="26">
        <f t="shared" si="120"/>
        <v>34400</v>
      </c>
      <c r="R634" s="25">
        <f>MAX(0,P634*(1+inputs!$B$33)-MAX(0,inputs!$B$31*(Q634-inputs!$B$30)))</f>
        <v>46772.019103904335</v>
      </c>
      <c r="S634" s="26">
        <f t="shared" si="121"/>
        <v>39200</v>
      </c>
      <c r="T634" s="25">
        <f>MAX(0,R634*(1+inputs!$B$33)-MAX(0,inputs!$B$31*(S634-inputs!$B$30)))</f>
        <v>45762.15939046289</v>
      </c>
      <c r="U634" s="26">
        <f t="shared" si="122"/>
        <v>44000</v>
      </c>
      <c r="V634" s="25">
        <f>MAX(0,T634*(1+inputs!$B$33)-MAX(0,inputs!$B$31*(U634-inputs!$B$30)))</f>
        <v>44305.15178131983</v>
      </c>
      <c r="W634" s="26">
        <f t="shared" si="123"/>
        <v>48800</v>
      </c>
      <c r="X634" s="25">
        <f>MAX(0,V634*(1+inputs!$B$33)-MAX(0,inputs!$B$31*(W634-inputs!$B$30)))</f>
        <v>42394.28905803962</v>
      </c>
      <c r="Y634" s="26">
        <f t="shared" si="124"/>
        <v>53600</v>
      </c>
      <c r="Z634" s="25">
        <f>MAX(0,X634*(1+inputs!$B$33)-MAX(0,inputs!$B$31*(Y634-inputs!$B$30)))</f>
        <v>40022.763393910209</v>
      </c>
      <c r="AA634" s="25">
        <f>MAX(0,Y634*(1+inputs!$B$33)-MAX(0,inputs!$B$31*(Z634-inputs!$B$30)))</f>
        <v>52618.511294548072</v>
      </c>
      <c r="AB634" s="26">
        <f t="shared" si="125"/>
        <v>63200</v>
      </c>
      <c r="AC634" s="25">
        <f>MAX(0,AA634*(1+inputs!$B$33)-MAX(0,inputs!$B$31*(AB634-inputs!$B$30)))</f>
        <v>49536.348963966288</v>
      </c>
      <c r="AD634" s="26">
        <f>IF(inputs!$B$27="YES",MAX(0,inputs!$B$31*(AB634-inputs!$B$30)),0)</f>
        <v>0</v>
      </c>
      <c r="AE634" s="3">
        <f t="shared" si="126"/>
        <v>20602.050000000003</v>
      </c>
      <c r="AF634" s="1">
        <f t="shared" si="129"/>
        <v>0.42</v>
      </c>
      <c r="AG634" s="8">
        <f t="shared" si="127"/>
        <v>42597.95</v>
      </c>
    </row>
    <row r="635" spans="1:33" x14ac:dyDescent="0.2">
      <c r="A635" s="11">
        <f t="shared" si="128"/>
        <v>63300</v>
      </c>
      <c r="B635" s="15">
        <f>inputs!$C$3-MAX(0,MIN((calculations!A635-inputs!$B$8)*0.5,inputs!$C$3))+IF(AND(inputs!$B$23="YES",A635&lt;=inputs!$B$25),inputs!$B$24,0)</f>
        <v>12570</v>
      </c>
      <c r="C635" s="15">
        <f>MAX(0,MIN(A635-B635,inputs!$C$4)*inputs!$B$3)</f>
        <v>7540.2000000000007</v>
      </c>
      <c r="D635" s="16">
        <f>MAX(0,(MIN(A635,inputs!$C$5)-(inputs!$C$4+B635))*inputs!$B$4)</f>
        <v>5211.6000000000004</v>
      </c>
      <c r="E635" s="16">
        <f>MAX(0, (calculations!A635-inputs!$C$5)*inputs!$B$5)</f>
        <v>0</v>
      </c>
      <c r="F635" s="19">
        <f>MAX(0,inputs!$B$13*(MIN(calculations!A635,inputs!$C$14)-inputs!$C$13))+MAX(0,inputs!$B$14*(calculations!A635-inputs!$C$14))</f>
        <v>5255.85</v>
      </c>
      <c r="G635" s="22">
        <f>MAX(MIN((calculations!A635-inputs!$B$21)/10000,100%),0) * inputs!$B$18</f>
        <v>2636.4</v>
      </c>
      <c r="H635" s="22">
        <f>IF(AND(inputs!$B$35="YES", calculations!A635&gt;=inputs!$B$36,calculations!A635&lt;inputs!$B$37),inputs!$B$38*MIN(2,inputs!$B$17),0)</f>
        <v>0</v>
      </c>
      <c r="I635" s="25">
        <f>MIN(inputs!$B$32,A635)</f>
        <v>20000</v>
      </c>
      <c r="J635" s="25">
        <f>inputs!$B$29*(1+inputs!$B$33)-MAX(0,inputs!$B$31*(I635-inputs!$B$30))</f>
        <v>46486.999999999993</v>
      </c>
      <c r="K635" s="26">
        <f t="shared" si="117"/>
        <v>20000</v>
      </c>
      <c r="L635" s="25">
        <f>MAX(0,J635*(1+inputs!$B$33)-MAX(0,inputs!$B$31*(K635-inputs!$B$30)))</f>
        <v>47184.304999999986</v>
      </c>
      <c r="M635" s="26">
        <f t="shared" si="118"/>
        <v>24811.111111111109</v>
      </c>
      <c r="N635" s="25">
        <f>MAX(0,L635*(1+inputs!$B$33)-MAX(0,inputs!$B$31*(M635-inputs!$B$30)))</f>
        <v>47475.629574999977</v>
      </c>
      <c r="O635" s="26">
        <f t="shared" si="119"/>
        <v>29622.222222222223</v>
      </c>
      <c r="P635" s="25">
        <f>MAX(0,N635*(1+inputs!$B$33)-MAX(0,inputs!$B$31*(O635-inputs!$B$30)))</f>
        <v>47338.324018624968</v>
      </c>
      <c r="Q635" s="26">
        <f t="shared" si="120"/>
        <v>34433.333333333336</v>
      </c>
      <c r="R635" s="25">
        <f>MAX(0,P635*(1+inputs!$B$33)-MAX(0,inputs!$B$31*(Q635-inputs!$B$30)))</f>
        <v>46765.958878904334</v>
      </c>
      <c r="S635" s="26">
        <f t="shared" si="121"/>
        <v>39244.444444444445</v>
      </c>
      <c r="T635" s="25">
        <f>MAX(0,R635*(1+inputs!$B$33)-MAX(0,inputs!$B$31*(S635-inputs!$B$30)))</f>
        <v>45752.008262087889</v>
      </c>
      <c r="U635" s="26">
        <f t="shared" si="122"/>
        <v>44055.555555555555</v>
      </c>
      <c r="V635" s="25">
        <f>MAX(0,T635*(1+inputs!$B$33)-MAX(0,inputs!$B$31*(U635-inputs!$B$30)))</f>
        <v>44289.848386019199</v>
      </c>
      <c r="W635" s="26">
        <f t="shared" si="123"/>
        <v>48866.666666666672</v>
      </c>
      <c r="X635" s="25">
        <f>MAX(0,V635*(1+inputs!$B$33)-MAX(0,inputs!$B$31*(W635-inputs!$B$30)))</f>
        <v>42372.756111809482</v>
      </c>
      <c r="Y635" s="26">
        <f t="shared" si="124"/>
        <v>53677.777777777781</v>
      </c>
      <c r="Z635" s="25">
        <f>MAX(0,X635*(1+inputs!$B$33)-MAX(0,inputs!$B$31*(Y635-inputs!$B$30)))</f>
        <v>39993.907453486616</v>
      </c>
      <c r="AA635" s="25">
        <f>MAX(0,Y635*(1+inputs!$B$33)-MAX(0,inputs!$B$31*(Z635-inputs!$B$30)))</f>
        <v>52700.052773630647</v>
      </c>
      <c r="AB635" s="26">
        <f t="shared" si="125"/>
        <v>63300</v>
      </c>
      <c r="AC635" s="25">
        <f>MAX(0,AA635*(1+inputs!$B$33)-MAX(0,inputs!$B$31*(AB635-inputs!$B$30)))</f>
        <v>49610.1135652351</v>
      </c>
      <c r="AD635" s="26">
        <f>IF(inputs!$B$27="YES",MAX(0,inputs!$B$31*(AB635-inputs!$B$30)),0)</f>
        <v>0</v>
      </c>
      <c r="AE635" s="3">
        <f t="shared" si="126"/>
        <v>20644.050000000003</v>
      </c>
      <c r="AF635" s="1">
        <f t="shared" si="129"/>
        <v>0.42</v>
      </c>
      <c r="AG635" s="8">
        <f t="shared" si="127"/>
        <v>42655.95</v>
      </c>
    </row>
    <row r="636" spans="1:33" x14ac:dyDescent="0.2">
      <c r="A636" s="11">
        <f t="shared" si="128"/>
        <v>63400</v>
      </c>
      <c r="B636" s="15">
        <f>inputs!$C$3-MAX(0,MIN((calculations!A636-inputs!$B$8)*0.5,inputs!$C$3))+IF(AND(inputs!$B$23="YES",A636&lt;=inputs!$B$25),inputs!$B$24,0)</f>
        <v>12570</v>
      </c>
      <c r="C636" s="15">
        <f>MAX(0,MIN(A636-B636,inputs!$C$4)*inputs!$B$3)</f>
        <v>7540.2000000000007</v>
      </c>
      <c r="D636" s="16">
        <f>MAX(0,(MIN(A636,inputs!$C$5)-(inputs!$C$4+B636))*inputs!$B$4)</f>
        <v>5251.6</v>
      </c>
      <c r="E636" s="16">
        <f>MAX(0, (calculations!A636-inputs!$C$5)*inputs!$B$5)</f>
        <v>0</v>
      </c>
      <c r="F636" s="19">
        <f>MAX(0,inputs!$B$13*(MIN(calculations!A636,inputs!$C$14)-inputs!$C$13))+MAX(0,inputs!$B$14*(calculations!A636-inputs!$C$14))</f>
        <v>5257.85</v>
      </c>
      <c r="G636" s="22">
        <f>MAX(MIN((calculations!A636-inputs!$B$21)/10000,100%),0) * inputs!$B$18</f>
        <v>2636.4</v>
      </c>
      <c r="H636" s="22">
        <f>IF(AND(inputs!$B$35="YES", calculations!A636&gt;=inputs!$B$36,calculations!A636&lt;inputs!$B$37),inputs!$B$38*MIN(2,inputs!$B$17),0)</f>
        <v>0</v>
      </c>
      <c r="I636" s="25">
        <f>MIN(inputs!$B$32,A636)</f>
        <v>20000</v>
      </c>
      <c r="J636" s="25">
        <f>inputs!$B$29*(1+inputs!$B$33)-MAX(0,inputs!$B$31*(I636-inputs!$B$30))</f>
        <v>46486.999999999993</v>
      </c>
      <c r="K636" s="26">
        <f t="shared" si="117"/>
        <v>20000</v>
      </c>
      <c r="L636" s="25">
        <f>MAX(0,J636*(1+inputs!$B$33)-MAX(0,inputs!$B$31*(K636-inputs!$B$30)))</f>
        <v>47184.304999999986</v>
      </c>
      <c r="M636" s="26">
        <f t="shared" si="118"/>
        <v>24822.222222222223</v>
      </c>
      <c r="N636" s="25">
        <f>MAX(0,L636*(1+inputs!$B$33)-MAX(0,inputs!$B$31*(M636-inputs!$B$30)))</f>
        <v>47474.629574999977</v>
      </c>
      <c r="O636" s="26">
        <f t="shared" si="119"/>
        <v>29644.444444444445</v>
      </c>
      <c r="P636" s="25">
        <f>MAX(0,N636*(1+inputs!$B$33)-MAX(0,inputs!$B$31*(O636-inputs!$B$30)))</f>
        <v>47335.309018624968</v>
      </c>
      <c r="Q636" s="26">
        <f t="shared" si="120"/>
        <v>34466.666666666664</v>
      </c>
      <c r="R636" s="25">
        <f>MAX(0,P636*(1+inputs!$B$33)-MAX(0,inputs!$B$31*(Q636-inputs!$B$30)))</f>
        <v>46759.898653904333</v>
      </c>
      <c r="S636" s="26">
        <f t="shared" si="121"/>
        <v>39288.888888888891</v>
      </c>
      <c r="T636" s="25">
        <f>MAX(0,R636*(1+inputs!$B$33)-MAX(0,inputs!$B$31*(S636-inputs!$B$30)))</f>
        <v>45741.857133712889</v>
      </c>
      <c r="U636" s="26">
        <f t="shared" si="122"/>
        <v>44111.111111111109</v>
      </c>
      <c r="V636" s="25">
        <f>MAX(0,T636*(1+inputs!$B$33)-MAX(0,inputs!$B$31*(U636-inputs!$B$30)))</f>
        <v>44274.544990718576</v>
      </c>
      <c r="W636" s="26">
        <f t="shared" si="123"/>
        <v>48933.333333333328</v>
      </c>
      <c r="X636" s="25">
        <f>MAX(0,V636*(1+inputs!$B$33)-MAX(0,inputs!$B$31*(W636-inputs!$B$30)))</f>
        <v>42351.223165579351</v>
      </c>
      <c r="Y636" s="26">
        <f t="shared" si="124"/>
        <v>53755.555555555555</v>
      </c>
      <c r="Z636" s="25">
        <f>MAX(0,X636*(1+inputs!$B$33)-MAX(0,inputs!$B$31*(Y636-inputs!$B$30)))</f>
        <v>39965.051513063037</v>
      </c>
      <c r="AA636" s="25">
        <f>MAX(0,Y636*(1+inputs!$B$33)-MAX(0,inputs!$B$31*(Z636-inputs!$B$30)))</f>
        <v>52781.594252713207</v>
      </c>
      <c r="AB636" s="26">
        <f t="shared" si="125"/>
        <v>63400</v>
      </c>
      <c r="AC636" s="25">
        <f>MAX(0,AA636*(1+inputs!$B$33)-MAX(0,inputs!$B$31*(AB636-inputs!$B$30)))</f>
        <v>49683.878166503899</v>
      </c>
      <c r="AD636" s="26">
        <f>IF(inputs!$B$27="YES",MAX(0,inputs!$B$31*(AB636-inputs!$B$30)),0)</f>
        <v>0</v>
      </c>
      <c r="AE636" s="3">
        <f t="shared" si="126"/>
        <v>20686.050000000003</v>
      </c>
      <c r="AF636" s="1">
        <f t="shared" si="129"/>
        <v>0.42</v>
      </c>
      <c r="AG636" s="8">
        <f t="shared" si="127"/>
        <v>42713.95</v>
      </c>
    </row>
    <row r="637" spans="1:33" x14ac:dyDescent="0.2">
      <c r="A637" s="11">
        <f t="shared" si="128"/>
        <v>63500</v>
      </c>
      <c r="B637" s="15">
        <f>inputs!$C$3-MAX(0,MIN((calculations!A637-inputs!$B$8)*0.5,inputs!$C$3))+IF(AND(inputs!$B$23="YES",A637&lt;=inputs!$B$25),inputs!$B$24,0)</f>
        <v>12570</v>
      </c>
      <c r="C637" s="15">
        <f>MAX(0,MIN(A637-B637,inputs!$C$4)*inputs!$B$3)</f>
        <v>7540.2000000000007</v>
      </c>
      <c r="D637" s="16">
        <f>MAX(0,(MIN(A637,inputs!$C$5)-(inputs!$C$4+B637))*inputs!$B$4)</f>
        <v>5291.6</v>
      </c>
      <c r="E637" s="16">
        <f>MAX(0, (calculations!A637-inputs!$C$5)*inputs!$B$5)</f>
        <v>0</v>
      </c>
      <c r="F637" s="19">
        <f>MAX(0,inputs!$B$13*(MIN(calculations!A637,inputs!$C$14)-inputs!$C$13))+MAX(0,inputs!$B$14*(calculations!A637-inputs!$C$14))</f>
        <v>5259.85</v>
      </c>
      <c r="G637" s="22">
        <f>MAX(MIN((calculations!A637-inputs!$B$21)/10000,100%),0) * inputs!$B$18</f>
        <v>2636.4</v>
      </c>
      <c r="H637" s="22">
        <f>IF(AND(inputs!$B$35="YES", calculations!A637&gt;=inputs!$B$36,calculations!A637&lt;inputs!$B$37),inputs!$B$38*MIN(2,inputs!$B$17),0)</f>
        <v>0</v>
      </c>
      <c r="I637" s="25">
        <f>MIN(inputs!$B$32,A637)</f>
        <v>20000</v>
      </c>
      <c r="J637" s="25">
        <f>inputs!$B$29*(1+inputs!$B$33)-MAX(0,inputs!$B$31*(I637-inputs!$B$30))</f>
        <v>46486.999999999993</v>
      </c>
      <c r="K637" s="26">
        <f t="shared" si="117"/>
        <v>20000</v>
      </c>
      <c r="L637" s="25">
        <f>MAX(0,J637*(1+inputs!$B$33)-MAX(0,inputs!$B$31*(K637-inputs!$B$30)))</f>
        <v>47184.304999999986</v>
      </c>
      <c r="M637" s="26">
        <f t="shared" si="118"/>
        <v>24833.333333333332</v>
      </c>
      <c r="N637" s="25">
        <f>MAX(0,L637*(1+inputs!$B$33)-MAX(0,inputs!$B$31*(M637-inputs!$B$30)))</f>
        <v>47473.629574999977</v>
      </c>
      <c r="O637" s="26">
        <f t="shared" si="119"/>
        <v>29666.666666666664</v>
      </c>
      <c r="P637" s="25">
        <f>MAX(0,N637*(1+inputs!$B$33)-MAX(0,inputs!$B$31*(O637-inputs!$B$30)))</f>
        <v>47332.294018624969</v>
      </c>
      <c r="Q637" s="26">
        <f t="shared" si="120"/>
        <v>34500</v>
      </c>
      <c r="R637" s="25">
        <f>MAX(0,P637*(1+inputs!$B$33)-MAX(0,inputs!$B$31*(Q637-inputs!$B$30)))</f>
        <v>46753.838428904339</v>
      </c>
      <c r="S637" s="26">
        <f t="shared" si="121"/>
        <v>39333.333333333328</v>
      </c>
      <c r="T637" s="25">
        <f>MAX(0,R637*(1+inputs!$B$33)-MAX(0,inputs!$B$31*(S637-inputs!$B$30)))</f>
        <v>45731.706005337895</v>
      </c>
      <c r="U637" s="26">
        <f t="shared" si="122"/>
        <v>44166.666666666672</v>
      </c>
      <c r="V637" s="25">
        <f>MAX(0,T637*(1+inputs!$B$33)-MAX(0,inputs!$B$31*(U637-inputs!$B$30)))</f>
        <v>44259.24159541796</v>
      </c>
      <c r="W637" s="26">
        <f t="shared" si="123"/>
        <v>49000</v>
      </c>
      <c r="X637" s="25">
        <f>MAX(0,V637*(1+inputs!$B$33)-MAX(0,inputs!$B$31*(W637-inputs!$B$30)))</f>
        <v>42329.690219349221</v>
      </c>
      <c r="Y637" s="26">
        <f t="shared" si="124"/>
        <v>53833.333333333336</v>
      </c>
      <c r="Z637" s="25">
        <f>MAX(0,X637*(1+inputs!$B$33)-MAX(0,inputs!$B$31*(Y637-inputs!$B$30)))</f>
        <v>39936.195572639452</v>
      </c>
      <c r="AA637" s="25">
        <f>MAX(0,Y637*(1+inputs!$B$33)-MAX(0,inputs!$B$31*(Z637-inputs!$B$30)))</f>
        <v>52863.135731795781</v>
      </c>
      <c r="AB637" s="26">
        <f t="shared" si="125"/>
        <v>63500</v>
      </c>
      <c r="AC637" s="25">
        <f>MAX(0,AA637*(1+inputs!$B$33)-MAX(0,inputs!$B$31*(AB637-inputs!$B$30)))</f>
        <v>49757.642767772712</v>
      </c>
      <c r="AD637" s="26">
        <f>IF(inputs!$B$27="YES",MAX(0,inputs!$B$31*(AB637-inputs!$B$30)),0)</f>
        <v>0</v>
      </c>
      <c r="AE637" s="3">
        <f t="shared" si="126"/>
        <v>20728.050000000003</v>
      </c>
      <c r="AF637" s="1">
        <f t="shared" si="129"/>
        <v>0.42</v>
      </c>
      <c r="AG637" s="8">
        <f t="shared" si="127"/>
        <v>42771.95</v>
      </c>
    </row>
    <row r="638" spans="1:33" x14ac:dyDescent="0.2">
      <c r="A638" s="11">
        <f t="shared" si="128"/>
        <v>63600</v>
      </c>
      <c r="B638" s="15">
        <f>inputs!$C$3-MAX(0,MIN((calculations!A638-inputs!$B$8)*0.5,inputs!$C$3))+IF(AND(inputs!$B$23="YES",A638&lt;=inputs!$B$25),inputs!$B$24,0)</f>
        <v>12570</v>
      </c>
      <c r="C638" s="15">
        <f>MAX(0,MIN(A638-B638,inputs!$C$4)*inputs!$B$3)</f>
        <v>7540.2000000000007</v>
      </c>
      <c r="D638" s="16">
        <f>MAX(0,(MIN(A638,inputs!$C$5)-(inputs!$C$4+B638))*inputs!$B$4)</f>
        <v>5331.6</v>
      </c>
      <c r="E638" s="16">
        <f>MAX(0, (calculations!A638-inputs!$C$5)*inputs!$B$5)</f>
        <v>0</v>
      </c>
      <c r="F638" s="19">
        <f>MAX(0,inputs!$B$13*(MIN(calculations!A638,inputs!$C$14)-inputs!$C$13))+MAX(0,inputs!$B$14*(calculations!A638-inputs!$C$14))</f>
        <v>5261.85</v>
      </c>
      <c r="G638" s="22">
        <f>MAX(MIN((calculations!A638-inputs!$B$21)/10000,100%),0) * inputs!$B$18</f>
        <v>2636.4</v>
      </c>
      <c r="H638" s="22">
        <f>IF(AND(inputs!$B$35="YES", calculations!A638&gt;=inputs!$B$36,calculations!A638&lt;inputs!$B$37),inputs!$B$38*MIN(2,inputs!$B$17),0)</f>
        <v>0</v>
      </c>
      <c r="I638" s="25">
        <f>MIN(inputs!$B$32,A638)</f>
        <v>20000</v>
      </c>
      <c r="J638" s="25">
        <f>inputs!$B$29*(1+inputs!$B$33)-MAX(0,inputs!$B$31*(I638-inputs!$B$30))</f>
        <v>46486.999999999993</v>
      </c>
      <c r="K638" s="26">
        <f t="shared" si="117"/>
        <v>20000</v>
      </c>
      <c r="L638" s="25">
        <f>MAX(0,J638*(1+inputs!$B$33)-MAX(0,inputs!$B$31*(K638-inputs!$B$30)))</f>
        <v>47184.304999999986</v>
      </c>
      <c r="M638" s="26">
        <f t="shared" si="118"/>
        <v>24844.444444444445</v>
      </c>
      <c r="N638" s="25">
        <f>MAX(0,L638*(1+inputs!$B$33)-MAX(0,inputs!$B$31*(M638-inputs!$B$30)))</f>
        <v>47472.629574999977</v>
      </c>
      <c r="O638" s="26">
        <f t="shared" si="119"/>
        <v>29688.888888888891</v>
      </c>
      <c r="P638" s="25">
        <f>MAX(0,N638*(1+inputs!$B$33)-MAX(0,inputs!$B$31*(O638-inputs!$B$30)))</f>
        <v>47329.279018624969</v>
      </c>
      <c r="Q638" s="26">
        <f t="shared" si="120"/>
        <v>34533.333333333336</v>
      </c>
      <c r="R638" s="25">
        <f>MAX(0,P638*(1+inputs!$B$33)-MAX(0,inputs!$B$31*(Q638-inputs!$B$30)))</f>
        <v>46747.778203904338</v>
      </c>
      <c r="S638" s="26">
        <f t="shared" si="121"/>
        <v>39377.777777777781</v>
      </c>
      <c r="T638" s="25">
        <f>MAX(0,R638*(1+inputs!$B$33)-MAX(0,inputs!$B$31*(S638-inputs!$B$30)))</f>
        <v>45721.554876962895</v>
      </c>
      <c r="U638" s="26">
        <f t="shared" si="122"/>
        <v>44222.222222222219</v>
      </c>
      <c r="V638" s="25">
        <f>MAX(0,T638*(1+inputs!$B$33)-MAX(0,inputs!$B$31*(U638-inputs!$B$30)))</f>
        <v>44243.938200117329</v>
      </c>
      <c r="W638" s="26">
        <f t="shared" si="123"/>
        <v>49066.666666666672</v>
      </c>
      <c r="X638" s="25">
        <f>MAX(0,V638*(1+inputs!$B$33)-MAX(0,inputs!$B$31*(W638-inputs!$B$30)))</f>
        <v>42308.157273119083</v>
      </c>
      <c r="Y638" s="26">
        <f t="shared" si="124"/>
        <v>53911.111111111109</v>
      </c>
      <c r="Z638" s="25">
        <f>MAX(0,X638*(1+inputs!$B$33)-MAX(0,inputs!$B$31*(Y638-inputs!$B$30)))</f>
        <v>39907.339632215866</v>
      </c>
      <c r="AA638" s="25">
        <f>MAX(0,Y638*(1+inputs!$B$33)-MAX(0,inputs!$B$31*(Z638-inputs!$B$30)))</f>
        <v>52944.677210878348</v>
      </c>
      <c r="AB638" s="26">
        <f t="shared" si="125"/>
        <v>63600</v>
      </c>
      <c r="AC638" s="25">
        <f>MAX(0,AA638*(1+inputs!$B$33)-MAX(0,inputs!$B$31*(AB638-inputs!$B$30)))</f>
        <v>49831.407369041517</v>
      </c>
      <c r="AD638" s="26">
        <f>IF(inputs!$B$27="YES",MAX(0,inputs!$B$31*(AB638-inputs!$B$30)),0)</f>
        <v>0</v>
      </c>
      <c r="AE638" s="3">
        <f t="shared" si="126"/>
        <v>20770.050000000003</v>
      </c>
      <c r="AF638" s="1">
        <f t="shared" si="129"/>
        <v>0.42</v>
      </c>
      <c r="AG638" s="8">
        <f t="shared" si="127"/>
        <v>42829.95</v>
      </c>
    </row>
    <row r="639" spans="1:33" x14ac:dyDescent="0.2">
      <c r="A639" s="11">
        <f t="shared" si="128"/>
        <v>63700</v>
      </c>
      <c r="B639" s="15">
        <f>inputs!$C$3-MAX(0,MIN((calculations!A639-inputs!$B$8)*0.5,inputs!$C$3))+IF(AND(inputs!$B$23="YES",A639&lt;=inputs!$B$25),inputs!$B$24,0)</f>
        <v>12570</v>
      </c>
      <c r="C639" s="15">
        <f>MAX(0,MIN(A639-B639,inputs!$C$4)*inputs!$B$3)</f>
        <v>7540.2000000000007</v>
      </c>
      <c r="D639" s="16">
        <f>MAX(0,(MIN(A639,inputs!$C$5)-(inputs!$C$4+B639))*inputs!$B$4)</f>
        <v>5371.6</v>
      </c>
      <c r="E639" s="16">
        <f>MAX(0, (calculations!A639-inputs!$C$5)*inputs!$B$5)</f>
        <v>0</v>
      </c>
      <c r="F639" s="19">
        <f>MAX(0,inputs!$B$13*(MIN(calculations!A639,inputs!$C$14)-inputs!$C$13))+MAX(0,inputs!$B$14*(calculations!A639-inputs!$C$14))</f>
        <v>5263.85</v>
      </c>
      <c r="G639" s="22">
        <f>MAX(MIN((calculations!A639-inputs!$B$21)/10000,100%),0) * inputs!$B$18</f>
        <v>2636.4</v>
      </c>
      <c r="H639" s="22">
        <f>IF(AND(inputs!$B$35="YES", calculations!A639&gt;=inputs!$B$36,calculations!A639&lt;inputs!$B$37),inputs!$B$38*MIN(2,inputs!$B$17),0)</f>
        <v>0</v>
      </c>
      <c r="I639" s="25">
        <f>MIN(inputs!$B$32,A639)</f>
        <v>20000</v>
      </c>
      <c r="J639" s="25">
        <f>inputs!$B$29*(1+inputs!$B$33)-MAX(0,inputs!$B$31*(I639-inputs!$B$30))</f>
        <v>46486.999999999993</v>
      </c>
      <c r="K639" s="26">
        <f t="shared" si="117"/>
        <v>20000</v>
      </c>
      <c r="L639" s="25">
        <f>MAX(0,J639*(1+inputs!$B$33)-MAX(0,inputs!$B$31*(K639-inputs!$B$30)))</f>
        <v>47184.304999999986</v>
      </c>
      <c r="M639" s="26">
        <f t="shared" si="118"/>
        <v>24855.555555555555</v>
      </c>
      <c r="N639" s="25">
        <f>MAX(0,L639*(1+inputs!$B$33)-MAX(0,inputs!$B$31*(M639-inputs!$B$30)))</f>
        <v>47471.629574999977</v>
      </c>
      <c r="O639" s="26">
        <f t="shared" si="119"/>
        <v>29711.111111111109</v>
      </c>
      <c r="P639" s="25">
        <f>MAX(0,N639*(1+inputs!$B$33)-MAX(0,inputs!$B$31*(O639-inputs!$B$30)))</f>
        <v>47326.26401862497</v>
      </c>
      <c r="Q639" s="26">
        <f t="shared" si="120"/>
        <v>34566.666666666664</v>
      </c>
      <c r="R639" s="25">
        <f>MAX(0,P639*(1+inputs!$B$33)-MAX(0,inputs!$B$31*(Q639-inputs!$B$30)))</f>
        <v>46741.717978904337</v>
      </c>
      <c r="S639" s="26">
        <f t="shared" si="121"/>
        <v>39422.222222222219</v>
      </c>
      <c r="T639" s="25">
        <f>MAX(0,R639*(1+inputs!$B$33)-MAX(0,inputs!$B$31*(S639-inputs!$B$30)))</f>
        <v>45711.403748587894</v>
      </c>
      <c r="U639" s="26">
        <f t="shared" si="122"/>
        <v>44277.777777777781</v>
      </c>
      <c r="V639" s="25">
        <f>MAX(0,T639*(1+inputs!$B$33)-MAX(0,inputs!$B$31*(U639-inputs!$B$30)))</f>
        <v>44228.634804816706</v>
      </c>
      <c r="W639" s="26">
        <f t="shared" si="123"/>
        <v>49133.333333333328</v>
      </c>
      <c r="X639" s="25">
        <f>MAX(0,V639*(1+inputs!$B$33)-MAX(0,inputs!$B$31*(W639-inputs!$B$30)))</f>
        <v>42286.624326888952</v>
      </c>
      <c r="Y639" s="26">
        <f t="shared" si="124"/>
        <v>53988.888888888891</v>
      </c>
      <c r="Z639" s="25">
        <f>MAX(0,X639*(1+inputs!$B$33)-MAX(0,inputs!$B$31*(Y639-inputs!$B$30)))</f>
        <v>39878.48369179228</v>
      </c>
      <c r="AA639" s="25">
        <f>MAX(0,Y639*(1+inputs!$B$33)-MAX(0,inputs!$B$31*(Z639-inputs!$B$30)))</f>
        <v>53026.218689960915</v>
      </c>
      <c r="AB639" s="26">
        <f t="shared" si="125"/>
        <v>63700</v>
      </c>
      <c r="AC639" s="25">
        <f>MAX(0,AA639*(1+inputs!$B$33)-MAX(0,inputs!$B$31*(AB639-inputs!$B$30)))</f>
        <v>49905.171970310323</v>
      </c>
      <c r="AD639" s="26">
        <f>IF(inputs!$B$27="YES",MAX(0,inputs!$B$31*(AB639-inputs!$B$30)),0)</f>
        <v>0</v>
      </c>
      <c r="AE639" s="3">
        <f t="shared" si="126"/>
        <v>20812.050000000003</v>
      </c>
      <c r="AF639" s="1">
        <f t="shared" si="129"/>
        <v>0.42</v>
      </c>
      <c r="AG639" s="8">
        <f t="shared" si="127"/>
        <v>42887.95</v>
      </c>
    </row>
    <row r="640" spans="1:33" x14ac:dyDescent="0.2">
      <c r="A640" s="11">
        <f t="shared" si="128"/>
        <v>63800</v>
      </c>
      <c r="B640" s="15">
        <f>inputs!$C$3-MAX(0,MIN((calculations!A640-inputs!$B$8)*0.5,inputs!$C$3))+IF(AND(inputs!$B$23="YES",A640&lt;=inputs!$B$25),inputs!$B$24,0)</f>
        <v>12570</v>
      </c>
      <c r="C640" s="15">
        <f>MAX(0,MIN(A640-B640,inputs!$C$4)*inputs!$B$3)</f>
        <v>7540.2000000000007</v>
      </c>
      <c r="D640" s="16">
        <f>MAX(0,(MIN(A640,inputs!$C$5)-(inputs!$C$4+B640))*inputs!$B$4)</f>
        <v>5411.6</v>
      </c>
      <c r="E640" s="16">
        <f>MAX(0, (calculations!A640-inputs!$C$5)*inputs!$B$5)</f>
        <v>0</v>
      </c>
      <c r="F640" s="19">
        <f>MAX(0,inputs!$B$13*(MIN(calculations!A640,inputs!$C$14)-inputs!$C$13))+MAX(0,inputs!$B$14*(calculations!A640-inputs!$C$14))</f>
        <v>5265.85</v>
      </c>
      <c r="G640" s="22">
        <f>MAX(MIN((calculations!A640-inputs!$B$21)/10000,100%),0) * inputs!$B$18</f>
        <v>2636.4</v>
      </c>
      <c r="H640" s="22">
        <f>IF(AND(inputs!$B$35="YES", calculations!A640&gt;=inputs!$B$36,calculations!A640&lt;inputs!$B$37),inputs!$B$38*MIN(2,inputs!$B$17),0)</f>
        <v>0</v>
      </c>
      <c r="I640" s="25">
        <f>MIN(inputs!$B$32,A640)</f>
        <v>20000</v>
      </c>
      <c r="J640" s="25">
        <f>inputs!$B$29*(1+inputs!$B$33)-MAX(0,inputs!$B$31*(I640-inputs!$B$30))</f>
        <v>46486.999999999993</v>
      </c>
      <c r="K640" s="26">
        <f t="shared" si="117"/>
        <v>20000</v>
      </c>
      <c r="L640" s="25">
        <f>MAX(0,J640*(1+inputs!$B$33)-MAX(0,inputs!$B$31*(K640-inputs!$B$30)))</f>
        <v>47184.304999999986</v>
      </c>
      <c r="M640" s="26">
        <f t="shared" si="118"/>
        <v>24866.666666666668</v>
      </c>
      <c r="N640" s="25">
        <f>MAX(0,L640*(1+inputs!$B$33)-MAX(0,inputs!$B$31*(M640-inputs!$B$30)))</f>
        <v>47470.629574999977</v>
      </c>
      <c r="O640" s="26">
        <f t="shared" si="119"/>
        <v>29733.333333333336</v>
      </c>
      <c r="P640" s="25">
        <f>MAX(0,N640*(1+inputs!$B$33)-MAX(0,inputs!$B$31*(O640-inputs!$B$30)))</f>
        <v>47323.249018624971</v>
      </c>
      <c r="Q640" s="26">
        <f t="shared" si="120"/>
        <v>34600</v>
      </c>
      <c r="R640" s="25">
        <f>MAX(0,P640*(1+inputs!$B$33)-MAX(0,inputs!$B$31*(Q640-inputs!$B$30)))</f>
        <v>46735.657753904336</v>
      </c>
      <c r="S640" s="26">
        <f t="shared" si="121"/>
        <v>39466.666666666672</v>
      </c>
      <c r="T640" s="25">
        <f>MAX(0,R640*(1+inputs!$B$33)-MAX(0,inputs!$B$31*(S640-inputs!$B$30)))</f>
        <v>45701.252620212894</v>
      </c>
      <c r="U640" s="26">
        <f t="shared" si="122"/>
        <v>44333.333333333328</v>
      </c>
      <c r="V640" s="25">
        <f>MAX(0,T640*(1+inputs!$B$33)-MAX(0,inputs!$B$31*(U640-inputs!$B$30)))</f>
        <v>44213.331409516082</v>
      </c>
      <c r="W640" s="26">
        <f t="shared" si="123"/>
        <v>49200</v>
      </c>
      <c r="X640" s="25">
        <f>MAX(0,V640*(1+inputs!$B$33)-MAX(0,inputs!$B$31*(W640-inputs!$B$30)))</f>
        <v>42265.091380658814</v>
      </c>
      <c r="Y640" s="26">
        <f t="shared" si="124"/>
        <v>54066.666666666664</v>
      </c>
      <c r="Z640" s="25">
        <f>MAX(0,X640*(1+inputs!$B$33)-MAX(0,inputs!$B$31*(Y640-inputs!$B$30)))</f>
        <v>39849.627751368687</v>
      </c>
      <c r="AA640" s="25">
        <f>MAX(0,Y640*(1+inputs!$B$33)-MAX(0,inputs!$B$31*(Z640-inputs!$B$30)))</f>
        <v>53107.760169043475</v>
      </c>
      <c r="AB640" s="26">
        <f t="shared" si="125"/>
        <v>63800</v>
      </c>
      <c r="AC640" s="25">
        <f>MAX(0,AA640*(1+inputs!$B$33)-MAX(0,inputs!$B$31*(AB640-inputs!$B$30)))</f>
        <v>49978.936571579121</v>
      </c>
      <c r="AD640" s="26">
        <f>IF(inputs!$B$27="YES",MAX(0,inputs!$B$31*(AB640-inputs!$B$30)),0)</f>
        <v>0</v>
      </c>
      <c r="AE640" s="3">
        <f t="shared" si="126"/>
        <v>20854.050000000003</v>
      </c>
      <c r="AF640" s="1">
        <f t="shared" si="129"/>
        <v>0.42</v>
      </c>
      <c r="AG640" s="8">
        <f t="shared" si="127"/>
        <v>42945.95</v>
      </c>
    </row>
    <row r="641" spans="1:33" x14ac:dyDescent="0.2">
      <c r="A641" s="11">
        <f t="shared" si="128"/>
        <v>63900</v>
      </c>
      <c r="B641" s="15">
        <f>inputs!$C$3-MAX(0,MIN((calculations!A641-inputs!$B$8)*0.5,inputs!$C$3))+IF(AND(inputs!$B$23="YES",A641&lt;=inputs!$B$25),inputs!$B$24,0)</f>
        <v>12570</v>
      </c>
      <c r="C641" s="15">
        <f>MAX(0,MIN(A641-B641,inputs!$C$4)*inputs!$B$3)</f>
        <v>7540.2000000000007</v>
      </c>
      <c r="D641" s="16">
        <f>MAX(0,(MIN(A641,inputs!$C$5)-(inputs!$C$4+B641))*inputs!$B$4)</f>
        <v>5451.6</v>
      </c>
      <c r="E641" s="16">
        <f>MAX(0, (calculations!A641-inputs!$C$5)*inputs!$B$5)</f>
        <v>0</v>
      </c>
      <c r="F641" s="19">
        <f>MAX(0,inputs!$B$13*(MIN(calculations!A641,inputs!$C$14)-inputs!$C$13))+MAX(0,inputs!$B$14*(calculations!A641-inputs!$C$14))</f>
        <v>5267.85</v>
      </c>
      <c r="G641" s="22">
        <f>MAX(MIN((calculations!A641-inputs!$B$21)/10000,100%),0) * inputs!$B$18</f>
        <v>2636.4</v>
      </c>
      <c r="H641" s="22">
        <f>IF(AND(inputs!$B$35="YES", calculations!A641&gt;=inputs!$B$36,calculations!A641&lt;inputs!$B$37),inputs!$B$38*MIN(2,inputs!$B$17),0)</f>
        <v>0</v>
      </c>
      <c r="I641" s="25">
        <f>MIN(inputs!$B$32,A641)</f>
        <v>20000</v>
      </c>
      <c r="J641" s="25">
        <f>inputs!$B$29*(1+inputs!$B$33)-MAX(0,inputs!$B$31*(I641-inputs!$B$30))</f>
        <v>46486.999999999993</v>
      </c>
      <c r="K641" s="26">
        <f t="shared" si="117"/>
        <v>20000</v>
      </c>
      <c r="L641" s="25">
        <f>MAX(0,J641*(1+inputs!$B$33)-MAX(0,inputs!$B$31*(K641-inputs!$B$30)))</f>
        <v>47184.304999999986</v>
      </c>
      <c r="M641" s="26">
        <f t="shared" si="118"/>
        <v>24877.777777777777</v>
      </c>
      <c r="N641" s="25">
        <f>MAX(0,L641*(1+inputs!$B$33)-MAX(0,inputs!$B$31*(M641-inputs!$B$30)))</f>
        <v>47469.629574999977</v>
      </c>
      <c r="O641" s="26">
        <f t="shared" si="119"/>
        <v>29755.555555555555</v>
      </c>
      <c r="P641" s="25">
        <f>MAX(0,N641*(1+inputs!$B$33)-MAX(0,inputs!$B$31*(O641-inputs!$B$30)))</f>
        <v>47320.234018624971</v>
      </c>
      <c r="Q641" s="26">
        <f t="shared" si="120"/>
        <v>34633.333333333336</v>
      </c>
      <c r="R641" s="25">
        <f>MAX(0,P641*(1+inputs!$B$33)-MAX(0,inputs!$B$31*(Q641-inputs!$B$30)))</f>
        <v>46729.597528904342</v>
      </c>
      <c r="S641" s="26">
        <f t="shared" si="121"/>
        <v>39511.111111111109</v>
      </c>
      <c r="T641" s="25">
        <f>MAX(0,R641*(1+inputs!$B$33)-MAX(0,inputs!$B$31*(S641-inputs!$B$30)))</f>
        <v>45691.101491837901</v>
      </c>
      <c r="U641" s="26">
        <f t="shared" si="122"/>
        <v>44388.888888888891</v>
      </c>
      <c r="V641" s="25">
        <f>MAX(0,T641*(1+inputs!$B$33)-MAX(0,inputs!$B$31*(U641-inputs!$B$30)))</f>
        <v>44198.028014215459</v>
      </c>
      <c r="W641" s="26">
        <f t="shared" si="123"/>
        <v>49266.666666666672</v>
      </c>
      <c r="X641" s="25">
        <f>MAX(0,V641*(1+inputs!$B$33)-MAX(0,inputs!$B$31*(W641-inputs!$B$30)))</f>
        <v>42243.558434428684</v>
      </c>
      <c r="Y641" s="26">
        <f t="shared" si="124"/>
        <v>54144.444444444445</v>
      </c>
      <c r="Z641" s="25">
        <f>MAX(0,X641*(1+inputs!$B$33)-MAX(0,inputs!$B$31*(Y641-inputs!$B$30)))</f>
        <v>39820.771810945109</v>
      </c>
      <c r="AA641" s="25">
        <f>MAX(0,Y641*(1+inputs!$B$33)-MAX(0,inputs!$B$31*(Z641-inputs!$B$30)))</f>
        <v>53189.301648126049</v>
      </c>
      <c r="AB641" s="26">
        <f t="shared" si="125"/>
        <v>63900</v>
      </c>
      <c r="AC641" s="25">
        <f>MAX(0,AA641*(1+inputs!$B$33)-MAX(0,inputs!$B$31*(AB641-inputs!$B$30)))</f>
        <v>50052.701172847934</v>
      </c>
      <c r="AD641" s="26">
        <f>IF(inputs!$B$27="YES",MAX(0,inputs!$B$31*(AB641-inputs!$B$30)),0)</f>
        <v>0</v>
      </c>
      <c r="AE641" s="3">
        <f t="shared" si="126"/>
        <v>20896.050000000003</v>
      </c>
      <c r="AF641" s="1">
        <f t="shared" si="129"/>
        <v>0.42</v>
      </c>
      <c r="AG641" s="8">
        <f t="shared" si="127"/>
        <v>43003.95</v>
      </c>
    </row>
    <row r="642" spans="1:33" x14ac:dyDescent="0.2">
      <c r="A642" s="11">
        <f t="shared" si="128"/>
        <v>64000</v>
      </c>
      <c r="B642" s="15">
        <f>inputs!$C$3-MAX(0,MIN((calculations!A642-inputs!$B$8)*0.5,inputs!$C$3))+IF(AND(inputs!$B$23="YES",A642&lt;=inputs!$B$25),inputs!$B$24,0)</f>
        <v>12570</v>
      </c>
      <c r="C642" s="15">
        <f>MAX(0,MIN(A642-B642,inputs!$C$4)*inputs!$B$3)</f>
        <v>7540.2000000000007</v>
      </c>
      <c r="D642" s="16">
        <f>MAX(0,(MIN(A642,inputs!$C$5)-(inputs!$C$4+B642))*inputs!$B$4)</f>
        <v>5491.6</v>
      </c>
      <c r="E642" s="16">
        <f>MAX(0, (calculations!A642-inputs!$C$5)*inputs!$B$5)</f>
        <v>0</v>
      </c>
      <c r="F642" s="19">
        <f>MAX(0,inputs!$B$13*(MIN(calculations!A642,inputs!$C$14)-inputs!$C$13))+MAX(0,inputs!$B$14*(calculations!A642-inputs!$C$14))</f>
        <v>5269.85</v>
      </c>
      <c r="G642" s="22">
        <f>MAX(MIN((calculations!A642-inputs!$B$21)/10000,100%),0) * inputs!$B$18</f>
        <v>2636.4</v>
      </c>
      <c r="H642" s="22">
        <f>IF(AND(inputs!$B$35="YES", calculations!A642&gt;=inputs!$B$36,calculations!A642&lt;inputs!$B$37),inputs!$B$38*MIN(2,inputs!$B$17),0)</f>
        <v>0</v>
      </c>
      <c r="I642" s="25">
        <f>MIN(inputs!$B$32,A642)</f>
        <v>20000</v>
      </c>
      <c r="J642" s="25">
        <f>inputs!$B$29*(1+inputs!$B$33)-MAX(0,inputs!$B$31*(I642-inputs!$B$30))</f>
        <v>46486.999999999993</v>
      </c>
      <c r="K642" s="26">
        <f t="shared" ref="K642:K705" si="130">$I642+(INT(COLUMN(K$1)/2) - 5) * ($A642-$I642)/9</f>
        <v>20000</v>
      </c>
      <c r="L642" s="25">
        <f>MAX(0,J642*(1+inputs!$B$33)-MAX(0,inputs!$B$31*(K642-inputs!$B$30)))</f>
        <v>47184.304999999986</v>
      </c>
      <c r="M642" s="26">
        <f t="shared" ref="M642:M705" si="131">$I642+(INT(COLUMN(M$1)/2) - 5) * ($A642-$I642)/9</f>
        <v>24888.888888888891</v>
      </c>
      <c r="N642" s="25">
        <f>MAX(0,L642*(1+inputs!$B$33)-MAX(0,inputs!$B$31*(M642-inputs!$B$30)))</f>
        <v>47468.629574999977</v>
      </c>
      <c r="O642" s="26">
        <f t="shared" ref="O642:O705" si="132">$I642+(INT(COLUMN(O$1)/2) - 5) * ($A642-$I642)/9</f>
        <v>29777.777777777777</v>
      </c>
      <c r="P642" s="25">
        <f>MAX(0,N642*(1+inputs!$B$33)-MAX(0,inputs!$B$31*(O642-inputs!$B$30)))</f>
        <v>47317.219018624972</v>
      </c>
      <c r="Q642" s="26">
        <f t="shared" ref="Q642:Q705" si="133">$I642+(INT(COLUMN(Q$1)/2) - 5) * ($A642-$I642)/9</f>
        <v>34666.666666666664</v>
      </c>
      <c r="R642" s="25">
        <f>MAX(0,P642*(1+inputs!$B$33)-MAX(0,inputs!$B$31*(Q642-inputs!$B$30)))</f>
        <v>46723.537303904341</v>
      </c>
      <c r="S642" s="26">
        <f t="shared" ref="S642:S705" si="134">$I642+(INT(COLUMN(S$1)/2) - 5) * ($A642-$I642)/9</f>
        <v>39555.555555555555</v>
      </c>
      <c r="T642" s="25">
        <f>MAX(0,R642*(1+inputs!$B$33)-MAX(0,inputs!$B$31*(S642-inputs!$B$30)))</f>
        <v>45680.9503634629</v>
      </c>
      <c r="U642" s="26">
        <f t="shared" ref="U642:U705" si="135">$I642+(INT(COLUMN(U$1)/2) - 5) * ($A642-$I642)/9</f>
        <v>44444.444444444445</v>
      </c>
      <c r="V642" s="25">
        <f>MAX(0,T642*(1+inputs!$B$33)-MAX(0,inputs!$B$31*(U642-inputs!$B$30)))</f>
        <v>44182.724618914835</v>
      </c>
      <c r="W642" s="26">
        <f t="shared" ref="W642:W705" si="136">$I642+(INT(COLUMN(W$1)/2) - 5) * ($A642-$I642)/9</f>
        <v>49333.333333333328</v>
      </c>
      <c r="X642" s="25">
        <f>MAX(0,V642*(1+inputs!$B$33)-MAX(0,inputs!$B$31*(W642-inputs!$B$30)))</f>
        <v>42222.025488198553</v>
      </c>
      <c r="Y642" s="26">
        <f t="shared" ref="Y642:Y705" si="137">$I642+(INT(COLUMN(Y$1)/2) - 5) * ($A642-$I642)/9</f>
        <v>54222.222222222219</v>
      </c>
      <c r="Z642" s="25">
        <f>MAX(0,X642*(1+inputs!$B$33)-MAX(0,inputs!$B$31*(Y642-inputs!$B$30)))</f>
        <v>39791.915870521523</v>
      </c>
      <c r="AA642" s="25">
        <f>MAX(0,Y642*(1+inputs!$B$33)-MAX(0,inputs!$B$31*(Z642-inputs!$B$30)))</f>
        <v>53270.843127208609</v>
      </c>
      <c r="AB642" s="26">
        <f t="shared" ref="AB642:AB705" si="138">$I642+(INT(COLUMN(AB$1)/2) - 5) * ($A642-$I642)/9</f>
        <v>64000</v>
      </c>
      <c r="AC642" s="25">
        <f>MAX(0,AA642*(1+inputs!$B$33)-MAX(0,inputs!$B$31*(AB642-inputs!$B$30)))</f>
        <v>50126.465774116732</v>
      </c>
      <c r="AD642" s="26">
        <f>IF(inputs!$B$27="YES",MAX(0,inputs!$B$31*(AB642-inputs!$B$30)),0)</f>
        <v>0</v>
      </c>
      <c r="AE642" s="3">
        <f t="shared" ref="AE642:AE705" si="139">SUM(C642:G642)+AD642-H642</f>
        <v>20938.050000000003</v>
      </c>
      <c r="AF642" s="1">
        <f t="shared" si="129"/>
        <v>0.42</v>
      </c>
      <c r="AG642" s="8">
        <f t="shared" ref="AG642:AG705" si="140">A642-AE642</f>
        <v>43061.95</v>
      </c>
    </row>
    <row r="643" spans="1:33" x14ac:dyDescent="0.2">
      <c r="A643" s="11">
        <f t="shared" ref="A643:A706" si="141">(ROW(A643)-2)*100</f>
        <v>64100</v>
      </c>
      <c r="B643" s="15">
        <f>inputs!$C$3-MAX(0,MIN((calculations!A643-inputs!$B$8)*0.5,inputs!$C$3))+IF(AND(inputs!$B$23="YES",A643&lt;=inputs!$B$25),inputs!$B$24,0)</f>
        <v>12570</v>
      </c>
      <c r="C643" s="15">
        <f>MAX(0,MIN(A643-B643,inputs!$C$4)*inputs!$B$3)</f>
        <v>7540.2000000000007</v>
      </c>
      <c r="D643" s="16">
        <f>MAX(0,(MIN(A643,inputs!$C$5)-(inputs!$C$4+B643))*inputs!$B$4)</f>
        <v>5531.6</v>
      </c>
      <c r="E643" s="16">
        <f>MAX(0, (calculations!A643-inputs!$C$5)*inputs!$B$5)</f>
        <v>0</v>
      </c>
      <c r="F643" s="19">
        <f>MAX(0,inputs!$B$13*(MIN(calculations!A643,inputs!$C$14)-inputs!$C$13))+MAX(0,inputs!$B$14*(calculations!A643-inputs!$C$14))</f>
        <v>5271.85</v>
      </c>
      <c r="G643" s="22">
        <f>MAX(MIN((calculations!A643-inputs!$B$21)/10000,100%),0) * inputs!$B$18</f>
        <v>2636.4</v>
      </c>
      <c r="H643" s="22">
        <f>IF(AND(inputs!$B$35="YES", calculations!A643&gt;=inputs!$B$36,calculations!A643&lt;inputs!$B$37),inputs!$B$38*MIN(2,inputs!$B$17),0)</f>
        <v>0</v>
      </c>
      <c r="I643" s="25">
        <f>MIN(inputs!$B$32,A643)</f>
        <v>20000</v>
      </c>
      <c r="J643" s="25">
        <f>inputs!$B$29*(1+inputs!$B$33)-MAX(0,inputs!$B$31*(I643-inputs!$B$30))</f>
        <v>46486.999999999993</v>
      </c>
      <c r="K643" s="26">
        <f t="shared" si="130"/>
        <v>20000</v>
      </c>
      <c r="L643" s="25">
        <f>MAX(0,J643*(1+inputs!$B$33)-MAX(0,inputs!$B$31*(K643-inputs!$B$30)))</f>
        <v>47184.304999999986</v>
      </c>
      <c r="M643" s="26">
        <f t="shared" si="131"/>
        <v>24900</v>
      </c>
      <c r="N643" s="25">
        <f>MAX(0,L643*(1+inputs!$B$33)-MAX(0,inputs!$B$31*(M643-inputs!$B$30)))</f>
        <v>47467.629574999977</v>
      </c>
      <c r="O643" s="26">
        <f t="shared" si="132"/>
        <v>29800</v>
      </c>
      <c r="P643" s="25">
        <f>MAX(0,N643*(1+inputs!$B$33)-MAX(0,inputs!$B$31*(O643-inputs!$B$30)))</f>
        <v>47314.204018624972</v>
      </c>
      <c r="Q643" s="26">
        <f t="shared" si="133"/>
        <v>34700</v>
      </c>
      <c r="R643" s="25">
        <f>MAX(0,P643*(1+inputs!$B$33)-MAX(0,inputs!$B$31*(Q643-inputs!$B$30)))</f>
        <v>46717.47707890434</v>
      </c>
      <c r="S643" s="26">
        <f t="shared" si="134"/>
        <v>39600</v>
      </c>
      <c r="T643" s="25">
        <f>MAX(0,R643*(1+inputs!$B$33)-MAX(0,inputs!$B$31*(S643-inputs!$B$30)))</f>
        <v>45670.799235087899</v>
      </c>
      <c r="U643" s="26">
        <f t="shared" si="135"/>
        <v>44500</v>
      </c>
      <c r="V643" s="25">
        <f>MAX(0,T643*(1+inputs!$B$33)-MAX(0,inputs!$B$31*(U643-inputs!$B$30)))</f>
        <v>44167.421223614212</v>
      </c>
      <c r="W643" s="26">
        <f t="shared" si="136"/>
        <v>49400</v>
      </c>
      <c r="X643" s="25">
        <f>MAX(0,V643*(1+inputs!$B$33)-MAX(0,inputs!$B$31*(W643-inputs!$B$30)))</f>
        <v>42200.492541968415</v>
      </c>
      <c r="Y643" s="26">
        <f t="shared" si="137"/>
        <v>54300</v>
      </c>
      <c r="Z643" s="25">
        <f>MAX(0,X643*(1+inputs!$B$33)-MAX(0,inputs!$B$31*(Y643-inputs!$B$30)))</f>
        <v>39763.059930097937</v>
      </c>
      <c r="AA643" s="25">
        <f>MAX(0,Y643*(1+inputs!$B$33)-MAX(0,inputs!$B$31*(Z643-inputs!$B$30)))</f>
        <v>53352.384606291176</v>
      </c>
      <c r="AB643" s="26">
        <f t="shared" si="138"/>
        <v>64100</v>
      </c>
      <c r="AC643" s="25">
        <f>MAX(0,AA643*(1+inputs!$B$33)-MAX(0,inputs!$B$31*(AB643-inputs!$B$30)))</f>
        <v>50200.230375385538</v>
      </c>
      <c r="AD643" s="26">
        <f>IF(inputs!$B$27="YES",MAX(0,inputs!$B$31*(AB643-inputs!$B$30)),0)</f>
        <v>0</v>
      </c>
      <c r="AE643" s="3">
        <f t="shared" si="139"/>
        <v>20980.050000000003</v>
      </c>
      <c r="AF643" s="1">
        <f t="shared" ref="AF643:AF706" si="142">(AE644-AE643)/100</f>
        <v>0.42</v>
      </c>
      <c r="AG643" s="8">
        <f t="shared" si="140"/>
        <v>43119.95</v>
      </c>
    </row>
    <row r="644" spans="1:33" x14ac:dyDescent="0.2">
      <c r="A644" s="11">
        <f t="shared" si="141"/>
        <v>64200</v>
      </c>
      <c r="B644" s="15">
        <f>inputs!$C$3-MAX(0,MIN((calculations!A644-inputs!$B$8)*0.5,inputs!$C$3))+IF(AND(inputs!$B$23="YES",A644&lt;=inputs!$B$25),inputs!$B$24,0)</f>
        <v>12570</v>
      </c>
      <c r="C644" s="15">
        <f>MAX(0,MIN(A644-B644,inputs!$C$4)*inputs!$B$3)</f>
        <v>7540.2000000000007</v>
      </c>
      <c r="D644" s="16">
        <f>MAX(0,(MIN(A644,inputs!$C$5)-(inputs!$C$4+B644))*inputs!$B$4)</f>
        <v>5571.6</v>
      </c>
      <c r="E644" s="16">
        <f>MAX(0, (calculations!A644-inputs!$C$5)*inputs!$B$5)</f>
        <v>0</v>
      </c>
      <c r="F644" s="19">
        <f>MAX(0,inputs!$B$13*(MIN(calculations!A644,inputs!$C$14)-inputs!$C$13))+MAX(0,inputs!$B$14*(calculations!A644-inputs!$C$14))</f>
        <v>5273.85</v>
      </c>
      <c r="G644" s="22">
        <f>MAX(MIN((calculations!A644-inputs!$B$21)/10000,100%),0) * inputs!$B$18</f>
        <v>2636.4</v>
      </c>
      <c r="H644" s="22">
        <f>IF(AND(inputs!$B$35="YES", calculations!A644&gt;=inputs!$B$36,calculations!A644&lt;inputs!$B$37),inputs!$B$38*MIN(2,inputs!$B$17),0)</f>
        <v>0</v>
      </c>
      <c r="I644" s="25">
        <f>MIN(inputs!$B$32,A644)</f>
        <v>20000</v>
      </c>
      <c r="J644" s="25">
        <f>inputs!$B$29*(1+inputs!$B$33)-MAX(0,inputs!$B$31*(I644-inputs!$B$30))</f>
        <v>46486.999999999993</v>
      </c>
      <c r="K644" s="26">
        <f t="shared" si="130"/>
        <v>20000</v>
      </c>
      <c r="L644" s="25">
        <f>MAX(0,J644*(1+inputs!$B$33)-MAX(0,inputs!$B$31*(K644-inputs!$B$30)))</f>
        <v>47184.304999999986</v>
      </c>
      <c r="M644" s="26">
        <f t="shared" si="131"/>
        <v>24911.111111111109</v>
      </c>
      <c r="N644" s="25">
        <f>MAX(0,L644*(1+inputs!$B$33)-MAX(0,inputs!$B$31*(M644-inputs!$B$30)))</f>
        <v>47466.629574999977</v>
      </c>
      <c r="O644" s="26">
        <f t="shared" si="132"/>
        <v>29822.222222222223</v>
      </c>
      <c r="P644" s="25">
        <f>MAX(0,N644*(1+inputs!$B$33)-MAX(0,inputs!$B$31*(O644-inputs!$B$30)))</f>
        <v>47311.189018624973</v>
      </c>
      <c r="Q644" s="26">
        <f t="shared" si="133"/>
        <v>34733.333333333336</v>
      </c>
      <c r="R644" s="25">
        <f>MAX(0,P644*(1+inputs!$B$33)-MAX(0,inputs!$B$31*(Q644-inputs!$B$30)))</f>
        <v>46711.416853904338</v>
      </c>
      <c r="S644" s="26">
        <f t="shared" si="134"/>
        <v>39644.444444444445</v>
      </c>
      <c r="T644" s="25">
        <f>MAX(0,R644*(1+inputs!$B$33)-MAX(0,inputs!$B$31*(S644-inputs!$B$30)))</f>
        <v>45660.648106712899</v>
      </c>
      <c r="U644" s="26">
        <f t="shared" si="135"/>
        <v>44555.555555555555</v>
      </c>
      <c r="V644" s="25">
        <f>MAX(0,T644*(1+inputs!$B$33)-MAX(0,inputs!$B$31*(U644-inputs!$B$30)))</f>
        <v>44152.117828313589</v>
      </c>
      <c r="W644" s="26">
        <f t="shared" si="136"/>
        <v>49466.666666666672</v>
      </c>
      <c r="X644" s="25">
        <f>MAX(0,V644*(1+inputs!$B$33)-MAX(0,inputs!$B$31*(W644-inputs!$B$30)))</f>
        <v>42178.959595738284</v>
      </c>
      <c r="Y644" s="26">
        <f t="shared" si="137"/>
        <v>54377.777777777781</v>
      </c>
      <c r="Z644" s="25">
        <f>MAX(0,X644*(1+inputs!$B$33)-MAX(0,inputs!$B$31*(Y644-inputs!$B$30)))</f>
        <v>39734.203989674352</v>
      </c>
      <c r="AA644" s="25">
        <f>MAX(0,Y644*(1+inputs!$B$33)-MAX(0,inputs!$B$31*(Z644-inputs!$B$30)))</f>
        <v>53433.926085373751</v>
      </c>
      <c r="AB644" s="26">
        <f t="shared" si="138"/>
        <v>64200</v>
      </c>
      <c r="AC644" s="25">
        <f>MAX(0,AA644*(1+inputs!$B$33)-MAX(0,inputs!$B$31*(AB644-inputs!$B$30)))</f>
        <v>50273.99497665435</v>
      </c>
      <c r="AD644" s="26">
        <f>IF(inputs!$B$27="YES",MAX(0,inputs!$B$31*(AB644-inputs!$B$30)),0)</f>
        <v>0</v>
      </c>
      <c r="AE644" s="3">
        <f t="shared" si="139"/>
        <v>21022.050000000003</v>
      </c>
      <c r="AF644" s="1">
        <f t="shared" si="142"/>
        <v>0.42</v>
      </c>
      <c r="AG644" s="8">
        <f t="shared" si="140"/>
        <v>43177.95</v>
      </c>
    </row>
    <row r="645" spans="1:33" x14ac:dyDescent="0.2">
      <c r="A645" s="11">
        <f t="shared" si="141"/>
        <v>64300</v>
      </c>
      <c r="B645" s="15">
        <f>inputs!$C$3-MAX(0,MIN((calculations!A645-inputs!$B$8)*0.5,inputs!$C$3))+IF(AND(inputs!$B$23="YES",A645&lt;=inputs!$B$25),inputs!$B$24,0)</f>
        <v>12570</v>
      </c>
      <c r="C645" s="15">
        <f>MAX(0,MIN(A645-B645,inputs!$C$4)*inputs!$B$3)</f>
        <v>7540.2000000000007</v>
      </c>
      <c r="D645" s="16">
        <f>MAX(0,(MIN(A645,inputs!$C$5)-(inputs!$C$4+B645))*inputs!$B$4)</f>
        <v>5611.6</v>
      </c>
      <c r="E645" s="16">
        <f>MAX(0, (calculations!A645-inputs!$C$5)*inputs!$B$5)</f>
        <v>0</v>
      </c>
      <c r="F645" s="19">
        <f>MAX(0,inputs!$B$13*(MIN(calculations!A645,inputs!$C$14)-inputs!$C$13))+MAX(0,inputs!$B$14*(calculations!A645-inputs!$C$14))</f>
        <v>5275.85</v>
      </c>
      <c r="G645" s="22">
        <f>MAX(MIN((calculations!A645-inputs!$B$21)/10000,100%),0) * inputs!$B$18</f>
        <v>2636.4</v>
      </c>
      <c r="H645" s="22">
        <f>IF(AND(inputs!$B$35="YES", calculations!A645&gt;=inputs!$B$36,calculations!A645&lt;inputs!$B$37),inputs!$B$38*MIN(2,inputs!$B$17),0)</f>
        <v>0</v>
      </c>
      <c r="I645" s="25">
        <f>MIN(inputs!$B$32,A645)</f>
        <v>20000</v>
      </c>
      <c r="J645" s="25">
        <f>inputs!$B$29*(1+inputs!$B$33)-MAX(0,inputs!$B$31*(I645-inputs!$B$30))</f>
        <v>46486.999999999993</v>
      </c>
      <c r="K645" s="26">
        <f t="shared" si="130"/>
        <v>20000</v>
      </c>
      <c r="L645" s="25">
        <f>MAX(0,J645*(1+inputs!$B$33)-MAX(0,inputs!$B$31*(K645-inputs!$B$30)))</f>
        <v>47184.304999999986</v>
      </c>
      <c r="M645" s="26">
        <f t="shared" si="131"/>
        <v>24922.222222222223</v>
      </c>
      <c r="N645" s="25">
        <f>MAX(0,L645*(1+inputs!$B$33)-MAX(0,inputs!$B$31*(M645-inputs!$B$30)))</f>
        <v>47465.629574999977</v>
      </c>
      <c r="O645" s="26">
        <f t="shared" si="132"/>
        <v>29844.444444444445</v>
      </c>
      <c r="P645" s="25">
        <f>MAX(0,N645*(1+inputs!$B$33)-MAX(0,inputs!$B$31*(O645-inputs!$B$30)))</f>
        <v>47308.174018624966</v>
      </c>
      <c r="Q645" s="26">
        <f t="shared" si="133"/>
        <v>34766.666666666664</v>
      </c>
      <c r="R645" s="25">
        <f>MAX(0,P645*(1+inputs!$B$33)-MAX(0,inputs!$B$31*(Q645-inputs!$B$30)))</f>
        <v>46705.356628904337</v>
      </c>
      <c r="S645" s="26">
        <f t="shared" si="134"/>
        <v>39688.888888888891</v>
      </c>
      <c r="T645" s="25">
        <f>MAX(0,R645*(1+inputs!$B$33)-MAX(0,inputs!$B$31*(S645-inputs!$B$30)))</f>
        <v>45650.496978337898</v>
      </c>
      <c r="U645" s="26">
        <f t="shared" si="135"/>
        <v>44611.111111111109</v>
      </c>
      <c r="V645" s="25">
        <f>MAX(0,T645*(1+inputs!$B$33)-MAX(0,inputs!$B$31*(U645-inputs!$B$30)))</f>
        <v>44136.814433012958</v>
      </c>
      <c r="W645" s="26">
        <f t="shared" si="136"/>
        <v>49533.333333333328</v>
      </c>
      <c r="X645" s="25">
        <f>MAX(0,V645*(1+inputs!$B$33)-MAX(0,inputs!$B$31*(W645-inputs!$B$30)))</f>
        <v>42157.426649508147</v>
      </c>
      <c r="Y645" s="26">
        <f t="shared" si="137"/>
        <v>54455.555555555555</v>
      </c>
      <c r="Z645" s="25">
        <f>MAX(0,X645*(1+inputs!$B$33)-MAX(0,inputs!$B$31*(Y645-inputs!$B$30)))</f>
        <v>39705.348049250759</v>
      </c>
      <c r="AA645" s="25">
        <f>MAX(0,Y645*(1+inputs!$B$33)-MAX(0,inputs!$B$31*(Z645-inputs!$B$30)))</f>
        <v>53515.467564456318</v>
      </c>
      <c r="AB645" s="26">
        <f t="shared" si="138"/>
        <v>64300</v>
      </c>
      <c r="AC645" s="25">
        <f>MAX(0,AA645*(1+inputs!$B$33)-MAX(0,inputs!$B$31*(AB645-inputs!$B$30)))</f>
        <v>50347.759577923156</v>
      </c>
      <c r="AD645" s="26">
        <f>IF(inputs!$B$27="YES",MAX(0,inputs!$B$31*(AB645-inputs!$B$30)),0)</f>
        <v>0</v>
      </c>
      <c r="AE645" s="3">
        <f t="shared" si="139"/>
        <v>21064.050000000003</v>
      </c>
      <c r="AF645" s="1">
        <f t="shared" si="142"/>
        <v>0.42</v>
      </c>
      <c r="AG645" s="8">
        <f t="shared" si="140"/>
        <v>43235.95</v>
      </c>
    </row>
    <row r="646" spans="1:33" x14ac:dyDescent="0.2">
      <c r="A646" s="11">
        <f t="shared" si="141"/>
        <v>64400</v>
      </c>
      <c r="B646" s="15">
        <f>inputs!$C$3-MAX(0,MIN((calculations!A646-inputs!$B$8)*0.5,inputs!$C$3))+IF(AND(inputs!$B$23="YES",A646&lt;=inputs!$B$25),inputs!$B$24,0)</f>
        <v>12570</v>
      </c>
      <c r="C646" s="15">
        <f>MAX(0,MIN(A646-B646,inputs!$C$4)*inputs!$B$3)</f>
        <v>7540.2000000000007</v>
      </c>
      <c r="D646" s="16">
        <f>MAX(0,(MIN(A646,inputs!$C$5)-(inputs!$C$4+B646))*inputs!$B$4)</f>
        <v>5651.6</v>
      </c>
      <c r="E646" s="16">
        <f>MAX(0, (calculations!A646-inputs!$C$5)*inputs!$B$5)</f>
        <v>0</v>
      </c>
      <c r="F646" s="19">
        <f>MAX(0,inputs!$B$13*(MIN(calculations!A646,inputs!$C$14)-inputs!$C$13))+MAX(0,inputs!$B$14*(calculations!A646-inputs!$C$14))</f>
        <v>5277.85</v>
      </c>
      <c r="G646" s="22">
        <f>MAX(MIN((calculations!A646-inputs!$B$21)/10000,100%),0) * inputs!$B$18</f>
        <v>2636.4</v>
      </c>
      <c r="H646" s="22">
        <f>IF(AND(inputs!$B$35="YES", calculations!A646&gt;=inputs!$B$36,calculations!A646&lt;inputs!$B$37),inputs!$B$38*MIN(2,inputs!$B$17),0)</f>
        <v>0</v>
      </c>
      <c r="I646" s="25">
        <f>MIN(inputs!$B$32,A646)</f>
        <v>20000</v>
      </c>
      <c r="J646" s="25">
        <f>inputs!$B$29*(1+inputs!$B$33)-MAX(0,inputs!$B$31*(I646-inputs!$B$30))</f>
        <v>46486.999999999993</v>
      </c>
      <c r="K646" s="26">
        <f t="shared" si="130"/>
        <v>20000</v>
      </c>
      <c r="L646" s="25">
        <f>MAX(0,J646*(1+inputs!$B$33)-MAX(0,inputs!$B$31*(K646-inputs!$B$30)))</f>
        <v>47184.304999999986</v>
      </c>
      <c r="M646" s="26">
        <f t="shared" si="131"/>
        <v>24933.333333333332</v>
      </c>
      <c r="N646" s="25">
        <f>MAX(0,L646*(1+inputs!$B$33)-MAX(0,inputs!$B$31*(M646-inputs!$B$30)))</f>
        <v>47464.629574999977</v>
      </c>
      <c r="O646" s="26">
        <f t="shared" si="132"/>
        <v>29866.666666666664</v>
      </c>
      <c r="P646" s="25">
        <f>MAX(0,N646*(1+inputs!$B$33)-MAX(0,inputs!$B$31*(O646-inputs!$B$30)))</f>
        <v>47305.159018624967</v>
      </c>
      <c r="Q646" s="26">
        <f t="shared" si="133"/>
        <v>34800</v>
      </c>
      <c r="R646" s="25">
        <f>MAX(0,P646*(1+inputs!$B$33)-MAX(0,inputs!$B$31*(Q646-inputs!$B$30)))</f>
        <v>46699.296403904336</v>
      </c>
      <c r="S646" s="26">
        <f t="shared" si="134"/>
        <v>39733.333333333328</v>
      </c>
      <c r="T646" s="25">
        <f>MAX(0,R646*(1+inputs!$B$33)-MAX(0,inputs!$B$31*(S646-inputs!$B$30)))</f>
        <v>45640.345849962898</v>
      </c>
      <c r="U646" s="26">
        <f t="shared" si="135"/>
        <v>44666.666666666672</v>
      </c>
      <c r="V646" s="25">
        <f>MAX(0,T646*(1+inputs!$B$33)-MAX(0,inputs!$B$31*(U646-inputs!$B$30)))</f>
        <v>44121.511037712335</v>
      </c>
      <c r="W646" s="26">
        <f t="shared" si="136"/>
        <v>49600</v>
      </c>
      <c r="X646" s="25">
        <f>MAX(0,V646*(1+inputs!$B$33)-MAX(0,inputs!$B$31*(W646-inputs!$B$30)))</f>
        <v>42135.893703278016</v>
      </c>
      <c r="Y646" s="26">
        <f t="shared" si="137"/>
        <v>54533.333333333336</v>
      </c>
      <c r="Z646" s="25">
        <f>MAX(0,X646*(1+inputs!$B$33)-MAX(0,inputs!$B$31*(Y646-inputs!$B$30)))</f>
        <v>39676.49210882718</v>
      </c>
      <c r="AA646" s="25">
        <f>MAX(0,Y646*(1+inputs!$B$33)-MAX(0,inputs!$B$31*(Z646-inputs!$B$30)))</f>
        <v>53597.009043538885</v>
      </c>
      <c r="AB646" s="26">
        <f t="shared" si="138"/>
        <v>64400</v>
      </c>
      <c r="AC646" s="25">
        <f>MAX(0,AA646*(1+inputs!$B$33)-MAX(0,inputs!$B$31*(AB646-inputs!$B$30)))</f>
        <v>50421.524179191962</v>
      </c>
      <c r="AD646" s="26">
        <f>IF(inputs!$B$27="YES",MAX(0,inputs!$B$31*(AB646-inputs!$B$30)),0)</f>
        <v>0</v>
      </c>
      <c r="AE646" s="3">
        <f t="shared" si="139"/>
        <v>21106.050000000003</v>
      </c>
      <c r="AF646" s="1">
        <f t="shared" si="142"/>
        <v>0.42</v>
      </c>
      <c r="AG646" s="8">
        <f t="shared" si="140"/>
        <v>43293.95</v>
      </c>
    </row>
    <row r="647" spans="1:33" x14ac:dyDescent="0.2">
      <c r="A647" s="11">
        <f t="shared" si="141"/>
        <v>64500</v>
      </c>
      <c r="B647" s="15">
        <f>inputs!$C$3-MAX(0,MIN((calculations!A647-inputs!$B$8)*0.5,inputs!$C$3))+IF(AND(inputs!$B$23="YES",A647&lt;=inputs!$B$25),inputs!$B$24,0)</f>
        <v>12570</v>
      </c>
      <c r="C647" s="15">
        <f>MAX(0,MIN(A647-B647,inputs!$C$4)*inputs!$B$3)</f>
        <v>7540.2000000000007</v>
      </c>
      <c r="D647" s="16">
        <f>MAX(0,(MIN(A647,inputs!$C$5)-(inputs!$C$4+B647))*inputs!$B$4)</f>
        <v>5691.6</v>
      </c>
      <c r="E647" s="16">
        <f>MAX(0, (calculations!A647-inputs!$C$5)*inputs!$B$5)</f>
        <v>0</v>
      </c>
      <c r="F647" s="19">
        <f>MAX(0,inputs!$B$13*(MIN(calculations!A647,inputs!$C$14)-inputs!$C$13))+MAX(0,inputs!$B$14*(calculations!A647-inputs!$C$14))</f>
        <v>5279.85</v>
      </c>
      <c r="G647" s="22">
        <f>MAX(MIN((calculations!A647-inputs!$B$21)/10000,100%),0) * inputs!$B$18</f>
        <v>2636.4</v>
      </c>
      <c r="H647" s="22">
        <f>IF(AND(inputs!$B$35="YES", calculations!A647&gt;=inputs!$B$36,calculations!A647&lt;inputs!$B$37),inputs!$B$38*MIN(2,inputs!$B$17),0)</f>
        <v>0</v>
      </c>
      <c r="I647" s="25">
        <f>MIN(inputs!$B$32,A647)</f>
        <v>20000</v>
      </c>
      <c r="J647" s="25">
        <f>inputs!$B$29*(1+inputs!$B$33)-MAX(0,inputs!$B$31*(I647-inputs!$B$30))</f>
        <v>46486.999999999993</v>
      </c>
      <c r="K647" s="26">
        <f t="shared" si="130"/>
        <v>20000</v>
      </c>
      <c r="L647" s="25">
        <f>MAX(0,J647*(1+inputs!$B$33)-MAX(0,inputs!$B$31*(K647-inputs!$B$30)))</f>
        <v>47184.304999999986</v>
      </c>
      <c r="M647" s="26">
        <f t="shared" si="131"/>
        <v>24944.444444444445</v>
      </c>
      <c r="N647" s="25">
        <f>MAX(0,L647*(1+inputs!$B$33)-MAX(0,inputs!$B$31*(M647-inputs!$B$30)))</f>
        <v>47463.629574999977</v>
      </c>
      <c r="O647" s="26">
        <f t="shared" si="132"/>
        <v>29888.888888888891</v>
      </c>
      <c r="P647" s="25">
        <f>MAX(0,N647*(1+inputs!$B$33)-MAX(0,inputs!$B$31*(O647-inputs!$B$30)))</f>
        <v>47302.144018624967</v>
      </c>
      <c r="Q647" s="26">
        <f t="shared" si="133"/>
        <v>34833.333333333336</v>
      </c>
      <c r="R647" s="25">
        <f>MAX(0,P647*(1+inputs!$B$33)-MAX(0,inputs!$B$31*(Q647-inputs!$B$30)))</f>
        <v>46693.236178904335</v>
      </c>
      <c r="S647" s="26">
        <f t="shared" si="134"/>
        <v>39777.777777777781</v>
      </c>
      <c r="T647" s="25">
        <f>MAX(0,R647*(1+inputs!$B$33)-MAX(0,inputs!$B$31*(S647-inputs!$B$30)))</f>
        <v>45630.19472158789</v>
      </c>
      <c r="U647" s="26">
        <f t="shared" si="135"/>
        <v>44722.222222222219</v>
      </c>
      <c r="V647" s="25">
        <f>MAX(0,T647*(1+inputs!$B$33)-MAX(0,inputs!$B$31*(U647-inputs!$B$30)))</f>
        <v>44106.207642411704</v>
      </c>
      <c r="W647" s="26">
        <f t="shared" si="136"/>
        <v>49666.666666666672</v>
      </c>
      <c r="X647" s="25">
        <f>MAX(0,V647*(1+inputs!$B$33)-MAX(0,inputs!$B$31*(W647-inputs!$B$30)))</f>
        <v>42114.360757047871</v>
      </c>
      <c r="Y647" s="26">
        <f t="shared" si="137"/>
        <v>54611.111111111109</v>
      </c>
      <c r="Z647" s="25">
        <f>MAX(0,X647*(1+inputs!$B$33)-MAX(0,inputs!$B$31*(Y647-inputs!$B$30)))</f>
        <v>39647.63616840358</v>
      </c>
      <c r="AA647" s="25">
        <f>MAX(0,Y647*(1+inputs!$B$33)-MAX(0,inputs!$B$31*(Z647-inputs!$B$30)))</f>
        <v>53678.550522621452</v>
      </c>
      <c r="AB647" s="26">
        <f t="shared" si="138"/>
        <v>64500</v>
      </c>
      <c r="AC647" s="25">
        <f>MAX(0,AA647*(1+inputs!$B$33)-MAX(0,inputs!$B$31*(AB647-inputs!$B$30)))</f>
        <v>50495.288780460767</v>
      </c>
      <c r="AD647" s="26">
        <f>IF(inputs!$B$27="YES",MAX(0,inputs!$B$31*(AB647-inputs!$B$30)),0)</f>
        <v>0</v>
      </c>
      <c r="AE647" s="3">
        <f t="shared" si="139"/>
        <v>21148.050000000003</v>
      </c>
      <c r="AF647" s="1">
        <f t="shared" si="142"/>
        <v>0.42</v>
      </c>
      <c r="AG647" s="8">
        <f t="shared" si="140"/>
        <v>43351.95</v>
      </c>
    </row>
    <row r="648" spans="1:33" x14ac:dyDescent="0.2">
      <c r="A648" s="11">
        <f t="shared" si="141"/>
        <v>64600</v>
      </c>
      <c r="B648" s="15">
        <f>inputs!$C$3-MAX(0,MIN((calculations!A648-inputs!$B$8)*0.5,inputs!$C$3))+IF(AND(inputs!$B$23="YES",A648&lt;=inputs!$B$25),inputs!$B$24,0)</f>
        <v>12570</v>
      </c>
      <c r="C648" s="15">
        <f>MAX(0,MIN(A648-B648,inputs!$C$4)*inputs!$B$3)</f>
        <v>7540.2000000000007</v>
      </c>
      <c r="D648" s="16">
        <f>MAX(0,(MIN(A648,inputs!$C$5)-(inputs!$C$4+B648))*inputs!$B$4)</f>
        <v>5731.6</v>
      </c>
      <c r="E648" s="16">
        <f>MAX(0, (calculations!A648-inputs!$C$5)*inputs!$B$5)</f>
        <v>0</v>
      </c>
      <c r="F648" s="19">
        <f>MAX(0,inputs!$B$13*(MIN(calculations!A648,inputs!$C$14)-inputs!$C$13))+MAX(0,inputs!$B$14*(calculations!A648-inputs!$C$14))</f>
        <v>5281.85</v>
      </c>
      <c r="G648" s="22">
        <f>MAX(MIN((calculations!A648-inputs!$B$21)/10000,100%),0) * inputs!$B$18</f>
        <v>2636.4</v>
      </c>
      <c r="H648" s="22">
        <f>IF(AND(inputs!$B$35="YES", calculations!A648&gt;=inputs!$B$36,calculations!A648&lt;inputs!$B$37),inputs!$B$38*MIN(2,inputs!$B$17),0)</f>
        <v>0</v>
      </c>
      <c r="I648" s="25">
        <f>MIN(inputs!$B$32,A648)</f>
        <v>20000</v>
      </c>
      <c r="J648" s="25">
        <f>inputs!$B$29*(1+inputs!$B$33)-MAX(0,inputs!$B$31*(I648-inputs!$B$30))</f>
        <v>46486.999999999993</v>
      </c>
      <c r="K648" s="26">
        <f t="shared" si="130"/>
        <v>20000</v>
      </c>
      <c r="L648" s="25">
        <f>MAX(0,J648*(1+inputs!$B$33)-MAX(0,inputs!$B$31*(K648-inputs!$B$30)))</f>
        <v>47184.304999999986</v>
      </c>
      <c r="M648" s="26">
        <f t="shared" si="131"/>
        <v>24955.555555555555</v>
      </c>
      <c r="N648" s="25">
        <f>MAX(0,L648*(1+inputs!$B$33)-MAX(0,inputs!$B$31*(M648-inputs!$B$30)))</f>
        <v>47462.629574999977</v>
      </c>
      <c r="O648" s="26">
        <f t="shared" si="132"/>
        <v>29911.111111111109</v>
      </c>
      <c r="P648" s="25">
        <f>MAX(0,N648*(1+inputs!$B$33)-MAX(0,inputs!$B$31*(O648-inputs!$B$30)))</f>
        <v>47299.129018624968</v>
      </c>
      <c r="Q648" s="26">
        <f t="shared" si="133"/>
        <v>34866.666666666664</v>
      </c>
      <c r="R648" s="25">
        <f>MAX(0,P648*(1+inputs!$B$33)-MAX(0,inputs!$B$31*(Q648-inputs!$B$30)))</f>
        <v>46687.175953904334</v>
      </c>
      <c r="S648" s="26">
        <f t="shared" si="134"/>
        <v>39822.222222222219</v>
      </c>
      <c r="T648" s="25">
        <f>MAX(0,R648*(1+inputs!$B$33)-MAX(0,inputs!$B$31*(S648-inputs!$B$30)))</f>
        <v>45620.043593212889</v>
      </c>
      <c r="U648" s="26">
        <f t="shared" si="135"/>
        <v>44777.777777777781</v>
      </c>
      <c r="V648" s="25">
        <f>MAX(0,T648*(1+inputs!$B$33)-MAX(0,inputs!$B$31*(U648-inputs!$B$30)))</f>
        <v>44090.904247111073</v>
      </c>
      <c r="W648" s="26">
        <f t="shared" si="136"/>
        <v>49733.333333333328</v>
      </c>
      <c r="X648" s="25">
        <f>MAX(0,V648*(1+inputs!$B$33)-MAX(0,inputs!$B$31*(W648-inputs!$B$30)))</f>
        <v>42092.827810817733</v>
      </c>
      <c r="Y648" s="26">
        <f t="shared" si="137"/>
        <v>54688.888888888891</v>
      </c>
      <c r="Z648" s="25">
        <f>MAX(0,X648*(1+inputs!$B$33)-MAX(0,inputs!$B$31*(Y648-inputs!$B$30)))</f>
        <v>39618.780227979994</v>
      </c>
      <c r="AA648" s="25">
        <f>MAX(0,Y648*(1+inputs!$B$33)-MAX(0,inputs!$B$31*(Z648-inputs!$B$30)))</f>
        <v>53760.092001704019</v>
      </c>
      <c r="AB648" s="26">
        <f t="shared" si="138"/>
        <v>64600</v>
      </c>
      <c r="AC648" s="25">
        <f>MAX(0,AA648*(1+inputs!$B$33)-MAX(0,inputs!$B$31*(AB648-inputs!$B$30)))</f>
        <v>50569.053381729573</v>
      </c>
      <c r="AD648" s="26">
        <f>IF(inputs!$B$27="YES",MAX(0,inputs!$B$31*(AB648-inputs!$B$30)),0)</f>
        <v>0</v>
      </c>
      <c r="AE648" s="3">
        <f t="shared" si="139"/>
        <v>21190.050000000003</v>
      </c>
      <c r="AF648" s="1">
        <f t="shared" si="142"/>
        <v>0.42</v>
      </c>
      <c r="AG648" s="8">
        <f t="shared" si="140"/>
        <v>43409.95</v>
      </c>
    </row>
    <row r="649" spans="1:33" x14ac:dyDescent="0.2">
      <c r="A649" s="11">
        <f t="shared" si="141"/>
        <v>64700</v>
      </c>
      <c r="B649" s="15">
        <f>inputs!$C$3-MAX(0,MIN((calculations!A649-inputs!$B$8)*0.5,inputs!$C$3))+IF(AND(inputs!$B$23="YES",A649&lt;=inputs!$B$25),inputs!$B$24,0)</f>
        <v>12570</v>
      </c>
      <c r="C649" s="15">
        <f>MAX(0,MIN(A649-B649,inputs!$C$4)*inputs!$B$3)</f>
        <v>7540.2000000000007</v>
      </c>
      <c r="D649" s="16">
        <f>MAX(0,(MIN(A649,inputs!$C$5)-(inputs!$C$4+B649))*inputs!$B$4)</f>
        <v>5771.6</v>
      </c>
      <c r="E649" s="16">
        <f>MAX(0, (calculations!A649-inputs!$C$5)*inputs!$B$5)</f>
        <v>0</v>
      </c>
      <c r="F649" s="19">
        <f>MAX(0,inputs!$B$13*(MIN(calculations!A649,inputs!$C$14)-inputs!$C$13))+MAX(0,inputs!$B$14*(calculations!A649-inputs!$C$14))</f>
        <v>5283.85</v>
      </c>
      <c r="G649" s="22">
        <f>MAX(MIN((calculations!A649-inputs!$B$21)/10000,100%),0) * inputs!$B$18</f>
        <v>2636.4</v>
      </c>
      <c r="H649" s="22">
        <f>IF(AND(inputs!$B$35="YES", calculations!A649&gt;=inputs!$B$36,calculations!A649&lt;inputs!$B$37),inputs!$B$38*MIN(2,inputs!$B$17),0)</f>
        <v>0</v>
      </c>
      <c r="I649" s="25">
        <f>MIN(inputs!$B$32,A649)</f>
        <v>20000</v>
      </c>
      <c r="J649" s="25">
        <f>inputs!$B$29*(1+inputs!$B$33)-MAX(0,inputs!$B$31*(I649-inputs!$B$30))</f>
        <v>46486.999999999993</v>
      </c>
      <c r="K649" s="26">
        <f t="shared" si="130"/>
        <v>20000</v>
      </c>
      <c r="L649" s="25">
        <f>MAX(0,J649*(1+inputs!$B$33)-MAX(0,inputs!$B$31*(K649-inputs!$B$30)))</f>
        <v>47184.304999999986</v>
      </c>
      <c r="M649" s="26">
        <f t="shared" si="131"/>
        <v>24966.666666666668</v>
      </c>
      <c r="N649" s="25">
        <f>MAX(0,L649*(1+inputs!$B$33)-MAX(0,inputs!$B$31*(M649-inputs!$B$30)))</f>
        <v>47461.629574999977</v>
      </c>
      <c r="O649" s="26">
        <f t="shared" si="132"/>
        <v>29933.333333333336</v>
      </c>
      <c r="P649" s="25">
        <f>MAX(0,N649*(1+inputs!$B$33)-MAX(0,inputs!$B$31*(O649-inputs!$B$30)))</f>
        <v>47296.114018624969</v>
      </c>
      <c r="Q649" s="26">
        <f t="shared" si="133"/>
        <v>34900</v>
      </c>
      <c r="R649" s="25">
        <f>MAX(0,P649*(1+inputs!$B$33)-MAX(0,inputs!$B$31*(Q649-inputs!$B$30)))</f>
        <v>46681.115728904333</v>
      </c>
      <c r="S649" s="26">
        <f t="shared" si="134"/>
        <v>39866.666666666672</v>
      </c>
      <c r="T649" s="25">
        <f>MAX(0,R649*(1+inputs!$B$33)-MAX(0,inputs!$B$31*(S649-inputs!$B$30)))</f>
        <v>45609.892464837889</v>
      </c>
      <c r="U649" s="26">
        <f t="shared" si="135"/>
        <v>44833.333333333328</v>
      </c>
      <c r="V649" s="25">
        <f>MAX(0,T649*(1+inputs!$B$33)-MAX(0,inputs!$B$31*(U649-inputs!$B$30)))</f>
        <v>44075.60085181045</v>
      </c>
      <c r="W649" s="26">
        <f t="shared" si="136"/>
        <v>49800</v>
      </c>
      <c r="X649" s="25">
        <f>MAX(0,V649*(1+inputs!$B$33)-MAX(0,inputs!$B$31*(W649-inputs!$B$30)))</f>
        <v>42071.294864587602</v>
      </c>
      <c r="Y649" s="26">
        <f t="shared" si="137"/>
        <v>54766.666666666664</v>
      </c>
      <c r="Z649" s="25">
        <f>MAX(0,X649*(1+inputs!$B$33)-MAX(0,inputs!$B$31*(Y649-inputs!$B$30)))</f>
        <v>39589.924287556409</v>
      </c>
      <c r="AA649" s="25">
        <f>MAX(0,Y649*(1+inputs!$B$33)-MAX(0,inputs!$B$31*(Z649-inputs!$B$30)))</f>
        <v>53841.633480786579</v>
      </c>
      <c r="AB649" s="26">
        <f t="shared" si="138"/>
        <v>64700</v>
      </c>
      <c r="AC649" s="25">
        <f>MAX(0,AA649*(1+inputs!$B$33)-MAX(0,inputs!$B$31*(AB649-inputs!$B$30)))</f>
        <v>50642.817982998371</v>
      </c>
      <c r="AD649" s="26">
        <f>IF(inputs!$B$27="YES",MAX(0,inputs!$B$31*(AB649-inputs!$B$30)),0)</f>
        <v>0</v>
      </c>
      <c r="AE649" s="3">
        <f t="shared" si="139"/>
        <v>21232.050000000003</v>
      </c>
      <c r="AF649" s="1">
        <f t="shared" si="142"/>
        <v>0.42</v>
      </c>
      <c r="AG649" s="8">
        <f t="shared" si="140"/>
        <v>43467.95</v>
      </c>
    </row>
    <row r="650" spans="1:33" x14ac:dyDescent="0.2">
      <c r="A650" s="11">
        <f t="shared" si="141"/>
        <v>64800</v>
      </c>
      <c r="B650" s="15">
        <f>inputs!$C$3-MAX(0,MIN((calculations!A650-inputs!$B$8)*0.5,inputs!$C$3))+IF(AND(inputs!$B$23="YES",A650&lt;=inputs!$B$25),inputs!$B$24,0)</f>
        <v>12570</v>
      </c>
      <c r="C650" s="15">
        <f>MAX(0,MIN(A650-B650,inputs!$C$4)*inputs!$B$3)</f>
        <v>7540.2000000000007</v>
      </c>
      <c r="D650" s="16">
        <f>MAX(0,(MIN(A650,inputs!$C$5)-(inputs!$C$4+B650))*inputs!$B$4)</f>
        <v>5811.6</v>
      </c>
      <c r="E650" s="16">
        <f>MAX(0, (calculations!A650-inputs!$C$5)*inputs!$B$5)</f>
        <v>0</v>
      </c>
      <c r="F650" s="19">
        <f>MAX(0,inputs!$B$13*(MIN(calculations!A650,inputs!$C$14)-inputs!$C$13))+MAX(0,inputs!$B$14*(calculations!A650-inputs!$C$14))</f>
        <v>5285.85</v>
      </c>
      <c r="G650" s="22">
        <f>MAX(MIN((calculations!A650-inputs!$B$21)/10000,100%),0) * inputs!$B$18</f>
        <v>2636.4</v>
      </c>
      <c r="H650" s="22">
        <f>IF(AND(inputs!$B$35="YES", calculations!A650&gt;=inputs!$B$36,calculations!A650&lt;inputs!$B$37),inputs!$B$38*MIN(2,inputs!$B$17),0)</f>
        <v>0</v>
      </c>
      <c r="I650" s="25">
        <f>MIN(inputs!$B$32,A650)</f>
        <v>20000</v>
      </c>
      <c r="J650" s="25">
        <f>inputs!$B$29*(1+inputs!$B$33)-MAX(0,inputs!$B$31*(I650-inputs!$B$30))</f>
        <v>46486.999999999993</v>
      </c>
      <c r="K650" s="26">
        <f t="shared" si="130"/>
        <v>20000</v>
      </c>
      <c r="L650" s="25">
        <f>MAX(0,J650*(1+inputs!$B$33)-MAX(0,inputs!$B$31*(K650-inputs!$B$30)))</f>
        <v>47184.304999999986</v>
      </c>
      <c r="M650" s="26">
        <f t="shared" si="131"/>
        <v>24977.777777777777</v>
      </c>
      <c r="N650" s="25">
        <f>MAX(0,L650*(1+inputs!$B$33)-MAX(0,inputs!$B$31*(M650-inputs!$B$30)))</f>
        <v>47460.629574999977</v>
      </c>
      <c r="O650" s="26">
        <f t="shared" si="132"/>
        <v>29955.555555555555</v>
      </c>
      <c r="P650" s="25">
        <f>MAX(0,N650*(1+inputs!$B$33)-MAX(0,inputs!$B$31*(O650-inputs!$B$30)))</f>
        <v>47293.099018624969</v>
      </c>
      <c r="Q650" s="26">
        <f t="shared" si="133"/>
        <v>34933.333333333336</v>
      </c>
      <c r="R650" s="25">
        <f>MAX(0,P650*(1+inputs!$B$33)-MAX(0,inputs!$B$31*(Q650-inputs!$B$30)))</f>
        <v>46675.055503904339</v>
      </c>
      <c r="S650" s="26">
        <f t="shared" si="134"/>
        <v>39911.111111111109</v>
      </c>
      <c r="T650" s="25">
        <f>MAX(0,R650*(1+inputs!$B$33)-MAX(0,inputs!$B$31*(S650-inputs!$B$30)))</f>
        <v>45599.741336462896</v>
      </c>
      <c r="U650" s="26">
        <f t="shared" si="135"/>
        <v>44888.888888888891</v>
      </c>
      <c r="V650" s="25">
        <f>MAX(0,T650*(1+inputs!$B$33)-MAX(0,inputs!$B$31*(U650-inputs!$B$30)))</f>
        <v>44060.297456509834</v>
      </c>
      <c r="W650" s="26">
        <f t="shared" si="136"/>
        <v>49866.666666666672</v>
      </c>
      <c r="X650" s="25">
        <f>MAX(0,V650*(1+inputs!$B$33)-MAX(0,inputs!$B$31*(W650-inputs!$B$30)))</f>
        <v>42049.761918357472</v>
      </c>
      <c r="Y650" s="26">
        <f t="shared" si="137"/>
        <v>54844.444444444445</v>
      </c>
      <c r="Z650" s="25">
        <f>MAX(0,X650*(1+inputs!$B$33)-MAX(0,inputs!$B$31*(Y650-inputs!$B$30)))</f>
        <v>39561.06834713283</v>
      </c>
      <c r="AA650" s="25">
        <f>MAX(0,Y650*(1+inputs!$B$33)-MAX(0,inputs!$B$31*(Z650-inputs!$B$30)))</f>
        <v>53923.174959869153</v>
      </c>
      <c r="AB650" s="26">
        <f t="shared" si="138"/>
        <v>64800</v>
      </c>
      <c r="AC650" s="25">
        <f>MAX(0,AA650*(1+inputs!$B$33)-MAX(0,inputs!$B$31*(AB650-inputs!$B$30)))</f>
        <v>50716.582584267184</v>
      </c>
      <c r="AD650" s="26">
        <f>IF(inputs!$B$27="YES",MAX(0,inputs!$B$31*(AB650-inputs!$B$30)),0)</f>
        <v>0</v>
      </c>
      <c r="AE650" s="3">
        <f t="shared" si="139"/>
        <v>21274.050000000003</v>
      </c>
      <c r="AF650" s="1">
        <f t="shared" si="142"/>
        <v>0.42</v>
      </c>
      <c r="AG650" s="8">
        <f t="shared" si="140"/>
        <v>43525.95</v>
      </c>
    </row>
    <row r="651" spans="1:33" x14ac:dyDescent="0.2">
      <c r="A651" s="11">
        <f t="shared" si="141"/>
        <v>64900</v>
      </c>
      <c r="B651" s="15">
        <f>inputs!$C$3-MAX(0,MIN((calculations!A651-inputs!$B$8)*0.5,inputs!$C$3))+IF(AND(inputs!$B$23="YES",A651&lt;=inputs!$B$25),inputs!$B$24,0)</f>
        <v>12570</v>
      </c>
      <c r="C651" s="15">
        <f>MAX(0,MIN(A651-B651,inputs!$C$4)*inputs!$B$3)</f>
        <v>7540.2000000000007</v>
      </c>
      <c r="D651" s="16">
        <f>MAX(0,(MIN(A651,inputs!$C$5)-(inputs!$C$4+B651))*inputs!$B$4)</f>
        <v>5851.6</v>
      </c>
      <c r="E651" s="16">
        <f>MAX(0, (calculations!A651-inputs!$C$5)*inputs!$B$5)</f>
        <v>0</v>
      </c>
      <c r="F651" s="19">
        <f>MAX(0,inputs!$B$13*(MIN(calculations!A651,inputs!$C$14)-inputs!$C$13))+MAX(0,inputs!$B$14*(calculations!A651-inputs!$C$14))</f>
        <v>5287.85</v>
      </c>
      <c r="G651" s="22">
        <f>MAX(MIN((calculations!A651-inputs!$B$21)/10000,100%),0) * inputs!$B$18</f>
        <v>2636.4</v>
      </c>
      <c r="H651" s="22">
        <f>IF(AND(inputs!$B$35="YES", calculations!A651&gt;=inputs!$B$36,calculations!A651&lt;inputs!$B$37),inputs!$B$38*MIN(2,inputs!$B$17),0)</f>
        <v>0</v>
      </c>
      <c r="I651" s="25">
        <f>MIN(inputs!$B$32,A651)</f>
        <v>20000</v>
      </c>
      <c r="J651" s="25">
        <f>inputs!$B$29*(1+inputs!$B$33)-MAX(0,inputs!$B$31*(I651-inputs!$B$30))</f>
        <v>46486.999999999993</v>
      </c>
      <c r="K651" s="26">
        <f t="shared" si="130"/>
        <v>20000</v>
      </c>
      <c r="L651" s="25">
        <f>MAX(0,J651*(1+inputs!$B$33)-MAX(0,inputs!$B$31*(K651-inputs!$B$30)))</f>
        <v>47184.304999999986</v>
      </c>
      <c r="M651" s="26">
        <f t="shared" si="131"/>
        <v>24988.888888888891</v>
      </c>
      <c r="N651" s="25">
        <f>MAX(0,L651*(1+inputs!$B$33)-MAX(0,inputs!$B$31*(M651-inputs!$B$30)))</f>
        <v>47459.629574999977</v>
      </c>
      <c r="O651" s="26">
        <f t="shared" si="132"/>
        <v>29977.777777777777</v>
      </c>
      <c r="P651" s="25">
        <f>MAX(0,N651*(1+inputs!$B$33)-MAX(0,inputs!$B$31*(O651-inputs!$B$30)))</f>
        <v>47290.08401862497</v>
      </c>
      <c r="Q651" s="26">
        <f t="shared" si="133"/>
        <v>34966.666666666664</v>
      </c>
      <c r="R651" s="25">
        <f>MAX(0,P651*(1+inputs!$B$33)-MAX(0,inputs!$B$31*(Q651-inputs!$B$30)))</f>
        <v>46668.995278904338</v>
      </c>
      <c r="S651" s="26">
        <f t="shared" si="134"/>
        <v>39955.555555555555</v>
      </c>
      <c r="T651" s="25">
        <f>MAX(0,R651*(1+inputs!$B$33)-MAX(0,inputs!$B$31*(S651-inputs!$B$30)))</f>
        <v>45589.590208087895</v>
      </c>
      <c r="U651" s="26">
        <f t="shared" si="135"/>
        <v>44944.444444444445</v>
      </c>
      <c r="V651" s="25">
        <f>MAX(0,T651*(1+inputs!$B$33)-MAX(0,inputs!$B$31*(U651-inputs!$B$30)))</f>
        <v>44044.994061209203</v>
      </c>
      <c r="W651" s="26">
        <f t="shared" si="136"/>
        <v>49933.333333333328</v>
      </c>
      <c r="X651" s="25">
        <f>MAX(0,V651*(1+inputs!$B$33)-MAX(0,inputs!$B$31*(W651-inputs!$B$30)))</f>
        <v>42028.228972127334</v>
      </c>
      <c r="Y651" s="26">
        <f t="shared" si="137"/>
        <v>54922.222222222219</v>
      </c>
      <c r="Z651" s="25">
        <f>MAX(0,X651*(1+inputs!$B$33)-MAX(0,inputs!$B$31*(Y651-inputs!$B$30)))</f>
        <v>39532.212406709237</v>
      </c>
      <c r="AA651" s="25">
        <f>MAX(0,Y651*(1+inputs!$B$33)-MAX(0,inputs!$B$31*(Z651-inputs!$B$30)))</f>
        <v>54004.716438951713</v>
      </c>
      <c r="AB651" s="26">
        <f t="shared" si="138"/>
        <v>64900</v>
      </c>
      <c r="AC651" s="25">
        <f>MAX(0,AA651*(1+inputs!$B$33)-MAX(0,inputs!$B$31*(AB651-inputs!$B$30)))</f>
        <v>50790.347185535982</v>
      </c>
      <c r="AD651" s="26">
        <f>IF(inputs!$B$27="YES",MAX(0,inputs!$B$31*(AB651-inputs!$B$30)),0)</f>
        <v>0</v>
      </c>
      <c r="AE651" s="3">
        <f t="shared" si="139"/>
        <v>21316.050000000003</v>
      </c>
      <c r="AF651" s="1">
        <f t="shared" si="142"/>
        <v>0.42</v>
      </c>
      <c r="AG651" s="8">
        <f t="shared" si="140"/>
        <v>43583.95</v>
      </c>
    </row>
    <row r="652" spans="1:33" x14ac:dyDescent="0.2">
      <c r="A652" s="11">
        <f t="shared" si="141"/>
        <v>65000</v>
      </c>
      <c r="B652" s="15">
        <f>inputs!$C$3-MAX(0,MIN((calculations!A652-inputs!$B$8)*0.5,inputs!$C$3))+IF(AND(inputs!$B$23="YES",A652&lt;=inputs!$B$25),inputs!$B$24,0)</f>
        <v>12570</v>
      </c>
      <c r="C652" s="15">
        <f>MAX(0,MIN(A652-B652,inputs!$C$4)*inputs!$B$3)</f>
        <v>7540.2000000000007</v>
      </c>
      <c r="D652" s="16">
        <f>MAX(0,(MIN(A652,inputs!$C$5)-(inputs!$C$4+B652))*inputs!$B$4)</f>
        <v>5891.6</v>
      </c>
      <c r="E652" s="16">
        <f>MAX(0, (calculations!A652-inputs!$C$5)*inputs!$B$5)</f>
        <v>0</v>
      </c>
      <c r="F652" s="19">
        <f>MAX(0,inputs!$B$13*(MIN(calculations!A652,inputs!$C$14)-inputs!$C$13))+MAX(0,inputs!$B$14*(calculations!A652-inputs!$C$14))</f>
        <v>5289.85</v>
      </c>
      <c r="G652" s="22">
        <f>MAX(MIN((calculations!A652-inputs!$B$21)/10000,100%),0) * inputs!$B$18</f>
        <v>2636.4</v>
      </c>
      <c r="H652" s="22">
        <f>IF(AND(inputs!$B$35="YES", calculations!A652&gt;=inputs!$B$36,calculations!A652&lt;inputs!$B$37),inputs!$B$38*MIN(2,inputs!$B$17),0)</f>
        <v>0</v>
      </c>
      <c r="I652" s="25">
        <f>MIN(inputs!$B$32,A652)</f>
        <v>20000</v>
      </c>
      <c r="J652" s="25">
        <f>inputs!$B$29*(1+inputs!$B$33)-MAX(0,inputs!$B$31*(I652-inputs!$B$30))</f>
        <v>46486.999999999993</v>
      </c>
      <c r="K652" s="26">
        <f t="shared" si="130"/>
        <v>20000</v>
      </c>
      <c r="L652" s="25">
        <f>MAX(0,J652*(1+inputs!$B$33)-MAX(0,inputs!$B$31*(K652-inputs!$B$30)))</f>
        <v>47184.304999999986</v>
      </c>
      <c r="M652" s="26">
        <f t="shared" si="131"/>
        <v>25000</v>
      </c>
      <c r="N652" s="25">
        <f>MAX(0,L652*(1+inputs!$B$33)-MAX(0,inputs!$B$31*(M652-inputs!$B$30)))</f>
        <v>47458.629574999977</v>
      </c>
      <c r="O652" s="26">
        <f t="shared" si="132"/>
        <v>30000</v>
      </c>
      <c r="P652" s="25">
        <f>MAX(0,N652*(1+inputs!$B$33)-MAX(0,inputs!$B$31*(O652-inputs!$B$30)))</f>
        <v>47287.06901862497</v>
      </c>
      <c r="Q652" s="26">
        <f t="shared" si="133"/>
        <v>35000</v>
      </c>
      <c r="R652" s="25">
        <f>MAX(0,P652*(1+inputs!$B$33)-MAX(0,inputs!$B$31*(Q652-inputs!$B$30)))</f>
        <v>46662.935053904337</v>
      </c>
      <c r="S652" s="26">
        <f t="shared" si="134"/>
        <v>40000</v>
      </c>
      <c r="T652" s="25">
        <f>MAX(0,R652*(1+inputs!$B$33)-MAX(0,inputs!$B$31*(S652-inputs!$B$30)))</f>
        <v>45579.439079712894</v>
      </c>
      <c r="U652" s="26">
        <f t="shared" si="135"/>
        <v>45000</v>
      </c>
      <c r="V652" s="25">
        <f>MAX(0,T652*(1+inputs!$B$33)-MAX(0,inputs!$B$31*(U652-inputs!$B$30)))</f>
        <v>44029.69066590858</v>
      </c>
      <c r="W652" s="26">
        <f t="shared" si="136"/>
        <v>50000</v>
      </c>
      <c r="X652" s="25">
        <f>MAX(0,V652*(1+inputs!$B$33)-MAX(0,inputs!$B$31*(W652-inputs!$B$30)))</f>
        <v>42006.696025897203</v>
      </c>
      <c r="Y652" s="26">
        <f t="shared" si="137"/>
        <v>55000</v>
      </c>
      <c r="Z652" s="25">
        <f>MAX(0,X652*(1+inputs!$B$33)-MAX(0,inputs!$B$31*(Y652-inputs!$B$30)))</f>
        <v>39503.356466285652</v>
      </c>
      <c r="AA652" s="25">
        <f>MAX(0,Y652*(1+inputs!$B$33)-MAX(0,inputs!$B$31*(Z652-inputs!$B$30)))</f>
        <v>54086.257918034287</v>
      </c>
      <c r="AB652" s="26">
        <f t="shared" si="138"/>
        <v>65000</v>
      </c>
      <c r="AC652" s="25">
        <f>MAX(0,AA652*(1+inputs!$B$33)-MAX(0,inputs!$B$31*(AB652-inputs!$B$30)))</f>
        <v>50864.111786804795</v>
      </c>
      <c r="AD652" s="26">
        <f>IF(inputs!$B$27="YES",MAX(0,inputs!$B$31*(AB652-inputs!$B$30)),0)</f>
        <v>0</v>
      </c>
      <c r="AE652" s="3">
        <f t="shared" si="139"/>
        <v>21358.050000000003</v>
      </c>
      <c r="AF652" s="1">
        <f t="shared" si="142"/>
        <v>0.42</v>
      </c>
      <c r="AG652" s="8">
        <f t="shared" si="140"/>
        <v>43641.95</v>
      </c>
    </row>
    <row r="653" spans="1:33" x14ac:dyDescent="0.2">
      <c r="A653" s="11">
        <f t="shared" si="141"/>
        <v>65100</v>
      </c>
      <c r="B653" s="15">
        <f>inputs!$C$3-MAX(0,MIN((calculations!A653-inputs!$B$8)*0.5,inputs!$C$3))+IF(AND(inputs!$B$23="YES",A653&lt;=inputs!$B$25),inputs!$B$24,0)</f>
        <v>12570</v>
      </c>
      <c r="C653" s="15">
        <f>MAX(0,MIN(A653-B653,inputs!$C$4)*inputs!$B$3)</f>
        <v>7540.2000000000007</v>
      </c>
      <c r="D653" s="16">
        <f>MAX(0,(MIN(A653,inputs!$C$5)-(inputs!$C$4+B653))*inputs!$B$4)</f>
        <v>5931.6</v>
      </c>
      <c r="E653" s="16">
        <f>MAX(0, (calculations!A653-inputs!$C$5)*inputs!$B$5)</f>
        <v>0</v>
      </c>
      <c r="F653" s="19">
        <f>MAX(0,inputs!$B$13*(MIN(calculations!A653,inputs!$C$14)-inputs!$C$13))+MAX(0,inputs!$B$14*(calculations!A653-inputs!$C$14))</f>
        <v>5291.85</v>
      </c>
      <c r="G653" s="22">
        <f>MAX(MIN((calculations!A653-inputs!$B$21)/10000,100%),0) * inputs!$B$18</f>
        <v>2636.4</v>
      </c>
      <c r="H653" s="22">
        <f>IF(AND(inputs!$B$35="YES", calculations!A653&gt;=inputs!$B$36,calculations!A653&lt;inputs!$B$37),inputs!$B$38*MIN(2,inputs!$B$17),0)</f>
        <v>0</v>
      </c>
      <c r="I653" s="25">
        <f>MIN(inputs!$B$32,A653)</f>
        <v>20000</v>
      </c>
      <c r="J653" s="25">
        <f>inputs!$B$29*(1+inputs!$B$33)-MAX(0,inputs!$B$31*(I653-inputs!$B$30))</f>
        <v>46486.999999999993</v>
      </c>
      <c r="K653" s="26">
        <f t="shared" si="130"/>
        <v>20000</v>
      </c>
      <c r="L653" s="25">
        <f>MAX(0,J653*(1+inputs!$B$33)-MAX(0,inputs!$B$31*(K653-inputs!$B$30)))</f>
        <v>47184.304999999986</v>
      </c>
      <c r="M653" s="26">
        <f t="shared" si="131"/>
        <v>25011.111111111109</v>
      </c>
      <c r="N653" s="25">
        <f>MAX(0,L653*(1+inputs!$B$33)-MAX(0,inputs!$B$31*(M653-inputs!$B$30)))</f>
        <v>47457.629574999977</v>
      </c>
      <c r="O653" s="26">
        <f t="shared" si="132"/>
        <v>30022.222222222223</v>
      </c>
      <c r="P653" s="25">
        <f>MAX(0,N653*(1+inputs!$B$33)-MAX(0,inputs!$B$31*(O653-inputs!$B$30)))</f>
        <v>47284.054018624971</v>
      </c>
      <c r="Q653" s="26">
        <f t="shared" si="133"/>
        <v>35033.333333333336</v>
      </c>
      <c r="R653" s="25">
        <f>MAX(0,P653*(1+inputs!$B$33)-MAX(0,inputs!$B$31*(Q653-inputs!$B$30)))</f>
        <v>46656.874828904336</v>
      </c>
      <c r="S653" s="26">
        <f t="shared" si="134"/>
        <v>40044.444444444445</v>
      </c>
      <c r="T653" s="25">
        <f>MAX(0,R653*(1+inputs!$B$33)-MAX(0,inputs!$B$31*(S653-inputs!$B$30)))</f>
        <v>45569.287951337894</v>
      </c>
      <c r="U653" s="26">
        <f t="shared" si="135"/>
        <v>45055.555555555555</v>
      </c>
      <c r="V653" s="25">
        <f>MAX(0,T653*(1+inputs!$B$33)-MAX(0,inputs!$B$31*(U653-inputs!$B$30)))</f>
        <v>44014.387270607956</v>
      </c>
      <c r="W653" s="26">
        <f t="shared" si="136"/>
        <v>50066.666666666672</v>
      </c>
      <c r="X653" s="25">
        <f>MAX(0,V653*(1+inputs!$B$33)-MAX(0,inputs!$B$31*(W653-inputs!$B$30)))</f>
        <v>41985.163079667072</v>
      </c>
      <c r="Y653" s="26">
        <f t="shared" si="137"/>
        <v>55077.777777777781</v>
      </c>
      <c r="Z653" s="25">
        <f>MAX(0,X653*(1+inputs!$B$33)-MAX(0,inputs!$B$31*(Y653-inputs!$B$30)))</f>
        <v>39474.500525862073</v>
      </c>
      <c r="AA653" s="25">
        <f>MAX(0,Y653*(1+inputs!$B$33)-MAX(0,inputs!$B$31*(Z653-inputs!$B$30)))</f>
        <v>54167.799397116862</v>
      </c>
      <c r="AB653" s="26">
        <f t="shared" si="138"/>
        <v>65100</v>
      </c>
      <c r="AC653" s="25">
        <f>MAX(0,AA653*(1+inputs!$B$33)-MAX(0,inputs!$B$31*(AB653-inputs!$B$30)))</f>
        <v>50937.876388073608</v>
      </c>
      <c r="AD653" s="26">
        <f>IF(inputs!$B$27="YES",MAX(0,inputs!$B$31*(AB653-inputs!$B$30)),0)</f>
        <v>0</v>
      </c>
      <c r="AE653" s="3">
        <f t="shared" si="139"/>
        <v>21400.050000000003</v>
      </c>
      <c r="AF653" s="1">
        <f t="shared" si="142"/>
        <v>0.42</v>
      </c>
      <c r="AG653" s="8">
        <f t="shared" si="140"/>
        <v>43699.95</v>
      </c>
    </row>
    <row r="654" spans="1:33" x14ac:dyDescent="0.2">
      <c r="A654" s="11">
        <f t="shared" si="141"/>
        <v>65200</v>
      </c>
      <c r="B654" s="15">
        <f>inputs!$C$3-MAX(0,MIN((calculations!A654-inputs!$B$8)*0.5,inputs!$C$3))+IF(AND(inputs!$B$23="YES",A654&lt;=inputs!$B$25),inputs!$B$24,0)</f>
        <v>12570</v>
      </c>
      <c r="C654" s="15">
        <f>MAX(0,MIN(A654-B654,inputs!$C$4)*inputs!$B$3)</f>
        <v>7540.2000000000007</v>
      </c>
      <c r="D654" s="16">
        <f>MAX(0,(MIN(A654,inputs!$C$5)-(inputs!$C$4+B654))*inputs!$B$4)</f>
        <v>5971.6</v>
      </c>
      <c r="E654" s="16">
        <f>MAX(0, (calculations!A654-inputs!$C$5)*inputs!$B$5)</f>
        <v>0</v>
      </c>
      <c r="F654" s="19">
        <f>MAX(0,inputs!$B$13*(MIN(calculations!A654,inputs!$C$14)-inputs!$C$13))+MAX(0,inputs!$B$14*(calculations!A654-inputs!$C$14))</f>
        <v>5293.85</v>
      </c>
      <c r="G654" s="22">
        <f>MAX(MIN((calculations!A654-inputs!$B$21)/10000,100%),0) * inputs!$B$18</f>
        <v>2636.4</v>
      </c>
      <c r="H654" s="22">
        <f>IF(AND(inputs!$B$35="YES", calculations!A654&gt;=inputs!$B$36,calculations!A654&lt;inputs!$B$37),inputs!$B$38*MIN(2,inputs!$B$17),0)</f>
        <v>0</v>
      </c>
      <c r="I654" s="25">
        <f>MIN(inputs!$B$32,A654)</f>
        <v>20000</v>
      </c>
      <c r="J654" s="25">
        <f>inputs!$B$29*(1+inputs!$B$33)-MAX(0,inputs!$B$31*(I654-inputs!$B$30))</f>
        <v>46486.999999999993</v>
      </c>
      <c r="K654" s="26">
        <f t="shared" si="130"/>
        <v>20000</v>
      </c>
      <c r="L654" s="25">
        <f>MAX(0,J654*(1+inputs!$B$33)-MAX(0,inputs!$B$31*(K654-inputs!$B$30)))</f>
        <v>47184.304999999986</v>
      </c>
      <c r="M654" s="26">
        <f t="shared" si="131"/>
        <v>25022.222222222223</v>
      </c>
      <c r="N654" s="25">
        <f>MAX(0,L654*(1+inputs!$B$33)-MAX(0,inputs!$B$31*(M654-inputs!$B$30)))</f>
        <v>47456.629574999977</v>
      </c>
      <c r="O654" s="26">
        <f t="shared" si="132"/>
        <v>30044.444444444445</v>
      </c>
      <c r="P654" s="25">
        <f>MAX(0,N654*(1+inputs!$B$33)-MAX(0,inputs!$B$31*(O654-inputs!$B$30)))</f>
        <v>47281.039018624972</v>
      </c>
      <c r="Q654" s="26">
        <f t="shared" si="133"/>
        <v>35066.666666666664</v>
      </c>
      <c r="R654" s="25">
        <f>MAX(0,P654*(1+inputs!$B$33)-MAX(0,inputs!$B$31*(Q654-inputs!$B$30)))</f>
        <v>46650.814603904342</v>
      </c>
      <c r="S654" s="26">
        <f t="shared" si="134"/>
        <v>40088.888888888891</v>
      </c>
      <c r="T654" s="25">
        <f>MAX(0,R654*(1+inputs!$B$33)-MAX(0,inputs!$B$31*(S654-inputs!$B$30)))</f>
        <v>45559.136822962901</v>
      </c>
      <c r="U654" s="26">
        <f t="shared" si="135"/>
        <v>45111.111111111109</v>
      </c>
      <c r="V654" s="25">
        <f>MAX(0,T654*(1+inputs!$B$33)-MAX(0,inputs!$B$31*(U654-inputs!$B$30)))</f>
        <v>43999.08387530734</v>
      </c>
      <c r="W654" s="26">
        <f t="shared" si="136"/>
        <v>50133.333333333328</v>
      </c>
      <c r="X654" s="25">
        <f>MAX(0,V654*(1+inputs!$B$33)-MAX(0,inputs!$B$31*(W654-inputs!$B$30)))</f>
        <v>41963.630133436942</v>
      </c>
      <c r="Y654" s="26">
        <f t="shared" si="137"/>
        <v>55155.555555555555</v>
      </c>
      <c r="Z654" s="25">
        <f>MAX(0,X654*(1+inputs!$B$33)-MAX(0,inputs!$B$31*(Y654-inputs!$B$30)))</f>
        <v>39445.644585438487</v>
      </c>
      <c r="AA654" s="25">
        <f>MAX(0,Y654*(1+inputs!$B$33)-MAX(0,inputs!$B$31*(Z654-inputs!$B$30)))</f>
        <v>54249.340876199421</v>
      </c>
      <c r="AB654" s="26">
        <f t="shared" si="138"/>
        <v>65200</v>
      </c>
      <c r="AC654" s="25">
        <f>MAX(0,AA654*(1+inputs!$B$33)-MAX(0,inputs!$B$31*(AB654-inputs!$B$30)))</f>
        <v>51011.640989342406</v>
      </c>
      <c r="AD654" s="26">
        <f>IF(inputs!$B$27="YES",MAX(0,inputs!$B$31*(AB654-inputs!$B$30)),0)</f>
        <v>0</v>
      </c>
      <c r="AE654" s="3">
        <f t="shared" si="139"/>
        <v>21442.050000000003</v>
      </c>
      <c r="AF654" s="1">
        <f t="shared" si="142"/>
        <v>0.42</v>
      </c>
      <c r="AG654" s="8">
        <f t="shared" si="140"/>
        <v>43757.95</v>
      </c>
    </row>
    <row r="655" spans="1:33" x14ac:dyDescent="0.2">
      <c r="A655" s="11">
        <f t="shared" si="141"/>
        <v>65300</v>
      </c>
      <c r="B655" s="15">
        <f>inputs!$C$3-MAX(0,MIN((calculations!A655-inputs!$B$8)*0.5,inputs!$C$3))+IF(AND(inputs!$B$23="YES",A655&lt;=inputs!$B$25),inputs!$B$24,0)</f>
        <v>12570</v>
      </c>
      <c r="C655" s="15">
        <f>MAX(0,MIN(A655-B655,inputs!$C$4)*inputs!$B$3)</f>
        <v>7540.2000000000007</v>
      </c>
      <c r="D655" s="16">
        <f>MAX(0,(MIN(A655,inputs!$C$5)-(inputs!$C$4+B655))*inputs!$B$4)</f>
        <v>6011.6</v>
      </c>
      <c r="E655" s="16">
        <f>MAX(0, (calculations!A655-inputs!$C$5)*inputs!$B$5)</f>
        <v>0</v>
      </c>
      <c r="F655" s="19">
        <f>MAX(0,inputs!$B$13*(MIN(calculations!A655,inputs!$C$14)-inputs!$C$13))+MAX(0,inputs!$B$14*(calculations!A655-inputs!$C$14))</f>
        <v>5295.85</v>
      </c>
      <c r="G655" s="22">
        <f>MAX(MIN((calculations!A655-inputs!$B$21)/10000,100%),0) * inputs!$B$18</f>
        <v>2636.4</v>
      </c>
      <c r="H655" s="22">
        <f>IF(AND(inputs!$B$35="YES", calculations!A655&gt;=inputs!$B$36,calculations!A655&lt;inputs!$B$37),inputs!$B$38*MIN(2,inputs!$B$17),0)</f>
        <v>0</v>
      </c>
      <c r="I655" s="25">
        <f>MIN(inputs!$B$32,A655)</f>
        <v>20000</v>
      </c>
      <c r="J655" s="25">
        <f>inputs!$B$29*(1+inputs!$B$33)-MAX(0,inputs!$B$31*(I655-inputs!$B$30))</f>
        <v>46486.999999999993</v>
      </c>
      <c r="K655" s="26">
        <f t="shared" si="130"/>
        <v>20000</v>
      </c>
      <c r="L655" s="25">
        <f>MAX(0,J655*(1+inputs!$B$33)-MAX(0,inputs!$B$31*(K655-inputs!$B$30)))</f>
        <v>47184.304999999986</v>
      </c>
      <c r="M655" s="26">
        <f t="shared" si="131"/>
        <v>25033.333333333332</v>
      </c>
      <c r="N655" s="25">
        <f>MAX(0,L655*(1+inputs!$B$33)-MAX(0,inputs!$B$31*(M655-inputs!$B$30)))</f>
        <v>47455.629574999977</v>
      </c>
      <c r="O655" s="26">
        <f t="shared" si="132"/>
        <v>30066.666666666664</v>
      </c>
      <c r="P655" s="25">
        <f>MAX(0,N655*(1+inputs!$B$33)-MAX(0,inputs!$B$31*(O655-inputs!$B$30)))</f>
        <v>47278.024018624972</v>
      </c>
      <c r="Q655" s="26">
        <f t="shared" si="133"/>
        <v>35100</v>
      </c>
      <c r="R655" s="25">
        <f>MAX(0,P655*(1+inputs!$B$33)-MAX(0,inputs!$B$31*(Q655-inputs!$B$30)))</f>
        <v>46644.754378904341</v>
      </c>
      <c r="S655" s="26">
        <f t="shared" si="134"/>
        <v>40133.333333333328</v>
      </c>
      <c r="T655" s="25">
        <f>MAX(0,R655*(1+inputs!$B$33)-MAX(0,inputs!$B$31*(S655-inputs!$B$30)))</f>
        <v>45548.9856945879</v>
      </c>
      <c r="U655" s="26">
        <f t="shared" si="135"/>
        <v>45166.666666666672</v>
      </c>
      <c r="V655" s="25">
        <f>MAX(0,T655*(1+inputs!$B$33)-MAX(0,inputs!$B$31*(U655-inputs!$B$30)))</f>
        <v>43983.78048000671</v>
      </c>
      <c r="W655" s="26">
        <f t="shared" si="136"/>
        <v>50200</v>
      </c>
      <c r="X655" s="25">
        <f>MAX(0,V655*(1+inputs!$B$33)-MAX(0,inputs!$B$31*(W655-inputs!$B$30)))</f>
        <v>41942.097187206804</v>
      </c>
      <c r="Y655" s="26">
        <f t="shared" si="137"/>
        <v>55233.333333333336</v>
      </c>
      <c r="Z655" s="25">
        <f>MAX(0,X655*(1+inputs!$B$33)-MAX(0,inputs!$B$31*(Y655-inputs!$B$30)))</f>
        <v>39416.788645014902</v>
      </c>
      <c r="AA655" s="25">
        <f>MAX(0,Y655*(1+inputs!$B$33)-MAX(0,inputs!$B$31*(Z655-inputs!$B$30)))</f>
        <v>54330.882355281989</v>
      </c>
      <c r="AB655" s="26">
        <f t="shared" si="138"/>
        <v>65300</v>
      </c>
      <c r="AC655" s="25">
        <f>MAX(0,AA655*(1+inputs!$B$33)-MAX(0,inputs!$B$31*(AB655-inputs!$B$30)))</f>
        <v>51085.405590611212</v>
      </c>
      <c r="AD655" s="26">
        <f>IF(inputs!$B$27="YES",MAX(0,inputs!$B$31*(AB655-inputs!$B$30)),0)</f>
        <v>0</v>
      </c>
      <c r="AE655" s="3">
        <f t="shared" si="139"/>
        <v>21484.050000000003</v>
      </c>
      <c r="AF655" s="1">
        <f t="shared" si="142"/>
        <v>0.42</v>
      </c>
      <c r="AG655" s="8">
        <f t="shared" si="140"/>
        <v>43815.95</v>
      </c>
    </row>
    <row r="656" spans="1:33" x14ac:dyDescent="0.2">
      <c r="A656" s="11">
        <f t="shared" si="141"/>
        <v>65400</v>
      </c>
      <c r="B656" s="15">
        <f>inputs!$C$3-MAX(0,MIN((calculations!A656-inputs!$B$8)*0.5,inputs!$C$3))+IF(AND(inputs!$B$23="YES",A656&lt;=inputs!$B$25),inputs!$B$24,0)</f>
        <v>12570</v>
      </c>
      <c r="C656" s="15">
        <f>MAX(0,MIN(A656-B656,inputs!$C$4)*inputs!$B$3)</f>
        <v>7540.2000000000007</v>
      </c>
      <c r="D656" s="16">
        <f>MAX(0,(MIN(A656,inputs!$C$5)-(inputs!$C$4+B656))*inputs!$B$4)</f>
        <v>6051.6</v>
      </c>
      <c r="E656" s="16">
        <f>MAX(0, (calculations!A656-inputs!$C$5)*inputs!$B$5)</f>
        <v>0</v>
      </c>
      <c r="F656" s="19">
        <f>MAX(0,inputs!$B$13*(MIN(calculations!A656,inputs!$C$14)-inputs!$C$13))+MAX(0,inputs!$B$14*(calculations!A656-inputs!$C$14))</f>
        <v>5297.85</v>
      </c>
      <c r="G656" s="22">
        <f>MAX(MIN((calculations!A656-inputs!$B$21)/10000,100%),0) * inputs!$B$18</f>
        <v>2636.4</v>
      </c>
      <c r="H656" s="22">
        <f>IF(AND(inputs!$B$35="YES", calculations!A656&gt;=inputs!$B$36,calculations!A656&lt;inputs!$B$37),inputs!$B$38*MIN(2,inputs!$B$17),0)</f>
        <v>0</v>
      </c>
      <c r="I656" s="25">
        <f>MIN(inputs!$B$32,A656)</f>
        <v>20000</v>
      </c>
      <c r="J656" s="25">
        <f>inputs!$B$29*(1+inputs!$B$33)-MAX(0,inputs!$B$31*(I656-inputs!$B$30))</f>
        <v>46486.999999999993</v>
      </c>
      <c r="K656" s="26">
        <f t="shared" si="130"/>
        <v>20000</v>
      </c>
      <c r="L656" s="25">
        <f>MAX(0,J656*(1+inputs!$B$33)-MAX(0,inputs!$B$31*(K656-inputs!$B$30)))</f>
        <v>47184.304999999986</v>
      </c>
      <c r="M656" s="26">
        <f t="shared" si="131"/>
        <v>25044.444444444445</v>
      </c>
      <c r="N656" s="25">
        <f>MAX(0,L656*(1+inputs!$B$33)-MAX(0,inputs!$B$31*(M656-inputs!$B$30)))</f>
        <v>47454.629574999977</v>
      </c>
      <c r="O656" s="26">
        <f t="shared" si="132"/>
        <v>30088.888888888891</v>
      </c>
      <c r="P656" s="25">
        <f>MAX(0,N656*(1+inputs!$B$33)-MAX(0,inputs!$B$31*(O656-inputs!$B$30)))</f>
        <v>47275.009018624973</v>
      </c>
      <c r="Q656" s="26">
        <f t="shared" si="133"/>
        <v>35133.333333333336</v>
      </c>
      <c r="R656" s="25">
        <f>MAX(0,P656*(1+inputs!$B$33)-MAX(0,inputs!$B$31*(Q656-inputs!$B$30)))</f>
        <v>46638.69415390434</v>
      </c>
      <c r="S656" s="26">
        <f t="shared" si="134"/>
        <v>40177.777777777781</v>
      </c>
      <c r="T656" s="25">
        <f>MAX(0,R656*(1+inputs!$B$33)-MAX(0,inputs!$B$31*(S656-inputs!$B$30)))</f>
        <v>45538.8345662129</v>
      </c>
      <c r="U656" s="26">
        <f t="shared" si="135"/>
        <v>45222.222222222219</v>
      </c>
      <c r="V656" s="25">
        <f>MAX(0,T656*(1+inputs!$B$33)-MAX(0,inputs!$B$31*(U656-inputs!$B$30)))</f>
        <v>43968.477084706086</v>
      </c>
      <c r="W656" s="26">
        <f t="shared" si="136"/>
        <v>50266.666666666672</v>
      </c>
      <c r="X656" s="25">
        <f>MAX(0,V656*(1+inputs!$B$33)-MAX(0,inputs!$B$31*(W656-inputs!$B$30)))</f>
        <v>41920.564240976673</v>
      </c>
      <c r="Y656" s="26">
        <f t="shared" si="137"/>
        <v>55311.111111111109</v>
      </c>
      <c r="Z656" s="25">
        <f>MAX(0,X656*(1+inputs!$B$33)-MAX(0,inputs!$B$31*(Y656-inputs!$B$30)))</f>
        <v>39387.932704591316</v>
      </c>
      <c r="AA656" s="25">
        <f>MAX(0,Y656*(1+inputs!$B$33)-MAX(0,inputs!$B$31*(Z656-inputs!$B$30)))</f>
        <v>54412.423834364556</v>
      </c>
      <c r="AB656" s="26">
        <f t="shared" si="138"/>
        <v>65400</v>
      </c>
      <c r="AC656" s="25">
        <f>MAX(0,AA656*(1+inputs!$B$33)-MAX(0,inputs!$B$31*(AB656-inputs!$B$30)))</f>
        <v>51159.170191880017</v>
      </c>
      <c r="AD656" s="26">
        <f>IF(inputs!$B$27="YES",MAX(0,inputs!$B$31*(AB656-inputs!$B$30)),0)</f>
        <v>0</v>
      </c>
      <c r="AE656" s="3">
        <f t="shared" si="139"/>
        <v>21526.050000000003</v>
      </c>
      <c r="AF656" s="1">
        <f t="shared" si="142"/>
        <v>0.42</v>
      </c>
      <c r="AG656" s="8">
        <f t="shared" si="140"/>
        <v>43873.95</v>
      </c>
    </row>
    <row r="657" spans="1:33" x14ac:dyDescent="0.2">
      <c r="A657" s="11">
        <f t="shared" si="141"/>
        <v>65500</v>
      </c>
      <c r="B657" s="15">
        <f>inputs!$C$3-MAX(0,MIN((calculations!A657-inputs!$B$8)*0.5,inputs!$C$3))+IF(AND(inputs!$B$23="YES",A657&lt;=inputs!$B$25),inputs!$B$24,0)</f>
        <v>12570</v>
      </c>
      <c r="C657" s="15">
        <f>MAX(0,MIN(A657-B657,inputs!$C$4)*inputs!$B$3)</f>
        <v>7540.2000000000007</v>
      </c>
      <c r="D657" s="16">
        <f>MAX(0,(MIN(A657,inputs!$C$5)-(inputs!$C$4+B657))*inputs!$B$4)</f>
        <v>6091.6</v>
      </c>
      <c r="E657" s="16">
        <f>MAX(0, (calculations!A657-inputs!$C$5)*inputs!$B$5)</f>
        <v>0</v>
      </c>
      <c r="F657" s="19">
        <f>MAX(0,inputs!$B$13*(MIN(calculations!A657,inputs!$C$14)-inputs!$C$13))+MAX(0,inputs!$B$14*(calculations!A657-inputs!$C$14))</f>
        <v>5299.85</v>
      </c>
      <c r="G657" s="22">
        <f>MAX(MIN((calculations!A657-inputs!$B$21)/10000,100%),0) * inputs!$B$18</f>
        <v>2636.4</v>
      </c>
      <c r="H657" s="22">
        <f>IF(AND(inputs!$B$35="YES", calculations!A657&gt;=inputs!$B$36,calculations!A657&lt;inputs!$B$37),inputs!$B$38*MIN(2,inputs!$B$17),0)</f>
        <v>0</v>
      </c>
      <c r="I657" s="25">
        <f>MIN(inputs!$B$32,A657)</f>
        <v>20000</v>
      </c>
      <c r="J657" s="25">
        <f>inputs!$B$29*(1+inputs!$B$33)-MAX(0,inputs!$B$31*(I657-inputs!$B$30))</f>
        <v>46486.999999999993</v>
      </c>
      <c r="K657" s="26">
        <f t="shared" si="130"/>
        <v>20000</v>
      </c>
      <c r="L657" s="25">
        <f>MAX(0,J657*(1+inputs!$B$33)-MAX(0,inputs!$B$31*(K657-inputs!$B$30)))</f>
        <v>47184.304999999986</v>
      </c>
      <c r="M657" s="26">
        <f t="shared" si="131"/>
        <v>25055.555555555555</v>
      </c>
      <c r="N657" s="25">
        <f>MAX(0,L657*(1+inputs!$B$33)-MAX(0,inputs!$B$31*(M657-inputs!$B$30)))</f>
        <v>47453.629574999977</v>
      </c>
      <c r="O657" s="26">
        <f t="shared" si="132"/>
        <v>30111.111111111109</v>
      </c>
      <c r="P657" s="25">
        <f>MAX(0,N657*(1+inputs!$B$33)-MAX(0,inputs!$B$31*(O657-inputs!$B$30)))</f>
        <v>47271.994018624973</v>
      </c>
      <c r="Q657" s="26">
        <f t="shared" si="133"/>
        <v>35166.666666666664</v>
      </c>
      <c r="R657" s="25">
        <f>MAX(0,P657*(1+inputs!$B$33)-MAX(0,inputs!$B$31*(Q657-inputs!$B$30)))</f>
        <v>46632.633928904339</v>
      </c>
      <c r="S657" s="26">
        <f t="shared" si="134"/>
        <v>40222.222222222219</v>
      </c>
      <c r="T657" s="25">
        <f>MAX(0,R657*(1+inputs!$B$33)-MAX(0,inputs!$B$31*(S657-inputs!$B$30)))</f>
        <v>45528.683437837899</v>
      </c>
      <c r="U657" s="26">
        <f t="shared" si="135"/>
        <v>45277.777777777781</v>
      </c>
      <c r="V657" s="25">
        <f>MAX(0,T657*(1+inputs!$B$33)-MAX(0,inputs!$B$31*(U657-inputs!$B$30)))</f>
        <v>43953.173689405463</v>
      </c>
      <c r="W657" s="26">
        <f t="shared" si="136"/>
        <v>50333.333333333328</v>
      </c>
      <c r="X657" s="25">
        <f>MAX(0,V657*(1+inputs!$B$33)-MAX(0,inputs!$B$31*(W657-inputs!$B$30)))</f>
        <v>41899.031294746535</v>
      </c>
      <c r="Y657" s="26">
        <f t="shared" si="137"/>
        <v>55388.888888888891</v>
      </c>
      <c r="Z657" s="25">
        <f>MAX(0,X657*(1+inputs!$B$33)-MAX(0,inputs!$B$31*(Y657-inputs!$B$30)))</f>
        <v>39359.07676416773</v>
      </c>
      <c r="AA657" s="25">
        <f>MAX(0,Y657*(1+inputs!$B$33)-MAX(0,inputs!$B$31*(Z657-inputs!$B$30)))</f>
        <v>54493.965313447123</v>
      </c>
      <c r="AB657" s="26">
        <f t="shared" si="138"/>
        <v>65500</v>
      </c>
      <c r="AC657" s="25">
        <f>MAX(0,AA657*(1+inputs!$B$33)-MAX(0,inputs!$B$31*(AB657-inputs!$B$30)))</f>
        <v>51232.934793148823</v>
      </c>
      <c r="AD657" s="26">
        <f>IF(inputs!$B$27="YES",MAX(0,inputs!$B$31*(AB657-inputs!$B$30)),0)</f>
        <v>0</v>
      </c>
      <c r="AE657" s="3">
        <f t="shared" si="139"/>
        <v>21568.050000000003</v>
      </c>
      <c r="AF657" s="1">
        <f t="shared" si="142"/>
        <v>0.42</v>
      </c>
      <c r="AG657" s="8">
        <f t="shared" si="140"/>
        <v>43931.95</v>
      </c>
    </row>
    <row r="658" spans="1:33" x14ac:dyDescent="0.2">
      <c r="A658" s="11">
        <f t="shared" si="141"/>
        <v>65600</v>
      </c>
      <c r="B658" s="15">
        <f>inputs!$C$3-MAX(0,MIN((calculations!A658-inputs!$B$8)*0.5,inputs!$C$3))+IF(AND(inputs!$B$23="YES",A658&lt;=inputs!$B$25),inputs!$B$24,0)</f>
        <v>12570</v>
      </c>
      <c r="C658" s="15">
        <f>MAX(0,MIN(A658-B658,inputs!$C$4)*inputs!$B$3)</f>
        <v>7540.2000000000007</v>
      </c>
      <c r="D658" s="16">
        <f>MAX(0,(MIN(A658,inputs!$C$5)-(inputs!$C$4+B658))*inputs!$B$4)</f>
        <v>6131.6</v>
      </c>
      <c r="E658" s="16">
        <f>MAX(0, (calculations!A658-inputs!$C$5)*inputs!$B$5)</f>
        <v>0</v>
      </c>
      <c r="F658" s="19">
        <f>MAX(0,inputs!$B$13*(MIN(calculations!A658,inputs!$C$14)-inputs!$C$13))+MAX(0,inputs!$B$14*(calculations!A658-inputs!$C$14))</f>
        <v>5301.85</v>
      </c>
      <c r="G658" s="22">
        <f>MAX(MIN((calculations!A658-inputs!$B$21)/10000,100%),0) * inputs!$B$18</f>
        <v>2636.4</v>
      </c>
      <c r="H658" s="22">
        <f>IF(AND(inputs!$B$35="YES", calculations!A658&gt;=inputs!$B$36,calculations!A658&lt;inputs!$B$37),inputs!$B$38*MIN(2,inputs!$B$17),0)</f>
        <v>0</v>
      </c>
      <c r="I658" s="25">
        <f>MIN(inputs!$B$32,A658)</f>
        <v>20000</v>
      </c>
      <c r="J658" s="25">
        <f>inputs!$B$29*(1+inputs!$B$33)-MAX(0,inputs!$B$31*(I658-inputs!$B$30))</f>
        <v>46486.999999999993</v>
      </c>
      <c r="K658" s="26">
        <f t="shared" si="130"/>
        <v>20000</v>
      </c>
      <c r="L658" s="25">
        <f>MAX(0,J658*(1+inputs!$B$33)-MAX(0,inputs!$B$31*(K658-inputs!$B$30)))</f>
        <v>47184.304999999986</v>
      </c>
      <c r="M658" s="26">
        <f t="shared" si="131"/>
        <v>25066.666666666668</v>
      </c>
      <c r="N658" s="25">
        <f>MAX(0,L658*(1+inputs!$B$33)-MAX(0,inputs!$B$31*(M658-inputs!$B$30)))</f>
        <v>47452.629574999977</v>
      </c>
      <c r="O658" s="26">
        <f t="shared" si="132"/>
        <v>30133.333333333336</v>
      </c>
      <c r="P658" s="25">
        <f>MAX(0,N658*(1+inputs!$B$33)-MAX(0,inputs!$B$31*(O658-inputs!$B$30)))</f>
        <v>47268.979018624967</v>
      </c>
      <c r="Q658" s="26">
        <f t="shared" si="133"/>
        <v>35200</v>
      </c>
      <c r="R658" s="25">
        <f>MAX(0,P658*(1+inputs!$B$33)-MAX(0,inputs!$B$31*(Q658-inputs!$B$30)))</f>
        <v>46626.573703904331</v>
      </c>
      <c r="S658" s="26">
        <f t="shared" si="134"/>
        <v>40266.666666666672</v>
      </c>
      <c r="T658" s="25">
        <f>MAX(0,R658*(1+inputs!$B$33)-MAX(0,inputs!$B$31*(S658-inputs!$B$30)))</f>
        <v>45518.532309462891</v>
      </c>
      <c r="U658" s="26">
        <f t="shared" si="135"/>
        <v>45333.333333333328</v>
      </c>
      <c r="V658" s="25">
        <f>MAX(0,T658*(1+inputs!$B$33)-MAX(0,inputs!$B$31*(U658-inputs!$B$30)))</f>
        <v>43937.870294104825</v>
      </c>
      <c r="W658" s="26">
        <f t="shared" si="136"/>
        <v>50400</v>
      </c>
      <c r="X658" s="25">
        <f>MAX(0,V658*(1+inputs!$B$33)-MAX(0,inputs!$B$31*(W658-inputs!$B$30)))</f>
        <v>41877.49834851639</v>
      </c>
      <c r="Y658" s="26">
        <f t="shared" si="137"/>
        <v>55466.666666666664</v>
      </c>
      <c r="Z658" s="25">
        <f>MAX(0,X658*(1+inputs!$B$33)-MAX(0,inputs!$B$31*(Y658-inputs!$B$30)))</f>
        <v>39330.22082374413</v>
      </c>
      <c r="AA658" s="25">
        <f>MAX(0,Y658*(1+inputs!$B$33)-MAX(0,inputs!$B$31*(Z658-inputs!$B$30)))</f>
        <v>54575.506792529683</v>
      </c>
      <c r="AB658" s="26">
        <f t="shared" si="138"/>
        <v>65600</v>
      </c>
      <c r="AC658" s="25">
        <f>MAX(0,AA658*(1+inputs!$B$33)-MAX(0,inputs!$B$31*(AB658-inputs!$B$30)))</f>
        <v>51306.699394417621</v>
      </c>
      <c r="AD658" s="26">
        <f>IF(inputs!$B$27="YES",MAX(0,inputs!$B$31*(AB658-inputs!$B$30)),0)</f>
        <v>0</v>
      </c>
      <c r="AE658" s="3">
        <f t="shared" si="139"/>
        <v>21610.050000000003</v>
      </c>
      <c r="AF658" s="1">
        <f t="shared" si="142"/>
        <v>0.42</v>
      </c>
      <c r="AG658" s="8">
        <f t="shared" si="140"/>
        <v>43989.95</v>
      </c>
    </row>
    <row r="659" spans="1:33" x14ac:dyDescent="0.2">
      <c r="A659" s="11">
        <f t="shared" si="141"/>
        <v>65700</v>
      </c>
      <c r="B659" s="15">
        <f>inputs!$C$3-MAX(0,MIN((calculations!A659-inputs!$B$8)*0.5,inputs!$C$3))+IF(AND(inputs!$B$23="YES",A659&lt;=inputs!$B$25),inputs!$B$24,0)</f>
        <v>12570</v>
      </c>
      <c r="C659" s="15">
        <f>MAX(0,MIN(A659-B659,inputs!$C$4)*inputs!$B$3)</f>
        <v>7540.2000000000007</v>
      </c>
      <c r="D659" s="16">
        <f>MAX(0,(MIN(A659,inputs!$C$5)-(inputs!$C$4+B659))*inputs!$B$4)</f>
        <v>6171.6</v>
      </c>
      <c r="E659" s="16">
        <f>MAX(0, (calculations!A659-inputs!$C$5)*inputs!$B$5)</f>
        <v>0</v>
      </c>
      <c r="F659" s="19">
        <f>MAX(0,inputs!$B$13*(MIN(calculations!A659,inputs!$C$14)-inputs!$C$13))+MAX(0,inputs!$B$14*(calculations!A659-inputs!$C$14))</f>
        <v>5303.85</v>
      </c>
      <c r="G659" s="22">
        <f>MAX(MIN((calculations!A659-inputs!$B$21)/10000,100%),0) * inputs!$B$18</f>
        <v>2636.4</v>
      </c>
      <c r="H659" s="22">
        <f>IF(AND(inputs!$B$35="YES", calculations!A659&gt;=inputs!$B$36,calculations!A659&lt;inputs!$B$37),inputs!$B$38*MIN(2,inputs!$B$17),0)</f>
        <v>0</v>
      </c>
      <c r="I659" s="25">
        <f>MIN(inputs!$B$32,A659)</f>
        <v>20000</v>
      </c>
      <c r="J659" s="25">
        <f>inputs!$B$29*(1+inputs!$B$33)-MAX(0,inputs!$B$31*(I659-inputs!$B$30))</f>
        <v>46486.999999999993</v>
      </c>
      <c r="K659" s="26">
        <f t="shared" si="130"/>
        <v>20000</v>
      </c>
      <c r="L659" s="25">
        <f>MAX(0,J659*(1+inputs!$B$33)-MAX(0,inputs!$B$31*(K659-inputs!$B$30)))</f>
        <v>47184.304999999986</v>
      </c>
      <c r="M659" s="26">
        <f t="shared" si="131"/>
        <v>25077.777777777777</v>
      </c>
      <c r="N659" s="25">
        <f>MAX(0,L659*(1+inputs!$B$33)-MAX(0,inputs!$B$31*(M659-inputs!$B$30)))</f>
        <v>47451.629574999977</v>
      </c>
      <c r="O659" s="26">
        <f t="shared" si="132"/>
        <v>30155.555555555555</v>
      </c>
      <c r="P659" s="25">
        <f>MAX(0,N659*(1+inputs!$B$33)-MAX(0,inputs!$B$31*(O659-inputs!$B$30)))</f>
        <v>47265.964018624967</v>
      </c>
      <c r="Q659" s="26">
        <f t="shared" si="133"/>
        <v>35233.333333333336</v>
      </c>
      <c r="R659" s="25">
        <f>MAX(0,P659*(1+inputs!$B$33)-MAX(0,inputs!$B$31*(Q659-inputs!$B$30)))</f>
        <v>46620.513478904337</v>
      </c>
      <c r="S659" s="26">
        <f t="shared" si="134"/>
        <v>40311.111111111109</v>
      </c>
      <c r="T659" s="25">
        <f>MAX(0,R659*(1+inputs!$B$33)-MAX(0,inputs!$B$31*(S659-inputs!$B$30)))</f>
        <v>45508.381181087898</v>
      </c>
      <c r="U659" s="26">
        <f t="shared" si="135"/>
        <v>45388.888888888891</v>
      </c>
      <c r="V659" s="25">
        <f>MAX(0,T659*(1+inputs!$B$33)-MAX(0,inputs!$B$31*(U659-inputs!$B$30)))</f>
        <v>43922.566898804209</v>
      </c>
      <c r="W659" s="26">
        <f t="shared" si="136"/>
        <v>50466.666666666672</v>
      </c>
      <c r="X659" s="25">
        <f>MAX(0,V659*(1+inputs!$B$33)-MAX(0,inputs!$B$31*(W659-inputs!$B$30)))</f>
        <v>41855.965402286267</v>
      </c>
      <c r="Y659" s="26">
        <f t="shared" si="137"/>
        <v>55544.444444444445</v>
      </c>
      <c r="Z659" s="25">
        <f>MAX(0,X659*(1+inputs!$B$33)-MAX(0,inputs!$B$31*(Y659-inputs!$B$30)))</f>
        <v>39301.364883320552</v>
      </c>
      <c r="AA659" s="25">
        <f>MAX(0,Y659*(1+inputs!$B$33)-MAX(0,inputs!$B$31*(Z659-inputs!$B$30)))</f>
        <v>54657.048271612257</v>
      </c>
      <c r="AB659" s="26">
        <f t="shared" si="138"/>
        <v>65700</v>
      </c>
      <c r="AC659" s="25">
        <f>MAX(0,AA659*(1+inputs!$B$33)-MAX(0,inputs!$B$31*(AB659-inputs!$B$30)))</f>
        <v>51380.463995686434</v>
      </c>
      <c r="AD659" s="26">
        <f>IF(inputs!$B$27="YES",MAX(0,inputs!$B$31*(AB659-inputs!$B$30)),0)</f>
        <v>0</v>
      </c>
      <c r="AE659" s="3">
        <f t="shared" si="139"/>
        <v>21652.050000000003</v>
      </c>
      <c r="AF659" s="1">
        <f t="shared" si="142"/>
        <v>0.42</v>
      </c>
      <c r="AG659" s="8">
        <f t="shared" si="140"/>
        <v>44047.95</v>
      </c>
    </row>
    <row r="660" spans="1:33" x14ac:dyDescent="0.2">
      <c r="A660" s="11">
        <f t="shared" si="141"/>
        <v>65800</v>
      </c>
      <c r="B660" s="15">
        <f>inputs!$C$3-MAX(0,MIN((calculations!A660-inputs!$B$8)*0.5,inputs!$C$3))+IF(AND(inputs!$B$23="YES",A660&lt;=inputs!$B$25),inputs!$B$24,0)</f>
        <v>12570</v>
      </c>
      <c r="C660" s="15">
        <f>MAX(0,MIN(A660-B660,inputs!$C$4)*inputs!$B$3)</f>
        <v>7540.2000000000007</v>
      </c>
      <c r="D660" s="16">
        <f>MAX(0,(MIN(A660,inputs!$C$5)-(inputs!$C$4+B660))*inputs!$B$4)</f>
        <v>6211.6</v>
      </c>
      <c r="E660" s="16">
        <f>MAX(0, (calculations!A660-inputs!$C$5)*inputs!$B$5)</f>
        <v>0</v>
      </c>
      <c r="F660" s="19">
        <f>MAX(0,inputs!$B$13*(MIN(calculations!A660,inputs!$C$14)-inputs!$C$13))+MAX(0,inputs!$B$14*(calculations!A660-inputs!$C$14))</f>
        <v>5305.85</v>
      </c>
      <c r="G660" s="22">
        <f>MAX(MIN((calculations!A660-inputs!$B$21)/10000,100%),0) * inputs!$B$18</f>
        <v>2636.4</v>
      </c>
      <c r="H660" s="22">
        <f>IF(AND(inputs!$B$35="YES", calculations!A660&gt;=inputs!$B$36,calculations!A660&lt;inputs!$B$37),inputs!$B$38*MIN(2,inputs!$B$17),0)</f>
        <v>0</v>
      </c>
      <c r="I660" s="25">
        <f>MIN(inputs!$B$32,A660)</f>
        <v>20000</v>
      </c>
      <c r="J660" s="25">
        <f>inputs!$B$29*(1+inputs!$B$33)-MAX(0,inputs!$B$31*(I660-inputs!$B$30))</f>
        <v>46486.999999999993</v>
      </c>
      <c r="K660" s="26">
        <f t="shared" si="130"/>
        <v>20000</v>
      </c>
      <c r="L660" s="25">
        <f>MAX(0,J660*(1+inputs!$B$33)-MAX(0,inputs!$B$31*(K660-inputs!$B$30)))</f>
        <v>47184.304999999986</v>
      </c>
      <c r="M660" s="26">
        <f t="shared" si="131"/>
        <v>25088.888888888891</v>
      </c>
      <c r="N660" s="25">
        <f>MAX(0,L660*(1+inputs!$B$33)-MAX(0,inputs!$B$31*(M660-inputs!$B$30)))</f>
        <v>47450.629574999977</v>
      </c>
      <c r="O660" s="26">
        <f t="shared" si="132"/>
        <v>30177.777777777777</v>
      </c>
      <c r="P660" s="25">
        <f>MAX(0,N660*(1+inputs!$B$33)-MAX(0,inputs!$B$31*(O660-inputs!$B$30)))</f>
        <v>47262.949018624968</v>
      </c>
      <c r="Q660" s="26">
        <f t="shared" si="133"/>
        <v>35266.666666666664</v>
      </c>
      <c r="R660" s="25">
        <f>MAX(0,P660*(1+inputs!$B$33)-MAX(0,inputs!$B$31*(Q660-inputs!$B$30)))</f>
        <v>46614.453253904336</v>
      </c>
      <c r="S660" s="26">
        <f t="shared" si="134"/>
        <v>40355.555555555555</v>
      </c>
      <c r="T660" s="25">
        <f>MAX(0,R660*(1+inputs!$B$33)-MAX(0,inputs!$B$31*(S660-inputs!$B$30)))</f>
        <v>45498.230052712897</v>
      </c>
      <c r="U660" s="26">
        <f t="shared" si="135"/>
        <v>45444.444444444445</v>
      </c>
      <c r="V660" s="25">
        <f>MAX(0,T660*(1+inputs!$B$33)-MAX(0,inputs!$B$31*(U660-inputs!$B$30)))</f>
        <v>43907.263503503586</v>
      </c>
      <c r="W660" s="26">
        <f t="shared" si="136"/>
        <v>50533.333333333328</v>
      </c>
      <c r="X660" s="25">
        <f>MAX(0,V660*(1+inputs!$B$33)-MAX(0,inputs!$B$31*(W660-inputs!$B$30)))</f>
        <v>41834.432456056136</v>
      </c>
      <c r="Y660" s="26">
        <f t="shared" si="137"/>
        <v>55622.222222222219</v>
      </c>
      <c r="Z660" s="25">
        <f>MAX(0,X660*(1+inputs!$B$33)-MAX(0,inputs!$B$31*(Y660-inputs!$B$30)))</f>
        <v>39272.508942896973</v>
      </c>
      <c r="AA660" s="25">
        <f>MAX(0,Y660*(1+inputs!$B$33)-MAX(0,inputs!$B$31*(Z660-inputs!$B$30)))</f>
        <v>54738.589750694817</v>
      </c>
      <c r="AB660" s="26">
        <f t="shared" si="138"/>
        <v>65800</v>
      </c>
      <c r="AC660" s="25">
        <f>MAX(0,AA660*(1+inputs!$B$33)-MAX(0,inputs!$B$31*(AB660-inputs!$B$30)))</f>
        <v>51454.228596955232</v>
      </c>
      <c r="AD660" s="26">
        <f>IF(inputs!$B$27="YES",MAX(0,inputs!$B$31*(AB660-inputs!$B$30)),0)</f>
        <v>0</v>
      </c>
      <c r="AE660" s="3">
        <f t="shared" si="139"/>
        <v>21694.050000000003</v>
      </c>
      <c r="AF660" s="1">
        <f t="shared" si="142"/>
        <v>0.42</v>
      </c>
      <c r="AG660" s="8">
        <f t="shared" si="140"/>
        <v>44105.95</v>
      </c>
    </row>
    <row r="661" spans="1:33" x14ac:dyDescent="0.2">
      <c r="A661" s="11">
        <f t="shared" si="141"/>
        <v>65900</v>
      </c>
      <c r="B661" s="15">
        <f>inputs!$C$3-MAX(0,MIN((calculations!A661-inputs!$B$8)*0.5,inputs!$C$3))+IF(AND(inputs!$B$23="YES",A661&lt;=inputs!$B$25),inputs!$B$24,0)</f>
        <v>12570</v>
      </c>
      <c r="C661" s="15">
        <f>MAX(0,MIN(A661-B661,inputs!$C$4)*inputs!$B$3)</f>
        <v>7540.2000000000007</v>
      </c>
      <c r="D661" s="16">
        <f>MAX(0,(MIN(A661,inputs!$C$5)-(inputs!$C$4+B661))*inputs!$B$4)</f>
        <v>6251.6</v>
      </c>
      <c r="E661" s="16">
        <f>MAX(0, (calculations!A661-inputs!$C$5)*inputs!$B$5)</f>
        <v>0</v>
      </c>
      <c r="F661" s="19">
        <f>MAX(0,inputs!$B$13*(MIN(calculations!A661,inputs!$C$14)-inputs!$C$13))+MAX(0,inputs!$B$14*(calculations!A661-inputs!$C$14))</f>
        <v>5307.85</v>
      </c>
      <c r="G661" s="22">
        <f>MAX(MIN((calculations!A661-inputs!$B$21)/10000,100%),0) * inputs!$B$18</f>
        <v>2636.4</v>
      </c>
      <c r="H661" s="22">
        <f>IF(AND(inputs!$B$35="YES", calculations!A661&gt;=inputs!$B$36,calculations!A661&lt;inputs!$B$37),inputs!$B$38*MIN(2,inputs!$B$17),0)</f>
        <v>0</v>
      </c>
      <c r="I661" s="25">
        <f>MIN(inputs!$B$32,A661)</f>
        <v>20000</v>
      </c>
      <c r="J661" s="25">
        <f>inputs!$B$29*(1+inputs!$B$33)-MAX(0,inputs!$B$31*(I661-inputs!$B$30))</f>
        <v>46486.999999999993</v>
      </c>
      <c r="K661" s="26">
        <f t="shared" si="130"/>
        <v>20000</v>
      </c>
      <c r="L661" s="25">
        <f>MAX(0,J661*(1+inputs!$B$33)-MAX(0,inputs!$B$31*(K661-inputs!$B$30)))</f>
        <v>47184.304999999986</v>
      </c>
      <c r="M661" s="26">
        <f t="shared" si="131"/>
        <v>25100</v>
      </c>
      <c r="N661" s="25">
        <f>MAX(0,L661*(1+inputs!$B$33)-MAX(0,inputs!$B$31*(M661-inputs!$B$30)))</f>
        <v>47449.629574999977</v>
      </c>
      <c r="O661" s="26">
        <f t="shared" si="132"/>
        <v>30200</v>
      </c>
      <c r="P661" s="25">
        <f>MAX(0,N661*(1+inputs!$B$33)-MAX(0,inputs!$B$31*(O661-inputs!$B$30)))</f>
        <v>47259.934018624968</v>
      </c>
      <c r="Q661" s="26">
        <f t="shared" si="133"/>
        <v>35300</v>
      </c>
      <c r="R661" s="25">
        <f>MAX(0,P661*(1+inputs!$B$33)-MAX(0,inputs!$B$31*(Q661-inputs!$B$30)))</f>
        <v>46608.393028904335</v>
      </c>
      <c r="S661" s="26">
        <f t="shared" si="134"/>
        <v>40400</v>
      </c>
      <c r="T661" s="25">
        <f>MAX(0,R661*(1+inputs!$B$33)-MAX(0,inputs!$B$31*(S661-inputs!$B$30)))</f>
        <v>45488.078924337889</v>
      </c>
      <c r="U661" s="26">
        <f t="shared" si="135"/>
        <v>45500</v>
      </c>
      <c r="V661" s="25">
        <f>MAX(0,T661*(1+inputs!$B$33)-MAX(0,inputs!$B$31*(U661-inputs!$B$30)))</f>
        <v>43891.960108202948</v>
      </c>
      <c r="W661" s="26">
        <f t="shared" si="136"/>
        <v>50600</v>
      </c>
      <c r="X661" s="25">
        <f>MAX(0,V661*(1+inputs!$B$33)-MAX(0,inputs!$B$31*(W661-inputs!$B$30)))</f>
        <v>41812.899509825984</v>
      </c>
      <c r="Y661" s="26">
        <f t="shared" si="137"/>
        <v>55700</v>
      </c>
      <c r="Z661" s="25">
        <f>MAX(0,X661*(1+inputs!$B$33)-MAX(0,inputs!$B$31*(Y661-inputs!$B$30)))</f>
        <v>39243.653002473366</v>
      </c>
      <c r="AA661" s="25">
        <f>MAX(0,Y661*(1+inputs!$B$33)-MAX(0,inputs!$B$31*(Z661-inputs!$B$30)))</f>
        <v>54820.131229777391</v>
      </c>
      <c r="AB661" s="26">
        <f t="shared" si="138"/>
        <v>65900</v>
      </c>
      <c r="AC661" s="25">
        <f>MAX(0,AA661*(1+inputs!$B$33)-MAX(0,inputs!$B$31*(AB661-inputs!$B$30)))</f>
        <v>51527.993198224045</v>
      </c>
      <c r="AD661" s="26">
        <f>IF(inputs!$B$27="YES",MAX(0,inputs!$B$31*(AB661-inputs!$B$30)),0)</f>
        <v>0</v>
      </c>
      <c r="AE661" s="3">
        <f t="shared" si="139"/>
        <v>21736.050000000003</v>
      </c>
      <c r="AF661" s="1">
        <f t="shared" si="142"/>
        <v>0.42</v>
      </c>
      <c r="AG661" s="8">
        <f t="shared" si="140"/>
        <v>44163.95</v>
      </c>
    </row>
    <row r="662" spans="1:33" x14ac:dyDescent="0.2">
      <c r="A662" s="11">
        <f t="shared" si="141"/>
        <v>66000</v>
      </c>
      <c r="B662" s="15">
        <f>inputs!$C$3-MAX(0,MIN((calculations!A662-inputs!$B$8)*0.5,inputs!$C$3))+IF(AND(inputs!$B$23="YES",A662&lt;=inputs!$B$25),inputs!$B$24,0)</f>
        <v>12570</v>
      </c>
      <c r="C662" s="15">
        <f>MAX(0,MIN(A662-B662,inputs!$C$4)*inputs!$B$3)</f>
        <v>7540.2000000000007</v>
      </c>
      <c r="D662" s="16">
        <f>MAX(0,(MIN(A662,inputs!$C$5)-(inputs!$C$4+B662))*inputs!$B$4)</f>
        <v>6291.6</v>
      </c>
      <c r="E662" s="16">
        <f>MAX(0, (calculations!A662-inputs!$C$5)*inputs!$B$5)</f>
        <v>0</v>
      </c>
      <c r="F662" s="19">
        <f>MAX(0,inputs!$B$13*(MIN(calculations!A662,inputs!$C$14)-inputs!$C$13))+MAX(0,inputs!$B$14*(calculations!A662-inputs!$C$14))</f>
        <v>5309.85</v>
      </c>
      <c r="G662" s="22">
        <f>MAX(MIN((calculations!A662-inputs!$B$21)/10000,100%),0) * inputs!$B$18</f>
        <v>2636.4</v>
      </c>
      <c r="H662" s="22">
        <f>IF(AND(inputs!$B$35="YES", calculations!A662&gt;=inputs!$B$36,calculations!A662&lt;inputs!$B$37),inputs!$B$38*MIN(2,inputs!$B$17),0)</f>
        <v>0</v>
      </c>
      <c r="I662" s="25">
        <f>MIN(inputs!$B$32,A662)</f>
        <v>20000</v>
      </c>
      <c r="J662" s="25">
        <f>inputs!$B$29*(1+inputs!$B$33)-MAX(0,inputs!$B$31*(I662-inputs!$B$30))</f>
        <v>46486.999999999993</v>
      </c>
      <c r="K662" s="26">
        <f t="shared" si="130"/>
        <v>20000</v>
      </c>
      <c r="L662" s="25">
        <f>MAX(0,J662*(1+inputs!$B$33)-MAX(0,inputs!$B$31*(K662-inputs!$B$30)))</f>
        <v>47184.304999999986</v>
      </c>
      <c r="M662" s="26">
        <f t="shared" si="131"/>
        <v>25111.111111111109</v>
      </c>
      <c r="N662" s="25">
        <f>MAX(0,L662*(1+inputs!$B$33)-MAX(0,inputs!$B$31*(M662-inputs!$B$30)))</f>
        <v>47448.629574999977</v>
      </c>
      <c r="O662" s="26">
        <f t="shared" si="132"/>
        <v>30222.222222222223</v>
      </c>
      <c r="P662" s="25">
        <f>MAX(0,N662*(1+inputs!$B$33)-MAX(0,inputs!$B$31*(O662-inputs!$B$30)))</f>
        <v>47256.919018624969</v>
      </c>
      <c r="Q662" s="26">
        <f t="shared" si="133"/>
        <v>35333.333333333336</v>
      </c>
      <c r="R662" s="25">
        <f>MAX(0,P662*(1+inputs!$B$33)-MAX(0,inputs!$B$31*(Q662-inputs!$B$30)))</f>
        <v>46602.332803904334</v>
      </c>
      <c r="S662" s="26">
        <f t="shared" si="134"/>
        <v>40444.444444444445</v>
      </c>
      <c r="T662" s="25">
        <f>MAX(0,R662*(1+inputs!$B$33)-MAX(0,inputs!$B$31*(S662-inputs!$B$30)))</f>
        <v>45477.927795962889</v>
      </c>
      <c r="U662" s="26">
        <f t="shared" si="135"/>
        <v>45555.555555555555</v>
      </c>
      <c r="V662" s="25">
        <f>MAX(0,T662*(1+inputs!$B$33)-MAX(0,inputs!$B$31*(U662-inputs!$B$30)))</f>
        <v>43876.656712902324</v>
      </c>
      <c r="W662" s="26">
        <f t="shared" si="136"/>
        <v>50666.666666666672</v>
      </c>
      <c r="X662" s="25">
        <f>MAX(0,V662*(1+inputs!$B$33)-MAX(0,inputs!$B$31*(W662-inputs!$B$30)))</f>
        <v>41791.366563595853</v>
      </c>
      <c r="Y662" s="26">
        <f t="shared" si="137"/>
        <v>55777.777777777781</v>
      </c>
      <c r="Z662" s="25">
        <f>MAX(0,X662*(1+inputs!$B$33)-MAX(0,inputs!$B$31*(Y662-inputs!$B$30)))</f>
        <v>39214.797062049787</v>
      </c>
      <c r="AA662" s="25">
        <f>MAX(0,Y662*(1+inputs!$B$33)-MAX(0,inputs!$B$31*(Z662-inputs!$B$30)))</f>
        <v>54901.672708859965</v>
      </c>
      <c r="AB662" s="26">
        <f t="shared" si="138"/>
        <v>66000</v>
      </c>
      <c r="AC662" s="25">
        <f>MAX(0,AA662*(1+inputs!$B$33)-MAX(0,inputs!$B$31*(AB662-inputs!$B$30)))</f>
        <v>51601.757799492858</v>
      </c>
      <c r="AD662" s="26">
        <f>IF(inputs!$B$27="YES",MAX(0,inputs!$B$31*(AB662-inputs!$B$30)),0)</f>
        <v>0</v>
      </c>
      <c r="AE662" s="3">
        <f t="shared" si="139"/>
        <v>21778.050000000003</v>
      </c>
      <c r="AF662" s="1">
        <f t="shared" si="142"/>
        <v>0.42</v>
      </c>
      <c r="AG662" s="8">
        <f t="shared" si="140"/>
        <v>44221.95</v>
      </c>
    </row>
    <row r="663" spans="1:33" x14ac:dyDescent="0.2">
      <c r="A663" s="11">
        <f t="shared" si="141"/>
        <v>66100</v>
      </c>
      <c r="B663" s="15">
        <f>inputs!$C$3-MAX(0,MIN((calculations!A663-inputs!$B$8)*0.5,inputs!$C$3))+IF(AND(inputs!$B$23="YES",A663&lt;=inputs!$B$25),inputs!$B$24,0)</f>
        <v>12570</v>
      </c>
      <c r="C663" s="15">
        <f>MAX(0,MIN(A663-B663,inputs!$C$4)*inputs!$B$3)</f>
        <v>7540.2000000000007</v>
      </c>
      <c r="D663" s="16">
        <f>MAX(0,(MIN(A663,inputs!$C$5)-(inputs!$C$4+B663))*inputs!$B$4)</f>
        <v>6331.6</v>
      </c>
      <c r="E663" s="16">
        <f>MAX(0, (calculations!A663-inputs!$C$5)*inputs!$B$5)</f>
        <v>0</v>
      </c>
      <c r="F663" s="19">
        <f>MAX(0,inputs!$B$13*(MIN(calculations!A663,inputs!$C$14)-inputs!$C$13))+MAX(0,inputs!$B$14*(calculations!A663-inputs!$C$14))</f>
        <v>5311.85</v>
      </c>
      <c r="G663" s="22">
        <f>MAX(MIN((calculations!A663-inputs!$B$21)/10000,100%),0) * inputs!$B$18</f>
        <v>2636.4</v>
      </c>
      <c r="H663" s="22">
        <f>IF(AND(inputs!$B$35="YES", calculations!A663&gt;=inputs!$B$36,calculations!A663&lt;inputs!$B$37),inputs!$B$38*MIN(2,inputs!$B$17),0)</f>
        <v>0</v>
      </c>
      <c r="I663" s="25">
        <f>MIN(inputs!$B$32,A663)</f>
        <v>20000</v>
      </c>
      <c r="J663" s="25">
        <f>inputs!$B$29*(1+inputs!$B$33)-MAX(0,inputs!$B$31*(I663-inputs!$B$30))</f>
        <v>46486.999999999993</v>
      </c>
      <c r="K663" s="26">
        <f t="shared" si="130"/>
        <v>20000</v>
      </c>
      <c r="L663" s="25">
        <f>MAX(0,J663*(1+inputs!$B$33)-MAX(0,inputs!$B$31*(K663-inputs!$B$30)))</f>
        <v>47184.304999999986</v>
      </c>
      <c r="M663" s="26">
        <f t="shared" si="131"/>
        <v>25122.222222222223</v>
      </c>
      <c r="N663" s="25">
        <f>MAX(0,L663*(1+inputs!$B$33)-MAX(0,inputs!$B$31*(M663-inputs!$B$30)))</f>
        <v>47447.629574999977</v>
      </c>
      <c r="O663" s="26">
        <f t="shared" si="132"/>
        <v>30244.444444444445</v>
      </c>
      <c r="P663" s="25">
        <f>MAX(0,N663*(1+inputs!$B$33)-MAX(0,inputs!$B$31*(O663-inputs!$B$30)))</f>
        <v>47253.904018624969</v>
      </c>
      <c r="Q663" s="26">
        <f t="shared" si="133"/>
        <v>35366.666666666664</v>
      </c>
      <c r="R663" s="25">
        <f>MAX(0,P663*(1+inputs!$B$33)-MAX(0,inputs!$B$31*(Q663-inputs!$B$30)))</f>
        <v>46596.27257890434</v>
      </c>
      <c r="S663" s="26">
        <f t="shared" si="134"/>
        <v>40488.888888888891</v>
      </c>
      <c r="T663" s="25">
        <f>MAX(0,R663*(1+inputs!$B$33)-MAX(0,inputs!$B$31*(S663-inputs!$B$30)))</f>
        <v>45467.776667587896</v>
      </c>
      <c r="U663" s="26">
        <f t="shared" si="135"/>
        <v>45611.111111111109</v>
      </c>
      <c r="V663" s="25">
        <f>MAX(0,T663*(1+inputs!$B$33)-MAX(0,inputs!$B$31*(U663-inputs!$B$30)))</f>
        <v>43861.353317601708</v>
      </c>
      <c r="W663" s="26">
        <f t="shared" si="136"/>
        <v>50733.333333333328</v>
      </c>
      <c r="X663" s="25">
        <f>MAX(0,V663*(1+inputs!$B$33)-MAX(0,inputs!$B$31*(W663-inputs!$B$30)))</f>
        <v>41769.83361736573</v>
      </c>
      <c r="Y663" s="26">
        <f t="shared" si="137"/>
        <v>55855.555555555555</v>
      </c>
      <c r="Z663" s="25">
        <f>MAX(0,X663*(1+inputs!$B$33)-MAX(0,inputs!$B$31*(Y663-inputs!$B$30)))</f>
        <v>39185.941121626209</v>
      </c>
      <c r="AA663" s="25">
        <f>MAX(0,Y663*(1+inputs!$B$33)-MAX(0,inputs!$B$31*(Z663-inputs!$B$30)))</f>
        <v>54983.214187942525</v>
      </c>
      <c r="AB663" s="26">
        <f t="shared" si="138"/>
        <v>66100</v>
      </c>
      <c r="AC663" s="25">
        <f>MAX(0,AA663*(1+inputs!$B$33)-MAX(0,inputs!$B$31*(AB663-inputs!$B$30)))</f>
        <v>51675.522400761656</v>
      </c>
      <c r="AD663" s="26">
        <f>IF(inputs!$B$27="YES",MAX(0,inputs!$B$31*(AB663-inputs!$B$30)),0)</f>
        <v>0</v>
      </c>
      <c r="AE663" s="3">
        <f t="shared" si="139"/>
        <v>21820.050000000003</v>
      </c>
      <c r="AF663" s="1">
        <f t="shared" si="142"/>
        <v>0.42</v>
      </c>
      <c r="AG663" s="8">
        <f t="shared" si="140"/>
        <v>44279.95</v>
      </c>
    </row>
    <row r="664" spans="1:33" x14ac:dyDescent="0.2">
      <c r="A664" s="11">
        <f t="shared" si="141"/>
        <v>66200</v>
      </c>
      <c r="B664" s="15">
        <f>inputs!$C$3-MAX(0,MIN((calculations!A664-inputs!$B$8)*0.5,inputs!$C$3))+IF(AND(inputs!$B$23="YES",A664&lt;=inputs!$B$25),inputs!$B$24,0)</f>
        <v>12570</v>
      </c>
      <c r="C664" s="15">
        <f>MAX(0,MIN(A664-B664,inputs!$C$4)*inputs!$B$3)</f>
        <v>7540.2000000000007</v>
      </c>
      <c r="D664" s="16">
        <f>MAX(0,(MIN(A664,inputs!$C$5)-(inputs!$C$4+B664))*inputs!$B$4)</f>
        <v>6371.6</v>
      </c>
      <c r="E664" s="16">
        <f>MAX(0, (calculations!A664-inputs!$C$5)*inputs!$B$5)</f>
        <v>0</v>
      </c>
      <c r="F664" s="19">
        <f>MAX(0,inputs!$B$13*(MIN(calculations!A664,inputs!$C$14)-inputs!$C$13))+MAX(0,inputs!$B$14*(calculations!A664-inputs!$C$14))</f>
        <v>5313.85</v>
      </c>
      <c r="G664" s="22">
        <f>MAX(MIN((calculations!A664-inputs!$B$21)/10000,100%),0) * inputs!$B$18</f>
        <v>2636.4</v>
      </c>
      <c r="H664" s="22">
        <f>IF(AND(inputs!$B$35="YES", calculations!A664&gt;=inputs!$B$36,calculations!A664&lt;inputs!$B$37),inputs!$B$38*MIN(2,inputs!$B$17),0)</f>
        <v>0</v>
      </c>
      <c r="I664" s="25">
        <f>MIN(inputs!$B$32,A664)</f>
        <v>20000</v>
      </c>
      <c r="J664" s="25">
        <f>inputs!$B$29*(1+inputs!$B$33)-MAX(0,inputs!$B$31*(I664-inputs!$B$30))</f>
        <v>46486.999999999993</v>
      </c>
      <c r="K664" s="26">
        <f t="shared" si="130"/>
        <v>20000</v>
      </c>
      <c r="L664" s="25">
        <f>MAX(0,J664*(1+inputs!$B$33)-MAX(0,inputs!$B$31*(K664-inputs!$B$30)))</f>
        <v>47184.304999999986</v>
      </c>
      <c r="M664" s="26">
        <f t="shared" si="131"/>
        <v>25133.333333333332</v>
      </c>
      <c r="N664" s="25">
        <f>MAX(0,L664*(1+inputs!$B$33)-MAX(0,inputs!$B$31*(M664-inputs!$B$30)))</f>
        <v>47446.629574999977</v>
      </c>
      <c r="O664" s="26">
        <f t="shared" si="132"/>
        <v>30266.666666666664</v>
      </c>
      <c r="P664" s="25">
        <f>MAX(0,N664*(1+inputs!$B$33)-MAX(0,inputs!$B$31*(O664-inputs!$B$30)))</f>
        <v>47250.88901862497</v>
      </c>
      <c r="Q664" s="26">
        <f t="shared" si="133"/>
        <v>35400</v>
      </c>
      <c r="R664" s="25">
        <f>MAX(0,P664*(1+inputs!$B$33)-MAX(0,inputs!$B$31*(Q664-inputs!$B$30)))</f>
        <v>46590.212353904339</v>
      </c>
      <c r="S664" s="26">
        <f t="shared" si="134"/>
        <v>40533.333333333328</v>
      </c>
      <c r="T664" s="25">
        <f>MAX(0,R664*(1+inputs!$B$33)-MAX(0,inputs!$B$31*(S664-inputs!$B$30)))</f>
        <v>45457.625539212895</v>
      </c>
      <c r="U664" s="26">
        <f t="shared" si="135"/>
        <v>45666.666666666672</v>
      </c>
      <c r="V664" s="25">
        <f>MAX(0,T664*(1+inputs!$B$33)-MAX(0,inputs!$B$31*(U664-inputs!$B$30)))</f>
        <v>43846.049922301085</v>
      </c>
      <c r="W664" s="26">
        <f t="shared" si="136"/>
        <v>50800</v>
      </c>
      <c r="X664" s="25">
        <f>MAX(0,V664*(1+inputs!$B$33)-MAX(0,inputs!$B$31*(W664-inputs!$B$30)))</f>
        <v>41748.300671135592</v>
      </c>
      <c r="Y664" s="26">
        <f t="shared" si="137"/>
        <v>55933.333333333336</v>
      </c>
      <c r="Z664" s="25">
        <f>MAX(0,X664*(1+inputs!$B$33)-MAX(0,inputs!$B$31*(Y664-inputs!$B$30)))</f>
        <v>39157.085181202623</v>
      </c>
      <c r="AA664" s="25">
        <f>MAX(0,Y664*(1+inputs!$B$33)-MAX(0,inputs!$B$31*(Z664-inputs!$B$30)))</f>
        <v>55064.755667025092</v>
      </c>
      <c r="AB664" s="26">
        <f t="shared" si="138"/>
        <v>66200</v>
      </c>
      <c r="AC664" s="25">
        <f>MAX(0,AA664*(1+inputs!$B$33)-MAX(0,inputs!$B$31*(AB664-inputs!$B$30)))</f>
        <v>51749.287002030462</v>
      </c>
      <c r="AD664" s="26">
        <f>IF(inputs!$B$27="YES",MAX(0,inputs!$B$31*(AB664-inputs!$B$30)),0)</f>
        <v>0</v>
      </c>
      <c r="AE664" s="3">
        <f t="shared" si="139"/>
        <v>21862.050000000003</v>
      </c>
      <c r="AF664" s="1">
        <f t="shared" si="142"/>
        <v>0.42</v>
      </c>
      <c r="AG664" s="8">
        <f t="shared" si="140"/>
        <v>44337.95</v>
      </c>
    </row>
    <row r="665" spans="1:33" x14ac:dyDescent="0.2">
      <c r="A665" s="11">
        <f t="shared" si="141"/>
        <v>66300</v>
      </c>
      <c r="B665" s="15">
        <f>inputs!$C$3-MAX(0,MIN((calculations!A665-inputs!$B$8)*0.5,inputs!$C$3))+IF(AND(inputs!$B$23="YES",A665&lt;=inputs!$B$25),inputs!$B$24,0)</f>
        <v>12570</v>
      </c>
      <c r="C665" s="15">
        <f>MAX(0,MIN(A665-B665,inputs!$C$4)*inputs!$B$3)</f>
        <v>7540.2000000000007</v>
      </c>
      <c r="D665" s="16">
        <f>MAX(0,(MIN(A665,inputs!$C$5)-(inputs!$C$4+B665))*inputs!$B$4)</f>
        <v>6411.6</v>
      </c>
      <c r="E665" s="16">
        <f>MAX(0, (calculations!A665-inputs!$C$5)*inputs!$B$5)</f>
        <v>0</v>
      </c>
      <c r="F665" s="19">
        <f>MAX(0,inputs!$B$13*(MIN(calculations!A665,inputs!$C$14)-inputs!$C$13))+MAX(0,inputs!$B$14*(calculations!A665-inputs!$C$14))</f>
        <v>5315.85</v>
      </c>
      <c r="G665" s="22">
        <f>MAX(MIN((calculations!A665-inputs!$B$21)/10000,100%),0) * inputs!$B$18</f>
        <v>2636.4</v>
      </c>
      <c r="H665" s="22">
        <f>IF(AND(inputs!$B$35="YES", calculations!A665&gt;=inputs!$B$36,calculations!A665&lt;inputs!$B$37),inputs!$B$38*MIN(2,inputs!$B$17),0)</f>
        <v>0</v>
      </c>
      <c r="I665" s="25">
        <f>MIN(inputs!$B$32,A665)</f>
        <v>20000</v>
      </c>
      <c r="J665" s="25">
        <f>inputs!$B$29*(1+inputs!$B$33)-MAX(0,inputs!$B$31*(I665-inputs!$B$30))</f>
        <v>46486.999999999993</v>
      </c>
      <c r="K665" s="26">
        <f t="shared" si="130"/>
        <v>20000</v>
      </c>
      <c r="L665" s="25">
        <f>MAX(0,J665*(1+inputs!$B$33)-MAX(0,inputs!$B$31*(K665-inputs!$B$30)))</f>
        <v>47184.304999999986</v>
      </c>
      <c r="M665" s="26">
        <f t="shared" si="131"/>
        <v>25144.444444444445</v>
      </c>
      <c r="N665" s="25">
        <f>MAX(0,L665*(1+inputs!$B$33)-MAX(0,inputs!$B$31*(M665-inputs!$B$30)))</f>
        <v>47445.629574999977</v>
      </c>
      <c r="O665" s="26">
        <f t="shared" si="132"/>
        <v>30288.888888888891</v>
      </c>
      <c r="P665" s="25">
        <f>MAX(0,N665*(1+inputs!$B$33)-MAX(0,inputs!$B$31*(O665-inputs!$B$30)))</f>
        <v>47247.874018624971</v>
      </c>
      <c r="Q665" s="26">
        <f t="shared" si="133"/>
        <v>35433.333333333336</v>
      </c>
      <c r="R665" s="25">
        <f>MAX(0,P665*(1+inputs!$B$33)-MAX(0,inputs!$B$31*(Q665-inputs!$B$30)))</f>
        <v>46584.152128904338</v>
      </c>
      <c r="S665" s="26">
        <f t="shared" si="134"/>
        <v>40577.777777777781</v>
      </c>
      <c r="T665" s="25">
        <f>MAX(0,R665*(1+inputs!$B$33)-MAX(0,inputs!$B$31*(S665-inputs!$B$30)))</f>
        <v>45447.474410837895</v>
      </c>
      <c r="U665" s="26">
        <f t="shared" si="135"/>
        <v>45722.222222222219</v>
      </c>
      <c r="V665" s="25">
        <f>MAX(0,T665*(1+inputs!$B$33)-MAX(0,inputs!$B$31*(U665-inputs!$B$30)))</f>
        <v>43830.746527000454</v>
      </c>
      <c r="W665" s="26">
        <f t="shared" si="136"/>
        <v>50866.666666666672</v>
      </c>
      <c r="X665" s="25">
        <f>MAX(0,V665*(1+inputs!$B$33)-MAX(0,inputs!$B$31*(W665-inputs!$B$30)))</f>
        <v>41726.767724905454</v>
      </c>
      <c r="Y665" s="26">
        <f t="shared" si="137"/>
        <v>56011.111111111109</v>
      </c>
      <c r="Z665" s="25">
        <f>MAX(0,X665*(1+inputs!$B$33)-MAX(0,inputs!$B$31*(Y665-inputs!$B$30)))</f>
        <v>39128.22924077903</v>
      </c>
      <c r="AA665" s="25">
        <f>MAX(0,Y665*(1+inputs!$B$33)-MAX(0,inputs!$B$31*(Z665-inputs!$B$30)))</f>
        <v>55146.29714610766</v>
      </c>
      <c r="AB665" s="26">
        <f t="shared" si="138"/>
        <v>66300</v>
      </c>
      <c r="AC665" s="25">
        <f>MAX(0,AA665*(1+inputs!$B$33)-MAX(0,inputs!$B$31*(AB665-inputs!$B$30)))</f>
        <v>51823.051603299267</v>
      </c>
      <c r="AD665" s="26">
        <f>IF(inputs!$B$27="YES",MAX(0,inputs!$B$31*(AB665-inputs!$B$30)),0)</f>
        <v>0</v>
      </c>
      <c r="AE665" s="3">
        <f t="shared" si="139"/>
        <v>21904.050000000003</v>
      </c>
      <c r="AF665" s="1">
        <f t="shared" si="142"/>
        <v>0.42</v>
      </c>
      <c r="AG665" s="8">
        <f t="shared" si="140"/>
        <v>44395.95</v>
      </c>
    </row>
    <row r="666" spans="1:33" x14ac:dyDescent="0.2">
      <c r="A666" s="11">
        <f t="shared" si="141"/>
        <v>66400</v>
      </c>
      <c r="B666" s="15">
        <f>inputs!$C$3-MAX(0,MIN((calculations!A666-inputs!$B$8)*0.5,inputs!$C$3))+IF(AND(inputs!$B$23="YES",A666&lt;=inputs!$B$25),inputs!$B$24,0)</f>
        <v>12570</v>
      </c>
      <c r="C666" s="15">
        <f>MAX(0,MIN(A666-B666,inputs!$C$4)*inputs!$B$3)</f>
        <v>7540.2000000000007</v>
      </c>
      <c r="D666" s="16">
        <f>MAX(0,(MIN(A666,inputs!$C$5)-(inputs!$C$4+B666))*inputs!$B$4)</f>
        <v>6451.6</v>
      </c>
      <c r="E666" s="16">
        <f>MAX(0, (calculations!A666-inputs!$C$5)*inputs!$B$5)</f>
        <v>0</v>
      </c>
      <c r="F666" s="19">
        <f>MAX(0,inputs!$B$13*(MIN(calculations!A666,inputs!$C$14)-inputs!$C$13))+MAX(0,inputs!$B$14*(calculations!A666-inputs!$C$14))</f>
        <v>5317.85</v>
      </c>
      <c r="G666" s="22">
        <f>MAX(MIN((calculations!A666-inputs!$B$21)/10000,100%),0) * inputs!$B$18</f>
        <v>2636.4</v>
      </c>
      <c r="H666" s="22">
        <f>IF(AND(inputs!$B$35="YES", calculations!A666&gt;=inputs!$B$36,calculations!A666&lt;inputs!$B$37),inputs!$B$38*MIN(2,inputs!$B$17),0)</f>
        <v>0</v>
      </c>
      <c r="I666" s="25">
        <f>MIN(inputs!$B$32,A666)</f>
        <v>20000</v>
      </c>
      <c r="J666" s="25">
        <f>inputs!$B$29*(1+inputs!$B$33)-MAX(0,inputs!$B$31*(I666-inputs!$B$30))</f>
        <v>46486.999999999993</v>
      </c>
      <c r="K666" s="26">
        <f t="shared" si="130"/>
        <v>20000</v>
      </c>
      <c r="L666" s="25">
        <f>MAX(0,J666*(1+inputs!$B$33)-MAX(0,inputs!$B$31*(K666-inputs!$B$30)))</f>
        <v>47184.304999999986</v>
      </c>
      <c r="M666" s="26">
        <f t="shared" si="131"/>
        <v>25155.555555555555</v>
      </c>
      <c r="N666" s="25">
        <f>MAX(0,L666*(1+inputs!$B$33)-MAX(0,inputs!$B$31*(M666-inputs!$B$30)))</f>
        <v>47444.629574999977</v>
      </c>
      <c r="O666" s="26">
        <f t="shared" si="132"/>
        <v>30311.111111111109</v>
      </c>
      <c r="P666" s="25">
        <f>MAX(0,N666*(1+inputs!$B$33)-MAX(0,inputs!$B$31*(O666-inputs!$B$30)))</f>
        <v>47244.859018624971</v>
      </c>
      <c r="Q666" s="26">
        <f t="shared" si="133"/>
        <v>35466.666666666664</v>
      </c>
      <c r="R666" s="25">
        <f>MAX(0,P666*(1+inputs!$B$33)-MAX(0,inputs!$B$31*(Q666-inputs!$B$30)))</f>
        <v>46578.091903904337</v>
      </c>
      <c r="S666" s="26">
        <f t="shared" si="134"/>
        <v>40622.222222222219</v>
      </c>
      <c r="T666" s="25">
        <f>MAX(0,R666*(1+inputs!$B$33)-MAX(0,inputs!$B$31*(S666-inputs!$B$30)))</f>
        <v>45437.323282462894</v>
      </c>
      <c r="U666" s="26">
        <f t="shared" si="135"/>
        <v>45777.777777777781</v>
      </c>
      <c r="V666" s="25">
        <f>MAX(0,T666*(1+inputs!$B$33)-MAX(0,inputs!$B$31*(U666-inputs!$B$30)))</f>
        <v>43815.443131699831</v>
      </c>
      <c r="W666" s="26">
        <f t="shared" si="136"/>
        <v>50933.333333333328</v>
      </c>
      <c r="X666" s="25">
        <f>MAX(0,V666*(1+inputs!$B$33)-MAX(0,inputs!$B$31*(W666-inputs!$B$30)))</f>
        <v>41705.234778675323</v>
      </c>
      <c r="Y666" s="26">
        <f t="shared" si="137"/>
        <v>56088.888888888891</v>
      </c>
      <c r="Z666" s="25">
        <f>MAX(0,X666*(1+inputs!$B$33)-MAX(0,inputs!$B$31*(Y666-inputs!$B$30)))</f>
        <v>39099.373300355444</v>
      </c>
      <c r="AA666" s="25">
        <f>MAX(0,Y666*(1+inputs!$B$33)-MAX(0,inputs!$B$31*(Z666-inputs!$B$30)))</f>
        <v>55227.838625190227</v>
      </c>
      <c r="AB666" s="26">
        <f t="shared" si="138"/>
        <v>66400</v>
      </c>
      <c r="AC666" s="25">
        <f>MAX(0,AA666*(1+inputs!$B$33)-MAX(0,inputs!$B$31*(AB666-inputs!$B$30)))</f>
        <v>51896.816204568073</v>
      </c>
      <c r="AD666" s="26">
        <f>IF(inputs!$B$27="YES",MAX(0,inputs!$B$31*(AB666-inputs!$B$30)),0)</f>
        <v>0</v>
      </c>
      <c r="AE666" s="3">
        <f t="shared" si="139"/>
        <v>21946.050000000003</v>
      </c>
      <c r="AF666" s="1">
        <f t="shared" si="142"/>
        <v>0.42</v>
      </c>
      <c r="AG666" s="8">
        <f t="shared" si="140"/>
        <v>44453.95</v>
      </c>
    </row>
    <row r="667" spans="1:33" x14ac:dyDescent="0.2">
      <c r="A667" s="11">
        <f t="shared" si="141"/>
        <v>66500</v>
      </c>
      <c r="B667" s="15">
        <f>inputs!$C$3-MAX(0,MIN((calculations!A667-inputs!$B$8)*0.5,inputs!$C$3))+IF(AND(inputs!$B$23="YES",A667&lt;=inputs!$B$25),inputs!$B$24,0)</f>
        <v>12570</v>
      </c>
      <c r="C667" s="15">
        <f>MAX(0,MIN(A667-B667,inputs!$C$4)*inputs!$B$3)</f>
        <v>7540.2000000000007</v>
      </c>
      <c r="D667" s="16">
        <f>MAX(0,(MIN(A667,inputs!$C$5)-(inputs!$C$4+B667))*inputs!$B$4)</f>
        <v>6491.6</v>
      </c>
      <c r="E667" s="16">
        <f>MAX(0, (calculations!A667-inputs!$C$5)*inputs!$B$5)</f>
        <v>0</v>
      </c>
      <c r="F667" s="19">
        <f>MAX(0,inputs!$B$13*(MIN(calculations!A667,inputs!$C$14)-inputs!$C$13))+MAX(0,inputs!$B$14*(calculations!A667-inputs!$C$14))</f>
        <v>5319.85</v>
      </c>
      <c r="G667" s="22">
        <f>MAX(MIN((calculations!A667-inputs!$B$21)/10000,100%),0) * inputs!$B$18</f>
        <v>2636.4</v>
      </c>
      <c r="H667" s="22">
        <f>IF(AND(inputs!$B$35="YES", calculations!A667&gt;=inputs!$B$36,calculations!A667&lt;inputs!$B$37),inputs!$B$38*MIN(2,inputs!$B$17),0)</f>
        <v>0</v>
      </c>
      <c r="I667" s="25">
        <f>MIN(inputs!$B$32,A667)</f>
        <v>20000</v>
      </c>
      <c r="J667" s="25">
        <f>inputs!$B$29*(1+inputs!$B$33)-MAX(0,inputs!$B$31*(I667-inputs!$B$30))</f>
        <v>46486.999999999993</v>
      </c>
      <c r="K667" s="26">
        <f t="shared" si="130"/>
        <v>20000</v>
      </c>
      <c r="L667" s="25">
        <f>MAX(0,J667*(1+inputs!$B$33)-MAX(0,inputs!$B$31*(K667-inputs!$B$30)))</f>
        <v>47184.304999999986</v>
      </c>
      <c r="M667" s="26">
        <f t="shared" si="131"/>
        <v>25166.666666666668</v>
      </c>
      <c r="N667" s="25">
        <f>MAX(0,L667*(1+inputs!$B$33)-MAX(0,inputs!$B$31*(M667-inputs!$B$30)))</f>
        <v>47443.629574999977</v>
      </c>
      <c r="O667" s="26">
        <f t="shared" si="132"/>
        <v>30333.333333333336</v>
      </c>
      <c r="P667" s="25">
        <f>MAX(0,N667*(1+inputs!$B$33)-MAX(0,inputs!$B$31*(O667-inputs!$B$30)))</f>
        <v>47241.844018624972</v>
      </c>
      <c r="Q667" s="26">
        <f t="shared" si="133"/>
        <v>35500</v>
      </c>
      <c r="R667" s="25">
        <f>MAX(0,P667*(1+inputs!$B$33)-MAX(0,inputs!$B$31*(Q667-inputs!$B$30)))</f>
        <v>46572.031678904343</v>
      </c>
      <c r="S667" s="26">
        <f t="shared" si="134"/>
        <v>40666.666666666672</v>
      </c>
      <c r="T667" s="25">
        <f>MAX(0,R667*(1+inputs!$B$33)-MAX(0,inputs!$B$31*(S667-inputs!$B$30)))</f>
        <v>45427.172154087901</v>
      </c>
      <c r="U667" s="26">
        <f t="shared" si="135"/>
        <v>45833.333333333328</v>
      </c>
      <c r="V667" s="25">
        <f>MAX(0,T667*(1+inputs!$B$33)-MAX(0,inputs!$B$31*(U667-inputs!$B$30)))</f>
        <v>43800.139736399215</v>
      </c>
      <c r="W667" s="26">
        <f t="shared" si="136"/>
        <v>51000</v>
      </c>
      <c r="X667" s="25">
        <f>MAX(0,V667*(1+inputs!$B$33)-MAX(0,inputs!$B$31*(W667-inputs!$B$30)))</f>
        <v>41683.701832445193</v>
      </c>
      <c r="Y667" s="26">
        <f t="shared" si="137"/>
        <v>56166.666666666664</v>
      </c>
      <c r="Z667" s="25">
        <f>MAX(0,X667*(1+inputs!$B$33)-MAX(0,inputs!$B$31*(Y667-inputs!$B$30)))</f>
        <v>39070.517359931866</v>
      </c>
      <c r="AA667" s="25">
        <f>MAX(0,Y667*(1+inputs!$B$33)-MAX(0,inputs!$B$31*(Z667-inputs!$B$30)))</f>
        <v>55309.380104272786</v>
      </c>
      <c r="AB667" s="26">
        <f t="shared" si="138"/>
        <v>66500</v>
      </c>
      <c r="AC667" s="25">
        <f>MAX(0,AA667*(1+inputs!$B$33)-MAX(0,inputs!$B$31*(AB667-inputs!$B$30)))</f>
        <v>51970.580805836871</v>
      </c>
      <c r="AD667" s="26">
        <f>IF(inputs!$B$27="YES",MAX(0,inputs!$B$31*(AB667-inputs!$B$30)),0)</f>
        <v>0</v>
      </c>
      <c r="AE667" s="3">
        <f t="shared" si="139"/>
        <v>21988.050000000003</v>
      </c>
      <c r="AF667" s="1">
        <f t="shared" si="142"/>
        <v>0.42</v>
      </c>
      <c r="AG667" s="8">
        <f t="shared" si="140"/>
        <v>44511.95</v>
      </c>
    </row>
    <row r="668" spans="1:33" x14ac:dyDescent="0.2">
      <c r="A668" s="11">
        <f t="shared" si="141"/>
        <v>66600</v>
      </c>
      <c r="B668" s="15">
        <f>inputs!$C$3-MAX(0,MIN((calculations!A668-inputs!$B$8)*0.5,inputs!$C$3))+IF(AND(inputs!$B$23="YES",A668&lt;=inputs!$B$25),inputs!$B$24,0)</f>
        <v>12570</v>
      </c>
      <c r="C668" s="15">
        <f>MAX(0,MIN(A668-B668,inputs!$C$4)*inputs!$B$3)</f>
        <v>7540.2000000000007</v>
      </c>
      <c r="D668" s="16">
        <f>MAX(0,(MIN(A668,inputs!$C$5)-(inputs!$C$4+B668))*inputs!$B$4)</f>
        <v>6531.6</v>
      </c>
      <c r="E668" s="16">
        <f>MAX(0, (calculations!A668-inputs!$C$5)*inputs!$B$5)</f>
        <v>0</v>
      </c>
      <c r="F668" s="19">
        <f>MAX(0,inputs!$B$13*(MIN(calculations!A668,inputs!$C$14)-inputs!$C$13))+MAX(0,inputs!$B$14*(calculations!A668-inputs!$C$14))</f>
        <v>5321.85</v>
      </c>
      <c r="G668" s="22">
        <f>MAX(MIN((calculations!A668-inputs!$B$21)/10000,100%),0) * inputs!$B$18</f>
        <v>2636.4</v>
      </c>
      <c r="H668" s="22">
        <f>IF(AND(inputs!$B$35="YES", calculations!A668&gt;=inputs!$B$36,calculations!A668&lt;inputs!$B$37),inputs!$B$38*MIN(2,inputs!$B$17),0)</f>
        <v>0</v>
      </c>
      <c r="I668" s="25">
        <f>MIN(inputs!$B$32,A668)</f>
        <v>20000</v>
      </c>
      <c r="J668" s="25">
        <f>inputs!$B$29*(1+inputs!$B$33)-MAX(0,inputs!$B$31*(I668-inputs!$B$30))</f>
        <v>46486.999999999993</v>
      </c>
      <c r="K668" s="26">
        <f t="shared" si="130"/>
        <v>20000</v>
      </c>
      <c r="L668" s="25">
        <f>MAX(0,J668*(1+inputs!$B$33)-MAX(0,inputs!$B$31*(K668-inputs!$B$30)))</f>
        <v>47184.304999999986</v>
      </c>
      <c r="M668" s="26">
        <f t="shared" si="131"/>
        <v>25177.777777777777</v>
      </c>
      <c r="N668" s="25">
        <f>MAX(0,L668*(1+inputs!$B$33)-MAX(0,inputs!$B$31*(M668-inputs!$B$30)))</f>
        <v>47442.629574999977</v>
      </c>
      <c r="O668" s="26">
        <f t="shared" si="132"/>
        <v>30355.555555555555</v>
      </c>
      <c r="P668" s="25">
        <f>MAX(0,N668*(1+inputs!$B$33)-MAX(0,inputs!$B$31*(O668-inputs!$B$30)))</f>
        <v>47238.829018624972</v>
      </c>
      <c r="Q668" s="26">
        <f t="shared" si="133"/>
        <v>35533.333333333336</v>
      </c>
      <c r="R668" s="25">
        <f>MAX(0,P668*(1+inputs!$B$33)-MAX(0,inputs!$B$31*(Q668-inputs!$B$30)))</f>
        <v>46565.971453904342</v>
      </c>
      <c r="S668" s="26">
        <f t="shared" si="134"/>
        <v>40711.111111111109</v>
      </c>
      <c r="T668" s="25">
        <f>MAX(0,R668*(1+inputs!$B$33)-MAX(0,inputs!$B$31*(S668-inputs!$B$30)))</f>
        <v>45417.0210257129</v>
      </c>
      <c r="U668" s="26">
        <f t="shared" si="135"/>
        <v>45888.888888888891</v>
      </c>
      <c r="V668" s="25">
        <f>MAX(0,T668*(1+inputs!$B$33)-MAX(0,inputs!$B$31*(U668-inputs!$B$30)))</f>
        <v>43784.836341098584</v>
      </c>
      <c r="W668" s="26">
        <f t="shared" si="136"/>
        <v>51066.666666666672</v>
      </c>
      <c r="X668" s="25">
        <f>MAX(0,V668*(1+inputs!$B$33)-MAX(0,inputs!$B$31*(W668-inputs!$B$30)))</f>
        <v>41662.168886215055</v>
      </c>
      <c r="Y668" s="26">
        <f t="shared" si="137"/>
        <v>56244.444444444445</v>
      </c>
      <c r="Z668" s="25">
        <f>MAX(0,X668*(1+inputs!$B$33)-MAX(0,inputs!$B$31*(Y668-inputs!$B$30)))</f>
        <v>39041.661419508273</v>
      </c>
      <c r="AA668" s="25">
        <f>MAX(0,Y668*(1+inputs!$B$33)-MAX(0,inputs!$B$31*(Z668-inputs!$B$30)))</f>
        <v>55390.921583355368</v>
      </c>
      <c r="AB668" s="26">
        <f t="shared" si="138"/>
        <v>66600</v>
      </c>
      <c r="AC668" s="25">
        <f>MAX(0,AA668*(1+inputs!$B$33)-MAX(0,inputs!$B$31*(AB668-inputs!$B$30)))</f>
        <v>52044.345407105691</v>
      </c>
      <c r="AD668" s="26">
        <f>IF(inputs!$B$27="YES",MAX(0,inputs!$B$31*(AB668-inputs!$B$30)),0)</f>
        <v>0</v>
      </c>
      <c r="AE668" s="3">
        <f t="shared" si="139"/>
        <v>22030.050000000003</v>
      </c>
      <c r="AF668" s="1">
        <f t="shared" si="142"/>
        <v>0.42</v>
      </c>
      <c r="AG668" s="8">
        <f t="shared" si="140"/>
        <v>44569.95</v>
      </c>
    </row>
    <row r="669" spans="1:33" x14ac:dyDescent="0.2">
      <c r="A669" s="11">
        <f t="shared" si="141"/>
        <v>66700</v>
      </c>
      <c r="B669" s="15">
        <f>inputs!$C$3-MAX(0,MIN((calculations!A669-inputs!$B$8)*0.5,inputs!$C$3))+IF(AND(inputs!$B$23="YES",A669&lt;=inputs!$B$25),inputs!$B$24,0)</f>
        <v>12570</v>
      </c>
      <c r="C669" s="15">
        <f>MAX(0,MIN(A669-B669,inputs!$C$4)*inputs!$B$3)</f>
        <v>7540.2000000000007</v>
      </c>
      <c r="D669" s="16">
        <f>MAX(0,(MIN(A669,inputs!$C$5)-(inputs!$C$4+B669))*inputs!$B$4)</f>
        <v>6571.6</v>
      </c>
      <c r="E669" s="16">
        <f>MAX(0, (calculations!A669-inputs!$C$5)*inputs!$B$5)</f>
        <v>0</v>
      </c>
      <c r="F669" s="19">
        <f>MAX(0,inputs!$B$13*(MIN(calculations!A669,inputs!$C$14)-inputs!$C$13))+MAX(0,inputs!$B$14*(calculations!A669-inputs!$C$14))</f>
        <v>5323.85</v>
      </c>
      <c r="G669" s="22">
        <f>MAX(MIN((calculations!A669-inputs!$B$21)/10000,100%),0) * inputs!$B$18</f>
        <v>2636.4</v>
      </c>
      <c r="H669" s="22">
        <f>IF(AND(inputs!$B$35="YES", calculations!A669&gt;=inputs!$B$36,calculations!A669&lt;inputs!$B$37),inputs!$B$38*MIN(2,inputs!$B$17),0)</f>
        <v>0</v>
      </c>
      <c r="I669" s="25">
        <f>MIN(inputs!$B$32,A669)</f>
        <v>20000</v>
      </c>
      <c r="J669" s="25">
        <f>inputs!$B$29*(1+inputs!$B$33)-MAX(0,inputs!$B$31*(I669-inputs!$B$30))</f>
        <v>46486.999999999993</v>
      </c>
      <c r="K669" s="26">
        <f t="shared" si="130"/>
        <v>20000</v>
      </c>
      <c r="L669" s="25">
        <f>MAX(0,J669*(1+inputs!$B$33)-MAX(0,inputs!$B$31*(K669-inputs!$B$30)))</f>
        <v>47184.304999999986</v>
      </c>
      <c r="M669" s="26">
        <f t="shared" si="131"/>
        <v>25188.888888888891</v>
      </c>
      <c r="N669" s="25">
        <f>MAX(0,L669*(1+inputs!$B$33)-MAX(0,inputs!$B$31*(M669-inputs!$B$30)))</f>
        <v>47441.629574999977</v>
      </c>
      <c r="O669" s="26">
        <f t="shared" si="132"/>
        <v>30377.777777777777</v>
      </c>
      <c r="P669" s="25">
        <f>MAX(0,N669*(1+inputs!$B$33)-MAX(0,inputs!$B$31*(O669-inputs!$B$30)))</f>
        <v>47235.814018624973</v>
      </c>
      <c r="Q669" s="26">
        <f t="shared" si="133"/>
        <v>35566.666666666664</v>
      </c>
      <c r="R669" s="25">
        <f>MAX(0,P669*(1+inputs!$B$33)-MAX(0,inputs!$B$31*(Q669-inputs!$B$30)))</f>
        <v>46559.911228904341</v>
      </c>
      <c r="S669" s="26">
        <f t="shared" si="134"/>
        <v>40755.555555555555</v>
      </c>
      <c r="T669" s="25">
        <f>MAX(0,R669*(1+inputs!$B$33)-MAX(0,inputs!$B$31*(S669-inputs!$B$30)))</f>
        <v>45406.8698973379</v>
      </c>
      <c r="U669" s="26">
        <f t="shared" si="135"/>
        <v>45944.444444444445</v>
      </c>
      <c r="V669" s="25">
        <f>MAX(0,T669*(1+inputs!$B$33)-MAX(0,inputs!$B$31*(U669-inputs!$B$30)))</f>
        <v>43769.532945797961</v>
      </c>
      <c r="W669" s="26">
        <f t="shared" si="136"/>
        <v>51133.333333333328</v>
      </c>
      <c r="X669" s="25">
        <f>MAX(0,V669*(1+inputs!$B$33)-MAX(0,inputs!$B$31*(W669-inputs!$B$30)))</f>
        <v>41640.635939984924</v>
      </c>
      <c r="Y669" s="26">
        <f t="shared" si="137"/>
        <v>56322.222222222219</v>
      </c>
      <c r="Z669" s="25">
        <f>MAX(0,X669*(1+inputs!$B$33)-MAX(0,inputs!$B$31*(Y669-inputs!$B$30)))</f>
        <v>39012.805479084695</v>
      </c>
      <c r="AA669" s="25">
        <f>MAX(0,Y669*(1+inputs!$B$33)-MAX(0,inputs!$B$31*(Z669-inputs!$B$30)))</f>
        <v>55472.463062437928</v>
      </c>
      <c r="AB669" s="26">
        <f t="shared" si="138"/>
        <v>66700</v>
      </c>
      <c r="AC669" s="25">
        <f>MAX(0,AA669*(1+inputs!$B$33)-MAX(0,inputs!$B$31*(AB669-inputs!$B$30)))</f>
        <v>52118.11000837449</v>
      </c>
      <c r="AD669" s="26">
        <f>IF(inputs!$B$27="YES",MAX(0,inputs!$B$31*(AB669-inputs!$B$30)),0)</f>
        <v>0</v>
      </c>
      <c r="AE669" s="3">
        <f t="shared" si="139"/>
        <v>22072.050000000003</v>
      </c>
      <c r="AF669" s="1">
        <f t="shared" si="142"/>
        <v>0.42</v>
      </c>
      <c r="AG669" s="8">
        <f t="shared" si="140"/>
        <v>44627.95</v>
      </c>
    </row>
    <row r="670" spans="1:33" x14ac:dyDescent="0.2">
      <c r="A670" s="11">
        <f t="shared" si="141"/>
        <v>66800</v>
      </c>
      <c r="B670" s="15">
        <f>inputs!$C$3-MAX(0,MIN((calculations!A670-inputs!$B$8)*0.5,inputs!$C$3))+IF(AND(inputs!$B$23="YES",A670&lt;=inputs!$B$25),inputs!$B$24,0)</f>
        <v>12570</v>
      </c>
      <c r="C670" s="15">
        <f>MAX(0,MIN(A670-B670,inputs!$C$4)*inputs!$B$3)</f>
        <v>7540.2000000000007</v>
      </c>
      <c r="D670" s="16">
        <f>MAX(0,(MIN(A670,inputs!$C$5)-(inputs!$C$4+B670))*inputs!$B$4)</f>
        <v>6611.6</v>
      </c>
      <c r="E670" s="16">
        <f>MAX(0, (calculations!A670-inputs!$C$5)*inputs!$B$5)</f>
        <v>0</v>
      </c>
      <c r="F670" s="19">
        <f>MAX(0,inputs!$B$13*(MIN(calculations!A670,inputs!$C$14)-inputs!$C$13))+MAX(0,inputs!$B$14*(calculations!A670-inputs!$C$14))</f>
        <v>5325.85</v>
      </c>
      <c r="G670" s="22">
        <f>MAX(MIN((calculations!A670-inputs!$B$21)/10000,100%),0) * inputs!$B$18</f>
        <v>2636.4</v>
      </c>
      <c r="H670" s="22">
        <f>IF(AND(inputs!$B$35="YES", calculations!A670&gt;=inputs!$B$36,calculations!A670&lt;inputs!$B$37),inputs!$B$38*MIN(2,inputs!$B$17),0)</f>
        <v>0</v>
      </c>
      <c r="I670" s="25">
        <f>MIN(inputs!$B$32,A670)</f>
        <v>20000</v>
      </c>
      <c r="J670" s="25">
        <f>inputs!$B$29*(1+inputs!$B$33)-MAX(0,inputs!$B$31*(I670-inputs!$B$30))</f>
        <v>46486.999999999993</v>
      </c>
      <c r="K670" s="26">
        <f t="shared" si="130"/>
        <v>20000</v>
      </c>
      <c r="L670" s="25">
        <f>MAX(0,J670*(1+inputs!$B$33)-MAX(0,inputs!$B$31*(K670-inputs!$B$30)))</f>
        <v>47184.304999999986</v>
      </c>
      <c r="M670" s="26">
        <f t="shared" si="131"/>
        <v>25200</v>
      </c>
      <c r="N670" s="25">
        <f>MAX(0,L670*(1+inputs!$B$33)-MAX(0,inputs!$B$31*(M670-inputs!$B$30)))</f>
        <v>47440.629574999977</v>
      </c>
      <c r="O670" s="26">
        <f t="shared" si="132"/>
        <v>30400</v>
      </c>
      <c r="P670" s="25">
        <f>MAX(0,N670*(1+inputs!$B$33)-MAX(0,inputs!$B$31*(O670-inputs!$B$30)))</f>
        <v>47232.799018624966</v>
      </c>
      <c r="Q670" s="26">
        <f t="shared" si="133"/>
        <v>35600</v>
      </c>
      <c r="R670" s="25">
        <f>MAX(0,P670*(1+inputs!$B$33)-MAX(0,inputs!$B$31*(Q670-inputs!$B$30)))</f>
        <v>46553.851003904332</v>
      </c>
      <c r="S670" s="26">
        <f t="shared" si="134"/>
        <v>40800</v>
      </c>
      <c r="T670" s="25">
        <f>MAX(0,R670*(1+inputs!$B$33)-MAX(0,inputs!$B$31*(S670-inputs!$B$30)))</f>
        <v>45396.718768962892</v>
      </c>
      <c r="U670" s="26">
        <f t="shared" si="135"/>
        <v>46000</v>
      </c>
      <c r="V670" s="25">
        <f>MAX(0,T670*(1+inputs!$B$33)-MAX(0,inputs!$B$31*(U670-inputs!$B$30)))</f>
        <v>43754.22955049733</v>
      </c>
      <c r="W670" s="26">
        <f t="shared" si="136"/>
        <v>51200</v>
      </c>
      <c r="X670" s="25">
        <f>MAX(0,V670*(1+inputs!$B$33)-MAX(0,inputs!$B$31*(W670-inputs!$B$30)))</f>
        <v>41619.102993754786</v>
      </c>
      <c r="Y670" s="26">
        <f t="shared" si="137"/>
        <v>56400</v>
      </c>
      <c r="Z670" s="25">
        <f>MAX(0,X670*(1+inputs!$B$33)-MAX(0,inputs!$B$31*(Y670-inputs!$B$30)))</f>
        <v>38983.949538661102</v>
      </c>
      <c r="AA670" s="25">
        <f>MAX(0,Y670*(1+inputs!$B$33)-MAX(0,inputs!$B$31*(Z670-inputs!$B$30)))</f>
        <v>55554.004541520495</v>
      </c>
      <c r="AB670" s="26">
        <f t="shared" si="138"/>
        <v>66800</v>
      </c>
      <c r="AC670" s="25">
        <f>MAX(0,AA670*(1+inputs!$B$33)-MAX(0,inputs!$B$31*(AB670-inputs!$B$30)))</f>
        <v>52191.874609643295</v>
      </c>
      <c r="AD670" s="26">
        <f>IF(inputs!$B$27="YES",MAX(0,inputs!$B$31*(AB670-inputs!$B$30)),0)</f>
        <v>0</v>
      </c>
      <c r="AE670" s="3">
        <f t="shared" si="139"/>
        <v>22114.050000000003</v>
      </c>
      <c r="AF670" s="1">
        <f t="shared" si="142"/>
        <v>0.42</v>
      </c>
      <c r="AG670" s="8">
        <f t="shared" si="140"/>
        <v>44685.95</v>
      </c>
    </row>
    <row r="671" spans="1:33" x14ac:dyDescent="0.2">
      <c r="A671" s="11">
        <f t="shared" si="141"/>
        <v>66900</v>
      </c>
      <c r="B671" s="15">
        <f>inputs!$C$3-MAX(0,MIN((calculations!A671-inputs!$B$8)*0.5,inputs!$C$3))+IF(AND(inputs!$B$23="YES",A671&lt;=inputs!$B$25),inputs!$B$24,0)</f>
        <v>12570</v>
      </c>
      <c r="C671" s="15">
        <f>MAX(0,MIN(A671-B671,inputs!$C$4)*inputs!$B$3)</f>
        <v>7540.2000000000007</v>
      </c>
      <c r="D671" s="16">
        <f>MAX(0,(MIN(A671,inputs!$C$5)-(inputs!$C$4+B671))*inputs!$B$4)</f>
        <v>6651.6</v>
      </c>
      <c r="E671" s="16">
        <f>MAX(0, (calculations!A671-inputs!$C$5)*inputs!$B$5)</f>
        <v>0</v>
      </c>
      <c r="F671" s="19">
        <f>MAX(0,inputs!$B$13*(MIN(calculations!A671,inputs!$C$14)-inputs!$C$13))+MAX(0,inputs!$B$14*(calculations!A671-inputs!$C$14))</f>
        <v>5327.85</v>
      </c>
      <c r="G671" s="22">
        <f>MAX(MIN((calculations!A671-inputs!$B$21)/10000,100%),0) * inputs!$B$18</f>
        <v>2636.4</v>
      </c>
      <c r="H671" s="22">
        <f>IF(AND(inputs!$B$35="YES", calculations!A671&gt;=inputs!$B$36,calculations!A671&lt;inputs!$B$37),inputs!$B$38*MIN(2,inputs!$B$17),0)</f>
        <v>0</v>
      </c>
      <c r="I671" s="25">
        <f>MIN(inputs!$B$32,A671)</f>
        <v>20000</v>
      </c>
      <c r="J671" s="25">
        <f>inputs!$B$29*(1+inputs!$B$33)-MAX(0,inputs!$B$31*(I671-inputs!$B$30))</f>
        <v>46486.999999999993</v>
      </c>
      <c r="K671" s="26">
        <f t="shared" si="130"/>
        <v>20000</v>
      </c>
      <c r="L671" s="25">
        <f>MAX(0,J671*(1+inputs!$B$33)-MAX(0,inputs!$B$31*(K671-inputs!$B$30)))</f>
        <v>47184.304999999986</v>
      </c>
      <c r="M671" s="26">
        <f t="shared" si="131"/>
        <v>25211.111111111109</v>
      </c>
      <c r="N671" s="25">
        <f>MAX(0,L671*(1+inputs!$B$33)-MAX(0,inputs!$B$31*(M671-inputs!$B$30)))</f>
        <v>47439.629574999977</v>
      </c>
      <c r="O671" s="26">
        <f t="shared" si="132"/>
        <v>30422.222222222223</v>
      </c>
      <c r="P671" s="25">
        <f>MAX(0,N671*(1+inputs!$B$33)-MAX(0,inputs!$B$31*(O671-inputs!$B$30)))</f>
        <v>47229.784018624967</v>
      </c>
      <c r="Q671" s="26">
        <f t="shared" si="133"/>
        <v>35633.333333333336</v>
      </c>
      <c r="R671" s="25">
        <f>MAX(0,P671*(1+inputs!$B$33)-MAX(0,inputs!$B$31*(Q671-inputs!$B$30)))</f>
        <v>46547.790778904331</v>
      </c>
      <c r="S671" s="26">
        <f t="shared" si="134"/>
        <v>40844.444444444445</v>
      </c>
      <c r="T671" s="25">
        <f>MAX(0,R671*(1+inputs!$B$33)-MAX(0,inputs!$B$31*(S671-inputs!$B$30)))</f>
        <v>45386.567640587891</v>
      </c>
      <c r="U671" s="26">
        <f t="shared" si="135"/>
        <v>46055.555555555555</v>
      </c>
      <c r="V671" s="25">
        <f>MAX(0,T671*(1+inputs!$B$33)-MAX(0,inputs!$B$31*(U671-inputs!$B$30)))</f>
        <v>43738.926155196699</v>
      </c>
      <c r="W671" s="26">
        <f t="shared" si="136"/>
        <v>51266.666666666672</v>
      </c>
      <c r="X671" s="25">
        <f>MAX(0,V671*(1+inputs!$B$33)-MAX(0,inputs!$B$31*(W671-inputs!$B$30)))</f>
        <v>41597.570047524641</v>
      </c>
      <c r="Y671" s="26">
        <f t="shared" si="137"/>
        <v>56477.777777777781</v>
      </c>
      <c r="Z671" s="25">
        <f>MAX(0,X671*(1+inputs!$B$33)-MAX(0,inputs!$B$31*(Y671-inputs!$B$30)))</f>
        <v>38955.093598237501</v>
      </c>
      <c r="AA671" s="25">
        <f>MAX(0,Y671*(1+inputs!$B$33)-MAX(0,inputs!$B$31*(Z671-inputs!$B$30)))</f>
        <v>55635.546020603069</v>
      </c>
      <c r="AB671" s="26">
        <f t="shared" si="138"/>
        <v>66900</v>
      </c>
      <c r="AC671" s="25">
        <f>MAX(0,AA671*(1+inputs!$B$33)-MAX(0,inputs!$B$31*(AB671-inputs!$B$30)))</f>
        <v>52265.639210912108</v>
      </c>
      <c r="AD671" s="26">
        <f>IF(inputs!$B$27="YES",MAX(0,inputs!$B$31*(AB671-inputs!$B$30)),0)</f>
        <v>0</v>
      </c>
      <c r="AE671" s="3">
        <f t="shared" si="139"/>
        <v>22156.050000000003</v>
      </c>
      <c r="AF671" s="1">
        <f t="shared" si="142"/>
        <v>0.42</v>
      </c>
      <c r="AG671" s="8">
        <f t="shared" si="140"/>
        <v>44743.95</v>
      </c>
    </row>
    <row r="672" spans="1:33" x14ac:dyDescent="0.2">
      <c r="A672" s="11">
        <f t="shared" si="141"/>
        <v>67000</v>
      </c>
      <c r="B672" s="15">
        <f>inputs!$C$3-MAX(0,MIN((calculations!A672-inputs!$B$8)*0.5,inputs!$C$3))+IF(AND(inputs!$B$23="YES",A672&lt;=inputs!$B$25),inputs!$B$24,0)</f>
        <v>12570</v>
      </c>
      <c r="C672" s="15">
        <f>MAX(0,MIN(A672-B672,inputs!$C$4)*inputs!$B$3)</f>
        <v>7540.2000000000007</v>
      </c>
      <c r="D672" s="16">
        <f>MAX(0,(MIN(A672,inputs!$C$5)-(inputs!$C$4+B672))*inputs!$B$4)</f>
        <v>6691.6</v>
      </c>
      <c r="E672" s="16">
        <f>MAX(0, (calculations!A672-inputs!$C$5)*inputs!$B$5)</f>
        <v>0</v>
      </c>
      <c r="F672" s="19">
        <f>MAX(0,inputs!$B$13*(MIN(calculations!A672,inputs!$C$14)-inputs!$C$13))+MAX(0,inputs!$B$14*(calculations!A672-inputs!$C$14))</f>
        <v>5329.85</v>
      </c>
      <c r="G672" s="22">
        <f>MAX(MIN((calculations!A672-inputs!$B$21)/10000,100%),0) * inputs!$B$18</f>
        <v>2636.4</v>
      </c>
      <c r="H672" s="22">
        <f>IF(AND(inputs!$B$35="YES", calculations!A672&gt;=inputs!$B$36,calculations!A672&lt;inputs!$B$37),inputs!$B$38*MIN(2,inputs!$B$17),0)</f>
        <v>0</v>
      </c>
      <c r="I672" s="25">
        <f>MIN(inputs!$B$32,A672)</f>
        <v>20000</v>
      </c>
      <c r="J672" s="25">
        <f>inputs!$B$29*(1+inputs!$B$33)-MAX(0,inputs!$B$31*(I672-inputs!$B$30))</f>
        <v>46486.999999999993</v>
      </c>
      <c r="K672" s="26">
        <f t="shared" si="130"/>
        <v>20000</v>
      </c>
      <c r="L672" s="25">
        <f>MAX(0,J672*(1+inputs!$B$33)-MAX(0,inputs!$B$31*(K672-inputs!$B$30)))</f>
        <v>47184.304999999986</v>
      </c>
      <c r="M672" s="26">
        <f t="shared" si="131"/>
        <v>25222.222222222223</v>
      </c>
      <c r="N672" s="25">
        <f>MAX(0,L672*(1+inputs!$B$33)-MAX(0,inputs!$B$31*(M672-inputs!$B$30)))</f>
        <v>47438.629574999977</v>
      </c>
      <c r="O672" s="26">
        <f t="shared" si="132"/>
        <v>30444.444444444445</v>
      </c>
      <c r="P672" s="25">
        <f>MAX(0,N672*(1+inputs!$B$33)-MAX(0,inputs!$B$31*(O672-inputs!$B$30)))</f>
        <v>47226.769018624967</v>
      </c>
      <c r="Q672" s="26">
        <f t="shared" si="133"/>
        <v>35666.666666666664</v>
      </c>
      <c r="R672" s="25">
        <f>MAX(0,P672*(1+inputs!$B$33)-MAX(0,inputs!$B$31*(Q672-inputs!$B$30)))</f>
        <v>46541.730553904337</v>
      </c>
      <c r="S672" s="26">
        <f t="shared" si="134"/>
        <v>40888.888888888891</v>
      </c>
      <c r="T672" s="25">
        <f>MAX(0,R672*(1+inputs!$B$33)-MAX(0,inputs!$B$31*(S672-inputs!$B$30)))</f>
        <v>45376.416512212898</v>
      </c>
      <c r="U672" s="26">
        <f t="shared" si="135"/>
        <v>46111.111111111109</v>
      </c>
      <c r="V672" s="25">
        <f>MAX(0,T672*(1+inputs!$B$33)-MAX(0,inputs!$B$31*(U672-inputs!$B$30)))</f>
        <v>43723.622759896083</v>
      </c>
      <c r="W672" s="26">
        <f t="shared" si="136"/>
        <v>51333.333333333328</v>
      </c>
      <c r="X672" s="25">
        <f>MAX(0,V672*(1+inputs!$B$33)-MAX(0,inputs!$B$31*(W672-inputs!$B$30)))</f>
        <v>41576.037101294518</v>
      </c>
      <c r="Y672" s="26">
        <f t="shared" si="137"/>
        <v>56555.555555555555</v>
      </c>
      <c r="Z672" s="25">
        <f>MAX(0,X672*(1+inputs!$B$33)-MAX(0,inputs!$B$31*(Y672-inputs!$B$30)))</f>
        <v>38926.23765781393</v>
      </c>
      <c r="AA672" s="25">
        <f>MAX(0,Y672*(1+inputs!$B$33)-MAX(0,inputs!$B$31*(Z672-inputs!$B$30)))</f>
        <v>55717.087499685629</v>
      </c>
      <c r="AB672" s="26">
        <f t="shared" si="138"/>
        <v>67000</v>
      </c>
      <c r="AC672" s="25">
        <f>MAX(0,AA672*(1+inputs!$B$33)-MAX(0,inputs!$B$31*(AB672-inputs!$B$30)))</f>
        <v>52339.403812180906</v>
      </c>
      <c r="AD672" s="26">
        <f>IF(inputs!$B$27="YES",MAX(0,inputs!$B$31*(AB672-inputs!$B$30)),0)</f>
        <v>0</v>
      </c>
      <c r="AE672" s="3">
        <f t="shared" si="139"/>
        <v>22198.050000000003</v>
      </c>
      <c r="AF672" s="1">
        <f t="shared" si="142"/>
        <v>0.42</v>
      </c>
      <c r="AG672" s="8">
        <f t="shared" si="140"/>
        <v>44801.95</v>
      </c>
    </row>
    <row r="673" spans="1:33" x14ac:dyDescent="0.2">
      <c r="A673" s="11">
        <f t="shared" si="141"/>
        <v>67100</v>
      </c>
      <c r="B673" s="15">
        <f>inputs!$C$3-MAX(0,MIN((calculations!A673-inputs!$B$8)*0.5,inputs!$C$3))+IF(AND(inputs!$B$23="YES",A673&lt;=inputs!$B$25),inputs!$B$24,0)</f>
        <v>12570</v>
      </c>
      <c r="C673" s="15">
        <f>MAX(0,MIN(A673-B673,inputs!$C$4)*inputs!$B$3)</f>
        <v>7540.2000000000007</v>
      </c>
      <c r="D673" s="16">
        <f>MAX(0,(MIN(A673,inputs!$C$5)-(inputs!$C$4+B673))*inputs!$B$4)</f>
        <v>6731.6</v>
      </c>
      <c r="E673" s="16">
        <f>MAX(0, (calculations!A673-inputs!$C$5)*inputs!$B$5)</f>
        <v>0</v>
      </c>
      <c r="F673" s="19">
        <f>MAX(0,inputs!$B$13*(MIN(calculations!A673,inputs!$C$14)-inputs!$C$13))+MAX(0,inputs!$B$14*(calculations!A673-inputs!$C$14))</f>
        <v>5331.85</v>
      </c>
      <c r="G673" s="22">
        <f>MAX(MIN((calculations!A673-inputs!$B$21)/10000,100%),0) * inputs!$B$18</f>
        <v>2636.4</v>
      </c>
      <c r="H673" s="22">
        <f>IF(AND(inputs!$B$35="YES", calculations!A673&gt;=inputs!$B$36,calculations!A673&lt;inputs!$B$37),inputs!$B$38*MIN(2,inputs!$B$17),0)</f>
        <v>0</v>
      </c>
      <c r="I673" s="25">
        <f>MIN(inputs!$B$32,A673)</f>
        <v>20000</v>
      </c>
      <c r="J673" s="25">
        <f>inputs!$B$29*(1+inputs!$B$33)-MAX(0,inputs!$B$31*(I673-inputs!$B$30))</f>
        <v>46486.999999999993</v>
      </c>
      <c r="K673" s="26">
        <f t="shared" si="130"/>
        <v>20000</v>
      </c>
      <c r="L673" s="25">
        <f>MAX(0,J673*(1+inputs!$B$33)-MAX(0,inputs!$B$31*(K673-inputs!$B$30)))</f>
        <v>47184.304999999986</v>
      </c>
      <c r="M673" s="26">
        <f t="shared" si="131"/>
        <v>25233.333333333332</v>
      </c>
      <c r="N673" s="25">
        <f>MAX(0,L673*(1+inputs!$B$33)-MAX(0,inputs!$B$31*(M673-inputs!$B$30)))</f>
        <v>47437.629574999977</v>
      </c>
      <c r="O673" s="26">
        <f t="shared" si="132"/>
        <v>30466.666666666664</v>
      </c>
      <c r="P673" s="25">
        <f>MAX(0,N673*(1+inputs!$B$33)-MAX(0,inputs!$B$31*(O673-inputs!$B$30)))</f>
        <v>47223.754018624968</v>
      </c>
      <c r="Q673" s="26">
        <f t="shared" si="133"/>
        <v>35700</v>
      </c>
      <c r="R673" s="25">
        <f>MAX(0,P673*(1+inputs!$B$33)-MAX(0,inputs!$B$31*(Q673-inputs!$B$30)))</f>
        <v>46535.670328904336</v>
      </c>
      <c r="S673" s="26">
        <f t="shared" si="134"/>
        <v>40933.333333333328</v>
      </c>
      <c r="T673" s="25">
        <f>MAX(0,R673*(1+inputs!$B$33)-MAX(0,inputs!$B$31*(S673-inputs!$B$30)))</f>
        <v>45366.265383837897</v>
      </c>
      <c r="U673" s="26">
        <f t="shared" si="135"/>
        <v>46166.666666666672</v>
      </c>
      <c r="V673" s="25">
        <f>MAX(0,T673*(1+inputs!$B$33)-MAX(0,inputs!$B$31*(U673-inputs!$B$30)))</f>
        <v>43708.31936459546</v>
      </c>
      <c r="W673" s="26">
        <f t="shared" si="136"/>
        <v>51400</v>
      </c>
      <c r="X673" s="25">
        <f>MAX(0,V673*(1+inputs!$B$33)-MAX(0,inputs!$B$31*(W673-inputs!$B$30)))</f>
        <v>41554.504155064387</v>
      </c>
      <c r="Y673" s="26">
        <f t="shared" si="137"/>
        <v>56633.333333333336</v>
      </c>
      <c r="Z673" s="25">
        <f>MAX(0,X673*(1+inputs!$B$33)-MAX(0,inputs!$B$31*(Y673-inputs!$B$30)))</f>
        <v>38897.381717390344</v>
      </c>
      <c r="AA673" s="25">
        <f>MAX(0,Y673*(1+inputs!$B$33)-MAX(0,inputs!$B$31*(Z673-inputs!$B$30)))</f>
        <v>55798.628978768196</v>
      </c>
      <c r="AB673" s="26">
        <f t="shared" si="138"/>
        <v>67100</v>
      </c>
      <c r="AC673" s="25">
        <f>MAX(0,AA673*(1+inputs!$B$33)-MAX(0,inputs!$B$31*(AB673-inputs!$B$30)))</f>
        <v>52413.168413449712</v>
      </c>
      <c r="AD673" s="26">
        <f>IF(inputs!$B$27="YES",MAX(0,inputs!$B$31*(AB673-inputs!$B$30)),0)</f>
        <v>0</v>
      </c>
      <c r="AE673" s="3">
        <f t="shared" si="139"/>
        <v>22240.050000000003</v>
      </c>
      <c r="AF673" s="1">
        <f t="shared" si="142"/>
        <v>0.42</v>
      </c>
      <c r="AG673" s="8">
        <f t="shared" si="140"/>
        <v>44859.95</v>
      </c>
    </row>
    <row r="674" spans="1:33" x14ac:dyDescent="0.2">
      <c r="A674" s="11">
        <f t="shared" si="141"/>
        <v>67200</v>
      </c>
      <c r="B674" s="15">
        <f>inputs!$C$3-MAX(0,MIN((calculations!A674-inputs!$B$8)*0.5,inputs!$C$3))+IF(AND(inputs!$B$23="YES",A674&lt;=inputs!$B$25),inputs!$B$24,0)</f>
        <v>12570</v>
      </c>
      <c r="C674" s="15">
        <f>MAX(0,MIN(A674-B674,inputs!$C$4)*inputs!$B$3)</f>
        <v>7540.2000000000007</v>
      </c>
      <c r="D674" s="16">
        <f>MAX(0,(MIN(A674,inputs!$C$5)-(inputs!$C$4+B674))*inputs!$B$4)</f>
        <v>6771.6</v>
      </c>
      <c r="E674" s="16">
        <f>MAX(0, (calculations!A674-inputs!$C$5)*inputs!$B$5)</f>
        <v>0</v>
      </c>
      <c r="F674" s="19">
        <f>MAX(0,inputs!$B$13*(MIN(calculations!A674,inputs!$C$14)-inputs!$C$13))+MAX(0,inputs!$B$14*(calculations!A674-inputs!$C$14))</f>
        <v>5333.85</v>
      </c>
      <c r="G674" s="22">
        <f>MAX(MIN((calculations!A674-inputs!$B$21)/10000,100%),0) * inputs!$B$18</f>
        <v>2636.4</v>
      </c>
      <c r="H674" s="22">
        <f>IF(AND(inputs!$B$35="YES", calculations!A674&gt;=inputs!$B$36,calculations!A674&lt;inputs!$B$37),inputs!$B$38*MIN(2,inputs!$B$17),0)</f>
        <v>0</v>
      </c>
      <c r="I674" s="25">
        <f>MIN(inputs!$B$32,A674)</f>
        <v>20000</v>
      </c>
      <c r="J674" s="25">
        <f>inputs!$B$29*(1+inputs!$B$33)-MAX(0,inputs!$B$31*(I674-inputs!$B$30))</f>
        <v>46486.999999999993</v>
      </c>
      <c r="K674" s="26">
        <f t="shared" si="130"/>
        <v>20000</v>
      </c>
      <c r="L674" s="25">
        <f>MAX(0,J674*(1+inputs!$B$33)-MAX(0,inputs!$B$31*(K674-inputs!$B$30)))</f>
        <v>47184.304999999986</v>
      </c>
      <c r="M674" s="26">
        <f t="shared" si="131"/>
        <v>25244.444444444445</v>
      </c>
      <c r="N674" s="25">
        <f>MAX(0,L674*(1+inputs!$B$33)-MAX(0,inputs!$B$31*(M674-inputs!$B$30)))</f>
        <v>47436.629574999977</v>
      </c>
      <c r="O674" s="26">
        <f t="shared" si="132"/>
        <v>30488.888888888891</v>
      </c>
      <c r="P674" s="25">
        <f>MAX(0,N674*(1+inputs!$B$33)-MAX(0,inputs!$B$31*(O674-inputs!$B$30)))</f>
        <v>47220.739018624969</v>
      </c>
      <c r="Q674" s="26">
        <f t="shared" si="133"/>
        <v>35733.333333333336</v>
      </c>
      <c r="R674" s="25">
        <f>MAX(0,P674*(1+inputs!$B$33)-MAX(0,inputs!$B$31*(Q674-inputs!$B$30)))</f>
        <v>46529.610103904335</v>
      </c>
      <c r="S674" s="26">
        <f t="shared" si="134"/>
        <v>40977.777777777781</v>
      </c>
      <c r="T674" s="25">
        <f>MAX(0,R674*(1+inputs!$B$33)-MAX(0,inputs!$B$31*(S674-inputs!$B$30)))</f>
        <v>45356.114255462897</v>
      </c>
      <c r="U674" s="26">
        <f t="shared" si="135"/>
        <v>46222.222222222219</v>
      </c>
      <c r="V674" s="25">
        <f>MAX(0,T674*(1+inputs!$B$33)-MAX(0,inputs!$B$31*(U674-inputs!$B$30)))</f>
        <v>43693.015969294836</v>
      </c>
      <c r="W674" s="26">
        <f t="shared" si="136"/>
        <v>51466.666666666672</v>
      </c>
      <c r="X674" s="25">
        <f>MAX(0,V674*(1+inputs!$B$33)-MAX(0,inputs!$B$31*(W674-inputs!$B$30)))</f>
        <v>41532.971208834249</v>
      </c>
      <c r="Y674" s="26">
        <f t="shared" si="137"/>
        <v>56711.111111111109</v>
      </c>
      <c r="Z674" s="25">
        <f>MAX(0,X674*(1+inputs!$B$33)-MAX(0,inputs!$B$31*(Y674-inputs!$B$30)))</f>
        <v>38868.525776966759</v>
      </c>
      <c r="AA674" s="25">
        <f>MAX(0,Y674*(1+inputs!$B$33)-MAX(0,inputs!$B$31*(Z674-inputs!$B$30)))</f>
        <v>55880.170457850763</v>
      </c>
      <c r="AB674" s="26">
        <f t="shared" si="138"/>
        <v>67200</v>
      </c>
      <c r="AC674" s="25">
        <f>MAX(0,AA674*(1+inputs!$B$33)-MAX(0,inputs!$B$31*(AB674-inputs!$B$30)))</f>
        <v>52486.933014718517</v>
      </c>
      <c r="AD674" s="26">
        <f>IF(inputs!$B$27="YES",MAX(0,inputs!$B$31*(AB674-inputs!$B$30)),0)</f>
        <v>0</v>
      </c>
      <c r="AE674" s="3">
        <f t="shared" si="139"/>
        <v>22282.050000000003</v>
      </c>
      <c r="AF674" s="1">
        <f t="shared" si="142"/>
        <v>0.42</v>
      </c>
      <c r="AG674" s="8">
        <f t="shared" si="140"/>
        <v>44917.95</v>
      </c>
    </row>
    <row r="675" spans="1:33" x14ac:dyDescent="0.2">
      <c r="A675" s="11">
        <f t="shared" si="141"/>
        <v>67300</v>
      </c>
      <c r="B675" s="15">
        <f>inputs!$C$3-MAX(0,MIN((calculations!A675-inputs!$B$8)*0.5,inputs!$C$3))+IF(AND(inputs!$B$23="YES",A675&lt;=inputs!$B$25),inputs!$B$24,0)</f>
        <v>12570</v>
      </c>
      <c r="C675" s="15">
        <f>MAX(0,MIN(A675-B675,inputs!$C$4)*inputs!$B$3)</f>
        <v>7540.2000000000007</v>
      </c>
      <c r="D675" s="16">
        <f>MAX(0,(MIN(A675,inputs!$C$5)-(inputs!$C$4+B675))*inputs!$B$4)</f>
        <v>6811.6</v>
      </c>
      <c r="E675" s="16">
        <f>MAX(0, (calculations!A675-inputs!$C$5)*inputs!$B$5)</f>
        <v>0</v>
      </c>
      <c r="F675" s="19">
        <f>MAX(0,inputs!$B$13*(MIN(calculations!A675,inputs!$C$14)-inputs!$C$13))+MAX(0,inputs!$B$14*(calculations!A675-inputs!$C$14))</f>
        <v>5335.85</v>
      </c>
      <c r="G675" s="22">
        <f>MAX(MIN((calculations!A675-inputs!$B$21)/10000,100%),0) * inputs!$B$18</f>
        <v>2636.4</v>
      </c>
      <c r="H675" s="22">
        <f>IF(AND(inputs!$B$35="YES", calculations!A675&gt;=inputs!$B$36,calculations!A675&lt;inputs!$B$37),inputs!$B$38*MIN(2,inputs!$B$17),0)</f>
        <v>0</v>
      </c>
      <c r="I675" s="25">
        <f>MIN(inputs!$B$32,A675)</f>
        <v>20000</v>
      </c>
      <c r="J675" s="25">
        <f>inputs!$B$29*(1+inputs!$B$33)-MAX(0,inputs!$B$31*(I675-inputs!$B$30))</f>
        <v>46486.999999999993</v>
      </c>
      <c r="K675" s="26">
        <f t="shared" si="130"/>
        <v>20000</v>
      </c>
      <c r="L675" s="25">
        <f>MAX(0,J675*(1+inputs!$B$33)-MAX(0,inputs!$B$31*(K675-inputs!$B$30)))</f>
        <v>47184.304999999986</v>
      </c>
      <c r="M675" s="26">
        <f t="shared" si="131"/>
        <v>25255.555555555555</v>
      </c>
      <c r="N675" s="25">
        <f>MAX(0,L675*(1+inputs!$B$33)-MAX(0,inputs!$B$31*(M675-inputs!$B$30)))</f>
        <v>47435.629574999977</v>
      </c>
      <c r="O675" s="26">
        <f t="shared" si="132"/>
        <v>30511.111111111109</v>
      </c>
      <c r="P675" s="25">
        <f>MAX(0,N675*(1+inputs!$B$33)-MAX(0,inputs!$B$31*(O675-inputs!$B$30)))</f>
        <v>47217.724018624969</v>
      </c>
      <c r="Q675" s="26">
        <f t="shared" si="133"/>
        <v>35766.666666666664</v>
      </c>
      <c r="R675" s="25">
        <f>MAX(0,P675*(1+inputs!$B$33)-MAX(0,inputs!$B$31*(Q675-inputs!$B$30)))</f>
        <v>46523.549878904334</v>
      </c>
      <c r="S675" s="26">
        <f t="shared" si="134"/>
        <v>41022.222222222219</v>
      </c>
      <c r="T675" s="25">
        <f>MAX(0,R675*(1+inputs!$B$33)-MAX(0,inputs!$B$31*(S675-inputs!$B$30)))</f>
        <v>45345.963127087889</v>
      </c>
      <c r="U675" s="26">
        <f t="shared" si="135"/>
        <v>46277.777777777781</v>
      </c>
      <c r="V675" s="25">
        <f>MAX(0,T675*(1+inputs!$B$33)-MAX(0,inputs!$B$31*(U675-inputs!$B$30)))</f>
        <v>43677.712573994198</v>
      </c>
      <c r="W675" s="26">
        <f t="shared" si="136"/>
        <v>51533.333333333328</v>
      </c>
      <c r="X675" s="25">
        <f>MAX(0,V675*(1+inputs!$B$33)-MAX(0,inputs!$B$31*(W675-inputs!$B$30)))</f>
        <v>41511.438262604104</v>
      </c>
      <c r="Y675" s="26">
        <f t="shared" si="137"/>
        <v>56788.888888888891</v>
      </c>
      <c r="Z675" s="25">
        <f>MAX(0,X675*(1+inputs!$B$33)-MAX(0,inputs!$B$31*(Y675-inputs!$B$30)))</f>
        <v>38839.669836543158</v>
      </c>
      <c r="AA675" s="25">
        <f>MAX(0,Y675*(1+inputs!$B$33)-MAX(0,inputs!$B$31*(Z675-inputs!$B$30)))</f>
        <v>55961.711936933338</v>
      </c>
      <c r="AB675" s="26">
        <f t="shared" si="138"/>
        <v>67300</v>
      </c>
      <c r="AC675" s="25">
        <f>MAX(0,AA675*(1+inputs!$B$33)-MAX(0,inputs!$B$31*(AB675-inputs!$B$30)))</f>
        <v>52560.69761598733</v>
      </c>
      <c r="AD675" s="26">
        <f>IF(inputs!$B$27="YES",MAX(0,inputs!$B$31*(AB675-inputs!$B$30)),0)</f>
        <v>0</v>
      </c>
      <c r="AE675" s="3">
        <f t="shared" si="139"/>
        <v>22324.050000000003</v>
      </c>
      <c r="AF675" s="1">
        <f t="shared" si="142"/>
        <v>0.42</v>
      </c>
      <c r="AG675" s="8">
        <f t="shared" si="140"/>
        <v>44975.95</v>
      </c>
    </row>
    <row r="676" spans="1:33" x14ac:dyDescent="0.2">
      <c r="A676" s="11">
        <f t="shared" si="141"/>
        <v>67400</v>
      </c>
      <c r="B676" s="15">
        <f>inputs!$C$3-MAX(0,MIN((calculations!A676-inputs!$B$8)*0.5,inputs!$C$3))+IF(AND(inputs!$B$23="YES",A676&lt;=inputs!$B$25),inputs!$B$24,0)</f>
        <v>12570</v>
      </c>
      <c r="C676" s="15">
        <f>MAX(0,MIN(A676-B676,inputs!$C$4)*inputs!$B$3)</f>
        <v>7540.2000000000007</v>
      </c>
      <c r="D676" s="16">
        <f>MAX(0,(MIN(A676,inputs!$C$5)-(inputs!$C$4+B676))*inputs!$B$4)</f>
        <v>6851.6</v>
      </c>
      <c r="E676" s="16">
        <f>MAX(0, (calculations!A676-inputs!$C$5)*inputs!$B$5)</f>
        <v>0</v>
      </c>
      <c r="F676" s="19">
        <f>MAX(0,inputs!$B$13*(MIN(calculations!A676,inputs!$C$14)-inputs!$C$13))+MAX(0,inputs!$B$14*(calculations!A676-inputs!$C$14))</f>
        <v>5337.85</v>
      </c>
      <c r="G676" s="22">
        <f>MAX(MIN((calculations!A676-inputs!$B$21)/10000,100%),0) * inputs!$B$18</f>
        <v>2636.4</v>
      </c>
      <c r="H676" s="22">
        <f>IF(AND(inputs!$B$35="YES", calculations!A676&gt;=inputs!$B$36,calculations!A676&lt;inputs!$B$37),inputs!$B$38*MIN(2,inputs!$B$17),0)</f>
        <v>0</v>
      </c>
      <c r="I676" s="25">
        <f>MIN(inputs!$B$32,A676)</f>
        <v>20000</v>
      </c>
      <c r="J676" s="25">
        <f>inputs!$B$29*(1+inputs!$B$33)-MAX(0,inputs!$B$31*(I676-inputs!$B$30))</f>
        <v>46486.999999999993</v>
      </c>
      <c r="K676" s="26">
        <f t="shared" si="130"/>
        <v>20000</v>
      </c>
      <c r="L676" s="25">
        <f>MAX(0,J676*(1+inputs!$B$33)-MAX(0,inputs!$B$31*(K676-inputs!$B$30)))</f>
        <v>47184.304999999986</v>
      </c>
      <c r="M676" s="26">
        <f t="shared" si="131"/>
        <v>25266.666666666668</v>
      </c>
      <c r="N676" s="25">
        <f>MAX(0,L676*(1+inputs!$B$33)-MAX(0,inputs!$B$31*(M676-inputs!$B$30)))</f>
        <v>47434.629574999977</v>
      </c>
      <c r="O676" s="26">
        <f t="shared" si="132"/>
        <v>30533.333333333336</v>
      </c>
      <c r="P676" s="25">
        <f>MAX(0,N676*(1+inputs!$B$33)-MAX(0,inputs!$B$31*(O676-inputs!$B$30)))</f>
        <v>47214.70901862497</v>
      </c>
      <c r="Q676" s="26">
        <f t="shared" si="133"/>
        <v>35800</v>
      </c>
      <c r="R676" s="25">
        <f>MAX(0,P676*(1+inputs!$B$33)-MAX(0,inputs!$B$31*(Q676-inputs!$B$30)))</f>
        <v>46517.48965390434</v>
      </c>
      <c r="S676" s="26">
        <f t="shared" si="134"/>
        <v>41066.666666666672</v>
      </c>
      <c r="T676" s="25">
        <f>MAX(0,R676*(1+inputs!$B$33)-MAX(0,inputs!$B$31*(S676-inputs!$B$30)))</f>
        <v>45335.811998712896</v>
      </c>
      <c r="U676" s="26">
        <f t="shared" si="135"/>
        <v>46333.333333333328</v>
      </c>
      <c r="V676" s="25">
        <f>MAX(0,T676*(1+inputs!$B$33)-MAX(0,inputs!$B$31*(U676-inputs!$B$30)))</f>
        <v>43662.409178693582</v>
      </c>
      <c r="W676" s="26">
        <f t="shared" si="136"/>
        <v>51600</v>
      </c>
      <c r="X676" s="25">
        <f>MAX(0,V676*(1+inputs!$B$33)-MAX(0,inputs!$B$31*(W676-inputs!$B$30)))</f>
        <v>41489.905316373981</v>
      </c>
      <c r="Y676" s="26">
        <f t="shared" si="137"/>
        <v>56866.666666666664</v>
      </c>
      <c r="Z676" s="25">
        <f>MAX(0,X676*(1+inputs!$B$33)-MAX(0,inputs!$B$31*(Y676-inputs!$B$30)))</f>
        <v>38810.813896119587</v>
      </c>
      <c r="AA676" s="25">
        <f>MAX(0,Y676*(1+inputs!$B$33)-MAX(0,inputs!$B$31*(Z676-inputs!$B$30)))</f>
        <v>56043.253416015898</v>
      </c>
      <c r="AB676" s="26">
        <f t="shared" si="138"/>
        <v>67400</v>
      </c>
      <c r="AC676" s="25">
        <f>MAX(0,AA676*(1+inputs!$B$33)-MAX(0,inputs!$B$31*(AB676-inputs!$B$30)))</f>
        <v>52634.462217256128</v>
      </c>
      <c r="AD676" s="26">
        <f>IF(inputs!$B$27="YES",MAX(0,inputs!$B$31*(AB676-inputs!$B$30)),0)</f>
        <v>0</v>
      </c>
      <c r="AE676" s="3">
        <f t="shared" si="139"/>
        <v>22366.050000000003</v>
      </c>
      <c r="AF676" s="1">
        <f t="shared" si="142"/>
        <v>0.42</v>
      </c>
      <c r="AG676" s="8">
        <f t="shared" si="140"/>
        <v>45033.95</v>
      </c>
    </row>
    <row r="677" spans="1:33" x14ac:dyDescent="0.2">
      <c r="A677" s="11">
        <f t="shared" si="141"/>
        <v>67500</v>
      </c>
      <c r="B677" s="15">
        <f>inputs!$C$3-MAX(0,MIN((calculations!A677-inputs!$B$8)*0.5,inputs!$C$3))+IF(AND(inputs!$B$23="YES",A677&lt;=inputs!$B$25),inputs!$B$24,0)</f>
        <v>12570</v>
      </c>
      <c r="C677" s="15">
        <f>MAX(0,MIN(A677-B677,inputs!$C$4)*inputs!$B$3)</f>
        <v>7540.2000000000007</v>
      </c>
      <c r="D677" s="16">
        <f>MAX(0,(MIN(A677,inputs!$C$5)-(inputs!$C$4+B677))*inputs!$B$4)</f>
        <v>6891.6</v>
      </c>
      <c r="E677" s="16">
        <f>MAX(0, (calculations!A677-inputs!$C$5)*inputs!$B$5)</f>
        <v>0</v>
      </c>
      <c r="F677" s="19">
        <f>MAX(0,inputs!$B$13*(MIN(calculations!A677,inputs!$C$14)-inputs!$C$13))+MAX(0,inputs!$B$14*(calculations!A677-inputs!$C$14))</f>
        <v>5339.85</v>
      </c>
      <c r="G677" s="22">
        <f>MAX(MIN((calculations!A677-inputs!$B$21)/10000,100%),0) * inputs!$B$18</f>
        <v>2636.4</v>
      </c>
      <c r="H677" s="22">
        <f>IF(AND(inputs!$B$35="YES", calculations!A677&gt;=inputs!$B$36,calculations!A677&lt;inputs!$B$37),inputs!$B$38*MIN(2,inputs!$B$17),0)</f>
        <v>0</v>
      </c>
      <c r="I677" s="25">
        <f>MIN(inputs!$B$32,A677)</f>
        <v>20000</v>
      </c>
      <c r="J677" s="25">
        <f>inputs!$B$29*(1+inputs!$B$33)-MAX(0,inputs!$B$31*(I677-inputs!$B$30))</f>
        <v>46486.999999999993</v>
      </c>
      <c r="K677" s="26">
        <f t="shared" si="130"/>
        <v>20000</v>
      </c>
      <c r="L677" s="25">
        <f>MAX(0,J677*(1+inputs!$B$33)-MAX(0,inputs!$B$31*(K677-inputs!$B$30)))</f>
        <v>47184.304999999986</v>
      </c>
      <c r="M677" s="26">
        <f t="shared" si="131"/>
        <v>25277.777777777777</v>
      </c>
      <c r="N677" s="25">
        <f>MAX(0,L677*(1+inputs!$B$33)-MAX(0,inputs!$B$31*(M677-inputs!$B$30)))</f>
        <v>47433.629574999977</v>
      </c>
      <c r="O677" s="26">
        <f t="shared" si="132"/>
        <v>30555.555555555555</v>
      </c>
      <c r="P677" s="25">
        <f>MAX(0,N677*(1+inputs!$B$33)-MAX(0,inputs!$B$31*(O677-inputs!$B$30)))</f>
        <v>47211.69401862497</v>
      </c>
      <c r="Q677" s="26">
        <f t="shared" si="133"/>
        <v>35833.333333333336</v>
      </c>
      <c r="R677" s="25">
        <f>MAX(0,P677*(1+inputs!$B$33)-MAX(0,inputs!$B$31*(Q677-inputs!$B$30)))</f>
        <v>46511.429428904339</v>
      </c>
      <c r="S677" s="26">
        <f t="shared" si="134"/>
        <v>41111.111111111109</v>
      </c>
      <c r="T677" s="25">
        <f>MAX(0,R677*(1+inputs!$B$33)-MAX(0,inputs!$B$31*(S677-inputs!$B$30)))</f>
        <v>45325.660870337895</v>
      </c>
      <c r="U677" s="26">
        <f t="shared" si="135"/>
        <v>46388.888888888891</v>
      </c>
      <c r="V677" s="25">
        <f>MAX(0,T677*(1+inputs!$B$33)-MAX(0,inputs!$B$31*(U677-inputs!$B$30)))</f>
        <v>43647.105783392959</v>
      </c>
      <c r="W677" s="26">
        <f t="shared" si="136"/>
        <v>51666.666666666672</v>
      </c>
      <c r="X677" s="25">
        <f>MAX(0,V677*(1+inputs!$B$33)-MAX(0,inputs!$B$31*(W677-inputs!$B$30)))</f>
        <v>41468.37237014385</v>
      </c>
      <c r="Y677" s="26">
        <f t="shared" si="137"/>
        <v>56944.444444444445</v>
      </c>
      <c r="Z677" s="25">
        <f>MAX(0,X677*(1+inputs!$B$33)-MAX(0,inputs!$B$31*(Y677-inputs!$B$30)))</f>
        <v>38781.957955696002</v>
      </c>
      <c r="AA677" s="25">
        <f>MAX(0,Y677*(1+inputs!$B$33)-MAX(0,inputs!$B$31*(Z677-inputs!$B$30)))</f>
        <v>56124.794895098472</v>
      </c>
      <c r="AB677" s="26">
        <f t="shared" si="138"/>
        <v>67500</v>
      </c>
      <c r="AC677" s="25">
        <f>MAX(0,AA677*(1+inputs!$B$33)-MAX(0,inputs!$B$31*(AB677-inputs!$B$30)))</f>
        <v>52708.226818524941</v>
      </c>
      <c r="AD677" s="26">
        <f>IF(inputs!$B$27="YES",MAX(0,inputs!$B$31*(AB677-inputs!$B$30)),0)</f>
        <v>0</v>
      </c>
      <c r="AE677" s="3">
        <f t="shared" si="139"/>
        <v>22408.050000000003</v>
      </c>
      <c r="AF677" s="1">
        <f t="shared" si="142"/>
        <v>0.42</v>
      </c>
      <c r="AG677" s="8">
        <f t="shared" si="140"/>
        <v>45091.95</v>
      </c>
    </row>
    <row r="678" spans="1:33" x14ac:dyDescent="0.2">
      <c r="A678" s="11">
        <f t="shared" si="141"/>
        <v>67600</v>
      </c>
      <c r="B678" s="15">
        <f>inputs!$C$3-MAX(0,MIN((calculations!A678-inputs!$B$8)*0.5,inputs!$C$3))+IF(AND(inputs!$B$23="YES",A678&lt;=inputs!$B$25),inputs!$B$24,0)</f>
        <v>12570</v>
      </c>
      <c r="C678" s="15">
        <f>MAX(0,MIN(A678-B678,inputs!$C$4)*inputs!$B$3)</f>
        <v>7540.2000000000007</v>
      </c>
      <c r="D678" s="16">
        <f>MAX(0,(MIN(A678,inputs!$C$5)-(inputs!$C$4+B678))*inputs!$B$4)</f>
        <v>6931.6</v>
      </c>
      <c r="E678" s="16">
        <f>MAX(0, (calculations!A678-inputs!$C$5)*inputs!$B$5)</f>
        <v>0</v>
      </c>
      <c r="F678" s="19">
        <f>MAX(0,inputs!$B$13*(MIN(calculations!A678,inputs!$C$14)-inputs!$C$13))+MAX(0,inputs!$B$14*(calculations!A678-inputs!$C$14))</f>
        <v>5341.85</v>
      </c>
      <c r="G678" s="22">
        <f>MAX(MIN((calculations!A678-inputs!$B$21)/10000,100%),0) * inputs!$B$18</f>
        <v>2636.4</v>
      </c>
      <c r="H678" s="22">
        <f>IF(AND(inputs!$B$35="YES", calculations!A678&gt;=inputs!$B$36,calculations!A678&lt;inputs!$B$37),inputs!$B$38*MIN(2,inputs!$B$17),0)</f>
        <v>0</v>
      </c>
      <c r="I678" s="25">
        <f>MIN(inputs!$B$32,A678)</f>
        <v>20000</v>
      </c>
      <c r="J678" s="25">
        <f>inputs!$B$29*(1+inputs!$B$33)-MAX(0,inputs!$B$31*(I678-inputs!$B$30))</f>
        <v>46486.999999999993</v>
      </c>
      <c r="K678" s="26">
        <f t="shared" si="130"/>
        <v>20000</v>
      </c>
      <c r="L678" s="25">
        <f>MAX(0,J678*(1+inputs!$B$33)-MAX(0,inputs!$B$31*(K678-inputs!$B$30)))</f>
        <v>47184.304999999986</v>
      </c>
      <c r="M678" s="26">
        <f t="shared" si="131"/>
        <v>25288.888888888891</v>
      </c>
      <c r="N678" s="25">
        <f>MAX(0,L678*(1+inputs!$B$33)-MAX(0,inputs!$B$31*(M678-inputs!$B$30)))</f>
        <v>47432.629574999977</v>
      </c>
      <c r="O678" s="26">
        <f t="shared" si="132"/>
        <v>30577.777777777777</v>
      </c>
      <c r="P678" s="25">
        <f>MAX(0,N678*(1+inputs!$B$33)-MAX(0,inputs!$B$31*(O678-inputs!$B$30)))</f>
        <v>47208.679018624971</v>
      </c>
      <c r="Q678" s="26">
        <f t="shared" si="133"/>
        <v>35866.666666666664</v>
      </c>
      <c r="R678" s="25">
        <f>MAX(0,P678*(1+inputs!$B$33)-MAX(0,inputs!$B$31*(Q678-inputs!$B$30)))</f>
        <v>46505.369203904338</v>
      </c>
      <c r="S678" s="26">
        <f t="shared" si="134"/>
        <v>41155.555555555555</v>
      </c>
      <c r="T678" s="25">
        <f>MAX(0,R678*(1+inputs!$B$33)-MAX(0,inputs!$B$31*(S678-inputs!$B$30)))</f>
        <v>45315.509741962895</v>
      </c>
      <c r="U678" s="26">
        <f t="shared" si="135"/>
        <v>46444.444444444445</v>
      </c>
      <c r="V678" s="25">
        <f>MAX(0,T678*(1+inputs!$B$33)-MAX(0,inputs!$B$31*(U678-inputs!$B$30)))</f>
        <v>43631.802388092328</v>
      </c>
      <c r="W678" s="26">
        <f t="shared" si="136"/>
        <v>51733.333333333328</v>
      </c>
      <c r="X678" s="25">
        <f>MAX(0,V678*(1+inputs!$B$33)-MAX(0,inputs!$B$31*(W678-inputs!$B$30)))</f>
        <v>41446.839423913705</v>
      </c>
      <c r="Y678" s="26">
        <f t="shared" si="137"/>
        <v>57022.222222222219</v>
      </c>
      <c r="Z678" s="25">
        <f>MAX(0,X678*(1+inputs!$B$33)-MAX(0,inputs!$B$31*(Y678-inputs!$B$30)))</f>
        <v>38753.102015272401</v>
      </c>
      <c r="AA678" s="25">
        <f>MAX(0,Y678*(1+inputs!$B$33)-MAX(0,inputs!$B$31*(Z678-inputs!$B$30)))</f>
        <v>56206.336374181032</v>
      </c>
      <c r="AB678" s="26">
        <f t="shared" si="138"/>
        <v>67600</v>
      </c>
      <c r="AC678" s="25">
        <f>MAX(0,AA678*(1+inputs!$B$33)-MAX(0,inputs!$B$31*(AB678-inputs!$B$30)))</f>
        <v>52781.99141979374</v>
      </c>
      <c r="AD678" s="26">
        <f>IF(inputs!$B$27="YES",MAX(0,inputs!$B$31*(AB678-inputs!$B$30)),0)</f>
        <v>0</v>
      </c>
      <c r="AE678" s="3">
        <f t="shared" si="139"/>
        <v>22450.050000000003</v>
      </c>
      <c r="AF678" s="1">
        <f t="shared" si="142"/>
        <v>0.42</v>
      </c>
      <c r="AG678" s="8">
        <f t="shared" si="140"/>
        <v>45149.95</v>
      </c>
    </row>
    <row r="679" spans="1:33" x14ac:dyDescent="0.2">
      <c r="A679" s="11">
        <f t="shared" si="141"/>
        <v>67700</v>
      </c>
      <c r="B679" s="15">
        <f>inputs!$C$3-MAX(0,MIN((calculations!A679-inputs!$B$8)*0.5,inputs!$C$3))+IF(AND(inputs!$B$23="YES",A679&lt;=inputs!$B$25),inputs!$B$24,0)</f>
        <v>12570</v>
      </c>
      <c r="C679" s="15">
        <f>MAX(0,MIN(A679-B679,inputs!$C$4)*inputs!$B$3)</f>
        <v>7540.2000000000007</v>
      </c>
      <c r="D679" s="16">
        <f>MAX(0,(MIN(A679,inputs!$C$5)-(inputs!$C$4+B679))*inputs!$B$4)</f>
        <v>6971.6</v>
      </c>
      <c r="E679" s="16">
        <f>MAX(0, (calculations!A679-inputs!$C$5)*inputs!$B$5)</f>
        <v>0</v>
      </c>
      <c r="F679" s="19">
        <f>MAX(0,inputs!$B$13*(MIN(calculations!A679,inputs!$C$14)-inputs!$C$13))+MAX(0,inputs!$B$14*(calculations!A679-inputs!$C$14))</f>
        <v>5343.85</v>
      </c>
      <c r="G679" s="22">
        <f>MAX(MIN((calculations!A679-inputs!$B$21)/10000,100%),0) * inputs!$B$18</f>
        <v>2636.4</v>
      </c>
      <c r="H679" s="22">
        <f>IF(AND(inputs!$B$35="YES", calculations!A679&gt;=inputs!$B$36,calculations!A679&lt;inputs!$B$37),inputs!$B$38*MIN(2,inputs!$B$17),0)</f>
        <v>0</v>
      </c>
      <c r="I679" s="25">
        <f>MIN(inputs!$B$32,A679)</f>
        <v>20000</v>
      </c>
      <c r="J679" s="25">
        <f>inputs!$B$29*(1+inputs!$B$33)-MAX(0,inputs!$B$31*(I679-inputs!$B$30))</f>
        <v>46486.999999999993</v>
      </c>
      <c r="K679" s="26">
        <f t="shared" si="130"/>
        <v>20000</v>
      </c>
      <c r="L679" s="25">
        <f>MAX(0,J679*(1+inputs!$B$33)-MAX(0,inputs!$B$31*(K679-inputs!$B$30)))</f>
        <v>47184.304999999986</v>
      </c>
      <c r="M679" s="26">
        <f t="shared" si="131"/>
        <v>25300</v>
      </c>
      <c r="N679" s="25">
        <f>MAX(0,L679*(1+inputs!$B$33)-MAX(0,inputs!$B$31*(M679-inputs!$B$30)))</f>
        <v>47431.629574999977</v>
      </c>
      <c r="O679" s="26">
        <f t="shared" si="132"/>
        <v>30600</v>
      </c>
      <c r="P679" s="25">
        <f>MAX(0,N679*(1+inputs!$B$33)-MAX(0,inputs!$B$31*(O679-inputs!$B$30)))</f>
        <v>47205.664018624972</v>
      </c>
      <c r="Q679" s="26">
        <f t="shared" si="133"/>
        <v>35900</v>
      </c>
      <c r="R679" s="25">
        <f>MAX(0,P679*(1+inputs!$B$33)-MAX(0,inputs!$B$31*(Q679-inputs!$B$30)))</f>
        <v>46499.308978904337</v>
      </c>
      <c r="S679" s="26">
        <f t="shared" si="134"/>
        <v>41200</v>
      </c>
      <c r="T679" s="25">
        <f>MAX(0,R679*(1+inputs!$B$33)-MAX(0,inputs!$B$31*(S679-inputs!$B$30)))</f>
        <v>45305.358613587894</v>
      </c>
      <c r="U679" s="26">
        <f t="shared" si="135"/>
        <v>46500</v>
      </c>
      <c r="V679" s="25">
        <f>MAX(0,T679*(1+inputs!$B$33)-MAX(0,inputs!$B$31*(U679-inputs!$B$30)))</f>
        <v>43616.498992791705</v>
      </c>
      <c r="W679" s="26">
        <f t="shared" si="136"/>
        <v>51800</v>
      </c>
      <c r="X679" s="25">
        <f>MAX(0,V679*(1+inputs!$B$33)-MAX(0,inputs!$B$31*(W679-inputs!$B$30)))</f>
        <v>41425.306477683574</v>
      </c>
      <c r="Y679" s="26">
        <f t="shared" si="137"/>
        <v>57100</v>
      </c>
      <c r="Z679" s="25">
        <f>MAX(0,X679*(1+inputs!$B$33)-MAX(0,inputs!$B$31*(Y679-inputs!$B$30)))</f>
        <v>38724.246074848823</v>
      </c>
      <c r="AA679" s="25">
        <f>MAX(0,Y679*(1+inputs!$B$33)-MAX(0,inputs!$B$31*(Z679-inputs!$B$30)))</f>
        <v>56287.877853263599</v>
      </c>
      <c r="AB679" s="26">
        <f t="shared" si="138"/>
        <v>67700</v>
      </c>
      <c r="AC679" s="25">
        <f>MAX(0,AA679*(1+inputs!$B$33)-MAX(0,inputs!$B$31*(AB679-inputs!$B$30)))</f>
        <v>52855.756021062545</v>
      </c>
      <c r="AD679" s="26">
        <f>IF(inputs!$B$27="YES",MAX(0,inputs!$B$31*(AB679-inputs!$B$30)),0)</f>
        <v>0</v>
      </c>
      <c r="AE679" s="3">
        <f t="shared" si="139"/>
        <v>22492.050000000003</v>
      </c>
      <c r="AF679" s="1">
        <f t="shared" si="142"/>
        <v>0.42</v>
      </c>
      <c r="AG679" s="8">
        <f t="shared" si="140"/>
        <v>45207.95</v>
      </c>
    </row>
    <row r="680" spans="1:33" x14ac:dyDescent="0.2">
      <c r="A680" s="11">
        <f t="shared" si="141"/>
        <v>67800</v>
      </c>
      <c r="B680" s="15">
        <f>inputs!$C$3-MAX(0,MIN((calculations!A680-inputs!$B$8)*0.5,inputs!$C$3))+IF(AND(inputs!$B$23="YES",A680&lt;=inputs!$B$25),inputs!$B$24,0)</f>
        <v>12570</v>
      </c>
      <c r="C680" s="15">
        <f>MAX(0,MIN(A680-B680,inputs!$C$4)*inputs!$B$3)</f>
        <v>7540.2000000000007</v>
      </c>
      <c r="D680" s="16">
        <f>MAX(0,(MIN(A680,inputs!$C$5)-(inputs!$C$4+B680))*inputs!$B$4)</f>
        <v>7011.6</v>
      </c>
      <c r="E680" s="16">
        <f>MAX(0, (calculations!A680-inputs!$C$5)*inputs!$B$5)</f>
        <v>0</v>
      </c>
      <c r="F680" s="19">
        <f>MAX(0,inputs!$B$13*(MIN(calculations!A680,inputs!$C$14)-inputs!$C$13))+MAX(0,inputs!$B$14*(calculations!A680-inputs!$C$14))</f>
        <v>5345.85</v>
      </c>
      <c r="G680" s="22">
        <f>MAX(MIN((calculations!A680-inputs!$B$21)/10000,100%),0) * inputs!$B$18</f>
        <v>2636.4</v>
      </c>
      <c r="H680" s="22">
        <f>IF(AND(inputs!$B$35="YES", calculations!A680&gt;=inputs!$B$36,calculations!A680&lt;inputs!$B$37),inputs!$B$38*MIN(2,inputs!$B$17),0)</f>
        <v>0</v>
      </c>
      <c r="I680" s="25">
        <f>MIN(inputs!$B$32,A680)</f>
        <v>20000</v>
      </c>
      <c r="J680" s="25">
        <f>inputs!$B$29*(1+inputs!$B$33)-MAX(0,inputs!$B$31*(I680-inputs!$B$30))</f>
        <v>46486.999999999993</v>
      </c>
      <c r="K680" s="26">
        <f t="shared" si="130"/>
        <v>20000</v>
      </c>
      <c r="L680" s="25">
        <f>MAX(0,J680*(1+inputs!$B$33)-MAX(0,inputs!$B$31*(K680-inputs!$B$30)))</f>
        <v>47184.304999999986</v>
      </c>
      <c r="M680" s="26">
        <f t="shared" si="131"/>
        <v>25311.111111111109</v>
      </c>
      <c r="N680" s="25">
        <f>MAX(0,L680*(1+inputs!$B$33)-MAX(0,inputs!$B$31*(M680-inputs!$B$30)))</f>
        <v>47430.629574999977</v>
      </c>
      <c r="O680" s="26">
        <f t="shared" si="132"/>
        <v>30622.222222222223</v>
      </c>
      <c r="P680" s="25">
        <f>MAX(0,N680*(1+inputs!$B$33)-MAX(0,inputs!$B$31*(O680-inputs!$B$30)))</f>
        <v>47202.649018624972</v>
      </c>
      <c r="Q680" s="26">
        <f t="shared" si="133"/>
        <v>35933.333333333336</v>
      </c>
      <c r="R680" s="25">
        <f>MAX(0,P680*(1+inputs!$B$33)-MAX(0,inputs!$B$31*(Q680-inputs!$B$30)))</f>
        <v>46493.248753904343</v>
      </c>
      <c r="S680" s="26">
        <f t="shared" si="134"/>
        <v>41244.444444444445</v>
      </c>
      <c r="T680" s="25">
        <f>MAX(0,R680*(1+inputs!$B$33)-MAX(0,inputs!$B$31*(S680-inputs!$B$30)))</f>
        <v>45295.207485212901</v>
      </c>
      <c r="U680" s="26">
        <f t="shared" si="135"/>
        <v>46555.555555555555</v>
      </c>
      <c r="V680" s="25">
        <f>MAX(0,T680*(1+inputs!$B$33)-MAX(0,inputs!$B$31*(U680-inputs!$B$30)))</f>
        <v>43601.195597491089</v>
      </c>
      <c r="W680" s="26">
        <f t="shared" si="136"/>
        <v>51866.666666666672</v>
      </c>
      <c r="X680" s="25">
        <f>MAX(0,V680*(1+inputs!$B$33)-MAX(0,inputs!$B$31*(W680-inputs!$B$30)))</f>
        <v>41403.773531453451</v>
      </c>
      <c r="Y680" s="26">
        <f t="shared" si="137"/>
        <v>57177.777777777781</v>
      </c>
      <c r="Z680" s="25">
        <f>MAX(0,X680*(1+inputs!$B$33)-MAX(0,inputs!$B$31*(Y680-inputs!$B$30)))</f>
        <v>38695.390134425244</v>
      </c>
      <c r="AA680" s="25">
        <f>MAX(0,Y680*(1+inputs!$B$33)-MAX(0,inputs!$B$31*(Z680-inputs!$B$30)))</f>
        <v>56369.419332346173</v>
      </c>
      <c r="AB680" s="26">
        <f t="shared" si="138"/>
        <v>67800</v>
      </c>
      <c r="AC680" s="25">
        <f>MAX(0,AA680*(1+inputs!$B$33)-MAX(0,inputs!$B$31*(AB680-inputs!$B$30)))</f>
        <v>52929.520622331358</v>
      </c>
      <c r="AD680" s="26">
        <f>IF(inputs!$B$27="YES",MAX(0,inputs!$B$31*(AB680-inputs!$B$30)),0)</f>
        <v>0</v>
      </c>
      <c r="AE680" s="3">
        <f t="shared" si="139"/>
        <v>22534.050000000003</v>
      </c>
      <c r="AF680" s="1">
        <f t="shared" si="142"/>
        <v>0.42</v>
      </c>
      <c r="AG680" s="8">
        <f t="shared" si="140"/>
        <v>45265.95</v>
      </c>
    </row>
    <row r="681" spans="1:33" x14ac:dyDescent="0.2">
      <c r="A681" s="11">
        <f t="shared" si="141"/>
        <v>67900</v>
      </c>
      <c r="B681" s="15">
        <f>inputs!$C$3-MAX(0,MIN((calculations!A681-inputs!$B$8)*0.5,inputs!$C$3))+IF(AND(inputs!$B$23="YES",A681&lt;=inputs!$B$25),inputs!$B$24,0)</f>
        <v>12570</v>
      </c>
      <c r="C681" s="15">
        <f>MAX(0,MIN(A681-B681,inputs!$C$4)*inputs!$B$3)</f>
        <v>7540.2000000000007</v>
      </c>
      <c r="D681" s="16">
        <f>MAX(0,(MIN(A681,inputs!$C$5)-(inputs!$C$4+B681))*inputs!$B$4)</f>
        <v>7051.6</v>
      </c>
      <c r="E681" s="16">
        <f>MAX(0, (calculations!A681-inputs!$C$5)*inputs!$B$5)</f>
        <v>0</v>
      </c>
      <c r="F681" s="19">
        <f>MAX(0,inputs!$B$13*(MIN(calculations!A681,inputs!$C$14)-inputs!$C$13))+MAX(0,inputs!$B$14*(calculations!A681-inputs!$C$14))</f>
        <v>5347.85</v>
      </c>
      <c r="G681" s="22">
        <f>MAX(MIN((calculations!A681-inputs!$B$21)/10000,100%),0) * inputs!$B$18</f>
        <v>2636.4</v>
      </c>
      <c r="H681" s="22">
        <f>IF(AND(inputs!$B$35="YES", calculations!A681&gt;=inputs!$B$36,calculations!A681&lt;inputs!$B$37),inputs!$B$38*MIN(2,inputs!$B$17),0)</f>
        <v>0</v>
      </c>
      <c r="I681" s="25">
        <f>MIN(inputs!$B$32,A681)</f>
        <v>20000</v>
      </c>
      <c r="J681" s="25">
        <f>inputs!$B$29*(1+inputs!$B$33)-MAX(0,inputs!$B$31*(I681-inputs!$B$30))</f>
        <v>46486.999999999993</v>
      </c>
      <c r="K681" s="26">
        <f t="shared" si="130"/>
        <v>20000</v>
      </c>
      <c r="L681" s="25">
        <f>MAX(0,J681*(1+inputs!$B$33)-MAX(0,inputs!$B$31*(K681-inputs!$B$30)))</f>
        <v>47184.304999999986</v>
      </c>
      <c r="M681" s="26">
        <f t="shared" si="131"/>
        <v>25322.222222222223</v>
      </c>
      <c r="N681" s="25">
        <f>MAX(0,L681*(1+inputs!$B$33)-MAX(0,inputs!$B$31*(M681-inputs!$B$30)))</f>
        <v>47429.629574999977</v>
      </c>
      <c r="O681" s="26">
        <f t="shared" si="132"/>
        <v>30644.444444444445</v>
      </c>
      <c r="P681" s="25">
        <f>MAX(0,N681*(1+inputs!$B$33)-MAX(0,inputs!$B$31*(O681-inputs!$B$30)))</f>
        <v>47199.634018624973</v>
      </c>
      <c r="Q681" s="26">
        <f t="shared" si="133"/>
        <v>35966.666666666664</v>
      </c>
      <c r="R681" s="25">
        <f>MAX(0,P681*(1+inputs!$B$33)-MAX(0,inputs!$B$31*(Q681-inputs!$B$30)))</f>
        <v>46487.188528904342</v>
      </c>
      <c r="S681" s="26">
        <f t="shared" si="134"/>
        <v>41288.888888888891</v>
      </c>
      <c r="T681" s="25">
        <f>MAX(0,R681*(1+inputs!$B$33)-MAX(0,inputs!$B$31*(S681-inputs!$B$30)))</f>
        <v>45285.0563568379</v>
      </c>
      <c r="U681" s="26">
        <f t="shared" si="135"/>
        <v>46611.111111111109</v>
      </c>
      <c r="V681" s="25">
        <f>MAX(0,T681*(1+inputs!$B$33)-MAX(0,inputs!$B$31*(U681-inputs!$B$30)))</f>
        <v>43585.892202190465</v>
      </c>
      <c r="W681" s="26">
        <f t="shared" si="136"/>
        <v>51933.333333333328</v>
      </c>
      <c r="X681" s="25">
        <f>MAX(0,V681*(1+inputs!$B$33)-MAX(0,inputs!$B$31*(W681-inputs!$B$30)))</f>
        <v>41382.240585223313</v>
      </c>
      <c r="Y681" s="26">
        <f t="shared" si="137"/>
        <v>57255.555555555555</v>
      </c>
      <c r="Z681" s="25">
        <f>MAX(0,X681*(1+inputs!$B$33)-MAX(0,inputs!$B$31*(Y681-inputs!$B$30)))</f>
        <v>38666.534194001659</v>
      </c>
      <c r="AA681" s="25">
        <f>MAX(0,Y681*(1+inputs!$B$33)-MAX(0,inputs!$B$31*(Z681-inputs!$B$30)))</f>
        <v>56450.960811428733</v>
      </c>
      <c r="AB681" s="26">
        <f t="shared" si="138"/>
        <v>67900</v>
      </c>
      <c r="AC681" s="25">
        <f>MAX(0,AA681*(1+inputs!$B$33)-MAX(0,inputs!$B$31*(AB681-inputs!$B$30)))</f>
        <v>53003.285223600156</v>
      </c>
      <c r="AD681" s="26">
        <f>IF(inputs!$B$27="YES",MAX(0,inputs!$B$31*(AB681-inputs!$B$30)),0)</f>
        <v>0</v>
      </c>
      <c r="AE681" s="3">
        <f t="shared" si="139"/>
        <v>22576.050000000003</v>
      </c>
      <c r="AF681" s="1">
        <f t="shared" si="142"/>
        <v>0.42</v>
      </c>
      <c r="AG681" s="8">
        <f t="shared" si="140"/>
        <v>45323.95</v>
      </c>
    </row>
    <row r="682" spans="1:33" x14ac:dyDescent="0.2">
      <c r="A682" s="11">
        <f t="shared" si="141"/>
        <v>68000</v>
      </c>
      <c r="B682" s="15">
        <f>inputs!$C$3-MAX(0,MIN((calculations!A682-inputs!$B$8)*0.5,inputs!$C$3))+IF(AND(inputs!$B$23="YES",A682&lt;=inputs!$B$25),inputs!$B$24,0)</f>
        <v>12570</v>
      </c>
      <c r="C682" s="15">
        <f>MAX(0,MIN(A682-B682,inputs!$C$4)*inputs!$B$3)</f>
        <v>7540.2000000000007</v>
      </c>
      <c r="D682" s="16">
        <f>MAX(0,(MIN(A682,inputs!$C$5)-(inputs!$C$4+B682))*inputs!$B$4)</f>
        <v>7091.6</v>
      </c>
      <c r="E682" s="16">
        <f>MAX(0, (calculations!A682-inputs!$C$5)*inputs!$B$5)</f>
        <v>0</v>
      </c>
      <c r="F682" s="19">
        <f>MAX(0,inputs!$B$13*(MIN(calculations!A682,inputs!$C$14)-inputs!$C$13))+MAX(0,inputs!$B$14*(calculations!A682-inputs!$C$14))</f>
        <v>5349.85</v>
      </c>
      <c r="G682" s="22">
        <f>MAX(MIN((calculations!A682-inputs!$B$21)/10000,100%),0) * inputs!$B$18</f>
        <v>2636.4</v>
      </c>
      <c r="H682" s="22">
        <f>IF(AND(inputs!$B$35="YES", calculations!A682&gt;=inputs!$B$36,calculations!A682&lt;inputs!$B$37),inputs!$B$38*MIN(2,inputs!$B$17),0)</f>
        <v>0</v>
      </c>
      <c r="I682" s="25">
        <f>MIN(inputs!$B$32,A682)</f>
        <v>20000</v>
      </c>
      <c r="J682" s="25">
        <f>inputs!$B$29*(1+inputs!$B$33)-MAX(0,inputs!$B$31*(I682-inputs!$B$30))</f>
        <v>46486.999999999993</v>
      </c>
      <c r="K682" s="26">
        <f t="shared" si="130"/>
        <v>20000</v>
      </c>
      <c r="L682" s="25">
        <f>MAX(0,J682*(1+inputs!$B$33)-MAX(0,inputs!$B$31*(K682-inputs!$B$30)))</f>
        <v>47184.304999999986</v>
      </c>
      <c r="M682" s="26">
        <f t="shared" si="131"/>
        <v>25333.333333333332</v>
      </c>
      <c r="N682" s="25">
        <f>MAX(0,L682*(1+inputs!$B$33)-MAX(0,inputs!$B$31*(M682-inputs!$B$30)))</f>
        <v>47428.629574999977</v>
      </c>
      <c r="O682" s="26">
        <f t="shared" si="132"/>
        <v>30666.666666666664</v>
      </c>
      <c r="P682" s="25">
        <f>MAX(0,N682*(1+inputs!$B$33)-MAX(0,inputs!$B$31*(O682-inputs!$B$30)))</f>
        <v>47196.619018624973</v>
      </c>
      <c r="Q682" s="26">
        <f t="shared" si="133"/>
        <v>36000</v>
      </c>
      <c r="R682" s="25">
        <f>MAX(0,P682*(1+inputs!$B$33)-MAX(0,inputs!$B$31*(Q682-inputs!$B$30)))</f>
        <v>46481.128303904341</v>
      </c>
      <c r="S682" s="26">
        <f t="shared" si="134"/>
        <v>41333.333333333328</v>
      </c>
      <c r="T682" s="25">
        <f>MAX(0,R682*(1+inputs!$B$33)-MAX(0,inputs!$B$31*(S682-inputs!$B$30)))</f>
        <v>45274.9052284629</v>
      </c>
      <c r="U682" s="26">
        <f t="shared" si="135"/>
        <v>46666.666666666672</v>
      </c>
      <c r="V682" s="25">
        <f>MAX(0,T682*(1+inputs!$B$33)-MAX(0,inputs!$B$31*(U682-inputs!$B$30)))</f>
        <v>43570.588806889835</v>
      </c>
      <c r="W682" s="26">
        <f t="shared" si="136"/>
        <v>52000</v>
      </c>
      <c r="X682" s="25">
        <f>MAX(0,V682*(1+inputs!$B$33)-MAX(0,inputs!$B$31*(W682-inputs!$B$30)))</f>
        <v>41360.707638993175</v>
      </c>
      <c r="Y682" s="26">
        <f t="shared" si="137"/>
        <v>57333.333333333336</v>
      </c>
      <c r="Z682" s="25">
        <f>MAX(0,X682*(1+inputs!$B$33)-MAX(0,inputs!$B$31*(Y682-inputs!$B$30)))</f>
        <v>38637.678253578066</v>
      </c>
      <c r="AA682" s="25">
        <f>MAX(0,Y682*(1+inputs!$B$33)-MAX(0,inputs!$B$31*(Z682-inputs!$B$30)))</f>
        <v>56532.5022905113</v>
      </c>
      <c r="AB682" s="26">
        <f t="shared" si="138"/>
        <v>68000</v>
      </c>
      <c r="AC682" s="25">
        <f>MAX(0,AA682*(1+inputs!$B$33)-MAX(0,inputs!$B$31*(AB682-inputs!$B$30)))</f>
        <v>53077.049824868962</v>
      </c>
      <c r="AD682" s="26">
        <f>IF(inputs!$B$27="YES",MAX(0,inputs!$B$31*(AB682-inputs!$B$30)),0)</f>
        <v>0</v>
      </c>
      <c r="AE682" s="3">
        <f t="shared" si="139"/>
        <v>22618.050000000003</v>
      </c>
      <c r="AF682" s="1">
        <f t="shared" si="142"/>
        <v>0.42</v>
      </c>
      <c r="AG682" s="8">
        <f t="shared" si="140"/>
        <v>45381.95</v>
      </c>
    </row>
    <row r="683" spans="1:33" x14ac:dyDescent="0.2">
      <c r="A683" s="11">
        <f t="shared" si="141"/>
        <v>68100</v>
      </c>
      <c r="B683" s="15">
        <f>inputs!$C$3-MAX(0,MIN((calculations!A683-inputs!$B$8)*0.5,inputs!$C$3))+IF(AND(inputs!$B$23="YES",A683&lt;=inputs!$B$25),inputs!$B$24,0)</f>
        <v>12570</v>
      </c>
      <c r="C683" s="15">
        <f>MAX(0,MIN(A683-B683,inputs!$C$4)*inputs!$B$3)</f>
        <v>7540.2000000000007</v>
      </c>
      <c r="D683" s="16">
        <f>MAX(0,(MIN(A683,inputs!$C$5)-(inputs!$C$4+B683))*inputs!$B$4)</f>
        <v>7131.6</v>
      </c>
      <c r="E683" s="16">
        <f>MAX(0, (calculations!A683-inputs!$C$5)*inputs!$B$5)</f>
        <v>0</v>
      </c>
      <c r="F683" s="19">
        <f>MAX(0,inputs!$B$13*(MIN(calculations!A683,inputs!$C$14)-inputs!$C$13))+MAX(0,inputs!$B$14*(calculations!A683-inputs!$C$14))</f>
        <v>5351.85</v>
      </c>
      <c r="G683" s="22">
        <f>MAX(MIN((calculations!A683-inputs!$B$21)/10000,100%),0) * inputs!$B$18</f>
        <v>2636.4</v>
      </c>
      <c r="H683" s="22">
        <f>IF(AND(inputs!$B$35="YES", calculations!A683&gt;=inputs!$B$36,calculations!A683&lt;inputs!$B$37),inputs!$B$38*MIN(2,inputs!$B$17),0)</f>
        <v>0</v>
      </c>
      <c r="I683" s="25">
        <f>MIN(inputs!$B$32,A683)</f>
        <v>20000</v>
      </c>
      <c r="J683" s="25">
        <f>inputs!$B$29*(1+inputs!$B$33)-MAX(0,inputs!$B$31*(I683-inputs!$B$30))</f>
        <v>46486.999999999993</v>
      </c>
      <c r="K683" s="26">
        <f t="shared" si="130"/>
        <v>20000</v>
      </c>
      <c r="L683" s="25">
        <f>MAX(0,J683*(1+inputs!$B$33)-MAX(0,inputs!$B$31*(K683-inputs!$B$30)))</f>
        <v>47184.304999999986</v>
      </c>
      <c r="M683" s="26">
        <f t="shared" si="131"/>
        <v>25344.444444444445</v>
      </c>
      <c r="N683" s="25">
        <f>MAX(0,L683*(1+inputs!$B$33)-MAX(0,inputs!$B$31*(M683-inputs!$B$30)))</f>
        <v>47427.629574999977</v>
      </c>
      <c r="O683" s="26">
        <f t="shared" si="132"/>
        <v>30688.888888888891</v>
      </c>
      <c r="P683" s="25">
        <f>MAX(0,N683*(1+inputs!$B$33)-MAX(0,inputs!$B$31*(O683-inputs!$B$30)))</f>
        <v>47193.604018624967</v>
      </c>
      <c r="Q683" s="26">
        <f t="shared" si="133"/>
        <v>36033.333333333336</v>
      </c>
      <c r="R683" s="25">
        <f>MAX(0,P683*(1+inputs!$B$33)-MAX(0,inputs!$B$31*(Q683-inputs!$B$30)))</f>
        <v>46475.068078904333</v>
      </c>
      <c r="S683" s="26">
        <f t="shared" si="134"/>
        <v>41377.777777777781</v>
      </c>
      <c r="T683" s="25">
        <f>MAX(0,R683*(1+inputs!$B$33)-MAX(0,inputs!$B$31*(S683-inputs!$B$30)))</f>
        <v>45264.754100087892</v>
      </c>
      <c r="U683" s="26">
        <f t="shared" si="135"/>
        <v>46722.222222222219</v>
      </c>
      <c r="V683" s="25">
        <f>MAX(0,T683*(1+inputs!$B$33)-MAX(0,inputs!$B$31*(U683-inputs!$B$30)))</f>
        <v>43555.285411589204</v>
      </c>
      <c r="W683" s="26">
        <f t="shared" si="136"/>
        <v>52066.666666666672</v>
      </c>
      <c r="X683" s="25">
        <f>MAX(0,V683*(1+inputs!$B$33)-MAX(0,inputs!$B$31*(W683-inputs!$B$30)))</f>
        <v>41339.174692763037</v>
      </c>
      <c r="Y683" s="26">
        <f t="shared" si="137"/>
        <v>57411.111111111109</v>
      </c>
      <c r="Z683" s="25">
        <f>MAX(0,X683*(1+inputs!$B$33)-MAX(0,inputs!$B$31*(Y683-inputs!$B$30)))</f>
        <v>38608.82231315448</v>
      </c>
      <c r="AA683" s="25">
        <f>MAX(0,Y683*(1+inputs!$B$33)-MAX(0,inputs!$B$31*(Z683-inputs!$B$30)))</f>
        <v>56614.043769593867</v>
      </c>
      <c r="AB683" s="26">
        <f t="shared" si="138"/>
        <v>68100</v>
      </c>
      <c r="AC683" s="25">
        <f>MAX(0,AA683*(1+inputs!$B$33)-MAX(0,inputs!$B$31*(AB683-inputs!$B$30)))</f>
        <v>53150.814426137767</v>
      </c>
      <c r="AD683" s="26">
        <f>IF(inputs!$B$27="YES",MAX(0,inputs!$B$31*(AB683-inputs!$B$30)),0)</f>
        <v>0</v>
      </c>
      <c r="AE683" s="3">
        <f t="shared" si="139"/>
        <v>22660.050000000003</v>
      </c>
      <c r="AF683" s="1">
        <f t="shared" si="142"/>
        <v>0.42</v>
      </c>
      <c r="AG683" s="8">
        <f t="shared" si="140"/>
        <v>45439.95</v>
      </c>
    </row>
    <row r="684" spans="1:33" x14ac:dyDescent="0.2">
      <c r="A684" s="11">
        <f t="shared" si="141"/>
        <v>68200</v>
      </c>
      <c r="B684" s="15">
        <f>inputs!$C$3-MAX(0,MIN((calculations!A684-inputs!$B$8)*0.5,inputs!$C$3))+IF(AND(inputs!$B$23="YES",A684&lt;=inputs!$B$25),inputs!$B$24,0)</f>
        <v>12570</v>
      </c>
      <c r="C684" s="15">
        <f>MAX(0,MIN(A684-B684,inputs!$C$4)*inputs!$B$3)</f>
        <v>7540.2000000000007</v>
      </c>
      <c r="D684" s="16">
        <f>MAX(0,(MIN(A684,inputs!$C$5)-(inputs!$C$4+B684))*inputs!$B$4)</f>
        <v>7171.6</v>
      </c>
      <c r="E684" s="16">
        <f>MAX(0, (calculations!A684-inputs!$C$5)*inputs!$B$5)</f>
        <v>0</v>
      </c>
      <c r="F684" s="19">
        <f>MAX(0,inputs!$B$13*(MIN(calculations!A684,inputs!$C$14)-inputs!$C$13))+MAX(0,inputs!$B$14*(calculations!A684-inputs!$C$14))</f>
        <v>5353.85</v>
      </c>
      <c r="G684" s="22">
        <f>MAX(MIN((calculations!A684-inputs!$B$21)/10000,100%),0) * inputs!$B$18</f>
        <v>2636.4</v>
      </c>
      <c r="H684" s="22">
        <f>IF(AND(inputs!$B$35="YES", calculations!A684&gt;=inputs!$B$36,calculations!A684&lt;inputs!$B$37),inputs!$B$38*MIN(2,inputs!$B$17),0)</f>
        <v>0</v>
      </c>
      <c r="I684" s="25">
        <f>MIN(inputs!$B$32,A684)</f>
        <v>20000</v>
      </c>
      <c r="J684" s="25">
        <f>inputs!$B$29*(1+inputs!$B$33)-MAX(0,inputs!$B$31*(I684-inputs!$B$30))</f>
        <v>46486.999999999993</v>
      </c>
      <c r="K684" s="26">
        <f t="shared" si="130"/>
        <v>20000</v>
      </c>
      <c r="L684" s="25">
        <f>MAX(0,J684*(1+inputs!$B$33)-MAX(0,inputs!$B$31*(K684-inputs!$B$30)))</f>
        <v>47184.304999999986</v>
      </c>
      <c r="M684" s="26">
        <f t="shared" si="131"/>
        <v>25355.555555555555</v>
      </c>
      <c r="N684" s="25">
        <f>MAX(0,L684*(1+inputs!$B$33)-MAX(0,inputs!$B$31*(M684-inputs!$B$30)))</f>
        <v>47426.629574999977</v>
      </c>
      <c r="O684" s="26">
        <f t="shared" si="132"/>
        <v>30711.111111111109</v>
      </c>
      <c r="P684" s="25">
        <f>MAX(0,N684*(1+inputs!$B$33)-MAX(0,inputs!$B$31*(O684-inputs!$B$30)))</f>
        <v>47190.589018624967</v>
      </c>
      <c r="Q684" s="26">
        <f t="shared" si="133"/>
        <v>36066.666666666664</v>
      </c>
      <c r="R684" s="25">
        <f>MAX(0,P684*(1+inputs!$B$33)-MAX(0,inputs!$B$31*(Q684-inputs!$B$30)))</f>
        <v>46469.007853904332</v>
      </c>
      <c r="S684" s="26">
        <f t="shared" si="134"/>
        <v>41422.222222222219</v>
      </c>
      <c r="T684" s="25">
        <f>MAX(0,R684*(1+inputs!$B$33)-MAX(0,inputs!$B$31*(S684-inputs!$B$30)))</f>
        <v>45254.602971712891</v>
      </c>
      <c r="U684" s="26">
        <f t="shared" si="135"/>
        <v>46777.777777777781</v>
      </c>
      <c r="V684" s="25">
        <f>MAX(0,T684*(1+inputs!$B$33)-MAX(0,inputs!$B$31*(U684-inputs!$B$30)))</f>
        <v>43539.982016288581</v>
      </c>
      <c r="W684" s="26">
        <f t="shared" si="136"/>
        <v>52133.333333333328</v>
      </c>
      <c r="X684" s="25">
        <f>MAX(0,V684*(1+inputs!$B$33)-MAX(0,inputs!$B$31*(W684-inputs!$B$30)))</f>
        <v>41317.6417465329</v>
      </c>
      <c r="Y684" s="26">
        <f t="shared" si="137"/>
        <v>57488.888888888891</v>
      </c>
      <c r="Z684" s="25">
        <f>MAX(0,X684*(1+inputs!$B$33)-MAX(0,inputs!$B$31*(Y684-inputs!$B$30)))</f>
        <v>38579.966372730887</v>
      </c>
      <c r="AA684" s="25">
        <f>MAX(0,Y684*(1+inputs!$B$33)-MAX(0,inputs!$B$31*(Z684-inputs!$B$30)))</f>
        <v>56695.585248676442</v>
      </c>
      <c r="AB684" s="26">
        <f t="shared" si="138"/>
        <v>68200</v>
      </c>
      <c r="AC684" s="25">
        <f>MAX(0,AA684*(1+inputs!$B$33)-MAX(0,inputs!$B$31*(AB684-inputs!$B$30)))</f>
        <v>53224.57902740658</v>
      </c>
      <c r="AD684" s="26">
        <f>IF(inputs!$B$27="YES",MAX(0,inputs!$B$31*(AB684-inputs!$B$30)),0)</f>
        <v>0</v>
      </c>
      <c r="AE684" s="3">
        <f t="shared" si="139"/>
        <v>22702.050000000003</v>
      </c>
      <c r="AF684" s="1">
        <f t="shared" si="142"/>
        <v>0.42</v>
      </c>
      <c r="AG684" s="8">
        <f t="shared" si="140"/>
        <v>45497.95</v>
      </c>
    </row>
    <row r="685" spans="1:33" x14ac:dyDescent="0.2">
      <c r="A685" s="11">
        <f t="shared" si="141"/>
        <v>68300</v>
      </c>
      <c r="B685" s="15">
        <f>inputs!$C$3-MAX(0,MIN((calculations!A685-inputs!$B$8)*0.5,inputs!$C$3))+IF(AND(inputs!$B$23="YES",A685&lt;=inputs!$B$25),inputs!$B$24,0)</f>
        <v>12570</v>
      </c>
      <c r="C685" s="15">
        <f>MAX(0,MIN(A685-B685,inputs!$C$4)*inputs!$B$3)</f>
        <v>7540.2000000000007</v>
      </c>
      <c r="D685" s="16">
        <f>MAX(0,(MIN(A685,inputs!$C$5)-(inputs!$C$4+B685))*inputs!$B$4)</f>
        <v>7211.6</v>
      </c>
      <c r="E685" s="16">
        <f>MAX(0, (calculations!A685-inputs!$C$5)*inputs!$B$5)</f>
        <v>0</v>
      </c>
      <c r="F685" s="19">
        <f>MAX(0,inputs!$B$13*(MIN(calculations!A685,inputs!$C$14)-inputs!$C$13))+MAX(0,inputs!$B$14*(calculations!A685-inputs!$C$14))</f>
        <v>5355.85</v>
      </c>
      <c r="G685" s="22">
        <f>MAX(MIN((calculations!A685-inputs!$B$21)/10000,100%),0) * inputs!$B$18</f>
        <v>2636.4</v>
      </c>
      <c r="H685" s="22">
        <f>IF(AND(inputs!$B$35="YES", calculations!A685&gt;=inputs!$B$36,calculations!A685&lt;inputs!$B$37),inputs!$B$38*MIN(2,inputs!$B$17),0)</f>
        <v>0</v>
      </c>
      <c r="I685" s="25">
        <f>MIN(inputs!$B$32,A685)</f>
        <v>20000</v>
      </c>
      <c r="J685" s="25">
        <f>inputs!$B$29*(1+inputs!$B$33)-MAX(0,inputs!$B$31*(I685-inputs!$B$30))</f>
        <v>46486.999999999993</v>
      </c>
      <c r="K685" s="26">
        <f t="shared" si="130"/>
        <v>20000</v>
      </c>
      <c r="L685" s="25">
        <f>MAX(0,J685*(1+inputs!$B$33)-MAX(0,inputs!$B$31*(K685-inputs!$B$30)))</f>
        <v>47184.304999999986</v>
      </c>
      <c r="M685" s="26">
        <f t="shared" si="131"/>
        <v>25366.666666666668</v>
      </c>
      <c r="N685" s="25">
        <f>MAX(0,L685*(1+inputs!$B$33)-MAX(0,inputs!$B$31*(M685-inputs!$B$30)))</f>
        <v>47425.629574999977</v>
      </c>
      <c r="O685" s="26">
        <f t="shared" si="132"/>
        <v>30733.333333333336</v>
      </c>
      <c r="P685" s="25">
        <f>MAX(0,N685*(1+inputs!$B$33)-MAX(0,inputs!$B$31*(O685-inputs!$B$30)))</f>
        <v>47187.574018624968</v>
      </c>
      <c r="Q685" s="26">
        <f t="shared" si="133"/>
        <v>36100</v>
      </c>
      <c r="R685" s="25">
        <f>MAX(0,P685*(1+inputs!$B$33)-MAX(0,inputs!$B$31*(Q685-inputs!$B$30)))</f>
        <v>46462.947628904338</v>
      </c>
      <c r="S685" s="26">
        <f t="shared" si="134"/>
        <v>41466.666666666672</v>
      </c>
      <c r="T685" s="25">
        <f>MAX(0,R685*(1+inputs!$B$33)-MAX(0,inputs!$B$31*(S685-inputs!$B$30)))</f>
        <v>45244.451843337898</v>
      </c>
      <c r="U685" s="26">
        <f t="shared" si="135"/>
        <v>46833.333333333328</v>
      </c>
      <c r="V685" s="25">
        <f>MAX(0,T685*(1+inputs!$B$33)-MAX(0,inputs!$B$31*(U685-inputs!$B$30)))</f>
        <v>43524.678620987957</v>
      </c>
      <c r="W685" s="26">
        <f t="shared" si="136"/>
        <v>52200</v>
      </c>
      <c r="X685" s="25">
        <f>MAX(0,V685*(1+inputs!$B$33)-MAX(0,inputs!$B$31*(W685-inputs!$B$30)))</f>
        <v>41296.108800302769</v>
      </c>
      <c r="Y685" s="26">
        <f t="shared" si="137"/>
        <v>57566.666666666664</v>
      </c>
      <c r="Z685" s="25">
        <f>MAX(0,X685*(1+inputs!$B$33)-MAX(0,inputs!$B$31*(Y685-inputs!$B$30)))</f>
        <v>38551.110432307301</v>
      </c>
      <c r="AA685" s="25">
        <f>MAX(0,Y685*(1+inputs!$B$33)-MAX(0,inputs!$B$31*(Z685-inputs!$B$30)))</f>
        <v>56777.126727759001</v>
      </c>
      <c r="AB685" s="26">
        <f t="shared" si="138"/>
        <v>68300</v>
      </c>
      <c r="AC685" s="25">
        <f>MAX(0,AA685*(1+inputs!$B$33)-MAX(0,inputs!$B$31*(AB685-inputs!$B$30)))</f>
        <v>53298.343628675379</v>
      </c>
      <c r="AD685" s="26">
        <f>IF(inputs!$B$27="YES",MAX(0,inputs!$B$31*(AB685-inputs!$B$30)),0)</f>
        <v>0</v>
      </c>
      <c r="AE685" s="3">
        <f t="shared" si="139"/>
        <v>22744.050000000003</v>
      </c>
      <c r="AF685" s="1">
        <f t="shared" si="142"/>
        <v>0.42</v>
      </c>
      <c r="AG685" s="8">
        <f t="shared" si="140"/>
        <v>45555.95</v>
      </c>
    </row>
    <row r="686" spans="1:33" x14ac:dyDescent="0.2">
      <c r="A686" s="11">
        <f t="shared" si="141"/>
        <v>68400</v>
      </c>
      <c r="B686" s="15">
        <f>inputs!$C$3-MAX(0,MIN((calculations!A686-inputs!$B$8)*0.5,inputs!$C$3))+IF(AND(inputs!$B$23="YES",A686&lt;=inputs!$B$25),inputs!$B$24,0)</f>
        <v>12570</v>
      </c>
      <c r="C686" s="15">
        <f>MAX(0,MIN(A686-B686,inputs!$C$4)*inputs!$B$3)</f>
        <v>7540.2000000000007</v>
      </c>
      <c r="D686" s="16">
        <f>MAX(0,(MIN(A686,inputs!$C$5)-(inputs!$C$4+B686))*inputs!$B$4)</f>
        <v>7251.6</v>
      </c>
      <c r="E686" s="16">
        <f>MAX(0, (calculations!A686-inputs!$C$5)*inputs!$B$5)</f>
        <v>0</v>
      </c>
      <c r="F686" s="19">
        <f>MAX(0,inputs!$B$13*(MIN(calculations!A686,inputs!$C$14)-inputs!$C$13))+MAX(0,inputs!$B$14*(calculations!A686-inputs!$C$14))</f>
        <v>5357.85</v>
      </c>
      <c r="G686" s="22">
        <f>MAX(MIN((calculations!A686-inputs!$B$21)/10000,100%),0) * inputs!$B$18</f>
        <v>2636.4</v>
      </c>
      <c r="H686" s="22">
        <f>IF(AND(inputs!$B$35="YES", calculations!A686&gt;=inputs!$B$36,calculations!A686&lt;inputs!$B$37),inputs!$B$38*MIN(2,inputs!$B$17),0)</f>
        <v>0</v>
      </c>
      <c r="I686" s="25">
        <f>MIN(inputs!$B$32,A686)</f>
        <v>20000</v>
      </c>
      <c r="J686" s="25">
        <f>inputs!$B$29*(1+inputs!$B$33)-MAX(0,inputs!$B$31*(I686-inputs!$B$30))</f>
        <v>46486.999999999993</v>
      </c>
      <c r="K686" s="26">
        <f t="shared" si="130"/>
        <v>20000</v>
      </c>
      <c r="L686" s="25">
        <f>MAX(0,J686*(1+inputs!$B$33)-MAX(0,inputs!$B$31*(K686-inputs!$B$30)))</f>
        <v>47184.304999999986</v>
      </c>
      <c r="M686" s="26">
        <f t="shared" si="131"/>
        <v>25377.777777777777</v>
      </c>
      <c r="N686" s="25">
        <f>MAX(0,L686*(1+inputs!$B$33)-MAX(0,inputs!$B$31*(M686-inputs!$B$30)))</f>
        <v>47424.629574999977</v>
      </c>
      <c r="O686" s="26">
        <f t="shared" si="132"/>
        <v>30755.555555555555</v>
      </c>
      <c r="P686" s="25">
        <f>MAX(0,N686*(1+inputs!$B$33)-MAX(0,inputs!$B$31*(O686-inputs!$B$30)))</f>
        <v>47184.559018624968</v>
      </c>
      <c r="Q686" s="26">
        <f t="shared" si="133"/>
        <v>36133.333333333336</v>
      </c>
      <c r="R686" s="25">
        <f>MAX(0,P686*(1+inputs!$B$33)-MAX(0,inputs!$B$31*(Q686-inputs!$B$30)))</f>
        <v>46456.887403904337</v>
      </c>
      <c r="S686" s="26">
        <f t="shared" si="134"/>
        <v>41511.111111111109</v>
      </c>
      <c r="T686" s="25">
        <f>MAX(0,R686*(1+inputs!$B$33)-MAX(0,inputs!$B$31*(S686-inputs!$B$30)))</f>
        <v>45234.300714962897</v>
      </c>
      <c r="U686" s="26">
        <f t="shared" si="135"/>
        <v>46888.888888888891</v>
      </c>
      <c r="V686" s="25">
        <f>MAX(0,T686*(1+inputs!$B$33)-MAX(0,inputs!$B$31*(U686-inputs!$B$30)))</f>
        <v>43509.375225687334</v>
      </c>
      <c r="W686" s="26">
        <f t="shared" si="136"/>
        <v>52266.666666666672</v>
      </c>
      <c r="X686" s="25">
        <f>MAX(0,V686*(1+inputs!$B$33)-MAX(0,inputs!$B$31*(W686-inputs!$B$30)))</f>
        <v>41274.575854072638</v>
      </c>
      <c r="Y686" s="26">
        <f t="shared" si="137"/>
        <v>57644.444444444445</v>
      </c>
      <c r="Z686" s="25">
        <f>MAX(0,X686*(1+inputs!$B$33)-MAX(0,inputs!$B$31*(Y686-inputs!$B$30)))</f>
        <v>38522.254491883723</v>
      </c>
      <c r="AA686" s="25">
        <f>MAX(0,Y686*(1+inputs!$B$33)-MAX(0,inputs!$B$31*(Z686-inputs!$B$30)))</f>
        <v>56858.668206841576</v>
      </c>
      <c r="AB686" s="26">
        <f t="shared" si="138"/>
        <v>68400</v>
      </c>
      <c r="AC686" s="25">
        <f>MAX(0,AA686*(1+inputs!$B$33)-MAX(0,inputs!$B$31*(AB686-inputs!$B$30)))</f>
        <v>53372.108229944191</v>
      </c>
      <c r="AD686" s="26">
        <f>IF(inputs!$B$27="YES",MAX(0,inputs!$B$31*(AB686-inputs!$B$30)),0)</f>
        <v>0</v>
      </c>
      <c r="AE686" s="3">
        <f t="shared" si="139"/>
        <v>22786.050000000003</v>
      </c>
      <c r="AF686" s="1">
        <f t="shared" si="142"/>
        <v>0.42</v>
      </c>
      <c r="AG686" s="8">
        <f t="shared" si="140"/>
        <v>45613.95</v>
      </c>
    </row>
    <row r="687" spans="1:33" x14ac:dyDescent="0.2">
      <c r="A687" s="11">
        <f t="shared" si="141"/>
        <v>68500</v>
      </c>
      <c r="B687" s="15">
        <f>inputs!$C$3-MAX(0,MIN((calculations!A687-inputs!$B$8)*0.5,inputs!$C$3))+IF(AND(inputs!$B$23="YES",A687&lt;=inputs!$B$25),inputs!$B$24,0)</f>
        <v>12570</v>
      </c>
      <c r="C687" s="15">
        <f>MAX(0,MIN(A687-B687,inputs!$C$4)*inputs!$B$3)</f>
        <v>7540.2000000000007</v>
      </c>
      <c r="D687" s="16">
        <f>MAX(0,(MIN(A687,inputs!$C$5)-(inputs!$C$4+B687))*inputs!$B$4)</f>
        <v>7291.6</v>
      </c>
      <c r="E687" s="16">
        <f>MAX(0, (calculations!A687-inputs!$C$5)*inputs!$B$5)</f>
        <v>0</v>
      </c>
      <c r="F687" s="19">
        <f>MAX(0,inputs!$B$13*(MIN(calculations!A687,inputs!$C$14)-inputs!$C$13))+MAX(0,inputs!$B$14*(calculations!A687-inputs!$C$14))</f>
        <v>5359.85</v>
      </c>
      <c r="G687" s="22">
        <f>MAX(MIN((calculations!A687-inputs!$B$21)/10000,100%),0) * inputs!$B$18</f>
        <v>2636.4</v>
      </c>
      <c r="H687" s="22">
        <f>IF(AND(inputs!$B$35="YES", calculations!A687&gt;=inputs!$B$36,calculations!A687&lt;inputs!$B$37),inputs!$B$38*MIN(2,inputs!$B$17),0)</f>
        <v>0</v>
      </c>
      <c r="I687" s="25">
        <f>MIN(inputs!$B$32,A687)</f>
        <v>20000</v>
      </c>
      <c r="J687" s="25">
        <f>inputs!$B$29*(1+inputs!$B$33)-MAX(0,inputs!$B$31*(I687-inputs!$B$30))</f>
        <v>46486.999999999993</v>
      </c>
      <c r="K687" s="26">
        <f t="shared" si="130"/>
        <v>20000</v>
      </c>
      <c r="L687" s="25">
        <f>MAX(0,J687*(1+inputs!$B$33)-MAX(0,inputs!$B$31*(K687-inputs!$B$30)))</f>
        <v>47184.304999999986</v>
      </c>
      <c r="M687" s="26">
        <f t="shared" si="131"/>
        <v>25388.888888888891</v>
      </c>
      <c r="N687" s="25">
        <f>MAX(0,L687*(1+inputs!$B$33)-MAX(0,inputs!$B$31*(M687-inputs!$B$30)))</f>
        <v>47423.629574999977</v>
      </c>
      <c r="O687" s="26">
        <f t="shared" si="132"/>
        <v>30777.777777777777</v>
      </c>
      <c r="P687" s="25">
        <f>MAX(0,N687*(1+inputs!$B$33)-MAX(0,inputs!$B$31*(O687-inputs!$B$30)))</f>
        <v>47181.544018624969</v>
      </c>
      <c r="Q687" s="26">
        <f t="shared" si="133"/>
        <v>36166.666666666664</v>
      </c>
      <c r="R687" s="25">
        <f>MAX(0,P687*(1+inputs!$B$33)-MAX(0,inputs!$B$31*(Q687-inputs!$B$30)))</f>
        <v>46450.827178904336</v>
      </c>
      <c r="S687" s="26">
        <f t="shared" si="134"/>
        <v>41555.555555555555</v>
      </c>
      <c r="T687" s="25">
        <f>MAX(0,R687*(1+inputs!$B$33)-MAX(0,inputs!$B$31*(S687-inputs!$B$30)))</f>
        <v>45224.149586587897</v>
      </c>
      <c r="U687" s="26">
        <f t="shared" si="135"/>
        <v>46944.444444444445</v>
      </c>
      <c r="V687" s="25">
        <f>MAX(0,T687*(1+inputs!$B$33)-MAX(0,inputs!$B$31*(U687-inputs!$B$30)))</f>
        <v>43494.071830386711</v>
      </c>
      <c r="W687" s="26">
        <f t="shared" si="136"/>
        <v>52333.333333333328</v>
      </c>
      <c r="X687" s="25">
        <f>MAX(0,V687*(1+inputs!$B$33)-MAX(0,inputs!$B$31*(W687-inputs!$B$30)))</f>
        <v>41253.042907842508</v>
      </c>
      <c r="Y687" s="26">
        <f t="shared" si="137"/>
        <v>57722.222222222219</v>
      </c>
      <c r="Z687" s="25">
        <f>MAX(0,X687*(1+inputs!$B$33)-MAX(0,inputs!$B$31*(Y687-inputs!$B$30)))</f>
        <v>38493.398551460137</v>
      </c>
      <c r="AA687" s="25">
        <f>MAX(0,Y687*(1+inputs!$B$33)-MAX(0,inputs!$B$31*(Z687-inputs!$B$30)))</f>
        <v>56940.209685924136</v>
      </c>
      <c r="AB687" s="26">
        <f t="shared" si="138"/>
        <v>68500</v>
      </c>
      <c r="AC687" s="25">
        <f>MAX(0,AA687*(1+inputs!$B$33)-MAX(0,inputs!$B$31*(AB687-inputs!$B$30)))</f>
        <v>53445.87283121299</v>
      </c>
      <c r="AD687" s="26">
        <f>IF(inputs!$B$27="YES",MAX(0,inputs!$B$31*(AB687-inputs!$B$30)),0)</f>
        <v>0</v>
      </c>
      <c r="AE687" s="3">
        <f t="shared" si="139"/>
        <v>22828.050000000003</v>
      </c>
      <c r="AF687" s="1">
        <f t="shared" si="142"/>
        <v>0.42</v>
      </c>
      <c r="AG687" s="8">
        <f t="shared" si="140"/>
        <v>45671.95</v>
      </c>
    </row>
    <row r="688" spans="1:33" x14ac:dyDescent="0.2">
      <c r="A688" s="11">
        <f t="shared" si="141"/>
        <v>68600</v>
      </c>
      <c r="B688" s="15">
        <f>inputs!$C$3-MAX(0,MIN((calculations!A688-inputs!$B$8)*0.5,inputs!$C$3))+IF(AND(inputs!$B$23="YES",A688&lt;=inputs!$B$25),inputs!$B$24,0)</f>
        <v>12570</v>
      </c>
      <c r="C688" s="15">
        <f>MAX(0,MIN(A688-B688,inputs!$C$4)*inputs!$B$3)</f>
        <v>7540.2000000000007</v>
      </c>
      <c r="D688" s="16">
        <f>MAX(0,(MIN(A688,inputs!$C$5)-(inputs!$C$4+B688))*inputs!$B$4)</f>
        <v>7331.6</v>
      </c>
      <c r="E688" s="16">
        <f>MAX(0, (calculations!A688-inputs!$C$5)*inputs!$B$5)</f>
        <v>0</v>
      </c>
      <c r="F688" s="19">
        <f>MAX(0,inputs!$B$13*(MIN(calculations!A688,inputs!$C$14)-inputs!$C$13))+MAX(0,inputs!$B$14*(calculations!A688-inputs!$C$14))</f>
        <v>5361.85</v>
      </c>
      <c r="G688" s="22">
        <f>MAX(MIN((calculations!A688-inputs!$B$21)/10000,100%),0) * inputs!$B$18</f>
        <v>2636.4</v>
      </c>
      <c r="H688" s="22">
        <f>IF(AND(inputs!$B$35="YES", calculations!A688&gt;=inputs!$B$36,calculations!A688&lt;inputs!$B$37),inputs!$B$38*MIN(2,inputs!$B$17),0)</f>
        <v>0</v>
      </c>
      <c r="I688" s="25">
        <f>MIN(inputs!$B$32,A688)</f>
        <v>20000</v>
      </c>
      <c r="J688" s="25">
        <f>inputs!$B$29*(1+inputs!$B$33)-MAX(0,inputs!$B$31*(I688-inputs!$B$30))</f>
        <v>46486.999999999993</v>
      </c>
      <c r="K688" s="26">
        <f t="shared" si="130"/>
        <v>20000</v>
      </c>
      <c r="L688" s="25">
        <f>MAX(0,J688*(1+inputs!$B$33)-MAX(0,inputs!$B$31*(K688-inputs!$B$30)))</f>
        <v>47184.304999999986</v>
      </c>
      <c r="M688" s="26">
        <f t="shared" si="131"/>
        <v>25400</v>
      </c>
      <c r="N688" s="25">
        <f>MAX(0,L688*(1+inputs!$B$33)-MAX(0,inputs!$B$31*(M688-inputs!$B$30)))</f>
        <v>47422.629574999977</v>
      </c>
      <c r="O688" s="26">
        <f t="shared" si="132"/>
        <v>30800</v>
      </c>
      <c r="P688" s="25">
        <f>MAX(0,N688*(1+inputs!$B$33)-MAX(0,inputs!$B$31*(O688-inputs!$B$30)))</f>
        <v>47178.529018624969</v>
      </c>
      <c r="Q688" s="26">
        <f t="shared" si="133"/>
        <v>36200</v>
      </c>
      <c r="R688" s="25">
        <f>MAX(0,P688*(1+inputs!$B$33)-MAX(0,inputs!$B$31*(Q688-inputs!$B$30)))</f>
        <v>46444.766953904335</v>
      </c>
      <c r="S688" s="26">
        <f t="shared" si="134"/>
        <v>41600</v>
      </c>
      <c r="T688" s="25">
        <f>MAX(0,R688*(1+inputs!$B$33)-MAX(0,inputs!$B$31*(S688-inputs!$B$30)))</f>
        <v>45213.998458212889</v>
      </c>
      <c r="U688" s="26">
        <f t="shared" si="135"/>
        <v>47000</v>
      </c>
      <c r="V688" s="25">
        <f>MAX(0,T688*(1+inputs!$B$33)-MAX(0,inputs!$B$31*(U688-inputs!$B$30)))</f>
        <v>43478.768435086073</v>
      </c>
      <c r="W688" s="26">
        <f t="shared" si="136"/>
        <v>52400</v>
      </c>
      <c r="X688" s="25">
        <f>MAX(0,V688*(1+inputs!$B$33)-MAX(0,inputs!$B$31*(W688-inputs!$B$30)))</f>
        <v>41231.509961612355</v>
      </c>
      <c r="Y688" s="26">
        <f t="shared" si="137"/>
        <v>57800</v>
      </c>
      <c r="Z688" s="25">
        <f>MAX(0,X688*(1+inputs!$B$33)-MAX(0,inputs!$B$31*(Y688-inputs!$B$30)))</f>
        <v>38464.542611036537</v>
      </c>
      <c r="AA688" s="25">
        <f>MAX(0,Y688*(1+inputs!$B$33)-MAX(0,inputs!$B$31*(Z688-inputs!$B$30)))</f>
        <v>57021.751165006703</v>
      </c>
      <c r="AB688" s="26">
        <f t="shared" si="138"/>
        <v>68600</v>
      </c>
      <c r="AC688" s="25">
        <f>MAX(0,AA688*(1+inputs!$B$33)-MAX(0,inputs!$B$31*(AB688-inputs!$B$30)))</f>
        <v>53519.637432481795</v>
      </c>
      <c r="AD688" s="26">
        <f>IF(inputs!$B$27="YES",MAX(0,inputs!$B$31*(AB688-inputs!$B$30)),0)</f>
        <v>0</v>
      </c>
      <c r="AE688" s="3">
        <f t="shared" si="139"/>
        <v>22870.050000000003</v>
      </c>
      <c r="AF688" s="1">
        <f t="shared" si="142"/>
        <v>0.42</v>
      </c>
      <c r="AG688" s="8">
        <f t="shared" si="140"/>
        <v>45729.95</v>
      </c>
    </row>
    <row r="689" spans="1:33" x14ac:dyDescent="0.2">
      <c r="A689" s="11">
        <f t="shared" si="141"/>
        <v>68700</v>
      </c>
      <c r="B689" s="15">
        <f>inputs!$C$3-MAX(0,MIN((calculations!A689-inputs!$B$8)*0.5,inputs!$C$3))+IF(AND(inputs!$B$23="YES",A689&lt;=inputs!$B$25),inputs!$B$24,0)</f>
        <v>12570</v>
      </c>
      <c r="C689" s="15">
        <f>MAX(0,MIN(A689-B689,inputs!$C$4)*inputs!$B$3)</f>
        <v>7540.2000000000007</v>
      </c>
      <c r="D689" s="16">
        <f>MAX(0,(MIN(A689,inputs!$C$5)-(inputs!$C$4+B689))*inputs!$B$4)</f>
        <v>7371.6</v>
      </c>
      <c r="E689" s="16">
        <f>MAX(0, (calculations!A689-inputs!$C$5)*inputs!$B$5)</f>
        <v>0</v>
      </c>
      <c r="F689" s="19">
        <f>MAX(0,inputs!$B$13*(MIN(calculations!A689,inputs!$C$14)-inputs!$C$13))+MAX(0,inputs!$B$14*(calculations!A689-inputs!$C$14))</f>
        <v>5363.85</v>
      </c>
      <c r="G689" s="22">
        <f>MAX(MIN((calculations!A689-inputs!$B$21)/10000,100%),0) * inputs!$B$18</f>
        <v>2636.4</v>
      </c>
      <c r="H689" s="22">
        <f>IF(AND(inputs!$B$35="YES", calculations!A689&gt;=inputs!$B$36,calculations!A689&lt;inputs!$B$37),inputs!$B$38*MIN(2,inputs!$B$17),0)</f>
        <v>0</v>
      </c>
      <c r="I689" s="25">
        <f>MIN(inputs!$B$32,A689)</f>
        <v>20000</v>
      </c>
      <c r="J689" s="25">
        <f>inputs!$B$29*(1+inputs!$B$33)-MAX(0,inputs!$B$31*(I689-inputs!$B$30))</f>
        <v>46486.999999999993</v>
      </c>
      <c r="K689" s="26">
        <f t="shared" si="130"/>
        <v>20000</v>
      </c>
      <c r="L689" s="25">
        <f>MAX(0,J689*(1+inputs!$B$33)-MAX(0,inputs!$B$31*(K689-inputs!$B$30)))</f>
        <v>47184.304999999986</v>
      </c>
      <c r="M689" s="26">
        <f t="shared" si="131"/>
        <v>25411.111111111109</v>
      </c>
      <c r="N689" s="25">
        <f>MAX(0,L689*(1+inputs!$B$33)-MAX(0,inputs!$B$31*(M689-inputs!$B$30)))</f>
        <v>47421.629574999977</v>
      </c>
      <c r="O689" s="26">
        <f t="shared" si="132"/>
        <v>30822.222222222223</v>
      </c>
      <c r="P689" s="25">
        <f>MAX(0,N689*(1+inputs!$B$33)-MAX(0,inputs!$B$31*(O689-inputs!$B$30)))</f>
        <v>47175.51401862497</v>
      </c>
      <c r="Q689" s="26">
        <f t="shared" si="133"/>
        <v>36233.333333333336</v>
      </c>
      <c r="R689" s="25">
        <f>MAX(0,P689*(1+inputs!$B$33)-MAX(0,inputs!$B$31*(Q689-inputs!$B$30)))</f>
        <v>46438.706728904341</v>
      </c>
      <c r="S689" s="26">
        <f t="shared" si="134"/>
        <v>41644.444444444445</v>
      </c>
      <c r="T689" s="25">
        <f>MAX(0,R689*(1+inputs!$B$33)-MAX(0,inputs!$B$31*(S689-inputs!$B$30)))</f>
        <v>45203.847329837896</v>
      </c>
      <c r="U689" s="26">
        <f t="shared" si="135"/>
        <v>47055.555555555555</v>
      </c>
      <c r="V689" s="25">
        <f>MAX(0,T689*(1+inputs!$B$33)-MAX(0,inputs!$B$31*(U689-inputs!$B$30)))</f>
        <v>43463.465039785457</v>
      </c>
      <c r="W689" s="26">
        <f t="shared" si="136"/>
        <v>52466.666666666672</v>
      </c>
      <c r="X689" s="25">
        <f>MAX(0,V689*(1+inputs!$B$33)-MAX(0,inputs!$B$31*(W689-inputs!$B$30)))</f>
        <v>41209.977015382232</v>
      </c>
      <c r="Y689" s="26">
        <f t="shared" si="137"/>
        <v>57877.777777777781</v>
      </c>
      <c r="Z689" s="25">
        <f>MAX(0,X689*(1+inputs!$B$33)-MAX(0,inputs!$B$31*(Y689-inputs!$B$30)))</f>
        <v>38435.686670612959</v>
      </c>
      <c r="AA689" s="25">
        <f>MAX(0,Y689*(1+inputs!$B$33)-MAX(0,inputs!$B$31*(Z689-inputs!$B$30)))</f>
        <v>57103.292644089277</v>
      </c>
      <c r="AB689" s="26">
        <f t="shared" si="138"/>
        <v>68700</v>
      </c>
      <c r="AC689" s="25">
        <f>MAX(0,AA689*(1+inputs!$B$33)-MAX(0,inputs!$B$31*(AB689-inputs!$B$30)))</f>
        <v>53593.402033750608</v>
      </c>
      <c r="AD689" s="26">
        <f>IF(inputs!$B$27="YES",MAX(0,inputs!$B$31*(AB689-inputs!$B$30)),0)</f>
        <v>0</v>
      </c>
      <c r="AE689" s="3">
        <f t="shared" si="139"/>
        <v>22912.050000000003</v>
      </c>
      <c r="AF689" s="1">
        <f t="shared" si="142"/>
        <v>0.42</v>
      </c>
      <c r="AG689" s="8">
        <f t="shared" si="140"/>
        <v>45787.95</v>
      </c>
    </row>
    <row r="690" spans="1:33" x14ac:dyDescent="0.2">
      <c r="A690" s="11">
        <f t="shared" si="141"/>
        <v>68800</v>
      </c>
      <c r="B690" s="15">
        <f>inputs!$C$3-MAX(0,MIN((calculations!A690-inputs!$B$8)*0.5,inputs!$C$3))+IF(AND(inputs!$B$23="YES",A690&lt;=inputs!$B$25),inputs!$B$24,0)</f>
        <v>12570</v>
      </c>
      <c r="C690" s="15">
        <f>MAX(0,MIN(A690-B690,inputs!$C$4)*inputs!$B$3)</f>
        <v>7540.2000000000007</v>
      </c>
      <c r="D690" s="16">
        <f>MAX(0,(MIN(A690,inputs!$C$5)-(inputs!$C$4+B690))*inputs!$B$4)</f>
        <v>7411.6</v>
      </c>
      <c r="E690" s="16">
        <f>MAX(0, (calculations!A690-inputs!$C$5)*inputs!$B$5)</f>
        <v>0</v>
      </c>
      <c r="F690" s="19">
        <f>MAX(0,inputs!$B$13*(MIN(calculations!A690,inputs!$C$14)-inputs!$C$13))+MAX(0,inputs!$B$14*(calculations!A690-inputs!$C$14))</f>
        <v>5365.85</v>
      </c>
      <c r="G690" s="22">
        <f>MAX(MIN((calculations!A690-inputs!$B$21)/10000,100%),0) * inputs!$B$18</f>
        <v>2636.4</v>
      </c>
      <c r="H690" s="22">
        <f>IF(AND(inputs!$B$35="YES", calculations!A690&gt;=inputs!$B$36,calculations!A690&lt;inputs!$B$37),inputs!$B$38*MIN(2,inputs!$B$17),0)</f>
        <v>0</v>
      </c>
      <c r="I690" s="25">
        <f>MIN(inputs!$B$32,A690)</f>
        <v>20000</v>
      </c>
      <c r="J690" s="25">
        <f>inputs!$B$29*(1+inputs!$B$33)-MAX(0,inputs!$B$31*(I690-inputs!$B$30))</f>
        <v>46486.999999999993</v>
      </c>
      <c r="K690" s="26">
        <f t="shared" si="130"/>
        <v>20000</v>
      </c>
      <c r="L690" s="25">
        <f>MAX(0,J690*(1+inputs!$B$33)-MAX(0,inputs!$B$31*(K690-inputs!$B$30)))</f>
        <v>47184.304999999986</v>
      </c>
      <c r="M690" s="26">
        <f t="shared" si="131"/>
        <v>25422.222222222223</v>
      </c>
      <c r="N690" s="25">
        <f>MAX(0,L690*(1+inputs!$B$33)-MAX(0,inputs!$B$31*(M690-inputs!$B$30)))</f>
        <v>47420.629574999977</v>
      </c>
      <c r="O690" s="26">
        <f t="shared" si="132"/>
        <v>30844.444444444445</v>
      </c>
      <c r="P690" s="25">
        <f>MAX(0,N690*(1+inputs!$B$33)-MAX(0,inputs!$B$31*(O690-inputs!$B$30)))</f>
        <v>47172.499018624971</v>
      </c>
      <c r="Q690" s="26">
        <f t="shared" si="133"/>
        <v>36266.666666666664</v>
      </c>
      <c r="R690" s="25">
        <f>MAX(0,P690*(1+inputs!$B$33)-MAX(0,inputs!$B$31*(Q690-inputs!$B$30)))</f>
        <v>46432.64650390434</v>
      </c>
      <c r="S690" s="26">
        <f t="shared" si="134"/>
        <v>41688.888888888891</v>
      </c>
      <c r="T690" s="25">
        <f>MAX(0,R690*(1+inputs!$B$33)-MAX(0,inputs!$B$31*(S690-inputs!$B$30)))</f>
        <v>45193.696201462895</v>
      </c>
      <c r="U690" s="26">
        <f t="shared" si="135"/>
        <v>47111.111111111109</v>
      </c>
      <c r="V690" s="25">
        <f>MAX(0,T690*(1+inputs!$B$33)-MAX(0,inputs!$B$31*(U690-inputs!$B$30)))</f>
        <v>43448.161644484833</v>
      </c>
      <c r="W690" s="26">
        <f t="shared" si="136"/>
        <v>52533.333333333328</v>
      </c>
      <c r="X690" s="25">
        <f>MAX(0,V690*(1+inputs!$B$33)-MAX(0,inputs!$B$31*(W690-inputs!$B$30)))</f>
        <v>41188.444069152101</v>
      </c>
      <c r="Y690" s="26">
        <f t="shared" si="137"/>
        <v>57955.555555555555</v>
      </c>
      <c r="Z690" s="25">
        <f>MAX(0,X690*(1+inputs!$B$33)-MAX(0,inputs!$B$31*(Y690-inputs!$B$30)))</f>
        <v>38406.830730189373</v>
      </c>
      <c r="AA690" s="25">
        <f>MAX(0,Y690*(1+inputs!$B$33)-MAX(0,inputs!$B$31*(Z690-inputs!$B$30)))</f>
        <v>57184.834123171837</v>
      </c>
      <c r="AB690" s="26">
        <f t="shared" si="138"/>
        <v>68800</v>
      </c>
      <c r="AC690" s="25">
        <f>MAX(0,AA690*(1+inputs!$B$33)-MAX(0,inputs!$B$31*(AB690-inputs!$B$30)))</f>
        <v>53667.166635019406</v>
      </c>
      <c r="AD690" s="26">
        <f>IF(inputs!$B$27="YES",MAX(0,inputs!$B$31*(AB690-inputs!$B$30)),0)</f>
        <v>0</v>
      </c>
      <c r="AE690" s="3">
        <f t="shared" si="139"/>
        <v>22954.050000000003</v>
      </c>
      <c r="AF690" s="1">
        <f t="shared" si="142"/>
        <v>0.42</v>
      </c>
      <c r="AG690" s="8">
        <f t="shared" si="140"/>
        <v>45845.95</v>
      </c>
    </row>
    <row r="691" spans="1:33" x14ac:dyDescent="0.2">
      <c r="A691" s="11">
        <f t="shared" si="141"/>
        <v>68900</v>
      </c>
      <c r="B691" s="15">
        <f>inputs!$C$3-MAX(0,MIN((calculations!A691-inputs!$B$8)*0.5,inputs!$C$3))+IF(AND(inputs!$B$23="YES",A691&lt;=inputs!$B$25),inputs!$B$24,0)</f>
        <v>12570</v>
      </c>
      <c r="C691" s="15">
        <f>MAX(0,MIN(A691-B691,inputs!$C$4)*inputs!$B$3)</f>
        <v>7540.2000000000007</v>
      </c>
      <c r="D691" s="16">
        <f>MAX(0,(MIN(A691,inputs!$C$5)-(inputs!$C$4+B691))*inputs!$B$4)</f>
        <v>7451.6</v>
      </c>
      <c r="E691" s="16">
        <f>MAX(0, (calculations!A691-inputs!$C$5)*inputs!$B$5)</f>
        <v>0</v>
      </c>
      <c r="F691" s="19">
        <f>MAX(0,inputs!$B$13*(MIN(calculations!A691,inputs!$C$14)-inputs!$C$13))+MAX(0,inputs!$B$14*(calculations!A691-inputs!$C$14))</f>
        <v>5367.85</v>
      </c>
      <c r="G691" s="22">
        <f>MAX(MIN((calculations!A691-inputs!$B$21)/10000,100%),0) * inputs!$B$18</f>
        <v>2636.4</v>
      </c>
      <c r="H691" s="22">
        <f>IF(AND(inputs!$B$35="YES", calculations!A691&gt;=inputs!$B$36,calculations!A691&lt;inputs!$B$37),inputs!$B$38*MIN(2,inputs!$B$17),0)</f>
        <v>0</v>
      </c>
      <c r="I691" s="25">
        <f>MIN(inputs!$B$32,A691)</f>
        <v>20000</v>
      </c>
      <c r="J691" s="25">
        <f>inputs!$B$29*(1+inputs!$B$33)-MAX(0,inputs!$B$31*(I691-inputs!$B$30))</f>
        <v>46486.999999999993</v>
      </c>
      <c r="K691" s="26">
        <f t="shared" si="130"/>
        <v>20000</v>
      </c>
      <c r="L691" s="25">
        <f>MAX(0,J691*(1+inputs!$B$33)-MAX(0,inputs!$B$31*(K691-inputs!$B$30)))</f>
        <v>47184.304999999986</v>
      </c>
      <c r="M691" s="26">
        <f t="shared" si="131"/>
        <v>25433.333333333332</v>
      </c>
      <c r="N691" s="25">
        <f>MAX(0,L691*(1+inputs!$B$33)-MAX(0,inputs!$B$31*(M691-inputs!$B$30)))</f>
        <v>47419.629574999977</v>
      </c>
      <c r="O691" s="26">
        <f t="shared" si="132"/>
        <v>30866.666666666664</v>
      </c>
      <c r="P691" s="25">
        <f>MAX(0,N691*(1+inputs!$B$33)-MAX(0,inputs!$B$31*(O691-inputs!$B$30)))</f>
        <v>47169.484018624971</v>
      </c>
      <c r="Q691" s="26">
        <f t="shared" si="133"/>
        <v>36300</v>
      </c>
      <c r="R691" s="25">
        <f>MAX(0,P691*(1+inputs!$B$33)-MAX(0,inputs!$B$31*(Q691-inputs!$B$30)))</f>
        <v>46426.586278904339</v>
      </c>
      <c r="S691" s="26">
        <f t="shared" si="134"/>
        <v>41733.333333333328</v>
      </c>
      <c r="T691" s="25">
        <f>MAX(0,R691*(1+inputs!$B$33)-MAX(0,inputs!$B$31*(S691-inputs!$B$30)))</f>
        <v>45183.545073087895</v>
      </c>
      <c r="U691" s="26">
        <f t="shared" si="135"/>
        <v>47166.666666666672</v>
      </c>
      <c r="V691" s="25">
        <f>MAX(0,T691*(1+inputs!$B$33)-MAX(0,inputs!$B$31*(U691-inputs!$B$30)))</f>
        <v>43432.85824918421</v>
      </c>
      <c r="W691" s="26">
        <f t="shared" si="136"/>
        <v>52600</v>
      </c>
      <c r="X691" s="25">
        <f>MAX(0,V691*(1+inputs!$B$33)-MAX(0,inputs!$B$31*(W691-inputs!$B$30)))</f>
        <v>41166.911122921963</v>
      </c>
      <c r="Y691" s="26">
        <f t="shared" si="137"/>
        <v>58033.333333333336</v>
      </c>
      <c r="Z691" s="25">
        <f>MAX(0,X691*(1+inputs!$B$33)-MAX(0,inputs!$B$31*(Y691-inputs!$B$30)))</f>
        <v>38377.974789765787</v>
      </c>
      <c r="AA691" s="25">
        <f>MAX(0,Y691*(1+inputs!$B$33)-MAX(0,inputs!$B$31*(Z691-inputs!$B$30)))</f>
        <v>57266.375602254411</v>
      </c>
      <c r="AB691" s="26">
        <f t="shared" si="138"/>
        <v>68900</v>
      </c>
      <c r="AC691" s="25">
        <f>MAX(0,AA691*(1+inputs!$B$33)-MAX(0,inputs!$B$31*(AB691-inputs!$B$30)))</f>
        <v>53740.931236288219</v>
      </c>
      <c r="AD691" s="26">
        <f>IF(inputs!$B$27="YES",MAX(0,inputs!$B$31*(AB691-inputs!$B$30)),0)</f>
        <v>0</v>
      </c>
      <c r="AE691" s="3">
        <f t="shared" si="139"/>
        <v>22996.050000000003</v>
      </c>
      <c r="AF691" s="1">
        <f t="shared" si="142"/>
        <v>0.42</v>
      </c>
      <c r="AG691" s="8">
        <f t="shared" si="140"/>
        <v>45903.95</v>
      </c>
    </row>
    <row r="692" spans="1:33" x14ac:dyDescent="0.2">
      <c r="A692" s="11">
        <f t="shared" si="141"/>
        <v>69000</v>
      </c>
      <c r="B692" s="15">
        <f>inputs!$C$3-MAX(0,MIN((calculations!A692-inputs!$B$8)*0.5,inputs!$C$3))+IF(AND(inputs!$B$23="YES",A692&lt;=inputs!$B$25),inputs!$B$24,0)</f>
        <v>12570</v>
      </c>
      <c r="C692" s="15">
        <f>MAX(0,MIN(A692-B692,inputs!$C$4)*inputs!$B$3)</f>
        <v>7540.2000000000007</v>
      </c>
      <c r="D692" s="16">
        <f>MAX(0,(MIN(A692,inputs!$C$5)-(inputs!$C$4+B692))*inputs!$B$4)</f>
        <v>7491.6</v>
      </c>
      <c r="E692" s="16">
        <f>MAX(0, (calculations!A692-inputs!$C$5)*inputs!$B$5)</f>
        <v>0</v>
      </c>
      <c r="F692" s="19">
        <f>MAX(0,inputs!$B$13*(MIN(calculations!A692,inputs!$C$14)-inputs!$C$13))+MAX(0,inputs!$B$14*(calculations!A692-inputs!$C$14))</f>
        <v>5369.85</v>
      </c>
      <c r="G692" s="22">
        <f>MAX(MIN((calculations!A692-inputs!$B$21)/10000,100%),0) * inputs!$B$18</f>
        <v>2636.4</v>
      </c>
      <c r="H692" s="22">
        <f>IF(AND(inputs!$B$35="YES", calculations!A692&gt;=inputs!$B$36,calculations!A692&lt;inputs!$B$37),inputs!$B$38*MIN(2,inputs!$B$17),0)</f>
        <v>0</v>
      </c>
      <c r="I692" s="25">
        <f>MIN(inputs!$B$32,A692)</f>
        <v>20000</v>
      </c>
      <c r="J692" s="25">
        <f>inputs!$B$29*(1+inputs!$B$33)-MAX(0,inputs!$B$31*(I692-inputs!$B$30))</f>
        <v>46486.999999999993</v>
      </c>
      <c r="K692" s="26">
        <f t="shared" si="130"/>
        <v>20000</v>
      </c>
      <c r="L692" s="25">
        <f>MAX(0,J692*(1+inputs!$B$33)-MAX(0,inputs!$B$31*(K692-inputs!$B$30)))</f>
        <v>47184.304999999986</v>
      </c>
      <c r="M692" s="26">
        <f t="shared" si="131"/>
        <v>25444.444444444445</v>
      </c>
      <c r="N692" s="25">
        <f>MAX(0,L692*(1+inputs!$B$33)-MAX(0,inputs!$B$31*(M692-inputs!$B$30)))</f>
        <v>47418.629574999977</v>
      </c>
      <c r="O692" s="26">
        <f t="shared" si="132"/>
        <v>30888.888888888891</v>
      </c>
      <c r="P692" s="25">
        <f>MAX(0,N692*(1+inputs!$B$33)-MAX(0,inputs!$B$31*(O692-inputs!$B$30)))</f>
        <v>47166.469018624972</v>
      </c>
      <c r="Q692" s="26">
        <f t="shared" si="133"/>
        <v>36333.333333333336</v>
      </c>
      <c r="R692" s="25">
        <f>MAX(0,P692*(1+inputs!$B$33)-MAX(0,inputs!$B$31*(Q692-inputs!$B$30)))</f>
        <v>46420.526053904337</v>
      </c>
      <c r="S692" s="26">
        <f t="shared" si="134"/>
        <v>41777.777777777781</v>
      </c>
      <c r="T692" s="25">
        <f>MAX(0,R692*(1+inputs!$B$33)-MAX(0,inputs!$B$31*(S692-inputs!$B$30)))</f>
        <v>45173.393944712894</v>
      </c>
      <c r="U692" s="26">
        <f t="shared" si="135"/>
        <v>47222.222222222219</v>
      </c>
      <c r="V692" s="25">
        <f>MAX(0,T692*(1+inputs!$B$33)-MAX(0,inputs!$B$31*(U692-inputs!$B$30)))</f>
        <v>43417.554853883579</v>
      </c>
      <c r="W692" s="26">
        <f t="shared" si="136"/>
        <v>52666.666666666672</v>
      </c>
      <c r="X692" s="25">
        <f>MAX(0,V692*(1+inputs!$B$33)-MAX(0,inputs!$B$31*(W692-inputs!$B$30)))</f>
        <v>41145.378176691826</v>
      </c>
      <c r="Y692" s="26">
        <f t="shared" si="137"/>
        <v>58111.111111111109</v>
      </c>
      <c r="Z692" s="25">
        <f>MAX(0,X692*(1+inputs!$B$33)-MAX(0,inputs!$B$31*(Y692-inputs!$B$30)))</f>
        <v>38349.118849342194</v>
      </c>
      <c r="AA692" s="25">
        <f>MAX(0,Y692*(1+inputs!$B$33)-MAX(0,inputs!$B$31*(Z692-inputs!$B$30)))</f>
        <v>57347.917081336978</v>
      </c>
      <c r="AB692" s="26">
        <f t="shared" si="138"/>
        <v>69000</v>
      </c>
      <c r="AC692" s="25">
        <f>MAX(0,AA692*(1+inputs!$B$33)-MAX(0,inputs!$B$31*(AB692-inputs!$B$30)))</f>
        <v>53814.695837557025</v>
      </c>
      <c r="AD692" s="26">
        <f>IF(inputs!$B$27="YES",MAX(0,inputs!$B$31*(AB692-inputs!$B$30)),0)</f>
        <v>0</v>
      </c>
      <c r="AE692" s="3">
        <f t="shared" si="139"/>
        <v>23038.050000000003</v>
      </c>
      <c r="AF692" s="1">
        <f t="shared" si="142"/>
        <v>0.42</v>
      </c>
      <c r="AG692" s="8">
        <f t="shared" si="140"/>
        <v>45961.95</v>
      </c>
    </row>
    <row r="693" spans="1:33" x14ac:dyDescent="0.2">
      <c r="A693" s="11">
        <f t="shared" si="141"/>
        <v>69100</v>
      </c>
      <c r="B693" s="15">
        <f>inputs!$C$3-MAX(0,MIN((calculations!A693-inputs!$B$8)*0.5,inputs!$C$3))+IF(AND(inputs!$B$23="YES",A693&lt;=inputs!$B$25),inputs!$B$24,0)</f>
        <v>12570</v>
      </c>
      <c r="C693" s="15">
        <f>MAX(0,MIN(A693-B693,inputs!$C$4)*inputs!$B$3)</f>
        <v>7540.2000000000007</v>
      </c>
      <c r="D693" s="16">
        <f>MAX(0,(MIN(A693,inputs!$C$5)-(inputs!$C$4+B693))*inputs!$B$4)</f>
        <v>7531.6</v>
      </c>
      <c r="E693" s="16">
        <f>MAX(0, (calculations!A693-inputs!$C$5)*inputs!$B$5)</f>
        <v>0</v>
      </c>
      <c r="F693" s="19">
        <f>MAX(0,inputs!$B$13*(MIN(calculations!A693,inputs!$C$14)-inputs!$C$13))+MAX(0,inputs!$B$14*(calculations!A693-inputs!$C$14))</f>
        <v>5371.85</v>
      </c>
      <c r="G693" s="22">
        <f>MAX(MIN((calculations!A693-inputs!$B$21)/10000,100%),0) * inputs!$B$18</f>
        <v>2636.4</v>
      </c>
      <c r="H693" s="22">
        <f>IF(AND(inputs!$B$35="YES", calculations!A693&gt;=inputs!$B$36,calculations!A693&lt;inputs!$B$37),inputs!$B$38*MIN(2,inputs!$B$17),0)</f>
        <v>0</v>
      </c>
      <c r="I693" s="25">
        <f>MIN(inputs!$B$32,A693)</f>
        <v>20000</v>
      </c>
      <c r="J693" s="25">
        <f>inputs!$B$29*(1+inputs!$B$33)-MAX(0,inputs!$B$31*(I693-inputs!$B$30))</f>
        <v>46486.999999999993</v>
      </c>
      <c r="K693" s="26">
        <f t="shared" si="130"/>
        <v>20000</v>
      </c>
      <c r="L693" s="25">
        <f>MAX(0,J693*(1+inputs!$B$33)-MAX(0,inputs!$B$31*(K693-inputs!$B$30)))</f>
        <v>47184.304999999986</v>
      </c>
      <c r="M693" s="26">
        <f t="shared" si="131"/>
        <v>25455.555555555555</v>
      </c>
      <c r="N693" s="25">
        <f>MAX(0,L693*(1+inputs!$B$33)-MAX(0,inputs!$B$31*(M693-inputs!$B$30)))</f>
        <v>47417.629574999977</v>
      </c>
      <c r="O693" s="26">
        <f t="shared" si="132"/>
        <v>30911.111111111109</v>
      </c>
      <c r="P693" s="25">
        <f>MAX(0,N693*(1+inputs!$B$33)-MAX(0,inputs!$B$31*(O693-inputs!$B$30)))</f>
        <v>47163.454018624972</v>
      </c>
      <c r="Q693" s="26">
        <f t="shared" si="133"/>
        <v>36366.666666666664</v>
      </c>
      <c r="R693" s="25">
        <f>MAX(0,P693*(1+inputs!$B$33)-MAX(0,inputs!$B$31*(Q693-inputs!$B$30)))</f>
        <v>46414.465828904344</v>
      </c>
      <c r="S693" s="26">
        <f t="shared" si="134"/>
        <v>41822.222222222219</v>
      </c>
      <c r="T693" s="25">
        <f>MAX(0,R693*(1+inputs!$B$33)-MAX(0,inputs!$B$31*(S693-inputs!$B$30)))</f>
        <v>45163.242816337901</v>
      </c>
      <c r="U693" s="26">
        <f t="shared" si="135"/>
        <v>47277.777777777781</v>
      </c>
      <c r="V693" s="25">
        <f>MAX(0,T693*(1+inputs!$B$33)-MAX(0,inputs!$B$31*(U693-inputs!$B$30)))</f>
        <v>43402.251458582963</v>
      </c>
      <c r="W693" s="26">
        <f t="shared" si="136"/>
        <v>52733.333333333328</v>
      </c>
      <c r="X693" s="25">
        <f>MAX(0,V693*(1+inputs!$B$33)-MAX(0,inputs!$B$31*(W693-inputs!$B$30)))</f>
        <v>41123.845230461702</v>
      </c>
      <c r="Y693" s="26">
        <f t="shared" si="137"/>
        <v>58188.888888888891</v>
      </c>
      <c r="Z693" s="25">
        <f>MAX(0,X693*(1+inputs!$B$33)-MAX(0,inputs!$B$31*(Y693-inputs!$B$30)))</f>
        <v>38320.262908918623</v>
      </c>
      <c r="AA693" s="25">
        <f>MAX(0,Y693*(1+inputs!$B$33)-MAX(0,inputs!$B$31*(Z693-inputs!$B$30)))</f>
        <v>57429.458560419545</v>
      </c>
      <c r="AB693" s="26">
        <f t="shared" si="138"/>
        <v>69100</v>
      </c>
      <c r="AC693" s="25">
        <f>MAX(0,AA693*(1+inputs!$B$33)-MAX(0,inputs!$B$31*(AB693-inputs!$B$30)))</f>
        <v>53888.46043882583</v>
      </c>
      <c r="AD693" s="26">
        <f>IF(inputs!$B$27="YES",MAX(0,inputs!$B$31*(AB693-inputs!$B$30)),0)</f>
        <v>0</v>
      </c>
      <c r="AE693" s="3">
        <f t="shared" si="139"/>
        <v>23080.050000000003</v>
      </c>
      <c r="AF693" s="1">
        <f t="shared" si="142"/>
        <v>0.42</v>
      </c>
      <c r="AG693" s="8">
        <f t="shared" si="140"/>
        <v>46019.95</v>
      </c>
    </row>
    <row r="694" spans="1:33" x14ac:dyDescent="0.2">
      <c r="A694" s="11">
        <f t="shared" si="141"/>
        <v>69200</v>
      </c>
      <c r="B694" s="15">
        <f>inputs!$C$3-MAX(0,MIN((calculations!A694-inputs!$B$8)*0.5,inputs!$C$3))+IF(AND(inputs!$B$23="YES",A694&lt;=inputs!$B$25),inputs!$B$24,0)</f>
        <v>12570</v>
      </c>
      <c r="C694" s="15">
        <f>MAX(0,MIN(A694-B694,inputs!$C$4)*inputs!$B$3)</f>
        <v>7540.2000000000007</v>
      </c>
      <c r="D694" s="16">
        <f>MAX(0,(MIN(A694,inputs!$C$5)-(inputs!$C$4+B694))*inputs!$B$4)</f>
        <v>7571.6</v>
      </c>
      <c r="E694" s="16">
        <f>MAX(0, (calculations!A694-inputs!$C$5)*inputs!$B$5)</f>
        <v>0</v>
      </c>
      <c r="F694" s="19">
        <f>MAX(0,inputs!$B$13*(MIN(calculations!A694,inputs!$C$14)-inputs!$C$13))+MAX(0,inputs!$B$14*(calculations!A694-inputs!$C$14))</f>
        <v>5373.85</v>
      </c>
      <c r="G694" s="22">
        <f>MAX(MIN((calculations!A694-inputs!$B$21)/10000,100%),0) * inputs!$B$18</f>
        <v>2636.4</v>
      </c>
      <c r="H694" s="22">
        <f>IF(AND(inputs!$B$35="YES", calculations!A694&gt;=inputs!$B$36,calculations!A694&lt;inputs!$B$37),inputs!$B$38*MIN(2,inputs!$B$17),0)</f>
        <v>0</v>
      </c>
      <c r="I694" s="25">
        <f>MIN(inputs!$B$32,A694)</f>
        <v>20000</v>
      </c>
      <c r="J694" s="25">
        <f>inputs!$B$29*(1+inputs!$B$33)-MAX(0,inputs!$B$31*(I694-inputs!$B$30))</f>
        <v>46486.999999999993</v>
      </c>
      <c r="K694" s="26">
        <f t="shared" si="130"/>
        <v>20000</v>
      </c>
      <c r="L694" s="25">
        <f>MAX(0,J694*(1+inputs!$B$33)-MAX(0,inputs!$B$31*(K694-inputs!$B$30)))</f>
        <v>47184.304999999986</v>
      </c>
      <c r="M694" s="26">
        <f t="shared" si="131"/>
        <v>25466.666666666668</v>
      </c>
      <c r="N694" s="25">
        <f>MAX(0,L694*(1+inputs!$B$33)-MAX(0,inputs!$B$31*(M694-inputs!$B$30)))</f>
        <v>47416.629574999977</v>
      </c>
      <c r="O694" s="26">
        <f t="shared" si="132"/>
        <v>30933.333333333336</v>
      </c>
      <c r="P694" s="25">
        <f>MAX(0,N694*(1+inputs!$B$33)-MAX(0,inputs!$B$31*(O694-inputs!$B$30)))</f>
        <v>47160.439018624973</v>
      </c>
      <c r="Q694" s="26">
        <f t="shared" si="133"/>
        <v>36400</v>
      </c>
      <c r="R694" s="25">
        <f>MAX(0,P694*(1+inputs!$B$33)-MAX(0,inputs!$B$31*(Q694-inputs!$B$30)))</f>
        <v>46408.405603904343</v>
      </c>
      <c r="S694" s="26">
        <f t="shared" si="134"/>
        <v>41866.666666666672</v>
      </c>
      <c r="T694" s="25">
        <f>MAX(0,R694*(1+inputs!$B$33)-MAX(0,inputs!$B$31*(S694-inputs!$B$30)))</f>
        <v>45153.0916879629</v>
      </c>
      <c r="U694" s="26">
        <f t="shared" si="135"/>
        <v>47333.333333333328</v>
      </c>
      <c r="V694" s="25">
        <f>MAX(0,T694*(1+inputs!$B$33)-MAX(0,inputs!$B$31*(U694-inputs!$B$30)))</f>
        <v>43386.94806328234</v>
      </c>
      <c r="W694" s="26">
        <f t="shared" si="136"/>
        <v>52800</v>
      </c>
      <c r="X694" s="25">
        <f>MAX(0,V694*(1+inputs!$B$33)-MAX(0,inputs!$B$31*(W694-inputs!$B$30)))</f>
        <v>41102.312284231572</v>
      </c>
      <c r="Y694" s="26">
        <f t="shared" si="137"/>
        <v>58266.666666666664</v>
      </c>
      <c r="Z694" s="25">
        <f>MAX(0,X694*(1+inputs!$B$33)-MAX(0,inputs!$B$31*(Y694-inputs!$B$30)))</f>
        <v>38291.406968495037</v>
      </c>
      <c r="AA694" s="25">
        <f>MAX(0,Y694*(1+inputs!$B$33)-MAX(0,inputs!$B$31*(Z694-inputs!$B$30)))</f>
        <v>57511.000039502105</v>
      </c>
      <c r="AB694" s="26">
        <f t="shared" si="138"/>
        <v>69200</v>
      </c>
      <c r="AC694" s="25">
        <f>MAX(0,AA694*(1+inputs!$B$33)-MAX(0,inputs!$B$31*(AB694-inputs!$B$30)))</f>
        <v>53962.225040094629</v>
      </c>
      <c r="AD694" s="26">
        <f>IF(inputs!$B$27="YES",MAX(0,inputs!$B$31*(AB694-inputs!$B$30)),0)</f>
        <v>0</v>
      </c>
      <c r="AE694" s="3">
        <f t="shared" si="139"/>
        <v>23122.050000000003</v>
      </c>
      <c r="AF694" s="1">
        <f t="shared" si="142"/>
        <v>0.42</v>
      </c>
      <c r="AG694" s="8">
        <f t="shared" si="140"/>
        <v>46077.95</v>
      </c>
    </row>
    <row r="695" spans="1:33" x14ac:dyDescent="0.2">
      <c r="A695" s="11">
        <f t="shared" si="141"/>
        <v>69300</v>
      </c>
      <c r="B695" s="15">
        <f>inputs!$C$3-MAX(0,MIN((calculations!A695-inputs!$B$8)*0.5,inputs!$C$3))+IF(AND(inputs!$B$23="YES",A695&lt;=inputs!$B$25),inputs!$B$24,0)</f>
        <v>12570</v>
      </c>
      <c r="C695" s="15">
        <f>MAX(0,MIN(A695-B695,inputs!$C$4)*inputs!$B$3)</f>
        <v>7540.2000000000007</v>
      </c>
      <c r="D695" s="16">
        <f>MAX(0,(MIN(A695,inputs!$C$5)-(inputs!$C$4+B695))*inputs!$B$4)</f>
        <v>7611.6</v>
      </c>
      <c r="E695" s="16">
        <f>MAX(0, (calculations!A695-inputs!$C$5)*inputs!$B$5)</f>
        <v>0</v>
      </c>
      <c r="F695" s="19">
        <f>MAX(0,inputs!$B$13*(MIN(calculations!A695,inputs!$C$14)-inputs!$C$13))+MAX(0,inputs!$B$14*(calculations!A695-inputs!$C$14))</f>
        <v>5375.85</v>
      </c>
      <c r="G695" s="22">
        <f>MAX(MIN((calculations!A695-inputs!$B$21)/10000,100%),0) * inputs!$B$18</f>
        <v>2636.4</v>
      </c>
      <c r="H695" s="22">
        <f>IF(AND(inputs!$B$35="YES", calculations!A695&gt;=inputs!$B$36,calculations!A695&lt;inputs!$B$37),inputs!$B$38*MIN(2,inputs!$B$17),0)</f>
        <v>0</v>
      </c>
      <c r="I695" s="25">
        <f>MIN(inputs!$B$32,A695)</f>
        <v>20000</v>
      </c>
      <c r="J695" s="25">
        <f>inputs!$B$29*(1+inputs!$B$33)-MAX(0,inputs!$B$31*(I695-inputs!$B$30))</f>
        <v>46486.999999999993</v>
      </c>
      <c r="K695" s="26">
        <f t="shared" si="130"/>
        <v>20000</v>
      </c>
      <c r="L695" s="25">
        <f>MAX(0,J695*(1+inputs!$B$33)-MAX(0,inputs!$B$31*(K695-inputs!$B$30)))</f>
        <v>47184.304999999986</v>
      </c>
      <c r="M695" s="26">
        <f t="shared" si="131"/>
        <v>25477.777777777777</v>
      </c>
      <c r="N695" s="25">
        <f>MAX(0,L695*(1+inputs!$B$33)-MAX(0,inputs!$B$31*(M695-inputs!$B$30)))</f>
        <v>47415.629574999977</v>
      </c>
      <c r="O695" s="26">
        <f t="shared" si="132"/>
        <v>30955.555555555555</v>
      </c>
      <c r="P695" s="25">
        <f>MAX(0,N695*(1+inputs!$B$33)-MAX(0,inputs!$B$31*(O695-inputs!$B$30)))</f>
        <v>47157.424018624966</v>
      </c>
      <c r="Q695" s="26">
        <f t="shared" si="133"/>
        <v>36433.333333333328</v>
      </c>
      <c r="R695" s="25">
        <f>MAX(0,P695*(1+inputs!$B$33)-MAX(0,inputs!$B$31*(Q695-inputs!$B$30)))</f>
        <v>46402.345378904334</v>
      </c>
      <c r="S695" s="26">
        <f t="shared" si="134"/>
        <v>41911.111111111109</v>
      </c>
      <c r="T695" s="25">
        <f>MAX(0,R695*(1+inputs!$B$33)-MAX(0,inputs!$B$31*(S695-inputs!$B$30)))</f>
        <v>45142.940559587892</v>
      </c>
      <c r="U695" s="26">
        <f t="shared" si="135"/>
        <v>47388.888888888891</v>
      </c>
      <c r="V695" s="25">
        <f>MAX(0,T695*(1+inputs!$B$33)-MAX(0,inputs!$B$31*(U695-inputs!$B$30)))</f>
        <v>43371.644667981702</v>
      </c>
      <c r="W695" s="26">
        <f t="shared" si="136"/>
        <v>52866.666666666664</v>
      </c>
      <c r="X695" s="25">
        <f>MAX(0,V695*(1+inputs!$B$33)-MAX(0,inputs!$B$31*(W695-inputs!$B$30)))</f>
        <v>41080.779338001419</v>
      </c>
      <c r="Y695" s="26">
        <f t="shared" si="137"/>
        <v>58344.444444444445</v>
      </c>
      <c r="Z695" s="25">
        <f>MAX(0,X695*(1+inputs!$B$33)-MAX(0,inputs!$B$31*(Y695-inputs!$B$30)))</f>
        <v>38262.551028071437</v>
      </c>
      <c r="AA695" s="25">
        <f>MAX(0,Y695*(1+inputs!$B$33)-MAX(0,inputs!$B$31*(Z695-inputs!$B$30)))</f>
        <v>57592.54151858468</v>
      </c>
      <c r="AB695" s="26">
        <f t="shared" si="138"/>
        <v>69300</v>
      </c>
      <c r="AC695" s="25">
        <f>MAX(0,AA695*(1+inputs!$B$33)-MAX(0,inputs!$B$31*(AB695-inputs!$B$30)))</f>
        <v>54035.989641363441</v>
      </c>
      <c r="AD695" s="26">
        <f>IF(inputs!$B$27="YES",MAX(0,inputs!$B$31*(AB695-inputs!$B$30)),0)</f>
        <v>0</v>
      </c>
      <c r="AE695" s="3">
        <f t="shared" si="139"/>
        <v>23164.050000000003</v>
      </c>
      <c r="AF695" s="1">
        <f t="shared" si="142"/>
        <v>0.42</v>
      </c>
      <c r="AG695" s="8">
        <f t="shared" si="140"/>
        <v>46135.95</v>
      </c>
    </row>
    <row r="696" spans="1:33" x14ac:dyDescent="0.2">
      <c r="A696" s="11">
        <f t="shared" si="141"/>
        <v>69400</v>
      </c>
      <c r="B696" s="15">
        <f>inputs!$C$3-MAX(0,MIN((calculations!A696-inputs!$B$8)*0.5,inputs!$C$3))+IF(AND(inputs!$B$23="YES",A696&lt;=inputs!$B$25),inputs!$B$24,0)</f>
        <v>12570</v>
      </c>
      <c r="C696" s="15">
        <f>MAX(0,MIN(A696-B696,inputs!$C$4)*inputs!$B$3)</f>
        <v>7540.2000000000007</v>
      </c>
      <c r="D696" s="16">
        <f>MAX(0,(MIN(A696,inputs!$C$5)-(inputs!$C$4+B696))*inputs!$B$4)</f>
        <v>7651.6</v>
      </c>
      <c r="E696" s="16">
        <f>MAX(0, (calculations!A696-inputs!$C$5)*inputs!$B$5)</f>
        <v>0</v>
      </c>
      <c r="F696" s="19">
        <f>MAX(0,inputs!$B$13*(MIN(calculations!A696,inputs!$C$14)-inputs!$C$13))+MAX(0,inputs!$B$14*(calculations!A696-inputs!$C$14))</f>
        <v>5377.85</v>
      </c>
      <c r="G696" s="22">
        <f>MAX(MIN((calculations!A696-inputs!$B$21)/10000,100%),0) * inputs!$B$18</f>
        <v>2636.4</v>
      </c>
      <c r="H696" s="22">
        <f>IF(AND(inputs!$B$35="YES", calculations!A696&gt;=inputs!$B$36,calculations!A696&lt;inputs!$B$37),inputs!$B$38*MIN(2,inputs!$B$17),0)</f>
        <v>0</v>
      </c>
      <c r="I696" s="25">
        <f>MIN(inputs!$B$32,A696)</f>
        <v>20000</v>
      </c>
      <c r="J696" s="25">
        <f>inputs!$B$29*(1+inputs!$B$33)-MAX(0,inputs!$B$31*(I696-inputs!$B$30))</f>
        <v>46486.999999999993</v>
      </c>
      <c r="K696" s="26">
        <f t="shared" si="130"/>
        <v>20000</v>
      </c>
      <c r="L696" s="25">
        <f>MAX(0,J696*(1+inputs!$B$33)-MAX(0,inputs!$B$31*(K696-inputs!$B$30)))</f>
        <v>47184.304999999986</v>
      </c>
      <c r="M696" s="26">
        <f t="shared" si="131"/>
        <v>25488.888888888891</v>
      </c>
      <c r="N696" s="25">
        <f>MAX(0,L696*(1+inputs!$B$33)-MAX(0,inputs!$B$31*(M696-inputs!$B$30)))</f>
        <v>47414.629574999977</v>
      </c>
      <c r="O696" s="26">
        <f t="shared" si="132"/>
        <v>30977.777777777777</v>
      </c>
      <c r="P696" s="25">
        <f>MAX(0,N696*(1+inputs!$B$33)-MAX(0,inputs!$B$31*(O696-inputs!$B$30)))</f>
        <v>47154.409018624967</v>
      </c>
      <c r="Q696" s="26">
        <f t="shared" si="133"/>
        <v>36466.666666666672</v>
      </c>
      <c r="R696" s="25">
        <f>MAX(0,P696*(1+inputs!$B$33)-MAX(0,inputs!$B$31*(Q696-inputs!$B$30)))</f>
        <v>46396.285153904333</v>
      </c>
      <c r="S696" s="26">
        <f t="shared" si="134"/>
        <v>41955.555555555555</v>
      </c>
      <c r="T696" s="25">
        <f>MAX(0,R696*(1+inputs!$B$33)-MAX(0,inputs!$B$31*(S696-inputs!$B$30)))</f>
        <v>45132.789431212892</v>
      </c>
      <c r="U696" s="26">
        <f t="shared" si="135"/>
        <v>47444.444444444445</v>
      </c>
      <c r="V696" s="25">
        <f>MAX(0,T696*(1+inputs!$B$33)-MAX(0,inputs!$B$31*(U696-inputs!$B$30)))</f>
        <v>43356.341272681078</v>
      </c>
      <c r="W696" s="26">
        <f t="shared" si="136"/>
        <v>52933.333333333336</v>
      </c>
      <c r="X696" s="25">
        <f>MAX(0,V696*(1+inputs!$B$33)-MAX(0,inputs!$B$31*(W696-inputs!$B$30)))</f>
        <v>41059.246391771288</v>
      </c>
      <c r="Y696" s="26">
        <f t="shared" si="137"/>
        <v>58422.222222222219</v>
      </c>
      <c r="Z696" s="25">
        <f>MAX(0,X696*(1+inputs!$B$33)-MAX(0,inputs!$B$31*(Y696-inputs!$B$30)))</f>
        <v>38233.695087647851</v>
      </c>
      <c r="AA696" s="25">
        <f>MAX(0,Y696*(1+inputs!$B$33)-MAX(0,inputs!$B$31*(Z696-inputs!$B$30)))</f>
        <v>57674.082997667239</v>
      </c>
      <c r="AB696" s="26">
        <f t="shared" si="138"/>
        <v>69400</v>
      </c>
      <c r="AC696" s="25">
        <f>MAX(0,AA696*(1+inputs!$B$33)-MAX(0,inputs!$B$31*(AB696-inputs!$B$30)))</f>
        <v>54109.75424263224</v>
      </c>
      <c r="AD696" s="26">
        <f>IF(inputs!$B$27="YES",MAX(0,inputs!$B$31*(AB696-inputs!$B$30)),0)</f>
        <v>0</v>
      </c>
      <c r="AE696" s="3">
        <f t="shared" si="139"/>
        <v>23206.050000000003</v>
      </c>
      <c r="AF696" s="1">
        <f t="shared" si="142"/>
        <v>0.42</v>
      </c>
      <c r="AG696" s="8">
        <f t="shared" si="140"/>
        <v>46193.95</v>
      </c>
    </row>
    <row r="697" spans="1:33" x14ac:dyDescent="0.2">
      <c r="A697" s="11">
        <f t="shared" si="141"/>
        <v>69500</v>
      </c>
      <c r="B697" s="15">
        <f>inputs!$C$3-MAX(0,MIN((calculations!A697-inputs!$B$8)*0.5,inputs!$C$3))+IF(AND(inputs!$B$23="YES",A697&lt;=inputs!$B$25),inputs!$B$24,0)</f>
        <v>12570</v>
      </c>
      <c r="C697" s="15">
        <f>MAX(0,MIN(A697-B697,inputs!$C$4)*inputs!$B$3)</f>
        <v>7540.2000000000007</v>
      </c>
      <c r="D697" s="16">
        <f>MAX(0,(MIN(A697,inputs!$C$5)-(inputs!$C$4+B697))*inputs!$B$4)</f>
        <v>7691.6</v>
      </c>
      <c r="E697" s="16">
        <f>MAX(0, (calculations!A697-inputs!$C$5)*inputs!$B$5)</f>
        <v>0</v>
      </c>
      <c r="F697" s="19">
        <f>MAX(0,inputs!$B$13*(MIN(calculations!A697,inputs!$C$14)-inputs!$C$13))+MAX(0,inputs!$B$14*(calculations!A697-inputs!$C$14))</f>
        <v>5379.85</v>
      </c>
      <c r="G697" s="22">
        <f>MAX(MIN((calculations!A697-inputs!$B$21)/10000,100%),0) * inputs!$B$18</f>
        <v>2636.4</v>
      </c>
      <c r="H697" s="22">
        <f>IF(AND(inputs!$B$35="YES", calculations!A697&gt;=inputs!$B$36,calculations!A697&lt;inputs!$B$37),inputs!$B$38*MIN(2,inputs!$B$17),0)</f>
        <v>0</v>
      </c>
      <c r="I697" s="25">
        <f>MIN(inputs!$B$32,A697)</f>
        <v>20000</v>
      </c>
      <c r="J697" s="25">
        <f>inputs!$B$29*(1+inputs!$B$33)-MAX(0,inputs!$B$31*(I697-inputs!$B$30))</f>
        <v>46486.999999999993</v>
      </c>
      <c r="K697" s="26">
        <f t="shared" si="130"/>
        <v>20000</v>
      </c>
      <c r="L697" s="25">
        <f>MAX(0,J697*(1+inputs!$B$33)-MAX(0,inputs!$B$31*(K697-inputs!$B$30)))</f>
        <v>47184.304999999986</v>
      </c>
      <c r="M697" s="26">
        <f t="shared" si="131"/>
        <v>25500</v>
      </c>
      <c r="N697" s="25">
        <f>MAX(0,L697*(1+inputs!$B$33)-MAX(0,inputs!$B$31*(M697-inputs!$B$30)))</f>
        <v>47413.629574999977</v>
      </c>
      <c r="O697" s="26">
        <f t="shared" si="132"/>
        <v>31000</v>
      </c>
      <c r="P697" s="25">
        <f>MAX(0,N697*(1+inputs!$B$33)-MAX(0,inputs!$B$31*(O697-inputs!$B$30)))</f>
        <v>47151.394018624967</v>
      </c>
      <c r="Q697" s="26">
        <f t="shared" si="133"/>
        <v>36500</v>
      </c>
      <c r="R697" s="25">
        <f>MAX(0,P697*(1+inputs!$B$33)-MAX(0,inputs!$B$31*(Q697-inputs!$B$30)))</f>
        <v>46390.224928904332</v>
      </c>
      <c r="S697" s="26">
        <f t="shared" si="134"/>
        <v>42000</v>
      </c>
      <c r="T697" s="25">
        <f>MAX(0,R697*(1+inputs!$B$33)-MAX(0,inputs!$B$31*(S697-inputs!$B$30)))</f>
        <v>45122.638302837891</v>
      </c>
      <c r="U697" s="26">
        <f t="shared" si="135"/>
        <v>47500</v>
      </c>
      <c r="V697" s="25">
        <f>MAX(0,T697*(1+inputs!$B$33)-MAX(0,inputs!$B$31*(U697-inputs!$B$30)))</f>
        <v>43341.037877380455</v>
      </c>
      <c r="W697" s="26">
        <f t="shared" si="136"/>
        <v>53000</v>
      </c>
      <c r="X697" s="25">
        <f>MAX(0,V697*(1+inputs!$B$33)-MAX(0,inputs!$B$31*(W697-inputs!$B$30)))</f>
        <v>41037.713445541158</v>
      </c>
      <c r="Y697" s="26">
        <f t="shared" si="137"/>
        <v>58500</v>
      </c>
      <c r="Z697" s="25">
        <f>MAX(0,X697*(1+inputs!$B$33)-MAX(0,inputs!$B$31*(Y697-inputs!$B$30)))</f>
        <v>38204.839147224266</v>
      </c>
      <c r="AA697" s="25">
        <f>MAX(0,Y697*(1+inputs!$B$33)-MAX(0,inputs!$B$31*(Z697-inputs!$B$30)))</f>
        <v>57755.624476749806</v>
      </c>
      <c r="AB697" s="26">
        <f t="shared" si="138"/>
        <v>69500</v>
      </c>
      <c r="AC697" s="25">
        <f>MAX(0,AA697*(1+inputs!$B$33)-MAX(0,inputs!$B$31*(AB697-inputs!$B$30)))</f>
        <v>54183.518843901045</v>
      </c>
      <c r="AD697" s="26">
        <f>IF(inputs!$B$27="YES",MAX(0,inputs!$B$31*(AB697-inputs!$B$30)),0)</f>
        <v>0</v>
      </c>
      <c r="AE697" s="3">
        <f t="shared" si="139"/>
        <v>23248.050000000003</v>
      </c>
      <c r="AF697" s="1">
        <f t="shared" si="142"/>
        <v>0.42</v>
      </c>
      <c r="AG697" s="8">
        <f t="shared" si="140"/>
        <v>46251.95</v>
      </c>
    </row>
    <row r="698" spans="1:33" x14ac:dyDescent="0.2">
      <c r="A698" s="11">
        <f t="shared" si="141"/>
        <v>69600</v>
      </c>
      <c r="B698" s="15">
        <f>inputs!$C$3-MAX(0,MIN((calculations!A698-inputs!$B$8)*0.5,inputs!$C$3))+IF(AND(inputs!$B$23="YES",A698&lt;=inputs!$B$25),inputs!$B$24,0)</f>
        <v>12570</v>
      </c>
      <c r="C698" s="15">
        <f>MAX(0,MIN(A698-B698,inputs!$C$4)*inputs!$B$3)</f>
        <v>7540.2000000000007</v>
      </c>
      <c r="D698" s="16">
        <f>MAX(0,(MIN(A698,inputs!$C$5)-(inputs!$C$4+B698))*inputs!$B$4)</f>
        <v>7731.6</v>
      </c>
      <c r="E698" s="16">
        <f>MAX(0, (calculations!A698-inputs!$C$5)*inputs!$B$5)</f>
        <v>0</v>
      </c>
      <c r="F698" s="19">
        <f>MAX(0,inputs!$B$13*(MIN(calculations!A698,inputs!$C$14)-inputs!$C$13))+MAX(0,inputs!$B$14*(calculations!A698-inputs!$C$14))</f>
        <v>5381.85</v>
      </c>
      <c r="G698" s="22">
        <f>MAX(MIN((calculations!A698-inputs!$B$21)/10000,100%),0) * inputs!$B$18</f>
        <v>2636.4</v>
      </c>
      <c r="H698" s="22">
        <f>IF(AND(inputs!$B$35="YES", calculations!A698&gt;=inputs!$B$36,calculations!A698&lt;inputs!$B$37),inputs!$B$38*MIN(2,inputs!$B$17),0)</f>
        <v>0</v>
      </c>
      <c r="I698" s="25">
        <f>MIN(inputs!$B$32,A698)</f>
        <v>20000</v>
      </c>
      <c r="J698" s="25">
        <f>inputs!$B$29*(1+inputs!$B$33)-MAX(0,inputs!$B$31*(I698-inputs!$B$30))</f>
        <v>46486.999999999993</v>
      </c>
      <c r="K698" s="26">
        <f t="shared" si="130"/>
        <v>20000</v>
      </c>
      <c r="L698" s="25">
        <f>MAX(0,J698*(1+inputs!$B$33)-MAX(0,inputs!$B$31*(K698-inputs!$B$30)))</f>
        <v>47184.304999999986</v>
      </c>
      <c r="M698" s="26">
        <f t="shared" si="131"/>
        <v>25511.111111111109</v>
      </c>
      <c r="N698" s="25">
        <f>MAX(0,L698*(1+inputs!$B$33)-MAX(0,inputs!$B$31*(M698-inputs!$B$30)))</f>
        <v>47412.629574999977</v>
      </c>
      <c r="O698" s="26">
        <f t="shared" si="132"/>
        <v>31022.222222222223</v>
      </c>
      <c r="P698" s="25">
        <f>MAX(0,N698*(1+inputs!$B$33)-MAX(0,inputs!$B$31*(O698-inputs!$B$30)))</f>
        <v>47148.379018624968</v>
      </c>
      <c r="Q698" s="26">
        <f t="shared" si="133"/>
        <v>36533.333333333328</v>
      </c>
      <c r="R698" s="25">
        <f>MAX(0,P698*(1+inputs!$B$33)-MAX(0,inputs!$B$31*(Q698-inputs!$B$30)))</f>
        <v>46384.164703904338</v>
      </c>
      <c r="S698" s="26">
        <f t="shared" si="134"/>
        <v>42044.444444444445</v>
      </c>
      <c r="T698" s="25">
        <f>MAX(0,R698*(1+inputs!$B$33)-MAX(0,inputs!$B$31*(S698-inputs!$B$30)))</f>
        <v>45112.487174462898</v>
      </c>
      <c r="U698" s="26">
        <f t="shared" si="135"/>
        <v>47555.555555555555</v>
      </c>
      <c r="V698" s="25">
        <f>MAX(0,T698*(1+inputs!$B$33)-MAX(0,inputs!$B$31*(U698-inputs!$B$30)))</f>
        <v>43325.734482079832</v>
      </c>
      <c r="W698" s="26">
        <f t="shared" si="136"/>
        <v>53066.666666666664</v>
      </c>
      <c r="X698" s="25">
        <f>MAX(0,V698*(1+inputs!$B$33)-MAX(0,inputs!$B$31*(W698-inputs!$B$30)))</f>
        <v>41016.18049931102</v>
      </c>
      <c r="Y698" s="26">
        <f t="shared" si="137"/>
        <v>58577.777777777781</v>
      </c>
      <c r="Z698" s="25">
        <f>MAX(0,X698*(1+inputs!$B$33)-MAX(0,inputs!$B$31*(Y698-inputs!$B$30)))</f>
        <v>38175.98320680068</v>
      </c>
      <c r="AA698" s="25">
        <f>MAX(0,Y698*(1+inputs!$B$33)-MAX(0,inputs!$B$31*(Z698-inputs!$B$30)))</f>
        <v>57837.165955832381</v>
      </c>
      <c r="AB698" s="26">
        <f t="shared" si="138"/>
        <v>69600</v>
      </c>
      <c r="AC698" s="25">
        <f>MAX(0,AA698*(1+inputs!$B$33)-MAX(0,inputs!$B$31*(AB698-inputs!$B$30)))</f>
        <v>54257.283445169858</v>
      </c>
      <c r="AD698" s="26">
        <f>IF(inputs!$B$27="YES",MAX(0,inputs!$B$31*(AB698-inputs!$B$30)),0)</f>
        <v>0</v>
      </c>
      <c r="AE698" s="3">
        <f t="shared" si="139"/>
        <v>23290.050000000003</v>
      </c>
      <c r="AF698" s="1">
        <f t="shared" si="142"/>
        <v>0.42</v>
      </c>
      <c r="AG698" s="8">
        <f t="shared" si="140"/>
        <v>46309.95</v>
      </c>
    </row>
    <row r="699" spans="1:33" x14ac:dyDescent="0.2">
      <c r="A699" s="11">
        <f t="shared" si="141"/>
        <v>69700</v>
      </c>
      <c r="B699" s="15">
        <f>inputs!$C$3-MAX(0,MIN((calculations!A699-inputs!$B$8)*0.5,inputs!$C$3))+IF(AND(inputs!$B$23="YES",A699&lt;=inputs!$B$25),inputs!$B$24,0)</f>
        <v>12570</v>
      </c>
      <c r="C699" s="15">
        <f>MAX(0,MIN(A699-B699,inputs!$C$4)*inputs!$B$3)</f>
        <v>7540.2000000000007</v>
      </c>
      <c r="D699" s="16">
        <f>MAX(0,(MIN(A699,inputs!$C$5)-(inputs!$C$4+B699))*inputs!$B$4)</f>
        <v>7771.6</v>
      </c>
      <c r="E699" s="16">
        <f>MAX(0, (calculations!A699-inputs!$C$5)*inputs!$B$5)</f>
        <v>0</v>
      </c>
      <c r="F699" s="19">
        <f>MAX(0,inputs!$B$13*(MIN(calculations!A699,inputs!$C$14)-inputs!$C$13))+MAX(0,inputs!$B$14*(calculations!A699-inputs!$C$14))</f>
        <v>5383.85</v>
      </c>
      <c r="G699" s="22">
        <f>MAX(MIN((calculations!A699-inputs!$B$21)/10000,100%),0) * inputs!$B$18</f>
        <v>2636.4</v>
      </c>
      <c r="H699" s="22">
        <f>IF(AND(inputs!$B$35="YES", calculations!A699&gt;=inputs!$B$36,calculations!A699&lt;inputs!$B$37),inputs!$B$38*MIN(2,inputs!$B$17),0)</f>
        <v>0</v>
      </c>
      <c r="I699" s="25">
        <f>MIN(inputs!$B$32,A699)</f>
        <v>20000</v>
      </c>
      <c r="J699" s="25">
        <f>inputs!$B$29*(1+inputs!$B$33)-MAX(0,inputs!$B$31*(I699-inputs!$B$30))</f>
        <v>46486.999999999993</v>
      </c>
      <c r="K699" s="26">
        <f t="shared" si="130"/>
        <v>20000</v>
      </c>
      <c r="L699" s="25">
        <f>MAX(0,J699*(1+inputs!$B$33)-MAX(0,inputs!$B$31*(K699-inputs!$B$30)))</f>
        <v>47184.304999999986</v>
      </c>
      <c r="M699" s="26">
        <f t="shared" si="131"/>
        <v>25522.222222222223</v>
      </c>
      <c r="N699" s="25">
        <f>MAX(0,L699*(1+inputs!$B$33)-MAX(0,inputs!$B$31*(M699-inputs!$B$30)))</f>
        <v>47411.629574999977</v>
      </c>
      <c r="O699" s="26">
        <f t="shared" si="132"/>
        <v>31044.444444444445</v>
      </c>
      <c r="P699" s="25">
        <f>MAX(0,N699*(1+inputs!$B$33)-MAX(0,inputs!$B$31*(O699-inputs!$B$30)))</f>
        <v>47145.364018624969</v>
      </c>
      <c r="Q699" s="26">
        <f t="shared" si="133"/>
        <v>36566.666666666672</v>
      </c>
      <c r="R699" s="25">
        <f>MAX(0,P699*(1+inputs!$B$33)-MAX(0,inputs!$B$31*(Q699-inputs!$B$30)))</f>
        <v>46378.104478904337</v>
      </c>
      <c r="S699" s="26">
        <f t="shared" si="134"/>
        <v>42088.888888888891</v>
      </c>
      <c r="T699" s="25">
        <f>MAX(0,R699*(1+inputs!$B$33)-MAX(0,inputs!$B$31*(S699-inputs!$B$30)))</f>
        <v>45102.336046087898</v>
      </c>
      <c r="U699" s="26">
        <f t="shared" si="135"/>
        <v>47611.111111111109</v>
      </c>
      <c r="V699" s="25">
        <f>MAX(0,T699*(1+inputs!$B$33)-MAX(0,inputs!$B$31*(U699-inputs!$B$30)))</f>
        <v>43310.431086779208</v>
      </c>
      <c r="W699" s="26">
        <f t="shared" si="136"/>
        <v>53133.333333333336</v>
      </c>
      <c r="X699" s="25">
        <f>MAX(0,V699*(1+inputs!$B$33)-MAX(0,inputs!$B$31*(W699-inputs!$B$30)))</f>
        <v>40994.647553080889</v>
      </c>
      <c r="Y699" s="26">
        <f t="shared" si="137"/>
        <v>58655.555555555555</v>
      </c>
      <c r="Z699" s="25">
        <f>MAX(0,X699*(1+inputs!$B$33)-MAX(0,inputs!$B$31*(Y699-inputs!$B$30)))</f>
        <v>38147.127266377094</v>
      </c>
      <c r="AA699" s="25">
        <f>MAX(0,Y699*(1+inputs!$B$33)-MAX(0,inputs!$B$31*(Z699-inputs!$B$30)))</f>
        <v>57918.707434914948</v>
      </c>
      <c r="AB699" s="26">
        <f t="shared" si="138"/>
        <v>69700</v>
      </c>
      <c r="AC699" s="25">
        <f>MAX(0,AA699*(1+inputs!$B$33)-MAX(0,inputs!$B$31*(AB699-inputs!$B$30)))</f>
        <v>54331.048046438664</v>
      </c>
      <c r="AD699" s="26">
        <f>IF(inputs!$B$27="YES",MAX(0,inputs!$B$31*(AB699-inputs!$B$30)),0)</f>
        <v>0</v>
      </c>
      <c r="AE699" s="3">
        <f t="shared" si="139"/>
        <v>23332.050000000003</v>
      </c>
      <c r="AF699" s="1">
        <f t="shared" si="142"/>
        <v>0.42</v>
      </c>
      <c r="AG699" s="8">
        <f t="shared" si="140"/>
        <v>46367.95</v>
      </c>
    </row>
    <row r="700" spans="1:33" x14ac:dyDescent="0.2">
      <c r="A700" s="11">
        <f t="shared" si="141"/>
        <v>69800</v>
      </c>
      <c r="B700" s="15">
        <f>inputs!$C$3-MAX(0,MIN((calculations!A700-inputs!$B$8)*0.5,inputs!$C$3))+IF(AND(inputs!$B$23="YES",A700&lt;=inputs!$B$25),inputs!$B$24,0)</f>
        <v>12570</v>
      </c>
      <c r="C700" s="15">
        <f>MAX(0,MIN(A700-B700,inputs!$C$4)*inputs!$B$3)</f>
        <v>7540.2000000000007</v>
      </c>
      <c r="D700" s="16">
        <f>MAX(0,(MIN(A700,inputs!$C$5)-(inputs!$C$4+B700))*inputs!$B$4)</f>
        <v>7811.6</v>
      </c>
      <c r="E700" s="16">
        <f>MAX(0, (calculations!A700-inputs!$C$5)*inputs!$B$5)</f>
        <v>0</v>
      </c>
      <c r="F700" s="19">
        <f>MAX(0,inputs!$B$13*(MIN(calculations!A700,inputs!$C$14)-inputs!$C$13))+MAX(0,inputs!$B$14*(calculations!A700-inputs!$C$14))</f>
        <v>5385.85</v>
      </c>
      <c r="G700" s="22">
        <f>MAX(MIN((calculations!A700-inputs!$B$21)/10000,100%),0) * inputs!$B$18</f>
        <v>2636.4</v>
      </c>
      <c r="H700" s="22">
        <f>IF(AND(inputs!$B$35="YES", calculations!A700&gt;=inputs!$B$36,calculations!A700&lt;inputs!$B$37),inputs!$B$38*MIN(2,inputs!$B$17),0)</f>
        <v>0</v>
      </c>
      <c r="I700" s="25">
        <f>MIN(inputs!$B$32,A700)</f>
        <v>20000</v>
      </c>
      <c r="J700" s="25">
        <f>inputs!$B$29*(1+inputs!$B$33)-MAX(0,inputs!$B$31*(I700-inputs!$B$30))</f>
        <v>46486.999999999993</v>
      </c>
      <c r="K700" s="26">
        <f t="shared" si="130"/>
        <v>20000</v>
      </c>
      <c r="L700" s="25">
        <f>MAX(0,J700*(1+inputs!$B$33)-MAX(0,inputs!$B$31*(K700-inputs!$B$30)))</f>
        <v>47184.304999999986</v>
      </c>
      <c r="M700" s="26">
        <f t="shared" si="131"/>
        <v>25533.333333333332</v>
      </c>
      <c r="N700" s="25">
        <f>MAX(0,L700*(1+inputs!$B$33)-MAX(0,inputs!$B$31*(M700-inputs!$B$30)))</f>
        <v>47410.629574999977</v>
      </c>
      <c r="O700" s="26">
        <f t="shared" si="132"/>
        <v>31066.666666666664</v>
      </c>
      <c r="P700" s="25">
        <f>MAX(0,N700*(1+inputs!$B$33)-MAX(0,inputs!$B$31*(O700-inputs!$B$30)))</f>
        <v>47142.349018624969</v>
      </c>
      <c r="Q700" s="26">
        <f t="shared" si="133"/>
        <v>36600</v>
      </c>
      <c r="R700" s="25">
        <f>MAX(0,P700*(1+inputs!$B$33)-MAX(0,inputs!$B$31*(Q700-inputs!$B$30)))</f>
        <v>46372.044253904336</v>
      </c>
      <c r="S700" s="26">
        <f t="shared" si="134"/>
        <v>42133.333333333328</v>
      </c>
      <c r="T700" s="25">
        <f>MAX(0,R700*(1+inputs!$B$33)-MAX(0,inputs!$B$31*(S700-inputs!$B$30)))</f>
        <v>45092.184917712897</v>
      </c>
      <c r="U700" s="26">
        <f t="shared" si="135"/>
        <v>47666.666666666672</v>
      </c>
      <c r="V700" s="25">
        <f>MAX(0,T700*(1+inputs!$B$33)-MAX(0,inputs!$B$31*(U700-inputs!$B$30)))</f>
        <v>43295.127691478585</v>
      </c>
      <c r="W700" s="26">
        <f t="shared" si="136"/>
        <v>53200</v>
      </c>
      <c r="X700" s="25">
        <f>MAX(0,V700*(1+inputs!$B$33)-MAX(0,inputs!$B$31*(W700-inputs!$B$30)))</f>
        <v>40973.114606850759</v>
      </c>
      <c r="Y700" s="26">
        <f t="shared" si="137"/>
        <v>58733.333333333336</v>
      </c>
      <c r="Z700" s="25">
        <f>MAX(0,X700*(1+inputs!$B$33)-MAX(0,inputs!$B$31*(Y700-inputs!$B$30)))</f>
        <v>38118.271325953516</v>
      </c>
      <c r="AA700" s="25">
        <f>MAX(0,Y700*(1+inputs!$B$33)-MAX(0,inputs!$B$31*(Z700-inputs!$B$30)))</f>
        <v>58000.248913997515</v>
      </c>
      <c r="AB700" s="26">
        <f t="shared" si="138"/>
        <v>69800</v>
      </c>
      <c r="AC700" s="25">
        <f>MAX(0,AA700*(1+inputs!$B$33)-MAX(0,inputs!$B$31*(AB700-inputs!$B$30)))</f>
        <v>54404.812647707469</v>
      </c>
      <c r="AD700" s="26">
        <f>IF(inputs!$B$27="YES",MAX(0,inputs!$B$31*(AB700-inputs!$B$30)),0)</f>
        <v>0</v>
      </c>
      <c r="AE700" s="3">
        <f t="shared" si="139"/>
        <v>23374.050000000003</v>
      </c>
      <c r="AF700" s="1">
        <f t="shared" si="142"/>
        <v>0.42</v>
      </c>
      <c r="AG700" s="8">
        <f t="shared" si="140"/>
        <v>46425.95</v>
      </c>
    </row>
    <row r="701" spans="1:33" x14ac:dyDescent="0.2">
      <c r="A701" s="11">
        <f t="shared" si="141"/>
        <v>69900</v>
      </c>
      <c r="B701" s="15">
        <f>inputs!$C$3-MAX(0,MIN((calculations!A701-inputs!$B$8)*0.5,inputs!$C$3))+IF(AND(inputs!$B$23="YES",A701&lt;=inputs!$B$25),inputs!$B$24,0)</f>
        <v>12570</v>
      </c>
      <c r="C701" s="15">
        <f>MAX(0,MIN(A701-B701,inputs!$C$4)*inputs!$B$3)</f>
        <v>7540.2000000000007</v>
      </c>
      <c r="D701" s="16">
        <f>MAX(0,(MIN(A701,inputs!$C$5)-(inputs!$C$4+B701))*inputs!$B$4)</f>
        <v>7851.6</v>
      </c>
      <c r="E701" s="16">
        <f>MAX(0, (calculations!A701-inputs!$C$5)*inputs!$B$5)</f>
        <v>0</v>
      </c>
      <c r="F701" s="19">
        <f>MAX(0,inputs!$B$13*(MIN(calculations!A701,inputs!$C$14)-inputs!$C$13))+MAX(0,inputs!$B$14*(calculations!A701-inputs!$C$14))</f>
        <v>5387.85</v>
      </c>
      <c r="G701" s="22">
        <f>MAX(MIN((calculations!A701-inputs!$B$21)/10000,100%),0) * inputs!$B$18</f>
        <v>2636.4</v>
      </c>
      <c r="H701" s="22">
        <f>IF(AND(inputs!$B$35="YES", calculations!A701&gt;=inputs!$B$36,calculations!A701&lt;inputs!$B$37),inputs!$B$38*MIN(2,inputs!$B$17),0)</f>
        <v>0</v>
      </c>
      <c r="I701" s="25">
        <f>MIN(inputs!$B$32,A701)</f>
        <v>20000</v>
      </c>
      <c r="J701" s="25">
        <f>inputs!$B$29*(1+inputs!$B$33)-MAX(0,inputs!$B$31*(I701-inputs!$B$30))</f>
        <v>46486.999999999993</v>
      </c>
      <c r="K701" s="26">
        <f t="shared" si="130"/>
        <v>20000</v>
      </c>
      <c r="L701" s="25">
        <f>MAX(0,J701*(1+inputs!$B$33)-MAX(0,inputs!$B$31*(K701-inputs!$B$30)))</f>
        <v>47184.304999999986</v>
      </c>
      <c r="M701" s="26">
        <f t="shared" si="131"/>
        <v>25544.444444444445</v>
      </c>
      <c r="N701" s="25">
        <f>MAX(0,L701*(1+inputs!$B$33)-MAX(0,inputs!$B$31*(M701-inputs!$B$30)))</f>
        <v>47409.629574999977</v>
      </c>
      <c r="O701" s="26">
        <f t="shared" si="132"/>
        <v>31088.888888888891</v>
      </c>
      <c r="P701" s="25">
        <f>MAX(0,N701*(1+inputs!$B$33)-MAX(0,inputs!$B$31*(O701-inputs!$B$30)))</f>
        <v>47139.33401862497</v>
      </c>
      <c r="Q701" s="26">
        <f t="shared" si="133"/>
        <v>36633.333333333328</v>
      </c>
      <c r="R701" s="25">
        <f>MAX(0,P701*(1+inputs!$B$33)-MAX(0,inputs!$B$31*(Q701-inputs!$B$30)))</f>
        <v>46365.984028904335</v>
      </c>
      <c r="S701" s="26">
        <f t="shared" si="134"/>
        <v>42177.777777777781</v>
      </c>
      <c r="T701" s="25">
        <f>MAX(0,R701*(1+inputs!$B$33)-MAX(0,inputs!$B$31*(S701-inputs!$B$30)))</f>
        <v>45082.033789337896</v>
      </c>
      <c r="U701" s="26">
        <f t="shared" si="135"/>
        <v>47722.222222222219</v>
      </c>
      <c r="V701" s="25">
        <f>MAX(0,T701*(1+inputs!$B$33)-MAX(0,inputs!$B$31*(U701-inputs!$B$30)))</f>
        <v>43279.824296177962</v>
      </c>
      <c r="W701" s="26">
        <f t="shared" si="136"/>
        <v>53266.666666666664</v>
      </c>
      <c r="X701" s="25">
        <f>MAX(0,V701*(1+inputs!$B$33)-MAX(0,inputs!$B$31*(W701-inputs!$B$30)))</f>
        <v>40951.581660620621</v>
      </c>
      <c r="Y701" s="26">
        <f t="shared" si="137"/>
        <v>58811.111111111109</v>
      </c>
      <c r="Z701" s="25">
        <f>MAX(0,X701*(1+inputs!$B$33)-MAX(0,inputs!$B$31*(Y701-inputs!$B$30)))</f>
        <v>38089.415385529923</v>
      </c>
      <c r="AA701" s="25">
        <f>MAX(0,Y701*(1+inputs!$B$33)-MAX(0,inputs!$B$31*(Z701-inputs!$B$30)))</f>
        <v>58081.790393080082</v>
      </c>
      <c r="AB701" s="26">
        <f t="shared" si="138"/>
        <v>69900</v>
      </c>
      <c r="AC701" s="25">
        <f>MAX(0,AA701*(1+inputs!$B$33)-MAX(0,inputs!$B$31*(AB701-inputs!$B$30)))</f>
        <v>54478.577248976275</v>
      </c>
      <c r="AD701" s="26">
        <f>IF(inputs!$B$27="YES",MAX(0,inputs!$B$31*(AB701-inputs!$B$30)),0)</f>
        <v>0</v>
      </c>
      <c r="AE701" s="3">
        <f t="shared" si="139"/>
        <v>23416.050000000003</v>
      </c>
      <c r="AF701" s="1">
        <f t="shared" si="142"/>
        <v>0.42</v>
      </c>
      <c r="AG701" s="8">
        <f t="shared" si="140"/>
        <v>46483.95</v>
      </c>
    </row>
    <row r="702" spans="1:33" x14ac:dyDescent="0.2">
      <c r="A702" s="11">
        <f t="shared" si="141"/>
        <v>70000</v>
      </c>
      <c r="B702" s="15">
        <f>inputs!$C$3-MAX(0,MIN((calculations!A702-inputs!$B$8)*0.5,inputs!$C$3))+IF(AND(inputs!$B$23="YES",A702&lt;=inputs!$B$25),inputs!$B$24,0)</f>
        <v>12570</v>
      </c>
      <c r="C702" s="15">
        <f>MAX(0,MIN(A702-B702,inputs!$C$4)*inputs!$B$3)</f>
        <v>7540.2000000000007</v>
      </c>
      <c r="D702" s="16">
        <f>MAX(0,(MIN(A702,inputs!$C$5)-(inputs!$C$4+B702))*inputs!$B$4)</f>
        <v>7891.6</v>
      </c>
      <c r="E702" s="16">
        <f>MAX(0, (calculations!A702-inputs!$C$5)*inputs!$B$5)</f>
        <v>0</v>
      </c>
      <c r="F702" s="19">
        <f>MAX(0,inputs!$B$13*(MIN(calculations!A702,inputs!$C$14)-inputs!$C$13))+MAX(0,inputs!$B$14*(calculations!A702-inputs!$C$14))</f>
        <v>5389.85</v>
      </c>
      <c r="G702" s="22">
        <f>MAX(MIN((calculations!A702-inputs!$B$21)/10000,100%),0) * inputs!$B$18</f>
        <v>2636.4</v>
      </c>
      <c r="H702" s="22">
        <f>IF(AND(inputs!$B$35="YES", calculations!A702&gt;=inputs!$B$36,calculations!A702&lt;inputs!$B$37),inputs!$B$38*MIN(2,inputs!$B$17),0)</f>
        <v>0</v>
      </c>
      <c r="I702" s="25">
        <f>MIN(inputs!$B$32,A702)</f>
        <v>20000</v>
      </c>
      <c r="J702" s="25">
        <f>inputs!$B$29*(1+inputs!$B$33)-MAX(0,inputs!$B$31*(I702-inputs!$B$30))</f>
        <v>46486.999999999993</v>
      </c>
      <c r="K702" s="26">
        <f t="shared" si="130"/>
        <v>20000</v>
      </c>
      <c r="L702" s="25">
        <f>MAX(0,J702*(1+inputs!$B$33)-MAX(0,inputs!$B$31*(K702-inputs!$B$30)))</f>
        <v>47184.304999999986</v>
      </c>
      <c r="M702" s="26">
        <f t="shared" si="131"/>
        <v>25555.555555555555</v>
      </c>
      <c r="N702" s="25">
        <f>MAX(0,L702*(1+inputs!$B$33)-MAX(0,inputs!$B$31*(M702-inputs!$B$30)))</f>
        <v>47408.629574999977</v>
      </c>
      <c r="O702" s="26">
        <f t="shared" si="132"/>
        <v>31111.111111111109</v>
      </c>
      <c r="P702" s="25">
        <f>MAX(0,N702*(1+inputs!$B$33)-MAX(0,inputs!$B$31*(O702-inputs!$B$30)))</f>
        <v>47136.31901862497</v>
      </c>
      <c r="Q702" s="26">
        <f t="shared" si="133"/>
        <v>36666.666666666672</v>
      </c>
      <c r="R702" s="25">
        <f>MAX(0,P702*(1+inputs!$B$33)-MAX(0,inputs!$B$31*(Q702-inputs!$B$30)))</f>
        <v>46359.923803904341</v>
      </c>
      <c r="S702" s="26">
        <f t="shared" si="134"/>
        <v>42222.222222222219</v>
      </c>
      <c r="T702" s="25">
        <f>MAX(0,R702*(1+inputs!$B$33)-MAX(0,inputs!$B$31*(S702-inputs!$B$30)))</f>
        <v>45071.882660962896</v>
      </c>
      <c r="U702" s="26">
        <f t="shared" si="135"/>
        <v>47777.777777777781</v>
      </c>
      <c r="V702" s="25">
        <f>MAX(0,T702*(1+inputs!$B$33)-MAX(0,inputs!$B$31*(U702-inputs!$B$30)))</f>
        <v>43264.520900877331</v>
      </c>
      <c r="W702" s="26">
        <f t="shared" si="136"/>
        <v>53333.333333333336</v>
      </c>
      <c r="X702" s="25">
        <f>MAX(0,V702*(1+inputs!$B$33)-MAX(0,inputs!$B$31*(W702-inputs!$B$30)))</f>
        <v>40930.048714390483</v>
      </c>
      <c r="Y702" s="26">
        <f t="shared" si="137"/>
        <v>58888.888888888891</v>
      </c>
      <c r="Z702" s="25">
        <f>MAX(0,X702*(1+inputs!$B$33)-MAX(0,inputs!$B$31*(Y702-inputs!$B$30)))</f>
        <v>38060.559445106337</v>
      </c>
      <c r="AA702" s="25">
        <f>MAX(0,Y702*(1+inputs!$B$33)-MAX(0,inputs!$B$31*(Z702-inputs!$B$30)))</f>
        <v>58163.331872162649</v>
      </c>
      <c r="AB702" s="26">
        <f t="shared" si="138"/>
        <v>70000</v>
      </c>
      <c r="AC702" s="25">
        <f>MAX(0,AA702*(1+inputs!$B$33)-MAX(0,inputs!$B$31*(AB702-inputs!$B$30)))</f>
        <v>54552.34185024508</v>
      </c>
      <c r="AD702" s="26">
        <f>IF(inputs!$B$27="YES",MAX(0,inputs!$B$31*(AB702-inputs!$B$30)),0)</f>
        <v>0</v>
      </c>
      <c r="AE702" s="3">
        <f t="shared" si="139"/>
        <v>23458.050000000003</v>
      </c>
      <c r="AF702" s="1">
        <f t="shared" si="142"/>
        <v>0.42</v>
      </c>
      <c r="AG702" s="8">
        <f t="shared" si="140"/>
        <v>46541.95</v>
      </c>
    </row>
    <row r="703" spans="1:33" x14ac:dyDescent="0.2">
      <c r="A703" s="11">
        <f t="shared" si="141"/>
        <v>70100</v>
      </c>
      <c r="B703" s="15">
        <f>inputs!$C$3-MAX(0,MIN((calculations!A703-inputs!$B$8)*0.5,inputs!$C$3))+IF(AND(inputs!$B$23="YES",A703&lt;=inputs!$B$25),inputs!$B$24,0)</f>
        <v>12570</v>
      </c>
      <c r="C703" s="15">
        <f>MAX(0,MIN(A703-B703,inputs!$C$4)*inputs!$B$3)</f>
        <v>7540.2000000000007</v>
      </c>
      <c r="D703" s="16">
        <f>MAX(0,(MIN(A703,inputs!$C$5)-(inputs!$C$4+B703))*inputs!$B$4)</f>
        <v>7931.6</v>
      </c>
      <c r="E703" s="16">
        <f>MAX(0, (calculations!A703-inputs!$C$5)*inputs!$B$5)</f>
        <v>0</v>
      </c>
      <c r="F703" s="19">
        <f>MAX(0,inputs!$B$13*(MIN(calculations!A703,inputs!$C$14)-inputs!$C$13))+MAX(0,inputs!$B$14*(calculations!A703-inputs!$C$14))</f>
        <v>5391.85</v>
      </c>
      <c r="G703" s="22">
        <f>MAX(MIN((calculations!A703-inputs!$B$21)/10000,100%),0) * inputs!$B$18</f>
        <v>2636.4</v>
      </c>
      <c r="H703" s="22">
        <f>IF(AND(inputs!$B$35="YES", calculations!A703&gt;=inputs!$B$36,calculations!A703&lt;inputs!$B$37),inputs!$B$38*MIN(2,inputs!$B$17),0)</f>
        <v>0</v>
      </c>
      <c r="I703" s="25">
        <f>MIN(inputs!$B$32,A703)</f>
        <v>20000</v>
      </c>
      <c r="J703" s="25">
        <f>inputs!$B$29*(1+inputs!$B$33)-MAX(0,inputs!$B$31*(I703-inputs!$B$30))</f>
        <v>46486.999999999993</v>
      </c>
      <c r="K703" s="26">
        <f t="shared" si="130"/>
        <v>20000</v>
      </c>
      <c r="L703" s="25">
        <f>MAX(0,J703*(1+inputs!$B$33)-MAX(0,inputs!$B$31*(K703-inputs!$B$30)))</f>
        <v>47184.304999999986</v>
      </c>
      <c r="M703" s="26">
        <f t="shared" si="131"/>
        <v>25566.666666666668</v>
      </c>
      <c r="N703" s="25">
        <f>MAX(0,L703*(1+inputs!$B$33)-MAX(0,inputs!$B$31*(M703-inputs!$B$30)))</f>
        <v>47407.629574999977</v>
      </c>
      <c r="O703" s="26">
        <f t="shared" si="132"/>
        <v>31133.333333333336</v>
      </c>
      <c r="P703" s="25">
        <f>MAX(0,N703*(1+inputs!$B$33)-MAX(0,inputs!$B$31*(O703-inputs!$B$30)))</f>
        <v>47133.304018624971</v>
      </c>
      <c r="Q703" s="26">
        <f t="shared" si="133"/>
        <v>36700</v>
      </c>
      <c r="R703" s="25">
        <f>MAX(0,P703*(1+inputs!$B$33)-MAX(0,inputs!$B$31*(Q703-inputs!$B$30)))</f>
        <v>46353.86357890434</v>
      </c>
      <c r="S703" s="26">
        <f t="shared" si="134"/>
        <v>42266.666666666672</v>
      </c>
      <c r="T703" s="25">
        <f>MAX(0,R703*(1+inputs!$B$33)-MAX(0,inputs!$B$31*(S703-inputs!$B$30)))</f>
        <v>45061.731532587895</v>
      </c>
      <c r="U703" s="26">
        <f t="shared" si="135"/>
        <v>47833.333333333328</v>
      </c>
      <c r="V703" s="25">
        <f>MAX(0,T703*(1+inputs!$B$33)-MAX(0,inputs!$B$31*(U703-inputs!$B$30)))</f>
        <v>43249.217505576707</v>
      </c>
      <c r="W703" s="26">
        <f t="shared" si="136"/>
        <v>53400</v>
      </c>
      <c r="X703" s="25">
        <f>MAX(0,V703*(1+inputs!$B$33)-MAX(0,inputs!$B$31*(W703-inputs!$B$30)))</f>
        <v>40908.515768160352</v>
      </c>
      <c r="Y703" s="26">
        <f t="shared" si="137"/>
        <v>58966.666666666664</v>
      </c>
      <c r="Z703" s="25">
        <f>MAX(0,X703*(1+inputs!$B$33)-MAX(0,inputs!$B$31*(Y703-inputs!$B$30)))</f>
        <v>38031.703504682751</v>
      </c>
      <c r="AA703" s="25">
        <f>MAX(0,Y703*(1+inputs!$B$33)-MAX(0,inputs!$B$31*(Z703-inputs!$B$30)))</f>
        <v>58244.873351245209</v>
      </c>
      <c r="AB703" s="26">
        <f t="shared" si="138"/>
        <v>70100</v>
      </c>
      <c r="AC703" s="25">
        <f>MAX(0,AA703*(1+inputs!$B$33)-MAX(0,inputs!$B$31*(AB703-inputs!$B$30)))</f>
        <v>54626.106451513879</v>
      </c>
      <c r="AD703" s="26">
        <f>IF(inputs!$B$27="YES",MAX(0,inputs!$B$31*(AB703-inputs!$B$30)),0)</f>
        <v>0</v>
      </c>
      <c r="AE703" s="3">
        <f t="shared" si="139"/>
        <v>23500.050000000003</v>
      </c>
      <c r="AF703" s="1">
        <f t="shared" si="142"/>
        <v>0.42</v>
      </c>
      <c r="AG703" s="8">
        <f t="shared" si="140"/>
        <v>46599.95</v>
      </c>
    </row>
    <row r="704" spans="1:33" x14ac:dyDescent="0.2">
      <c r="A704" s="11">
        <f t="shared" si="141"/>
        <v>70200</v>
      </c>
      <c r="B704" s="15">
        <f>inputs!$C$3-MAX(0,MIN((calculations!A704-inputs!$B$8)*0.5,inputs!$C$3))+IF(AND(inputs!$B$23="YES",A704&lt;=inputs!$B$25),inputs!$B$24,0)</f>
        <v>12570</v>
      </c>
      <c r="C704" s="15">
        <f>MAX(0,MIN(A704-B704,inputs!$C$4)*inputs!$B$3)</f>
        <v>7540.2000000000007</v>
      </c>
      <c r="D704" s="16">
        <f>MAX(0,(MIN(A704,inputs!$C$5)-(inputs!$C$4+B704))*inputs!$B$4)</f>
        <v>7971.6</v>
      </c>
      <c r="E704" s="16">
        <f>MAX(0, (calculations!A704-inputs!$C$5)*inputs!$B$5)</f>
        <v>0</v>
      </c>
      <c r="F704" s="19">
        <f>MAX(0,inputs!$B$13*(MIN(calculations!A704,inputs!$C$14)-inputs!$C$13))+MAX(0,inputs!$B$14*(calculations!A704-inputs!$C$14))</f>
        <v>5393.85</v>
      </c>
      <c r="G704" s="22">
        <f>MAX(MIN((calculations!A704-inputs!$B$21)/10000,100%),0) * inputs!$B$18</f>
        <v>2636.4</v>
      </c>
      <c r="H704" s="22">
        <f>IF(AND(inputs!$B$35="YES", calculations!A704&gt;=inputs!$B$36,calculations!A704&lt;inputs!$B$37),inputs!$B$38*MIN(2,inputs!$B$17),0)</f>
        <v>0</v>
      </c>
      <c r="I704" s="25">
        <f>MIN(inputs!$B$32,A704)</f>
        <v>20000</v>
      </c>
      <c r="J704" s="25">
        <f>inputs!$B$29*(1+inputs!$B$33)-MAX(0,inputs!$B$31*(I704-inputs!$B$30))</f>
        <v>46486.999999999993</v>
      </c>
      <c r="K704" s="26">
        <f t="shared" si="130"/>
        <v>20000</v>
      </c>
      <c r="L704" s="25">
        <f>MAX(0,J704*(1+inputs!$B$33)-MAX(0,inputs!$B$31*(K704-inputs!$B$30)))</f>
        <v>47184.304999999986</v>
      </c>
      <c r="M704" s="26">
        <f t="shared" si="131"/>
        <v>25577.777777777777</v>
      </c>
      <c r="N704" s="25">
        <f>MAX(0,L704*(1+inputs!$B$33)-MAX(0,inputs!$B$31*(M704-inputs!$B$30)))</f>
        <v>47406.629574999977</v>
      </c>
      <c r="O704" s="26">
        <f t="shared" si="132"/>
        <v>31155.555555555555</v>
      </c>
      <c r="P704" s="25">
        <f>MAX(0,N704*(1+inputs!$B$33)-MAX(0,inputs!$B$31*(O704-inputs!$B$30)))</f>
        <v>47130.289018624972</v>
      </c>
      <c r="Q704" s="26">
        <f t="shared" si="133"/>
        <v>36733.333333333328</v>
      </c>
      <c r="R704" s="25">
        <f>MAX(0,P704*(1+inputs!$B$33)-MAX(0,inputs!$B$31*(Q704-inputs!$B$30)))</f>
        <v>46347.803353904339</v>
      </c>
      <c r="S704" s="26">
        <f t="shared" si="134"/>
        <v>42311.111111111109</v>
      </c>
      <c r="T704" s="25">
        <f>MAX(0,R704*(1+inputs!$B$33)-MAX(0,inputs!$B$31*(S704-inputs!$B$30)))</f>
        <v>45051.580404212895</v>
      </c>
      <c r="U704" s="26">
        <f t="shared" si="135"/>
        <v>47888.888888888891</v>
      </c>
      <c r="V704" s="25">
        <f>MAX(0,T704*(1+inputs!$B$33)-MAX(0,inputs!$B$31*(U704-inputs!$B$30)))</f>
        <v>43233.914110276084</v>
      </c>
      <c r="W704" s="26">
        <f t="shared" si="136"/>
        <v>53466.666666666664</v>
      </c>
      <c r="X704" s="25">
        <f>MAX(0,V704*(1+inputs!$B$33)-MAX(0,inputs!$B$31*(W704-inputs!$B$30)))</f>
        <v>40886.982821930222</v>
      </c>
      <c r="Y704" s="26">
        <f t="shared" si="137"/>
        <v>59044.444444444445</v>
      </c>
      <c r="Z704" s="25">
        <f>MAX(0,X704*(1+inputs!$B$33)-MAX(0,inputs!$B$31*(Y704-inputs!$B$30)))</f>
        <v>38002.847564259166</v>
      </c>
      <c r="AA704" s="25">
        <f>MAX(0,Y704*(1+inputs!$B$33)-MAX(0,inputs!$B$31*(Z704-inputs!$B$30)))</f>
        <v>58326.414830327783</v>
      </c>
      <c r="AB704" s="26">
        <f t="shared" si="138"/>
        <v>70200</v>
      </c>
      <c r="AC704" s="25">
        <f>MAX(0,AA704*(1+inputs!$B$33)-MAX(0,inputs!$B$31*(AB704-inputs!$B$30)))</f>
        <v>54699.871052782692</v>
      </c>
      <c r="AD704" s="26">
        <f>IF(inputs!$B$27="YES",MAX(0,inputs!$B$31*(AB704-inputs!$B$30)),0)</f>
        <v>0</v>
      </c>
      <c r="AE704" s="3">
        <f t="shared" si="139"/>
        <v>23542.050000000003</v>
      </c>
      <c r="AF704" s="1">
        <f t="shared" si="142"/>
        <v>0.42</v>
      </c>
      <c r="AG704" s="8">
        <f t="shared" si="140"/>
        <v>46657.95</v>
      </c>
    </row>
    <row r="705" spans="1:33" x14ac:dyDescent="0.2">
      <c r="A705" s="11">
        <f t="shared" si="141"/>
        <v>70300</v>
      </c>
      <c r="B705" s="15">
        <f>inputs!$C$3-MAX(0,MIN((calculations!A705-inputs!$B$8)*0.5,inputs!$C$3))+IF(AND(inputs!$B$23="YES",A705&lt;=inputs!$B$25),inputs!$B$24,0)</f>
        <v>12570</v>
      </c>
      <c r="C705" s="15">
        <f>MAX(0,MIN(A705-B705,inputs!$C$4)*inputs!$B$3)</f>
        <v>7540.2000000000007</v>
      </c>
      <c r="D705" s="16">
        <f>MAX(0,(MIN(A705,inputs!$C$5)-(inputs!$C$4+B705))*inputs!$B$4)</f>
        <v>8011.6</v>
      </c>
      <c r="E705" s="16">
        <f>MAX(0, (calculations!A705-inputs!$C$5)*inputs!$B$5)</f>
        <v>0</v>
      </c>
      <c r="F705" s="19">
        <f>MAX(0,inputs!$B$13*(MIN(calculations!A705,inputs!$C$14)-inputs!$C$13))+MAX(0,inputs!$B$14*(calculations!A705-inputs!$C$14))</f>
        <v>5395.85</v>
      </c>
      <c r="G705" s="22">
        <f>MAX(MIN((calculations!A705-inputs!$B$21)/10000,100%),0) * inputs!$B$18</f>
        <v>2636.4</v>
      </c>
      <c r="H705" s="22">
        <f>IF(AND(inputs!$B$35="YES", calculations!A705&gt;=inputs!$B$36,calculations!A705&lt;inputs!$B$37),inputs!$B$38*MIN(2,inputs!$B$17),0)</f>
        <v>0</v>
      </c>
      <c r="I705" s="25">
        <f>MIN(inputs!$B$32,A705)</f>
        <v>20000</v>
      </c>
      <c r="J705" s="25">
        <f>inputs!$B$29*(1+inputs!$B$33)-MAX(0,inputs!$B$31*(I705-inputs!$B$30))</f>
        <v>46486.999999999993</v>
      </c>
      <c r="K705" s="26">
        <f t="shared" si="130"/>
        <v>20000</v>
      </c>
      <c r="L705" s="25">
        <f>MAX(0,J705*(1+inputs!$B$33)-MAX(0,inputs!$B$31*(K705-inputs!$B$30)))</f>
        <v>47184.304999999986</v>
      </c>
      <c r="M705" s="26">
        <f t="shared" si="131"/>
        <v>25588.888888888891</v>
      </c>
      <c r="N705" s="25">
        <f>MAX(0,L705*(1+inputs!$B$33)-MAX(0,inputs!$B$31*(M705-inputs!$B$30)))</f>
        <v>47405.629574999977</v>
      </c>
      <c r="O705" s="26">
        <f t="shared" si="132"/>
        <v>31177.777777777777</v>
      </c>
      <c r="P705" s="25">
        <f>MAX(0,N705*(1+inputs!$B$33)-MAX(0,inputs!$B$31*(O705-inputs!$B$30)))</f>
        <v>47127.274018624972</v>
      </c>
      <c r="Q705" s="26">
        <f t="shared" si="133"/>
        <v>36766.666666666672</v>
      </c>
      <c r="R705" s="25">
        <f>MAX(0,P705*(1+inputs!$B$33)-MAX(0,inputs!$B$31*(Q705-inputs!$B$30)))</f>
        <v>46341.743128904338</v>
      </c>
      <c r="S705" s="26">
        <f t="shared" si="134"/>
        <v>42355.555555555555</v>
      </c>
      <c r="T705" s="25">
        <f>MAX(0,R705*(1+inputs!$B$33)-MAX(0,inputs!$B$31*(S705-inputs!$B$30)))</f>
        <v>45041.429275837894</v>
      </c>
      <c r="U705" s="26">
        <f t="shared" si="135"/>
        <v>47944.444444444445</v>
      </c>
      <c r="V705" s="25">
        <f>MAX(0,T705*(1+inputs!$B$33)-MAX(0,inputs!$B$31*(U705-inputs!$B$30)))</f>
        <v>43218.610714975453</v>
      </c>
      <c r="W705" s="26">
        <f t="shared" si="136"/>
        <v>53533.333333333336</v>
      </c>
      <c r="X705" s="25">
        <f>MAX(0,V705*(1+inputs!$B$33)-MAX(0,inputs!$B$31*(W705-inputs!$B$30)))</f>
        <v>40865.449875700077</v>
      </c>
      <c r="Y705" s="26">
        <f t="shared" si="137"/>
        <v>59122.222222222219</v>
      </c>
      <c r="Z705" s="25">
        <f>MAX(0,X705*(1+inputs!$B$33)-MAX(0,inputs!$B$31*(Y705-inputs!$B$30)))</f>
        <v>37973.991623835573</v>
      </c>
      <c r="AA705" s="25">
        <f>MAX(0,Y705*(1+inputs!$B$33)-MAX(0,inputs!$B$31*(Z705-inputs!$B$30)))</f>
        <v>58407.956309410343</v>
      </c>
      <c r="AB705" s="26">
        <f t="shared" si="138"/>
        <v>70300</v>
      </c>
      <c r="AC705" s="25">
        <f>MAX(0,AA705*(1+inputs!$B$33)-MAX(0,inputs!$B$31*(AB705-inputs!$B$30)))</f>
        <v>54773.63565405149</v>
      </c>
      <c r="AD705" s="26">
        <f>IF(inputs!$B$27="YES",MAX(0,inputs!$B$31*(AB705-inputs!$B$30)),0)</f>
        <v>0</v>
      </c>
      <c r="AE705" s="3">
        <f t="shared" si="139"/>
        <v>23584.050000000003</v>
      </c>
      <c r="AF705" s="1">
        <f t="shared" si="142"/>
        <v>0.42</v>
      </c>
      <c r="AG705" s="8">
        <f t="shared" si="140"/>
        <v>46715.95</v>
      </c>
    </row>
    <row r="706" spans="1:33" x14ac:dyDescent="0.2">
      <c r="A706" s="11">
        <f t="shared" si="141"/>
        <v>70400</v>
      </c>
      <c r="B706" s="15">
        <f>inputs!$C$3-MAX(0,MIN((calculations!A706-inputs!$B$8)*0.5,inputs!$C$3))+IF(AND(inputs!$B$23="YES",A706&lt;=inputs!$B$25),inputs!$B$24,0)</f>
        <v>12570</v>
      </c>
      <c r="C706" s="15">
        <f>MAX(0,MIN(A706-B706,inputs!$C$4)*inputs!$B$3)</f>
        <v>7540.2000000000007</v>
      </c>
      <c r="D706" s="16">
        <f>MAX(0,(MIN(A706,inputs!$C$5)-(inputs!$C$4+B706))*inputs!$B$4)</f>
        <v>8051.6</v>
      </c>
      <c r="E706" s="16">
        <f>MAX(0, (calculations!A706-inputs!$C$5)*inputs!$B$5)</f>
        <v>0</v>
      </c>
      <c r="F706" s="19">
        <f>MAX(0,inputs!$B$13*(MIN(calculations!A706,inputs!$C$14)-inputs!$C$13))+MAX(0,inputs!$B$14*(calculations!A706-inputs!$C$14))</f>
        <v>5397.85</v>
      </c>
      <c r="G706" s="22">
        <f>MAX(MIN((calculations!A706-inputs!$B$21)/10000,100%),0) * inputs!$B$18</f>
        <v>2636.4</v>
      </c>
      <c r="H706" s="22">
        <f>IF(AND(inputs!$B$35="YES", calculations!A706&gt;=inputs!$B$36,calculations!A706&lt;inputs!$B$37),inputs!$B$38*MIN(2,inputs!$B$17),0)</f>
        <v>0</v>
      </c>
      <c r="I706" s="25">
        <f>MIN(inputs!$B$32,A706)</f>
        <v>20000</v>
      </c>
      <c r="J706" s="25">
        <f>inputs!$B$29*(1+inputs!$B$33)-MAX(0,inputs!$B$31*(I706-inputs!$B$30))</f>
        <v>46486.999999999993</v>
      </c>
      <c r="K706" s="26">
        <f t="shared" ref="K706:K769" si="143">$I706+(INT(COLUMN(K$1)/2) - 5) * ($A706-$I706)/9</f>
        <v>20000</v>
      </c>
      <c r="L706" s="25">
        <f>MAX(0,J706*(1+inputs!$B$33)-MAX(0,inputs!$B$31*(K706-inputs!$B$30)))</f>
        <v>47184.304999999986</v>
      </c>
      <c r="M706" s="26">
        <f t="shared" ref="M706:M769" si="144">$I706+(INT(COLUMN(M$1)/2) - 5) * ($A706-$I706)/9</f>
        <v>25600</v>
      </c>
      <c r="N706" s="25">
        <f>MAX(0,L706*(1+inputs!$B$33)-MAX(0,inputs!$B$31*(M706-inputs!$B$30)))</f>
        <v>47404.629574999977</v>
      </c>
      <c r="O706" s="26">
        <f t="shared" ref="O706:O769" si="145">$I706+(INT(COLUMN(O$1)/2) - 5) * ($A706-$I706)/9</f>
        <v>31200</v>
      </c>
      <c r="P706" s="25">
        <f>MAX(0,N706*(1+inputs!$B$33)-MAX(0,inputs!$B$31*(O706-inputs!$B$30)))</f>
        <v>47124.259018624973</v>
      </c>
      <c r="Q706" s="26">
        <f t="shared" ref="Q706:Q769" si="146">$I706+(INT(COLUMN(Q$1)/2) - 5) * ($A706-$I706)/9</f>
        <v>36800</v>
      </c>
      <c r="R706" s="25">
        <f>MAX(0,P706*(1+inputs!$B$33)-MAX(0,inputs!$B$31*(Q706-inputs!$B$30)))</f>
        <v>46335.682903904337</v>
      </c>
      <c r="S706" s="26">
        <f t="shared" ref="S706:S769" si="147">$I706+(INT(COLUMN(S$1)/2) - 5) * ($A706-$I706)/9</f>
        <v>42400</v>
      </c>
      <c r="T706" s="25">
        <f>MAX(0,R706*(1+inputs!$B$33)-MAX(0,inputs!$B$31*(S706-inputs!$B$30)))</f>
        <v>45031.278147462894</v>
      </c>
      <c r="U706" s="26">
        <f t="shared" ref="U706:U769" si="148">$I706+(INT(COLUMN(U$1)/2) - 5) * ($A706-$I706)/9</f>
        <v>48000</v>
      </c>
      <c r="V706" s="25">
        <f>MAX(0,T706*(1+inputs!$B$33)-MAX(0,inputs!$B$31*(U706-inputs!$B$30)))</f>
        <v>43203.30731967483</v>
      </c>
      <c r="W706" s="26">
        <f t="shared" ref="W706:W769" si="149">$I706+(INT(COLUMN(W$1)/2) - 5) * ($A706-$I706)/9</f>
        <v>53600</v>
      </c>
      <c r="X706" s="25">
        <f>MAX(0,V706*(1+inputs!$B$33)-MAX(0,inputs!$B$31*(W706-inputs!$B$30)))</f>
        <v>40843.916929469946</v>
      </c>
      <c r="Y706" s="26">
        <f t="shared" ref="Y706:Y769" si="150">$I706+(INT(COLUMN(Y$1)/2) - 5) * ($A706-$I706)/9</f>
        <v>59200</v>
      </c>
      <c r="Z706" s="25">
        <f>MAX(0,X706*(1+inputs!$B$33)-MAX(0,inputs!$B$31*(Y706-inputs!$B$30)))</f>
        <v>37945.135683411987</v>
      </c>
      <c r="AA706" s="25">
        <f>MAX(0,Y706*(1+inputs!$B$33)-MAX(0,inputs!$B$31*(Z706-inputs!$B$30)))</f>
        <v>58489.49778849291</v>
      </c>
      <c r="AB706" s="26">
        <f t="shared" ref="AB706:AB769" si="151">$I706+(INT(COLUMN(AB$1)/2) - 5) * ($A706-$I706)/9</f>
        <v>70400</v>
      </c>
      <c r="AC706" s="25">
        <f>MAX(0,AA706*(1+inputs!$B$33)-MAX(0,inputs!$B$31*(AB706-inputs!$B$30)))</f>
        <v>54847.400255320295</v>
      </c>
      <c r="AD706" s="26">
        <f>IF(inputs!$B$27="YES",MAX(0,inputs!$B$31*(AB706-inputs!$B$30)),0)</f>
        <v>0</v>
      </c>
      <c r="AE706" s="3">
        <f t="shared" ref="AE706:AE769" si="152">SUM(C706:G706)+AD706-H706</f>
        <v>23626.050000000003</v>
      </c>
      <c r="AF706" s="1">
        <f t="shared" si="142"/>
        <v>0.42</v>
      </c>
      <c r="AG706" s="8">
        <f t="shared" ref="AG706:AG769" si="153">A706-AE706</f>
        <v>46773.95</v>
      </c>
    </row>
    <row r="707" spans="1:33" x14ac:dyDescent="0.2">
      <c r="A707" s="11">
        <f t="shared" ref="A707:A770" si="154">(ROW(A707)-2)*100</f>
        <v>70500</v>
      </c>
      <c r="B707" s="15">
        <f>inputs!$C$3-MAX(0,MIN((calculations!A707-inputs!$B$8)*0.5,inputs!$C$3))+IF(AND(inputs!$B$23="YES",A707&lt;=inputs!$B$25),inputs!$B$24,0)</f>
        <v>12570</v>
      </c>
      <c r="C707" s="15">
        <f>MAX(0,MIN(A707-B707,inputs!$C$4)*inputs!$B$3)</f>
        <v>7540.2000000000007</v>
      </c>
      <c r="D707" s="16">
        <f>MAX(0,(MIN(A707,inputs!$C$5)-(inputs!$C$4+B707))*inputs!$B$4)</f>
        <v>8091.6</v>
      </c>
      <c r="E707" s="16">
        <f>MAX(0, (calculations!A707-inputs!$C$5)*inputs!$B$5)</f>
        <v>0</v>
      </c>
      <c r="F707" s="19">
        <f>MAX(0,inputs!$B$13*(MIN(calculations!A707,inputs!$C$14)-inputs!$C$13))+MAX(0,inputs!$B$14*(calculations!A707-inputs!$C$14))</f>
        <v>5399.85</v>
      </c>
      <c r="G707" s="22">
        <f>MAX(MIN((calculations!A707-inputs!$B$21)/10000,100%),0) * inputs!$B$18</f>
        <v>2636.4</v>
      </c>
      <c r="H707" s="22">
        <f>IF(AND(inputs!$B$35="YES", calculations!A707&gt;=inputs!$B$36,calculations!A707&lt;inputs!$B$37),inputs!$B$38*MIN(2,inputs!$B$17),0)</f>
        <v>0</v>
      </c>
      <c r="I707" s="25">
        <f>MIN(inputs!$B$32,A707)</f>
        <v>20000</v>
      </c>
      <c r="J707" s="25">
        <f>inputs!$B$29*(1+inputs!$B$33)-MAX(0,inputs!$B$31*(I707-inputs!$B$30))</f>
        <v>46486.999999999993</v>
      </c>
      <c r="K707" s="26">
        <f t="shared" si="143"/>
        <v>20000</v>
      </c>
      <c r="L707" s="25">
        <f>MAX(0,J707*(1+inputs!$B$33)-MAX(0,inputs!$B$31*(K707-inputs!$B$30)))</f>
        <v>47184.304999999986</v>
      </c>
      <c r="M707" s="26">
        <f t="shared" si="144"/>
        <v>25611.111111111109</v>
      </c>
      <c r="N707" s="25">
        <f>MAX(0,L707*(1+inputs!$B$33)-MAX(0,inputs!$B$31*(M707-inputs!$B$30)))</f>
        <v>47403.629574999977</v>
      </c>
      <c r="O707" s="26">
        <f t="shared" si="145"/>
        <v>31222.222222222223</v>
      </c>
      <c r="P707" s="25">
        <f>MAX(0,N707*(1+inputs!$B$33)-MAX(0,inputs!$B$31*(O707-inputs!$B$30)))</f>
        <v>47121.244018624973</v>
      </c>
      <c r="Q707" s="26">
        <f t="shared" si="146"/>
        <v>36833.333333333328</v>
      </c>
      <c r="R707" s="25">
        <f>MAX(0,P707*(1+inputs!$B$33)-MAX(0,inputs!$B$31*(Q707-inputs!$B$30)))</f>
        <v>46329.622678904343</v>
      </c>
      <c r="S707" s="26">
        <f t="shared" si="147"/>
        <v>42444.444444444445</v>
      </c>
      <c r="T707" s="25">
        <f>MAX(0,R707*(1+inputs!$B$33)-MAX(0,inputs!$B$31*(S707-inputs!$B$30)))</f>
        <v>45021.1270190879</v>
      </c>
      <c r="U707" s="26">
        <f t="shared" si="148"/>
        <v>48055.555555555555</v>
      </c>
      <c r="V707" s="25">
        <f>MAX(0,T707*(1+inputs!$B$33)-MAX(0,inputs!$B$31*(U707-inputs!$B$30)))</f>
        <v>43188.003924374214</v>
      </c>
      <c r="W707" s="26">
        <f t="shared" si="149"/>
        <v>53666.666666666664</v>
      </c>
      <c r="X707" s="25">
        <f>MAX(0,V707*(1+inputs!$B$33)-MAX(0,inputs!$B$31*(W707-inputs!$B$30)))</f>
        <v>40822.383983239823</v>
      </c>
      <c r="Y707" s="26">
        <f t="shared" si="150"/>
        <v>59277.777777777781</v>
      </c>
      <c r="Z707" s="25">
        <f>MAX(0,X707*(1+inputs!$B$33)-MAX(0,inputs!$B$31*(Y707-inputs!$B$30)))</f>
        <v>37916.279742988416</v>
      </c>
      <c r="AA707" s="25">
        <f>MAX(0,Y707*(1+inputs!$B$33)-MAX(0,inputs!$B$31*(Z707-inputs!$B$30)))</f>
        <v>58571.039267575485</v>
      </c>
      <c r="AB707" s="26">
        <f t="shared" si="151"/>
        <v>70500</v>
      </c>
      <c r="AC707" s="25">
        <f>MAX(0,AA707*(1+inputs!$B$33)-MAX(0,inputs!$B$31*(AB707-inputs!$B$30)))</f>
        <v>54921.164856589108</v>
      </c>
      <c r="AD707" s="26">
        <f>IF(inputs!$B$27="YES",MAX(0,inputs!$B$31*(AB707-inputs!$B$30)),0)</f>
        <v>0</v>
      </c>
      <c r="AE707" s="3">
        <f t="shared" si="152"/>
        <v>23668.050000000003</v>
      </c>
      <c r="AF707" s="1">
        <f t="shared" ref="AF707:AF770" si="155">(AE708-AE707)/100</f>
        <v>0.42</v>
      </c>
      <c r="AG707" s="8">
        <f t="shared" si="153"/>
        <v>46831.95</v>
      </c>
    </row>
    <row r="708" spans="1:33" x14ac:dyDescent="0.2">
      <c r="A708" s="11">
        <f t="shared" si="154"/>
        <v>70600</v>
      </c>
      <c r="B708" s="15">
        <f>inputs!$C$3-MAX(0,MIN((calculations!A708-inputs!$B$8)*0.5,inputs!$C$3))+IF(AND(inputs!$B$23="YES",A708&lt;=inputs!$B$25),inputs!$B$24,0)</f>
        <v>12570</v>
      </c>
      <c r="C708" s="15">
        <f>MAX(0,MIN(A708-B708,inputs!$C$4)*inputs!$B$3)</f>
        <v>7540.2000000000007</v>
      </c>
      <c r="D708" s="16">
        <f>MAX(0,(MIN(A708,inputs!$C$5)-(inputs!$C$4+B708))*inputs!$B$4)</f>
        <v>8131.6</v>
      </c>
      <c r="E708" s="16">
        <f>MAX(0, (calculations!A708-inputs!$C$5)*inputs!$B$5)</f>
        <v>0</v>
      </c>
      <c r="F708" s="19">
        <f>MAX(0,inputs!$B$13*(MIN(calculations!A708,inputs!$C$14)-inputs!$C$13))+MAX(0,inputs!$B$14*(calculations!A708-inputs!$C$14))</f>
        <v>5401.85</v>
      </c>
      <c r="G708" s="22">
        <f>MAX(MIN((calculations!A708-inputs!$B$21)/10000,100%),0) * inputs!$B$18</f>
        <v>2636.4</v>
      </c>
      <c r="H708" s="22">
        <f>IF(AND(inputs!$B$35="YES", calculations!A708&gt;=inputs!$B$36,calculations!A708&lt;inputs!$B$37),inputs!$B$38*MIN(2,inputs!$B$17),0)</f>
        <v>0</v>
      </c>
      <c r="I708" s="25">
        <f>MIN(inputs!$B$32,A708)</f>
        <v>20000</v>
      </c>
      <c r="J708" s="25">
        <f>inputs!$B$29*(1+inputs!$B$33)-MAX(0,inputs!$B$31*(I708-inputs!$B$30))</f>
        <v>46486.999999999993</v>
      </c>
      <c r="K708" s="26">
        <f t="shared" si="143"/>
        <v>20000</v>
      </c>
      <c r="L708" s="25">
        <f>MAX(0,J708*(1+inputs!$B$33)-MAX(0,inputs!$B$31*(K708-inputs!$B$30)))</f>
        <v>47184.304999999986</v>
      </c>
      <c r="M708" s="26">
        <f t="shared" si="144"/>
        <v>25622.222222222223</v>
      </c>
      <c r="N708" s="25">
        <f>MAX(0,L708*(1+inputs!$B$33)-MAX(0,inputs!$B$31*(M708-inputs!$B$30)))</f>
        <v>47402.629574999977</v>
      </c>
      <c r="O708" s="26">
        <f t="shared" si="145"/>
        <v>31244.444444444445</v>
      </c>
      <c r="P708" s="25">
        <f>MAX(0,N708*(1+inputs!$B$33)-MAX(0,inputs!$B$31*(O708-inputs!$B$30)))</f>
        <v>47118.229018624967</v>
      </c>
      <c r="Q708" s="26">
        <f t="shared" si="146"/>
        <v>36866.666666666672</v>
      </c>
      <c r="R708" s="25">
        <f>MAX(0,P708*(1+inputs!$B$33)-MAX(0,inputs!$B$31*(Q708-inputs!$B$30)))</f>
        <v>46323.562453904335</v>
      </c>
      <c r="S708" s="26">
        <f t="shared" si="147"/>
        <v>42488.888888888891</v>
      </c>
      <c r="T708" s="25">
        <f>MAX(0,R708*(1+inputs!$B$33)-MAX(0,inputs!$B$31*(S708-inputs!$B$30)))</f>
        <v>45010.975890712893</v>
      </c>
      <c r="U708" s="26">
        <f t="shared" si="148"/>
        <v>48111.111111111109</v>
      </c>
      <c r="V708" s="25">
        <f>MAX(0,T708*(1+inputs!$B$33)-MAX(0,inputs!$B$31*(U708-inputs!$B$30)))</f>
        <v>43172.700529073576</v>
      </c>
      <c r="W708" s="26">
        <f t="shared" si="149"/>
        <v>53733.333333333336</v>
      </c>
      <c r="X708" s="25">
        <f>MAX(0,V708*(1+inputs!$B$33)-MAX(0,inputs!$B$31*(W708-inputs!$B$30)))</f>
        <v>40800.85103700967</v>
      </c>
      <c r="Y708" s="26">
        <f t="shared" si="150"/>
        <v>59355.555555555555</v>
      </c>
      <c r="Z708" s="25">
        <f>MAX(0,X708*(1+inputs!$B$33)-MAX(0,inputs!$B$31*(Y708-inputs!$B$30)))</f>
        <v>37887.423802564808</v>
      </c>
      <c r="AA708" s="25">
        <f>MAX(0,Y708*(1+inputs!$B$33)-MAX(0,inputs!$B$31*(Z708-inputs!$B$30)))</f>
        <v>58652.580746658052</v>
      </c>
      <c r="AB708" s="26">
        <f t="shared" si="151"/>
        <v>70600</v>
      </c>
      <c r="AC708" s="25">
        <f>MAX(0,AA708*(1+inputs!$B$33)-MAX(0,inputs!$B$31*(AB708-inputs!$B$30)))</f>
        <v>54994.929457857914</v>
      </c>
      <c r="AD708" s="26">
        <f>IF(inputs!$B$27="YES",MAX(0,inputs!$B$31*(AB708-inputs!$B$30)),0)</f>
        <v>0</v>
      </c>
      <c r="AE708" s="3">
        <f t="shared" si="152"/>
        <v>23710.050000000003</v>
      </c>
      <c r="AF708" s="1">
        <f t="shared" si="155"/>
        <v>0.42</v>
      </c>
      <c r="AG708" s="8">
        <f t="shared" si="153"/>
        <v>46889.95</v>
      </c>
    </row>
    <row r="709" spans="1:33" x14ac:dyDescent="0.2">
      <c r="A709" s="11">
        <f t="shared" si="154"/>
        <v>70700</v>
      </c>
      <c r="B709" s="15">
        <f>inputs!$C$3-MAX(0,MIN((calculations!A709-inputs!$B$8)*0.5,inputs!$C$3))+IF(AND(inputs!$B$23="YES",A709&lt;=inputs!$B$25),inputs!$B$24,0)</f>
        <v>12570</v>
      </c>
      <c r="C709" s="15">
        <f>MAX(0,MIN(A709-B709,inputs!$C$4)*inputs!$B$3)</f>
        <v>7540.2000000000007</v>
      </c>
      <c r="D709" s="16">
        <f>MAX(0,(MIN(A709,inputs!$C$5)-(inputs!$C$4+B709))*inputs!$B$4)</f>
        <v>8171.6</v>
      </c>
      <c r="E709" s="16">
        <f>MAX(0, (calculations!A709-inputs!$C$5)*inputs!$B$5)</f>
        <v>0</v>
      </c>
      <c r="F709" s="19">
        <f>MAX(0,inputs!$B$13*(MIN(calculations!A709,inputs!$C$14)-inputs!$C$13))+MAX(0,inputs!$B$14*(calculations!A709-inputs!$C$14))</f>
        <v>5403.85</v>
      </c>
      <c r="G709" s="22">
        <f>MAX(MIN((calculations!A709-inputs!$B$21)/10000,100%),0) * inputs!$B$18</f>
        <v>2636.4</v>
      </c>
      <c r="H709" s="22">
        <f>IF(AND(inputs!$B$35="YES", calculations!A709&gt;=inputs!$B$36,calculations!A709&lt;inputs!$B$37),inputs!$B$38*MIN(2,inputs!$B$17),0)</f>
        <v>0</v>
      </c>
      <c r="I709" s="25">
        <f>MIN(inputs!$B$32,A709)</f>
        <v>20000</v>
      </c>
      <c r="J709" s="25">
        <f>inputs!$B$29*(1+inputs!$B$33)-MAX(0,inputs!$B$31*(I709-inputs!$B$30))</f>
        <v>46486.999999999993</v>
      </c>
      <c r="K709" s="26">
        <f t="shared" si="143"/>
        <v>20000</v>
      </c>
      <c r="L709" s="25">
        <f>MAX(0,J709*(1+inputs!$B$33)-MAX(0,inputs!$B$31*(K709-inputs!$B$30)))</f>
        <v>47184.304999999986</v>
      </c>
      <c r="M709" s="26">
        <f t="shared" si="144"/>
        <v>25633.333333333332</v>
      </c>
      <c r="N709" s="25">
        <f>MAX(0,L709*(1+inputs!$B$33)-MAX(0,inputs!$B$31*(M709-inputs!$B$30)))</f>
        <v>47401.629574999977</v>
      </c>
      <c r="O709" s="26">
        <f t="shared" si="145"/>
        <v>31266.666666666664</v>
      </c>
      <c r="P709" s="25">
        <f>MAX(0,N709*(1+inputs!$B$33)-MAX(0,inputs!$B$31*(O709-inputs!$B$30)))</f>
        <v>47115.214018624967</v>
      </c>
      <c r="Q709" s="26">
        <f t="shared" si="146"/>
        <v>36900</v>
      </c>
      <c r="R709" s="25">
        <f>MAX(0,P709*(1+inputs!$B$33)-MAX(0,inputs!$B$31*(Q709-inputs!$B$30)))</f>
        <v>46317.502228904334</v>
      </c>
      <c r="S709" s="26">
        <f t="shared" si="147"/>
        <v>42533.333333333328</v>
      </c>
      <c r="T709" s="25">
        <f>MAX(0,R709*(1+inputs!$B$33)-MAX(0,inputs!$B$31*(S709-inputs!$B$30)))</f>
        <v>45000.824762337892</v>
      </c>
      <c r="U709" s="26">
        <f t="shared" si="148"/>
        <v>48166.666666666672</v>
      </c>
      <c r="V709" s="25">
        <f>MAX(0,T709*(1+inputs!$B$33)-MAX(0,inputs!$B$31*(U709-inputs!$B$30)))</f>
        <v>43157.397133772953</v>
      </c>
      <c r="W709" s="26">
        <f t="shared" si="149"/>
        <v>53800</v>
      </c>
      <c r="X709" s="25">
        <f>MAX(0,V709*(1+inputs!$B$33)-MAX(0,inputs!$B$31*(W709-inputs!$B$30)))</f>
        <v>40779.318090779539</v>
      </c>
      <c r="Y709" s="26">
        <f t="shared" si="150"/>
        <v>59433.333333333336</v>
      </c>
      <c r="Z709" s="25">
        <f>MAX(0,X709*(1+inputs!$B$33)-MAX(0,inputs!$B$31*(Y709-inputs!$B$30)))</f>
        <v>37858.56786214123</v>
      </c>
      <c r="AA709" s="25">
        <f>MAX(0,Y709*(1+inputs!$B$33)-MAX(0,inputs!$B$31*(Z709-inputs!$B$30)))</f>
        <v>58734.122225740619</v>
      </c>
      <c r="AB709" s="26">
        <f t="shared" si="151"/>
        <v>70700</v>
      </c>
      <c r="AC709" s="25">
        <f>MAX(0,AA709*(1+inputs!$B$33)-MAX(0,inputs!$B$31*(AB709-inputs!$B$30)))</f>
        <v>55068.694059126719</v>
      </c>
      <c r="AD709" s="26">
        <f>IF(inputs!$B$27="YES",MAX(0,inputs!$B$31*(AB709-inputs!$B$30)),0)</f>
        <v>0</v>
      </c>
      <c r="AE709" s="3">
        <f t="shared" si="152"/>
        <v>23752.050000000003</v>
      </c>
      <c r="AF709" s="1">
        <f t="shared" si="155"/>
        <v>0.42</v>
      </c>
      <c r="AG709" s="8">
        <f t="shared" si="153"/>
        <v>46947.95</v>
      </c>
    </row>
    <row r="710" spans="1:33" x14ac:dyDescent="0.2">
      <c r="A710" s="11">
        <f t="shared" si="154"/>
        <v>70800</v>
      </c>
      <c r="B710" s="15">
        <f>inputs!$C$3-MAX(0,MIN((calculations!A710-inputs!$B$8)*0.5,inputs!$C$3))+IF(AND(inputs!$B$23="YES",A710&lt;=inputs!$B$25),inputs!$B$24,0)</f>
        <v>12570</v>
      </c>
      <c r="C710" s="15">
        <f>MAX(0,MIN(A710-B710,inputs!$C$4)*inputs!$B$3)</f>
        <v>7540.2000000000007</v>
      </c>
      <c r="D710" s="16">
        <f>MAX(0,(MIN(A710,inputs!$C$5)-(inputs!$C$4+B710))*inputs!$B$4)</f>
        <v>8211.6</v>
      </c>
      <c r="E710" s="16">
        <f>MAX(0, (calculations!A710-inputs!$C$5)*inputs!$B$5)</f>
        <v>0</v>
      </c>
      <c r="F710" s="19">
        <f>MAX(0,inputs!$B$13*(MIN(calculations!A710,inputs!$C$14)-inputs!$C$13))+MAX(0,inputs!$B$14*(calculations!A710-inputs!$C$14))</f>
        <v>5405.85</v>
      </c>
      <c r="G710" s="22">
        <f>MAX(MIN((calculations!A710-inputs!$B$21)/10000,100%),0) * inputs!$B$18</f>
        <v>2636.4</v>
      </c>
      <c r="H710" s="22">
        <f>IF(AND(inputs!$B$35="YES", calculations!A710&gt;=inputs!$B$36,calculations!A710&lt;inputs!$B$37),inputs!$B$38*MIN(2,inputs!$B$17),0)</f>
        <v>0</v>
      </c>
      <c r="I710" s="25">
        <f>MIN(inputs!$B$32,A710)</f>
        <v>20000</v>
      </c>
      <c r="J710" s="25">
        <f>inputs!$B$29*(1+inputs!$B$33)-MAX(0,inputs!$B$31*(I710-inputs!$B$30))</f>
        <v>46486.999999999993</v>
      </c>
      <c r="K710" s="26">
        <f t="shared" si="143"/>
        <v>20000</v>
      </c>
      <c r="L710" s="25">
        <f>MAX(0,J710*(1+inputs!$B$33)-MAX(0,inputs!$B$31*(K710-inputs!$B$30)))</f>
        <v>47184.304999999986</v>
      </c>
      <c r="M710" s="26">
        <f t="shared" si="144"/>
        <v>25644.444444444445</v>
      </c>
      <c r="N710" s="25">
        <f>MAX(0,L710*(1+inputs!$B$33)-MAX(0,inputs!$B$31*(M710-inputs!$B$30)))</f>
        <v>47400.629574999977</v>
      </c>
      <c r="O710" s="26">
        <f t="shared" si="145"/>
        <v>31288.888888888891</v>
      </c>
      <c r="P710" s="25">
        <f>MAX(0,N710*(1+inputs!$B$33)-MAX(0,inputs!$B$31*(O710-inputs!$B$30)))</f>
        <v>47112.199018624968</v>
      </c>
      <c r="Q710" s="26">
        <f t="shared" si="146"/>
        <v>36933.333333333328</v>
      </c>
      <c r="R710" s="25">
        <f>MAX(0,P710*(1+inputs!$B$33)-MAX(0,inputs!$B$31*(Q710-inputs!$B$30)))</f>
        <v>46311.442003904333</v>
      </c>
      <c r="S710" s="26">
        <f t="shared" si="147"/>
        <v>42577.777777777781</v>
      </c>
      <c r="T710" s="25">
        <f>MAX(0,R710*(1+inputs!$B$33)-MAX(0,inputs!$B$31*(S710-inputs!$B$30)))</f>
        <v>44990.673633962891</v>
      </c>
      <c r="U710" s="26">
        <f t="shared" si="148"/>
        <v>48222.222222222219</v>
      </c>
      <c r="V710" s="25">
        <f>MAX(0,T710*(1+inputs!$B$33)-MAX(0,inputs!$B$31*(U710-inputs!$B$30)))</f>
        <v>43142.093738472329</v>
      </c>
      <c r="W710" s="26">
        <f t="shared" si="149"/>
        <v>53866.666666666664</v>
      </c>
      <c r="X710" s="25">
        <f>MAX(0,V710*(1+inputs!$B$33)-MAX(0,inputs!$B$31*(W710-inputs!$B$30)))</f>
        <v>40757.785144549409</v>
      </c>
      <c r="Y710" s="26">
        <f t="shared" si="150"/>
        <v>59511.111111111109</v>
      </c>
      <c r="Z710" s="25">
        <f>MAX(0,X710*(1+inputs!$B$33)-MAX(0,inputs!$B$31*(Y710-inputs!$B$30)))</f>
        <v>37829.711921717644</v>
      </c>
      <c r="AA710" s="25">
        <f>MAX(0,Y710*(1+inputs!$B$33)-MAX(0,inputs!$B$31*(Z710-inputs!$B$30)))</f>
        <v>58815.663704823186</v>
      </c>
      <c r="AB710" s="26">
        <f t="shared" si="151"/>
        <v>70800</v>
      </c>
      <c r="AC710" s="25">
        <f>MAX(0,AA710*(1+inputs!$B$33)-MAX(0,inputs!$B$31*(AB710-inputs!$B$30)))</f>
        <v>55142.458660395525</v>
      </c>
      <c r="AD710" s="26">
        <f>IF(inputs!$B$27="YES",MAX(0,inputs!$B$31*(AB710-inputs!$B$30)),0)</f>
        <v>0</v>
      </c>
      <c r="AE710" s="3">
        <f t="shared" si="152"/>
        <v>23794.050000000003</v>
      </c>
      <c r="AF710" s="1">
        <f t="shared" si="155"/>
        <v>0.42</v>
      </c>
      <c r="AG710" s="8">
        <f t="shared" si="153"/>
        <v>47005.95</v>
      </c>
    </row>
    <row r="711" spans="1:33" x14ac:dyDescent="0.2">
      <c r="A711" s="11">
        <f t="shared" si="154"/>
        <v>70900</v>
      </c>
      <c r="B711" s="15">
        <f>inputs!$C$3-MAX(0,MIN((calculations!A711-inputs!$B$8)*0.5,inputs!$C$3))+IF(AND(inputs!$B$23="YES",A711&lt;=inputs!$B$25),inputs!$B$24,0)</f>
        <v>12570</v>
      </c>
      <c r="C711" s="15">
        <f>MAX(0,MIN(A711-B711,inputs!$C$4)*inputs!$B$3)</f>
        <v>7540.2000000000007</v>
      </c>
      <c r="D711" s="16">
        <f>MAX(0,(MIN(A711,inputs!$C$5)-(inputs!$C$4+B711))*inputs!$B$4)</f>
        <v>8251.6</v>
      </c>
      <c r="E711" s="16">
        <f>MAX(0, (calculations!A711-inputs!$C$5)*inputs!$B$5)</f>
        <v>0</v>
      </c>
      <c r="F711" s="19">
        <f>MAX(0,inputs!$B$13*(MIN(calculations!A711,inputs!$C$14)-inputs!$C$13))+MAX(0,inputs!$B$14*(calculations!A711-inputs!$C$14))</f>
        <v>5407.85</v>
      </c>
      <c r="G711" s="22">
        <f>MAX(MIN((calculations!A711-inputs!$B$21)/10000,100%),0) * inputs!$B$18</f>
        <v>2636.4</v>
      </c>
      <c r="H711" s="22">
        <f>IF(AND(inputs!$B$35="YES", calculations!A711&gt;=inputs!$B$36,calculations!A711&lt;inputs!$B$37),inputs!$B$38*MIN(2,inputs!$B$17),0)</f>
        <v>0</v>
      </c>
      <c r="I711" s="25">
        <f>MIN(inputs!$B$32,A711)</f>
        <v>20000</v>
      </c>
      <c r="J711" s="25">
        <f>inputs!$B$29*(1+inputs!$B$33)-MAX(0,inputs!$B$31*(I711-inputs!$B$30))</f>
        <v>46486.999999999993</v>
      </c>
      <c r="K711" s="26">
        <f t="shared" si="143"/>
        <v>20000</v>
      </c>
      <c r="L711" s="25">
        <f>MAX(0,J711*(1+inputs!$B$33)-MAX(0,inputs!$B$31*(K711-inputs!$B$30)))</f>
        <v>47184.304999999986</v>
      </c>
      <c r="M711" s="26">
        <f t="shared" si="144"/>
        <v>25655.555555555555</v>
      </c>
      <c r="N711" s="25">
        <f>MAX(0,L711*(1+inputs!$B$33)-MAX(0,inputs!$B$31*(M711-inputs!$B$30)))</f>
        <v>47399.629574999977</v>
      </c>
      <c r="O711" s="26">
        <f t="shared" si="145"/>
        <v>31311.111111111109</v>
      </c>
      <c r="P711" s="25">
        <f>MAX(0,N711*(1+inputs!$B$33)-MAX(0,inputs!$B$31*(O711-inputs!$B$30)))</f>
        <v>47109.184018624968</v>
      </c>
      <c r="Q711" s="26">
        <f t="shared" si="146"/>
        <v>36966.666666666672</v>
      </c>
      <c r="R711" s="25">
        <f>MAX(0,P711*(1+inputs!$B$33)-MAX(0,inputs!$B$31*(Q711-inputs!$B$30)))</f>
        <v>46305.381778904339</v>
      </c>
      <c r="S711" s="26">
        <f t="shared" si="147"/>
        <v>42622.222222222219</v>
      </c>
      <c r="T711" s="25">
        <f>MAX(0,R711*(1+inputs!$B$33)-MAX(0,inputs!$B$31*(S711-inputs!$B$30)))</f>
        <v>44980.522505587898</v>
      </c>
      <c r="U711" s="26">
        <f t="shared" si="148"/>
        <v>48277.777777777781</v>
      </c>
      <c r="V711" s="25">
        <f>MAX(0,T711*(1+inputs!$B$33)-MAX(0,inputs!$B$31*(U711-inputs!$B$30)))</f>
        <v>43126.790343171713</v>
      </c>
      <c r="W711" s="26">
        <f t="shared" si="149"/>
        <v>53933.333333333336</v>
      </c>
      <c r="X711" s="25">
        <f>MAX(0,V711*(1+inputs!$B$33)-MAX(0,inputs!$B$31*(W711-inputs!$B$30)))</f>
        <v>40736.252198319286</v>
      </c>
      <c r="Y711" s="26">
        <f t="shared" si="150"/>
        <v>59588.888888888891</v>
      </c>
      <c r="Z711" s="25">
        <f>MAX(0,X711*(1+inputs!$B$33)-MAX(0,inputs!$B$31*(Y711-inputs!$B$30)))</f>
        <v>37800.855981294066</v>
      </c>
      <c r="AA711" s="25">
        <f>MAX(0,Y711*(1+inputs!$B$33)-MAX(0,inputs!$B$31*(Z711-inputs!$B$30)))</f>
        <v>58897.205183905753</v>
      </c>
      <c r="AB711" s="26">
        <f t="shared" si="151"/>
        <v>70900</v>
      </c>
      <c r="AC711" s="25">
        <f>MAX(0,AA711*(1+inputs!$B$33)-MAX(0,inputs!$B$31*(AB711-inputs!$B$30)))</f>
        <v>55216.22326166433</v>
      </c>
      <c r="AD711" s="26">
        <f>IF(inputs!$B$27="YES",MAX(0,inputs!$B$31*(AB711-inputs!$B$30)),0)</f>
        <v>0</v>
      </c>
      <c r="AE711" s="3">
        <f t="shared" si="152"/>
        <v>23836.050000000003</v>
      </c>
      <c r="AF711" s="1">
        <f t="shared" si="155"/>
        <v>0.42</v>
      </c>
      <c r="AG711" s="8">
        <f t="shared" si="153"/>
        <v>47063.95</v>
      </c>
    </row>
    <row r="712" spans="1:33" x14ac:dyDescent="0.2">
      <c r="A712" s="11">
        <f t="shared" si="154"/>
        <v>71000</v>
      </c>
      <c r="B712" s="15">
        <f>inputs!$C$3-MAX(0,MIN((calculations!A712-inputs!$B$8)*0.5,inputs!$C$3))+IF(AND(inputs!$B$23="YES",A712&lt;=inputs!$B$25),inputs!$B$24,0)</f>
        <v>12570</v>
      </c>
      <c r="C712" s="15">
        <f>MAX(0,MIN(A712-B712,inputs!$C$4)*inputs!$B$3)</f>
        <v>7540.2000000000007</v>
      </c>
      <c r="D712" s="16">
        <f>MAX(0,(MIN(A712,inputs!$C$5)-(inputs!$C$4+B712))*inputs!$B$4)</f>
        <v>8291.6</v>
      </c>
      <c r="E712" s="16">
        <f>MAX(0, (calculations!A712-inputs!$C$5)*inputs!$B$5)</f>
        <v>0</v>
      </c>
      <c r="F712" s="19">
        <f>MAX(0,inputs!$B$13*(MIN(calculations!A712,inputs!$C$14)-inputs!$C$13))+MAX(0,inputs!$B$14*(calculations!A712-inputs!$C$14))</f>
        <v>5409.85</v>
      </c>
      <c r="G712" s="22">
        <f>MAX(MIN((calculations!A712-inputs!$B$21)/10000,100%),0) * inputs!$B$18</f>
        <v>2636.4</v>
      </c>
      <c r="H712" s="22">
        <f>IF(AND(inputs!$B$35="YES", calculations!A712&gt;=inputs!$B$36,calculations!A712&lt;inputs!$B$37),inputs!$B$38*MIN(2,inputs!$B$17),0)</f>
        <v>0</v>
      </c>
      <c r="I712" s="25">
        <f>MIN(inputs!$B$32,A712)</f>
        <v>20000</v>
      </c>
      <c r="J712" s="25">
        <f>inputs!$B$29*(1+inputs!$B$33)-MAX(0,inputs!$B$31*(I712-inputs!$B$30))</f>
        <v>46486.999999999993</v>
      </c>
      <c r="K712" s="26">
        <f t="shared" si="143"/>
        <v>20000</v>
      </c>
      <c r="L712" s="25">
        <f>MAX(0,J712*(1+inputs!$B$33)-MAX(0,inputs!$B$31*(K712-inputs!$B$30)))</f>
        <v>47184.304999999986</v>
      </c>
      <c r="M712" s="26">
        <f t="shared" si="144"/>
        <v>25666.666666666668</v>
      </c>
      <c r="N712" s="25">
        <f>MAX(0,L712*(1+inputs!$B$33)-MAX(0,inputs!$B$31*(M712-inputs!$B$30)))</f>
        <v>47398.629574999977</v>
      </c>
      <c r="O712" s="26">
        <f t="shared" si="145"/>
        <v>31333.333333333336</v>
      </c>
      <c r="P712" s="25">
        <f>MAX(0,N712*(1+inputs!$B$33)-MAX(0,inputs!$B$31*(O712-inputs!$B$30)))</f>
        <v>47106.169018624969</v>
      </c>
      <c r="Q712" s="26">
        <f t="shared" si="146"/>
        <v>37000</v>
      </c>
      <c r="R712" s="25">
        <f>MAX(0,P712*(1+inputs!$B$33)-MAX(0,inputs!$B$31*(Q712-inputs!$B$30)))</f>
        <v>46299.321553904338</v>
      </c>
      <c r="S712" s="26">
        <f t="shared" si="147"/>
        <v>42666.666666666672</v>
      </c>
      <c r="T712" s="25">
        <f>MAX(0,R712*(1+inputs!$B$33)-MAX(0,inputs!$B$31*(S712-inputs!$B$30)))</f>
        <v>44970.371377212898</v>
      </c>
      <c r="U712" s="26">
        <f t="shared" si="148"/>
        <v>48333.333333333328</v>
      </c>
      <c r="V712" s="25">
        <f>MAX(0,T712*(1+inputs!$B$33)-MAX(0,inputs!$B$31*(U712-inputs!$B$30)))</f>
        <v>43111.486947871083</v>
      </c>
      <c r="W712" s="26">
        <f t="shared" si="149"/>
        <v>54000</v>
      </c>
      <c r="X712" s="25">
        <f>MAX(0,V712*(1+inputs!$B$33)-MAX(0,inputs!$B$31*(W712-inputs!$B$30)))</f>
        <v>40714.71925208914</v>
      </c>
      <c r="Y712" s="26">
        <f t="shared" si="150"/>
        <v>59666.666666666664</v>
      </c>
      <c r="Z712" s="25">
        <f>MAX(0,X712*(1+inputs!$B$33)-MAX(0,inputs!$B$31*(Y712-inputs!$B$30)))</f>
        <v>37772.000040870473</v>
      </c>
      <c r="AA712" s="25">
        <f>MAX(0,Y712*(1+inputs!$B$33)-MAX(0,inputs!$B$31*(Z712-inputs!$B$30)))</f>
        <v>58978.746662988313</v>
      </c>
      <c r="AB712" s="26">
        <f t="shared" si="151"/>
        <v>71000</v>
      </c>
      <c r="AC712" s="25">
        <f>MAX(0,AA712*(1+inputs!$B$33)-MAX(0,inputs!$B$31*(AB712-inputs!$B$30)))</f>
        <v>55289.987862933129</v>
      </c>
      <c r="AD712" s="26">
        <f>IF(inputs!$B$27="YES",MAX(0,inputs!$B$31*(AB712-inputs!$B$30)),0)</f>
        <v>0</v>
      </c>
      <c r="AE712" s="3">
        <f t="shared" si="152"/>
        <v>23878.050000000003</v>
      </c>
      <c r="AF712" s="1">
        <f t="shared" si="155"/>
        <v>0.42</v>
      </c>
      <c r="AG712" s="8">
        <f t="shared" si="153"/>
        <v>47121.95</v>
      </c>
    </row>
    <row r="713" spans="1:33" x14ac:dyDescent="0.2">
      <c r="A713" s="11">
        <f t="shared" si="154"/>
        <v>71100</v>
      </c>
      <c r="B713" s="15">
        <f>inputs!$C$3-MAX(0,MIN((calculations!A713-inputs!$B$8)*0.5,inputs!$C$3))+IF(AND(inputs!$B$23="YES",A713&lt;=inputs!$B$25),inputs!$B$24,0)</f>
        <v>12570</v>
      </c>
      <c r="C713" s="15">
        <f>MAX(0,MIN(A713-B713,inputs!$C$4)*inputs!$B$3)</f>
        <v>7540.2000000000007</v>
      </c>
      <c r="D713" s="16">
        <f>MAX(0,(MIN(A713,inputs!$C$5)-(inputs!$C$4+B713))*inputs!$B$4)</f>
        <v>8331.6</v>
      </c>
      <c r="E713" s="16">
        <f>MAX(0, (calculations!A713-inputs!$C$5)*inputs!$B$5)</f>
        <v>0</v>
      </c>
      <c r="F713" s="19">
        <f>MAX(0,inputs!$B$13*(MIN(calculations!A713,inputs!$C$14)-inputs!$C$13))+MAX(0,inputs!$B$14*(calculations!A713-inputs!$C$14))</f>
        <v>5411.85</v>
      </c>
      <c r="G713" s="22">
        <f>MAX(MIN((calculations!A713-inputs!$B$21)/10000,100%),0) * inputs!$B$18</f>
        <v>2636.4</v>
      </c>
      <c r="H713" s="22">
        <f>IF(AND(inputs!$B$35="YES", calculations!A713&gt;=inputs!$B$36,calculations!A713&lt;inputs!$B$37),inputs!$B$38*MIN(2,inputs!$B$17),0)</f>
        <v>0</v>
      </c>
      <c r="I713" s="25">
        <f>MIN(inputs!$B$32,A713)</f>
        <v>20000</v>
      </c>
      <c r="J713" s="25">
        <f>inputs!$B$29*(1+inputs!$B$33)-MAX(0,inputs!$B$31*(I713-inputs!$B$30))</f>
        <v>46486.999999999993</v>
      </c>
      <c r="K713" s="26">
        <f t="shared" si="143"/>
        <v>20000</v>
      </c>
      <c r="L713" s="25">
        <f>MAX(0,J713*(1+inputs!$B$33)-MAX(0,inputs!$B$31*(K713-inputs!$B$30)))</f>
        <v>47184.304999999986</v>
      </c>
      <c r="M713" s="26">
        <f t="shared" si="144"/>
        <v>25677.777777777777</v>
      </c>
      <c r="N713" s="25">
        <f>MAX(0,L713*(1+inputs!$B$33)-MAX(0,inputs!$B$31*(M713-inputs!$B$30)))</f>
        <v>47397.629574999977</v>
      </c>
      <c r="O713" s="26">
        <f t="shared" si="145"/>
        <v>31355.555555555555</v>
      </c>
      <c r="P713" s="25">
        <f>MAX(0,N713*(1+inputs!$B$33)-MAX(0,inputs!$B$31*(O713-inputs!$B$30)))</f>
        <v>47103.154018624969</v>
      </c>
      <c r="Q713" s="26">
        <f t="shared" si="146"/>
        <v>37033.333333333328</v>
      </c>
      <c r="R713" s="25">
        <f>MAX(0,P713*(1+inputs!$B$33)-MAX(0,inputs!$B$31*(Q713-inputs!$B$30)))</f>
        <v>46293.261328904337</v>
      </c>
      <c r="S713" s="26">
        <f t="shared" si="147"/>
        <v>42711.111111111109</v>
      </c>
      <c r="T713" s="25">
        <f>MAX(0,R713*(1+inputs!$B$33)-MAX(0,inputs!$B$31*(S713-inputs!$B$30)))</f>
        <v>44960.220248837897</v>
      </c>
      <c r="U713" s="26">
        <f t="shared" si="148"/>
        <v>48388.888888888891</v>
      </c>
      <c r="V713" s="25">
        <f>MAX(0,T713*(1+inputs!$B$33)-MAX(0,inputs!$B$31*(U713-inputs!$B$30)))</f>
        <v>43096.183552570459</v>
      </c>
      <c r="W713" s="26">
        <f t="shared" si="149"/>
        <v>54066.666666666664</v>
      </c>
      <c r="X713" s="25">
        <f>MAX(0,V713*(1+inputs!$B$33)-MAX(0,inputs!$B$31*(W713-inputs!$B$30)))</f>
        <v>40693.18630585901</v>
      </c>
      <c r="Y713" s="26">
        <f t="shared" si="150"/>
        <v>59744.444444444445</v>
      </c>
      <c r="Z713" s="25">
        <f>MAX(0,X713*(1+inputs!$B$33)-MAX(0,inputs!$B$31*(Y713-inputs!$B$30)))</f>
        <v>37743.144100446887</v>
      </c>
      <c r="AA713" s="25">
        <f>MAX(0,Y713*(1+inputs!$B$33)-MAX(0,inputs!$B$31*(Z713-inputs!$B$30)))</f>
        <v>59060.288142070887</v>
      </c>
      <c r="AB713" s="26">
        <f t="shared" si="151"/>
        <v>71100</v>
      </c>
      <c r="AC713" s="25">
        <f>MAX(0,AA713*(1+inputs!$B$33)-MAX(0,inputs!$B$31*(AB713-inputs!$B$30)))</f>
        <v>55363.752464201942</v>
      </c>
      <c r="AD713" s="26">
        <f>IF(inputs!$B$27="YES",MAX(0,inputs!$B$31*(AB713-inputs!$B$30)),0)</f>
        <v>0</v>
      </c>
      <c r="AE713" s="3">
        <f t="shared" si="152"/>
        <v>23920.050000000003</v>
      </c>
      <c r="AF713" s="1">
        <f t="shared" si="155"/>
        <v>0.42</v>
      </c>
      <c r="AG713" s="8">
        <f t="shared" si="153"/>
        <v>47179.95</v>
      </c>
    </row>
    <row r="714" spans="1:33" x14ac:dyDescent="0.2">
      <c r="A714" s="11">
        <f t="shared" si="154"/>
        <v>71200</v>
      </c>
      <c r="B714" s="15">
        <f>inputs!$C$3-MAX(0,MIN((calculations!A714-inputs!$B$8)*0.5,inputs!$C$3))+IF(AND(inputs!$B$23="YES",A714&lt;=inputs!$B$25),inputs!$B$24,0)</f>
        <v>12570</v>
      </c>
      <c r="C714" s="15">
        <f>MAX(0,MIN(A714-B714,inputs!$C$4)*inputs!$B$3)</f>
        <v>7540.2000000000007</v>
      </c>
      <c r="D714" s="16">
        <f>MAX(0,(MIN(A714,inputs!$C$5)-(inputs!$C$4+B714))*inputs!$B$4)</f>
        <v>8371.6</v>
      </c>
      <c r="E714" s="16">
        <f>MAX(0, (calculations!A714-inputs!$C$5)*inputs!$B$5)</f>
        <v>0</v>
      </c>
      <c r="F714" s="19">
        <f>MAX(0,inputs!$B$13*(MIN(calculations!A714,inputs!$C$14)-inputs!$C$13))+MAX(0,inputs!$B$14*(calculations!A714-inputs!$C$14))</f>
        <v>5413.85</v>
      </c>
      <c r="G714" s="22">
        <f>MAX(MIN((calculations!A714-inputs!$B$21)/10000,100%),0) * inputs!$B$18</f>
        <v>2636.4</v>
      </c>
      <c r="H714" s="22">
        <f>IF(AND(inputs!$B$35="YES", calculations!A714&gt;=inputs!$B$36,calculations!A714&lt;inputs!$B$37),inputs!$B$38*MIN(2,inputs!$B$17),0)</f>
        <v>0</v>
      </c>
      <c r="I714" s="25">
        <f>MIN(inputs!$B$32,A714)</f>
        <v>20000</v>
      </c>
      <c r="J714" s="25">
        <f>inputs!$B$29*(1+inputs!$B$33)-MAX(0,inputs!$B$31*(I714-inputs!$B$30))</f>
        <v>46486.999999999993</v>
      </c>
      <c r="K714" s="26">
        <f t="shared" si="143"/>
        <v>20000</v>
      </c>
      <c r="L714" s="25">
        <f>MAX(0,J714*(1+inputs!$B$33)-MAX(0,inputs!$B$31*(K714-inputs!$B$30)))</f>
        <v>47184.304999999986</v>
      </c>
      <c r="M714" s="26">
        <f t="shared" si="144"/>
        <v>25688.888888888891</v>
      </c>
      <c r="N714" s="25">
        <f>MAX(0,L714*(1+inputs!$B$33)-MAX(0,inputs!$B$31*(M714-inputs!$B$30)))</f>
        <v>47396.629574999977</v>
      </c>
      <c r="O714" s="26">
        <f t="shared" si="145"/>
        <v>31377.777777777777</v>
      </c>
      <c r="P714" s="25">
        <f>MAX(0,N714*(1+inputs!$B$33)-MAX(0,inputs!$B$31*(O714-inputs!$B$30)))</f>
        <v>47100.13901862497</v>
      </c>
      <c r="Q714" s="26">
        <f t="shared" si="146"/>
        <v>37066.666666666672</v>
      </c>
      <c r="R714" s="25">
        <f>MAX(0,P714*(1+inputs!$B$33)-MAX(0,inputs!$B$31*(Q714-inputs!$B$30)))</f>
        <v>46287.201103904335</v>
      </c>
      <c r="S714" s="26">
        <f t="shared" si="147"/>
        <v>42755.555555555555</v>
      </c>
      <c r="T714" s="25">
        <f>MAX(0,R714*(1+inputs!$B$33)-MAX(0,inputs!$B$31*(S714-inputs!$B$30)))</f>
        <v>44950.069120462897</v>
      </c>
      <c r="U714" s="26">
        <f t="shared" si="148"/>
        <v>48444.444444444445</v>
      </c>
      <c r="V714" s="25">
        <f>MAX(0,T714*(1+inputs!$B$33)-MAX(0,inputs!$B$31*(U714-inputs!$B$30)))</f>
        <v>43080.880157269836</v>
      </c>
      <c r="W714" s="26">
        <f t="shared" si="149"/>
        <v>54133.333333333336</v>
      </c>
      <c r="X714" s="25">
        <f>MAX(0,V714*(1+inputs!$B$33)-MAX(0,inputs!$B$31*(W714-inputs!$B$30)))</f>
        <v>40671.653359628879</v>
      </c>
      <c r="Y714" s="26">
        <f t="shared" si="150"/>
        <v>59822.222222222219</v>
      </c>
      <c r="Z714" s="25">
        <f>MAX(0,X714*(1+inputs!$B$33)-MAX(0,inputs!$B$31*(Y714-inputs!$B$30)))</f>
        <v>37714.288160023309</v>
      </c>
      <c r="AA714" s="25">
        <f>MAX(0,Y714*(1+inputs!$B$33)-MAX(0,inputs!$B$31*(Z714-inputs!$B$30)))</f>
        <v>59141.829621153447</v>
      </c>
      <c r="AB714" s="26">
        <f t="shared" si="151"/>
        <v>71200</v>
      </c>
      <c r="AC714" s="25">
        <f>MAX(0,AA714*(1+inputs!$B$33)-MAX(0,inputs!$B$31*(AB714-inputs!$B$30)))</f>
        <v>55437.51706547074</v>
      </c>
      <c r="AD714" s="26">
        <f>IF(inputs!$B$27="YES",MAX(0,inputs!$B$31*(AB714-inputs!$B$30)),0)</f>
        <v>0</v>
      </c>
      <c r="AE714" s="3">
        <f t="shared" si="152"/>
        <v>23962.050000000003</v>
      </c>
      <c r="AF714" s="1">
        <f t="shared" si="155"/>
        <v>0.42</v>
      </c>
      <c r="AG714" s="8">
        <f t="shared" si="153"/>
        <v>47237.95</v>
      </c>
    </row>
    <row r="715" spans="1:33" x14ac:dyDescent="0.2">
      <c r="A715" s="11">
        <f t="shared" si="154"/>
        <v>71300</v>
      </c>
      <c r="B715" s="15">
        <f>inputs!$C$3-MAX(0,MIN((calculations!A715-inputs!$B$8)*0.5,inputs!$C$3))+IF(AND(inputs!$B$23="YES",A715&lt;=inputs!$B$25),inputs!$B$24,0)</f>
        <v>12570</v>
      </c>
      <c r="C715" s="15">
        <f>MAX(0,MIN(A715-B715,inputs!$C$4)*inputs!$B$3)</f>
        <v>7540.2000000000007</v>
      </c>
      <c r="D715" s="16">
        <f>MAX(0,(MIN(A715,inputs!$C$5)-(inputs!$C$4+B715))*inputs!$B$4)</f>
        <v>8411.6</v>
      </c>
      <c r="E715" s="16">
        <f>MAX(0, (calculations!A715-inputs!$C$5)*inputs!$B$5)</f>
        <v>0</v>
      </c>
      <c r="F715" s="19">
        <f>MAX(0,inputs!$B$13*(MIN(calculations!A715,inputs!$C$14)-inputs!$C$13))+MAX(0,inputs!$B$14*(calculations!A715-inputs!$C$14))</f>
        <v>5415.85</v>
      </c>
      <c r="G715" s="22">
        <f>MAX(MIN((calculations!A715-inputs!$B$21)/10000,100%),0) * inputs!$B$18</f>
        <v>2636.4</v>
      </c>
      <c r="H715" s="22">
        <f>IF(AND(inputs!$B$35="YES", calculations!A715&gt;=inputs!$B$36,calculations!A715&lt;inputs!$B$37),inputs!$B$38*MIN(2,inputs!$B$17),0)</f>
        <v>0</v>
      </c>
      <c r="I715" s="25">
        <f>MIN(inputs!$B$32,A715)</f>
        <v>20000</v>
      </c>
      <c r="J715" s="25">
        <f>inputs!$B$29*(1+inputs!$B$33)-MAX(0,inputs!$B$31*(I715-inputs!$B$30))</f>
        <v>46486.999999999993</v>
      </c>
      <c r="K715" s="26">
        <f t="shared" si="143"/>
        <v>20000</v>
      </c>
      <c r="L715" s="25">
        <f>MAX(0,J715*(1+inputs!$B$33)-MAX(0,inputs!$B$31*(K715-inputs!$B$30)))</f>
        <v>47184.304999999986</v>
      </c>
      <c r="M715" s="26">
        <f t="shared" si="144"/>
        <v>25700</v>
      </c>
      <c r="N715" s="25">
        <f>MAX(0,L715*(1+inputs!$B$33)-MAX(0,inputs!$B$31*(M715-inputs!$B$30)))</f>
        <v>47395.629574999977</v>
      </c>
      <c r="O715" s="26">
        <f t="shared" si="145"/>
        <v>31400</v>
      </c>
      <c r="P715" s="25">
        <f>MAX(0,N715*(1+inputs!$B$33)-MAX(0,inputs!$B$31*(O715-inputs!$B$30)))</f>
        <v>47097.124018624971</v>
      </c>
      <c r="Q715" s="26">
        <f t="shared" si="146"/>
        <v>37100</v>
      </c>
      <c r="R715" s="25">
        <f>MAX(0,P715*(1+inputs!$B$33)-MAX(0,inputs!$B$31*(Q715-inputs!$B$30)))</f>
        <v>46281.140878904342</v>
      </c>
      <c r="S715" s="26">
        <f t="shared" si="147"/>
        <v>42800</v>
      </c>
      <c r="T715" s="25">
        <f>MAX(0,R715*(1+inputs!$B$33)-MAX(0,inputs!$B$31*(S715-inputs!$B$30)))</f>
        <v>44939.917992087903</v>
      </c>
      <c r="U715" s="26">
        <f t="shared" si="148"/>
        <v>48500</v>
      </c>
      <c r="V715" s="25">
        <f>MAX(0,T715*(1+inputs!$B$33)-MAX(0,inputs!$B$31*(U715-inputs!$B$30)))</f>
        <v>43065.576761969212</v>
      </c>
      <c r="W715" s="26">
        <f t="shared" si="149"/>
        <v>54200</v>
      </c>
      <c r="X715" s="25">
        <f>MAX(0,V715*(1+inputs!$B$33)-MAX(0,inputs!$B$31*(W715-inputs!$B$30)))</f>
        <v>40650.120413398741</v>
      </c>
      <c r="Y715" s="26">
        <f t="shared" si="150"/>
        <v>59900</v>
      </c>
      <c r="Z715" s="25">
        <f>MAX(0,X715*(1+inputs!$B$33)-MAX(0,inputs!$B$31*(Y715-inputs!$B$30)))</f>
        <v>37685.432219599716</v>
      </c>
      <c r="AA715" s="25">
        <f>MAX(0,Y715*(1+inputs!$B$33)-MAX(0,inputs!$B$31*(Z715-inputs!$B$30)))</f>
        <v>59223.371100236021</v>
      </c>
      <c r="AB715" s="26">
        <f t="shared" si="151"/>
        <v>71300</v>
      </c>
      <c r="AC715" s="25">
        <f>MAX(0,AA715*(1+inputs!$B$33)-MAX(0,inputs!$B$31*(AB715-inputs!$B$30)))</f>
        <v>55511.281666739553</v>
      </c>
      <c r="AD715" s="26">
        <f>IF(inputs!$B$27="YES",MAX(0,inputs!$B$31*(AB715-inputs!$B$30)),0)</f>
        <v>0</v>
      </c>
      <c r="AE715" s="3">
        <f t="shared" si="152"/>
        <v>24004.050000000003</v>
      </c>
      <c r="AF715" s="1">
        <f t="shared" si="155"/>
        <v>0.42</v>
      </c>
      <c r="AG715" s="8">
        <f t="shared" si="153"/>
        <v>47295.95</v>
      </c>
    </row>
    <row r="716" spans="1:33" x14ac:dyDescent="0.2">
      <c r="A716" s="11">
        <f t="shared" si="154"/>
        <v>71400</v>
      </c>
      <c r="B716" s="15">
        <f>inputs!$C$3-MAX(0,MIN((calculations!A716-inputs!$B$8)*0.5,inputs!$C$3))+IF(AND(inputs!$B$23="YES",A716&lt;=inputs!$B$25),inputs!$B$24,0)</f>
        <v>12570</v>
      </c>
      <c r="C716" s="15">
        <f>MAX(0,MIN(A716-B716,inputs!$C$4)*inputs!$B$3)</f>
        <v>7540.2000000000007</v>
      </c>
      <c r="D716" s="16">
        <f>MAX(0,(MIN(A716,inputs!$C$5)-(inputs!$C$4+B716))*inputs!$B$4)</f>
        <v>8451.6</v>
      </c>
      <c r="E716" s="16">
        <f>MAX(0, (calculations!A716-inputs!$C$5)*inputs!$B$5)</f>
        <v>0</v>
      </c>
      <c r="F716" s="19">
        <f>MAX(0,inputs!$B$13*(MIN(calculations!A716,inputs!$C$14)-inputs!$C$13))+MAX(0,inputs!$B$14*(calculations!A716-inputs!$C$14))</f>
        <v>5417.85</v>
      </c>
      <c r="G716" s="22">
        <f>MAX(MIN((calculations!A716-inputs!$B$21)/10000,100%),0) * inputs!$B$18</f>
        <v>2636.4</v>
      </c>
      <c r="H716" s="22">
        <f>IF(AND(inputs!$B$35="YES", calculations!A716&gt;=inputs!$B$36,calculations!A716&lt;inputs!$B$37),inputs!$B$38*MIN(2,inputs!$B$17),0)</f>
        <v>0</v>
      </c>
      <c r="I716" s="25">
        <f>MIN(inputs!$B$32,A716)</f>
        <v>20000</v>
      </c>
      <c r="J716" s="25">
        <f>inputs!$B$29*(1+inputs!$B$33)-MAX(0,inputs!$B$31*(I716-inputs!$B$30))</f>
        <v>46486.999999999993</v>
      </c>
      <c r="K716" s="26">
        <f t="shared" si="143"/>
        <v>20000</v>
      </c>
      <c r="L716" s="25">
        <f>MAX(0,J716*(1+inputs!$B$33)-MAX(0,inputs!$B$31*(K716-inputs!$B$30)))</f>
        <v>47184.304999999986</v>
      </c>
      <c r="M716" s="26">
        <f t="shared" si="144"/>
        <v>25711.111111111109</v>
      </c>
      <c r="N716" s="25">
        <f>MAX(0,L716*(1+inputs!$B$33)-MAX(0,inputs!$B$31*(M716-inputs!$B$30)))</f>
        <v>47394.629574999977</v>
      </c>
      <c r="O716" s="26">
        <f t="shared" si="145"/>
        <v>31422.222222222223</v>
      </c>
      <c r="P716" s="25">
        <f>MAX(0,N716*(1+inputs!$B$33)-MAX(0,inputs!$B$31*(O716-inputs!$B$30)))</f>
        <v>47094.109018624971</v>
      </c>
      <c r="Q716" s="26">
        <f t="shared" si="146"/>
        <v>37133.333333333328</v>
      </c>
      <c r="R716" s="25">
        <f>MAX(0,P716*(1+inputs!$B$33)-MAX(0,inputs!$B$31*(Q716-inputs!$B$30)))</f>
        <v>46275.080653904341</v>
      </c>
      <c r="S716" s="26">
        <f t="shared" si="147"/>
        <v>42844.444444444445</v>
      </c>
      <c r="T716" s="25">
        <f>MAX(0,R716*(1+inputs!$B$33)-MAX(0,inputs!$B$31*(S716-inputs!$B$30)))</f>
        <v>44929.766863712895</v>
      </c>
      <c r="U716" s="26">
        <f t="shared" si="148"/>
        <v>48555.555555555555</v>
      </c>
      <c r="V716" s="25">
        <f>MAX(0,T716*(1+inputs!$B$33)-MAX(0,inputs!$B$31*(U716-inputs!$B$30)))</f>
        <v>43050.273366668582</v>
      </c>
      <c r="W716" s="26">
        <f t="shared" si="149"/>
        <v>54266.666666666664</v>
      </c>
      <c r="X716" s="25">
        <f>MAX(0,V716*(1+inputs!$B$33)-MAX(0,inputs!$B$31*(W716-inputs!$B$30)))</f>
        <v>40628.587467168603</v>
      </c>
      <c r="Y716" s="26">
        <f t="shared" si="150"/>
        <v>59977.777777777781</v>
      </c>
      <c r="Z716" s="25">
        <f>MAX(0,X716*(1+inputs!$B$33)-MAX(0,inputs!$B$31*(Y716-inputs!$B$30)))</f>
        <v>37656.576279176123</v>
      </c>
      <c r="AA716" s="25">
        <f>MAX(0,Y716*(1+inputs!$B$33)-MAX(0,inputs!$B$31*(Z716-inputs!$B$30)))</f>
        <v>59304.912579318596</v>
      </c>
      <c r="AB716" s="26">
        <f t="shared" si="151"/>
        <v>71400</v>
      </c>
      <c r="AC716" s="25">
        <f>MAX(0,AA716*(1+inputs!$B$33)-MAX(0,inputs!$B$31*(AB716-inputs!$B$30)))</f>
        <v>55585.046268008366</v>
      </c>
      <c r="AD716" s="26">
        <f>IF(inputs!$B$27="YES",MAX(0,inputs!$B$31*(AB716-inputs!$B$30)),0)</f>
        <v>0</v>
      </c>
      <c r="AE716" s="3">
        <f t="shared" si="152"/>
        <v>24046.050000000003</v>
      </c>
      <c r="AF716" s="1">
        <f t="shared" si="155"/>
        <v>0.42</v>
      </c>
      <c r="AG716" s="8">
        <f t="shared" si="153"/>
        <v>47353.95</v>
      </c>
    </row>
    <row r="717" spans="1:33" x14ac:dyDescent="0.2">
      <c r="A717" s="11">
        <f t="shared" si="154"/>
        <v>71500</v>
      </c>
      <c r="B717" s="15">
        <f>inputs!$C$3-MAX(0,MIN((calculations!A717-inputs!$B$8)*0.5,inputs!$C$3))+IF(AND(inputs!$B$23="YES",A717&lt;=inputs!$B$25),inputs!$B$24,0)</f>
        <v>12570</v>
      </c>
      <c r="C717" s="15">
        <f>MAX(0,MIN(A717-B717,inputs!$C$4)*inputs!$B$3)</f>
        <v>7540.2000000000007</v>
      </c>
      <c r="D717" s="16">
        <f>MAX(0,(MIN(A717,inputs!$C$5)-(inputs!$C$4+B717))*inputs!$B$4)</f>
        <v>8491.6</v>
      </c>
      <c r="E717" s="16">
        <f>MAX(0, (calculations!A717-inputs!$C$5)*inputs!$B$5)</f>
        <v>0</v>
      </c>
      <c r="F717" s="19">
        <f>MAX(0,inputs!$B$13*(MIN(calculations!A717,inputs!$C$14)-inputs!$C$13))+MAX(0,inputs!$B$14*(calculations!A717-inputs!$C$14))</f>
        <v>5419.85</v>
      </c>
      <c r="G717" s="22">
        <f>MAX(MIN((calculations!A717-inputs!$B$21)/10000,100%),0) * inputs!$B$18</f>
        <v>2636.4</v>
      </c>
      <c r="H717" s="22">
        <f>IF(AND(inputs!$B$35="YES", calculations!A717&gt;=inputs!$B$36,calculations!A717&lt;inputs!$B$37),inputs!$B$38*MIN(2,inputs!$B$17),0)</f>
        <v>0</v>
      </c>
      <c r="I717" s="25">
        <f>MIN(inputs!$B$32,A717)</f>
        <v>20000</v>
      </c>
      <c r="J717" s="25">
        <f>inputs!$B$29*(1+inputs!$B$33)-MAX(0,inputs!$B$31*(I717-inputs!$B$30))</f>
        <v>46486.999999999993</v>
      </c>
      <c r="K717" s="26">
        <f t="shared" si="143"/>
        <v>20000</v>
      </c>
      <c r="L717" s="25">
        <f>MAX(0,J717*(1+inputs!$B$33)-MAX(0,inputs!$B$31*(K717-inputs!$B$30)))</f>
        <v>47184.304999999986</v>
      </c>
      <c r="M717" s="26">
        <f t="shared" si="144"/>
        <v>25722.222222222223</v>
      </c>
      <c r="N717" s="25">
        <f>MAX(0,L717*(1+inputs!$B$33)-MAX(0,inputs!$B$31*(M717-inputs!$B$30)))</f>
        <v>47393.629574999977</v>
      </c>
      <c r="O717" s="26">
        <f t="shared" si="145"/>
        <v>31444.444444444445</v>
      </c>
      <c r="P717" s="25">
        <f>MAX(0,N717*(1+inputs!$B$33)-MAX(0,inputs!$B$31*(O717-inputs!$B$30)))</f>
        <v>47091.094018624972</v>
      </c>
      <c r="Q717" s="26">
        <f t="shared" si="146"/>
        <v>37166.666666666672</v>
      </c>
      <c r="R717" s="25">
        <f>MAX(0,P717*(1+inputs!$B$33)-MAX(0,inputs!$B$31*(Q717-inputs!$B$30)))</f>
        <v>46269.020428904339</v>
      </c>
      <c r="S717" s="26">
        <f t="shared" si="147"/>
        <v>42888.888888888891</v>
      </c>
      <c r="T717" s="25">
        <f>MAX(0,R717*(1+inputs!$B$33)-MAX(0,inputs!$B$31*(S717-inputs!$B$30)))</f>
        <v>44919.615735337895</v>
      </c>
      <c r="U717" s="26">
        <f t="shared" si="148"/>
        <v>48611.111111111109</v>
      </c>
      <c r="V717" s="25">
        <f>MAX(0,T717*(1+inputs!$B$33)-MAX(0,inputs!$B$31*(U717-inputs!$B$30)))</f>
        <v>43034.969971367958</v>
      </c>
      <c r="W717" s="26">
        <f t="shared" si="149"/>
        <v>54333.333333333336</v>
      </c>
      <c r="X717" s="25">
        <f>MAX(0,V717*(1+inputs!$B$33)-MAX(0,inputs!$B$31*(W717-inputs!$B$30)))</f>
        <v>40607.054520938473</v>
      </c>
      <c r="Y717" s="26">
        <f t="shared" si="150"/>
        <v>60055.555555555555</v>
      </c>
      <c r="Z717" s="25">
        <f>MAX(0,X717*(1+inputs!$B$33)-MAX(0,inputs!$B$31*(Y717-inputs!$B$30)))</f>
        <v>37627.720338752544</v>
      </c>
      <c r="AA717" s="25">
        <f>MAX(0,Y717*(1+inputs!$B$33)-MAX(0,inputs!$B$31*(Z717-inputs!$B$30)))</f>
        <v>59386.454058401156</v>
      </c>
      <c r="AB717" s="26">
        <f t="shared" si="151"/>
        <v>71500</v>
      </c>
      <c r="AC717" s="25">
        <f>MAX(0,AA717*(1+inputs!$B$33)-MAX(0,inputs!$B$31*(AB717-inputs!$B$30)))</f>
        <v>55658.810869277164</v>
      </c>
      <c r="AD717" s="26">
        <f>IF(inputs!$B$27="YES",MAX(0,inputs!$B$31*(AB717-inputs!$B$30)),0)</f>
        <v>0</v>
      </c>
      <c r="AE717" s="3">
        <f t="shared" si="152"/>
        <v>24088.050000000003</v>
      </c>
      <c r="AF717" s="1">
        <f t="shared" si="155"/>
        <v>0.42</v>
      </c>
      <c r="AG717" s="8">
        <f t="shared" si="153"/>
        <v>47411.95</v>
      </c>
    </row>
    <row r="718" spans="1:33" x14ac:dyDescent="0.2">
      <c r="A718" s="11">
        <f t="shared" si="154"/>
        <v>71600</v>
      </c>
      <c r="B718" s="15">
        <f>inputs!$C$3-MAX(0,MIN((calculations!A718-inputs!$B$8)*0.5,inputs!$C$3))+IF(AND(inputs!$B$23="YES",A718&lt;=inputs!$B$25),inputs!$B$24,0)</f>
        <v>12570</v>
      </c>
      <c r="C718" s="15">
        <f>MAX(0,MIN(A718-B718,inputs!$C$4)*inputs!$B$3)</f>
        <v>7540.2000000000007</v>
      </c>
      <c r="D718" s="16">
        <f>MAX(0,(MIN(A718,inputs!$C$5)-(inputs!$C$4+B718))*inputs!$B$4)</f>
        <v>8531.6</v>
      </c>
      <c r="E718" s="16">
        <f>MAX(0, (calculations!A718-inputs!$C$5)*inputs!$B$5)</f>
        <v>0</v>
      </c>
      <c r="F718" s="19">
        <f>MAX(0,inputs!$B$13*(MIN(calculations!A718,inputs!$C$14)-inputs!$C$13))+MAX(0,inputs!$B$14*(calculations!A718-inputs!$C$14))</f>
        <v>5421.85</v>
      </c>
      <c r="G718" s="22">
        <f>MAX(MIN((calculations!A718-inputs!$B$21)/10000,100%),0) * inputs!$B$18</f>
        <v>2636.4</v>
      </c>
      <c r="H718" s="22">
        <f>IF(AND(inputs!$B$35="YES", calculations!A718&gt;=inputs!$B$36,calculations!A718&lt;inputs!$B$37),inputs!$B$38*MIN(2,inputs!$B$17),0)</f>
        <v>0</v>
      </c>
      <c r="I718" s="25">
        <f>MIN(inputs!$B$32,A718)</f>
        <v>20000</v>
      </c>
      <c r="J718" s="25">
        <f>inputs!$B$29*(1+inputs!$B$33)-MAX(0,inputs!$B$31*(I718-inputs!$B$30))</f>
        <v>46486.999999999993</v>
      </c>
      <c r="K718" s="26">
        <f t="shared" si="143"/>
        <v>20000</v>
      </c>
      <c r="L718" s="25">
        <f>MAX(0,J718*(1+inputs!$B$33)-MAX(0,inputs!$B$31*(K718-inputs!$B$30)))</f>
        <v>47184.304999999986</v>
      </c>
      <c r="M718" s="26">
        <f t="shared" si="144"/>
        <v>25733.333333333332</v>
      </c>
      <c r="N718" s="25">
        <f>MAX(0,L718*(1+inputs!$B$33)-MAX(0,inputs!$B$31*(M718-inputs!$B$30)))</f>
        <v>47392.629574999977</v>
      </c>
      <c r="O718" s="26">
        <f t="shared" si="145"/>
        <v>31466.666666666664</v>
      </c>
      <c r="P718" s="25">
        <f>MAX(0,N718*(1+inputs!$B$33)-MAX(0,inputs!$B$31*(O718-inputs!$B$30)))</f>
        <v>47088.079018624972</v>
      </c>
      <c r="Q718" s="26">
        <f t="shared" si="146"/>
        <v>37200</v>
      </c>
      <c r="R718" s="25">
        <f>MAX(0,P718*(1+inputs!$B$33)-MAX(0,inputs!$B$31*(Q718-inputs!$B$30)))</f>
        <v>46262.960203904338</v>
      </c>
      <c r="S718" s="26">
        <f t="shared" si="147"/>
        <v>42933.333333333328</v>
      </c>
      <c r="T718" s="25">
        <f>MAX(0,R718*(1+inputs!$B$33)-MAX(0,inputs!$B$31*(S718-inputs!$B$30)))</f>
        <v>44909.464606962894</v>
      </c>
      <c r="U718" s="26">
        <f t="shared" si="148"/>
        <v>48666.666666666672</v>
      </c>
      <c r="V718" s="25">
        <f>MAX(0,T718*(1+inputs!$B$33)-MAX(0,inputs!$B$31*(U718-inputs!$B$30)))</f>
        <v>43019.666576067328</v>
      </c>
      <c r="W718" s="26">
        <f t="shared" si="149"/>
        <v>54400</v>
      </c>
      <c r="X718" s="25">
        <f>MAX(0,V718*(1+inputs!$B$33)-MAX(0,inputs!$B$31*(W718-inputs!$B$30)))</f>
        <v>40585.521574708328</v>
      </c>
      <c r="Y718" s="26">
        <f t="shared" si="150"/>
        <v>60133.333333333336</v>
      </c>
      <c r="Z718" s="25">
        <f>MAX(0,X718*(1+inputs!$B$33)-MAX(0,inputs!$B$31*(Y718-inputs!$B$30)))</f>
        <v>37598.864398328944</v>
      </c>
      <c r="AA718" s="25">
        <f>MAX(0,Y718*(1+inputs!$B$33)-MAX(0,inputs!$B$31*(Z718-inputs!$B$30)))</f>
        <v>59467.995537483723</v>
      </c>
      <c r="AB718" s="26">
        <f t="shared" si="151"/>
        <v>71600</v>
      </c>
      <c r="AC718" s="25">
        <f>MAX(0,AA718*(1+inputs!$B$33)-MAX(0,inputs!$B$31*(AB718-inputs!$B$30)))</f>
        <v>55732.575470545969</v>
      </c>
      <c r="AD718" s="26">
        <f>IF(inputs!$B$27="YES",MAX(0,inputs!$B$31*(AB718-inputs!$B$30)),0)</f>
        <v>0</v>
      </c>
      <c r="AE718" s="3">
        <f t="shared" si="152"/>
        <v>24130.050000000003</v>
      </c>
      <c r="AF718" s="1">
        <f t="shared" si="155"/>
        <v>0.42</v>
      </c>
      <c r="AG718" s="8">
        <f t="shared" si="153"/>
        <v>47469.95</v>
      </c>
    </row>
    <row r="719" spans="1:33" x14ac:dyDescent="0.2">
      <c r="A719" s="11">
        <f t="shared" si="154"/>
        <v>71700</v>
      </c>
      <c r="B719" s="15">
        <f>inputs!$C$3-MAX(0,MIN((calculations!A719-inputs!$B$8)*0.5,inputs!$C$3))+IF(AND(inputs!$B$23="YES",A719&lt;=inputs!$B$25),inputs!$B$24,0)</f>
        <v>12570</v>
      </c>
      <c r="C719" s="15">
        <f>MAX(0,MIN(A719-B719,inputs!$C$4)*inputs!$B$3)</f>
        <v>7540.2000000000007</v>
      </c>
      <c r="D719" s="16">
        <f>MAX(0,(MIN(A719,inputs!$C$5)-(inputs!$C$4+B719))*inputs!$B$4)</f>
        <v>8571.6</v>
      </c>
      <c r="E719" s="16">
        <f>MAX(0, (calculations!A719-inputs!$C$5)*inputs!$B$5)</f>
        <v>0</v>
      </c>
      <c r="F719" s="19">
        <f>MAX(0,inputs!$B$13*(MIN(calculations!A719,inputs!$C$14)-inputs!$C$13))+MAX(0,inputs!$B$14*(calculations!A719-inputs!$C$14))</f>
        <v>5423.85</v>
      </c>
      <c r="G719" s="22">
        <f>MAX(MIN((calculations!A719-inputs!$B$21)/10000,100%),0) * inputs!$B$18</f>
        <v>2636.4</v>
      </c>
      <c r="H719" s="22">
        <f>IF(AND(inputs!$B$35="YES", calculations!A719&gt;=inputs!$B$36,calculations!A719&lt;inputs!$B$37),inputs!$B$38*MIN(2,inputs!$B$17),0)</f>
        <v>0</v>
      </c>
      <c r="I719" s="25">
        <f>MIN(inputs!$B$32,A719)</f>
        <v>20000</v>
      </c>
      <c r="J719" s="25">
        <f>inputs!$B$29*(1+inputs!$B$33)-MAX(0,inputs!$B$31*(I719-inputs!$B$30))</f>
        <v>46486.999999999993</v>
      </c>
      <c r="K719" s="26">
        <f t="shared" si="143"/>
        <v>20000</v>
      </c>
      <c r="L719" s="25">
        <f>MAX(0,J719*(1+inputs!$B$33)-MAX(0,inputs!$B$31*(K719-inputs!$B$30)))</f>
        <v>47184.304999999986</v>
      </c>
      <c r="M719" s="26">
        <f t="shared" si="144"/>
        <v>25744.444444444445</v>
      </c>
      <c r="N719" s="25">
        <f>MAX(0,L719*(1+inputs!$B$33)-MAX(0,inputs!$B$31*(M719-inputs!$B$30)))</f>
        <v>47391.629574999977</v>
      </c>
      <c r="O719" s="26">
        <f t="shared" si="145"/>
        <v>31488.888888888891</v>
      </c>
      <c r="P719" s="25">
        <f>MAX(0,N719*(1+inputs!$B$33)-MAX(0,inputs!$B$31*(O719-inputs!$B$30)))</f>
        <v>47085.064018624973</v>
      </c>
      <c r="Q719" s="26">
        <f t="shared" si="146"/>
        <v>37233.333333333328</v>
      </c>
      <c r="R719" s="25">
        <f>MAX(0,P719*(1+inputs!$B$33)-MAX(0,inputs!$B$31*(Q719-inputs!$B$30)))</f>
        <v>46256.899978904337</v>
      </c>
      <c r="S719" s="26">
        <f t="shared" si="147"/>
        <v>42977.777777777781</v>
      </c>
      <c r="T719" s="25">
        <f>MAX(0,R719*(1+inputs!$B$33)-MAX(0,inputs!$B$31*(S719-inputs!$B$30)))</f>
        <v>44899.313478587894</v>
      </c>
      <c r="U719" s="26">
        <f t="shared" si="148"/>
        <v>48722.222222222219</v>
      </c>
      <c r="V719" s="25">
        <f>MAX(0,T719*(1+inputs!$B$33)-MAX(0,inputs!$B$31*(U719-inputs!$B$30)))</f>
        <v>43004.363180766704</v>
      </c>
      <c r="W719" s="26">
        <f t="shared" si="149"/>
        <v>54466.666666666664</v>
      </c>
      <c r="X719" s="25">
        <f>MAX(0,V719*(1+inputs!$B$33)-MAX(0,inputs!$B$31*(W719-inputs!$B$30)))</f>
        <v>40563.988628478197</v>
      </c>
      <c r="Y719" s="26">
        <f t="shared" si="150"/>
        <v>60211.111111111109</v>
      </c>
      <c r="Z719" s="25">
        <f>MAX(0,X719*(1+inputs!$B$33)-MAX(0,inputs!$B$31*(Y719-inputs!$B$30)))</f>
        <v>37570.008457905366</v>
      </c>
      <c r="AA719" s="25">
        <f>MAX(0,Y719*(1+inputs!$B$33)-MAX(0,inputs!$B$31*(Z719-inputs!$B$30)))</f>
        <v>59549.53701656629</v>
      </c>
      <c r="AB719" s="26">
        <f t="shared" si="151"/>
        <v>71700</v>
      </c>
      <c r="AC719" s="25">
        <f>MAX(0,AA719*(1+inputs!$B$33)-MAX(0,inputs!$B$31*(AB719-inputs!$B$30)))</f>
        <v>55806.340071814775</v>
      </c>
      <c r="AD719" s="26">
        <f>IF(inputs!$B$27="YES",MAX(0,inputs!$B$31*(AB719-inputs!$B$30)),0)</f>
        <v>0</v>
      </c>
      <c r="AE719" s="3">
        <f t="shared" si="152"/>
        <v>24172.050000000003</v>
      </c>
      <c r="AF719" s="1">
        <f t="shared" si="155"/>
        <v>0.42</v>
      </c>
      <c r="AG719" s="8">
        <f t="shared" si="153"/>
        <v>47527.95</v>
      </c>
    </row>
    <row r="720" spans="1:33" x14ac:dyDescent="0.2">
      <c r="A720" s="11">
        <f t="shared" si="154"/>
        <v>71800</v>
      </c>
      <c r="B720" s="15">
        <f>inputs!$C$3-MAX(0,MIN((calculations!A720-inputs!$B$8)*0.5,inputs!$C$3))+IF(AND(inputs!$B$23="YES",A720&lt;=inputs!$B$25),inputs!$B$24,0)</f>
        <v>12570</v>
      </c>
      <c r="C720" s="15">
        <f>MAX(0,MIN(A720-B720,inputs!$C$4)*inputs!$B$3)</f>
        <v>7540.2000000000007</v>
      </c>
      <c r="D720" s="16">
        <f>MAX(0,(MIN(A720,inputs!$C$5)-(inputs!$C$4+B720))*inputs!$B$4)</f>
        <v>8611.6</v>
      </c>
      <c r="E720" s="16">
        <f>MAX(0, (calculations!A720-inputs!$C$5)*inputs!$B$5)</f>
        <v>0</v>
      </c>
      <c r="F720" s="19">
        <f>MAX(0,inputs!$B$13*(MIN(calculations!A720,inputs!$C$14)-inputs!$C$13))+MAX(0,inputs!$B$14*(calculations!A720-inputs!$C$14))</f>
        <v>5425.85</v>
      </c>
      <c r="G720" s="22">
        <f>MAX(MIN((calculations!A720-inputs!$B$21)/10000,100%),0) * inputs!$B$18</f>
        <v>2636.4</v>
      </c>
      <c r="H720" s="22">
        <f>IF(AND(inputs!$B$35="YES", calculations!A720&gt;=inputs!$B$36,calculations!A720&lt;inputs!$B$37),inputs!$B$38*MIN(2,inputs!$B$17),0)</f>
        <v>0</v>
      </c>
      <c r="I720" s="25">
        <f>MIN(inputs!$B$32,A720)</f>
        <v>20000</v>
      </c>
      <c r="J720" s="25">
        <f>inputs!$B$29*(1+inputs!$B$33)-MAX(0,inputs!$B$31*(I720-inputs!$B$30))</f>
        <v>46486.999999999993</v>
      </c>
      <c r="K720" s="26">
        <f t="shared" si="143"/>
        <v>20000</v>
      </c>
      <c r="L720" s="25">
        <f>MAX(0,J720*(1+inputs!$B$33)-MAX(0,inputs!$B$31*(K720-inputs!$B$30)))</f>
        <v>47184.304999999986</v>
      </c>
      <c r="M720" s="26">
        <f t="shared" si="144"/>
        <v>25755.555555555555</v>
      </c>
      <c r="N720" s="25">
        <f>MAX(0,L720*(1+inputs!$B$33)-MAX(0,inputs!$B$31*(M720-inputs!$B$30)))</f>
        <v>47390.629574999977</v>
      </c>
      <c r="O720" s="26">
        <f t="shared" si="145"/>
        <v>31511.111111111109</v>
      </c>
      <c r="P720" s="25">
        <f>MAX(0,N720*(1+inputs!$B$33)-MAX(0,inputs!$B$31*(O720-inputs!$B$30)))</f>
        <v>47082.049018624966</v>
      </c>
      <c r="Q720" s="26">
        <f t="shared" si="146"/>
        <v>37266.666666666672</v>
      </c>
      <c r="R720" s="25">
        <f>MAX(0,P720*(1+inputs!$B$33)-MAX(0,inputs!$B$31*(Q720-inputs!$B$30)))</f>
        <v>46250.839753904336</v>
      </c>
      <c r="S720" s="26">
        <f t="shared" si="147"/>
        <v>43022.222222222219</v>
      </c>
      <c r="T720" s="25">
        <f>MAX(0,R720*(1+inputs!$B$33)-MAX(0,inputs!$B$31*(S720-inputs!$B$30)))</f>
        <v>44889.162350212893</v>
      </c>
      <c r="U720" s="26">
        <f t="shared" si="148"/>
        <v>48777.777777777781</v>
      </c>
      <c r="V720" s="25">
        <f>MAX(0,T720*(1+inputs!$B$33)-MAX(0,inputs!$B$31*(U720-inputs!$B$30)))</f>
        <v>42989.059785466081</v>
      </c>
      <c r="W720" s="26">
        <f t="shared" si="149"/>
        <v>54533.333333333336</v>
      </c>
      <c r="X720" s="25">
        <f>MAX(0,V720*(1+inputs!$B$33)-MAX(0,inputs!$B$31*(W720-inputs!$B$30)))</f>
        <v>40542.455682248066</v>
      </c>
      <c r="Y720" s="26">
        <f t="shared" si="150"/>
        <v>60288.888888888891</v>
      </c>
      <c r="Z720" s="25">
        <f>MAX(0,X720*(1+inputs!$B$33)-MAX(0,inputs!$B$31*(Y720-inputs!$B$30)))</f>
        <v>37541.15251748178</v>
      </c>
      <c r="AA720" s="25">
        <f>MAX(0,Y720*(1+inputs!$B$33)-MAX(0,inputs!$B$31*(Z720-inputs!$B$30)))</f>
        <v>59631.078495648857</v>
      </c>
      <c r="AB720" s="26">
        <f t="shared" si="151"/>
        <v>71800</v>
      </c>
      <c r="AC720" s="25">
        <f>MAX(0,AA720*(1+inputs!$B$33)-MAX(0,inputs!$B$31*(AB720-inputs!$B$30)))</f>
        <v>55880.104673083581</v>
      </c>
      <c r="AD720" s="26">
        <f>IF(inputs!$B$27="YES",MAX(0,inputs!$B$31*(AB720-inputs!$B$30)),0)</f>
        <v>0</v>
      </c>
      <c r="AE720" s="3">
        <f t="shared" si="152"/>
        <v>24214.050000000003</v>
      </c>
      <c r="AF720" s="1">
        <f t="shared" si="155"/>
        <v>0.42</v>
      </c>
      <c r="AG720" s="8">
        <f t="shared" si="153"/>
        <v>47585.95</v>
      </c>
    </row>
    <row r="721" spans="1:33" x14ac:dyDescent="0.2">
      <c r="A721" s="11">
        <f t="shared" si="154"/>
        <v>71900</v>
      </c>
      <c r="B721" s="15">
        <f>inputs!$C$3-MAX(0,MIN((calculations!A721-inputs!$B$8)*0.5,inputs!$C$3))+IF(AND(inputs!$B$23="YES",A721&lt;=inputs!$B$25),inputs!$B$24,0)</f>
        <v>12570</v>
      </c>
      <c r="C721" s="15">
        <f>MAX(0,MIN(A721-B721,inputs!$C$4)*inputs!$B$3)</f>
        <v>7540.2000000000007</v>
      </c>
      <c r="D721" s="16">
        <f>MAX(0,(MIN(A721,inputs!$C$5)-(inputs!$C$4+B721))*inputs!$B$4)</f>
        <v>8651.6</v>
      </c>
      <c r="E721" s="16">
        <f>MAX(0, (calculations!A721-inputs!$C$5)*inputs!$B$5)</f>
        <v>0</v>
      </c>
      <c r="F721" s="19">
        <f>MAX(0,inputs!$B$13*(MIN(calculations!A721,inputs!$C$14)-inputs!$C$13))+MAX(0,inputs!$B$14*(calculations!A721-inputs!$C$14))</f>
        <v>5427.85</v>
      </c>
      <c r="G721" s="22">
        <f>MAX(MIN((calculations!A721-inputs!$B$21)/10000,100%),0) * inputs!$B$18</f>
        <v>2636.4</v>
      </c>
      <c r="H721" s="22">
        <f>IF(AND(inputs!$B$35="YES", calculations!A721&gt;=inputs!$B$36,calculations!A721&lt;inputs!$B$37),inputs!$B$38*MIN(2,inputs!$B$17),0)</f>
        <v>0</v>
      </c>
      <c r="I721" s="25">
        <f>MIN(inputs!$B$32,A721)</f>
        <v>20000</v>
      </c>
      <c r="J721" s="25">
        <f>inputs!$B$29*(1+inputs!$B$33)-MAX(0,inputs!$B$31*(I721-inputs!$B$30))</f>
        <v>46486.999999999993</v>
      </c>
      <c r="K721" s="26">
        <f t="shared" si="143"/>
        <v>20000</v>
      </c>
      <c r="L721" s="25">
        <f>MAX(0,J721*(1+inputs!$B$33)-MAX(0,inputs!$B$31*(K721-inputs!$B$30)))</f>
        <v>47184.304999999986</v>
      </c>
      <c r="M721" s="26">
        <f t="shared" si="144"/>
        <v>25766.666666666668</v>
      </c>
      <c r="N721" s="25">
        <f>MAX(0,L721*(1+inputs!$B$33)-MAX(0,inputs!$B$31*(M721-inputs!$B$30)))</f>
        <v>47389.629574999977</v>
      </c>
      <c r="O721" s="26">
        <f t="shared" si="145"/>
        <v>31533.333333333336</v>
      </c>
      <c r="P721" s="25">
        <f>MAX(0,N721*(1+inputs!$B$33)-MAX(0,inputs!$B$31*(O721-inputs!$B$30)))</f>
        <v>47079.034018624967</v>
      </c>
      <c r="Q721" s="26">
        <f t="shared" si="146"/>
        <v>37300</v>
      </c>
      <c r="R721" s="25">
        <f>MAX(0,P721*(1+inputs!$B$33)-MAX(0,inputs!$B$31*(Q721-inputs!$B$30)))</f>
        <v>46244.779528904335</v>
      </c>
      <c r="S721" s="26">
        <f t="shared" si="147"/>
        <v>43066.666666666672</v>
      </c>
      <c r="T721" s="25">
        <f>MAX(0,R721*(1+inputs!$B$33)-MAX(0,inputs!$B$31*(S721-inputs!$B$30)))</f>
        <v>44879.011221837893</v>
      </c>
      <c r="U721" s="26">
        <f t="shared" si="148"/>
        <v>48833.333333333328</v>
      </c>
      <c r="V721" s="25">
        <f>MAX(0,T721*(1+inputs!$B$33)-MAX(0,inputs!$B$31*(U721-inputs!$B$30)))</f>
        <v>42973.756390165458</v>
      </c>
      <c r="W721" s="26">
        <f t="shared" si="149"/>
        <v>54600</v>
      </c>
      <c r="X721" s="25">
        <f>MAX(0,V721*(1+inputs!$B$33)-MAX(0,inputs!$B$31*(W721-inputs!$B$30)))</f>
        <v>40520.922736017936</v>
      </c>
      <c r="Y721" s="26">
        <f t="shared" si="150"/>
        <v>60366.666666666664</v>
      </c>
      <c r="Z721" s="25">
        <f>MAX(0,X721*(1+inputs!$B$33)-MAX(0,inputs!$B$31*(Y721-inputs!$B$30)))</f>
        <v>37512.296577058201</v>
      </c>
      <c r="AA721" s="25">
        <f>MAX(0,Y721*(1+inputs!$B$33)-MAX(0,inputs!$B$31*(Z721-inputs!$B$30)))</f>
        <v>59712.619974731417</v>
      </c>
      <c r="AB721" s="26">
        <f t="shared" si="151"/>
        <v>71900</v>
      </c>
      <c r="AC721" s="25">
        <f>MAX(0,AA721*(1+inputs!$B$33)-MAX(0,inputs!$B$31*(AB721-inputs!$B$30)))</f>
        <v>55953.869274352379</v>
      </c>
      <c r="AD721" s="26">
        <f>IF(inputs!$B$27="YES",MAX(0,inputs!$B$31*(AB721-inputs!$B$30)),0)</f>
        <v>0</v>
      </c>
      <c r="AE721" s="3">
        <f t="shared" si="152"/>
        <v>24256.050000000003</v>
      </c>
      <c r="AF721" s="1">
        <f t="shared" si="155"/>
        <v>0.42</v>
      </c>
      <c r="AG721" s="8">
        <f t="shared" si="153"/>
        <v>47643.95</v>
      </c>
    </row>
    <row r="722" spans="1:33" x14ac:dyDescent="0.2">
      <c r="A722" s="11">
        <f t="shared" si="154"/>
        <v>72000</v>
      </c>
      <c r="B722" s="15">
        <f>inputs!$C$3-MAX(0,MIN((calculations!A722-inputs!$B$8)*0.5,inputs!$C$3))+IF(AND(inputs!$B$23="YES",A722&lt;=inputs!$B$25),inputs!$B$24,0)</f>
        <v>12570</v>
      </c>
      <c r="C722" s="15">
        <f>MAX(0,MIN(A722-B722,inputs!$C$4)*inputs!$B$3)</f>
        <v>7540.2000000000007</v>
      </c>
      <c r="D722" s="16">
        <f>MAX(0,(MIN(A722,inputs!$C$5)-(inputs!$C$4+B722))*inputs!$B$4)</f>
        <v>8691.6</v>
      </c>
      <c r="E722" s="16">
        <f>MAX(0, (calculations!A722-inputs!$C$5)*inputs!$B$5)</f>
        <v>0</v>
      </c>
      <c r="F722" s="19">
        <f>MAX(0,inputs!$B$13*(MIN(calculations!A722,inputs!$C$14)-inputs!$C$13))+MAX(0,inputs!$B$14*(calculations!A722-inputs!$C$14))</f>
        <v>5429.85</v>
      </c>
      <c r="G722" s="22">
        <f>MAX(MIN((calculations!A722-inputs!$B$21)/10000,100%),0) * inputs!$B$18</f>
        <v>2636.4</v>
      </c>
      <c r="H722" s="22">
        <f>IF(AND(inputs!$B$35="YES", calculations!A722&gt;=inputs!$B$36,calculations!A722&lt;inputs!$B$37),inputs!$B$38*MIN(2,inputs!$B$17),0)</f>
        <v>0</v>
      </c>
      <c r="I722" s="25">
        <f>MIN(inputs!$B$32,A722)</f>
        <v>20000</v>
      </c>
      <c r="J722" s="25">
        <f>inputs!$B$29*(1+inputs!$B$33)-MAX(0,inputs!$B$31*(I722-inputs!$B$30))</f>
        <v>46486.999999999993</v>
      </c>
      <c r="K722" s="26">
        <f t="shared" si="143"/>
        <v>20000</v>
      </c>
      <c r="L722" s="25">
        <f>MAX(0,J722*(1+inputs!$B$33)-MAX(0,inputs!$B$31*(K722-inputs!$B$30)))</f>
        <v>47184.304999999986</v>
      </c>
      <c r="M722" s="26">
        <f t="shared" si="144"/>
        <v>25777.777777777777</v>
      </c>
      <c r="N722" s="25">
        <f>MAX(0,L722*(1+inputs!$B$33)-MAX(0,inputs!$B$31*(M722-inputs!$B$30)))</f>
        <v>47388.629574999977</v>
      </c>
      <c r="O722" s="26">
        <f t="shared" si="145"/>
        <v>31555.555555555555</v>
      </c>
      <c r="P722" s="25">
        <f>MAX(0,N722*(1+inputs!$B$33)-MAX(0,inputs!$B$31*(O722-inputs!$B$30)))</f>
        <v>47076.019018624967</v>
      </c>
      <c r="Q722" s="26">
        <f t="shared" si="146"/>
        <v>37333.333333333328</v>
      </c>
      <c r="R722" s="25">
        <f>MAX(0,P722*(1+inputs!$B$33)-MAX(0,inputs!$B$31*(Q722-inputs!$B$30)))</f>
        <v>46238.719303904334</v>
      </c>
      <c r="S722" s="26">
        <f t="shared" si="147"/>
        <v>43111.111111111109</v>
      </c>
      <c r="T722" s="25">
        <f>MAX(0,R722*(1+inputs!$B$33)-MAX(0,inputs!$B$31*(S722-inputs!$B$30)))</f>
        <v>44868.860093462892</v>
      </c>
      <c r="U722" s="26">
        <f t="shared" si="148"/>
        <v>48888.888888888891</v>
      </c>
      <c r="V722" s="25">
        <f>MAX(0,T722*(1+inputs!$B$33)-MAX(0,inputs!$B$31*(U722-inputs!$B$30)))</f>
        <v>42958.452994864827</v>
      </c>
      <c r="W722" s="26">
        <f t="shared" si="149"/>
        <v>54666.666666666664</v>
      </c>
      <c r="X722" s="25">
        <f>MAX(0,V722*(1+inputs!$B$33)-MAX(0,inputs!$B$31*(W722-inputs!$B$30)))</f>
        <v>40499.389789787791</v>
      </c>
      <c r="Y722" s="26">
        <f t="shared" si="150"/>
        <v>60444.444444444445</v>
      </c>
      <c r="Z722" s="25">
        <f>MAX(0,X722*(1+inputs!$B$33)-MAX(0,inputs!$B$31*(Y722-inputs!$B$30)))</f>
        <v>37483.440636634601</v>
      </c>
      <c r="AA722" s="25">
        <f>MAX(0,Y722*(1+inputs!$B$33)-MAX(0,inputs!$B$31*(Z722-inputs!$B$30)))</f>
        <v>59794.161453813998</v>
      </c>
      <c r="AB722" s="26">
        <f t="shared" si="151"/>
        <v>72000</v>
      </c>
      <c r="AC722" s="25">
        <f>MAX(0,AA722*(1+inputs!$B$33)-MAX(0,inputs!$B$31*(AB722-inputs!$B$30)))</f>
        <v>56027.633875621199</v>
      </c>
      <c r="AD722" s="26">
        <f>IF(inputs!$B$27="YES",MAX(0,inputs!$B$31*(AB722-inputs!$B$30)),0)</f>
        <v>0</v>
      </c>
      <c r="AE722" s="3">
        <f t="shared" si="152"/>
        <v>24298.050000000003</v>
      </c>
      <c r="AF722" s="1">
        <f t="shared" si="155"/>
        <v>0.42</v>
      </c>
      <c r="AG722" s="8">
        <f t="shared" si="153"/>
        <v>47701.95</v>
      </c>
    </row>
    <row r="723" spans="1:33" x14ac:dyDescent="0.2">
      <c r="A723" s="11">
        <f t="shared" si="154"/>
        <v>72100</v>
      </c>
      <c r="B723" s="15">
        <f>inputs!$C$3-MAX(0,MIN((calculations!A723-inputs!$B$8)*0.5,inputs!$C$3))+IF(AND(inputs!$B$23="YES",A723&lt;=inputs!$B$25),inputs!$B$24,0)</f>
        <v>12570</v>
      </c>
      <c r="C723" s="15">
        <f>MAX(0,MIN(A723-B723,inputs!$C$4)*inputs!$B$3)</f>
        <v>7540.2000000000007</v>
      </c>
      <c r="D723" s="16">
        <f>MAX(0,(MIN(A723,inputs!$C$5)-(inputs!$C$4+B723))*inputs!$B$4)</f>
        <v>8731.6</v>
      </c>
      <c r="E723" s="16">
        <f>MAX(0, (calculations!A723-inputs!$C$5)*inputs!$B$5)</f>
        <v>0</v>
      </c>
      <c r="F723" s="19">
        <f>MAX(0,inputs!$B$13*(MIN(calculations!A723,inputs!$C$14)-inputs!$C$13))+MAX(0,inputs!$B$14*(calculations!A723-inputs!$C$14))</f>
        <v>5431.85</v>
      </c>
      <c r="G723" s="22">
        <f>MAX(MIN((calculations!A723-inputs!$B$21)/10000,100%),0) * inputs!$B$18</f>
        <v>2636.4</v>
      </c>
      <c r="H723" s="22">
        <f>IF(AND(inputs!$B$35="YES", calculations!A723&gt;=inputs!$B$36,calculations!A723&lt;inputs!$B$37),inputs!$B$38*MIN(2,inputs!$B$17),0)</f>
        <v>0</v>
      </c>
      <c r="I723" s="25">
        <f>MIN(inputs!$B$32,A723)</f>
        <v>20000</v>
      </c>
      <c r="J723" s="25">
        <f>inputs!$B$29*(1+inputs!$B$33)-MAX(0,inputs!$B$31*(I723-inputs!$B$30))</f>
        <v>46486.999999999993</v>
      </c>
      <c r="K723" s="26">
        <f t="shared" si="143"/>
        <v>20000</v>
      </c>
      <c r="L723" s="25">
        <f>MAX(0,J723*(1+inputs!$B$33)-MAX(0,inputs!$B$31*(K723-inputs!$B$30)))</f>
        <v>47184.304999999986</v>
      </c>
      <c r="M723" s="26">
        <f t="shared" si="144"/>
        <v>25788.888888888891</v>
      </c>
      <c r="N723" s="25">
        <f>MAX(0,L723*(1+inputs!$B$33)-MAX(0,inputs!$B$31*(M723-inputs!$B$30)))</f>
        <v>47387.629574999977</v>
      </c>
      <c r="O723" s="26">
        <f t="shared" si="145"/>
        <v>31577.777777777777</v>
      </c>
      <c r="P723" s="25">
        <f>MAX(0,N723*(1+inputs!$B$33)-MAX(0,inputs!$B$31*(O723-inputs!$B$30)))</f>
        <v>47073.004018624968</v>
      </c>
      <c r="Q723" s="26">
        <f t="shared" si="146"/>
        <v>37366.666666666672</v>
      </c>
      <c r="R723" s="25">
        <f>MAX(0,P723*(1+inputs!$B$33)-MAX(0,inputs!$B$31*(Q723-inputs!$B$30)))</f>
        <v>46232.659078904333</v>
      </c>
      <c r="S723" s="26">
        <f t="shared" si="147"/>
        <v>43155.555555555555</v>
      </c>
      <c r="T723" s="25">
        <f>MAX(0,R723*(1+inputs!$B$33)-MAX(0,inputs!$B$31*(S723-inputs!$B$30)))</f>
        <v>44858.708965087892</v>
      </c>
      <c r="U723" s="26">
        <f t="shared" si="148"/>
        <v>48944.444444444445</v>
      </c>
      <c r="V723" s="25">
        <f>MAX(0,T723*(1+inputs!$B$33)-MAX(0,inputs!$B$31*(U723-inputs!$B$30)))</f>
        <v>42943.149599564204</v>
      </c>
      <c r="W723" s="26">
        <f t="shared" si="149"/>
        <v>54733.333333333336</v>
      </c>
      <c r="X723" s="25">
        <f>MAX(0,V723*(1+inputs!$B$33)-MAX(0,inputs!$B$31*(W723-inputs!$B$30)))</f>
        <v>40477.85684355766</v>
      </c>
      <c r="Y723" s="26">
        <f t="shared" si="150"/>
        <v>60522.222222222219</v>
      </c>
      <c r="Z723" s="25">
        <f>MAX(0,X723*(1+inputs!$B$33)-MAX(0,inputs!$B$31*(Y723-inputs!$B$30)))</f>
        <v>37454.584696211015</v>
      </c>
      <c r="AA723" s="25">
        <f>MAX(0,Y723*(1+inputs!$B$33)-MAX(0,inputs!$B$31*(Z723-inputs!$B$30)))</f>
        <v>59875.702932896558</v>
      </c>
      <c r="AB723" s="26">
        <f t="shared" si="151"/>
        <v>72100</v>
      </c>
      <c r="AC723" s="25">
        <f>MAX(0,AA723*(1+inputs!$B$33)-MAX(0,inputs!$B$31*(AB723-inputs!$B$30)))</f>
        <v>56101.398476889997</v>
      </c>
      <c r="AD723" s="26">
        <f>IF(inputs!$B$27="YES",MAX(0,inputs!$B$31*(AB723-inputs!$B$30)),0)</f>
        <v>0</v>
      </c>
      <c r="AE723" s="3">
        <f t="shared" si="152"/>
        <v>24340.050000000003</v>
      </c>
      <c r="AF723" s="1">
        <f t="shared" si="155"/>
        <v>0.42</v>
      </c>
      <c r="AG723" s="8">
        <f t="shared" si="153"/>
        <v>47759.95</v>
      </c>
    </row>
    <row r="724" spans="1:33" x14ac:dyDescent="0.2">
      <c r="A724" s="11">
        <f t="shared" si="154"/>
        <v>72200</v>
      </c>
      <c r="B724" s="15">
        <f>inputs!$C$3-MAX(0,MIN((calculations!A724-inputs!$B$8)*0.5,inputs!$C$3))+IF(AND(inputs!$B$23="YES",A724&lt;=inputs!$B$25),inputs!$B$24,0)</f>
        <v>12570</v>
      </c>
      <c r="C724" s="15">
        <f>MAX(0,MIN(A724-B724,inputs!$C$4)*inputs!$B$3)</f>
        <v>7540.2000000000007</v>
      </c>
      <c r="D724" s="16">
        <f>MAX(0,(MIN(A724,inputs!$C$5)-(inputs!$C$4+B724))*inputs!$B$4)</f>
        <v>8771.6</v>
      </c>
      <c r="E724" s="16">
        <f>MAX(0, (calculations!A724-inputs!$C$5)*inputs!$B$5)</f>
        <v>0</v>
      </c>
      <c r="F724" s="19">
        <f>MAX(0,inputs!$B$13*(MIN(calculations!A724,inputs!$C$14)-inputs!$C$13))+MAX(0,inputs!$B$14*(calculations!A724-inputs!$C$14))</f>
        <v>5433.85</v>
      </c>
      <c r="G724" s="22">
        <f>MAX(MIN((calculations!A724-inputs!$B$21)/10000,100%),0) * inputs!$B$18</f>
        <v>2636.4</v>
      </c>
      <c r="H724" s="22">
        <f>IF(AND(inputs!$B$35="YES", calculations!A724&gt;=inputs!$B$36,calculations!A724&lt;inputs!$B$37),inputs!$B$38*MIN(2,inputs!$B$17),0)</f>
        <v>0</v>
      </c>
      <c r="I724" s="25">
        <f>MIN(inputs!$B$32,A724)</f>
        <v>20000</v>
      </c>
      <c r="J724" s="25">
        <f>inputs!$B$29*(1+inputs!$B$33)-MAX(0,inputs!$B$31*(I724-inputs!$B$30))</f>
        <v>46486.999999999993</v>
      </c>
      <c r="K724" s="26">
        <f t="shared" si="143"/>
        <v>20000</v>
      </c>
      <c r="L724" s="25">
        <f>MAX(0,J724*(1+inputs!$B$33)-MAX(0,inputs!$B$31*(K724-inputs!$B$30)))</f>
        <v>47184.304999999986</v>
      </c>
      <c r="M724" s="26">
        <f t="shared" si="144"/>
        <v>25800</v>
      </c>
      <c r="N724" s="25">
        <f>MAX(0,L724*(1+inputs!$B$33)-MAX(0,inputs!$B$31*(M724-inputs!$B$30)))</f>
        <v>47386.629574999977</v>
      </c>
      <c r="O724" s="26">
        <f t="shared" si="145"/>
        <v>31600</v>
      </c>
      <c r="P724" s="25">
        <f>MAX(0,N724*(1+inputs!$B$33)-MAX(0,inputs!$B$31*(O724-inputs!$B$30)))</f>
        <v>47069.989018624969</v>
      </c>
      <c r="Q724" s="26">
        <f t="shared" si="146"/>
        <v>37400</v>
      </c>
      <c r="R724" s="25">
        <f>MAX(0,P724*(1+inputs!$B$33)-MAX(0,inputs!$B$31*(Q724-inputs!$B$30)))</f>
        <v>46226.598853904339</v>
      </c>
      <c r="S724" s="26">
        <f t="shared" si="147"/>
        <v>43200</v>
      </c>
      <c r="T724" s="25">
        <f>MAX(0,R724*(1+inputs!$B$33)-MAX(0,inputs!$B$31*(S724-inputs!$B$30)))</f>
        <v>44848.557836712898</v>
      </c>
      <c r="U724" s="26">
        <f t="shared" si="148"/>
        <v>49000</v>
      </c>
      <c r="V724" s="25">
        <f>MAX(0,T724*(1+inputs!$B$33)-MAX(0,inputs!$B$31*(U724-inputs!$B$30)))</f>
        <v>42927.846204263587</v>
      </c>
      <c r="W724" s="26">
        <f t="shared" si="149"/>
        <v>54800</v>
      </c>
      <c r="X724" s="25">
        <f>MAX(0,V724*(1+inputs!$B$33)-MAX(0,inputs!$B$31*(W724-inputs!$B$30)))</f>
        <v>40456.323897327537</v>
      </c>
      <c r="Y724" s="26">
        <f t="shared" si="150"/>
        <v>60600</v>
      </c>
      <c r="Z724" s="25">
        <f>MAX(0,X724*(1+inputs!$B$33)-MAX(0,inputs!$B$31*(Y724-inputs!$B$30)))</f>
        <v>37425.728755787444</v>
      </c>
      <c r="AA724" s="25">
        <f>MAX(0,Y724*(1+inputs!$B$33)-MAX(0,inputs!$B$31*(Z724-inputs!$B$30)))</f>
        <v>59957.244411979125</v>
      </c>
      <c r="AB724" s="26">
        <f t="shared" si="151"/>
        <v>72200</v>
      </c>
      <c r="AC724" s="25">
        <f>MAX(0,AA724*(1+inputs!$B$33)-MAX(0,inputs!$B$31*(AB724-inputs!$B$30)))</f>
        <v>56175.163078158803</v>
      </c>
      <c r="AD724" s="26">
        <f>IF(inputs!$B$27="YES",MAX(0,inputs!$B$31*(AB724-inputs!$B$30)),0)</f>
        <v>0</v>
      </c>
      <c r="AE724" s="3">
        <f t="shared" si="152"/>
        <v>24382.050000000003</v>
      </c>
      <c r="AF724" s="1">
        <f t="shared" si="155"/>
        <v>0.42</v>
      </c>
      <c r="AG724" s="8">
        <f t="shared" si="153"/>
        <v>47817.95</v>
      </c>
    </row>
    <row r="725" spans="1:33" x14ac:dyDescent="0.2">
      <c r="A725" s="11">
        <f t="shared" si="154"/>
        <v>72300</v>
      </c>
      <c r="B725" s="15">
        <f>inputs!$C$3-MAX(0,MIN((calculations!A725-inputs!$B$8)*0.5,inputs!$C$3))+IF(AND(inputs!$B$23="YES",A725&lt;=inputs!$B$25),inputs!$B$24,0)</f>
        <v>12570</v>
      </c>
      <c r="C725" s="15">
        <f>MAX(0,MIN(A725-B725,inputs!$C$4)*inputs!$B$3)</f>
        <v>7540.2000000000007</v>
      </c>
      <c r="D725" s="16">
        <f>MAX(0,(MIN(A725,inputs!$C$5)-(inputs!$C$4+B725))*inputs!$B$4)</f>
        <v>8811.6</v>
      </c>
      <c r="E725" s="16">
        <f>MAX(0, (calculations!A725-inputs!$C$5)*inputs!$B$5)</f>
        <v>0</v>
      </c>
      <c r="F725" s="19">
        <f>MAX(0,inputs!$B$13*(MIN(calculations!A725,inputs!$C$14)-inputs!$C$13))+MAX(0,inputs!$B$14*(calculations!A725-inputs!$C$14))</f>
        <v>5435.85</v>
      </c>
      <c r="G725" s="22">
        <f>MAX(MIN((calculations!A725-inputs!$B$21)/10000,100%),0) * inputs!$B$18</f>
        <v>2636.4</v>
      </c>
      <c r="H725" s="22">
        <f>IF(AND(inputs!$B$35="YES", calculations!A725&gt;=inputs!$B$36,calculations!A725&lt;inputs!$B$37),inputs!$B$38*MIN(2,inputs!$B$17),0)</f>
        <v>0</v>
      </c>
      <c r="I725" s="25">
        <f>MIN(inputs!$B$32,A725)</f>
        <v>20000</v>
      </c>
      <c r="J725" s="25">
        <f>inputs!$B$29*(1+inputs!$B$33)-MAX(0,inputs!$B$31*(I725-inputs!$B$30))</f>
        <v>46486.999999999993</v>
      </c>
      <c r="K725" s="26">
        <f t="shared" si="143"/>
        <v>20000</v>
      </c>
      <c r="L725" s="25">
        <f>MAX(0,J725*(1+inputs!$B$33)-MAX(0,inputs!$B$31*(K725-inputs!$B$30)))</f>
        <v>47184.304999999986</v>
      </c>
      <c r="M725" s="26">
        <f t="shared" si="144"/>
        <v>25811.111111111109</v>
      </c>
      <c r="N725" s="25">
        <f>MAX(0,L725*(1+inputs!$B$33)-MAX(0,inputs!$B$31*(M725-inputs!$B$30)))</f>
        <v>47385.629574999977</v>
      </c>
      <c r="O725" s="26">
        <f t="shared" si="145"/>
        <v>31622.222222222223</v>
      </c>
      <c r="P725" s="25">
        <f>MAX(0,N725*(1+inputs!$B$33)-MAX(0,inputs!$B$31*(O725-inputs!$B$30)))</f>
        <v>47066.974018624969</v>
      </c>
      <c r="Q725" s="26">
        <f t="shared" si="146"/>
        <v>37433.333333333328</v>
      </c>
      <c r="R725" s="25">
        <f>MAX(0,P725*(1+inputs!$B$33)-MAX(0,inputs!$B$31*(Q725-inputs!$B$30)))</f>
        <v>46220.538628904338</v>
      </c>
      <c r="S725" s="26">
        <f t="shared" si="147"/>
        <v>43244.444444444445</v>
      </c>
      <c r="T725" s="25">
        <f>MAX(0,R725*(1+inputs!$B$33)-MAX(0,inputs!$B$31*(S725-inputs!$B$30)))</f>
        <v>44838.406708337898</v>
      </c>
      <c r="U725" s="26">
        <f t="shared" si="148"/>
        <v>49055.555555555555</v>
      </c>
      <c r="V725" s="25">
        <f>MAX(0,T725*(1+inputs!$B$33)-MAX(0,inputs!$B$31*(U725-inputs!$B$30)))</f>
        <v>42912.542808962957</v>
      </c>
      <c r="W725" s="26">
        <f t="shared" si="149"/>
        <v>54866.666666666664</v>
      </c>
      <c r="X725" s="25">
        <f>MAX(0,V725*(1+inputs!$B$33)-MAX(0,inputs!$B$31*(W725-inputs!$B$30)))</f>
        <v>40434.790951097391</v>
      </c>
      <c r="Y725" s="26">
        <f t="shared" si="150"/>
        <v>60677.777777777781</v>
      </c>
      <c r="Z725" s="25">
        <f>MAX(0,X725*(1+inputs!$B$33)-MAX(0,inputs!$B$31*(Y725-inputs!$B$30)))</f>
        <v>37396.872815363844</v>
      </c>
      <c r="AA725" s="25">
        <f>MAX(0,Y725*(1+inputs!$B$33)-MAX(0,inputs!$B$31*(Z725-inputs!$B$30)))</f>
        <v>60038.7858910617</v>
      </c>
      <c r="AB725" s="26">
        <f t="shared" si="151"/>
        <v>72300</v>
      </c>
      <c r="AC725" s="25">
        <f>MAX(0,AA725*(1+inputs!$B$33)-MAX(0,inputs!$B$31*(AB725-inputs!$B$30)))</f>
        <v>56248.927679427616</v>
      </c>
      <c r="AD725" s="26">
        <f>IF(inputs!$B$27="YES",MAX(0,inputs!$B$31*(AB725-inputs!$B$30)),0)</f>
        <v>0</v>
      </c>
      <c r="AE725" s="3">
        <f t="shared" si="152"/>
        <v>24424.050000000003</v>
      </c>
      <c r="AF725" s="1">
        <f t="shared" si="155"/>
        <v>0.42</v>
      </c>
      <c r="AG725" s="8">
        <f t="shared" si="153"/>
        <v>47875.95</v>
      </c>
    </row>
    <row r="726" spans="1:33" x14ac:dyDescent="0.2">
      <c r="A726" s="11">
        <f t="shared" si="154"/>
        <v>72400</v>
      </c>
      <c r="B726" s="15">
        <f>inputs!$C$3-MAX(0,MIN((calculations!A726-inputs!$B$8)*0.5,inputs!$C$3))+IF(AND(inputs!$B$23="YES",A726&lt;=inputs!$B$25),inputs!$B$24,0)</f>
        <v>12570</v>
      </c>
      <c r="C726" s="15">
        <f>MAX(0,MIN(A726-B726,inputs!$C$4)*inputs!$B$3)</f>
        <v>7540.2000000000007</v>
      </c>
      <c r="D726" s="16">
        <f>MAX(0,(MIN(A726,inputs!$C$5)-(inputs!$C$4+B726))*inputs!$B$4)</f>
        <v>8851.6</v>
      </c>
      <c r="E726" s="16">
        <f>MAX(0, (calculations!A726-inputs!$C$5)*inputs!$B$5)</f>
        <v>0</v>
      </c>
      <c r="F726" s="19">
        <f>MAX(0,inputs!$B$13*(MIN(calculations!A726,inputs!$C$14)-inputs!$C$13))+MAX(0,inputs!$B$14*(calculations!A726-inputs!$C$14))</f>
        <v>5437.85</v>
      </c>
      <c r="G726" s="22">
        <f>MAX(MIN((calculations!A726-inputs!$B$21)/10000,100%),0) * inputs!$B$18</f>
        <v>2636.4</v>
      </c>
      <c r="H726" s="22">
        <f>IF(AND(inputs!$B$35="YES", calculations!A726&gt;=inputs!$B$36,calculations!A726&lt;inputs!$B$37),inputs!$B$38*MIN(2,inputs!$B$17),0)</f>
        <v>0</v>
      </c>
      <c r="I726" s="25">
        <f>MIN(inputs!$B$32,A726)</f>
        <v>20000</v>
      </c>
      <c r="J726" s="25">
        <f>inputs!$B$29*(1+inputs!$B$33)-MAX(0,inputs!$B$31*(I726-inputs!$B$30))</f>
        <v>46486.999999999993</v>
      </c>
      <c r="K726" s="26">
        <f t="shared" si="143"/>
        <v>20000</v>
      </c>
      <c r="L726" s="25">
        <f>MAX(0,J726*(1+inputs!$B$33)-MAX(0,inputs!$B$31*(K726-inputs!$B$30)))</f>
        <v>47184.304999999986</v>
      </c>
      <c r="M726" s="26">
        <f t="shared" si="144"/>
        <v>25822.222222222223</v>
      </c>
      <c r="N726" s="25">
        <f>MAX(0,L726*(1+inputs!$B$33)-MAX(0,inputs!$B$31*(M726-inputs!$B$30)))</f>
        <v>47384.629574999977</v>
      </c>
      <c r="O726" s="26">
        <f t="shared" si="145"/>
        <v>31644.444444444445</v>
      </c>
      <c r="P726" s="25">
        <f>MAX(0,N726*(1+inputs!$B$33)-MAX(0,inputs!$B$31*(O726-inputs!$B$30)))</f>
        <v>47063.95901862497</v>
      </c>
      <c r="Q726" s="26">
        <f t="shared" si="146"/>
        <v>37466.666666666672</v>
      </c>
      <c r="R726" s="25">
        <f>MAX(0,P726*(1+inputs!$B$33)-MAX(0,inputs!$B$31*(Q726-inputs!$B$30)))</f>
        <v>46214.478403904337</v>
      </c>
      <c r="S726" s="26">
        <f t="shared" si="147"/>
        <v>43288.888888888891</v>
      </c>
      <c r="T726" s="25">
        <f>MAX(0,R726*(1+inputs!$B$33)-MAX(0,inputs!$B$31*(S726-inputs!$B$30)))</f>
        <v>44828.255579962897</v>
      </c>
      <c r="U726" s="26">
        <f t="shared" si="148"/>
        <v>49111.111111111109</v>
      </c>
      <c r="V726" s="25">
        <f>MAX(0,T726*(1+inputs!$B$33)-MAX(0,inputs!$B$31*(U726-inputs!$B$30)))</f>
        <v>42897.239413662333</v>
      </c>
      <c r="W726" s="26">
        <f t="shared" si="149"/>
        <v>54933.333333333336</v>
      </c>
      <c r="X726" s="25">
        <f>MAX(0,V726*(1+inputs!$B$33)-MAX(0,inputs!$B$31*(W726-inputs!$B$30)))</f>
        <v>40413.258004867261</v>
      </c>
      <c r="Y726" s="26">
        <f t="shared" si="150"/>
        <v>60755.555555555555</v>
      </c>
      <c r="Z726" s="25">
        <f>MAX(0,X726*(1+inputs!$B$33)-MAX(0,inputs!$B$31*(Y726-inputs!$B$30)))</f>
        <v>37368.016874940266</v>
      </c>
      <c r="AA726" s="25">
        <f>MAX(0,Y726*(1+inputs!$B$33)-MAX(0,inputs!$B$31*(Z726-inputs!$B$30)))</f>
        <v>60120.327370144259</v>
      </c>
      <c r="AB726" s="26">
        <f t="shared" si="151"/>
        <v>72400</v>
      </c>
      <c r="AC726" s="25">
        <f>MAX(0,AA726*(1+inputs!$B$33)-MAX(0,inputs!$B$31*(AB726-inputs!$B$30)))</f>
        <v>56322.692280696414</v>
      </c>
      <c r="AD726" s="26">
        <f>IF(inputs!$B$27="YES",MAX(0,inputs!$B$31*(AB726-inputs!$B$30)),0)</f>
        <v>0</v>
      </c>
      <c r="AE726" s="3">
        <f t="shared" si="152"/>
        <v>24466.050000000003</v>
      </c>
      <c r="AF726" s="1">
        <f t="shared" si="155"/>
        <v>0.42</v>
      </c>
      <c r="AG726" s="8">
        <f t="shared" si="153"/>
        <v>47933.95</v>
      </c>
    </row>
    <row r="727" spans="1:33" x14ac:dyDescent="0.2">
      <c r="A727" s="11">
        <f t="shared" si="154"/>
        <v>72500</v>
      </c>
      <c r="B727" s="15">
        <f>inputs!$C$3-MAX(0,MIN((calculations!A727-inputs!$B$8)*0.5,inputs!$C$3))+IF(AND(inputs!$B$23="YES",A727&lt;=inputs!$B$25),inputs!$B$24,0)</f>
        <v>12570</v>
      </c>
      <c r="C727" s="15">
        <f>MAX(0,MIN(A727-B727,inputs!$C$4)*inputs!$B$3)</f>
        <v>7540.2000000000007</v>
      </c>
      <c r="D727" s="16">
        <f>MAX(0,(MIN(A727,inputs!$C$5)-(inputs!$C$4+B727))*inputs!$B$4)</f>
        <v>8891.6</v>
      </c>
      <c r="E727" s="16">
        <f>MAX(0, (calculations!A727-inputs!$C$5)*inputs!$B$5)</f>
        <v>0</v>
      </c>
      <c r="F727" s="19">
        <f>MAX(0,inputs!$B$13*(MIN(calculations!A727,inputs!$C$14)-inputs!$C$13))+MAX(0,inputs!$B$14*(calculations!A727-inputs!$C$14))</f>
        <v>5439.85</v>
      </c>
      <c r="G727" s="22">
        <f>MAX(MIN((calculations!A727-inputs!$B$21)/10000,100%),0) * inputs!$B$18</f>
        <v>2636.4</v>
      </c>
      <c r="H727" s="22">
        <f>IF(AND(inputs!$B$35="YES", calculations!A727&gt;=inputs!$B$36,calculations!A727&lt;inputs!$B$37),inputs!$B$38*MIN(2,inputs!$B$17),0)</f>
        <v>0</v>
      </c>
      <c r="I727" s="25">
        <f>MIN(inputs!$B$32,A727)</f>
        <v>20000</v>
      </c>
      <c r="J727" s="25">
        <f>inputs!$B$29*(1+inputs!$B$33)-MAX(0,inputs!$B$31*(I727-inputs!$B$30))</f>
        <v>46486.999999999993</v>
      </c>
      <c r="K727" s="26">
        <f t="shared" si="143"/>
        <v>20000</v>
      </c>
      <c r="L727" s="25">
        <f>MAX(0,J727*(1+inputs!$B$33)-MAX(0,inputs!$B$31*(K727-inputs!$B$30)))</f>
        <v>47184.304999999986</v>
      </c>
      <c r="M727" s="26">
        <f t="shared" si="144"/>
        <v>25833.333333333332</v>
      </c>
      <c r="N727" s="25">
        <f>MAX(0,L727*(1+inputs!$B$33)-MAX(0,inputs!$B$31*(M727-inputs!$B$30)))</f>
        <v>47383.629574999977</v>
      </c>
      <c r="O727" s="26">
        <f t="shared" si="145"/>
        <v>31666.666666666664</v>
      </c>
      <c r="P727" s="25">
        <f>MAX(0,N727*(1+inputs!$B$33)-MAX(0,inputs!$B$31*(O727-inputs!$B$30)))</f>
        <v>47060.94401862497</v>
      </c>
      <c r="Q727" s="26">
        <f t="shared" si="146"/>
        <v>37500</v>
      </c>
      <c r="R727" s="25">
        <f>MAX(0,P727*(1+inputs!$B$33)-MAX(0,inputs!$B$31*(Q727-inputs!$B$30)))</f>
        <v>46208.418178904336</v>
      </c>
      <c r="S727" s="26">
        <f t="shared" si="147"/>
        <v>43333.333333333328</v>
      </c>
      <c r="T727" s="25">
        <f>MAX(0,R727*(1+inputs!$B$33)-MAX(0,inputs!$B$31*(S727-inputs!$B$30)))</f>
        <v>44818.104451587897</v>
      </c>
      <c r="U727" s="26">
        <f t="shared" si="148"/>
        <v>49166.666666666672</v>
      </c>
      <c r="V727" s="25">
        <f>MAX(0,T727*(1+inputs!$B$33)-MAX(0,inputs!$B$31*(U727-inputs!$B$30)))</f>
        <v>42881.93601836171</v>
      </c>
      <c r="W727" s="26">
        <f t="shared" si="149"/>
        <v>55000</v>
      </c>
      <c r="X727" s="25">
        <f>MAX(0,V727*(1+inputs!$B$33)-MAX(0,inputs!$B$31*(W727-inputs!$B$30)))</f>
        <v>40391.72505863713</v>
      </c>
      <c r="Y727" s="26">
        <f t="shared" si="150"/>
        <v>60833.333333333336</v>
      </c>
      <c r="Z727" s="25">
        <f>MAX(0,X727*(1+inputs!$B$33)-MAX(0,inputs!$B$31*(Y727-inputs!$B$30)))</f>
        <v>37339.16093451668</v>
      </c>
      <c r="AA727" s="25">
        <f>MAX(0,Y727*(1+inputs!$B$33)-MAX(0,inputs!$B$31*(Z727-inputs!$B$30)))</f>
        <v>60201.868849226827</v>
      </c>
      <c r="AB727" s="26">
        <f t="shared" si="151"/>
        <v>72500</v>
      </c>
      <c r="AC727" s="25">
        <f>MAX(0,AA727*(1+inputs!$B$33)-MAX(0,inputs!$B$31*(AB727-inputs!$B$30)))</f>
        <v>56396.45688196522</v>
      </c>
      <c r="AD727" s="26">
        <f>IF(inputs!$B$27="YES",MAX(0,inputs!$B$31*(AB727-inputs!$B$30)),0)</f>
        <v>0</v>
      </c>
      <c r="AE727" s="3">
        <f t="shared" si="152"/>
        <v>24508.050000000003</v>
      </c>
      <c r="AF727" s="1">
        <f t="shared" si="155"/>
        <v>0.42</v>
      </c>
      <c r="AG727" s="8">
        <f t="shared" si="153"/>
        <v>47991.95</v>
      </c>
    </row>
    <row r="728" spans="1:33" x14ac:dyDescent="0.2">
      <c r="A728" s="11">
        <f t="shared" si="154"/>
        <v>72600</v>
      </c>
      <c r="B728" s="15">
        <f>inputs!$C$3-MAX(0,MIN((calculations!A728-inputs!$B$8)*0.5,inputs!$C$3))+IF(AND(inputs!$B$23="YES",A728&lt;=inputs!$B$25),inputs!$B$24,0)</f>
        <v>12570</v>
      </c>
      <c r="C728" s="15">
        <f>MAX(0,MIN(A728-B728,inputs!$C$4)*inputs!$B$3)</f>
        <v>7540.2000000000007</v>
      </c>
      <c r="D728" s="16">
        <f>MAX(0,(MIN(A728,inputs!$C$5)-(inputs!$C$4+B728))*inputs!$B$4)</f>
        <v>8931.6</v>
      </c>
      <c r="E728" s="16">
        <f>MAX(0, (calculations!A728-inputs!$C$5)*inputs!$B$5)</f>
        <v>0</v>
      </c>
      <c r="F728" s="19">
        <f>MAX(0,inputs!$B$13*(MIN(calculations!A728,inputs!$C$14)-inputs!$C$13))+MAX(0,inputs!$B$14*(calculations!A728-inputs!$C$14))</f>
        <v>5441.85</v>
      </c>
      <c r="G728" s="22">
        <f>MAX(MIN((calculations!A728-inputs!$B$21)/10000,100%),0) * inputs!$B$18</f>
        <v>2636.4</v>
      </c>
      <c r="H728" s="22">
        <f>IF(AND(inputs!$B$35="YES", calculations!A728&gt;=inputs!$B$36,calculations!A728&lt;inputs!$B$37),inputs!$B$38*MIN(2,inputs!$B$17),0)</f>
        <v>0</v>
      </c>
      <c r="I728" s="25">
        <f>MIN(inputs!$B$32,A728)</f>
        <v>20000</v>
      </c>
      <c r="J728" s="25">
        <f>inputs!$B$29*(1+inputs!$B$33)-MAX(0,inputs!$B$31*(I728-inputs!$B$30))</f>
        <v>46486.999999999993</v>
      </c>
      <c r="K728" s="26">
        <f t="shared" si="143"/>
        <v>20000</v>
      </c>
      <c r="L728" s="25">
        <f>MAX(0,J728*(1+inputs!$B$33)-MAX(0,inputs!$B$31*(K728-inputs!$B$30)))</f>
        <v>47184.304999999986</v>
      </c>
      <c r="M728" s="26">
        <f t="shared" si="144"/>
        <v>25844.444444444445</v>
      </c>
      <c r="N728" s="25">
        <f>MAX(0,L728*(1+inputs!$B$33)-MAX(0,inputs!$B$31*(M728-inputs!$B$30)))</f>
        <v>47382.629574999977</v>
      </c>
      <c r="O728" s="26">
        <f t="shared" si="145"/>
        <v>31688.888888888891</v>
      </c>
      <c r="P728" s="25">
        <f>MAX(0,N728*(1+inputs!$B$33)-MAX(0,inputs!$B$31*(O728-inputs!$B$30)))</f>
        <v>47057.929018624971</v>
      </c>
      <c r="Q728" s="26">
        <f t="shared" si="146"/>
        <v>37533.333333333328</v>
      </c>
      <c r="R728" s="25">
        <f>MAX(0,P728*(1+inputs!$B$33)-MAX(0,inputs!$B$31*(Q728-inputs!$B$30)))</f>
        <v>46202.357953904342</v>
      </c>
      <c r="S728" s="26">
        <f t="shared" si="147"/>
        <v>43377.777777777781</v>
      </c>
      <c r="T728" s="25">
        <f>MAX(0,R728*(1+inputs!$B$33)-MAX(0,inputs!$B$31*(S728-inputs!$B$30)))</f>
        <v>44807.953323212903</v>
      </c>
      <c r="U728" s="26">
        <f t="shared" si="148"/>
        <v>49222.222222222219</v>
      </c>
      <c r="V728" s="25">
        <f>MAX(0,T728*(1+inputs!$B$33)-MAX(0,inputs!$B$31*(U728-inputs!$B$30)))</f>
        <v>42866.632623061087</v>
      </c>
      <c r="W728" s="26">
        <f t="shared" si="149"/>
        <v>55066.666666666664</v>
      </c>
      <c r="X728" s="25">
        <f>MAX(0,V728*(1+inputs!$B$33)-MAX(0,inputs!$B$31*(W728-inputs!$B$30)))</f>
        <v>40370.192112407</v>
      </c>
      <c r="Y728" s="26">
        <f t="shared" si="150"/>
        <v>60911.111111111109</v>
      </c>
      <c r="Z728" s="25">
        <f>MAX(0,X728*(1+inputs!$B$33)-MAX(0,inputs!$B$31*(Y728-inputs!$B$30)))</f>
        <v>37310.304994093101</v>
      </c>
      <c r="AA728" s="25">
        <f>MAX(0,Y728*(1+inputs!$B$33)-MAX(0,inputs!$B$31*(Z728-inputs!$B$30)))</f>
        <v>60283.410328309394</v>
      </c>
      <c r="AB728" s="26">
        <f t="shared" si="151"/>
        <v>72600</v>
      </c>
      <c r="AC728" s="25">
        <f>MAX(0,AA728*(1+inputs!$B$33)-MAX(0,inputs!$B$31*(AB728-inputs!$B$30)))</f>
        <v>56470.221483234025</v>
      </c>
      <c r="AD728" s="26">
        <f>IF(inputs!$B$27="YES",MAX(0,inputs!$B$31*(AB728-inputs!$B$30)),0)</f>
        <v>0</v>
      </c>
      <c r="AE728" s="3">
        <f t="shared" si="152"/>
        <v>24550.050000000003</v>
      </c>
      <c r="AF728" s="1">
        <f t="shared" si="155"/>
        <v>0.42</v>
      </c>
      <c r="AG728" s="8">
        <f t="shared" si="153"/>
        <v>48049.95</v>
      </c>
    </row>
    <row r="729" spans="1:33" x14ac:dyDescent="0.2">
      <c r="A729" s="11">
        <f t="shared" si="154"/>
        <v>72700</v>
      </c>
      <c r="B729" s="15">
        <f>inputs!$C$3-MAX(0,MIN((calculations!A729-inputs!$B$8)*0.5,inputs!$C$3))+IF(AND(inputs!$B$23="YES",A729&lt;=inputs!$B$25),inputs!$B$24,0)</f>
        <v>12570</v>
      </c>
      <c r="C729" s="15">
        <f>MAX(0,MIN(A729-B729,inputs!$C$4)*inputs!$B$3)</f>
        <v>7540.2000000000007</v>
      </c>
      <c r="D729" s="16">
        <f>MAX(0,(MIN(A729,inputs!$C$5)-(inputs!$C$4+B729))*inputs!$B$4)</f>
        <v>8971.6</v>
      </c>
      <c r="E729" s="16">
        <f>MAX(0, (calculations!A729-inputs!$C$5)*inputs!$B$5)</f>
        <v>0</v>
      </c>
      <c r="F729" s="19">
        <f>MAX(0,inputs!$B$13*(MIN(calculations!A729,inputs!$C$14)-inputs!$C$13))+MAX(0,inputs!$B$14*(calculations!A729-inputs!$C$14))</f>
        <v>5443.85</v>
      </c>
      <c r="G729" s="22">
        <f>MAX(MIN((calculations!A729-inputs!$B$21)/10000,100%),0) * inputs!$B$18</f>
        <v>2636.4</v>
      </c>
      <c r="H729" s="22">
        <f>IF(AND(inputs!$B$35="YES", calculations!A729&gt;=inputs!$B$36,calculations!A729&lt;inputs!$B$37),inputs!$B$38*MIN(2,inputs!$B$17),0)</f>
        <v>0</v>
      </c>
      <c r="I729" s="25">
        <f>MIN(inputs!$B$32,A729)</f>
        <v>20000</v>
      </c>
      <c r="J729" s="25">
        <f>inputs!$B$29*(1+inputs!$B$33)-MAX(0,inputs!$B$31*(I729-inputs!$B$30))</f>
        <v>46486.999999999993</v>
      </c>
      <c r="K729" s="26">
        <f t="shared" si="143"/>
        <v>20000</v>
      </c>
      <c r="L729" s="25">
        <f>MAX(0,J729*(1+inputs!$B$33)-MAX(0,inputs!$B$31*(K729-inputs!$B$30)))</f>
        <v>47184.304999999986</v>
      </c>
      <c r="M729" s="26">
        <f t="shared" si="144"/>
        <v>25855.555555555555</v>
      </c>
      <c r="N729" s="25">
        <f>MAX(0,L729*(1+inputs!$B$33)-MAX(0,inputs!$B$31*(M729-inputs!$B$30)))</f>
        <v>47381.629574999977</v>
      </c>
      <c r="O729" s="26">
        <f t="shared" si="145"/>
        <v>31711.111111111109</v>
      </c>
      <c r="P729" s="25">
        <f>MAX(0,N729*(1+inputs!$B$33)-MAX(0,inputs!$B$31*(O729-inputs!$B$30)))</f>
        <v>47054.914018624972</v>
      </c>
      <c r="Q729" s="26">
        <f t="shared" si="146"/>
        <v>37566.666666666672</v>
      </c>
      <c r="R729" s="25">
        <f>MAX(0,P729*(1+inputs!$B$33)-MAX(0,inputs!$B$31*(Q729-inputs!$B$30)))</f>
        <v>46196.297728904341</v>
      </c>
      <c r="S729" s="26">
        <f t="shared" si="147"/>
        <v>43422.222222222219</v>
      </c>
      <c r="T729" s="25">
        <f>MAX(0,R729*(1+inputs!$B$33)-MAX(0,inputs!$B$31*(S729-inputs!$B$30)))</f>
        <v>44797.802194837903</v>
      </c>
      <c r="U729" s="26">
        <f t="shared" si="148"/>
        <v>49277.777777777781</v>
      </c>
      <c r="V729" s="25">
        <f>MAX(0,T729*(1+inputs!$B$33)-MAX(0,inputs!$B$31*(U729-inputs!$B$30)))</f>
        <v>42851.329227760463</v>
      </c>
      <c r="W729" s="26">
        <f t="shared" si="149"/>
        <v>55133.333333333336</v>
      </c>
      <c r="X729" s="25">
        <f>MAX(0,V729*(1+inputs!$B$33)-MAX(0,inputs!$B$31*(W729-inputs!$B$30)))</f>
        <v>40348.659166176862</v>
      </c>
      <c r="Y729" s="26">
        <f t="shared" si="150"/>
        <v>60988.888888888891</v>
      </c>
      <c r="Z729" s="25">
        <f>MAX(0,X729*(1+inputs!$B$33)-MAX(0,inputs!$B$31*(Y729-inputs!$B$30)))</f>
        <v>37281.449053669508</v>
      </c>
      <c r="AA729" s="25">
        <f>MAX(0,Y729*(1+inputs!$B$33)-MAX(0,inputs!$B$31*(Z729-inputs!$B$30)))</f>
        <v>60364.951807391961</v>
      </c>
      <c r="AB729" s="26">
        <f t="shared" si="151"/>
        <v>72700</v>
      </c>
      <c r="AC729" s="25">
        <f>MAX(0,AA729*(1+inputs!$B$33)-MAX(0,inputs!$B$31*(AB729-inputs!$B$30)))</f>
        <v>56543.986084502831</v>
      </c>
      <c r="AD729" s="26">
        <f>IF(inputs!$B$27="YES",MAX(0,inputs!$B$31*(AB729-inputs!$B$30)),0)</f>
        <v>0</v>
      </c>
      <c r="AE729" s="3">
        <f t="shared" si="152"/>
        <v>24592.050000000003</v>
      </c>
      <c r="AF729" s="1">
        <f t="shared" si="155"/>
        <v>0.42</v>
      </c>
      <c r="AG729" s="8">
        <f t="shared" si="153"/>
        <v>48107.95</v>
      </c>
    </row>
    <row r="730" spans="1:33" x14ac:dyDescent="0.2">
      <c r="A730" s="11">
        <f t="shared" si="154"/>
        <v>72800</v>
      </c>
      <c r="B730" s="15">
        <f>inputs!$C$3-MAX(0,MIN((calculations!A730-inputs!$B$8)*0.5,inputs!$C$3))+IF(AND(inputs!$B$23="YES",A730&lt;=inputs!$B$25),inputs!$B$24,0)</f>
        <v>12570</v>
      </c>
      <c r="C730" s="15">
        <f>MAX(0,MIN(A730-B730,inputs!$C$4)*inputs!$B$3)</f>
        <v>7540.2000000000007</v>
      </c>
      <c r="D730" s="16">
        <f>MAX(0,(MIN(A730,inputs!$C$5)-(inputs!$C$4+B730))*inputs!$B$4)</f>
        <v>9011.6</v>
      </c>
      <c r="E730" s="16">
        <f>MAX(0, (calculations!A730-inputs!$C$5)*inputs!$B$5)</f>
        <v>0</v>
      </c>
      <c r="F730" s="19">
        <f>MAX(0,inputs!$B$13*(MIN(calculations!A730,inputs!$C$14)-inputs!$C$13))+MAX(0,inputs!$B$14*(calculations!A730-inputs!$C$14))</f>
        <v>5445.85</v>
      </c>
      <c r="G730" s="22">
        <f>MAX(MIN((calculations!A730-inputs!$B$21)/10000,100%),0) * inputs!$B$18</f>
        <v>2636.4</v>
      </c>
      <c r="H730" s="22">
        <f>IF(AND(inputs!$B$35="YES", calculations!A730&gt;=inputs!$B$36,calculations!A730&lt;inputs!$B$37),inputs!$B$38*MIN(2,inputs!$B$17),0)</f>
        <v>0</v>
      </c>
      <c r="I730" s="25">
        <f>MIN(inputs!$B$32,A730)</f>
        <v>20000</v>
      </c>
      <c r="J730" s="25">
        <f>inputs!$B$29*(1+inputs!$B$33)-MAX(0,inputs!$B$31*(I730-inputs!$B$30))</f>
        <v>46486.999999999993</v>
      </c>
      <c r="K730" s="26">
        <f t="shared" si="143"/>
        <v>20000</v>
      </c>
      <c r="L730" s="25">
        <f>MAX(0,J730*(1+inputs!$B$33)-MAX(0,inputs!$B$31*(K730-inputs!$B$30)))</f>
        <v>47184.304999999986</v>
      </c>
      <c r="M730" s="26">
        <f t="shared" si="144"/>
        <v>25866.666666666668</v>
      </c>
      <c r="N730" s="25">
        <f>MAX(0,L730*(1+inputs!$B$33)-MAX(0,inputs!$B$31*(M730-inputs!$B$30)))</f>
        <v>47380.629574999977</v>
      </c>
      <c r="O730" s="26">
        <f t="shared" si="145"/>
        <v>31733.333333333336</v>
      </c>
      <c r="P730" s="25">
        <f>MAX(0,N730*(1+inputs!$B$33)-MAX(0,inputs!$B$31*(O730-inputs!$B$30)))</f>
        <v>47051.899018624972</v>
      </c>
      <c r="Q730" s="26">
        <f t="shared" si="146"/>
        <v>37600</v>
      </c>
      <c r="R730" s="25">
        <f>MAX(0,P730*(1+inputs!$B$33)-MAX(0,inputs!$B$31*(Q730-inputs!$B$30)))</f>
        <v>46190.23750390434</v>
      </c>
      <c r="S730" s="26">
        <f t="shared" si="147"/>
        <v>43466.666666666672</v>
      </c>
      <c r="T730" s="25">
        <f>MAX(0,R730*(1+inputs!$B$33)-MAX(0,inputs!$B$31*(S730-inputs!$B$30)))</f>
        <v>44787.651066462895</v>
      </c>
      <c r="U730" s="26">
        <f t="shared" si="148"/>
        <v>49333.333333333328</v>
      </c>
      <c r="V730" s="25">
        <f>MAX(0,T730*(1+inputs!$B$33)-MAX(0,inputs!$B$31*(U730-inputs!$B$30)))</f>
        <v>42836.025832459833</v>
      </c>
      <c r="W730" s="26">
        <f t="shared" si="149"/>
        <v>55200</v>
      </c>
      <c r="X730" s="25">
        <f>MAX(0,V730*(1+inputs!$B$33)-MAX(0,inputs!$B$31*(W730-inputs!$B$30)))</f>
        <v>40327.126219946724</v>
      </c>
      <c r="Y730" s="26">
        <f t="shared" si="150"/>
        <v>61066.666666666664</v>
      </c>
      <c r="Z730" s="25">
        <f>MAX(0,X730*(1+inputs!$B$33)-MAX(0,inputs!$B$31*(Y730-inputs!$B$30)))</f>
        <v>37252.593113245915</v>
      </c>
      <c r="AA730" s="25">
        <f>MAX(0,Y730*(1+inputs!$B$33)-MAX(0,inputs!$B$31*(Z730-inputs!$B$30)))</f>
        <v>60446.493286474528</v>
      </c>
      <c r="AB730" s="26">
        <f t="shared" si="151"/>
        <v>72800</v>
      </c>
      <c r="AC730" s="25">
        <f>MAX(0,AA730*(1+inputs!$B$33)-MAX(0,inputs!$B$31*(AB730-inputs!$B$30)))</f>
        <v>56617.750685771636</v>
      </c>
      <c r="AD730" s="26">
        <f>IF(inputs!$B$27="YES",MAX(0,inputs!$B$31*(AB730-inputs!$B$30)),0)</f>
        <v>0</v>
      </c>
      <c r="AE730" s="3">
        <f t="shared" si="152"/>
        <v>24634.050000000003</v>
      </c>
      <c r="AF730" s="1">
        <f t="shared" si="155"/>
        <v>0.42</v>
      </c>
      <c r="AG730" s="8">
        <f t="shared" si="153"/>
        <v>48165.95</v>
      </c>
    </row>
    <row r="731" spans="1:33" x14ac:dyDescent="0.2">
      <c r="A731" s="11">
        <f t="shared" si="154"/>
        <v>72900</v>
      </c>
      <c r="B731" s="15">
        <f>inputs!$C$3-MAX(0,MIN((calculations!A731-inputs!$B$8)*0.5,inputs!$C$3))+IF(AND(inputs!$B$23="YES",A731&lt;=inputs!$B$25),inputs!$B$24,0)</f>
        <v>12570</v>
      </c>
      <c r="C731" s="15">
        <f>MAX(0,MIN(A731-B731,inputs!$C$4)*inputs!$B$3)</f>
        <v>7540.2000000000007</v>
      </c>
      <c r="D731" s="16">
        <f>MAX(0,(MIN(A731,inputs!$C$5)-(inputs!$C$4+B731))*inputs!$B$4)</f>
        <v>9051.6</v>
      </c>
      <c r="E731" s="16">
        <f>MAX(0, (calculations!A731-inputs!$C$5)*inputs!$B$5)</f>
        <v>0</v>
      </c>
      <c r="F731" s="19">
        <f>MAX(0,inputs!$B$13*(MIN(calculations!A731,inputs!$C$14)-inputs!$C$13))+MAX(0,inputs!$B$14*(calculations!A731-inputs!$C$14))</f>
        <v>5447.85</v>
      </c>
      <c r="G731" s="22">
        <f>MAX(MIN((calculations!A731-inputs!$B$21)/10000,100%),0) * inputs!$B$18</f>
        <v>2636.4</v>
      </c>
      <c r="H731" s="22">
        <f>IF(AND(inputs!$B$35="YES", calculations!A731&gt;=inputs!$B$36,calculations!A731&lt;inputs!$B$37),inputs!$B$38*MIN(2,inputs!$B$17),0)</f>
        <v>0</v>
      </c>
      <c r="I731" s="25">
        <f>MIN(inputs!$B$32,A731)</f>
        <v>20000</v>
      </c>
      <c r="J731" s="25">
        <f>inputs!$B$29*(1+inputs!$B$33)-MAX(0,inputs!$B$31*(I731-inputs!$B$30))</f>
        <v>46486.999999999993</v>
      </c>
      <c r="K731" s="26">
        <f t="shared" si="143"/>
        <v>20000</v>
      </c>
      <c r="L731" s="25">
        <f>MAX(0,J731*(1+inputs!$B$33)-MAX(0,inputs!$B$31*(K731-inputs!$B$30)))</f>
        <v>47184.304999999986</v>
      </c>
      <c r="M731" s="26">
        <f t="shared" si="144"/>
        <v>25877.777777777777</v>
      </c>
      <c r="N731" s="25">
        <f>MAX(0,L731*(1+inputs!$B$33)-MAX(0,inputs!$B$31*(M731-inputs!$B$30)))</f>
        <v>47379.629574999977</v>
      </c>
      <c r="O731" s="26">
        <f t="shared" si="145"/>
        <v>31755.555555555555</v>
      </c>
      <c r="P731" s="25">
        <f>MAX(0,N731*(1+inputs!$B$33)-MAX(0,inputs!$B$31*(O731-inputs!$B$30)))</f>
        <v>47048.884018624973</v>
      </c>
      <c r="Q731" s="26">
        <f t="shared" si="146"/>
        <v>37633.333333333328</v>
      </c>
      <c r="R731" s="25">
        <f>MAX(0,P731*(1+inputs!$B$33)-MAX(0,inputs!$B$31*(Q731-inputs!$B$30)))</f>
        <v>46184.177278904339</v>
      </c>
      <c r="S731" s="26">
        <f t="shared" si="147"/>
        <v>43511.111111111109</v>
      </c>
      <c r="T731" s="25">
        <f>MAX(0,R731*(1+inputs!$B$33)-MAX(0,inputs!$B$31*(S731-inputs!$B$30)))</f>
        <v>44777.499938087894</v>
      </c>
      <c r="U731" s="26">
        <f t="shared" si="148"/>
        <v>49388.888888888891</v>
      </c>
      <c r="V731" s="25">
        <f>MAX(0,T731*(1+inputs!$B$33)-MAX(0,inputs!$B$31*(U731-inputs!$B$30)))</f>
        <v>42820.722437159209</v>
      </c>
      <c r="W731" s="26">
        <f t="shared" si="149"/>
        <v>55266.666666666664</v>
      </c>
      <c r="X731" s="25">
        <f>MAX(0,V731*(1+inputs!$B$33)-MAX(0,inputs!$B$31*(W731-inputs!$B$30)))</f>
        <v>40305.593273716593</v>
      </c>
      <c r="Y731" s="26">
        <f t="shared" si="150"/>
        <v>61144.444444444445</v>
      </c>
      <c r="Z731" s="25">
        <f>MAX(0,X731*(1+inputs!$B$33)-MAX(0,inputs!$B$31*(Y731-inputs!$B$30)))</f>
        <v>37223.737172822337</v>
      </c>
      <c r="AA731" s="25">
        <f>MAX(0,Y731*(1+inputs!$B$33)-MAX(0,inputs!$B$31*(Z731-inputs!$B$30)))</f>
        <v>60528.034765557102</v>
      </c>
      <c r="AB731" s="26">
        <f t="shared" si="151"/>
        <v>72900</v>
      </c>
      <c r="AC731" s="25">
        <f>MAX(0,AA731*(1+inputs!$B$33)-MAX(0,inputs!$B$31*(AB731-inputs!$B$30)))</f>
        <v>56691.515287040449</v>
      </c>
      <c r="AD731" s="26">
        <f>IF(inputs!$B$27="YES",MAX(0,inputs!$B$31*(AB731-inputs!$B$30)),0)</f>
        <v>0</v>
      </c>
      <c r="AE731" s="3">
        <f t="shared" si="152"/>
        <v>24676.050000000003</v>
      </c>
      <c r="AF731" s="1">
        <f t="shared" si="155"/>
        <v>0.42</v>
      </c>
      <c r="AG731" s="8">
        <f t="shared" si="153"/>
        <v>48223.95</v>
      </c>
    </row>
    <row r="732" spans="1:33" x14ac:dyDescent="0.2">
      <c r="A732" s="11">
        <f t="shared" si="154"/>
        <v>73000</v>
      </c>
      <c r="B732" s="15">
        <f>inputs!$C$3-MAX(0,MIN((calculations!A732-inputs!$B$8)*0.5,inputs!$C$3))+IF(AND(inputs!$B$23="YES",A732&lt;=inputs!$B$25),inputs!$B$24,0)</f>
        <v>12570</v>
      </c>
      <c r="C732" s="15">
        <f>MAX(0,MIN(A732-B732,inputs!$C$4)*inputs!$B$3)</f>
        <v>7540.2000000000007</v>
      </c>
      <c r="D732" s="16">
        <f>MAX(0,(MIN(A732,inputs!$C$5)-(inputs!$C$4+B732))*inputs!$B$4)</f>
        <v>9091.6</v>
      </c>
      <c r="E732" s="16">
        <f>MAX(0, (calculations!A732-inputs!$C$5)*inputs!$B$5)</f>
        <v>0</v>
      </c>
      <c r="F732" s="19">
        <f>MAX(0,inputs!$B$13*(MIN(calculations!A732,inputs!$C$14)-inputs!$C$13))+MAX(0,inputs!$B$14*(calculations!A732-inputs!$C$14))</f>
        <v>5449.85</v>
      </c>
      <c r="G732" s="22">
        <f>MAX(MIN((calculations!A732-inputs!$B$21)/10000,100%),0) * inputs!$B$18</f>
        <v>2636.4</v>
      </c>
      <c r="H732" s="22">
        <f>IF(AND(inputs!$B$35="YES", calculations!A732&gt;=inputs!$B$36,calculations!A732&lt;inputs!$B$37),inputs!$B$38*MIN(2,inputs!$B$17),0)</f>
        <v>0</v>
      </c>
      <c r="I732" s="25">
        <f>MIN(inputs!$B$32,A732)</f>
        <v>20000</v>
      </c>
      <c r="J732" s="25">
        <f>inputs!$B$29*(1+inputs!$B$33)-MAX(0,inputs!$B$31*(I732-inputs!$B$30))</f>
        <v>46486.999999999993</v>
      </c>
      <c r="K732" s="26">
        <f t="shared" si="143"/>
        <v>20000</v>
      </c>
      <c r="L732" s="25">
        <f>MAX(0,J732*(1+inputs!$B$33)-MAX(0,inputs!$B$31*(K732-inputs!$B$30)))</f>
        <v>47184.304999999986</v>
      </c>
      <c r="M732" s="26">
        <f t="shared" si="144"/>
        <v>25888.888888888891</v>
      </c>
      <c r="N732" s="25">
        <f>MAX(0,L732*(1+inputs!$B$33)-MAX(0,inputs!$B$31*(M732-inputs!$B$30)))</f>
        <v>47378.629574999977</v>
      </c>
      <c r="O732" s="26">
        <f t="shared" si="145"/>
        <v>31777.777777777777</v>
      </c>
      <c r="P732" s="25">
        <f>MAX(0,N732*(1+inputs!$B$33)-MAX(0,inputs!$B$31*(O732-inputs!$B$30)))</f>
        <v>47045.869018624973</v>
      </c>
      <c r="Q732" s="26">
        <f t="shared" si="146"/>
        <v>37666.666666666672</v>
      </c>
      <c r="R732" s="25">
        <f>MAX(0,P732*(1+inputs!$B$33)-MAX(0,inputs!$B$31*(Q732-inputs!$B$30)))</f>
        <v>46178.117053904338</v>
      </c>
      <c r="S732" s="26">
        <f t="shared" si="147"/>
        <v>43555.555555555555</v>
      </c>
      <c r="T732" s="25">
        <f>MAX(0,R732*(1+inputs!$B$33)-MAX(0,inputs!$B$31*(S732-inputs!$B$30)))</f>
        <v>44767.348809712894</v>
      </c>
      <c r="U732" s="26">
        <f t="shared" si="148"/>
        <v>49444.444444444445</v>
      </c>
      <c r="V732" s="25">
        <f>MAX(0,T732*(1+inputs!$B$33)-MAX(0,inputs!$B$31*(U732-inputs!$B$30)))</f>
        <v>42805.419041858579</v>
      </c>
      <c r="W732" s="26">
        <f t="shared" si="149"/>
        <v>55333.333333333336</v>
      </c>
      <c r="X732" s="25">
        <f>MAX(0,V732*(1+inputs!$B$33)-MAX(0,inputs!$B$31*(W732-inputs!$B$30)))</f>
        <v>40284.060327486448</v>
      </c>
      <c r="Y732" s="26">
        <f t="shared" si="150"/>
        <v>61222.222222222219</v>
      </c>
      <c r="Z732" s="25">
        <f>MAX(0,X732*(1+inputs!$B$33)-MAX(0,inputs!$B$31*(Y732-inputs!$B$30)))</f>
        <v>37194.881232398737</v>
      </c>
      <c r="AA732" s="25">
        <f>MAX(0,Y732*(1+inputs!$B$33)-MAX(0,inputs!$B$31*(Z732-inputs!$B$30)))</f>
        <v>60609.576244639662</v>
      </c>
      <c r="AB732" s="26">
        <f t="shared" si="151"/>
        <v>73000</v>
      </c>
      <c r="AC732" s="25">
        <f>MAX(0,AA732*(1+inputs!$B$33)-MAX(0,inputs!$B$31*(AB732-inputs!$B$30)))</f>
        <v>56765.279888309247</v>
      </c>
      <c r="AD732" s="26">
        <f>IF(inputs!$B$27="YES",MAX(0,inputs!$B$31*(AB732-inputs!$B$30)),0)</f>
        <v>0</v>
      </c>
      <c r="AE732" s="3">
        <f t="shared" si="152"/>
        <v>24718.050000000003</v>
      </c>
      <c r="AF732" s="1">
        <f t="shared" si="155"/>
        <v>0.42</v>
      </c>
      <c r="AG732" s="8">
        <f t="shared" si="153"/>
        <v>48281.95</v>
      </c>
    </row>
    <row r="733" spans="1:33" x14ac:dyDescent="0.2">
      <c r="A733" s="11">
        <f t="shared" si="154"/>
        <v>73100</v>
      </c>
      <c r="B733" s="15">
        <f>inputs!$C$3-MAX(0,MIN((calculations!A733-inputs!$B$8)*0.5,inputs!$C$3))+IF(AND(inputs!$B$23="YES",A733&lt;=inputs!$B$25),inputs!$B$24,0)</f>
        <v>12570</v>
      </c>
      <c r="C733" s="15">
        <f>MAX(0,MIN(A733-B733,inputs!$C$4)*inputs!$B$3)</f>
        <v>7540.2000000000007</v>
      </c>
      <c r="D733" s="16">
        <f>MAX(0,(MIN(A733,inputs!$C$5)-(inputs!$C$4+B733))*inputs!$B$4)</f>
        <v>9131.6</v>
      </c>
      <c r="E733" s="16">
        <f>MAX(0, (calculations!A733-inputs!$C$5)*inputs!$B$5)</f>
        <v>0</v>
      </c>
      <c r="F733" s="19">
        <f>MAX(0,inputs!$B$13*(MIN(calculations!A733,inputs!$C$14)-inputs!$C$13))+MAX(0,inputs!$B$14*(calculations!A733-inputs!$C$14))</f>
        <v>5451.85</v>
      </c>
      <c r="G733" s="22">
        <f>MAX(MIN((calculations!A733-inputs!$B$21)/10000,100%),0) * inputs!$B$18</f>
        <v>2636.4</v>
      </c>
      <c r="H733" s="22">
        <f>IF(AND(inputs!$B$35="YES", calculations!A733&gt;=inputs!$B$36,calculations!A733&lt;inputs!$B$37),inputs!$B$38*MIN(2,inputs!$B$17),0)</f>
        <v>0</v>
      </c>
      <c r="I733" s="25">
        <f>MIN(inputs!$B$32,A733)</f>
        <v>20000</v>
      </c>
      <c r="J733" s="25">
        <f>inputs!$B$29*(1+inputs!$B$33)-MAX(0,inputs!$B$31*(I733-inputs!$B$30))</f>
        <v>46486.999999999993</v>
      </c>
      <c r="K733" s="26">
        <f t="shared" si="143"/>
        <v>20000</v>
      </c>
      <c r="L733" s="25">
        <f>MAX(0,J733*(1+inputs!$B$33)-MAX(0,inputs!$B$31*(K733-inputs!$B$30)))</f>
        <v>47184.304999999986</v>
      </c>
      <c r="M733" s="26">
        <f t="shared" si="144"/>
        <v>25900</v>
      </c>
      <c r="N733" s="25">
        <f>MAX(0,L733*(1+inputs!$B$33)-MAX(0,inputs!$B$31*(M733-inputs!$B$30)))</f>
        <v>47377.629574999977</v>
      </c>
      <c r="O733" s="26">
        <f t="shared" si="145"/>
        <v>31800</v>
      </c>
      <c r="P733" s="25">
        <f>MAX(0,N733*(1+inputs!$B$33)-MAX(0,inputs!$B$31*(O733-inputs!$B$30)))</f>
        <v>47042.854018624967</v>
      </c>
      <c r="Q733" s="26">
        <f t="shared" si="146"/>
        <v>37700</v>
      </c>
      <c r="R733" s="25">
        <f>MAX(0,P733*(1+inputs!$B$33)-MAX(0,inputs!$B$31*(Q733-inputs!$B$30)))</f>
        <v>46172.056828904337</v>
      </c>
      <c r="S733" s="26">
        <f t="shared" si="147"/>
        <v>43600</v>
      </c>
      <c r="T733" s="25">
        <f>MAX(0,R733*(1+inputs!$B$33)-MAX(0,inputs!$B$31*(S733-inputs!$B$30)))</f>
        <v>44757.197681337893</v>
      </c>
      <c r="U733" s="26">
        <f t="shared" si="148"/>
        <v>49500</v>
      </c>
      <c r="V733" s="25">
        <f>MAX(0,T733*(1+inputs!$B$33)-MAX(0,inputs!$B$31*(U733-inputs!$B$30)))</f>
        <v>42790.115646557955</v>
      </c>
      <c r="W733" s="26">
        <f t="shared" si="149"/>
        <v>55400</v>
      </c>
      <c r="X733" s="25">
        <f>MAX(0,V733*(1+inputs!$B$33)-MAX(0,inputs!$B$31*(W733-inputs!$B$30)))</f>
        <v>40262.527381256317</v>
      </c>
      <c r="Y733" s="26">
        <f t="shared" si="150"/>
        <v>61300</v>
      </c>
      <c r="Z733" s="25">
        <f>MAX(0,X733*(1+inputs!$B$33)-MAX(0,inputs!$B$31*(Y733-inputs!$B$30)))</f>
        <v>37166.025291975158</v>
      </c>
      <c r="AA733" s="25">
        <f>MAX(0,Y733*(1+inputs!$B$33)-MAX(0,inputs!$B$31*(Z733-inputs!$B$30)))</f>
        <v>60691.117723722229</v>
      </c>
      <c r="AB733" s="26">
        <f t="shared" si="151"/>
        <v>73100</v>
      </c>
      <c r="AC733" s="25">
        <f>MAX(0,AA733*(1+inputs!$B$33)-MAX(0,inputs!$B$31*(AB733-inputs!$B$30)))</f>
        <v>56839.044489578053</v>
      </c>
      <c r="AD733" s="26">
        <f>IF(inputs!$B$27="YES",MAX(0,inputs!$B$31*(AB733-inputs!$B$30)),0)</f>
        <v>0</v>
      </c>
      <c r="AE733" s="3">
        <f t="shared" si="152"/>
        <v>24760.050000000003</v>
      </c>
      <c r="AF733" s="1">
        <f t="shared" si="155"/>
        <v>0.42</v>
      </c>
      <c r="AG733" s="8">
        <f t="shared" si="153"/>
        <v>48339.95</v>
      </c>
    </row>
    <row r="734" spans="1:33" x14ac:dyDescent="0.2">
      <c r="A734" s="11">
        <f t="shared" si="154"/>
        <v>73200</v>
      </c>
      <c r="B734" s="15">
        <f>inputs!$C$3-MAX(0,MIN((calculations!A734-inputs!$B$8)*0.5,inputs!$C$3))+IF(AND(inputs!$B$23="YES",A734&lt;=inputs!$B$25),inputs!$B$24,0)</f>
        <v>12570</v>
      </c>
      <c r="C734" s="15">
        <f>MAX(0,MIN(A734-B734,inputs!$C$4)*inputs!$B$3)</f>
        <v>7540.2000000000007</v>
      </c>
      <c r="D734" s="16">
        <f>MAX(0,(MIN(A734,inputs!$C$5)-(inputs!$C$4+B734))*inputs!$B$4)</f>
        <v>9171.6</v>
      </c>
      <c r="E734" s="16">
        <f>MAX(0, (calculations!A734-inputs!$C$5)*inputs!$B$5)</f>
        <v>0</v>
      </c>
      <c r="F734" s="19">
        <f>MAX(0,inputs!$B$13*(MIN(calculations!A734,inputs!$C$14)-inputs!$C$13))+MAX(0,inputs!$B$14*(calculations!A734-inputs!$C$14))</f>
        <v>5453.85</v>
      </c>
      <c r="G734" s="22">
        <f>MAX(MIN((calculations!A734-inputs!$B$21)/10000,100%),0) * inputs!$B$18</f>
        <v>2636.4</v>
      </c>
      <c r="H734" s="22">
        <f>IF(AND(inputs!$B$35="YES", calculations!A734&gt;=inputs!$B$36,calculations!A734&lt;inputs!$B$37),inputs!$B$38*MIN(2,inputs!$B$17),0)</f>
        <v>0</v>
      </c>
      <c r="I734" s="25">
        <f>MIN(inputs!$B$32,A734)</f>
        <v>20000</v>
      </c>
      <c r="J734" s="25">
        <f>inputs!$B$29*(1+inputs!$B$33)-MAX(0,inputs!$B$31*(I734-inputs!$B$30))</f>
        <v>46486.999999999993</v>
      </c>
      <c r="K734" s="26">
        <f t="shared" si="143"/>
        <v>20000</v>
      </c>
      <c r="L734" s="25">
        <f>MAX(0,J734*(1+inputs!$B$33)-MAX(0,inputs!$B$31*(K734-inputs!$B$30)))</f>
        <v>47184.304999999986</v>
      </c>
      <c r="M734" s="26">
        <f t="shared" si="144"/>
        <v>25911.111111111109</v>
      </c>
      <c r="N734" s="25">
        <f>MAX(0,L734*(1+inputs!$B$33)-MAX(0,inputs!$B$31*(M734-inputs!$B$30)))</f>
        <v>47376.629574999977</v>
      </c>
      <c r="O734" s="26">
        <f t="shared" si="145"/>
        <v>31822.222222222223</v>
      </c>
      <c r="P734" s="25">
        <f>MAX(0,N734*(1+inputs!$B$33)-MAX(0,inputs!$B$31*(O734-inputs!$B$30)))</f>
        <v>47039.839018624967</v>
      </c>
      <c r="Q734" s="26">
        <f t="shared" si="146"/>
        <v>37733.333333333328</v>
      </c>
      <c r="R734" s="25">
        <f>MAX(0,P734*(1+inputs!$B$33)-MAX(0,inputs!$B$31*(Q734-inputs!$B$30)))</f>
        <v>46165.996603904336</v>
      </c>
      <c r="S734" s="26">
        <f t="shared" si="147"/>
        <v>43644.444444444445</v>
      </c>
      <c r="T734" s="25">
        <f>MAX(0,R734*(1+inputs!$B$33)-MAX(0,inputs!$B$31*(S734-inputs!$B$30)))</f>
        <v>44747.046552962893</v>
      </c>
      <c r="U734" s="26">
        <f t="shared" si="148"/>
        <v>49555.555555555555</v>
      </c>
      <c r="V734" s="25">
        <f>MAX(0,T734*(1+inputs!$B$33)-MAX(0,inputs!$B$31*(U734-inputs!$B$30)))</f>
        <v>42774.812251257332</v>
      </c>
      <c r="W734" s="26">
        <f t="shared" si="149"/>
        <v>55466.666666666664</v>
      </c>
      <c r="X734" s="25">
        <f>MAX(0,V734*(1+inputs!$B$33)-MAX(0,inputs!$B$31*(W734-inputs!$B$30)))</f>
        <v>40240.994435026187</v>
      </c>
      <c r="Y734" s="26">
        <f t="shared" si="150"/>
        <v>61377.777777777781</v>
      </c>
      <c r="Z734" s="25">
        <f>MAX(0,X734*(1+inputs!$B$33)-MAX(0,inputs!$B$31*(Y734-inputs!$B$30)))</f>
        <v>37137.169351551573</v>
      </c>
      <c r="AA734" s="25">
        <f>MAX(0,Y734*(1+inputs!$B$33)-MAX(0,inputs!$B$31*(Z734-inputs!$B$30)))</f>
        <v>60772.659202804803</v>
      </c>
      <c r="AB734" s="26">
        <f t="shared" si="151"/>
        <v>73200</v>
      </c>
      <c r="AC734" s="25">
        <f>MAX(0,AA734*(1+inputs!$B$33)-MAX(0,inputs!$B$31*(AB734-inputs!$B$30)))</f>
        <v>56912.809090846866</v>
      </c>
      <c r="AD734" s="26">
        <f>IF(inputs!$B$27="YES",MAX(0,inputs!$B$31*(AB734-inputs!$B$30)),0)</f>
        <v>0</v>
      </c>
      <c r="AE734" s="3">
        <f t="shared" si="152"/>
        <v>24802.050000000003</v>
      </c>
      <c r="AF734" s="1">
        <f t="shared" si="155"/>
        <v>0.42</v>
      </c>
      <c r="AG734" s="8">
        <f t="shared" si="153"/>
        <v>48397.95</v>
      </c>
    </row>
    <row r="735" spans="1:33" x14ac:dyDescent="0.2">
      <c r="A735" s="11">
        <f t="shared" si="154"/>
        <v>73300</v>
      </c>
      <c r="B735" s="15">
        <f>inputs!$C$3-MAX(0,MIN((calculations!A735-inputs!$B$8)*0.5,inputs!$C$3))+IF(AND(inputs!$B$23="YES",A735&lt;=inputs!$B$25),inputs!$B$24,0)</f>
        <v>12570</v>
      </c>
      <c r="C735" s="15">
        <f>MAX(0,MIN(A735-B735,inputs!$C$4)*inputs!$B$3)</f>
        <v>7540.2000000000007</v>
      </c>
      <c r="D735" s="16">
        <f>MAX(0,(MIN(A735,inputs!$C$5)-(inputs!$C$4+B735))*inputs!$B$4)</f>
        <v>9211.6</v>
      </c>
      <c r="E735" s="16">
        <f>MAX(0, (calculations!A735-inputs!$C$5)*inputs!$B$5)</f>
        <v>0</v>
      </c>
      <c r="F735" s="19">
        <f>MAX(0,inputs!$B$13*(MIN(calculations!A735,inputs!$C$14)-inputs!$C$13))+MAX(0,inputs!$B$14*(calculations!A735-inputs!$C$14))</f>
        <v>5455.85</v>
      </c>
      <c r="G735" s="22">
        <f>MAX(MIN((calculations!A735-inputs!$B$21)/10000,100%),0) * inputs!$B$18</f>
        <v>2636.4</v>
      </c>
      <c r="H735" s="22">
        <f>IF(AND(inputs!$B$35="YES", calculations!A735&gt;=inputs!$B$36,calculations!A735&lt;inputs!$B$37),inputs!$B$38*MIN(2,inputs!$B$17),0)</f>
        <v>0</v>
      </c>
      <c r="I735" s="25">
        <f>MIN(inputs!$B$32,A735)</f>
        <v>20000</v>
      </c>
      <c r="J735" s="25">
        <f>inputs!$B$29*(1+inputs!$B$33)-MAX(0,inputs!$B$31*(I735-inputs!$B$30))</f>
        <v>46486.999999999993</v>
      </c>
      <c r="K735" s="26">
        <f t="shared" si="143"/>
        <v>20000</v>
      </c>
      <c r="L735" s="25">
        <f>MAX(0,J735*(1+inputs!$B$33)-MAX(0,inputs!$B$31*(K735-inputs!$B$30)))</f>
        <v>47184.304999999986</v>
      </c>
      <c r="M735" s="26">
        <f t="shared" si="144"/>
        <v>25922.222222222223</v>
      </c>
      <c r="N735" s="25">
        <f>MAX(0,L735*(1+inputs!$B$33)-MAX(0,inputs!$B$31*(M735-inputs!$B$30)))</f>
        <v>47375.629574999977</v>
      </c>
      <c r="O735" s="26">
        <f t="shared" si="145"/>
        <v>31844.444444444445</v>
      </c>
      <c r="P735" s="25">
        <f>MAX(0,N735*(1+inputs!$B$33)-MAX(0,inputs!$B$31*(O735-inputs!$B$30)))</f>
        <v>47036.824018624968</v>
      </c>
      <c r="Q735" s="26">
        <f t="shared" si="146"/>
        <v>37766.666666666672</v>
      </c>
      <c r="R735" s="25">
        <f>MAX(0,P735*(1+inputs!$B$33)-MAX(0,inputs!$B$31*(Q735-inputs!$B$30)))</f>
        <v>46159.936378904335</v>
      </c>
      <c r="S735" s="26">
        <f t="shared" si="147"/>
        <v>43688.888888888891</v>
      </c>
      <c r="T735" s="25">
        <f>MAX(0,R735*(1+inputs!$B$33)-MAX(0,inputs!$B$31*(S735-inputs!$B$30)))</f>
        <v>44736.895424587892</v>
      </c>
      <c r="U735" s="26">
        <f t="shared" si="148"/>
        <v>49611.111111111109</v>
      </c>
      <c r="V735" s="25">
        <f>MAX(0,T735*(1+inputs!$B$33)-MAX(0,inputs!$B$31*(U735-inputs!$B$30)))</f>
        <v>42759.508855956701</v>
      </c>
      <c r="W735" s="26">
        <f t="shared" si="149"/>
        <v>55533.333333333336</v>
      </c>
      <c r="X735" s="25">
        <f>MAX(0,V735*(1+inputs!$B$33)-MAX(0,inputs!$B$31*(W735-inputs!$B$30)))</f>
        <v>40219.461488796049</v>
      </c>
      <c r="Y735" s="26">
        <f t="shared" si="150"/>
        <v>61455.555555555555</v>
      </c>
      <c r="Z735" s="25">
        <f>MAX(0,X735*(1+inputs!$B$33)-MAX(0,inputs!$B$31*(Y735-inputs!$B$30)))</f>
        <v>37108.31341112798</v>
      </c>
      <c r="AA735" s="25">
        <f>MAX(0,Y735*(1+inputs!$B$33)-MAX(0,inputs!$B$31*(Z735-inputs!$B$30)))</f>
        <v>60854.200681887363</v>
      </c>
      <c r="AB735" s="26">
        <f t="shared" si="151"/>
        <v>73300</v>
      </c>
      <c r="AC735" s="25">
        <f>MAX(0,AA735*(1+inputs!$B$33)-MAX(0,inputs!$B$31*(AB735-inputs!$B$30)))</f>
        <v>56986.573692115664</v>
      </c>
      <c r="AD735" s="26">
        <f>IF(inputs!$B$27="YES",MAX(0,inputs!$B$31*(AB735-inputs!$B$30)),0)</f>
        <v>0</v>
      </c>
      <c r="AE735" s="3">
        <f t="shared" si="152"/>
        <v>24844.050000000003</v>
      </c>
      <c r="AF735" s="1">
        <f t="shared" si="155"/>
        <v>0.42</v>
      </c>
      <c r="AG735" s="8">
        <f t="shared" si="153"/>
        <v>48455.95</v>
      </c>
    </row>
    <row r="736" spans="1:33" x14ac:dyDescent="0.2">
      <c r="A736" s="11">
        <f t="shared" si="154"/>
        <v>73400</v>
      </c>
      <c r="B736" s="15">
        <f>inputs!$C$3-MAX(0,MIN((calculations!A736-inputs!$B$8)*0.5,inputs!$C$3))+IF(AND(inputs!$B$23="YES",A736&lt;=inputs!$B$25),inputs!$B$24,0)</f>
        <v>12570</v>
      </c>
      <c r="C736" s="15">
        <f>MAX(0,MIN(A736-B736,inputs!$C$4)*inputs!$B$3)</f>
        <v>7540.2000000000007</v>
      </c>
      <c r="D736" s="16">
        <f>MAX(0,(MIN(A736,inputs!$C$5)-(inputs!$C$4+B736))*inputs!$B$4)</f>
        <v>9251.6</v>
      </c>
      <c r="E736" s="16">
        <f>MAX(0, (calculations!A736-inputs!$C$5)*inputs!$B$5)</f>
        <v>0</v>
      </c>
      <c r="F736" s="19">
        <f>MAX(0,inputs!$B$13*(MIN(calculations!A736,inputs!$C$14)-inputs!$C$13))+MAX(0,inputs!$B$14*(calculations!A736-inputs!$C$14))</f>
        <v>5457.85</v>
      </c>
      <c r="G736" s="22">
        <f>MAX(MIN((calculations!A736-inputs!$B$21)/10000,100%),0) * inputs!$B$18</f>
        <v>2636.4</v>
      </c>
      <c r="H736" s="22">
        <f>IF(AND(inputs!$B$35="YES", calculations!A736&gt;=inputs!$B$36,calculations!A736&lt;inputs!$B$37),inputs!$B$38*MIN(2,inputs!$B$17),0)</f>
        <v>0</v>
      </c>
      <c r="I736" s="25">
        <f>MIN(inputs!$B$32,A736)</f>
        <v>20000</v>
      </c>
      <c r="J736" s="25">
        <f>inputs!$B$29*(1+inputs!$B$33)-MAX(0,inputs!$B$31*(I736-inputs!$B$30))</f>
        <v>46486.999999999993</v>
      </c>
      <c r="K736" s="26">
        <f t="shared" si="143"/>
        <v>20000</v>
      </c>
      <c r="L736" s="25">
        <f>MAX(0,J736*(1+inputs!$B$33)-MAX(0,inputs!$B$31*(K736-inputs!$B$30)))</f>
        <v>47184.304999999986</v>
      </c>
      <c r="M736" s="26">
        <f t="shared" si="144"/>
        <v>25933.333333333332</v>
      </c>
      <c r="N736" s="25">
        <f>MAX(0,L736*(1+inputs!$B$33)-MAX(0,inputs!$B$31*(M736-inputs!$B$30)))</f>
        <v>47374.629574999977</v>
      </c>
      <c r="O736" s="26">
        <f t="shared" si="145"/>
        <v>31866.666666666664</v>
      </c>
      <c r="P736" s="25">
        <f>MAX(0,N736*(1+inputs!$B$33)-MAX(0,inputs!$B$31*(O736-inputs!$B$30)))</f>
        <v>47033.809018624968</v>
      </c>
      <c r="Q736" s="26">
        <f t="shared" si="146"/>
        <v>37800</v>
      </c>
      <c r="R736" s="25">
        <f>MAX(0,P736*(1+inputs!$B$33)-MAX(0,inputs!$B$31*(Q736-inputs!$B$30)))</f>
        <v>46153.876153904333</v>
      </c>
      <c r="S736" s="26">
        <f t="shared" si="147"/>
        <v>43733.333333333328</v>
      </c>
      <c r="T736" s="25">
        <f>MAX(0,R736*(1+inputs!$B$33)-MAX(0,inputs!$B$31*(S736-inputs!$B$30)))</f>
        <v>44726.744296212892</v>
      </c>
      <c r="U736" s="26">
        <f t="shared" si="148"/>
        <v>49666.666666666672</v>
      </c>
      <c r="V736" s="25">
        <f>MAX(0,T736*(1+inputs!$B$33)-MAX(0,inputs!$B$31*(U736-inputs!$B$30)))</f>
        <v>42744.205460656078</v>
      </c>
      <c r="W736" s="26">
        <f t="shared" si="149"/>
        <v>55600</v>
      </c>
      <c r="X736" s="25">
        <f>MAX(0,V736*(1+inputs!$B$33)-MAX(0,inputs!$B$31*(W736-inputs!$B$30)))</f>
        <v>40197.928542565911</v>
      </c>
      <c r="Y736" s="26">
        <f t="shared" si="150"/>
        <v>61533.333333333336</v>
      </c>
      <c r="Z736" s="25">
        <f>MAX(0,X736*(1+inputs!$B$33)-MAX(0,inputs!$B$31*(Y736-inputs!$B$30)))</f>
        <v>37079.457470704394</v>
      </c>
      <c r="AA736" s="25">
        <f>MAX(0,Y736*(1+inputs!$B$33)-MAX(0,inputs!$B$31*(Z736-inputs!$B$30)))</f>
        <v>60935.74216096993</v>
      </c>
      <c r="AB736" s="26">
        <f t="shared" si="151"/>
        <v>73400</v>
      </c>
      <c r="AC736" s="25">
        <f>MAX(0,AA736*(1+inputs!$B$33)-MAX(0,inputs!$B$31*(AB736-inputs!$B$30)))</f>
        <v>57060.33829338447</v>
      </c>
      <c r="AD736" s="26">
        <f>IF(inputs!$B$27="YES",MAX(0,inputs!$B$31*(AB736-inputs!$B$30)),0)</f>
        <v>0</v>
      </c>
      <c r="AE736" s="3">
        <f t="shared" si="152"/>
        <v>24886.050000000003</v>
      </c>
      <c r="AF736" s="1">
        <f t="shared" si="155"/>
        <v>0.42</v>
      </c>
      <c r="AG736" s="8">
        <f t="shared" si="153"/>
        <v>48513.95</v>
      </c>
    </row>
    <row r="737" spans="1:33" x14ac:dyDescent="0.2">
      <c r="A737" s="11">
        <f t="shared" si="154"/>
        <v>73500</v>
      </c>
      <c r="B737" s="15">
        <f>inputs!$C$3-MAX(0,MIN((calculations!A737-inputs!$B$8)*0.5,inputs!$C$3))+IF(AND(inputs!$B$23="YES",A737&lt;=inputs!$B$25),inputs!$B$24,0)</f>
        <v>12570</v>
      </c>
      <c r="C737" s="15">
        <f>MAX(0,MIN(A737-B737,inputs!$C$4)*inputs!$B$3)</f>
        <v>7540.2000000000007</v>
      </c>
      <c r="D737" s="16">
        <f>MAX(0,(MIN(A737,inputs!$C$5)-(inputs!$C$4+B737))*inputs!$B$4)</f>
        <v>9291.6</v>
      </c>
      <c r="E737" s="16">
        <f>MAX(0, (calculations!A737-inputs!$C$5)*inputs!$B$5)</f>
        <v>0</v>
      </c>
      <c r="F737" s="19">
        <f>MAX(0,inputs!$B$13*(MIN(calculations!A737,inputs!$C$14)-inputs!$C$13))+MAX(0,inputs!$B$14*(calculations!A737-inputs!$C$14))</f>
        <v>5459.85</v>
      </c>
      <c r="G737" s="22">
        <f>MAX(MIN((calculations!A737-inputs!$B$21)/10000,100%),0) * inputs!$B$18</f>
        <v>2636.4</v>
      </c>
      <c r="H737" s="22">
        <f>IF(AND(inputs!$B$35="YES", calculations!A737&gt;=inputs!$B$36,calculations!A737&lt;inputs!$B$37),inputs!$B$38*MIN(2,inputs!$B$17),0)</f>
        <v>0</v>
      </c>
      <c r="I737" s="25">
        <f>MIN(inputs!$B$32,A737)</f>
        <v>20000</v>
      </c>
      <c r="J737" s="25">
        <f>inputs!$B$29*(1+inputs!$B$33)-MAX(0,inputs!$B$31*(I737-inputs!$B$30))</f>
        <v>46486.999999999993</v>
      </c>
      <c r="K737" s="26">
        <f t="shared" si="143"/>
        <v>20000</v>
      </c>
      <c r="L737" s="25">
        <f>MAX(0,J737*(1+inputs!$B$33)-MAX(0,inputs!$B$31*(K737-inputs!$B$30)))</f>
        <v>47184.304999999986</v>
      </c>
      <c r="M737" s="26">
        <f t="shared" si="144"/>
        <v>25944.444444444445</v>
      </c>
      <c r="N737" s="25">
        <f>MAX(0,L737*(1+inputs!$B$33)-MAX(0,inputs!$B$31*(M737-inputs!$B$30)))</f>
        <v>47373.629574999977</v>
      </c>
      <c r="O737" s="26">
        <f t="shared" si="145"/>
        <v>31888.888888888891</v>
      </c>
      <c r="P737" s="25">
        <f>MAX(0,N737*(1+inputs!$B$33)-MAX(0,inputs!$B$31*(O737-inputs!$B$30)))</f>
        <v>47030.794018624969</v>
      </c>
      <c r="Q737" s="26">
        <f t="shared" si="146"/>
        <v>37833.333333333328</v>
      </c>
      <c r="R737" s="25">
        <f>MAX(0,P737*(1+inputs!$B$33)-MAX(0,inputs!$B$31*(Q737-inputs!$B$30)))</f>
        <v>46147.81592890434</v>
      </c>
      <c r="S737" s="26">
        <f t="shared" si="147"/>
        <v>43777.777777777781</v>
      </c>
      <c r="T737" s="25">
        <f>MAX(0,R737*(1+inputs!$B$33)-MAX(0,inputs!$B$31*(S737-inputs!$B$30)))</f>
        <v>44716.593167837898</v>
      </c>
      <c r="U737" s="26">
        <f t="shared" si="148"/>
        <v>49722.222222222219</v>
      </c>
      <c r="V737" s="25">
        <f>MAX(0,T737*(1+inputs!$B$33)-MAX(0,inputs!$B$31*(U737-inputs!$B$30)))</f>
        <v>42728.902065355462</v>
      </c>
      <c r="W737" s="26">
        <f t="shared" si="149"/>
        <v>55666.666666666664</v>
      </c>
      <c r="X737" s="25">
        <f>MAX(0,V737*(1+inputs!$B$33)-MAX(0,inputs!$B$31*(W737-inputs!$B$30)))</f>
        <v>40176.395596335788</v>
      </c>
      <c r="Y737" s="26">
        <f t="shared" si="150"/>
        <v>61611.111111111109</v>
      </c>
      <c r="Z737" s="25">
        <f>MAX(0,X737*(1+inputs!$B$33)-MAX(0,inputs!$B$31*(Y737-inputs!$B$30)))</f>
        <v>37050.601530280815</v>
      </c>
      <c r="AA737" s="25">
        <f>MAX(0,Y737*(1+inputs!$B$33)-MAX(0,inputs!$B$31*(Z737-inputs!$B$30)))</f>
        <v>61017.283640052498</v>
      </c>
      <c r="AB737" s="26">
        <f t="shared" si="151"/>
        <v>73500</v>
      </c>
      <c r="AC737" s="25">
        <f>MAX(0,AA737*(1+inputs!$B$33)-MAX(0,inputs!$B$31*(AB737-inputs!$B$30)))</f>
        <v>57134.102894653275</v>
      </c>
      <c r="AD737" s="26">
        <f>IF(inputs!$B$27="YES",MAX(0,inputs!$B$31*(AB737-inputs!$B$30)),0)</f>
        <v>0</v>
      </c>
      <c r="AE737" s="3">
        <f t="shared" si="152"/>
        <v>24928.050000000003</v>
      </c>
      <c r="AF737" s="1">
        <f t="shared" si="155"/>
        <v>0.42</v>
      </c>
      <c r="AG737" s="8">
        <f t="shared" si="153"/>
        <v>48571.95</v>
      </c>
    </row>
    <row r="738" spans="1:33" x14ac:dyDescent="0.2">
      <c r="A738" s="11">
        <f t="shared" si="154"/>
        <v>73600</v>
      </c>
      <c r="B738" s="15">
        <f>inputs!$C$3-MAX(0,MIN((calculations!A738-inputs!$B$8)*0.5,inputs!$C$3))+IF(AND(inputs!$B$23="YES",A738&lt;=inputs!$B$25),inputs!$B$24,0)</f>
        <v>12570</v>
      </c>
      <c r="C738" s="15">
        <f>MAX(0,MIN(A738-B738,inputs!$C$4)*inputs!$B$3)</f>
        <v>7540.2000000000007</v>
      </c>
      <c r="D738" s="16">
        <f>MAX(0,(MIN(A738,inputs!$C$5)-(inputs!$C$4+B738))*inputs!$B$4)</f>
        <v>9331.6</v>
      </c>
      <c r="E738" s="16">
        <f>MAX(0, (calculations!A738-inputs!$C$5)*inputs!$B$5)</f>
        <v>0</v>
      </c>
      <c r="F738" s="19">
        <f>MAX(0,inputs!$B$13*(MIN(calculations!A738,inputs!$C$14)-inputs!$C$13))+MAX(0,inputs!$B$14*(calculations!A738-inputs!$C$14))</f>
        <v>5461.85</v>
      </c>
      <c r="G738" s="22">
        <f>MAX(MIN((calculations!A738-inputs!$B$21)/10000,100%),0) * inputs!$B$18</f>
        <v>2636.4</v>
      </c>
      <c r="H738" s="22">
        <f>IF(AND(inputs!$B$35="YES", calculations!A738&gt;=inputs!$B$36,calculations!A738&lt;inputs!$B$37),inputs!$B$38*MIN(2,inputs!$B$17),0)</f>
        <v>0</v>
      </c>
      <c r="I738" s="25">
        <f>MIN(inputs!$B$32,A738)</f>
        <v>20000</v>
      </c>
      <c r="J738" s="25">
        <f>inputs!$B$29*(1+inputs!$B$33)-MAX(0,inputs!$B$31*(I738-inputs!$B$30))</f>
        <v>46486.999999999993</v>
      </c>
      <c r="K738" s="26">
        <f t="shared" si="143"/>
        <v>20000</v>
      </c>
      <c r="L738" s="25">
        <f>MAX(0,J738*(1+inputs!$B$33)-MAX(0,inputs!$B$31*(K738-inputs!$B$30)))</f>
        <v>47184.304999999986</v>
      </c>
      <c r="M738" s="26">
        <f t="shared" si="144"/>
        <v>25955.555555555555</v>
      </c>
      <c r="N738" s="25">
        <f>MAX(0,L738*(1+inputs!$B$33)-MAX(0,inputs!$B$31*(M738-inputs!$B$30)))</f>
        <v>47372.629574999977</v>
      </c>
      <c r="O738" s="26">
        <f t="shared" si="145"/>
        <v>31911.111111111109</v>
      </c>
      <c r="P738" s="25">
        <f>MAX(0,N738*(1+inputs!$B$33)-MAX(0,inputs!$B$31*(O738-inputs!$B$30)))</f>
        <v>47027.779018624969</v>
      </c>
      <c r="Q738" s="26">
        <f t="shared" si="146"/>
        <v>37866.666666666672</v>
      </c>
      <c r="R738" s="25">
        <f>MAX(0,P738*(1+inputs!$B$33)-MAX(0,inputs!$B$31*(Q738-inputs!$B$30)))</f>
        <v>46141.755703904339</v>
      </c>
      <c r="S738" s="26">
        <f t="shared" si="147"/>
        <v>43822.222222222219</v>
      </c>
      <c r="T738" s="25">
        <f>MAX(0,R738*(1+inputs!$B$33)-MAX(0,inputs!$B$31*(S738-inputs!$B$30)))</f>
        <v>44706.442039462898</v>
      </c>
      <c r="U738" s="26">
        <f t="shared" si="148"/>
        <v>49777.777777777781</v>
      </c>
      <c r="V738" s="25">
        <f>MAX(0,T738*(1+inputs!$B$33)-MAX(0,inputs!$B$31*(U738-inputs!$B$30)))</f>
        <v>42713.598670054831</v>
      </c>
      <c r="W738" s="26">
        <f t="shared" si="149"/>
        <v>55733.333333333336</v>
      </c>
      <c r="X738" s="25">
        <f>MAX(0,V738*(1+inputs!$B$33)-MAX(0,inputs!$B$31*(W738-inputs!$B$30)))</f>
        <v>40154.86265010565</v>
      </c>
      <c r="Y738" s="26">
        <f t="shared" si="150"/>
        <v>61688.888888888891</v>
      </c>
      <c r="Z738" s="25">
        <f>MAX(0,X738*(1+inputs!$B$33)-MAX(0,inputs!$B$31*(Y738-inputs!$B$30)))</f>
        <v>37021.74558985723</v>
      </c>
      <c r="AA738" s="25">
        <f>MAX(0,Y738*(1+inputs!$B$33)-MAX(0,inputs!$B$31*(Z738-inputs!$B$30)))</f>
        <v>61098.825119135072</v>
      </c>
      <c r="AB738" s="26">
        <f t="shared" si="151"/>
        <v>73600</v>
      </c>
      <c r="AC738" s="25">
        <f>MAX(0,AA738*(1+inputs!$B$33)-MAX(0,inputs!$B$31*(AB738-inputs!$B$30)))</f>
        <v>57207.867495922088</v>
      </c>
      <c r="AD738" s="26">
        <f>IF(inputs!$B$27="YES",MAX(0,inputs!$B$31*(AB738-inputs!$B$30)),0)</f>
        <v>0</v>
      </c>
      <c r="AE738" s="3">
        <f t="shared" si="152"/>
        <v>24970.050000000003</v>
      </c>
      <c r="AF738" s="1">
        <f t="shared" si="155"/>
        <v>0.42</v>
      </c>
      <c r="AG738" s="8">
        <f t="shared" si="153"/>
        <v>48629.95</v>
      </c>
    </row>
    <row r="739" spans="1:33" x14ac:dyDescent="0.2">
      <c r="A739" s="11">
        <f t="shared" si="154"/>
        <v>73700</v>
      </c>
      <c r="B739" s="15">
        <f>inputs!$C$3-MAX(0,MIN((calculations!A739-inputs!$B$8)*0.5,inputs!$C$3))+IF(AND(inputs!$B$23="YES",A739&lt;=inputs!$B$25),inputs!$B$24,0)</f>
        <v>12570</v>
      </c>
      <c r="C739" s="15">
        <f>MAX(0,MIN(A739-B739,inputs!$C$4)*inputs!$B$3)</f>
        <v>7540.2000000000007</v>
      </c>
      <c r="D739" s="16">
        <f>MAX(0,(MIN(A739,inputs!$C$5)-(inputs!$C$4+B739))*inputs!$B$4)</f>
        <v>9371.6</v>
      </c>
      <c r="E739" s="16">
        <f>MAX(0, (calculations!A739-inputs!$C$5)*inputs!$B$5)</f>
        <v>0</v>
      </c>
      <c r="F739" s="19">
        <f>MAX(0,inputs!$B$13*(MIN(calculations!A739,inputs!$C$14)-inputs!$C$13))+MAX(0,inputs!$B$14*(calculations!A739-inputs!$C$14))</f>
        <v>5463.85</v>
      </c>
      <c r="G739" s="22">
        <f>MAX(MIN((calculations!A739-inputs!$B$21)/10000,100%),0) * inputs!$B$18</f>
        <v>2636.4</v>
      </c>
      <c r="H739" s="22">
        <f>IF(AND(inputs!$B$35="YES", calculations!A739&gt;=inputs!$B$36,calculations!A739&lt;inputs!$B$37),inputs!$B$38*MIN(2,inputs!$B$17),0)</f>
        <v>0</v>
      </c>
      <c r="I739" s="25">
        <f>MIN(inputs!$B$32,A739)</f>
        <v>20000</v>
      </c>
      <c r="J739" s="25">
        <f>inputs!$B$29*(1+inputs!$B$33)-MAX(0,inputs!$B$31*(I739-inputs!$B$30))</f>
        <v>46486.999999999993</v>
      </c>
      <c r="K739" s="26">
        <f t="shared" si="143"/>
        <v>20000</v>
      </c>
      <c r="L739" s="25">
        <f>MAX(0,J739*(1+inputs!$B$33)-MAX(0,inputs!$B$31*(K739-inputs!$B$30)))</f>
        <v>47184.304999999986</v>
      </c>
      <c r="M739" s="26">
        <f t="shared" si="144"/>
        <v>25966.666666666668</v>
      </c>
      <c r="N739" s="25">
        <f>MAX(0,L739*(1+inputs!$B$33)-MAX(0,inputs!$B$31*(M739-inputs!$B$30)))</f>
        <v>47371.629574999977</v>
      </c>
      <c r="O739" s="26">
        <f t="shared" si="145"/>
        <v>31933.333333333336</v>
      </c>
      <c r="P739" s="25">
        <f>MAX(0,N739*(1+inputs!$B$33)-MAX(0,inputs!$B$31*(O739-inputs!$B$30)))</f>
        <v>47024.76401862497</v>
      </c>
      <c r="Q739" s="26">
        <f t="shared" si="146"/>
        <v>37900</v>
      </c>
      <c r="R739" s="25">
        <f>MAX(0,P739*(1+inputs!$B$33)-MAX(0,inputs!$B$31*(Q739-inputs!$B$30)))</f>
        <v>46135.695478904338</v>
      </c>
      <c r="S739" s="26">
        <f t="shared" si="147"/>
        <v>43866.666666666672</v>
      </c>
      <c r="T739" s="25">
        <f>MAX(0,R739*(1+inputs!$B$33)-MAX(0,inputs!$B$31*(S739-inputs!$B$30)))</f>
        <v>44696.290911087897</v>
      </c>
      <c r="U739" s="26">
        <f t="shared" si="148"/>
        <v>49833.333333333328</v>
      </c>
      <c r="V739" s="25">
        <f>MAX(0,T739*(1+inputs!$B$33)-MAX(0,inputs!$B$31*(U739-inputs!$B$30)))</f>
        <v>42698.295274754208</v>
      </c>
      <c r="W739" s="26">
        <f t="shared" si="149"/>
        <v>55800</v>
      </c>
      <c r="X739" s="25">
        <f>MAX(0,V739*(1+inputs!$B$33)-MAX(0,inputs!$B$31*(W739-inputs!$B$30)))</f>
        <v>40133.329703875512</v>
      </c>
      <c r="Y739" s="26">
        <f t="shared" si="150"/>
        <v>61766.666666666664</v>
      </c>
      <c r="Z739" s="25">
        <f>MAX(0,X739*(1+inputs!$B$33)-MAX(0,inputs!$B$31*(Y739-inputs!$B$30)))</f>
        <v>36992.889649433637</v>
      </c>
      <c r="AA739" s="25">
        <f>MAX(0,Y739*(1+inputs!$B$33)-MAX(0,inputs!$B$31*(Z739-inputs!$B$30)))</f>
        <v>61180.366598217632</v>
      </c>
      <c r="AB739" s="26">
        <f t="shared" si="151"/>
        <v>73700</v>
      </c>
      <c r="AC739" s="25">
        <f>MAX(0,AA739*(1+inputs!$B$33)-MAX(0,inputs!$B$31*(AB739-inputs!$B$30)))</f>
        <v>57281.632097190886</v>
      </c>
      <c r="AD739" s="26">
        <f>IF(inputs!$B$27="YES",MAX(0,inputs!$B$31*(AB739-inputs!$B$30)),0)</f>
        <v>0</v>
      </c>
      <c r="AE739" s="3">
        <f t="shared" si="152"/>
        <v>25012.050000000003</v>
      </c>
      <c r="AF739" s="1">
        <f t="shared" si="155"/>
        <v>0.42</v>
      </c>
      <c r="AG739" s="8">
        <f t="shared" si="153"/>
        <v>48687.95</v>
      </c>
    </row>
    <row r="740" spans="1:33" x14ac:dyDescent="0.2">
      <c r="A740" s="11">
        <f t="shared" si="154"/>
        <v>73800</v>
      </c>
      <c r="B740" s="15">
        <f>inputs!$C$3-MAX(0,MIN((calculations!A740-inputs!$B$8)*0.5,inputs!$C$3))+IF(AND(inputs!$B$23="YES",A740&lt;=inputs!$B$25),inputs!$B$24,0)</f>
        <v>12570</v>
      </c>
      <c r="C740" s="15">
        <f>MAX(0,MIN(A740-B740,inputs!$C$4)*inputs!$B$3)</f>
        <v>7540.2000000000007</v>
      </c>
      <c r="D740" s="16">
        <f>MAX(0,(MIN(A740,inputs!$C$5)-(inputs!$C$4+B740))*inputs!$B$4)</f>
        <v>9411.6</v>
      </c>
      <c r="E740" s="16">
        <f>MAX(0, (calculations!A740-inputs!$C$5)*inputs!$B$5)</f>
        <v>0</v>
      </c>
      <c r="F740" s="19">
        <f>MAX(0,inputs!$B$13*(MIN(calculations!A740,inputs!$C$14)-inputs!$C$13))+MAX(0,inputs!$B$14*(calculations!A740-inputs!$C$14))</f>
        <v>5465.85</v>
      </c>
      <c r="G740" s="22">
        <f>MAX(MIN((calculations!A740-inputs!$B$21)/10000,100%),0) * inputs!$B$18</f>
        <v>2636.4</v>
      </c>
      <c r="H740" s="22">
        <f>IF(AND(inputs!$B$35="YES", calculations!A740&gt;=inputs!$B$36,calculations!A740&lt;inputs!$B$37),inputs!$B$38*MIN(2,inputs!$B$17),0)</f>
        <v>0</v>
      </c>
      <c r="I740" s="25">
        <f>MIN(inputs!$B$32,A740)</f>
        <v>20000</v>
      </c>
      <c r="J740" s="25">
        <f>inputs!$B$29*(1+inputs!$B$33)-MAX(0,inputs!$B$31*(I740-inputs!$B$30))</f>
        <v>46486.999999999993</v>
      </c>
      <c r="K740" s="26">
        <f t="shared" si="143"/>
        <v>20000</v>
      </c>
      <c r="L740" s="25">
        <f>MAX(0,J740*(1+inputs!$B$33)-MAX(0,inputs!$B$31*(K740-inputs!$B$30)))</f>
        <v>47184.304999999986</v>
      </c>
      <c r="M740" s="26">
        <f t="shared" si="144"/>
        <v>25977.777777777777</v>
      </c>
      <c r="N740" s="25">
        <f>MAX(0,L740*(1+inputs!$B$33)-MAX(0,inputs!$B$31*(M740-inputs!$B$30)))</f>
        <v>47370.629574999977</v>
      </c>
      <c r="O740" s="26">
        <f t="shared" si="145"/>
        <v>31955.555555555555</v>
      </c>
      <c r="P740" s="25">
        <f>MAX(0,N740*(1+inputs!$B$33)-MAX(0,inputs!$B$31*(O740-inputs!$B$30)))</f>
        <v>47021.749018624971</v>
      </c>
      <c r="Q740" s="26">
        <f t="shared" si="146"/>
        <v>37933.333333333328</v>
      </c>
      <c r="R740" s="25">
        <f>MAX(0,P740*(1+inputs!$B$33)-MAX(0,inputs!$B$31*(Q740-inputs!$B$30)))</f>
        <v>46129.635253904336</v>
      </c>
      <c r="S740" s="26">
        <f t="shared" si="147"/>
        <v>43911.111111111109</v>
      </c>
      <c r="T740" s="25">
        <f>MAX(0,R740*(1+inputs!$B$33)-MAX(0,inputs!$B$31*(S740-inputs!$B$30)))</f>
        <v>44686.139782712897</v>
      </c>
      <c r="U740" s="26">
        <f t="shared" si="148"/>
        <v>49888.888888888891</v>
      </c>
      <c r="V740" s="25">
        <f>MAX(0,T740*(1+inputs!$B$33)-MAX(0,inputs!$B$31*(U740-inputs!$B$30)))</f>
        <v>42682.991879453584</v>
      </c>
      <c r="W740" s="26">
        <f t="shared" si="149"/>
        <v>55866.666666666664</v>
      </c>
      <c r="X740" s="25">
        <f>MAX(0,V740*(1+inputs!$B$33)-MAX(0,inputs!$B$31*(W740-inputs!$B$30)))</f>
        <v>40111.796757645381</v>
      </c>
      <c r="Y740" s="26">
        <f t="shared" si="150"/>
        <v>61844.444444444445</v>
      </c>
      <c r="Z740" s="25">
        <f>MAX(0,X740*(1+inputs!$B$33)-MAX(0,inputs!$B$31*(Y740-inputs!$B$30)))</f>
        <v>36964.033709010058</v>
      </c>
      <c r="AA740" s="25">
        <f>MAX(0,Y740*(1+inputs!$B$33)-MAX(0,inputs!$B$31*(Z740-inputs!$B$30)))</f>
        <v>61261.908077300206</v>
      </c>
      <c r="AB740" s="26">
        <f t="shared" si="151"/>
        <v>73800</v>
      </c>
      <c r="AC740" s="25">
        <f>MAX(0,AA740*(1+inputs!$B$33)-MAX(0,inputs!$B$31*(AB740-inputs!$B$30)))</f>
        <v>57355.396698459699</v>
      </c>
      <c r="AD740" s="26">
        <f>IF(inputs!$B$27="YES",MAX(0,inputs!$B$31*(AB740-inputs!$B$30)),0)</f>
        <v>0</v>
      </c>
      <c r="AE740" s="3">
        <f t="shared" si="152"/>
        <v>25054.050000000003</v>
      </c>
      <c r="AF740" s="1">
        <f t="shared" si="155"/>
        <v>0.42</v>
      </c>
      <c r="AG740" s="8">
        <f t="shared" si="153"/>
        <v>48745.95</v>
      </c>
    </row>
    <row r="741" spans="1:33" x14ac:dyDescent="0.2">
      <c r="A741" s="11">
        <f t="shared" si="154"/>
        <v>73900</v>
      </c>
      <c r="B741" s="15">
        <f>inputs!$C$3-MAX(0,MIN((calculations!A741-inputs!$B$8)*0.5,inputs!$C$3))+IF(AND(inputs!$B$23="YES",A741&lt;=inputs!$B$25),inputs!$B$24,0)</f>
        <v>12570</v>
      </c>
      <c r="C741" s="15">
        <f>MAX(0,MIN(A741-B741,inputs!$C$4)*inputs!$B$3)</f>
        <v>7540.2000000000007</v>
      </c>
      <c r="D741" s="16">
        <f>MAX(0,(MIN(A741,inputs!$C$5)-(inputs!$C$4+B741))*inputs!$B$4)</f>
        <v>9451.6</v>
      </c>
      <c r="E741" s="16">
        <f>MAX(0, (calculations!A741-inputs!$C$5)*inputs!$B$5)</f>
        <v>0</v>
      </c>
      <c r="F741" s="19">
        <f>MAX(0,inputs!$B$13*(MIN(calculations!A741,inputs!$C$14)-inputs!$C$13))+MAX(0,inputs!$B$14*(calculations!A741-inputs!$C$14))</f>
        <v>5467.85</v>
      </c>
      <c r="G741" s="22">
        <f>MAX(MIN((calculations!A741-inputs!$B$21)/10000,100%),0) * inputs!$B$18</f>
        <v>2636.4</v>
      </c>
      <c r="H741" s="22">
        <f>IF(AND(inputs!$B$35="YES", calculations!A741&gt;=inputs!$B$36,calculations!A741&lt;inputs!$B$37),inputs!$B$38*MIN(2,inputs!$B$17),0)</f>
        <v>0</v>
      </c>
      <c r="I741" s="25">
        <f>MIN(inputs!$B$32,A741)</f>
        <v>20000</v>
      </c>
      <c r="J741" s="25">
        <f>inputs!$B$29*(1+inputs!$B$33)-MAX(0,inputs!$B$31*(I741-inputs!$B$30))</f>
        <v>46486.999999999993</v>
      </c>
      <c r="K741" s="26">
        <f t="shared" si="143"/>
        <v>20000</v>
      </c>
      <c r="L741" s="25">
        <f>MAX(0,J741*(1+inputs!$B$33)-MAX(0,inputs!$B$31*(K741-inputs!$B$30)))</f>
        <v>47184.304999999986</v>
      </c>
      <c r="M741" s="26">
        <f t="shared" si="144"/>
        <v>25988.888888888891</v>
      </c>
      <c r="N741" s="25">
        <f>MAX(0,L741*(1+inputs!$B$33)-MAX(0,inputs!$B$31*(M741-inputs!$B$30)))</f>
        <v>47369.629574999977</v>
      </c>
      <c r="O741" s="26">
        <f t="shared" si="145"/>
        <v>31977.777777777777</v>
      </c>
      <c r="P741" s="25">
        <f>MAX(0,N741*(1+inputs!$B$33)-MAX(0,inputs!$B$31*(O741-inputs!$B$30)))</f>
        <v>47018.734018624971</v>
      </c>
      <c r="Q741" s="26">
        <f t="shared" si="146"/>
        <v>37966.666666666672</v>
      </c>
      <c r="R741" s="25">
        <f>MAX(0,P741*(1+inputs!$B$33)-MAX(0,inputs!$B$31*(Q741-inputs!$B$30)))</f>
        <v>46123.575028904335</v>
      </c>
      <c r="S741" s="26">
        <f t="shared" si="147"/>
        <v>43955.555555555555</v>
      </c>
      <c r="T741" s="25">
        <f>MAX(0,R741*(1+inputs!$B$33)-MAX(0,inputs!$B$31*(S741-inputs!$B$30)))</f>
        <v>44675.988654337896</v>
      </c>
      <c r="U741" s="26">
        <f t="shared" si="148"/>
        <v>49944.444444444445</v>
      </c>
      <c r="V741" s="25">
        <f>MAX(0,T741*(1+inputs!$B$33)-MAX(0,inputs!$B$31*(U741-inputs!$B$30)))</f>
        <v>42667.688484152961</v>
      </c>
      <c r="W741" s="26">
        <f t="shared" si="149"/>
        <v>55933.333333333336</v>
      </c>
      <c r="X741" s="25">
        <f>MAX(0,V741*(1+inputs!$B$33)-MAX(0,inputs!$B$31*(W741-inputs!$B$30)))</f>
        <v>40090.263811415251</v>
      </c>
      <c r="Y741" s="26">
        <f t="shared" si="150"/>
        <v>61922.222222222219</v>
      </c>
      <c r="Z741" s="25">
        <f>MAX(0,X741*(1+inputs!$B$33)-MAX(0,inputs!$B$31*(Y741-inputs!$B$30)))</f>
        <v>36935.177768586473</v>
      </c>
      <c r="AA741" s="25">
        <f>MAX(0,Y741*(1+inputs!$B$33)-MAX(0,inputs!$B$31*(Z741-inputs!$B$30)))</f>
        <v>61343.449556382766</v>
      </c>
      <c r="AB741" s="26">
        <f t="shared" si="151"/>
        <v>73900</v>
      </c>
      <c r="AC741" s="25">
        <f>MAX(0,AA741*(1+inputs!$B$33)-MAX(0,inputs!$B$31*(AB741-inputs!$B$30)))</f>
        <v>57429.161299728497</v>
      </c>
      <c r="AD741" s="26">
        <f>IF(inputs!$B$27="YES",MAX(0,inputs!$B$31*(AB741-inputs!$B$30)),0)</f>
        <v>0</v>
      </c>
      <c r="AE741" s="3">
        <f t="shared" si="152"/>
        <v>25096.050000000003</v>
      </c>
      <c r="AF741" s="1">
        <f t="shared" si="155"/>
        <v>0.42</v>
      </c>
      <c r="AG741" s="8">
        <f t="shared" si="153"/>
        <v>48803.95</v>
      </c>
    </row>
    <row r="742" spans="1:33" x14ac:dyDescent="0.2">
      <c r="A742" s="11">
        <f t="shared" si="154"/>
        <v>74000</v>
      </c>
      <c r="B742" s="15">
        <f>inputs!$C$3-MAX(0,MIN((calculations!A742-inputs!$B$8)*0.5,inputs!$C$3))+IF(AND(inputs!$B$23="YES",A742&lt;=inputs!$B$25),inputs!$B$24,0)</f>
        <v>12570</v>
      </c>
      <c r="C742" s="15">
        <f>MAX(0,MIN(A742-B742,inputs!$C$4)*inputs!$B$3)</f>
        <v>7540.2000000000007</v>
      </c>
      <c r="D742" s="16">
        <f>MAX(0,(MIN(A742,inputs!$C$5)-(inputs!$C$4+B742))*inputs!$B$4)</f>
        <v>9491.6</v>
      </c>
      <c r="E742" s="16">
        <f>MAX(0, (calculations!A742-inputs!$C$5)*inputs!$B$5)</f>
        <v>0</v>
      </c>
      <c r="F742" s="19">
        <f>MAX(0,inputs!$B$13*(MIN(calculations!A742,inputs!$C$14)-inputs!$C$13))+MAX(0,inputs!$B$14*(calculations!A742-inputs!$C$14))</f>
        <v>5469.85</v>
      </c>
      <c r="G742" s="22">
        <f>MAX(MIN((calculations!A742-inputs!$B$21)/10000,100%),0) * inputs!$B$18</f>
        <v>2636.4</v>
      </c>
      <c r="H742" s="22">
        <f>IF(AND(inputs!$B$35="YES", calculations!A742&gt;=inputs!$B$36,calculations!A742&lt;inputs!$B$37),inputs!$B$38*MIN(2,inputs!$B$17),0)</f>
        <v>0</v>
      </c>
      <c r="I742" s="25">
        <f>MIN(inputs!$B$32,A742)</f>
        <v>20000</v>
      </c>
      <c r="J742" s="25">
        <f>inputs!$B$29*(1+inputs!$B$33)-MAX(0,inputs!$B$31*(I742-inputs!$B$30))</f>
        <v>46486.999999999993</v>
      </c>
      <c r="K742" s="26">
        <f t="shared" si="143"/>
        <v>20000</v>
      </c>
      <c r="L742" s="25">
        <f>MAX(0,J742*(1+inputs!$B$33)-MAX(0,inputs!$B$31*(K742-inputs!$B$30)))</f>
        <v>47184.304999999986</v>
      </c>
      <c r="M742" s="26">
        <f t="shared" si="144"/>
        <v>26000</v>
      </c>
      <c r="N742" s="25">
        <f>MAX(0,L742*(1+inputs!$B$33)-MAX(0,inputs!$B$31*(M742-inputs!$B$30)))</f>
        <v>47368.629574999977</v>
      </c>
      <c r="O742" s="26">
        <f t="shared" si="145"/>
        <v>32000</v>
      </c>
      <c r="P742" s="25">
        <f>MAX(0,N742*(1+inputs!$B$33)-MAX(0,inputs!$B$31*(O742-inputs!$B$30)))</f>
        <v>47015.719018624972</v>
      </c>
      <c r="Q742" s="26">
        <f t="shared" si="146"/>
        <v>38000</v>
      </c>
      <c r="R742" s="25">
        <f>MAX(0,P742*(1+inputs!$B$33)-MAX(0,inputs!$B$31*(Q742-inputs!$B$30)))</f>
        <v>46117.514803904342</v>
      </c>
      <c r="S742" s="26">
        <f t="shared" si="147"/>
        <v>44000</v>
      </c>
      <c r="T742" s="25">
        <f>MAX(0,R742*(1+inputs!$B$33)-MAX(0,inputs!$B$31*(S742-inputs!$B$30)))</f>
        <v>44665.837525962903</v>
      </c>
      <c r="U742" s="26">
        <f t="shared" si="148"/>
        <v>50000</v>
      </c>
      <c r="V742" s="25">
        <f>MAX(0,T742*(1+inputs!$B$33)-MAX(0,inputs!$B$31*(U742-inputs!$B$30)))</f>
        <v>42652.385088852338</v>
      </c>
      <c r="W742" s="26">
        <f t="shared" si="149"/>
        <v>56000</v>
      </c>
      <c r="X742" s="25">
        <f>MAX(0,V742*(1+inputs!$B$33)-MAX(0,inputs!$B$31*(W742-inputs!$B$30)))</f>
        <v>40068.730865185113</v>
      </c>
      <c r="Y742" s="26">
        <f t="shared" si="150"/>
        <v>62000</v>
      </c>
      <c r="Z742" s="25">
        <f>MAX(0,X742*(1+inputs!$B$33)-MAX(0,inputs!$B$31*(Y742-inputs!$B$30)))</f>
        <v>36906.32182816288</v>
      </c>
      <c r="AA742" s="25">
        <f>MAX(0,Y742*(1+inputs!$B$33)-MAX(0,inputs!$B$31*(Z742-inputs!$B$30)))</f>
        <v>61424.991035465333</v>
      </c>
      <c r="AB742" s="26">
        <f t="shared" si="151"/>
        <v>74000</v>
      </c>
      <c r="AC742" s="25">
        <f>MAX(0,AA742*(1+inputs!$B$33)-MAX(0,inputs!$B$31*(AB742-inputs!$B$30)))</f>
        <v>57502.925900997303</v>
      </c>
      <c r="AD742" s="26">
        <f>IF(inputs!$B$27="YES",MAX(0,inputs!$B$31*(AB742-inputs!$B$30)),0)</f>
        <v>0</v>
      </c>
      <c r="AE742" s="3">
        <f t="shared" si="152"/>
        <v>25138.050000000003</v>
      </c>
      <c r="AF742" s="1">
        <f t="shared" si="155"/>
        <v>0.42</v>
      </c>
      <c r="AG742" s="8">
        <f t="shared" si="153"/>
        <v>48861.95</v>
      </c>
    </row>
    <row r="743" spans="1:33" x14ac:dyDescent="0.2">
      <c r="A743" s="11">
        <f t="shared" si="154"/>
        <v>74100</v>
      </c>
      <c r="B743" s="15">
        <f>inputs!$C$3-MAX(0,MIN((calculations!A743-inputs!$B$8)*0.5,inputs!$C$3))+IF(AND(inputs!$B$23="YES",A743&lt;=inputs!$B$25),inputs!$B$24,0)</f>
        <v>12570</v>
      </c>
      <c r="C743" s="15">
        <f>MAX(0,MIN(A743-B743,inputs!$C$4)*inputs!$B$3)</f>
        <v>7540.2000000000007</v>
      </c>
      <c r="D743" s="16">
        <f>MAX(0,(MIN(A743,inputs!$C$5)-(inputs!$C$4+B743))*inputs!$B$4)</f>
        <v>9531.6</v>
      </c>
      <c r="E743" s="16">
        <f>MAX(0, (calculations!A743-inputs!$C$5)*inputs!$B$5)</f>
        <v>0</v>
      </c>
      <c r="F743" s="19">
        <f>MAX(0,inputs!$B$13*(MIN(calculations!A743,inputs!$C$14)-inputs!$C$13))+MAX(0,inputs!$B$14*(calculations!A743-inputs!$C$14))</f>
        <v>5471.85</v>
      </c>
      <c r="G743" s="22">
        <f>MAX(MIN((calculations!A743-inputs!$B$21)/10000,100%),0) * inputs!$B$18</f>
        <v>2636.4</v>
      </c>
      <c r="H743" s="22">
        <f>IF(AND(inputs!$B$35="YES", calculations!A743&gt;=inputs!$B$36,calculations!A743&lt;inputs!$B$37),inputs!$B$38*MIN(2,inputs!$B$17),0)</f>
        <v>0</v>
      </c>
      <c r="I743" s="25">
        <f>MIN(inputs!$B$32,A743)</f>
        <v>20000</v>
      </c>
      <c r="J743" s="25">
        <f>inputs!$B$29*(1+inputs!$B$33)-MAX(0,inputs!$B$31*(I743-inputs!$B$30))</f>
        <v>46486.999999999993</v>
      </c>
      <c r="K743" s="26">
        <f t="shared" si="143"/>
        <v>20000</v>
      </c>
      <c r="L743" s="25">
        <f>MAX(0,J743*(1+inputs!$B$33)-MAX(0,inputs!$B$31*(K743-inputs!$B$30)))</f>
        <v>47184.304999999986</v>
      </c>
      <c r="M743" s="26">
        <f t="shared" si="144"/>
        <v>26011.111111111109</v>
      </c>
      <c r="N743" s="25">
        <f>MAX(0,L743*(1+inputs!$B$33)-MAX(0,inputs!$B$31*(M743-inputs!$B$30)))</f>
        <v>47367.629574999977</v>
      </c>
      <c r="O743" s="26">
        <f t="shared" si="145"/>
        <v>32022.222222222223</v>
      </c>
      <c r="P743" s="25">
        <f>MAX(0,N743*(1+inputs!$B$33)-MAX(0,inputs!$B$31*(O743-inputs!$B$30)))</f>
        <v>47012.704018624972</v>
      </c>
      <c r="Q743" s="26">
        <f t="shared" si="146"/>
        <v>38033.333333333328</v>
      </c>
      <c r="R743" s="25">
        <f>MAX(0,P743*(1+inputs!$B$33)-MAX(0,inputs!$B$31*(Q743-inputs!$B$30)))</f>
        <v>46111.45457890434</v>
      </c>
      <c r="S743" s="26">
        <f t="shared" si="147"/>
        <v>44044.444444444445</v>
      </c>
      <c r="T743" s="25">
        <f>MAX(0,R743*(1+inputs!$B$33)-MAX(0,inputs!$B$31*(S743-inputs!$B$30)))</f>
        <v>44655.686397587902</v>
      </c>
      <c r="U743" s="26">
        <f t="shared" si="148"/>
        <v>50055.555555555555</v>
      </c>
      <c r="V743" s="25">
        <f>MAX(0,T743*(1+inputs!$B$33)-MAX(0,inputs!$B$31*(U743-inputs!$B$30)))</f>
        <v>42637.081693551714</v>
      </c>
      <c r="W743" s="26">
        <f t="shared" si="149"/>
        <v>56066.666666666664</v>
      </c>
      <c r="X743" s="25">
        <f>MAX(0,V743*(1+inputs!$B$33)-MAX(0,inputs!$B$31*(W743-inputs!$B$30)))</f>
        <v>40047.197918954982</v>
      </c>
      <c r="Y743" s="26">
        <f t="shared" si="150"/>
        <v>62077.777777777781</v>
      </c>
      <c r="Z743" s="25">
        <f>MAX(0,X743*(1+inputs!$B$33)-MAX(0,inputs!$B$31*(Y743-inputs!$B$30)))</f>
        <v>36877.465887739301</v>
      </c>
      <c r="AA743" s="25">
        <f>MAX(0,Y743*(1+inputs!$B$33)-MAX(0,inputs!$B$31*(Z743-inputs!$B$30)))</f>
        <v>61506.532514547907</v>
      </c>
      <c r="AB743" s="26">
        <f t="shared" si="151"/>
        <v>74100</v>
      </c>
      <c r="AC743" s="25">
        <f>MAX(0,AA743*(1+inputs!$B$33)-MAX(0,inputs!$B$31*(AB743-inputs!$B$30)))</f>
        <v>57576.690502266116</v>
      </c>
      <c r="AD743" s="26">
        <f>IF(inputs!$B$27="YES",MAX(0,inputs!$B$31*(AB743-inputs!$B$30)),0)</f>
        <v>0</v>
      </c>
      <c r="AE743" s="3">
        <f t="shared" si="152"/>
        <v>25180.050000000003</v>
      </c>
      <c r="AF743" s="1">
        <f t="shared" si="155"/>
        <v>0.42</v>
      </c>
      <c r="AG743" s="8">
        <f t="shared" si="153"/>
        <v>48919.95</v>
      </c>
    </row>
    <row r="744" spans="1:33" x14ac:dyDescent="0.2">
      <c r="A744" s="11">
        <f t="shared" si="154"/>
        <v>74200</v>
      </c>
      <c r="B744" s="15">
        <f>inputs!$C$3-MAX(0,MIN((calculations!A744-inputs!$B$8)*0.5,inputs!$C$3))+IF(AND(inputs!$B$23="YES",A744&lt;=inputs!$B$25),inputs!$B$24,0)</f>
        <v>12570</v>
      </c>
      <c r="C744" s="15">
        <f>MAX(0,MIN(A744-B744,inputs!$C$4)*inputs!$B$3)</f>
        <v>7540.2000000000007</v>
      </c>
      <c r="D744" s="16">
        <f>MAX(0,(MIN(A744,inputs!$C$5)-(inputs!$C$4+B744))*inputs!$B$4)</f>
        <v>9571.6</v>
      </c>
      <c r="E744" s="16">
        <f>MAX(0, (calculations!A744-inputs!$C$5)*inputs!$B$5)</f>
        <v>0</v>
      </c>
      <c r="F744" s="19">
        <f>MAX(0,inputs!$B$13*(MIN(calculations!A744,inputs!$C$14)-inputs!$C$13))+MAX(0,inputs!$B$14*(calculations!A744-inputs!$C$14))</f>
        <v>5473.85</v>
      </c>
      <c r="G744" s="22">
        <f>MAX(MIN((calculations!A744-inputs!$B$21)/10000,100%),0) * inputs!$B$18</f>
        <v>2636.4</v>
      </c>
      <c r="H744" s="22">
        <f>IF(AND(inputs!$B$35="YES", calculations!A744&gt;=inputs!$B$36,calculations!A744&lt;inputs!$B$37),inputs!$B$38*MIN(2,inputs!$B$17),0)</f>
        <v>0</v>
      </c>
      <c r="I744" s="25">
        <f>MIN(inputs!$B$32,A744)</f>
        <v>20000</v>
      </c>
      <c r="J744" s="25">
        <f>inputs!$B$29*(1+inputs!$B$33)-MAX(0,inputs!$B$31*(I744-inputs!$B$30))</f>
        <v>46486.999999999993</v>
      </c>
      <c r="K744" s="26">
        <f t="shared" si="143"/>
        <v>20000</v>
      </c>
      <c r="L744" s="25">
        <f>MAX(0,J744*(1+inputs!$B$33)-MAX(0,inputs!$B$31*(K744-inputs!$B$30)))</f>
        <v>47184.304999999986</v>
      </c>
      <c r="M744" s="26">
        <f t="shared" si="144"/>
        <v>26022.222222222223</v>
      </c>
      <c r="N744" s="25">
        <f>MAX(0,L744*(1+inputs!$B$33)-MAX(0,inputs!$B$31*(M744-inputs!$B$30)))</f>
        <v>47366.629574999977</v>
      </c>
      <c r="O744" s="26">
        <f t="shared" si="145"/>
        <v>32044.444444444445</v>
      </c>
      <c r="P744" s="25">
        <f>MAX(0,N744*(1+inputs!$B$33)-MAX(0,inputs!$B$31*(O744-inputs!$B$30)))</f>
        <v>47009.689018624973</v>
      </c>
      <c r="Q744" s="26">
        <f t="shared" si="146"/>
        <v>38066.666666666672</v>
      </c>
      <c r="R744" s="25">
        <f>MAX(0,P744*(1+inputs!$B$33)-MAX(0,inputs!$B$31*(Q744-inputs!$B$30)))</f>
        <v>46105.394353904339</v>
      </c>
      <c r="S744" s="26">
        <f t="shared" si="147"/>
        <v>44088.888888888891</v>
      </c>
      <c r="T744" s="25">
        <f>MAX(0,R744*(1+inputs!$B$33)-MAX(0,inputs!$B$31*(S744-inputs!$B$30)))</f>
        <v>44645.535269212894</v>
      </c>
      <c r="U744" s="26">
        <f t="shared" si="148"/>
        <v>50111.111111111109</v>
      </c>
      <c r="V744" s="25">
        <f>MAX(0,T744*(1+inputs!$B$33)-MAX(0,inputs!$B$31*(U744-inputs!$B$30)))</f>
        <v>42621.778298251083</v>
      </c>
      <c r="W744" s="26">
        <f t="shared" si="149"/>
        <v>56133.333333333336</v>
      </c>
      <c r="X744" s="25">
        <f>MAX(0,V744*(1+inputs!$B$33)-MAX(0,inputs!$B$31*(W744-inputs!$B$30)))</f>
        <v>40025.664972724844</v>
      </c>
      <c r="Y744" s="26">
        <f t="shared" si="150"/>
        <v>62155.555555555555</v>
      </c>
      <c r="Z744" s="25">
        <f>MAX(0,X744*(1+inputs!$B$33)-MAX(0,inputs!$B$31*(Y744-inputs!$B$30)))</f>
        <v>36848.609947315708</v>
      </c>
      <c r="AA744" s="25">
        <f>MAX(0,Y744*(1+inputs!$B$33)-MAX(0,inputs!$B$31*(Z744-inputs!$B$30)))</f>
        <v>61588.073993630467</v>
      </c>
      <c r="AB744" s="26">
        <f t="shared" si="151"/>
        <v>74200</v>
      </c>
      <c r="AC744" s="25">
        <f>MAX(0,AA744*(1+inputs!$B$33)-MAX(0,inputs!$B$31*(AB744-inputs!$B$30)))</f>
        <v>57650.455103534914</v>
      </c>
      <c r="AD744" s="26">
        <f>IF(inputs!$B$27="YES",MAX(0,inputs!$B$31*(AB744-inputs!$B$30)),0)</f>
        <v>0</v>
      </c>
      <c r="AE744" s="3">
        <f t="shared" si="152"/>
        <v>25222.050000000003</v>
      </c>
      <c r="AF744" s="1">
        <f t="shared" si="155"/>
        <v>0.42</v>
      </c>
      <c r="AG744" s="8">
        <f t="shared" si="153"/>
        <v>48977.95</v>
      </c>
    </row>
    <row r="745" spans="1:33" x14ac:dyDescent="0.2">
      <c r="A745" s="11">
        <f t="shared" si="154"/>
        <v>74300</v>
      </c>
      <c r="B745" s="15">
        <f>inputs!$C$3-MAX(0,MIN((calculations!A745-inputs!$B$8)*0.5,inputs!$C$3))+IF(AND(inputs!$B$23="YES",A745&lt;=inputs!$B$25),inputs!$B$24,0)</f>
        <v>12570</v>
      </c>
      <c r="C745" s="15">
        <f>MAX(0,MIN(A745-B745,inputs!$C$4)*inputs!$B$3)</f>
        <v>7540.2000000000007</v>
      </c>
      <c r="D745" s="16">
        <f>MAX(0,(MIN(A745,inputs!$C$5)-(inputs!$C$4+B745))*inputs!$B$4)</f>
        <v>9611.6</v>
      </c>
      <c r="E745" s="16">
        <f>MAX(0, (calculations!A745-inputs!$C$5)*inputs!$B$5)</f>
        <v>0</v>
      </c>
      <c r="F745" s="19">
        <f>MAX(0,inputs!$B$13*(MIN(calculations!A745,inputs!$C$14)-inputs!$C$13))+MAX(0,inputs!$B$14*(calculations!A745-inputs!$C$14))</f>
        <v>5475.85</v>
      </c>
      <c r="G745" s="22">
        <f>MAX(MIN((calculations!A745-inputs!$B$21)/10000,100%),0) * inputs!$B$18</f>
        <v>2636.4</v>
      </c>
      <c r="H745" s="22">
        <f>IF(AND(inputs!$B$35="YES", calculations!A745&gt;=inputs!$B$36,calculations!A745&lt;inputs!$B$37),inputs!$B$38*MIN(2,inputs!$B$17),0)</f>
        <v>0</v>
      </c>
      <c r="I745" s="25">
        <f>MIN(inputs!$B$32,A745)</f>
        <v>20000</v>
      </c>
      <c r="J745" s="25">
        <f>inputs!$B$29*(1+inputs!$B$33)-MAX(0,inputs!$B$31*(I745-inputs!$B$30))</f>
        <v>46486.999999999993</v>
      </c>
      <c r="K745" s="26">
        <f t="shared" si="143"/>
        <v>20000</v>
      </c>
      <c r="L745" s="25">
        <f>MAX(0,J745*(1+inputs!$B$33)-MAX(0,inputs!$B$31*(K745-inputs!$B$30)))</f>
        <v>47184.304999999986</v>
      </c>
      <c r="M745" s="26">
        <f t="shared" si="144"/>
        <v>26033.333333333332</v>
      </c>
      <c r="N745" s="25">
        <f>MAX(0,L745*(1+inputs!$B$33)-MAX(0,inputs!$B$31*(M745-inputs!$B$30)))</f>
        <v>47365.629574999977</v>
      </c>
      <c r="O745" s="26">
        <f t="shared" si="145"/>
        <v>32066.666666666664</v>
      </c>
      <c r="P745" s="25">
        <f>MAX(0,N745*(1+inputs!$B$33)-MAX(0,inputs!$B$31*(O745-inputs!$B$30)))</f>
        <v>47006.674018624966</v>
      </c>
      <c r="Q745" s="26">
        <f t="shared" si="146"/>
        <v>38100</v>
      </c>
      <c r="R745" s="25">
        <f>MAX(0,P745*(1+inputs!$B$33)-MAX(0,inputs!$B$31*(Q745-inputs!$B$30)))</f>
        <v>46099.334128904331</v>
      </c>
      <c r="S745" s="26">
        <f t="shared" si="147"/>
        <v>44133.333333333328</v>
      </c>
      <c r="T745" s="25">
        <f>MAX(0,R745*(1+inputs!$B$33)-MAX(0,inputs!$B$31*(S745-inputs!$B$30)))</f>
        <v>44635.384140837887</v>
      </c>
      <c r="U745" s="26">
        <f t="shared" si="148"/>
        <v>50166.666666666672</v>
      </c>
      <c r="V745" s="25">
        <f>MAX(0,T745*(1+inputs!$B$33)-MAX(0,inputs!$B$31*(U745-inputs!$B$30)))</f>
        <v>42606.474902950446</v>
      </c>
      <c r="W745" s="26">
        <f t="shared" si="149"/>
        <v>56200</v>
      </c>
      <c r="X745" s="25">
        <f>MAX(0,V745*(1+inputs!$B$33)-MAX(0,inputs!$B$31*(W745-inputs!$B$30)))</f>
        <v>40004.132026494699</v>
      </c>
      <c r="Y745" s="26">
        <f t="shared" si="150"/>
        <v>62233.333333333336</v>
      </c>
      <c r="Z745" s="25">
        <f>MAX(0,X745*(1+inputs!$B$33)-MAX(0,inputs!$B$31*(Y745-inputs!$B$30)))</f>
        <v>36819.754006892115</v>
      </c>
      <c r="AA745" s="25">
        <f>MAX(0,Y745*(1+inputs!$B$33)-MAX(0,inputs!$B$31*(Z745-inputs!$B$30)))</f>
        <v>61669.615472713042</v>
      </c>
      <c r="AB745" s="26">
        <f t="shared" si="151"/>
        <v>74300</v>
      </c>
      <c r="AC745" s="25">
        <f>MAX(0,AA745*(1+inputs!$B$33)-MAX(0,inputs!$B$31*(AB745-inputs!$B$30)))</f>
        <v>57724.219704803727</v>
      </c>
      <c r="AD745" s="26">
        <f>IF(inputs!$B$27="YES",MAX(0,inputs!$B$31*(AB745-inputs!$B$30)),0)</f>
        <v>0</v>
      </c>
      <c r="AE745" s="3">
        <f t="shared" si="152"/>
        <v>25264.050000000003</v>
      </c>
      <c r="AF745" s="1">
        <f t="shared" si="155"/>
        <v>0.42</v>
      </c>
      <c r="AG745" s="8">
        <f t="shared" si="153"/>
        <v>49035.95</v>
      </c>
    </row>
    <row r="746" spans="1:33" x14ac:dyDescent="0.2">
      <c r="A746" s="11">
        <f t="shared" si="154"/>
        <v>74400</v>
      </c>
      <c r="B746" s="15">
        <f>inputs!$C$3-MAX(0,MIN((calculations!A746-inputs!$B$8)*0.5,inputs!$C$3))+IF(AND(inputs!$B$23="YES",A746&lt;=inputs!$B$25),inputs!$B$24,0)</f>
        <v>12570</v>
      </c>
      <c r="C746" s="15">
        <f>MAX(0,MIN(A746-B746,inputs!$C$4)*inputs!$B$3)</f>
        <v>7540.2000000000007</v>
      </c>
      <c r="D746" s="16">
        <f>MAX(0,(MIN(A746,inputs!$C$5)-(inputs!$C$4+B746))*inputs!$B$4)</f>
        <v>9651.6</v>
      </c>
      <c r="E746" s="16">
        <f>MAX(0, (calculations!A746-inputs!$C$5)*inputs!$B$5)</f>
        <v>0</v>
      </c>
      <c r="F746" s="19">
        <f>MAX(0,inputs!$B$13*(MIN(calculations!A746,inputs!$C$14)-inputs!$C$13))+MAX(0,inputs!$B$14*(calculations!A746-inputs!$C$14))</f>
        <v>5477.85</v>
      </c>
      <c r="G746" s="22">
        <f>MAX(MIN((calculations!A746-inputs!$B$21)/10000,100%),0) * inputs!$B$18</f>
        <v>2636.4</v>
      </c>
      <c r="H746" s="22">
        <f>IF(AND(inputs!$B$35="YES", calculations!A746&gt;=inputs!$B$36,calculations!A746&lt;inputs!$B$37),inputs!$B$38*MIN(2,inputs!$B$17),0)</f>
        <v>0</v>
      </c>
      <c r="I746" s="25">
        <f>MIN(inputs!$B$32,A746)</f>
        <v>20000</v>
      </c>
      <c r="J746" s="25">
        <f>inputs!$B$29*(1+inputs!$B$33)-MAX(0,inputs!$B$31*(I746-inputs!$B$30))</f>
        <v>46486.999999999993</v>
      </c>
      <c r="K746" s="26">
        <f t="shared" si="143"/>
        <v>20000</v>
      </c>
      <c r="L746" s="25">
        <f>MAX(0,J746*(1+inputs!$B$33)-MAX(0,inputs!$B$31*(K746-inputs!$B$30)))</f>
        <v>47184.304999999986</v>
      </c>
      <c r="M746" s="26">
        <f t="shared" si="144"/>
        <v>26044.444444444445</v>
      </c>
      <c r="N746" s="25">
        <f>MAX(0,L746*(1+inputs!$B$33)-MAX(0,inputs!$B$31*(M746-inputs!$B$30)))</f>
        <v>47364.629574999977</v>
      </c>
      <c r="O746" s="26">
        <f t="shared" si="145"/>
        <v>32088.888888888891</v>
      </c>
      <c r="P746" s="25">
        <f>MAX(0,N746*(1+inputs!$B$33)-MAX(0,inputs!$B$31*(O746-inputs!$B$30)))</f>
        <v>47003.659018624967</v>
      </c>
      <c r="Q746" s="26">
        <f t="shared" si="146"/>
        <v>38133.333333333328</v>
      </c>
      <c r="R746" s="25">
        <f>MAX(0,P746*(1+inputs!$B$33)-MAX(0,inputs!$B$31*(Q746-inputs!$B$30)))</f>
        <v>46093.273903904337</v>
      </c>
      <c r="S746" s="26">
        <f t="shared" si="147"/>
        <v>44177.777777777781</v>
      </c>
      <c r="T746" s="25">
        <f>MAX(0,R746*(1+inputs!$B$33)-MAX(0,inputs!$B$31*(S746-inputs!$B$30)))</f>
        <v>44625.233012462893</v>
      </c>
      <c r="U746" s="26">
        <f t="shared" si="148"/>
        <v>50222.222222222219</v>
      </c>
      <c r="V746" s="25">
        <f>MAX(0,T746*(1+inputs!$B$33)-MAX(0,inputs!$B$31*(U746-inputs!$B$30)))</f>
        <v>42591.171507649829</v>
      </c>
      <c r="W746" s="26">
        <f t="shared" si="149"/>
        <v>56266.666666666664</v>
      </c>
      <c r="X746" s="25">
        <f>MAX(0,V746*(1+inputs!$B$33)-MAX(0,inputs!$B$31*(W746-inputs!$B$30)))</f>
        <v>39982.599080264568</v>
      </c>
      <c r="Y746" s="26">
        <f t="shared" si="150"/>
        <v>62311.111111111109</v>
      </c>
      <c r="Z746" s="25">
        <f>MAX(0,X746*(1+inputs!$B$33)-MAX(0,inputs!$B$31*(Y746-inputs!$B$30)))</f>
        <v>36790.89806646853</v>
      </c>
      <c r="AA746" s="25">
        <f>MAX(0,Y746*(1+inputs!$B$33)-MAX(0,inputs!$B$31*(Z746-inputs!$B$30)))</f>
        <v>61751.156951795601</v>
      </c>
      <c r="AB746" s="26">
        <f t="shared" si="151"/>
        <v>74400</v>
      </c>
      <c r="AC746" s="25">
        <f>MAX(0,AA746*(1+inputs!$B$33)-MAX(0,inputs!$B$31*(AB746-inputs!$B$30)))</f>
        <v>57797.984306072525</v>
      </c>
      <c r="AD746" s="26">
        <f>IF(inputs!$B$27="YES",MAX(0,inputs!$B$31*(AB746-inputs!$B$30)),0)</f>
        <v>0</v>
      </c>
      <c r="AE746" s="3">
        <f t="shared" si="152"/>
        <v>25306.050000000003</v>
      </c>
      <c r="AF746" s="1">
        <f t="shared" si="155"/>
        <v>0.42</v>
      </c>
      <c r="AG746" s="8">
        <f t="shared" si="153"/>
        <v>49093.95</v>
      </c>
    </row>
    <row r="747" spans="1:33" x14ac:dyDescent="0.2">
      <c r="A747" s="11">
        <f t="shared" si="154"/>
        <v>74500</v>
      </c>
      <c r="B747" s="15">
        <f>inputs!$C$3-MAX(0,MIN((calculations!A747-inputs!$B$8)*0.5,inputs!$C$3))+IF(AND(inputs!$B$23="YES",A747&lt;=inputs!$B$25),inputs!$B$24,0)</f>
        <v>12570</v>
      </c>
      <c r="C747" s="15">
        <f>MAX(0,MIN(A747-B747,inputs!$C$4)*inputs!$B$3)</f>
        <v>7540.2000000000007</v>
      </c>
      <c r="D747" s="16">
        <f>MAX(0,(MIN(A747,inputs!$C$5)-(inputs!$C$4+B747))*inputs!$B$4)</f>
        <v>9691.6</v>
      </c>
      <c r="E747" s="16">
        <f>MAX(0, (calculations!A747-inputs!$C$5)*inputs!$B$5)</f>
        <v>0</v>
      </c>
      <c r="F747" s="19">
        <f>MAX(0,inputs!$B$13*(MIN(calculations!A747,inputs!$C$14)-inputs!$C$13))+MAX(0,inputs!$B$14*(calculations!A747-inputs!$C$14))</f>
        <v>5479.85</v>
      </c>
      <c r="G747" s="22">
        <f>MAX(MIN((calculations!A747-inputs!$B$21)/10000,100%),0) * inputs!$B$18</f>
        <v>2636.4</v>
      </c>
      <c r="H747" s="22">
        <f>IF(AND(inputs!$B$35="YES", calculations!A747&gt;=inputs!$B$36,calculations!A747&lt;inputs!$B$37),inputs!$B$38*MIN(2,inputs!$B$17),0)</f>
        <v>0</v>
      </c>
      <c r="I747" s="25">
        <f>MIN(inputs!$B$32,A747)</f>
        <v>20000</v>
      </c>
      <c r="J747" s="25">
        <f>inputs!$B$29*(1+inputs!$B$33)-MAX(0,inputs!$B$31*(I747-inputs!$B$30))</f>
        <v>46486.999999999993</v>
      </c>
      <c r="K747" s="26">
        <f t="shared" si="143"/>
        <v>20000</v>
      </c>
      <c r="L747" s="25">
        <f>MAX(0,J747*(1+inputs!$B$33)-MAX(0,inputs!$B$31*(K747-inputs!$B$30)))</f>
        <v>47184.304999999986</v>
      </c>
      <c r="M747" s="26">
        <f t="shared" si="144"/>
        <v>26055.555555555555</v>
      </c>
      <c r="N747" s="25">
        <f>MAX(0,L747*(1+inputs!$B$33)-MAX(0,inputs!$B$31*(M747-inputs!$B$30)))</f>
        <v>47363.629574999977</v>
      </c>
      <c r="O747" s="26">
        <f t="shared" si="145"/>
        <v>32111.111111111109</v>
      </c>
      <c r="P747" s="25">
        <f>MAX(0,N747*(1+inputs!$B$33)-MAX(0,inputs!$B$31*(O747-inputs!$B$30)))</f>
        <v>47000.644018624967</v>
      </c>
      <c r="Q747" s="26">
        <f t="shared" si="146"/>
        <v>38166.666666666672</v>
      </c>
      <c r="R747" s="25">
        <f>MAX(0,P747*(1+inputs!$B$33)-MAX(0,inputs!$B$31*(Q747-inputs!$B$30)))</f>
        <v>46087.213678904336</v>
      </c>
      <c r="S747" s="26">
        <f t="shared" si="147"/>
        <v>44222.222222222219</v>
      </c>
      <c r="T747" s="25">
        <f>MAX(0,R747*(1+inputs!$B$33)-MAX(0,inputs!$B$31*(S747-inputs!$B$30)))</f>
        <v>44615.081884087893</v>
      </c>
      <c r="U747" s="26">
        <f t="shared" si="148"/>
        <v>50277.777777777781</v>
      </c>
      <c r="V747" s="25">
        <f>MAX(0,T747*(1+inputs!$B$33)-MAX(0,inputs!$B$31*(U747-inputs!$B$30)))</f>
        <v>42575.868112349206</v>
      </c>
      <c r="W747" s="26">
        <f t="shared" si="149"/>
        <v>56333.333333333336</v>
      </c>
      <c r="X747" s="25">
        <f>MAX(0,V747*(1+inputs!$B$33)-MAX(0,inputs!$B$31*(W747-inputs!$B$30)))</f>
        <v>39961.066134034438</v>
      </c>
      <c r="Y747" s="26">
        <f t="shared" si="150"/>
        <v>62388.888888888891</v>
      </c>
      <c r="Z747" s="25">
        <f>MAX(0,X747*(1+inputs!$B$33)-MAX(0,inputs!$B$31*(Y747-inputs!$B$30)))</f>
        <v>36762.042126044951</v>
      </c>
      <c r="AA747" s="25">
        <f>MAX(0,Y747*(1+inputs!$B$33)-MAX(0,inputs!$B$31*(Z747-inputs!$B$30)))</f>
        <v>61832.698430878176</v>
      </c>
      <c r="AB747" s="26">
        <f t="shared" si="151"/>
        <v>74500</v>
      </c>
      <c r="AC747" s="25">
        <f>MAX(0,AA747*(1+inputs!$B$33)-MAX(0,inputs!$B$31*(AB747-inputs!$B$30)))</f>
        <v>57871.748907341338</v>
      </c>
      <c r="AD747" s="26">
        <f>IF(inputs!$B$27="YES",MAX(0,inputs!$B$31*(AB747-inputs!$B$30)),0)</f>
        <v>0</v>
      </c>
      <c r="AE747" s="3">
        <f t="shared" si="152"/>
        <v>25348.050000000003</v>
      </c>
      <c r="AF747" s="1">
        <f t="shared" si="155"/>
        <v>0.42</v>
      </c>
      <c r="AG747" s="8">
        <f t="shared" si="153"/>
        <v>49151.95</v>
      </c>
    </row>
    <row r="748" spans="1:33" x14ac:dyDescent="0.2">
      <c r="A748" s="11">
        <f t="shared" si="154"/>
        <v>74600</v>
      </c>
      <c r="B748" s="15">
        <f>inputs!$C$3-MAX(0,MIN((calculations!A748-inputs!$B$8)*0.5,inputs!$C$3))+IF(AND(inputs!$B$23="YES",A748&lt;=inputs!$B$25),inputs!$B$24,0)</f>
        <v>12570</v>
      </c>
      <c r="C748" s="15">
        <f>MAX(0,MIN(A748-B748,inputs!$C$4)*inputs!$B$3)</f>
        <v>7540.2000000000007</v>
      </c>
      <c r="D748" s="16">
        <f>MAX(0,(MIN(A748,inputs!$C$5)-(inputs!$C$4+B748))*inputs!$B$4)</f>
        <v>9731.6</v>
      </c>
      <c r="E748" s="16">
        <f>MAX(0, (calculations!A748-inputs!$C$5)*inputs!$B$5)</f>
        <v>0</v>
      </c>
      <c r="F748" s="19">
        <f>MAX(0,inputs!$B$13*(MIN(calculations!A748,inputs!$C$14)-inputs!$C$13))+MAX(0,inputs!$B$14*(calculations!A748-inputs!$C$14))</f>
        <v>5481.85</v>
      </c>
      <c r="G748" s="22">
        <f>MAX(MIN((calculations!A748-inputs!$B$21)/10000,100%),0) * inputs!$B$18</f>
        <v>2636.4</v>
      </c>
      <c r="H748" s="22">
        <f>IF(AND(inputs!$B$35="YES", calculations!A748&gt;=inputs!$B$36,calculations!A748&lt;inputs!$B$37),inputs!$B$38*MIN(2,inputs!$B$17),0)</f>
        <v>0</v>
      </c>
      <c r="I748" s="25">
        <f>MIN(inputs!$B$32,A748)</f>
        <v>20000</v>
      </c>
      <c r="J748" s="25">
        <f>inputs!$B$29*(1+inputs!$B$33)-MAX(0,inputs!$B$31*(I748-inputs!$B$30))</f>
        <v>46486.999999999993</v>
      </c>
      <c r="K748" s="26">
        <f t="shared" si="143"/>
        <v>20000</v>
      </c>
      <c r="L748" s="25">
        <f>MAX(0,J748*(1+inputs!$B$33)-MAX(0,inputs!$B$31*(K748-inputs!$B$30)))</f>
        <v>47184.304999999986</v>
      </c>
      <c r="M748" s="26">
        <f t="shared" si="144"/>
        <v>26066.666666666668</v>
      </c>
      <c r="N748" s="25">
        <f>MAX(0,L748*(1+inputs!$B$33)-MAX(0,inputs!$B$31*(M748-inputs!$B$30)))</f>
        <v>47362.629574999977</v>
      </c>
      <c r="O748" s="26">
        <f t="shared" si="145"/>
        <v>32133.333333333336</v>
      </c>
      <c r="P748" s="25">
        <f>MAX(0,N748*(1+inputs!$B$33)-MAX(0,inputs!$B$31*(O748-inputs!$B$30)))</f>
        <v>46997.629018624968</v>
      </c>
      <c r="Q748" s="26">
        <f t="shared" si="146"/>
        <v>38200</v>
      </c>
      <c r="R748" s="25">
        <f>MAX(0,P748*(1+inputs!$B$33)-MAX(0,inputs!$B$31*(Q748-inputs!$B$30)))</f>
        <v>46081.153453904335</v>
      </c>
      <c r="S748" s="26">
        <f t="shared" si="147"/>
        <v>44266.666666666672</v>
      </c>
      <c r="T748" s="25">
        <f>MAX(0,R748*(1+inputs!$B$33)-MAX(0,inputs!$B$31*(S748-inputs!$B$30)))</f>
        <v>44604.930755712892</v>
      </c>
      <c r="U748" s="26">
        <f t="shared" si="148"/>
        <v>50333.333333333328</v>
      </c>
      <c r="V748" s="25">
        <f>MAX(0,T748*(1+inputs!$B$33)-MAX(0,inputs!$B$31*(U748-inputs!$B$30)))</f>
        <v>42560.564717048575</v>
      </c>
      <c r="W748" s="26">
        <f t="shared" si="149"/>
        <v>56400</v>
      </c>
      <c r="X748" s="25">
        <f>MAX(0,V748*(1+inputs!$B$33)-MAX(0,inputs!$B$31*(W748-inputs!$B$30)))</f>
        <v>39939.5331878043</v>
      </c>
      <c r="Y748" s="26">
        <f t="shared" si="150"/>
        <v>62466.666666666664</v>
      </c>
      <c r="Z748" s="25">
        <f>MAX(0,X748*(1+inputs!$B$33)-MAX(0,inputs!$B$31*(Y748-inputs!$B$30)))</f>
        <v>36733.186185621358</v>
      </c>
      <c r="AA748" s="25">
        <f>MAX(0,Y748*(1+inputs!$B$33)-MAX(0,inputs!$B$31*(Z748-inputs!$B$30)))</f>
        <v>61914.239909960736</v>
      </c>
      <c r="AB748" s="26">
        <f t="shared" si="151"/>
        <v>74600</v>
      </c>
      <c r="AC748" s="25">
        <f>MAX(0,AA748*(1+inputs!$B$33)-MAX(0,inputs!$B$31*(AB748-inputs!$B$30)))</f>
        <v>57945.513508610136</v>
      </c>
      <c r="AD748" s="26">
        <f>IF(inputs!$B$27="YES",MAX(0,inputs!$B$31*(AB748-inputs!$B$30)),0)</f>
        <v>0</v>
      </c>
      <c r="AE748" s="3">
        <f t="shared" si="152"/>
        <v>25390.050000000003</v>
      </c>
      <c r="AF748" s="1">
        <f t="shared" si="155"/>
        <v>0.42</v>
      </c>
      <c r="AG748" s="8">
        <f t="shared" si="153"/>
        <v>49209.95</v>
      </c>
    </row>
    <row r="749" spans="1:33" x14ac:dyDescent="0.2">
      <c r="A749" s="11">
        <f t="shared" si="154"/>
        <v>74700</v>
      </c>
      <c r="B749" s="15">
        <f>inputs!$C$3-MAX(0,MIN((calculations!A749-inputs!$B$8)*0.5,inputs!$C$3))+IF(AND(inputs!$B$23="YES",A749&lt;=inputs!$B$25),inputs!$B$24,0)</f>
        <v>12570</v>
      </c>
      <c r="C749" s="15">
        <f>MAX(0,MIN(A749-B749,inputs!$C$4)*inputs!$B$3)</f>
        <v>7540.2000000000007</v>
      </c>
      <c r="D749" s="16">
        <f>MAX(0,(MIN(A749,inputs!$C$5)-(inputs!$C$4+B749))*inputs!$B$4)</f>
        <v>9771.6</v>
      </c>
      <c r="E749" s="16">
        <f>MAX(0, (calculations!A749-inputs!$C$5)*inputs!$B$5)</f>
        <v>0</v>
      </c>
      <c r="F749" s="19">
        <f>MAX(0,inputs!$B$13*(MIN(calculations!A749,inputs!$C$14)-inputs!$C$13))+MAX(0,inputs!$B$14*(calculations!A749-inputs!$C$14))</f>
        <v>5483.85</v>
      </c>
      <c r="G749" s="22">
        <f>MAX(MIN((calculations!A749-inputs!$B$21)/10000,100%),0) * inputs!$B$18</f>
        <v>2636.4</v>
      </c>
      <c r="H749" s="22">
        <f>IF(AND(inputs!$B$35="YES", calculations!A749&gt;=inputs!$B$36,calculations!A749&lt;inputs!$B$37),inputs!$B$38*MIN(2,inputs!$B$17),0)</f>
        <v>0</v>
      </c>
      <c r="I749" s="25">
        <f>MIN(inputs!$B$32,A749)</f>
        <v>20000</v>
      </c>
      <c r="J749" s="25">
        <f>inputs!$B$29*(1+inputs!$B$33)-MAX(0,inputs!$B$31*(I749-inputs!$B$30))</f>
        <v>46486.999999999993</v>
      </c>
      <c r="K749" s="26">
        <f t="shared" si="143"/>
        <v>20000</v>
      </c>
      <c r="L749" s="25">
        <f>MAX(0,J749*(1+inputs!$B$33)-MAX(0,inputs!$B$31*(K749-inputs!$B$30)))</f>
        <v>47184.304999999986</v>
      </c>
      <c r="M749" s="26">
        <f t="shared" si="144"/>
        <v>26077.777777777777</v>
      </c>
      <c r="N749" s="25">
        <f>MAX(0,L749*(1+inputs!$B$33)-MAX(0,inputs!$B$31*(M749-inputs!$B$30)))</f>
        <v>47361.629574999977</v>
      </c>
      <c r="O749" s="26">
        <f t="shared" si="145"/>
        <v>32155.555555555555</v>
      </c>
      <c r="P749" s="25">
        <f>MAX(0,N749*(1+inputs!$B$33)-MAX(0,inputs!$B$31*(O749-inputs!$B$30)))</f>
        <v>46994.614018624969</v>
      </c>
      <c r="Q749" s="26">
        <f t="shared" si="146"/>
        <v>38233.333333333328</v>
      </c>
      <c r="R749" s="25">
        <f>MAX(0,P749*(1+inputs!$B$33)-MAX(0,inputs!$B$31*(Q749-inputs!$B$30)))</f>
        <v>46075.093228904334</v>
      </c>
      <c r="S749" s="26">
        <f t="shared" si="147"/>
        <v>44311.111111111109</v>
      </c>
      <c r="T749" s="25">
        <f>MAX(0,R749*(1+inputs!$B$33)-MAX(0,inputs!$B$31*(S749-inputs!$B$30)))</f>
        <v>44594.779627337892</v>
      </c>
      <c r="U749" s="26">
        <f t="shared" si="148"/>
        <v>50388.888888888891</v>
      </c>
      <c r="V749" s="25">
        <f>MAX(0,T749*(1+inputs!$B$33)-MAX(0,inputs!$B$31*(U749-inputs!$B$30)))</f>
        <v>42545.261321747952</v>
      </c>
      <c r="W749" s="26">
        <f t="shared" si="149"/>
        <v>56466.666666666664</v>
      </c>
      <c r="X749" s="25">
        <f>MAX(0,V749*(1+inputs!$B$33)-MAX(0,inputs!$B$31*(W749-inputs!$B$30)))</f>
        <v>39918.000241574162</v>
      </c>
      <c r="Y749" s="26">
        <f t="shared" si="150"/>
        <v>62544.444444444445</v>
      </c>
      <c r="Z749" s="25">
        <f>MAX(0,X749*(1+inputs!$B$33)-MAX(0,inputs!$B$31*(Y749-inputs!$B$30)))</f>
        <v>36704.330245197765</v>
      </c>
      <c r="AA749" s="25">
        <f>MAX(0,Y749*(1+inputs!$B$33)-MAX(0,inputs!$B$31*(Z749-inputs!$B$30)))</f>
        <v>61995.781389043303</v>
      </c>
      <c r="AB749" s="26">
        <f t="shared" si="151"/>
        <v>74700</v>
      </c>
      <c r="AC749" s="25">
        <f>MAX(0,AA749*(1+inputs!$B$33)-MAX(0,inputs!$B$31*(AB749-inputs!$B$30)))</f>
        <v>58019.278109878942</v>
      </c>
      <c r="AD749" s="26">
        <f>IF(inputs!$B$27="YES",MAX(0,inputs!$B$31*(AB749-inputs!$B$30)),0)</f>
        <v>0</v>
      </c>
      <c r="AE749" s="3">
        <f t="shared" si="152"/>
        <v>25432.050000000003</v>
      </c>
      <c r="AF749" s="1">
        <f t="shared" si="155"/>
        <v>0.42</v>
      </c>
      <c r="AG749" s="8">
        <f t="shared" si="153"/>
        <v>49267.95</v>
      </c>
    </row>
    <row r="750" spans="1:33" x14ac:dyDescent="0.2">
      <c r="A750" s="11">
        <f t="shared" si="154"/>
        <v>74800</v>
      </c>
      <c r="B750" s="15">
        <f>inputs!$C$3-MAX(0,MIN((calculations!A750-inputs!$B$8)*0.5,inputs!$C$3))+IF(AND(inputs!$B$23="YES",A750&lt;=inputs!$B$25),inputs!$B$24,0)</f>
        <v>12570</v>
      </c>
      <c r="C750" s="15">
        <f>MAX(0,MIN(A750-B750,inputs!$C$4)*inputs!$B$3)</f>
        <v>7540.2000000000007</v>
      </c>
      <c r="D750" s="16">
        <f>MAX(0,(MIN(A750,inputs!$C$5)-(inputs!$C$4+B750))*inputs!$B$4)</f>
        <v>9811.6</v>
      </c>
      <c r="E750" s="16">
        <f>MAX(0, (calculations!A750-inputs!$C$5)*inputs!$B$5)</f>
        <v>0</v>
      </c>
      <c r="F750" s="19">
        <f>MAX(0,inputs!$B$13*(MIN(calculations!A750,inputs!$C$14)-inputs!$C$13))+MAX(0,inputs!$B$14*(calculations!A750-inputs!$C$14))</f>
        <v>5485.85</v>
      </c>
      <c r="G750" s="22">
        <f>MAX(MIN((calculations!A750-inputs!$B$21)/10000,100%),0) * inputs!$B$18</f>
        <v>2636.4</v>
      </c>
      <c r="H750" s="22">
        <f>IF(AND(inputs!$B$35="YES", calculations!A750&gt;=inputs!$B$36,calculations!A750&lt;inputs!$B$37),inputs!$B$38*MIN(2,inputs!$B$17),0)</f>
        <v>0</v>
      </c>
      <c r="I750" s="25">
        <f>MIN(inputs!$B$32,A750)</f>
        <v>20000</v>
      </c>
      <c r="J750" s="25">
        <f>inputs!$B$29*(1+inputs!$B$33)-MAX(0,inputs!$B$31*(I750-inputs!$B$30))</f>
        <v>46486.999999999993</v>
      </c>
      <c r="K750" s="26">
        <f t="shared" si="143"/>
        <v>20000</v>
      </c>
      <c r="L750" s="25">
        <f>MAX(0,J750*(1+inputs!$B$33)-MAX(0,inputs!$B$31*(K750-inputs!$B$30)))</f>
        <v>47184.304999999986</v>
      </c>
      <c r="M750" s="26">
        <f t="shared" si="144"/>
        <v>26088.888888888891</v>
      </c>
      <c r="N750" s="25">
        <f>MAX(0,L750*(1+inputs!$B$33)-MAX(0,inputs!$B$31*(M750-inputs!$B$30)))</f>
        <v>47360.629574999977</v>
      </c>
      <c r="O750" s="26">
        <f t="shared" si="145"/>
        <v>32177.777777777777</v>
      </c>
      <c r="P750" s="25">
        <f>MAX(0,N750*(1+inputs!$B$33)-MAX(0,inputs!$B$31*(O750-inputs!$B$30)))</f>
        <v>46991.599018624969</v>
      </c>
      <c r="Q750" s="26">
        <f t="shared" si="146"/>
        <v>38266.666666666672</v>
      </c>
      <c r="R750" s="25">
        <f>MAX(0,P750*(1+inputs!$B$33)-MAX(0,inputs!$B$31*(Q750-inputs!$B$30)))</f>
        <v>46069.03300390434</v>
      </c>
      <c r="S750" s="26">
        <f t="shared" si="147"/>
        <v>44355.555555555555</v>
      </c>
      <c r="T750" s="25">
        <f>MAX(0,R750*(1+inputs!$B$33)-MAX(0,inputs!$B$31*(S750-inputs!$B$30)))</f>
        <v>44584.628498962898</v>
      </c>
      <c r="U750" s="26">
        <f t="shared" si="148"/>
        <v>50444.444444444445</v>
      </c>
      <c r="V750" s="25">
        <f>MAX(0,T750*(1+inputs!$B$33)-MAX(0,inputs!$B$31*(U750-inputs!$B$30)))</f>
        <v>42529.957926447336</v>
      </c>
      <c r="W750" s="26">
        <f t="shared" si="149"/>
        <v>56533.333333333336</v>
      </c>
      <c r="X750" s="25">
        <f>MAX(0,V750*(1+inputs!$B$33)-MAX(0,inputs!$B$31*(W750-inputs!$B$30)))</f>
        <v>39896.467295344039</v>
      </c>
      <c r="Y750" s="26">
        <f t="shared" si="150"/>
        <v>62622.222222222219</v>
      </c>
      <c r="Z750" s="25">
        <f>MAX(0,X750*(1+inputs!$B$33)-MAX(0,inputs!$B$31*(Y750-inputs!$B$30)))</f>
        <v>36675.474304774194</v>
      </c>
      <c r="AA750" s="25">
        <f>MAX(0,Y750*(1+inputs!$B$33)-MAX(0,inputs!$B$31*(Z750-inputs!$B$30)))</f>
        <v>62077.32286812587</v>
      </c>
      <c r="AB750" s="26">
        <f t="shared" si="151"/>
        <v>74800</v>
      </c>
      <c r="AC750" s="25">
        <f>MAX(0,AA750*(1+inputs!$B$33)-MAX(0,inputs!$B$31*(AB750-inputs!$B$30)))</f>
        <v>58093.042711147747</v>
      </c>
      <c r="AD750" s="26">
        <f>IF(inputs!$B$27="YES",MAX(0,inputs!$B$31*(AB750-inputs!$B$30)),0)</f>
        <v>0</v>
      </c>
      <c r="AE750" s="3">
        <f t="shared" si="152"/>
        <v>25474.050000000003</v>
      </c>
      <c r="AF750" s="1">
        <f t="shared" si="155"/>
        <v>0.42</v>
      </c>
      <c r="AG750" s="8">
        <f t="shared" si="153"/>
        <v>49325.95</v>
      </c>
    </row>
    <row r="751" spans="1:33" x14ac:dyDescent="0.2">
      <c r="A751" s="11">
        <f t="shared" si="154"/>
        <v>74900</v>
      </c>
      <c r="B751" s="15">
        <f>inputs!$C$3-MAX(0,MIN((calculations!A751-inputs!$B$8)*0.5,inputs!$C$3))+IF(AND(inputs!$B$23="YES",A751&lt;=inputs!$B$25),inputs!$B$24,0)</f>
        <v>12570</v>
      </c>
      <c r="C751" s="15">
        <f>MAX(0,MIN(A751-B751,inputs!$C$4)*inputs!$B$3)</f>
        <v>7540.2000000000007</v>
      </c>
      <c r="D751" s="16">
        <f>MAX(0,(MIN(A751,inputs!$C$5)-(inputs!$C$4+B751))*inputs!$B$4)</f>
        <v>9851.6</v>
      </c>
      <c r="E751" s="16">
        <f>MAX(0, (calculations!A751-inputs!$C$5)*inputs!$B$5)</f>
        <v>0</v>
      </c>
      <c r="F751" s="19">
        <f>MAX(0,inputs!$B$13*(MIN(calculations!A751,inputs!$C$14)-inputs!$C$13))+MAX(0,inputs!$B$14*(calculations!A751-inputs!$C$14))</f>
        <v>5487.85</v>
      </c>
      <c r="G751" s="22">
        <f>MAX(MIN((calculations!A751-inputs!$B$21)/10000,100%),0) * inputs!$B$18</f>
        <v>2636.4</v>
      </c>
      <c r="H751" s="22">
        <f>IF(AND(inputs!$B$35="YES", calculations!A751&gt;=inputs!$B$36,calculations!A751&lt;inputs!$B$37),inputs!$B$38*MIN(2,inputs!$B$17),0)</f>
        <v>0</v>
      </c>
      <c r="I751" s="25">
        <f>MIN(inputs!$B$32,A751)</f>
        <v>20000</v>
      </c>
      <c r="J751" s="25">
        <f>inputs!$B$29*(1+inputs!$B$33)-MAX(0,inputs!$B$31*(I751-inputs!$B$30))</f>
        <v>46486.999999999993</v>
      </c>
      <c r="K751" s="26">
        <f t="shared" si="143"/>
        <v>20000</v>
      </c>
      <c r="L751" s="25">
        <f>MAX(0,J751*(1+inputs!$B$33)-MAX(0,inputs!$B$31*(K751-inputs!$B$30)))</f>
        <v>47184.304999999986</v>
      </c>
      <c r="M751" s="26">
        <f t="shared" si="144"/>
        <v>26100</v>
      </c>
      <c r="N751" s="25">
        <f>MAX(0,L751*(1+inputs!$B$33)-MAX(0,inputs!$B$31*(M751-inputs!$B$30)))</f>
        <v>47359.629574999977</v>
      </c>
      <c r="O751" s="26">
        <f t="shared" si="145"/>
        <v>32200</v>
      </c>
      <c r="P751" s="25">
        <f>MAX(0,N751*(1+inputs!$B$33)-MAX(0,inputs!$B$31*(O751-inputs!$B$30)))</f>
        <v>46988.58401862497</v>
      </c>
      <c r="Q751" s="26">
        <f t="shared" si="146"/>
        <v>38300</v>
      </c>
      <c r="R751" s="25">
        <f>MAX(0,P751*(1+inputs!$B$33)-MAX(0,inputs!$B$31*(Q751-inputs!$B$30)))</f>
        <v>46062.972778904339</v>
      </c>
      <c r="S751" s="26">
        <f t="shared" si="147"/>
        <v>44400</v>
      </c>
      <c r="T751" s="25">
        <f>MAX(0,R751*(1+inputs!$B$33)-MAX(0,inputs!$B$31*(S751-inputs!$B$30)))</f>
        <v>44574.477370587898</v>
      </c>
      <c r="U751" s="26">
        <f t="shared" si="148"/>
        <v>50500</v>
      </c>
      <c r="V751" s="25">
        <f>MAX(0,T751*(1+inputs!$B$33)-MAX(0,inputs!$B$31*(U751-inputs!$B$30)))</f>
        <v>42514.654531146713</v>
      </c>
      <c r="W751" s="26">
        <f t="shared" si="149"/>
        <v>56600</v>
      </c>
      <c r="X751" s="25">
        <f>MAX(0,V751*(1+inputs!$B$33)-MAX(0,inputs!$B$31*(W751-inputs!$B$30)))</f>
        <v>39874.934349113908</v>
      </c>
      <c r="Y751" s="26">
        <f t="shared" si="150"/>
        <v>62700</v>
      </c>
      <c r="Z751" s="25">
        <f>MAX(0,X751*(1+inputs!$B$33)-MAX(0,inputs!$B$31*(Y751-inputs!$B$30)))</f>
        <v>36646.618364350608</v>
      </c>
      <c r="AA751" s="25">
        <f>MAX(0,Y751*(1+inputs!$B$33)-MAX(0,inputs!$B$31*(Z751-inputs!$B$30)))</f>
        <v>62158.864347208437</v>
      </c>
      <c r="AB751" s="26">
        <f t="shared" si="151"/>
        <v>74900</v>
      </c>
      <c r="AC751" s="25">
        <f>MAX(0,AA751*(1+inputs!$B$33)-MAX(0,inputs!$B$31*(AB751-inputs!$B$30)))</f>
        <v>58166.807312416553</v>
      </c>
      <c r="AD751" s="26">
        <f>IF(inputs!$B$27="YES",MAX(0,inputs!$B$31*(AB751-inputs!$B$30)),0)</f>
        <v>0</v>
      </c>
      <c r="AE751" s="3">
        <f t="shared" si="152"/>
        <v>25516.050000000003</v>
      </c>
      <c r="AF751" s="1">
        <f t="shared" si="155"/>
        <v>0.42</v>
      </c>
      <c r="AG751" s="8">
        <f t="shared" si="153"/>
        <v>49383.95</v>
      </c>
    </row>
    <row r="752" spans="1:33" x14ac:dyDescent="0.2">
      <c r="A752" s="11">
        <f t="shared" si="154"/>
        <v>75000</v>
      </c>
      <c r="B752" s="15">
        <f>inputs!$C$3-MAX(0,MIN((calculations!A752-inputs!$B$8)*0.5,inputs!$C$3))+IF(AND(inputs!$B$23="YES",A752&lt;=inputs!$B$25),inputs!$B$24,0)</f>
        <v>12570</v>
      </c>
      <c r="C752" s="15">
        <f>MAX(0,MIN(A752-B752,inputs!$C$4)*inputs!$B$3)</f>
        <v>7540.2000000000007</v>
      </c>
      <c r="D752" s="16">
        <f>MAX(0,(MIN(A752,inputs!$C$5)-(inputs!$C$4+B752))*inputs!$B$4)</f>
        <v>9891.6</v>
      </c>
      <c r="E752" s="16">
        <f>MAX(0, (calculations!A752-inputs!$C$5)*inputs!$B$5)</f>
        <v>0</v>
      </c>
      <c r="F752" s="19">
        <f>MAX(0,inputs!$B$13*(MIN(calculations!A752,inputs!$C$14)-inputs!$C$13))+MAX(0,inputs!$B$14*(calculations!A752-inputs!$C$14))</f>
        <v>5489.85</v>
      </c>
      <c r="G752" s="22">
        <f>MAX(MIN((calculations!A752-inputs!$B$21)/10000,100%),0) * inputs!$B$18</f>
        <v>2636.4</v>
      </c>
      <c r="H752" s="22">
        <f>IF(AND(inputs!$B$35="YES", calculations!A752&gt;=inputs!$B$36,calculations!A752&lt;inputs!$B$37),inputs!$B$38*MIN(2,inputs!$B$17),0)</f>
        <v>0</v>
      </c>
      <c r="I752" s="25">
        <f>MIN(inputs!$B$32,A752)</f>
        <v>20000</v>
      </c>
      <c r="J752" s="25">
        <f>inputs!$B$29*(1+inputs!$B$33)-MAX(0,inputs!$B$31*(I752-inputs!$B$30))</f>
        <v>46486.999999999993</v>
      </c>
      <c r="K752" s="26">
        <f t="shared" si="143"/>
        <v>20000</v>
      </c>
      <c r="L752" s="25">
        <f>MAX(0,J752*(1+inputs!$B$33)-MAX(0,inputs!$B$31*(K752-inputs!$B$30)))</f>
        <v>47184.304999999986</v>
      </c>
      <c r="M752" s="26">
        <f t="shared" si="144"/>
        <v>26111.111111111109</v>
      </c>
      <c r="N752" s="25">
        <f>MAX(0,L752*(1+inputs!$B$33)-MAX(0,inputs!$B$31*(M752-inputs!$B$30)))</f>
        <v>47358.629574999977</v>
      </c>
      <c r="O752" s="26">
        <f t="shared" si="145"/>
        <v>32222.222222222223</v>
      </c>
      <c r="P752" s="25">
        <f>MAX(0,N752*(1+inputs!$B$33)-MAX(0,inputs!$B$31*(O752-inputs!$B$30)))</f>
        <v>46985.56901862497</v>
      </c>
      <c r="Q752" s="26">
        <f t="shared" si="146"/>
        <v>38333.333333333328</v>
      </c>
      <c r="R752" s="25">
        <f>MAX(0,P752*(1+inputs!$B$33)-MAX(0,inputs!$B$31*(Q752-inputs!$B$30)))</f>
        <v>46056.912553904338</v>
      </c>
      <c r="S752" s="26">
        <f t="shared" si="147"/>
        <v>44444.444444444445</v>
      </c>
      <c r="T752" s="25">
        <f>MAX(0,R752*(1+inputs!$B$33)-MAX(0,inputs!$B$31*(S752-inputs!$B$30)))</f>
        <v>44564.326242212897</v>
      </c>
      <c r="U752" s="26">
        <f t="shared" si="148"/>
        <v>50555.555555555555</v>
      </c>
      <c r="V752" s="25">
        <f>MAX(0,T752*(1+inputs!$B$33)-MAX(0,inputs!$B$31*(U752-inputs!$B$30)))</f>
        <v>42499.351135846082</v>
      </c>
      <c r="W752" s="26">
        <f t="shared" si="149"/>
        <v>56666.666666666664</v>
      </c>
      <c r="X752" s="25">
        <f>MAX(0,V752*(1+inputs!$B$33)-MAX(0,inputs!$B$31*(W752-inputs!$B$30)))</f>
        <v>39853.40140288377</v>
      </c>
      <c r="Y752" s="26">
        <f t="shared" si="150"/>
        <v>62777.777777777781</v>
      </c>
      <c r="Z752" s="25">
        <f>MAX(0,X752*(1+inputs!$B$33)-MAX(0,inputs!$B$31*(Y752-inputs!$B$30)))</f>
        <v>36617.762423927023</v>
      </c>
      <c r="AA752" s="25">
        <f>MAX(0,Y752*(1+inputs!$B$33)-MAX(0,inputs!$B$31*(Z752-inputs!$B$30)))</f>
        <v>62240.405826291004</v>
      </c>
      <c r="AB752" s="26">
        <f t="shared" si="151"/>
        <v>75000</v>
      </c>
      <c r="AC752" s="25">
        <f>MAX(0,AA752*(1+inputs!$B$33)-MAX(0,inputs!$B$31*(AB752-inputs!$B$30)))</f>
        <v>58240.571913685359</v>
      </c>
      <c r="AD752" s="26">
        <f>IF(inputs!$B$27="YES",MAX(0,inputs!$B$31*(AB752-inputs!$B$30)),0)</f>
        <v>0</v>
      </c>
      <c r="AE752" s="3">
        <f t="shared" si="152"/>
        <v>25558.050000000003</v>
      </c>
      <c r="AF752" s="1">
        <f t="shared" si="155"/>
        <v>0.42</v>
      </c>
      <c r="AG752" s="8">
        <f t="shared" si="153"/>
        <v>49441.95</v>
      </c>
    </row>
    <row r="753" spans="1:33" x14ac:dyDescent="0.2">
      <c r="A753" s="11">
        <f t="shared" si="154"/>
        <v>75100</v>
      </c>
      <c r="B753" s="15">
        <f>inputs!$C$3-MAX(0,MIN((calculations!A753-inputs!$B$8)*0.5,inputs!$C$3))+IF(AND(inputs!$B$23="YES",A753&lt;=inputs!$B$25),inputs!$B$24,0)</f>
        <v>12570</v>
      </c>
      <c r="C753" s="15">
        <f>MAX(0,MIN(A753-B753,inputs!$C$4)*inputs!$B$3)</f>
        <v>7540.2000000000007</v>
      </c>
      <c r="D753" s="16">
        <f>MAX(0,(MIN(A753,inputs!$C$5)-(inputs!$C$4+B753))*inputs!$B$4)</f>
        <v>9931.6</v>
      </c>
      <c r="E753" s="16">
        <f>MAX(0, (calculations!A753-inputs!$C$5)*inputs!$B$5)</f>
        <v>0</v>
      </c>
      <c r="F753" s="19">
        <f>MAX(0,inputs!$B$13*(MIN(calculations!A753,inputs!$C$14)-inputs!$C$13))+MAX(0,inputs!$B$14*(calculations!A753-inputs!$C$14))</f>
        <v>5491.85</v>
      </c>
      <c r="G753" s="22">
        <f>MAX(MIN((calculations!A753-inputs!$B$21)/10000,100%),0) * inputs!$B$18</f>
        <v>2636.4</v>
      </c>
      <c r="H753" s="22">
        <f>IF(AND(inputs!$B$35="YES", calculations!A753&gt;=inputs!$B$36,calculations!A753&lt;inputs!$B$37),inputs!$B$38*MIN(2,inputs!$B$17),0)</f>
        <v>0</v>
      </c>
      <c r="I753" s="25">
        <f>MIN(inputs!$B$32,A753)</f>
        <v>20000</v>
      </c>
      <c r="J753" s="25">
        <f>inputs!$B$29*(1+inputs!$B$33)-MAX(0,inputs!$B$31*(I753-inputs!$B$30))</f>
        <v>46486.999999999993</v>
      </c>
      <c r="K753" s="26">
        <f t="shared" si="143"/>
        <v>20000</v>
      </c>
      <c r="L753" s="25">
        <f>MAX(0,J753*(1+inputs!$B$33)-MAX(0,inputs!$B$31*(K753-inputs!$B$30)))</f>
        <v>47184.304999999986</v>
      </c>
      <c r="M753" s="26">
        <f t="shared" si="144"/>
        <v>26122.222222222223</v>
      </c>
      <c r="N753" s="25">
        <f>MAX(0,L753*(1+inputs!$B$33)-MAX(0,inputs!$B$31*(M753-inputs!$B$30)))</f>
        <v>47357.629574999977</v>
      </c>
      <c r="O753" s="26">
        <f t="shared" si="145"/>
        <v>32244.444444444445</v>
      </c>
      <c r="P753" s="25">
        <f>MAX(0,N753*(1+inputs!$B$33)-MAX(0,inputs!$B$31*(O753-inputs!$B$30)))</f>
        <v>46982.554018624971</v>
      </c>
      <c r="Q753" s="26">
        <f t="shared" si="146"/>
        <v>38366.666666666672</v>
      </c>
      <c r="R753" s="25">
        <f>MAX(0,P753*(1+inputs!$B$33)-MAX(0,inputs!$B$31*(Q753-inputs!$B$30)))</f>
        <v>46050.852328904337</v>
      </c>
      <c r="S753" s="26">
        <f t="shared" si="147"/>
        <v>44488.888888888891</v>
      </c>
      <c r="T753" s="25">
        <f>MAX(0,R753*(1+inputs!$B$33)-MAX(0,inputs!$B$31*(S753-inputs!$B$30)))</f>
        <v>44554.175113837897</v>
      </c>
      <c r="U753" s="26">
        <f t="shared" si="148"/>
        <v>50611.111111111109</v>
      </c>
      <c r="V753" s="25">
        <f>MAX(0,T753*(1+inputs!$B$33)-MAX(0,inputs!$B$31*(U753-inputs!$B$30)))</f>
        <v>42484.047740545459</v>
      </c>
      <c r="W753" s="26">
        <f t="shared" si="149"/>
        <v>56733.333333333336</v>
      </c>
      <c r="X753" s="25">
        <f>MAX(0,V753*(1+inputs!$B$33)-MAX(0,inputs!$B$31*(W753-inputs!$B$30)))</f>
        <v>39831.868456653632</v>
      </c>
      <c r="Y753" s="26">
        <f t="shared" si="150"/>
        <v>62855.555555555555</v>
      </c>
      <c r="Z753" s="25">
        <f>MAX(0,X753*(1+inputs!$B$33)-MAX(0,inputs!$B$31*(Y753-inputs!$B$30)))</f>
        <v>36588.90648350343</v>
      </c>
      <c r="AA753" s="25">
        <f>MAX(0,Y753*(1+inputs!$B$33)-MAX(0,inputs!$B$31*(Z753-inputs!$B$30)))</f>
        <v>62321.947305373571</v>
      </c>
      <c r="AB753" s="26">
        <f t="shared" si="151"/>
        <v>75100</v>
      </c>
      <c r="AC753" s="25">
        <f>MAX(0,AA753*(1+inputs!$B$33)-MAX(0,inputs!$B$31*(AB753-inputs!$B$30)))</f>
        <v>58314.336514954164</v>
      </c>
      <c r="AD753" s="26">
        <f>IF(inputs!$B$27="YES",MAX(0,inputs!$B$31*(AB753-inputs!$B$30)),0)</f>
        <v>0</v>
      </c>
      <c r="AE753" s="3">
        <f t="shared" si="152"/>
        <v>25600.050000000003</v>
      </c>
      <c r="AF753" s="1">
        <f t="shared" si="155"/>
        <v>0.42</v>
      </c>
      <c r="AG753" s="8">
        <f t="shared" si="153"/>
        <v>49499.95</v>
      </c>
    </row>
    <row r="754" spans="1:33" x14ac:dyDescent="0.2">
      <c r="A754" s="11">
        <f t="shared" si="154"/>
        <v>75200</v>
      </c>
      <c r="B754" s="15">
        <f>inputs!$C$3-MAX(0,MIN((calculations!A754-inputs!$B$8)*0.5,inputs!$C$3))+IF(AND(inputs!$B$23="YES",A754&lt;=inputs!$B$25),inputs!$B$24,0)</f>
        <v>12570</v>
      </c>
      <c r="C754" s="15">
        <f>MAX(0,MIN(A754-B754,inputs!$C$4)*inputs!$B$3)</f>
        <v>7540.2000000000007</v>
      </c>
      <c r="D754" s="16">
        <f>MAX(0,(MIN(A754,inputs!$C$5)-(inputs!$C$4+B754))*inputs!$B$4)</f>
        <v>9971.6</v>
      </c>
      <c r="E754" s="16">
        <f>MAX(0, (calculations!A754-inputs!$C$5)*inputs!$B$5)</f>
        <v>0</v>
      </c>
      <c r="F754" s="19">
        <f>MAX(0,inputs!$B$13*(MIN(calculations!A754,inputs!$C$14)-inputs!$C$13))+MAX(0,inputs!$B$14*(calculations!A754-inputs!$C$14))</f>
        <v>5493.85</v>
      </c>
      <c r="G754" s="22">
        <f>MAX(MIN((calculations!A754-inputs!$B$21)/10000,100%),0) * inputs!$B$18</f>
        <v>2636.4</v>
      </c>
      <c r="H754" s="22">
        <f>IF(AND(inputs!$B$35="YES", calculations!A754&gt;=inputs!$B$36,calculations!A754&lt;inputs!$B$37),inputs!$B$38*MIN(2,inputs!$B$17),0)</f>
        <v>0</v>
      </c>
      <c r="I754" s="25">
        <f>MIN(inputs!$B$32,A754)</f>
        <v>20000</v>
      </c>
      <c r="J754" s="25">
        <f>inputs!$B$29*(1+inputs!$B$33)-MAX(0,inputs!$B$31*(I754-inputs!$B$30))</f>
        <v>46486.999999999993</v>
      </c>
      <c r="K754" s="26">
        <f t="shared" si="143"/>
        <v>20000</v>
      </c>
      <c r="L754" s="25">
        <f>MAX(0,J754*(1+inputs!$B$33)-MAX(0,inputs!$B$31*(K754-inputs!$B$30)))</f>
        <v>47184.304999999986</v>
      </c>
      <c r="M754" s="26">
        <f t="shared" si="144"/>
        <v>26133.333333333332</v>
      </c>
      <c r="N754" s="25">
        <f>MAX(0,L754*(1+inputs!$B$33)-MAX(0,inputs!$B$31*(M754-inputs!$B$30)))</f>
        <v>47356.629574999977</v>
      </c>
      <c r="O754" s="26">
        <f t="shared" si="145"/>
        <v>32266.666666666664</v>
      </c>
      <c r="P754" s="25">
        <f>MAX(0,N754*(1+inputs!$B$33)-MAX(0,inputs!$B$31*(O754-inputs!$B$30)))</f>
        <v>46979.539018624972</v>
      </c>
      <c r="Q754" s="26">
        <f t="shared" si="146"/>
        <v>38400</v>
      </c>
      <c r="R754" s="25">
        <f>MAX(0,P754*(1+inputs!$B$33)-MAX(0,inputs!$B$31*(Q754-inputs!$B$30)))</f>
        <v>46044.792103904336</v>
      </c>
      <c r="S754" s="26">
        <f t="shared" si="147"/>
        <v>44533.333333333328</v>
      </c>
      <c r="T754" s="25">
        <f>MAX(0,R754*(1+inputs!$B$33)-MAX(0,inputs!$B$31*(S754-inputs!$B$30)))</f>
        <v>44544.023985462896</v>
      </c>
      <c r="U754" s="26">
        <f t="shared" si="148"/>
        <v>50666.666666666672</v>
      </c>
      <c r="V754" s="25">
        <f>MAX(0,T754*(1+inputs!$B$33)-MAX(0,inputs!$B$31*(U754-inputs!$B$30)))</f>
        <v>42468.744345244835</v>
      </c>
      <c r="W754" s="26">
        <f t="shared" si="149"/>
        <v>56800</v>
      </c>
      <c r="X754" s="25">
        <f>MAX(0,V754*(1+inputs!$B$33)-MAX(0,inputs!$B$31*(W754-inputs!$B$30)))</f>
        <v>39810.335510423502</v>
      </c>
      <c r="Y754" s="26">
        <f t="shared" si="150"/>
        <v>62933.333333333336</v>
      </c>
      <c r="Z754" s="25">
        <f>MAX(0,X754*(1+inputs!$B$33)-MAX(0,inputs!$B$31*(Y754-inputs!$B$30)))</f>
        <v>36560.050543079851</v>
      </c>
      <c r="AA754" s="25">
        <f>MAX(0,Y754*(1+inputs!$B$33)-MAX(0,inputs!$B$31*(Z754-inputs!$B$30)))</f>
        <v>62403.488784456145</v>
      </c>
      <c r="AB754" s="26">
        <f t="shared" si="151"/>
        <v>75200</v>
      </c>
      <c r="AC754" s="25">
        <f>MAX(0,AA754*(1+inputs!$B$33)-MAX(0,inputs!$B$31*(AB754-inputs!$B$30)))</f>
        <v>58388.101116222977</v>
      </c>
      <c r="AD754" s="26">
        <f>IF(inputs!$B$27="YES",MAX(0,inputs!$B$31*(AB754-inputs!$B$30)),0)</f>
        <v>0</v>
      </c>
      <c r="AE754" s="3">
        <f t="shared" si="152"/>
        <v>25642.050000000003</v>
      </c>
      <c r="AF754" s="1">
        <f t="shared" si="155"/>
        <v>0.42</v>
      </c>
      <c r="AG754" s="8">
        <f t="shared" si="153"/>
        <v>49557.95</v>
      </c>
    </row>
    <row r="755" spans="1:33" x14ac:dyDescent="0.2">
      <c r="A755" s="11">
        <f t="shared" si="154"/>
        <v>75300</v>
      </c>
      <c r="B755" s="15">
        <f>inputs!$C$3-MAX(0,MIN((calculations!A755-inputs!$B$8)*0.5,inputs!$C$3))+IF(AND(inputs!$B$23="YES",A755&lt;=inputs!$B$25),inputs!$B$24,0)</f>
        <v>12570</v>
      </c>
      <c r="C755" s="15">
        <f>MAX(0,MIN(A755-B755,inputs!$C$4)*inputs!$B$3)</f>
        <v>7540.2000000000007</v>
      </c>
      <c r="D755" s="16">
        <f>MAX(0,(MIN(A755,inputs!$C$5)-(inputs!$C$4+B755))*inputs!$B$4)</f>
        <v>10011.6</v>
      </c>
      <c r="E755" s="16">
        <f>MAX(0, (calculations!A755-inputs!$C$5)*inputs!$B$5)</f>
        <v>0</v>
      </c>
      <c r="F755" s="19">
        <f>MAX(0,inputs!$B$13*(MIN(calculations!A755,inputs!$C$14)-inputs!$C$13))+MAX(0,inputs!$B$14*(calculations!A755-inputs!$C$14))</f>
        <v>5495.85</v>
      </c>
      <c r="G755" s="22">
        <f>MAX(MIN((calculations!A755-inputs!$B$21)/10000,100%),0) * inputs!$B$18</f>
        <v>2636.4</v>
      </c>
      <c r="H755" s="22">
        <f>IF(AND(inputs!$B$35="YES", calculations!A755&gt;=inputs!$B$36,calculations!A755&lt;inputs!$B$37),inputs!$B$38*MIN(2,inputs!$B$17),0)</f>
        <v>0</v>
      </c>
      <c r="I755" s="25">
        <f>MIN(inputs!$B$32,A755)</f>
        <v>20000</v>
      </c>
      <c r="J755" s="25">
        <f>inputs!$B$29*(1+inputs!$B$33)-MAX(0,inputs!$B$31*(I755-inputs!$B$30))</f>
        <v>46486.999999999993</v>
      </c>
      <c r="K755" s="26">
        <f t="shared" si="143"/>
        <v>20000</v>
      </c>
      <c r="L755" s="25">
        <f>MAX(0,J755*(1+inputs!$B$33)-MAX(0,inputs!$B$31*(K755-inputs!$B$30)))</f>
        <v>47184.304999999986</v>
      </c>
      <c r="M755" s="26">
        <f t="shared" si="144"/>
        <v>26144.444444444445</v>
      </c>
      <c r="N755" s="25">
        <f>MAX(0,L755*(1+inputs!$B$33)-MAX(0,inputs!$B$31*(M755-inputs!$B$30)))</f>
        <v>47355.629574999977</v>
      </c>
      <c r="O755" s="26">
        <f t="shared" si="145"/>
        <v>32288.888888888891</v>
      </c>
      <c r="P755" s="25">
        <f>MAX(0,N755*(1+inputs!$B$33)-MAX(0,inputs!$B$31*(O755-inputs!$B$30)))</f>
        <v>46976.524018624972</v>
      </c>
      <c r="Q755" s="26">
        <f t="shared" si="146"/>
        <v>38433.333333333328</v>
      </c>
      <c r="R755" s="25">
        <f>MAX(0,P755*(1+inputs!$B$33)-MAX(0,inputs!$B$31*(Q755-inputs!$B$30)))</f>
        <v>46038.731878904342</v>
      </c>
      <c r="S755" s="26">
        <f t="shared" si="147"/>
        <v>44577.777777777781</v>
      </c>
      <c r="T755" s="25">
        <f>MAX(0,R755*(1+inputs!$B$33)-MAX(0,inputs!$B$31*(S755-inputs!$B$30)))</f>
        <v>44533.872857087903</v>
      </c>
      <c r="U755" s="26">
        <f t="shared" si="148"/>
        <v>50722.222222222219</v>
      </c>
      <c r="V755" s="25">
        <f>MAX(0,T755*(1+inputs!$B$33)-MAX(0,inputs!$B$31*(U755-inputs!$B$30)))</f>
        <v>42453.440949944212</v>
      </c>
      <c r="W755" s="26">
        <f t="shared" si="149"/>
        <v>56866.666666666664</v>
      </c>
      <c r="X755" s="25">
        <f>MAX(0,V755*(1+inputs!$B$33)-MAX(0,inputs!$B$31*(W755-inputs!$B$30)))</f>
        <v>39788.802564193371</v>
      </c>
      <c r="Y755" s="26">
        <f t="shared" si="150"/>
        <v>63011.111111111109</v>
      </c>
      <c r="Z755" s="25">
        <f>MAX(0,X755*(1+inputs!$B$33)-MAX(0,inputs!$B$31*(Y755-inputs!$B$30)))</f>
        <v>36531.194602656265</v>
      </c>
      <c r="AA755" s="25">
        <f>MAX(0,Y755*(1+inputs!$B$33)-MAX(0,inputs!$B$31*(Z755-inputs!$B$30)))</f>
        <v>62485.030263538705</v>
      </c>
      <c r="AB755" s="26">
        <f t="shared" si="151"/>
        <v>75300</v>
      </c>
      <c r="AC755" s="25">
        <f>MAX(0,AA755*(1+inputs!$B$33)-MAX(0,inputs!$B$31*(AB755-inputs!$B$30)))</f>
        <v>58461.865717491775</v>
      </c>
      <c r="AD755" s="26">
        <f>IF(inputs!$B$27="YES",MAX(0,inputs!$B$31*(AB755-inputs!$B$30)),0)</f>
        <v>0</v>
      </c>
      <c r="AE755" s="3">
        <f t="shared" si="152"/>
        <v>25684.050000000003</v>
      </c>
      <c r="AF755" s="1">
        <f t="shared" si="155"/>
        <v>0.42</v>
      </c>
      <c r="AG755" s="8">
        <f t="shared" si="153"/>
        <v>49615.95</v>
      </c>
    </row>
    <row r="756" spans="1:33" x14ac:dyDescent="0.2">
      <c r="A756" s="11">
        <f t="shared" si="154"/>
        <v>75400</v>
      </c>
      <c r="B756" s="15">
        <f>inputs!$C$3-MAX(0,MIN((calculations!A756-inputs!$B$8)*0.5,inputs!$C$3))+IF(AND(inputs!$B$23="YES",A756&lt;=inputs!$B$25),inputs!$B$24,0)</f>
        <v>12570</v>
      </c>
      <c r="C756" s="15">
        <f>MAX(0,MIN(A756-B756,inputs!$C$4)*inputs!$B$3)</f>
        <v>7540.2000000000007</v>
      </c>
      <c r="D756" s="16">
        <f>MAX(0,(MIN(A756,inputs!$C$5)-(inputs!$C$4+B756))*inputs!$B$4)</f>
        <v>10051.6</v>
      </c>
      <c r="E756" s="16">
        <f>MAX(0, (calculations!A756-inputs!$C$5)*inputs!$B$5)</f>
        <v>0</v>
      </c>
      <c r="F756" s="19">
        <f>MAX(0,inputs!$B$13*(MIN(calculations!A756,inputs!$C$14)-inputs!$C$13))+MAX(0,inputs!$B$14*(calculations!A756-inputs!$C$14))</f>
        <v>5497.85</v>
      </c>
      <c r="G756" s="22">
        <f>MAX(MIN((calculations!A756-inputs!$B$21)/10000,100%),0) * inputs!$B$18</f>
        <v>2636.4</v>
      </c>
      <c r="H756" s="22">
        <f>IF(AND(inputs!$B$35="YES", calculations!A756&gt;=inputs!$B$36,calculations!A756&lt;inputs!$B$37),inputs!$B$38*MIN(2,inputs!$B$17),0)</f>
        <v>0</v>
      </c>
      <c r="I756" s="25">
        <f>MIN(inputs!$B$32,A756)</f>
        <v>20000</v>
      </c>
      <c r="J756" s="25">
        <f>inputs!$B$29*(1+inputs!$B$33)-MAX(0,inputs!$B$31*(I756-inputs!$B$30))</f>
        <v>46486.999999999993</v>
      </c>
      <c r="K756" s="26">
        <f t="shared" si="143"/>
        <v>20000</v>
      </c>
      <c r="L756" s="25">
        <f>MAX(0,J756*(1+inputs!$B$33)-MAX(0,inputs!$B$31*(K756-inputs!$B$30)))</f>
        <v>47184.304999999986</v>
      </c>
      <c r="M756" s="26">
        <f t="shared" si="144"/>
        <v>26155.555555555555</v>
      </c>
      <c r="N756" s="25">
        <f>MAX(0,L756*(1+inputs!$B$33)-MAX(0,inputs!$B$31*(M756-inputs!$B$30)))</f>
        <v>47354.629574999977</v>
      </c>
      <c r="O756" s="26">
        <f t="shared" si="145"/>
        <v>32311.111111111109</v>
      </c>
      <c r="P756" s="25">
        <f>MAX(0,N756*(1+inputs!$B$33)-MAX(0,inputs!$B$31*(O756-inputs!$B$30)))</f>
        <v>46973.509018624973</v>
      </c>
      <c r="Q756" s="26">
        <f t="shared" si="146"/>
        <v>38466.666666666672</v>
      </c>
      <c r="R756" s="25">
        <f>MAX(0,P756*(1+inputs!$B$33)-MAX(0,inputs!$B$31*(Q756-inputs!$B$30)))</f>
        <v>46032.671653904341</v>
      </c>
      <c r="S756" s="26">
        <f t="shared" si="147"/>
        <v>44622.222222222219</v>
      </c>
      <c r="T756" s="25">
        <f>MAX(0,R756*(1+inputs!$B$33)-MAX(0,inputs!$B$31*(S756-inputs!$B$30)))</f>
        <v>44523.721728712902</v>
      </c>
      <c r="U756" s="26">
        <f t="shared" si="148"/>
        <v>50777.777777777781</v>
      </c>
      <c r="V756" s="25">
        <f>MAX(0,T756*(1+inputs!$B$33)-MAX(0,inputs!$B$31*(U756-inputs!$B$30)))</f>
        <v>42438.137554643588</v>
      </c>
      <c r="W756" s="26">
        <f t="shared" si="149"/>
        <v>56933.333333333336</v>
      </c>
      <c r="X756" s="25">
        <f>MAX(0,V756*(1+inputs!$B$33)-MAX(0,inputs!$B$31*(W756-inputs!$B$30)))</f>
        <v>39767.269617963233</v>
      </c>
      <c r="Y756" s="26">
        <f t="shared" si="150"/>
        <v>63088.888888888891</v>
      </c>
      <c r="Z756" s="25">
        <f>MAX(0,X756*(1+inputs!$B$33)-MAX(0,inputs!$B$31*(Y756-inputs!$B$30)))</f>
        <v>36502.338662232673</v>
      </c>
      <c r="AA756" s="25">
        <f>MAX(0,Y756*(1+inputs!$B$33)-MAX(0,inputs!$B$31*(Z756-inputs!$B$30)))</f>
        <v>62566.57174262128</v>
      </c>
      <c r="AB756" s="26">
        <f t="shared" si="151"/>
        <v>75400</v>
      </c>
      <c r="AC756" s="25">
        <f>MAX(0,AA756*(1+inputs!$B$33)-MAX(0,inputs!$B$31*(AB756-inputs!$B$30)))</f>
        <v>58535.630318760588</v>
      </c>
      <c r="AD756" s="26">
        <f>IF(inputs!$B$27="YES",MAX(0,inputs!$B$31*(AB756-inputs!$B$30)),0)</f>
        <v>0</v>
      </c>
      <c r="AE756" s="3">
        <f t="shared" si="152"/>
        <v>25726.050000000003</v>
      </c>
      <c r="AF756" s="1">
        <f t="shared" si="155"/>
        <v>0.42</v>
      </c>
      <c r="AG756" s="8">
        <f t="shared" si="153"/>
        <v>49673.95</v>
      </c>
    </row>
    <row r="757" spans="1:33" x14ac:dyDescent="0.2">
      <c r="A757" s="11">
        <f t="shared" si="154"/>
        <v>75500</v>
      </c>
      <c r="B757" s="15">
        <f>inputs!$C$3-MAX(0,MIN((calculations!A757-inputs!$B$8)*0.5,inputs!$C$3))+IF(AND(inputs!$B$23="YES",A757&lt;=inputs!$B$25),inputs!$B$24,0)</f>
        <v>12570</v>
      </c>
      <c r="C757" s="15">
        <f>MAX(0,MIN(A757-B757,inputs!$C$4)*inputs!$B$3)</f>
        <v>7540.2000000000007</v>
      </c>
      <c r="D757" s="16">
        <f>MAX(0,(MIN(A757,inputs!$C$5)-(inputs!$C$4+B757))*inputs!$B$4)</f>
        <v>10091.6</v>
      </c>
      <c r="E757" s="16">
        <f>MAX(0, (calculations!A757-inputs!$C$5)*inputs!$B$5)</f>
        <v>0</v>
      </c>
      <c r="F757" s="19">
        <f>MAX(0,inputs!$B$13*(MIN(calculations!A757,inputs!$C$14)-inputs!$C$13))+MAX(0,inputs!$B$14*(calculations!A757-inputs!$C$14))</f>
        <v>5499.85</v>
      </c>
      <c r="G757" s="22">
        <f>MAX(MIN((calculations!A757-inputs!$B$21)/10000,100%),0) * inputs!$B$18</f>
        <v>2636.4</v>
      </c>
      <c r="H757" s="22">
        <f>IF(AND(inputs!$B$35="YES", calculations!A757&gt;=inputs!$B$36,calculations!A757&lt;inputs!$B$37),inputs!$B$38*MIN(2,inputs!$B$17),0)</f>
        <v>0</v>
      </c>
      <c r="I757" s="25">
        <f>MIN(inputs!$B$32,A757)</f>
        <v>20000</v>
      </c>
      <c r="J757" s="25">
        <f>inputs!$B$29*(1+inputs!$B$33)-MAX(0,inputs!$B$31*(I757-inputs!$B$30))</f>
        <v>46486.999999999993</v>
      </c>
      <c r="K757" s="26">
        <f t="shared" si="143"/>
        <v>20000</v>
      </c>
      <c r="L757" s="25">
        <f>MAX(0,J757*(1+inputs!$B$33)-MAX(0,inputs!$B$31*(K757-inputs!$B$30)))</f>
        <v>47184.304999999986</v>
      </c>
      <c r="M757" s="26">
        <f t="shared" si="144"/>
        <v>26166.666666666668</v>
      </c>
      <c r="N757" s="25">
        <f>MAX(0,L757*(1+inputs!$B$33)-MAX(0,inputs!$B$31*(M757-inputs!$B$30)))</f>
        <v>47353.629574999977</v>
      </c>
      <c r="O757" s="26">
        <f t="shared" si="145"/>
        <v>32333.333333333336</v>
      </c>
      <c r="P757" s="25">
        <f>MAX(0,N757*(1+inputs!$B$33)-MAX(0,inputs!$B$31*(O757-inputs!$B$30)))</f>
        <v>46970.494018624973</v>
      </c>
      <c r="Q757" s="26">
        <f t="shared" si="146"/>
        <v>38500</v>
      </c>
      <c r="R757" s="25">
        <f>MAX(0,P757*(1+inputs!$B$33)-MAX(0,inputs!$B$31*(Q757-inputs!$B$30)))</f>
        <v>46026.61142890434</v>
      </c>
      <c r="S757" s="26">
        <f t="shared" si="147"/>
        <v>44666.666666666672</v>
      </c>
      <c r="T757" s="25">
        <f>MAX(0,R757*(1+inputs!$B$33)-MAX(0,inputs!$B$31*(S757-inputs!$B$30)))</f>
        <v>44513.570600337895</v>
      </c>
      <c r="U757" s="26">
        <f t="shared" si="148"/>
        <v>50833.333333333328</v>
      </c>
      <c r="V757" s="25">
        <f>MAX(0,T757*(1+inputs!$B$33)-MAX(0,inputs!$B$31*(U757-inputs!$B$30)))</f>
        <v>42422.834159342958</v>
      </c>
      <c r="W757" s="26">
        <f t="shared" si="149"/>
        <v>57000</v>
      </c>
      <c r="X757" s="25">
        <f>MAX(0,V757*(1+inputs!$B$33)-MAX(0,inputs!$B$31*(W757-inputs!$B$30)))</f>
        <v>39745.736671733095</v>
      </c>
      <c r="Y757" s="26">
        <f t="shared" si="150"/>
        <v>63166.666666666664</v>
      </c>
      <c r="Z757" s="25">
        <f>MAX(0,X757*(1+inputs!$B$33)-MAX(0,inputs!$B$31*(Y757-inputs!$B$30)))</f>
        <v>36473.482721809087</v>
      </c>
      <c r="AA757" s="25">
        <f>MAX(0,Y757*(1+inputs!$B$33)-MAX(0,inputs!$B$31*(Z757-inputs!$B$30)))</f>
        <v>62648.113221703839</v>
      </c>
      <c r="AB757" s="26">
        <f t="shared" si="151"/>
        <v>75500</v>
      </c>
      <c r="AC757" s="25">
        <f>MAX(0,AA757*(1+inputs!$B$33)-MAX(0,inputs!$B$31*(AB757-inputs!$B$30)))</f>
        <v>58609.394920029386</v>
      </c>
      <c r="AD757" s="26">
        <f>IF(inputs!$B$27="YES",MAX(0,inputs!$B$31*(AB757-inputs!$B$30)),0)</f>
        <v>0</v>
      </c>
      <c r="AE757" s="3">
        <f t="shared" si="152"/>
        <v>25768.050000000003</v>
      </c>
      <c r="AF757" s="1">
        <f t="shared" si="155"/>
        <v>0.42</v>
      </c>
      <c r="AG757" s="8">
        <f t="shared" si="153"/>
        <v>49731.95</v>
      </c>
    </row>
    <row r="758" spans="1:33" x14ac:dyDescent="0.2">
      <c r="A758" s="11">
        <f t="shared" si="154"/>
        <v>75600</v>
      </c>
      <c r="B758" s="15">
        <f>inputs!$C$3-MAX(0,MIN((calculations!A758-inputs!$B$8)*0.5,inputs!$C$3))+IF(AND(inputs!$B$23="YES",A758&lt;=inputs!$B$25),inputs!$B$24,0)</f>
        <v>12570</v>
      </c>
      <c r="C758" s="15">
        <f>MAX(0,MIN(A758-B758,inputs!$C$4)*inputs!$B$3)</f>
        <v>7540.2000000000007</v>
      </c>
      <c r="D758" s="16">
        <f>MAX(0,(MIN(A758,inputs!$C$5)-(inputs!$C$4+B758))*inputs!$B$4)</f>
        <v>10131.6</v>
      </c>
      <c r="E758" s="16">
        <f>MAX(0, (calculations!A758-inputs!$C$5)*inputs!$B$5)</f>
        <v>0</v>
      </c>
      <c r="F758" s="19">
        <f>MAX(0,inputs!$B$13*(MIN(calculations!A758,inputs!$C$14)-inputs!$C$13))+MAX(0,inputs!$B$14*(calculations!A758-inputs!$C$14))</f>
        <v>5501.85</v>
      </c>
      <c r="G758" s="22">
        <f>MAX(MIN((calculations!A758-inputs!$B$21)/10000,100%),0) * inputs!$B$18</f>
        <v>2636.4</v>
      </c>
      <c r="H758" s="22">
        <f>IF(AND(inputs!$B$35="YES", calculations!A758&gt;=inputs!$B$36,calculations!A758&lt;inputs!$B$37),inputs!$B$38*MIN(2,inputs!$B$17),0)</f>
        <v>0</v>
      </c>
      <c r="I758" s="25">
        <f>MIN(inputs!$B$32,A758)</f>
        <v>20000</v>
      </c>
      <c r="J758" s="25">
        <f>inputs!$B$29*(1+inputs!$B$33)-MAX(0,inputs!$B$31*(I758-inputs!$B$30))</f>
        <v>46486.999999999993</v>
      </c>
      <c r="K758" s="26">
        <f t="shared" si="143"/>
        <v>20000</v>
      </c>
      <c r="L758" s="25">
        <f>MAX(0,J758*(1+inputs!$B$33)-MAX(0,inputs!$B$31*(K758-inputs!$B$30)))</f>
        <v>47184.304999999986</v>
      </c>
      <c r="M758" s="26">
        <f t="shared" si="144"/>
        <v>26177.777777777777</v>
      </c>
      <c r="N758" s="25">
        <f>MAX(0,L758*(1+inputs!$B$33)-MAX(0,inputs!$B$31*(M758-inputs!$B$30)))</f>
        <v>47352.629574999977</v>
      </c>
      <c r="O758" s="26">
        <f t="shared" si="145"/>
        <v>32355.555555555555</v>
      </c>
      <c r="P758" s="25">
        <f>MAX(0,N758*(1+inputs!$B$33)-MAX(0,inputs!$B$31*(O758-inputs!$B$30)))</f>
        <v>46967.479018624967</v>
      </c>
      <c r="Q758" s="26">
        <f t="shared" si="146"/>
        <v>38533.333333333328</v>
      </c>
      <c r="R758" s="25">
        <f>MAX(0,P758*(1+inputs!$B$33)-MAX(0,inputs!$B$31*(Q758-inputs!$B$30)))</f>
        <v>46020.551203904331</v>
      </c>
      <c r="S758" s="26">
        <f t="shared" si="147"/>
        <v>44711.111111111109</v>
      </c>
      <c r="T758" s="25">
        <f>MAX(0,R758*(1+inputs!$B$33)-MAX(0,inputs!$B$31*(S758-inputs!$B$30)))</f>
        <v>44503.419471962887</v>
      </c>
      <c r="U758" s="26">
        <f t="shared" si="148"/>
        <v>50888.888888888891</v>
      </c>
      <c r="V758" s="25">
        <f>MAX(0,T758*(1+inputs!$B$33)-MAX(0,inputs!$B$31*(U758-inputs!$B$30)))</f>
        <v>42407.53076404232</v>
      </c>
      <c r="W758" s="26">
        <f t="shared" si="149"/>
        <v>57066.666666666664</v>
      </c>
      <c r="X758" s="25">
        <f>MAX(0,V758*(1+inputs!$B$33)-MAX(0,inputs!$B$31*(W758-inputs!$B$30)))</f>
        <v>39724.20372550295</v>
      </c>
      <c r="Y758" s="26">
        <f t="shared" si="150"/>
        <v>63244.444444444445</v>
      </c>
      <c r="Z758" s="25">
        <f>MAX(0,X758*(1+inputs!$B$33)-MAX(0,inputs!$B$31*(Y758-inputs!$B$30)))</f>
        <v>36444.626781385487</v>
      </c>
      <c r="AA758" s="25">
        <f>MAX(0,Y758*(1+inputs!$B$33)-MAX(0,inputs!$B$31*(Z758-inputs!$B$30)))</f>
        <v>62729.654700786406</v>
      </c>
      <c r="AB758" s="26">
        <f t="shared" si="151"/>
        <v>75600</v>
      </c>
      <c r="AC758" s="25">
        <f>MAX(0,AA758*(1+inputs!$B$33)-MAX(0,inputs!$B$31*(AB758-inputs!$B$30)))</f>
        <v>58683.159521298192</v>
      </c>
      <c r="AD758" s="26">
        <f>IF(inputs!$B$27="YES",MAX(0,inputs!$B$31*(AB758-inputs!$B$30)),0)</f>
        <v>0</v>
      </c>
      <c r="AE758" s="3">
        <f t="shared" si="152"/>
        <v>25810.050000000003</v>
      </c>
      <c r="AF758" s="1">
        <f t="shared" si="155"/>
        <v>0.42</v>
      </c>
      <c r="AG758" s="8">
        <f t="shared" si="153"/>
        <v>49789.95</v>
      </c>
    </row>
    <row r="759" spans="1:33" x14ac:dyDescent="0.2">
      <c r="A759" s="11">
        <f t="shared" si="154"/>
        <v>75700</v>
      </c>
      <c r="B759" s="15">
        <f>inputs!$C$3-MAX(0,MIN((calculations!A759-inputs!$B$8)*0.5,inputs!$C$3))+IF(AND(inputs!$B$23="YES",A759&lt;=inputs!$B$25),inputs!$B$24,0)</f>
        <v>12570</v>
      </c>
      <c r="C759" s="15">
        <f>MAX(0,MIN(A759-B759,inputs!$C$4)*inputs!$B$3)</f>
        <v>7540.2000000000007</v>
      </c>
      <c r="D759" s="16">
        <f>MAX(0,(MIN(A759,inputs!$C$5)-(inputs!$C$4+B759))*inputs!$B$4)</f>
        <v>10171.6</v>
      </c>
      <c r="E759" s="16">
        <f>MAX(0, (calculations!A759-inputs!$C$5)*inputs!$B$5)</f>
        <v>0</v>
      </c>
      <c r="F759" s="19">
        <f>MAX(0,inputs!$B$13*(MIN(calculations!A759,inputs!$C$14)-inputs!$C$13))+MAX(0,inputs!$B$14*(calculations!A759-inputs!$C$14))</f>
        <v>5503.85</v>
      </c>
      <c r="G759" s="22">
        <f>MAX(MIN((calculations!A759-inputs!$B$21)/10000,100%),0) * inputs!$B$18</f>
        <v>2636.4</v>
      </c>
      <c r="H759" s="22">
        <f>IF(AND(inputs!$B$35="YES", calculations!A759&gt;=inputs!$B$36,calculations!A759&lt;inputs!$B$37),inputs!$B$38*MIN(2,inputs!$B$17),0)</f>
        <v>0</v>
      </c>
      <c r="I759" s="25">
        <f>MIN(inputs!$B$32,A759)</f>
        <v>20000</v>
      </c>
      <c r="J759" s="25">
        <f>inputs!$B$29*(1+inputs!$B$33)-MAX(0,inputs!$B$31*(I759-inputs!$B$30))</f>
        <v>46486.999999999993</v>
      </c>
      <c r="K759" s="26">
        <f t="shared" si="143"/>
        <v>20000</v>
      </c>
      <c r="L759" s="25">
        <f>MAX(0,J759*(1+inputs!$B$33)-MAX(0,inputs!$B$31*(K759-inputs!$B$30)))</f>
        <v>47184.304999999986</v>
      </c>
      <c r="M759" s="26">
        <f t="shared" si="144"/>
        <v>26188.888888888891</v>
      </c>
      <c r="N759" s="25">
        <f>MAX(0,L759*(1+inputs!$B$33)-MAX(0,inputs!$B$31*(M759-inputs!$B$30)))</f>
        <v>47351.629574999977</v>
      </c>
      <c r="O759" s="26">
        <f t="shared" si="145"/>
        <v>32377.777777777777</v>
      </c>
      <c r="P759" s="25">
        <f>MAX(0,N759*(1+inputs!$B$33)-MAX(0,inputs!$B$31*(O759-inputs!$B$30)))</f>
        <v>46964.464018624967</v>
      </c>
      <c r="Q759" s="26">
        <f t="shared" si="146"/>
        <v>38566.666666666672</v>
      </c>
      <c r="R759" s="25">
        <f>MAX(0,P759*(1+inputs!$B$33)-MAX(0,inputs!$B$31*(Q759-inputs!$B$30)))</f>
        <v>46014.490978904338</v>
      </c>
      <c r="S759" s="26">
        <f t="shared" si="147"/>
        <v>44755.555555555555</v>
      </c>
      <c r="T759" s="25">
        <f>MAX(0,R759*(1+inputs!$B$33)-MAX(0,inputs!$B$31*(S759-inputs!$B$30)))</f>
        <v>44493.268343587893</v>
      </c>
      <c r="U759" s="26">
        <f t="shared" si="148"/>
        <v>50944.444444444445</v>
      </c>
      <c r="V759" s="25">
        <f>MAX(0,T759*(1+inputs!$B$33)-MAX(0,inputs!$B$31*(U759-inputs!$B$30)))</f>
        <v>42392.227368741704</v>
      </c>
      <c r="W759" s="26">
        <f t="shared" si="149"/>
        <v>57133.333333333336</v>
      </c>
      <c r="X759" s="25">
        <f>MAX(0,V759*(1+inputs!$B$33)-MAX(0,inputs!$B$31*(W759-inputs!$B$30)))</f>
        <v>39702.670779272819</v>
      </c>
      <c r="Y759" s="26">
        <f t="shared" si="150"/>
        <v>63322.222222222219</v>
      </c>
      <c r="Z759" s="25">
        <f>MAX(0,X759*(1+inputs!$B$33)-MAX(0,inputs!$B$31*(Y759-inputs!$B$30)))</f>
        <v>36415.770840961908</v>
      </c>
      <c r="AA759" s="25">
        <f>MAX(0,Y759*(1+inputs!$B$33)-MAX(0,inputs!$B$31*(Z759-inputs!$B$30)))</f>
        <v>62811.196179868974</v>
      </c>
      <c r="AB759" s="26">
        <f t="shared" si="151"/>
        <v>75700</v>
      </c>
      <c r="AC759" s="25">
        <f>MAX(0,AA759*(1+inputs!$B$33)-MAX(0,inputs!$B$31*(AB759-inputs!$B$30)))</f>
        <v>58756.924122566998</v>
      </c>
      <c r="AD759" s="26">
        <f>IF(inputs!$B$27="YES",MAX(0,inputs!$B$31*(AB759-inputs!$B$30)),0)</f>
        <v>0</v>
      </c>
      <c r="AE759" s="3">
        <f t="shared" si="152"/>
        <v>25852.050000000003</v>
      </c>
      <c r="AF759" s="1">
        <f t="shared" si="155"/>
        <v>0.42</v>
      </c>
      <c r="AG759" s="8">
        <f t="shared" si="153"/>
        <v>49847.95</v>
      </c>
    </row>
    <row r="760" spans="1:33" x14ac:dyDescent="0.2">
      <c r="A760" s="11">
        <f t="shared" si="154"/>
        <v>75800</v>
      </c>
      <c r="B760" s="15">
        <f>inputs!$C$3-MAX(0,MIN((calculations!A760-inputs!$B$8)*0.5,inputs!$C$3))+IF(AND(inputs!$B$23="YES",A760&lt;=inputs!$B$25),inputs!$B$24,0)</f>
        <v>12570</v>
      </c>
      <c r="C760" s="15">
        <f>MAX(0,MIN(A760-B760,inputs!$C$4)*inputs!$B$3)</f>
        <v>7540.2000000000007</v>
      </c>
      <c r="D760" s="16">
        <f>MAX(0,(MIN(A760,inputs!$C$5)-(inputs!$C$4+B760))*inputs!$B$4)</f>
        <v>10211.6</v>
      </c>
      <c r="E760" s="16">
        <f>MAX(0, (calculations!A760-inputs!$C$5)*inputs!$B$5)</f>
        <v>0</v>
      </c>
      <c r="F760" s="19">
        <f>MAX(0,inputs!$B$13*(MIN(calculations!A760,inputs!$C$14)-inputs!$C$13))+MAX(0,inputs!$B$14*(calculations!A760-inputs!$C$14))</f>
        <v>5505.85</v>
      </c>
      <c r="G760" s="22">
        <f>MAX(MIN((calculations!A760-inputs!$B$21)/10000,100%),0) * inputs!$B$18</f>
        <v>2636.4</v>
      </c>
      <c r="H760" s="22">
        <f>IF(AND(inputs!$B$35="YES", calculations!A760&gt;=inputs!$B$36,calculations!A760&lt;inputs!$B$37),inputs!$B$38*MIN(2,inputs!$B$17),0)</f>
        <v>0</v>
      </c>
      <c r="I760" s="25">
        <f>MIN(inputs!$B$32,A760)</f>
        <v>20000</v>
      </c>
      <c r="J760" s="25">
        <f>inputs!$B$29*(1+inputs!$B$33)-MAX(0,inputs!$B$31*(I760-inputs!$B$30))</f>
        <v>46486.999999999993</v>
      </c>
      <c r="K760" s="26">
        <f t="shared" si="143"/>
        <v>20000</v>
      </c>
      <c r="L760" s="25">
        <f>MAX(0,J760*(1+inputs!$B$33)-MAX(0,inputs!$B$31*(K760-inputs!$B$30)))</f>
        <v>47184.304999999986</v>
      </c>
      <c r="M760" s="26">
        <f t="shared" si="144"/>
        <v>26200</v>
      </c>
      <c r="N760" s="25">
        <f>MAX(0,L760*(1+inputs!$B$33)-MAX(0,inputs!$B$31*(M760-inputs!$B$30)))</f>
        <v>47350.629574999977</v>
      </c>
      <c r="O760" s="26">
        <f t="shared" si="145"/>
        <v>32400</v>
      </c>
      <c r="P760" s="25">
        <f>MAX(0,N760*(1+inputs!$B$33)-MAX(0,inputs!$B$31*(O760-inputs!$B$30)))</f>
        <v>46961.449018624968</v>
      </c>
      <c r="Q760" s="26">
        <f t="shared" si="146"/>
        <v>38600</v>
      </c>
      <c r="R760" s="25">
        <f>MAX(0,P760*(1+inputs!$B$33)-MAX(0,inputs!$B$31*(Q760-inputs!$B$30)))</f>
        <v>46008.430753904337</v>
      </c>
      <c r="S760" s="26">
        <f t="shared" si="147"/>
        <v>44800</v>
      </c>
      <c r="T760" s="25">
        <f>MAX(0,R760*(1+inputs!$B$33)-MAX(0,inputs!$B$31*(S760-inputs!$B$30)))</f>
        <v>44483.117215212893</v>
      </c>
      <c r="U760" s="26">
        <f t="shared" si="148"/>
        <v>51000</v>
      </c>
      <c r="V760" s="25">
        <f>MAX(0,T760*(1+inputs!$B$33)-MAX(0,inputs!$B$31*(U760-inputs!$B$30)))</f>
        <v>42376.92397344108</v>
      </c>
      <c r="W760" s="26">
        <f t="shared" si="149"/>
        <v>57200</v>
      </c>
      <c r="X760" s="25">
        <f>MAX(0,V760*(1+inputs!$B$33)-MAX(0,inputs!$B$31*(W760-inputs!$B$30)))</f>
        <v>39681.137833042689</v>
      </c>
      <c r="Y760" s="26">
        <f t="shared" si="150"/>
        <v>63400</v>
      </c>
      <c r="Z760" s="25">
        <f>MAX(0,X760*(1+inputs!$B$33)-MAX(0,inputs!$B$31*(Y760-inputs!$B$30)))</f>
        <v>36386.914900538322</v>
      </c>
      <c r="AA760" s="25">
        <f>MAX(0,Y760*(1+inputs!$B$33)-MAX(0,inputs!$B$31*(Z760-inputs!$B$30)))</f>
        <v>62892.737658951541</v>
      </c>
      <c r="AB760" s="26">
        <f t="shared" si="151"/>
        <v>75800</v>
      </c>
      <c r="AC760" s="25">
        <f>MAX(0,AA760*(1+inputs!$B$33)-MAX(0,inputs!$B$31*(AB760-inputs!$B$30)))</f>
        <v>58830.688723835803</v>
      </c>
      <c r="AD760" s="26">
        <f>IF(inputs!$B$27="YES",MAX(0,inputs!$B$31*(AB760-inputs!$B$30)),0)</f>
        <v>0</v>
      </c>
      <c r="AE760" s="3">
        <f t="shared" si="152"/>
        <v>25894.050000000003</v>
      </c>
      <c r="AF760" s="1">
        <f t="shared" si="155"/>
        <v>0.42</v>
      </c>
      <c r="AG760" s="8">
        <f t="shared" si="153"/>
        <v>49905.95</v>
      </c>
    </row>
    <row r="761" spans="1:33" x14ac:dyDescent="0.2">
      <c r="A761" s="11">
        <f t="shared" si="154"/>
        <v>75900</v>
      </c>
      <c r="B761" s="15">
        <f>inputs!$C$3-MAX(0,MIN((calculations!A761-inputs!$B$8)*0.5,inputs!$C$3))+IF(AND(inputs!$B$23="YES",A761&lt;=inputs!$B$25),inputs!$B$24,0)</f>
        <v>12570</v>
      </c>
      <c r="C761" s="15">
        <f>MAX(0,MIN(A761-B761,inputs!$C$4)*inputs!$B$3)</f>
        <v>7540.2000000000007</v>
      </c>
      <c r="D761" s="16">
        <f>MAX(0,(MIN(A761,inputs!$C$5)-(inputs!$C$4+B761))*inputs!$B$4)</f>
        <v>10251.6</v>
      </c>
      <c r="E761" s="16">
        <f>MAX(0, (calculations!A761-inputs!$C$5)*inputs!$B$5)</f>
        <v>0</v>
      </c>
      <c r="F761" s="19">
        <f>MAX(0,inputs!$B$13*(MIN(calculations!A761,inputs!$C$14)-inputs!$C$13))+MAX(0,inputs!$B$14*(calculations!A761-inputs!$C$14))</f>
        <v>5507.85</v>
      </c>
      <c r="G761" s="22">
        <f>MAX(MIN((calculations!A761-inputs!$B$21)/10000,100%),0) * inputs!$B$18</f>
        <v>2636.4</v>
      </c>
      <c r="H761" s="22">
        <f>IF(AND(inputs!$B$35="YES", calculations!A761&gt;=inputs!$B$36,calculations!A761&lt;inputs!$B$37),inputs!$B$38*MIN(2,inputs!$B$17),0)</f>
        <v>0</v>
      </c>
      <c r="I761" s="25">
        <f>MIN(inputs!$B$32,A761)</f>
        <v>20000</v>
      </c>
      <c r="J761" s="25">
        <f>inputs!$B$29*(1+inputs!$B$33)-MAX(0,inputs!$B$31*(I761-inputs!$B$30))</f>
        <v>46486.999999999993</v>
      </c>
      <c r="K761" s="26">
        <f t="shared" si="143"/>
        <v>20000</v>
      </c>
      <c r="L761" s="25">
        <f>MAX(0,J761*(1+inputs!$B$33)-MAX(0,inputs!$B$31*(K761-inputs!$B$30)))</f>
        <v>47184.304999999986</v>
      </c>
      <c r="M761" s="26">
        <f t="shared" si="144"/>
        <v>26211.111111111109</v>
      </c>
      <c r="N761" s="25">
        <f>MAX(0,L761*(1+inputs!$B$33)-MAX(0,inputs!$B$31*(M761-inputs!$B$30)))</f>
        <v>47349.629574999977</v>
      </c>
      <c r="O761" s="26">
        <f t="shared" si="145"/>
        <v>32422.222222222223</v>
      </c>
      <c r="P761" s="25">
        <f>MAX(0,N761*(1+inputs!$B$33)-MAX(0,inputs!$B$31*(O761-inputs!$B$30)))</f>
        <v>46958.434018624968</v>
      </c>
      <c r="Q761" s="26">
        <f t="shared" si="146"/>
        <v>38633.333333333328</v>
      </c>
      <c r="R761" s="25">
        <f>MAX(0,P761*(1+inputs!$B$33)-MAX(0,inputs!$B$31*(Q761-inputs!$B$30)))</f>
        <v>46002.370528904336</v>
      </c>
      <c r="S761" s="26">
        <f t="shared" si="147"/>
        <v>44844.444444444445</v>
      </c>
      <c r="T761" s="25">
        <f>MAX(0,R761*(1+inputs!$B$33)-MAX(0,inputs!$B$31*(S761-inputs!$B$30)))</f>
        <v>44472.966086837892</v>
      </c>
      <c r="U761" s="26">
        <f t="shared" si="148"/>
        <v>51055.555555555555</v>
      </c>
      <c r="V761" s="25">
        <f>MAX(0,T761*(1+inputs!$B$33)-MAX(0,inputs!$B$31*(U761-inputs!$B$30)))</f>
        <v>42361.620578140457</v>
      </c>
      <c r="W761" s="26">
        <f t="shared" si="149"/>
        <v>57266.666666666664</v>
      </c>
      <c r="X761" s="25">
        <f>MAX(0,V761*(1+inputs!$B$33)-MAX(0,inputs!$B$31*(W761-inputs!$B$30)))</f>
        <v>39659.604886812558</v>
      </c>
      <c r="Y761" s="26">
        <f t="shared" si="150"/>
        <v>63477.777777777781</v>
      </c>
      <c r="Z761" s="25">
        <f>MAX(0,X761*(1+inputs!$B$33)-MAX(0,inputs!$B$31*(Y761-inputs!$B$30)))</f>
        <v>36358.058960114737</v>
      </c>
      <c r="AA761" s="25">
        <f>MAX(0,Y761*(1+inputs!$B$33)-MAX(0,inputs!$B$31*(Z761-inputs!$B$30)))</f>
        <v>62974.279138034115</v>
      </c>
      <c r="AB761" s="26">
        <f t="shared" si="151"/>
        <v>75900</v>
      </c>
      <c r="AC761" s="25">
        <f>MAX(0,AA761*(1+inputs!$B$33)-MAX(0,inputs!$B$31*(AB761-inputs!$B$30)))</f>
        <v>58904.453325104616</v>
      </c>
      <c r="AD761" s="26">
        <f>IF(inputs!$B$27="YES",MAX(0,inputs!$B$31*(AB761-inputs!$B$30)),0)</f>
        <v>0</v>
      </c>
      <c r="AE761" s="3">
        <f t="shared" si="152"/>
        <v>25936.050000000003</v>
      </c>
      <c r="AF761" s="1">
        <f t="shared" si="155"/>
        <v>0.42</v>
      </c>
      <c r="AG761" s="8">
        <f t="shared" si="153"/>
        <v>49963.95</v>
      </c>
    </row>
    <row r="762" spans="1:33" x14ac:dyDescent="0.2">
      <c r="A762" s="11">
        <f t="shared" si="154"/>
        <v>76000</v>
      </c>
      <c r="B762" s="15">
        <f>inputs!$C$3-MAX(0,MIN((calculations!A762-inputs!$B$8)*0.5,inputs!$C$3))+IF(AND(inputs!$B$23="YES",A762&lt;=inputs!$B$25),inputs!$B$24,0)</f>
        <v>12570</v>
      </c>
      <c r="C762" s="15">
        <f>MAX(0,MIN(A762-B762,inputs!$C$4)*inputs!$B$3)</f>
        <v>7540.2000000000007</v>
      </c>
      <c r="D762" s="16">
        <f>MAX(0,(MIN(A762,inputs!$C$5)-(inputs!$C$4+B762))*inputs!$B$4)</f>
        <v>10291.6</v>
      </c>
      <c r="E762" s="16">
        <f>MAX(0, (calculations!A762-inputs!$C$5)*inputs!$B$5)</f>
        <v>0</v>
      </c>
      <c r="F762" s="19">
        <f>MAX(0,inputs!$B$13*(MIN(calculations!A762,inputs!$C$14)-inputs!$C$13))+MAX(0,inputs!$B$14*(calculations!A762-inputs!$C$14))</f>
        <v>5509.85</v>
      </c>
      <c r="G762" s="22">
        <f>MAX(MIN((calculations!A762-inputs!$B$21)/10000,100%),0) * inputs!$B$18</f>
        <v>2636.4</v>
      </c>
      <c r="H762" s="22">
        <f>IF(AND(inputs!$B$35="YES", calculations!A762&gt;=inputs!$B$36,calculations!A762&lt;inputs!$B$37),inputs!$B$38*MIN(2,inputs!$B$17),0)</f>
        <v>0</v>
      </c>
      <c r="I762" s="25">
        <f>MIN(inputs!$B$32,A762)</f>
        <v>20000</v>
      </c>
      <c r="J762" s="25">
        <f>inputs!$B$29*(1+inputs!$B$33)-MAX(0,inputs!$B$31*(I762-inputs!$B$30))</f>
        <v>46486.999999999993</v>
      </c>
      <c r="K762" s="26">
        <f t="shared" si="143"/>
        <v>20000</v>
      </c>
      <c r="L762" s="25">
        <f>MAX(0,J762*(1+inputs!$B$33)-MAX(0,inputs!$B$31*(K762-inputs!$B$30)))</f>
        <v>47184.304999999986</v>
      </c>
      <c r="M762" s="26">
        <f t="shared" si="144"/>
        <v>26222.222222222223</v>
      </c>
      <c r="N762" s="25">
        <f>MAX(0,L762*(1+inputs!$B$33)-MAX(0,inputs!$B$31*(M762-inputs!$B$30)))</f>
        <v>47348.629574999977</v>
      </c>
      <c r="O762" s="26">
        <f t="shared" si="145"/>
        <v>32444.444444444445</v>
      </c>
      <c r="P762" s="25">
        <f>MAX(0,N762*(1+inputs!$B$33)-MAX(0,inputs!$B$31*(O762-inputs!$B$30)))</f>
        <v>46955.419018624969</v>
      </c>
      <c r="Q762" s="26">
        <f t="shared" si="146"/>
        <v>38666.666666666672</v>
      </c>
      <c r="R762" s="25">
        <f>MAX(0,P762*(1+inputs!$B$33)-MAX(0,inputs!$B$31*(Q762-inputs!$B$30)))</f>
        <v>45996.310303904334</v>
      </c>
      <c r="S762" s="26">
        <f t="shared" si="147"/>
        <v>44888.888888888891</v>
      </c>
      <c r="T762" s="25">
        <f>MAX(0,R762*(1+inputs!$B$33)-MAX(0,inputs!$B$31*(S762-inputs!$B$30)))</f>
        <v>44462.814958462892</v>
      </c>
      <c r="U762" s="26">
        <f t="shared" si="148"/>
        <v>51111.111111111109</v>
      </c>
      <c r="V762" s="25">
        <f>MAX(0,T762*(1+inputs!$B$33)-MAX(0,inputs!$B$31*(U762-inputs!$B$30)))</f>
        <v>42346.317182839826</v>
      </c>
      <c r="W762" s="26">
        <f t="shared" si="149"/>
        <v>57333.333333333336</v>
      </c>
      <c r="X762" s="25">
        <f>MAX(0,V762*(1+inputs!$B$33)-MAX(0,inputs!$B$31*(W762-inputs!$B$30)))</f>
        <v>39638.07194058242</v>
      </c>
      <c r="Y762" s="26">
        <f t="shared" si="150"/>
        <v>63555.555555555555</v>
      </c>
      <c r="Z762" s="25">
        <f>MAX(0,X762*(1+inputs!$B$33)-MAX(0,inputs!$B$31*(Y762-inputs!$B$30)))</f>
        <v>36329.203019691151</v>
      </c>
      <c r="AA762" s="25">
        <f>MAX(0,Y762*(1+inputs!$B$33)-MAX(0,inputs!$B$31*(Z762-inputs!$B$30)))</f>
        <v>63055.820617116682</v>
      </c>
      <c r="AB762" s="26">
        <f t="shared" si="151"/>
        <v>76000</v>
      </c>
      <c r="AC762" s="25">
        <f>MAX(0,AA762*(1+inputs!$B$33)-MAX(0,inputs!$B$31*(AB762-inputs!$B$30)))</f>
        <v>58978.217926373422</v>
      </c>
      <c r="AD762" s="26">
        <f>IF(inputs!$B$27="YES",MAX(0,inputs!$B$31*(AB762-inputs!$B$30)),0)</f>
        <v>0</v>
      </c>
      <c r="AE762" s="3">
        <f t="shared" si="152"/>
        <v>25978.050000000003</v>
      </c>
      <c r="AF762" s="1">
        <f t="shared" si="155"/>
        <v>0.42</v>
      </c>
      <c r="AG762" s="8">
        <f t="shared" si="153"/>
        <v>50021.95</v>
      </c>
    </row>
    <row r="763" spans="1:33" x14ac:dyDescent="0.2">
      <c r="A763" s="11">
        <f t="shared" si="154"/>
        <v>76100</v>
      </c>
      <c r="B763" s="15">
        <f>inputs!$C$3-MAX(0,MIN((calculations!A763-inputs!$B$8)*0.5,inputs!$C$3))+IF(AND(inputs!$B$23="YES",A763&lt;=inputs!$B$25),inputs!$B$24,0)</f>
        <v>12570</v>
      </c>
      <c r="C763" s="15">
        <f>MAX(0,MIN(A763-B763,inputs!$C$4)*inputs!$B$3)</f>
        <v>7540.2000000000007</v>
      </c>
      <c r="D763" s="16">
        <f>MAX(0,(MIN(A763,inputs!$C$5)-(inputs!$C$4+B763))*inputs!$B$4)</f>
        <v>10331.6</v>
      </c>
      <c r="E763" s="16">
        <f>MAX(0, (calculations!A763-inputs!$C$5)*inputs!$B$5)</f>
        <v>0</v>
      </c>
      <c r="F763" s="19">
        <f>MAX(0,inputs!$B$13*(MIN(calculations!A763,inputs!$C$14)-inputs!$C$13))+MAX(0,inputs!$B$14*(calculations!A763-inputs!$C$14))</f>
        <v>5511.85</v>
      </c>
      <c r="G763" s="22">
        <f>MAX(MIN((calculations!A763-inputs!$B$21)/10000,100%),0) * inputs!$B$18</f>
        <v>2636.4</v>
      </c>
      <c r="H763" s="22">
        <f>IF(AND(inputs!$B$35="YES", calculations!A763&gt;=inputs!$B$36,calculations!A763&lt;inputs!$B$37),inputs!$B$38*MIN(2,inputs!$B$17),0)</f>
        <v>0</v>
      </c>
      <c r="I763" s="25">
        <f>MIN(inputs!$B$32,A763)</f>
        <v>20000</v>
      </c>
      <c r="J763" s="25">
        <f>inputs!$B$29*(1+inputs!$B$33)-MAX(0,inputs!$B$31*(I763-inputs!$B$30))</f>
        <v>46486.999999999993</v>
      </c>
      <c r="K763" s="26">
        <f t="shared" si="143"/>
        <v>20000</v>
      </c>
      <c r="L763" s="25">
        <f>MAX(0,J763*(1+inputs!$B$33)-MAX(0,inputs!$B$31*(K763-inputs!$B$30)))</f>
        <v>47184.304999999986</v>
      </c>
      <c r="M763" s="26">
        <f t="shared" si="144"/>
        <v>26233.333333333332</v>
      </c>
      <c r="N763" s="25">
        <f>MAX(0,L763*(1+inputs!$B$33)-MAX(0,inputs!$B$31*(M763-inputs!$B$30)))</f>
        <v>47347.629574999977</v>
      </c>
      <c r="O763" s="26">
        <f t="shared" si="145"/>
        <v>32466.666666666664</v>
      </c>
      <c r="P763" s="25">
        <f>MAX(0,N763*(1+inputs!$B$33)-MAX(0,inputs!$B$31*(O763-inputs!$B$30)))</f>
        <v>46952.404018624969</v>
      </c>
      <c r="Q763" s="26">
        <f t="shared" si="146"/>
        <v>38700</v>
      </c>
      <c r="R763" s="25">
        <f>MAX(0,P763*(1+inputs!$B$33)-MAX(0,inputs!$B$31*(Q763-inputs!$B$30)))</f>
        <v>45990.250078904341</v>
      </c>
      <c r="S763" s="26">
        <f t="shared" si="147"/>
        <v>44933.333333333328</v>
      </c>
      <c r="T763" s="25">
        <f>MAX(0,R763*(1+inputs!$B$33)-MAX(0,inputs!$B$31*(S763-inputs!$B$30)))</f>
        <v>44452.663830087899</v>
      </c>
      <c r="U763" s="26">
        <f t="shared" si="148"/>
        <v>51166.666666666672</v>
      </c>
      <c r="V763" s="25">
        <f>MAX(0,T763*(1+inputs!$B$33)-MAX(0,inputs!$B$31*(U763-inputs!$B$30)))</f>
        <v>42331.01378753921</v>
      </c>
      <c r="W763" s="26">
        <f t="shared" si="149"/>
        <v>57400</v>
      </c>
      <c r="X763" s="25">
        <f>MAX(0,V763*(1+inputs!$B$33)-MAX(0,inputs!$B$31*(W763-inputs!$B$30)))</f>
        <v>39616.53899435229</v>
      </c>
      <c r="Y763" s="26">
        <f t="shared" si="150"/>
        <v>63633.333333333336</v>
      </c>
      <c r="Z763" s="25">
        <f>MAX(0,X763*(1+inputs!$B$33)-MAX(0,inputs!$B$31*(Y763-inputs!$B$30)))</f>
        <v>36300.347079267565</v>
      </c>
      <c r="AA763" s="25">
        <f>MAX(0,Y763*(1+inputs!$B$33)-MAX(0,inputs!$B$31*(Z763-inputs!$B$30)))</f>
        <v>63137.362096199249</v>
      </c>
      <c r="AB763" s="26">
        <f t="shared" si="151"/>
        <v>76100</v>
      </c>
      <c r="AC763" s="25">
        <f>MAX(0,AA763*(1+inputs!$B$33)-MAX(0,inputs!$B$31*(AB763-inputs!$B$30)))</f>
        <v>59051.982527642227</v>
      </c>
      <c r="AD763" s="26">
        <f>IF(inputs!$B$27="YES",MAX(0,inputs!$B$31*(AB763-inputs!$B$30)),0)</f>
        <v>0</v>
      </c>
      <c r="AE763" s="3">
        <f t="shared" si="152"/>
        <v>26020.050000000003</v>
      </c>
      <c r="AF763" s="1">
        <f t="shared" si="155"/>
        <v>0.42</v>
      </c>
      <c r="AG763" s="8">
        <f t="shared" si="153"/>
        <v>50079.95</v>
      </c>
    </row>
    <row r="764" spans="1:33" x14ac:dyDescent="0.2">
      <c r="A764" s="11">
        <f t="shared" si="154"/>
        <v>76200</v>
      </c>
      <c r="B764" s="15">
        <f>inputs!$C$3-MAX(0,MIN((calculations!A764-inputs!$B$8)*0.5,inputs!$C$3))+IF(AND(inputs!$B$23="YES",A764&lt;=inputs!$B$25),inputs!$B$24,0)</f>
        <v>12570</v>
      </c>
      <c r="C764" s="15">
        <f>MAX(0,MIN(A764-B764,inputs!$C$4)*inputs!$B$3)</f>
        <v>7540.2000000000007</v>
      </c>
      <c r="D764" s="16">
        <f>MAX(0,(MIN(A764,inputs!$C$5)-(inputs!$C$4+B764))*inputs!$B$4)</f>
        <v>10371.6</v>
      </c>
      <c r="E764" s="16">
        <f>MAX(0, (calculations!A764-inputs!$C$5)*inputs!$B$5)</f>
        <v>0</v>
      </c>
      <c r="F764" s="19">
        <f>MAX(0,inputs!$B$13*(MIN(calculations!A764,inputs!$C$14)-inputs!$C$13))+MAX(0,inputs!$B$14*(calculations!A764-inputs!$C$14))</f>
        <v>5513.85</v>
      </c>
      <c r="G764" s="22">
        <f>MAX(MIN((calculations!A764-inputs!$B$21)/10000,100%),0) * inputs!$B$18</f>
        <v>2636.4</v>
      </c>
      <c r="H764" s="22">
        <f>IF(AND(inputs!$B$35="YES", calculations!A764&gt;=inputs!$B$36,calculations!A764&lt;inputs!$B$37),inputs!$B$38*MIN(2,inputs!$B$17),0)</f>
        <v>0</v>
      </c>
      <c r="I764" s="25">
        <f>MIN(inputs!$B$32,A764)</f>
        <v>20000</v>
      </c>
      <c r="J764" s="25">
        <f>inputs!$B$29*(1+inputs!$B$33)-MAX(0,inputs!$B$31*(I764-inputs!$B$30))</f>
        <v>46486.999999999993</v>
      </c>
      <c r="K764" s="26">
        <f t="shared" si="143"/>
        <v>20000</v>
      </c>
      <c r="L764" s="25">
        <f>MAX(0,J764*(1+inputs!$B$33)-MAX(0,inputs!$B$31*(K764-inputs!$B$30)))</f>
        <v>47184.304999999986</v>
      </c>
      <c r="M764" s="26">
        <f t="shared" si="144"/>
        <v>26244.444444444445</v>
      </c>
      <c r="N764" s="25">
        <f>MAX(0,L764*(1+inputs!$B$33)-MAX(0,inputs!$B$31*(M764-inputs!$B$30)))</f>
        <v>47346.629574999977</v>
      </c>
      <c r="O764" s="26">
        <f t="shared" si="145"/>
        <v>32488.888888888891</v>
      </c>
      <c r="P764" s="25">
        <f>MAX(0,N764*(1+inputs!$B$33)-MAX(0,inputs!$B$31*(O764-inputs!$B$30)))</f>
        <v>46949.38901862497</v>
      </c>
      <c r="Q764" s="26">
        <f t="shared" si="146"/>
        <v>38733.333333333328</v>
      </c>
      <c r="R764" s="25">
        <f>MAX(0,P764*(1+inputs!$B$33)-MAX(0,inputs!$B$31*(Q764-inputs!$B$30)))</f>
        <v>45984.18985390434</v>
      </c>
      <c r="S764" s="26">
        <f t="shared" si="147"/>
        <v>44977.777777777781</v>
      </c>
      <c r="T764" s="25">
        <f>MAX(0,R764*(1+inputs!$B$33)-MAX(0,inputs!$B$31*(S764-inputs!$B$30)))</f>
        <v>44442.512701712898</v>
      </c>
      <c r="U764" s="26">
        <f t="shared" si="148"/>
        <v>51222.222222222219</v>
      </c>
      <c r="V764" s="25">
        <f>MAX(0,T764*(1+inputs!$B$33)-MAX(0,inputs!$B$31*(U764-inputs!$B$30)))</f>
        <v>42315.710392238587</v>
      </c>
      <c r="W764" s="26">
        <f t="shared" si="149"/>
        <v>57466.666666666664</v>
      </c>
      <c r="X764" s="25">
        <f>MAX(0,V764*(1+inputs!$B$33)-MAX(0,inputs!$B$31*(W764-inputs!$B$30)))</f>
        <v>39595.006048122159</v>
      </c>
      <c r="Y764" s="26">
        <f t="shared" si="150"/>
        <v>63711.111111111109</v>
      </c>
      <c r="Z764" s="25">
        <f>MAX(0,X764*(1+inputs!$B$33)-MAX(0,inputs!$B$31*(Y764-inputs!$B$30)))</f>
        <v>36271.491138843987</v>
      </c>
      <c r="AA764" s="25">
        <f>MAX(0,Y764*(1+inputs!$B$33)-MAX(0,inputs!$B$31*(Z764-inputs!$B$30)))</f>
        <v>63218.903575281809</v>
      </c>
      <c r="AB764" s="26">
        <f t="shared" si="151"/>
        <v>76200</v>
      </c>
      <c r="AC764" s="25">
        <f>MAX(0,AA764*(1+inputs!$B$33)-MAX(0,inputs!$B$31*(AB764-inputs!$B$30)))</f>
        <v>59125.747128911025</v>
      </c>
      <c r="AD764" s="26">
        <f>IF(inputs!$B$27="YES",MAX(0,inputs!$B$31*(AB764-inputs!$B$30)),0)</f>
        <v>0</v>
      </c>
      <c r="AE764" s="3">
        <f t="shared" si="152"/>
        <v>26062.050000000003</v>
      </c>
      <c r="AF764" s="1">
        <f t="shared" si="155"/>
        <v>0.42</v>
      </c>
      <c r="AG764" s="8">
        <f t="shared" si="153"/>
        <v>50137.95</v>
      </c>
    </row>
    <row r="765" spans="1:33" x14ac:dyDescent="0.2">
      <c r="A765" s="11">
        <f t="shared" si="154"/>
        <v>76300</v>
      </c>
      <c r="B765" s="15">
        <f>inputs!$C$3-MAX(0,MIN((calculations!A765-inputs!$B$8)*0.5,inputs!$C$3))+IF(AND(inputs!$B$23="YES",A765&lt;=inputs!$B$25),inputs!$B$24,0)</f>
        <v>12570</v>
      </c>
      <c r="C765" s="15">
        <f>MAX(0,MIN(A765-B765,inputs!$C$4)*inputs!$B$3)</f>
        <v>7540.2000000000007</v>
      </c>
      <c r="D765" s="16">
        <f>MAX(0,(MIN(A765,inputs!$C$5)-(inputs!$C$4+B765))*inputs!$B$4)</f>
        <v>10411.6</v>
      </c>
      <c r="E765" s="16">
        <f>MAX(0, (calculations!A765-inputs!$C$5)*inputs!$B$5)</f>
        <v>0</v>
      </c>
      <c r="F765" s="19">
        <f>MAX(0,inputs!$B$13*(MIN(calculations!A765,inputs!$C$14)-inputs!$C$13))+MAX(0,inputs!$B$14*(calculations!A765-inputs!$C$14))</f>
        <v>5515.85</v>
      </c>
      <c r="G765" s="22">
        <f>MAX(MIN((calculations!A765-inputs!$B$21)/10000,100%),0) * inputs!$B$18</f>
        <v>2636.4</v>
      </c>
      <c r="H765" s="22">
        <f>IF(AND(inputs!$B$35="YES", calculations!A765&gt;=inputs!$B$36,calculations!A765&lt;inputs!$B$37),inputs!$B$38*MIN(2,inputs!$B$17),0)</f>
        <v>0</v>
      </c>
      <c r="I765" s="25">
        <f>MIN(inputs!$B$32,A765)</f>
        <v>20000</v>
      </c>
      <c r="J765" s="25">
        <f>inputs!$B$29*(1+inputs!$B$33)-MAX(0,inputs!$B$31*(I765-inputs!$B$30))</f>
        <v>46486.999999999993</v>
      </c>
      <c r="K765" s="26">
        <f t="shared" si="143"/>
        <v>20000</v>
      </c>
      <c r="L765" s="25">
        <f>MAX(0,J765*(1+inputs!$B$33)-MAX(0,inputs!$B$31*(K765-inputs!$B$30)))</f>
        <v>47184.304999999986</v>
      </c>
      <c r="M765" s="26">
        <f t="shared" si="144"/>
        <v>26255.555555555555</v>
      </c>
      <c r="N765" s="25">
        <f>MAX(0,L765*(1+inputs!$B$33)-MAX(0,inputs!$B$31*(M765-inputs!$B$30)))</f>
        <v>47345.629574999977</v>
      </c>
      <c r="O765" s="26">
        <f t="shared" si="145"/>
        <v>32511.111111111109</v>
      </c>
      <c r="P765" s="25">
        <f>MAX(0,N765*(1+inputs!$B$33)-MAX(0,inputs!$B$31*(O765-inputs!$B$30)))</f>
        <v>46946.374018624971</v>
      </c>
      <c r="Q765" s="26">
        <f t="shared" si="146"/>
        <v>38766.666666666672</v>
      </c>
      <c r="R765" s="25">
        <f>MAX(0,P765*(1+inputs!$B$33)-MAX(0,inputs!$B$31*(Q765-inputs!$B$30)))</f>
        <v>45978.129628904338</v>
      </c>
      <c r="S765" s="26">
        <f t="shared" si="147"/>
        <v>45022.222222222219</v>
      </c>
      <c r="T765" s="25">
        <f>MAX(0,R765*(1+inputs!$B$33)-MAX(0,inputs!$B$31*(S765-inputs!$B$30)))</f>
        <v>44432.361573337897</v>
      </c>
      <c r="U765" s="26">
        <f t="shared" si="148"/>
        <v>51277.777777777781</v>
      </c>
      <c r="V765" s="25">
        <f>MAX(0,T765*(1+inputs!$B$33)-MAX(0,inputs!$B$31*(U765-inputs!$B$30)))</f>
        <v>42300.406996937956</v>
      </c>
      <c r="W765" s="26">
        <f t="shared" si="149"/>
        <v>57533.333333333336</v>
      </c>
      <c r="X765" s="25">
        <f>MAX(0,V765*(1+inputs!$B$33)-MAX(0,inputs!$B$31*(W765-inputs!$B$30)))</f>
        <v>39573.473101892021</v>
      </c>
      <c r="Y765" s="26">
        <f t="shared" si="150"/>
        <v>63788.888888888891</v>
      </c>
      <c r="Z765" s="25">
        <f>MAX(0,X765*(1+inputs!$B$33)-MAX(0,inputs!$B$31*(Y765-inputs!$B$30)))</f>
        <v>36242.635198420394</v>
      </c>
      <c r="AA765" s="25">
        <f>MAX(0,Y765*(1+inputs!$B$33)-MAX(0,inputs!$B$31*(Z765-inputs!$B$30)))</f>
        <v>63300.445054364383</v>
      </c>
      <c r="AB765" s="26">
        <f t="shared" si="151"/>
        <v>76300</v>
      </c>
      <c r="AC765" s="25">
        <f>MAX(0,AA765*(1+inputs!$B$33)-MAX(0,inputs!$B$31*(AB765-inputs!$B$30)))</f>
        <v>59199.511730179838</v>
      </c>
      <c r="AD765" s="26">
        <f>IF(inputs!$B$27="YES",MAX(0,inputs!$B$31*(AB765-inputs!$B$30)),0)</f>
        <v>0</v>
      </c>
      <c r="AE765" s="3">
        <f t="shared" si="152"/>
        <v>26104.050000000003</v>
      </c>
      <c r="AF765" s="1">
        <f t="shared" si="155"/>
        <v>0.42</v>
      </c>
      <c r="AG765" s="8">
        <f t="shared" si="153"/>
        <v>50195.95</v>
      </c>
    </row>
    <row r="766" spans="1:33" x14ac:dyDescent="0.2">
      <c r="A766" s="11">
        <f t="shared" si="154"/>
        <v>76400</v>
      </c>
      <c r="B766" s="15">
        <f>inputs!$C$3-MAX(0,MIN((calculations!A766-inputs!$B$8)*0.5,inputs!$C$3))+IF(AND(inputs!$B$23="YES",A766&lt;=inputs!$B$25),inputs!$B$24,0)</f>
        <v>12570</v>
      </c>
      <c r="C766" s="15">
        <f>MAX(0,MIN(A766-B766,inputs!$C$4)*inputs!$B$3)</f>
        <v>7540.2000000000007</v>
      </c>
      <c r="D766" s="16">
        <f>MAX(0,(MIN(A766,inputs!$C$5)-(inputs!$C$4+B766))*inputs!$B$4)</f>
        <v>10451.6</v>
      </c>
      <c r="E766" s="16">
        <f>MAX(0, (calculations!A766-inputs!$C$5)*inputs!$B$5)</f>
        <v>0</v>
      </c>
      <c r="F766" s="19">
        <f>MAX(0,inputs!$B$13*(MIN(calculations!A766,inputs!$C$14)-inputs!$C$13))+MAX(0,inputs!$B$14*(calculations!A766-inputs!$C$14))</f>
        <v>5517.85</v>
      </c>
      <c r="G766" s="22">
        <f>MAX(MIN((calculations!A766-inputs!$B$21)/10000,100%),0) * inputs!$B$18</f>
        <v>2636.4</v>
      </c>
      <c r="H766" s="22">
        <f>IF(AND(inputs!$B$35="YES", calculations!A766&gt;=inputs!$B$36,calculations!A766&lt;inputs!$B$37),inputs!$B$38*MIN(2,inputs!$B$17),0)</f>
        <v>0</v>
      </c>
      <c r="I766" s="25">
        <f>MIN(inputs!$B$32,A766)</f>
        <v>20000</v>
      </c>
      <c r="J766" s="25">
        <f>inputs!$B$29*(1+inputs!$B$33)-MAX(0,inputs!$B$31*(I766-inputs!$B$30))</f>
        <v>46486.999999999993</v>
      </c>
      <c r="K766" s="26">
        <f t="shared" si="143"/>
        <v>20000</v>
      </c>
      <c r="L766" s="25">
        <f>MAX(0,J766*(1+inputs!$B$33)-MAX(0,inputs!$B$31*(K766-inputs!$B$30)))</f>
        <v>47184.304999999986</v>
      </c>
      <c r="M766" s="26">
        <f t="shared" si="144"/>
        <v>26266.666666666668</v>
      </c>
      <c r="N766" s="25">
        <f>MAX(0,L766*(1+inputs!$B$33)-MAX(0,inputs!$B$31*(M766-inputs!$B$30)))</f>
        <v>47344.629574999977</v>
      </c>
      <c r="O766" s="26">
        <f t="shared" si="145"/>
        <v>32533.333333333336</v>
      </c>
      <c r="P766" s="25">
        <f>MAX(0,N766*(1+inputs!$B$33)-MAX(0,inputs!$B$31*(O766-inputs!$B$30)))</f>
        <v>46943.359018624971</v>
      </c>
      <c r="Q766" s="26">
        <f t="shared" si="146"/>
        <v>38800</v>
      </c>
      <c r="R766" s="25">
        <f>MAX(0,P766*(1+inputs!$B$33)-MAX(0,inputs!$B$31*(Q766-inputs!$B$30)))</f>
        <v>45972.069403904337</v>
      </c>
      <c r="S766" s="26">
        <f t="shared" si="147"/>
        <v>45066.666666666672</v>
      </c>
      <c r="T766" s="25">
        <f>MAX(0,R766*(1+inputs!$B$33)-MAX(0,inputs!$B$31*(S766-inputs!$B$30)))</f>
        <v>44422.210444962897</v>
      </c>
      <c r="U766" s="26">
        <f t="shared" si="148"/>
        <v>51333.333333333328</v>
      </c>
      <c r="V766" s="25">
        <f>MAX(0,T766*(1+inputs!$B$33)-MAX(0,inputs!$B$31*(U766-inputs!$B$30)))</f>
        <v>42285.103601637333</v>
      </c>
      <c r="W766" s="26">
        <f t="shared" si="149"/>
        <v>57600</v>
      </c>
      <c r="X766" s="25">
        <f>MAX(0,V766*(1+inputs!$B$33)-MAX(0,inputs!$B$31*(W766-inputs!$B$30)))</f>
        <v>39551.940155661883</v>
      </c>
      <c r="Y766" s="26">
        <f t="shared" si="150"/>
        <v>63866.666666666664</v>
      </c>
      <c r="Z766" s="25">
        <f>MAX(0,X766*(1+inputs!$B$33)-MAX(0,inputs!$B$31*(Y766-inputs!$B$30)))</f>
        <v>36213.779257996808</v>
      </c>
      <c r="AA766" s="25">
        <f>MAX(0,Y766*(1+inputs!$B$33)-MAX(0,inputs!$B$31*(Z766-inputs!$B$30)))</f>
        <v>63381.986533446943</v>
      </c>
      <c r="AB766" s="26">
        <f t="shared" si="151"/>
        <v>76400</v>
      </c>
      <c r="AC766" s="25">
        <f>MAX(0,AA766*(1+inputs!$B$33)-MAX(0,inputs!$B$31*(AB766-inputs!$B$30)))</f>
        <v>59273.276331448636</v>
      </c>
      <c r="AD766" s="26">
        <f>IF(inputs!$B$27="YES",MAX(0,inputs!$B$31*(AB766-inputs!$B$30)),0)</f>
        <v>0</v>
      </c>
      <c r="AE766" s="3">
        <f t="shared" si="152"/>
        <v>26146.050000000003</v>
      </c>
      <c r="AF766" s="1">
        <f t="shared" si="155"/>
        <v>0.42</v>
      </c>
      <c r="AG766" s="8">
        <f t="shared" si="153"/>
        <v>50253.95</v>
      </c>
    </row>
    <row r="767" spans="1:33" x14ac:dyDescent="0.2">
      <c r="A767" s="11">
        <f t="shared" si="154"/>
        <v>76500</v>
      </c>
      <c r="B767" s="15">
        <f>inputs!$C$3-MAX(0,MIN((calculations!A767-inputs!$B$8)*0.5,inputs!$C$3))+IF(AND(inputs!$B$23="YES",A767&lt;=inputs!$B$25),inputs!$B$24,0)</f>
        <v>12570</v>
      </c>
      <c r="C767" s="15">
        <f>MAX(0,MIN(A767-B767,inputs!$C$4)*inputs!$B$3)</f>
        <v>7540.2000000000007</v>
      </c>
      <c r="D767" s="16">
        <f>MAX(0,(MIN(A767,inputs!$C$5)-(inputs!$C$4+B767))*inputs!$B$4)</f>
        <v>10491.6</v>
      </c>
      <c r="E767" s="16">
        <f>MAX(0, (calculations!A767-inputs!$C$5)*inputs!$B$5)</f>
        <v>0</v>
      </c>
      <c r="F767" s="19">
        <f>MAX(0,inputs!$B$13*(MIN(calculations!A767,inputs!$C$14)-inputs!$C$13))+MAX(0,inputs!$B$14*(calculations!A767-inputs!$C$14))</f>
        <v>5519.85</v>
      </c>
      <c r="G767" s="22">
        <f>MAX(MIN((calculations!A767-inputs!$B$21)/10000,100%),0) * inputs!$B$18</f>
        <v>2636.4</v>
      </c>
      <c r="H767" s="22">
        <f>IF(AND(inputs!$B$35="YES", calculations!A767&gt;=inputs!$B$36,calculations!A767&lt;inputs!$B$37),inputs!$B$38*MIN(2,inputs!$B$17),0)</f>
        <v>0</v>
      </c>
      <c r="I767" s="25">
        <f>MIN(inputs!$B$32,A767)</f>
        <v>20000</v>
      </c>
      <c r="J767" s="25">
        <f>inputs!$B$29*(1+inputs!$B$33)-MAX(0,inputs!$B$31*(I767-inputs!$B$30))</f>
        <v>46486.999999999993</v>
      </c>
      <c r="K767" s="26">
        <f t="shared" si="143"/>
        <v>20000</v>
      </c>
      <c r="L767" s="25">
        <f>MAX(0,J767*(1+inputs!$B$33)-MAX(0,inputs!$B$31*(K767-inputs!$B$30)))</f>
        <v>47184.304999999986</v>
      </c>
      <c r="M767" s="26">
        <f t="shared" si="144"/>
        <v>26277.777777777777</v>
      </c>
      <c r="N767" s="25">
        <f>MAX(0,L767*(1+inputs!$B$33)-MAX(0,inputs!$B$31*(M767-inputs!$B$30)))</f>
        <v>47343.629574999977</v>
      </c>
      <c r="O767" s="26">
        <f t="shared" si="145"/>
        <v>32555.555555555555</v>
      </c>
      <c r="P767" s="25">
        <f>MAX(0,N767*(1+inputs!$B$33)-MAX(0,inputs!$B$31*(O767-inputs!$B$30)))</f>
        <v>46940.344018624972</v>
      </c>
      <c r="Q767" s="26">
        <f t="shared" si="146"/>
        <v>38833.333333333328</v>
      </c>
      <c r="R767" s="25">
        <f>MAX(0,P767*(1+inputs!$B$33)-MAX(0,inputs!$B$31*(Q767-inputs!$B$30)))</f>
        <v>45966.009178904336</v>
      </c>
      <c r="S767" s="26">
        <f t="shared" si="147"/>
        <v>45111.111111111109</v>
      </c>
      <c r="T767" s="25">
        <f>MAX(0,R767*(1+inputs!$B$33)-MAX(0,inputs!$B$31*(S767-inputs!$B$30)))</f>
        <v>44412.059316587896</v>
      </c>
      <c r="U767" s="26">
        <f t="shared" si="148"/>
        <v>51388.888888888891</v>
      </c>
      <c r="V767" s="25">
        <f>MAX(0,T767*(1+inputs!$B$33)-MAX(0,inputs!$B$31*(U767-inputs!$B$30)))</f>
        <v>42269.800206336709</v>
      </c>
      <c r="W767" s="26">
        <f t="shared" si="149"/>
        <v>57666.666666666664</v>
      </c>
      <c r="X767" s="25">
        <f>MAX(0,V767*(1+inputs!$B$33)-MAX(0,inputs!$B$31*(W767-inputs!$B$30)))</f>
        <v>39530.407209431753</v>
      </c>
      <c r="Y767" s="26">
        <f t="shared" si="150"/>
        <v>63944.444444444445</v>
      </c>
      <c r="Z767" s="25">
        <f>MAX(0,X767*(1+inputs!$B$33)-MAX(0,inputs!$B$31*(Y767-inputs!$B$30)))</f>
        <v>36184.923317573222</v>
      </c>
      <c r="AA767" s="25">
        <f>MAX(0,Y767*(1+inputs!$B$33)-MAX(0,inputs!$B$31*(Z767-inputs!$B$30)))</f>
        <v>63463.52801252951</v>
      </c>
      <c r="AB767" s="26">
        <f t="shared" si="151"/>
        <v>76500</v>
      </c>
      <c r="AC767" s="25">
        <f>MAX(0,AA767*(1+inputs!$B$33)-MAX(0,inputs!$B$31*(AB767-inputs!$B$30)))</f>
        <v>59347.040932717442</v>
      </c>
      <c r="AD767" s="26">
        <f>IF(inputs!$B$27="YES",MAX(0,inputs!$B$31*(AB767-inputs!$B$30)),0)</f>
        <v>0</v>
      </c>
      <c r="AE767" s="3">
        <f t="shared" si="152"/>
        <v>26188.050000000003</v>
      </c>
      <c r="AF767" s="1">
        <f t="shared" si="155"/>
        <v>0.42</v>
      </c>
      <c r="AG767" s="8">
        <f t="shared" si="153"/>
        <v>50311.95</v>
      </c>
    </row>
    <row r="768" spans="1:33" x14ac:dyDescent="0.2">
      <c r="A768" s="11">
        <f t="shared" si="154"/>
        <v>76600</v>
      </c>
      <c r="B768" s="15">
        <f>inputs!$C$3-MAX(0,MIN((calculations!A768-inputs!$B$8)*0.5,inputs!$C$3))+IF(AND(inputs!$B$23="YES",A768&lt;=inputs!$B$25),inputs!$B$24,0)</f>
        <v>12570</v>
      </c>
      <c r="C768" s="15">
        <f>MAX(0,MIN(A768-B768,inputs!$C$4)*inputs!$B$3)</f>
        <v>7540.2000000000007</v>
      </c>
      <c r="D768" s="16">
        <f>MAX(0,(MIN(A768,inputs!$C$5)-(inputs!$C$4+B768))*inputs!$B$4)</f>
        <v>10531.6</v>
      </c>
      <c r="E768" s="16">
        <f>MAX(0, (calculations!A768-inputs!$C$5)*inputs!$B$5)</f>
        <v>0</v>
      </c>
      <c r="F768" s="19">
        <f>MAX(0,inputs!$B$13*(MIN(calculations!A768,inputs!$C$14)-inputs!$C$13))+MAX(0,inputs!$B$14*(calculations!A768-inputs!$C$14))</f>
        <v>5521.85</v>
      </c>
      <c r="G768" s="22">
        <f>MAX(MIN((calculations!A768-inputs!$B$21)/10000,100%),0) * inputs!$B$18</f>
        <v>2636.4</v>
      </c>
      <c r="H768" s="22">
        <f>IF(AND(inputs!$B$35="YES", calculations!A768&gt;=inputs!$B$36,calculations!A768&lt;inputs!$B$37),inputs!$B$38*MIN(2,inputs!$B$17),0)</f>
        <v>0</v>
      </c>
      <c r="I768" s="25">
        <f>MIN(inputs!$B$32,A768)</f>
        <v>20000</v>
      </c>
      <c r="J768" s="25">
        <f>inputs!$B$29*(1+inputs!$B$33)-MAX(0,inputs!$B$31*(I768-inputs!$B$30))</f>
        <v>46486.999999999993</v>
      </c>
      <c r="K768" s="26">
        <f t="shared" si="143"/>
        <v>20000</v>
      </c>
      <c r="L768" s="25">
        <f>MAX(0,J768*(1+inputs!$B$33)-MAX(0,inputs!$B$31*(K768-inputs!$B$30)))</f>
        <v>47184.304999999986</v>
      </c>
      <c r="M768" s="26">
        <f t="shared" si="144"/>
        <v>26288.888888888891</v>
      </c>
      <c r="N768" s="25">
        <f>MAX(0,L768*(1+inputs!$B$33)-MAX(0,inputs!$B$31*(M768-inputs!$B$30)))</f>
        <v>47342.629574999977</v>
      </c>
      <c r="O768" s="26">
        <f t="shared" si="145"/>
        <v>32577.777777777777</v>
      </c>
      <c r="P768" s="25">
        <f>MAX(0,N768*(1+inputs!$B$33)-MAX(0,inputs!$B$31*(O768-inputs!$B$30)))</f>
        <v>46937.329018624972</v>
      </c>
      <c r="Q768" s="26">
        <f t="shared" si="146"/>
        <v>38866.666666666672</v>
      </c>
      <c r="R768" s="25">
        <f>MAX(0,P768*(1+inputs!$B$33)-MAX(0,inputs!$B$31*(Q768-inputs!$B$30)))</f>
        <v>45959.948953904342</v>
      </c>
      <c r="S768" s="26">
        <f t="shared" si="147"/>
        <v>45155.555555555555</v>
      </c>
      <c r="T768" s="25">
        <f>MAX(0,R768*(1+inputs!$B$33)-MAX(0,inputs!$B$31*(S768-inputs!$B$30)))</f>
        <v>44401.908188212903</v>
      </c>
      <c r="U768" s="26">
        <f t="shared" si="148"/>
        <v>51444.444444444445</v>
      </c>
      <c r="V768" s="25">
        <f>MAX(0,T768*(1+inputs!$B$33)-MAX(0,inputs!$B$31*(U768-inputs!$B$30)))</f>
        <v>42254.496811036093</v>
      </c>
      <c r="W768" s="26">
        <f t="shared" si="149"/>
        <v>57733.333333333336</v>
      </c>
      <c r="X768" s="25">
        <f>MAX(0,V768*(1+inputs!$B$33)-MAX(0,inputs!$B$31*(W768-inputs!$B$30)))</f>
        <v>39508.874263201629</v>
      </c>
      <c r="Y768" s="26">
        <f t="shared" si="150"/>
        <v>64022.222222222219</v>
      </c>
      <c r="Z768" s="25">
        <f>MAX(0,X768*(1+inputs!$B$33)-MAX(0,inputs!$B$31*(Y768-inputs!$B$30)))</f>
        <v>36156.067377149644</v>
      </c>
      <c r="AA768" s="25">
        <f>MAX(0,Y768*(1+inputs!$B$33)-MAX(0,inputs!$B$31*(Z768-inputs!$B$30)))</f>
        <v>63545.069491612077</v>
      </c>
      <c r="AB768" s="26">
        <f t="shared" si="151"/>
        <v>76600</v>
      </c>
      <c r="AC768" s="25">
        <f>MAX(0,AA768*(1+inputs!$B$33)-MAX(0,inputs!$B$31*(AB768-inputs!$B$30)))</f>
        <v>59420.805533986248</v>
      </c>
      <c r="AD768" s="26">
        <f>IF(inputs!$B$27="YES",MAX(0,inputs!$B$31*(AB768-inputs!$B$30)),0)</f>
        <v>0</v>
      </c>
      <c r="AE768" s="3">
        <f t="shared" si="152"/>
        <v>26230.050000000003</v>
      </c>
      <c r="AF768" s="1">
        <f t="shared" si="155"/>
        <v>0.42</v>
      </c>
      <c r="AG768" s="8">
        <f t="shared" si="153"/>
        <v>50369.95</v>
      </c>
    </row>
    <row r="769" spans="1:33" x14ac:dyDescent="0.2">
      <c r="A769" s="11">
        <f t="shared" si="154"/>
        <v>76700</v>
      </c>
      <c r="B769" s="15">
        <f>inputs!$C$3-MAX(0,MIN((calculations!A769-inputs!$B$8)*0.5,inputs!$C$3))+IF(AND(inputs!$B$23="YES",A769&lt;=inputs!$B$25),inputs!$B$24,0)</f>
        <v>12570</v>
      </c>
      <c r="C769" s="15">
        <f>MAX(0,MIN(A769-B769,inputs!$C$4)*inputs!$B$3)</f>
        <v>7540.2000000000007</v>
      </c>
      <c r="D769" s="16">
        <f>MAX(0,(MIN(A769,inputs!$C$5)-(inputs!$C$4+B769))*inputs!$B$4)</f>
        <v>10571.6</v>
      </c>
      <c r="E769" s="16">
        <f>MAX(0, (calculations!A769-inputs!$C$5)*inputs!$B$5)</f>
        <v>0</v>
      </c>
      <c r="F769" s="19">
        <f>MAX(0,inputs!$B$13*(MIN(calculations!A769,inputs!$C$14)-inputs!$C$13))+MAX(0,inputs!$B$14*(calculations!A769-inputs!$C$14))</f>
        <v>5523.85</v>
      </c>
      <c r="G769" s="22">
        <f>MAX(MIN((calculations!A769-inputs!$B$21)/10000,100%),0) * inputs!$B$18</f>
        <v>2636.4</v>
      </c>
      <c r="H769" s="22">
        <f>IF(AND(inputs!$B$35="YES", calculations!A769&gt;=inputs!$B$36,calculations!A769&lt;inputs!$B$37),inputs!$B$38*MIN(2,inputs!$B$17),0)</f>
        <v>0</v>
      </c>
      <c r="I769" s="25">
        <f>MIN(inputs!$B$32,A769)</f>
        <v>20000</v>
      </c>
      <c r="J769" s="25">
        <f>inputs!$B$29*(1+inputs!$B$33)-MAX(0,inputs!$B$31*(I769-inputs!$B$30))</f>
        <v>46486.999999999993</v>
      </c>
      <c r="K769" s="26">
        <f t="shared" si="143"/>
        <v>20000</v>
      </c>
      <c r="L769" s="25">
        <f>MAX(0,J769*(1+inputs!$B$33)-MAX(0,inputs!$B$31*(K769-inputs!$B$30)))</f>
        <v>47184.304999999986</v>
      </c>
      <c r="M769" s="26">
        <f t="shared" si="144"/>
        <v>26300</v>
      </c>
      <c r="N769" s="25">
        <f>MAX(0,L769*(1+inputs!$B$33)-MAX(0,inputs!$B$31*(M769-inputs!$B$30)))</f>
        <v>47341.629574999977</v>
      </c>
      <c r="O769" s="26">
        <f t="shared" si="145"/>
        <v>32600</v>
      </c>
      <c r="P769" s="25">
        <f>MAX(0,N769*(1+inputs!$B$33)-MAX(0,inputs!$B$31*(O769-inputs!$B$30)))</f>
        <v>46934.314018624973</v>
      </c>
      <c r="Q769" s="26">
        <f t="shared" si="146"/>
        <v>38900</v>
      </c>
      <c r="R769" s="25">
        <f>MAX(0,P769*(1+inputs!$B$33)-MAX(0,inputs!$B$31*(Q769-inputs!$B$30)))</f>
        <v>45953.888728904341</v>
      </c>
      <c r="S769" s="26">
        <f t="shared" si="147"/>
        <v>45200</v>
      </c>
      <c r="T769" s="25">
        <f>MAX(0,R769*(1+inputs!$B$33)-MAX(0,inputs!$B$31*(S769-inputs!$B$30)))</f>
        <v>44391.757059837902</v>
      </c>
      <c r="U769" s="26">
        <f t="shared" si="148"/>
        <v>51500</v>
      </c>
      <c r="V769" s="25">
        <f>MAX(0,T769*(1+inputs!$B$33)-MAX(0,inputs!$B$31*(U769-inputs!$B$30)))</f>
        <v>42239.193415735463</v>
      </c>
      <c r="W769" s="26">
        <f t="shared" si="149"/>
        <v>57800</v>
      </c>
      <c r="X769" s="25">
        <f>MAX(0,V769*(1+inputs!$B$33)-MAX(0,inputs!$B$31*(W769-inputs!$B$30)))</f>
        <v>39487.341316971491</v>
      </c>
      <c r="Y769" s="26">
        <f t="shared" si="150"/>
        <v>64100</v>
      </c>
      <c r="Z769" s="25">
        <f>MAX(0,X769*(1+inputs!$B$33)-MAX(0,inputs!$B$31*(Y769-inputs!$B$30)))</f>
        <v>36127.211436726058</v>
      </c>
      <c r="AA769" s="25">
        <f>MAX(0,Y769*(1+inputs!$B$33)-MAX(0,inputs!$B$31*(Z769-inputs!$B$30)))</f>
        <v>63626.610970694644</v>
      </c>
      <c r="AB769" s="26">
        <f t="shared" si="151"/>
        <v>76700</v>
      </c>
      <c r="AC769" s="25">
        <f>MAX(0,AA769*(1+inputs!$B$33)-MAX(0,inputs!$B$31*(AB769-inputs!$B$30)))</f>
        <v>59494.570135255053</v>
      </c>
      <c r="AD769" s="26">
        <f>IF(inputs!$B$27="YES",MAX(0,inputs!$B$31*(AB769-inputs!$B$30)),0)</f>
        <v>0</v>
      </c>
      <c r="AE769" s="3">
        <f t="shared" si="152"/>
        <v>26272.050000000003</v>
      </c>
      <c r="AF769" s="1">
        <f t="shared" si="155"/>
        <v>0.42</v>
      </c>
      <c r="AG769" s="8">
        <f t="shared" si="153"/>
        <v>50427.95</v>
      </c>
    </row>
    <row r="770" spans="1:33" x14ac:dyDescent="0.2">
      <c r="A770" s="11">
        <f t="shared" si="154"/>
        <v>76800</v>
      </c>
      <c r="B770" s="15">
        <f>inputs!$C$3-MAX(0,MIN((calculations!A770-inputs!$B$8)*0.5,inputs!$C$3))+IF(AND(inputs!$B$23="YES",A770&lt;=inputs!$B$25),inputs!$B$24,0)</f>
        <v>12570</v>
      </c>
      <c r="C770" s="15">
        <f>MAX(0,MIN(A770-B770,inputs!$C$4)*inputs!$B$3)</f>
        <v>7540.2000000000007</v>
      </c>
      <c r="D770" s="16">
        <f>MAX(0,(MIN(A770,inputs!$C$5)-(inputs!$C$4+B770))*inputs!$B$4)</f>
        <v>10611.6</v>
      </c>
      <c r="E770" s="16">
        <f>MAX(0, (calculations!A770-inputs!$C$5)*inputs!$B$5)</f>
        <v>0</v>
      </c>
      <c r="F770" s="19">
        <f>MAX(0,inputs!$B$13*(MIN(calculations!A770,inputs!$C$14)-inputs!$C$13))+MAX(0,inputs!$B$14*(calculations!A770-inputs!$C$14))</f>
        <v>5525.85</v>
      </c>
      <c r="G770" s="22">
        <f>MAX(MIN((calculations!A770-inputs!$B$21)/10000,100%),0) * inputs!$B$18</f>
        <v>2636.4</v>
      </c>
      <c r="H770" s="22">
        <f>IF(AND(inputs!$B$35="YES", calculations!A770&gt;=inputs!$B$36,calculations!A770&lt;inputs!$B$37),inputs!$B$38*MIN(2,inputs!$B$17),0)</f>
        <v>0</v>
      </c>
      <c r="I770" s="25">
        <f>MIN(inputs!$B$32,A770)</f>
        <v>20000</v>
      </c>
      <c r="J770" s="25">
        <f>inputs!$B$29*(1+inputs!$B$33)-MAX(0,inputs!$B$31*(I770-inputs!$B$30))</f>
        <v>46486.999999999993</v>
      </c>
      <c r="K770" s="26">
        <f t="shared" ref="K770:K833" si="156">$I770+(INT(COLUMN(K$1)/2) - 5) * ($A770-$I770)/9</f>
        <v>20000</v>
      </c>
      <c r="L770" s="25">
        <f>MAX(0,J770*(1+inputs!$B$33)-MAX(0,inputs!$B$31*(K770-inputs!$B$30)))</f>
        <v>47184.304999999986</v>
      </c>
      <c r="M770" s="26">
        <f t="shared" ref="M770:M833" si="157">$I770+(INT(COLUMN(M$1)/2) - 5) * ($A770-$I770)/9</f>
        <v>26311.111111111109</v>
      </c>
      <c r="N770" s="25">
        <f>MAX(0,L770*(1+inputs!$B$33)-MAX(0,inputs!$B$31*(M770-inputs!$B$30)))</f>
        <v>47340.629574999977</v>
      </c>
      <c r="O770" s="26">
        <f t="shared" ref="O770:O833" si="158">$I770+(INT(COLUMN(O$1)/2) - 5) * ($A770-$I770)/9</f>
        <v>32622.222222222223</v>
      </c>
      <c r="P770" s="25">
        <f>MAX(0,N770*(1+inputs!$B$33)-MAX(0,inputs!$B$31*(O770-inputs!$B$30)))</f>
        <v>46931.299018624966</v>
      </c>
      <c r="Q770" s="26">
        <f t="shared" ref="Q770:Q833" si="159">$I770+(INT(COLUMN(Q$1)/2) - 5) * ($A770-$I770)/9</f>
        <v>38933.333333333328</v>
      </c>
      <c r="R770" s="25">
        <f>MAX(0,P770*(1+inputs!$B$33)-MAX(0,inputs!$B$31*(Q770-inputs!$B$30)))</f>
        <v>45947.828503904333</v>
      </c>
      <c r="S770" s="26">
        <f t="shared" ref="S770:S833" si="160">$I770+(INT(COLUMN(S$1)/2) - 5) * ($A770-$I770)/9</f>
        <v>45244.444444444445</v>
      </c>
      <c r="T770" s="25">
        <f>MAX(0,R770*(1+inputs!$B$33)-MAX(0,inputs!$B$31*(S770-inputs!$B$30)))</f>
        <v>44381.605931462895</v>
      </c>
      <c r="U770" s="26">
        <f t="shared" ref="U770:U833" si="161">$I770+(INT(COLUMN(U$1)/2) - 5) * ($A770-$I770)/9</f>
        <v>51555.555555555555</v>
      </c>
      <c r="V770" s="25">
        <f>MAX(0,T770*(1+inputs!$B$33)-MAX(0,inputs!$B$31*(U770-inputs!$B$30)))</f>
        <v>42223.890020434832</v>
      </c>
      <c r="W770" s="26">
        <f t="shared" ref="W770:W833" si="162">$I770+(INT(COLUMN(W$1)/2) - 5) * ($A770-$I770)/9</f>
        <v>57866.666666666664</v>
      </c>
      <c r="X770" s="25">
        <f>MAX(0,V770*(1+inputs!$B$33)-MAX(0,inputs!$B$31*(W770-inputs!$B$30)))</f>
        <v>39465.808370741346</v>
      </c>
      <c r="Y770" s="26">
        <f t="shared" ref="Y770:Y833" si="163">$I770+(INT(COLUMN(Y$1)/2) - 5) * ($A770-$I770)/9</f>
        <v>64177.777777777781</v>
      </c>
      <c r="Z770" s="25">
        <f>MAX(0,X770*(1+inputs!$B$33)-MAX(0,inputs!$B$31*(Y770-inputs!$B$30)))</f>
        <v>36098.355496302458</v>
      </c>
      <c r="AA770" s="25">
        <f>MAX(0,Y770*(1+inputs!$B$33)-MAX(0,inputs!$B$31*(Z770-inputs!$B$30)))</f>
        <v>63708.152449777219</v>
      </c>
      <c r="AB770" s="26">
        <f t="shared" ref="AB770:AB833" si="164">$I770+(INT(COLUMN(AB$1)/2) - 5) * ($A770-$I770)/9</f>
        <v>76800</v>
      </c>
      <c r="AC770" s="25">
        <f>MAX(0,AA770*(1+inputs!$B$33)-MAX(0,inputs!$B$31*(AB770-inputs!$B$30)))</f>
        <v>59568.334736523866</v>
      </c>
      <c r="AD770" s="26">
        <f>IF(inputs!$B$27="YES",MAX(0,inputs!$B$31*(AB770-inputs!$B$30)),0)</f>
        <v>0</v>
      </c>
      <c r="AE770" s="3">
        <f t="shared" ref="AE770:AE833" si="165">SUM(C770:G770)+AD770-H770</f>
        <v>26314.050000000003</v>
      </c>
      <c r="AF770" s="1">
        <f t="shared" si="155"/>
        <v>0.42</v>
      </c>
      <c r="AG770" s="8">
        <f t="shared" ref="AG770:AG833" si="166">A770-AE770</f>
        <v>50485.95</v>
      </c>
    </row>
    <row r="771" spans="1:33" x14ac:dyDescent="0.2">
      <c r="A771" s="11">
        <f t="shared" ref="A771:A834" si="167">(ROW(A771)-2)*100</f>
        <v>76900</v>
      </c>
      <c r="B771" s="15">
        <f>inputs!$C$3-MAX(0,MIN((calculations!A771-inputs!$B$8)*0.5,inputs!$C$3))+IF(AND(inputs!$B$23="YES",A771&lt;=inputs!$B$25),inputs!$B$24,0)</f>
        <v>12570</v>
      </c>
      <c r="C771" s="15">
        <f>MAX(0,MIN(A771-B771,inputs!$C$4)*inputs!$B$3)</f>
        <v>7540.2000000000007</v>
      </c>
      <c r="D771" s="16">
        <f>MAX(0,(MIN(A771,inputs!$C$5)-(inputs!$C$4+B771))*inputs!$B$4)</f>
        <v>10651.6</v>
      </c>
      <c r="E771" s="16">
        <f>MAX(0, (calculations!A771-inputs!$C$5)*inputs!$B$5)</f>
        <v>0</v>
      </c>
      <c r="F771" s="19">
        <f>MAX(0,inputs!$B$13*(MIN(calculations!A771,inputs!$C$14)-inputs!$C$13))+MAX(0,inputs!$B$14*(calculations!A771-inputs!$C$14))</f>
        <v>5527.85</v>
      </c>
      <c r="G771" s="22">
        <f>MAX(MIN((calculations!A771-inputs!$B$21)/10000,100%),0) * inputs!$B$18</f>
        <v>2636.4</v>
      </c>
      <c r="H771" s="22">
        <f>IF(AND(inputs!$B$35="YES", calculations!A771&gt;=inputs!$B$36,calculations!A771&lt;inputs!$B$37),inputs!$B$38*MIN(2,inputs!$B$17),0)</f>
        <v>0</v>
      </c>
      <c r="I771" s="25">
        <f>MIN(inputs!$B$32,A771)</f>
        <v>20000</v>
      </c>
      <c r="J771" s="25">
        <f>inputs!$B$29*(1+inputs!$B$33)-MAX(0,inputs!$B$31*(I771-inputs!$B$30))</f>
        <v>46486.999999999993</v>
      </c>
      <c r="K771" s="26">
        <f t="shared" si="156"/>
        <v>20000</v>
      </c>
      <c r="L771" s="25">
        <f>MAX(0,J771*(1+inputs!$B$33)-MAX(0,inputs!$B$31*(K771-inputs!$B$30)))</f>
        <v>47184.304999999986</v>
      </c>
      <c r="M771" s="26">
        <f t="shared" si="157"/>
        <v>26322.222222222223</v>
      </c>
      <c r="N771" s="25">
        <f>MAX(0,L771*(1+inputs!$B$33)-MAX(0,inputs!$B$31*(M771-inputs!$B$30)))</f>
        <v>47339.629574999977</v>
      </c>
      <c r="O771" s="26">
        <f t="shared" si="158"/>
        <v>32644.444444444445</v>
      </c>
      <c r="P771" s="25">
        <f>MAX(0,N771*(1+inputs!$B$33)-MAX(0,inputs!$B$31*(O771-inputs!$B$30)))</f>
        <v>46928.284018624967</v>
      </c>
      <c r="Q771" s="26">
        <f t="shared" si="159"/>
        <v>38966.666666666672</v>
      </c>
      <c r="R771" s="25">
        <f>MAX(0,P771*(1+inputs!$B$33)-MAX(0,inputs!$B$31*(Q771-inputs!$B$30)))</f>
        <v>45941.768278904332</v>
      </c>
      <c r="S771" s="26">
        <f t="shared" si="160"/>
        <v>45288.888888888891</v>
      </c>
      <c r="T771" s="25">
        <f>MAX(0,R771*(1+inputs!$B$33)-MAX(0,inputs!$B$31*(S771-inputs!$B$30)))</f>
        <v>44371.454803087887</v>
      </c>
      <c r="U771" s="26">
        <f t="shared" si="161"/>
        <v>51611.111111111109</v>
      </c>
      <c r="V771" s="25">
        <f>MAX(0,T771*(1+inputs!$B$33)-MAX(0,inputs!$B$31*(U771-inputs!$B$30)))</f>
        <v>42208.586625134201</v>
      </c>
      <c r="W771" s="26">
        <f t="shared" si="162"/>
        <v>57933.333333333336</v>
      </c>
      <c r="X771" s="25">
        <f>MAX(0,V771*(1+inputs!$B$33)-MAX(0,inputs!$B$31*(W771-inputs!$B$30)))</f>
        <v>39444.275424511208</v>
      </c>
      <c r="Y771" s="26">
        <f t="shared" si="163"/>
        <v>64255.555555555555</v>
      </c>
      <c r="Z771" s="25">
        <f>MAX(0,X771*(1+inputs!$B$33)-MAX(0,inputs!$B$31*(Y771-inputs!$B$30)))</f>
        <v>36069.499555878872</v>
      </c>
      <c r="AA771" s="25">
        <f>MAX(0,Y771*(1+inputs!$B$33)-MAX(0,inputs!$B$31*(Z771-inputs!$B$30)))</f>
        <v>63789.693928859786</v>
      </c>
      <c r="AB771" s="26">
        <f t="shared" si="164"/>
        <v>76900</v>
      </c>
      <c r="AC771" s="25">
        <f>MAX(0,AA771*(1+inputs!$B$33)-MAX(0,inputs!$B$31*(AB771-inputs!$B$30)))</f>
        <v>59642.099337792672</v>
      </c>
      <c r="AD771" s="26">
        <f>IF(inputs!$B$27="YES",MAX(0,inputs!$B$31*(AB771-inputs!$B$30)),0)</f>
        <v>0</v>
      </c>
      <c r="AE771" s="3">
        <f t="shared" si="165"/>
        <v>26356.050000000003</v>
      </c>
      <c r="AF771" s="1">
        <f t="shared" ref="AF771:AF834" si="168">(AE772-AE771)/100</f>
        <v>0.42</v>
      </c>
      <c r="AG771" s="8">
        <f t="shared" si="166"/>
        <v>50543.95</v>
      </c>
    </row>
    <row r="772" spans="1:33" x14ac:dyDescent="0.2">
      <c r="A772" s="11">
        <f t="shared" si="167"/>
        <v>77000</v>
      </c>
      <c r="B772" s="15">
        <f>inputs!$C$3-MAX(0,MIN((calculations!A772-inputs!$B$8)*0.5,inputs!$C$3))+IF(AND(inputs!$B$23="YES",A772&lt;=inputs!$B$25),inputs!$B$24,0)</f>
        <v>12570</v>
      </c>
      <c r="C772" s="15">
        <f>MAX(0,MIN(A772-B772,inputs!$C$4)*inputs!$B$3)</f>
        <v>7540.2000000000007</v>
      </c>
      <c r="D772" s="16">
        <f>MAX(0,(MIN(A772,inputs!$C$5)-(inputs!$C$4+B772))*inputs!$B$4)</f>
        <v>10691.6</v>
      </c>
      <c r="E772" s="16">
        <f>MAX(0, (calculations!A772-inputs!$C$5)*inputs!$B$5)</f>
        <v>0</v>
      </c>
      <c r="F772" s="19">
        <f>MAX(0,inputs!$B$13*(MIN(calculations!A772,inputs!$C$14)-inputs!$C$13))+MAX(0,inputs!$B$14*(calculations!A772-inputs!$C$14))</f>
        <v>5529.85</v>
      </c>
      <c r="G772" s="22">
        <f>MAX(MIN((calculations!A772-inputs!$B$21)/10000,100%),0) * inputs!$B$18</f>
        <v>2636.4</v>
      </c>
      <c r="H772" s="22">
        <f>IF(AND(inputs!$B$35="YES", calculations!A772&gt;=inputs!$B$36,calculations!A772&lt;inputs!$B$37),inputs!$B$38*MIN(2,inputs!$B$17),0)</f>
        <v>0</v>
      </c>
      <c r="I772" s="25">
        <f>MIN(inputs!$B$32,A772)</f>
        <v>20000</v>
      </c>
      <c r="J772" s="25">
        <f>inputs!$B$29*(1+inputs!$B$33)-MAX(0,inputs!$B$31*(I772-inputs!$B$30))</f>
        <v>46486.999999999993</v>
      </c>
      <c r="K772" s="26">
        <f t="shared" si="156"/>
        <v>20000</v>
      </c>
      <c r="L772" s="25">
        <f>MAX(0,J772*(1+inputs!$B$33)-MAX(0,inputs!$B$31*(K772-inputs!$B$30)))</f>
        <v>47184.304999999986</v>
      </c>
      <c r="M772" s="26">
        <f t="shared" si="157"/>
        <v>26333.333333333332</v>
      </c>
      <c r="N772" s="25">
        <f>MAX(0,L772*(1+inputs!$B$33)-MAX(0,inputs!$B$31*(M772-inputs!$B$30)))</f>
        <v>47338.629574999977</v>
      </c>
      <c r="O772" s="26">
        <f t="shared" si="158"/>
        <v>32666.666666666664</v>
      </c>
      <c r="P772" s="25">
        <f>MAX(0,N772*(1+inputs!$B$33)-MAX(0,inputs!$B$31*(O772-inputs!$B$30)))</f>
        <v>46925.269018624967</v>
      </c>
      <c r="Q772" s="26">
        <f t="shared" si="159"/>
        <v>39000</v>
      </c>
      <c r="R772" s="25">
        <f>MAX(0,P772*(1+inputs!$B$33)-MAX(0,inputs!$B$31*(Q772-inputs!$B$30)))</f>
        <v>45935.708053904338</v>
      </c>
      <c r="S772" s="26">
        <f t="shared" si="160"/>
        <v>45333.333333333328</v>
      </c>
      <c r="T772" s="25">
        <f>MAX(0,R772*(1+inputs!$B$33)-MAX(0,inputs!$B$31*(S772-inputs!$B$30)))</f>
        <v>44361.303674712894</v>
      </c>
      <c r="U772" s="26">
        <f t="shared" si="161"/>
        <v>51666.666666666672</v>
      </c>
      <c r="V772" s="25">
        <f>MAX(0,T772*(1+inputs!$B$33)-MAX(0,inputs!$B$31*(U772-inputs!$B$30)))</f>
        <v>42193.283229833578</v>
      </c>
      <c r="W772" s="26">
        <f t="shared" si="162"/>
        <v>58000</v>
      </c>
      <c r="X772" s="25">
        <f>MAX(0,V772*(1+inputs!$B$33)-MAX(0,inputs!$B$31*(W772-inputs!$B$30)))</f>
        <v>39422.742478281078</v>
      </c>
      <c r="Y772" s="26">
        <f t="shared" si="163"/>
        <v>64333.333333333336</v>
      </c>
      <c r="Z772" s="25">
        <f>MAX(0,X772*(1+inputs!$B$33)-MAX(0,inputs!$B$31*(Y772-inputs!$B$30)))</f>
        <v>36040.643615455287</v>
      </c>
      <c r="AA772" s="25">
        <f>MAX(0,Y772*(1+inputs!$B$33)-MAX(0,inputs!$B$31*(Z772-inputs!$B$30)))</f>
        <v>63871.235407942353</v>
      </c>
      <c r="AB772" s="26">
        <f t="shared" si="164"/>
        <v>77000</v>
      </c>
      <c r="AC772" s="25">
        <f>MAX(0,AA772*(1+inputs!$B$33)-MAX(0,inputs!$B$31*(AB772-inputs!$B$30)))</f>
        <v>59715.863939061477</v>
      </c>
      <c r="AD772" s="26">
        <f>IF(inputs!$B$27="YES",MAX(0,inputs!$B$31*(AB772-inputs!$B$30)),0)</f>
        <v>0</v>
      </c>
      <c r="AE772" s="3">
        <f t="shared" si="165"/>
        <v>26398.050000000003</v>
      </c>
      <c r="AF772" s="1">
        <f t="shared" si="168"/>
        <v>0.42</v>
      </c>
      <c r="AG772" s="8">
        <f t="shared" si="166"/>
        <v>50601.95</v>
      </c>
    </row>
    <row r="773" spans="1:33" x14ac:dyDescent="0.2">
      <c r="A773" s="11">
        <f t="shared" si="167"/>
        <v>77100</v>
      </c>
      <c r="B773" s="15">
        <f>inputs!$C$3-MAX(0,MIN((calculations!A773-inputs!$B$8)*0.5,inputs!$C$3))+IF(AND(inputs!$B$23="YES",A773&lt;=inputs!$B$25),inputs!$B$24,0)</f>
        <v>12570</v>
      </c>
      <c r="C773" s="15">
        <f>MAX(0,MIN(A773-B773,inputs!$C$4)*inputs!$B$3)</f>
        <v>7540.2000000000007</v>
      </c>
      <c r="D773" s="16">
        <f>MAX(0,(MIN(A773,inputs!$C$5)-(inputs!$C$4+B773))*inputs!$B$4)</f>
        <v>10731.6</v>
      </c>
      <c r="E773" s="16">
        <f>MAX(0, (calculations!A773-inputs!$C$5)*inputs!$B$5)</f>
        <v>0</v>
      </c>
      <c r="F773" s="19">
        <f>MAX(0,inputs!$B$13*(MIN(calculations!A773,inputs!$C$14)-inputs!$C$13))+MAX(0,inputs!$B$14*(calculations!A773-inputs!$C$14))</f>
        <v>5531.85</v>
      </c>
      <c r="G773" s="22">
        <f>MAX(MIN((calculations!A773-inputs!$B$21)/10000,100%),0) * inputs!$B$18</f>
        <v>2636.4</v>
      </c>
      <c r="H773" s="22">
        <f>IF(AND(inputs!$B$35="YES", calculations!A773&gt;=inputs!$B$36,calculations!A773&lt;inputs!$B$37),inputs!$B$38*MIN(2,inputs!$B$17),0)</f>
        <v>0</v>
      </c>
      <c r="I773" s="25">
        <f>MIN(inputs!$B$32,A773)</f>
        <v>20000</v>
      </c>
      <c r="J773" s="25">
        <f>inputs!$B$29*(1+inputs!$B$33)-MAX(0,inputs!$B$31*(I773-inputs!$B$30))</f>
        <v>46486.999999999993</v>
      </c>
      <c r="K773" s="26">
        <f t="shared" si="156"/>
        <v>20000</v>
      </c>
      <c r="L773" s="25">
        <f>MAX(0,J773*(1+inputs!$B$33)-MAX(0,inputs!$B$31*(K773-inputs!$B$30)))</f>
        <v>47184.304999999986</v>
      </c>
      <c r="M773" s="26">
        <f t="shared" si="157"/>
        <v>26344.444444444445</v>
      </c>
      <c r="N773" s="25">
        <f>MAX(0,L773*(1+inputs!$B$33)-MAX(0,inputs!$B$31*(M773-inputs!$B$30)))</f>
        <v>47337.629574999977</v>
      </c>
      <c r="O773" s="26">
        <f t="shared" si="158"/>
        <v>32688.888888888891</v>
      </c>
      <c r="P773" s="25">
        <f>MAX(0,N773*(1+inputs!$B$33)-MAX(0,inputs!$B$31*(O773-inputs!$B$30)))</f>
        <v>46922.254018624968</v>
      </c>
      <c r="Q773" s="26">
        <f t="shared" si="159"/>
        <v>39033.333333333328</v>
      </c>
      <c r="R773" s="25">
        <f>MAX(0,P773*(1+inputs!$B$33)-MAX(0,inputs!$B$31*(Q773-inputs!$B$30)))</f>
        <v>45929.647828904337</v>
      </c>
      <c r="S773" s="26">
        <f t="shared" si="160"/>
        <v>45377.777777777781</v>
      </c>
      <c r="T773" s="25">
        <f>MAX(0,R773*(1+inputs!$B$33)-MAX(0,inputs!$B$31*(S773-inputs!$B$30)))</f>
        <v>44351.152546337893</v>
      </c>
      <c r="U773" s="26">
        <f t="shared" si="161"/>
        <v>51722.222222222219</v>
      </c>
      <c r="V773" s="25">
        <f>MAX(0,T773*(1+inputs!$B$33)-MAX(0,inputs!$B$31*(U773-inputs!$B$30)))</f>
        <v>42177.979834532955</v>
      </c>
      <c r="W773" s="26">
        <f t="shared" si="162"/>
        <v>58066.666666666664</v>
      </c>
      <c r="X773" s="25">
        <f>MAX(0,V773*(1+inputs!$B$33)-MAX(0,inputs!$B$31*(W773-inputs!$B$30)))</f>
        <v>39401.20953205094</v>
      </c>
      <c r="Y773" s="26">
        <f t="shared" si="163"/>
        <v>64411.111111111109</v>
      </c>
      <c r="Z773" s="25">
        <f>MAX(0,X773*(1+inputs!$B$33)-MAX(0,inputs!$B$31*(Y773-inputs!$B$30)))</f>
        <v>36011.787675031701</v>
      </c>
      <c r="AA773" s="25">
        <f>MAX(0,Y773*(1+inputs!$B$33)-MAX(0,inputs!$B$31*(Z773-inputs!$B$30)))</f>
        <v>63952.776887024913</v>
      </c>
      <c r="AB773" s="26">
        <f t="shared" si="164"/>
        <v>77100</v>
      </c>
      <c r="AC773" s="25">
        <f>MAX(0,AA773*(1+inputs!$B$33)-MAX(0,inputs!$B$31*(AB773-inputs!$B$30)))</f>
        <v>59789.628540330275</v>
      </c>
      <c r="AD773" s="26">
        <f>IF(inputs!$B$27="YES",MAX(0,inputs!$B$31*(AB773-inputs!$B$30)),0)</f>
        <v>0</v>
      </c>
      <c r="AE773" s="3">
        <f t="shared" si="165"/>
        <v>26440.050000000003</v>
      </c>
      <c r="AF773" s="1">
        <f t="shared" si="168"/>
        <v>0.42</v>
      </c>
      <c r="AG773" s="8">
        <f t="shared" si="166"/>
        <v>50659.95</v>
      </c>
    </row>
    <row r="774" spans="1:33" x14ac:dyDescent="0.2">
      <c r="A774" s="11">
        <f t="shared" si="167"/>
        <v>77200</v>
      </c>
      <c r="B774" s="15">
        <f>inputs!$C$3-MAX(0,MIN((calculations!A774-inputs!$B$8)*0.5,inputs!$C$3))+IF(AND(inputs!$B$23="YES",A774&lt;=inputs!$B$25),inputs!$B$24,0)</f>
        <v>12570</v>
      </c>
      <c r="C774" s="15">
        <f>MAX(0,MIN(A774-B774,inputs!$C$4)*inputs!$B$3)</f>
        <v>7540.2000000000007</v>
      </c>
      <c r="D774" s="16">
        <f>MAX(0,(MIN(A774,inputs!$C$5)-(inputs!$C$4+B774))*inputs!$B$4)</f>
        <v>10771.6</v>
      </c>
      <c r="E774" s="16">
        <f>MAX(0, (calculations!A774-inputs!$C$5)*inputs!$B$5)</f>
        <v>0</v>
      </c>
      <c r="F774" s="19">
        <f>MAX(0,inputs!$B$13*(MIN(calculations!A774,inputs!$C$14)-inputs!$C$13))+MAX(0,inputs!$B$14*(calculations!A774-inputs!$C$14))</f>
        <v>5533.85</v>
      </c>
      <c r="G774" s="22">
        <f>MAX(MIN((calculations!A774-inputs!$B$21)/10000,100%),0) * inputs!$B$18</f>
        <v>2636.4</v>
      </c>
      <c r="H774" s="22">
        <f>IF(AND(inputs!$B$35="YES", calculations!A774&gt;=inputs!$B$36,calculations!A774&lt;inputs!$B$37),inputs!$B$38*MIN(2,inputs!$B$17),0)</f>
        <v>0</v>
      </c>
      <c r="I774" s="25">
        <f>MIN(inputs!$B$32,A774)</f>
        <v>20000</v>
      </c>
      <c r="J774" s="25">
        <f>inputs!$B$29*(1+inputs!$B$33)-MAX(0,inputs!$B$31*(I774-inputs!$B$30))</f>
        <v>46486.999999999993</v>
      </c>
      <c r="K774" s="26">
        <f t="shared" si="156"/>
        <v>20000</v>
      </c>
      <c r="L774" s="25">
        <f>MAX(0,J774*(1+inputs!$B$33)-MAX(0,inputs!$B$31*(K774-inputs!$B$30)))</f>
        <v>47184.304999999986</v>
      </c>
      <c r="M774" s="26">
        <f t="shared" si="157"/>
        <v>26355.555555555555</v>
      </c>
      <c r="N774" s="25">
        <f>MAX(0,L774*(1+inputs!$B$33)-MAX(0,inputs!$B$31*(M774-inputs!$B$30)))</f>
        <v>47336.629574999977</v>
      </c>
      <c r="O774" s="26">
        <f t="shared" si="158"/>
        <v>32711.111111111109</v>
      </c>
      <c r="P774" s="25">
        <f>MAX(0,N774*(1+inputs!$B$33)-MAX(0,inputs!$B$31*(O774-inputs!$B$30)))</f>
        <v>46919.239018624969</v>
      </c>
      <c r="Q774" s="26">
        <f t="shared" si="159"/>
        <v>39066.666666666672</v>
      </c>
      <c r="R774" s="25">
        <f>MAX(0,P774*(1+inputs!$B$33)-MAX(0,inputs!$B$31*(Q774-inputs!$B$30)))</f>
        <v>45923.587603904336</v>
      </c>
      <c r="S774" s="26">
        <f t="shared" si="160"/>
        <v>45422.222222222219</v>
      </c>
      <c r="T774" s="25">
        <f>MAX(0,R774*(1+inputs!$B$33)-MAX(0,inputs!$B$31*(S774-inputs!$B$30)))</f>
        <v>44341.001417962892</v>
      </c>
      <c r="U774" s="26">
        <f t="shared" si="161"/>
        <v>51777.777777777781</v>
      </c>
      <c r="V774" s="25">
        <f>MAX(0,T774*(1+inputs!$B$33)-MAX(0,inputs!$B$31*(U774-inputs!$B$30)))</f>
        <v>42162.676439232331</v>
      </c>
      <c r="W774" s="26">
        <f t="shared" si="162"/>
        <v>58133.333333333336</v>
      </c>
      <c r="X774" s="25">
        <f>MAX(0,V774*(1+inputs!$B$33)-MAX(0,inputs!$B$31*(W774-inputs!$B$30)))</f>
        <v>39379.676585820809</v>
      </c>
      <c r="Y774" s="26">
        <f t="shared" si="163"/>
        <v>64488.888888888891</v>
      </c>
      <c r="Z774" s="25">
        <f>MAX(0,X774*(1+inputs!$B$33)-MAX(0,inputs!$B$31*(Y774-inputs!$B$30)))</f>
        <v>35982.931734608115</v>
      </c>
      <c r="AA774" s="25">
        <f>MAX(0,Y774*(1+inputs!$B$33)-MAX(0,inputs!$B$31*(Z774-inputs!$B$30)))</f>
        <v>64034.318366107487</v>
      </c>
      <c r="AB774" s="26">
        <f t="shared" si="164"/>
        <v>77200</v>
      </c>
      <c r="AC774" s="25">
        <f>MAX(0,AA774*(1+inputs!$B$33)-MAX(0,inputs!$B$31*(AB774-inputs!$B$30)))</f>
        <v>59863.393141599088</v>
      </c>
      <c r="AD774" s="26">
        <f>IF(inputs!$B$27="YES",MAX(0,inputs!$B$31*(AB774-inputs!$B$30)),0)</f>
        <v>0</v>
      </c>
      <c r="AE774" s="3">
        <f t="shared" si="165"/>
        <v>26482.050000000003</v>
      </c>
      <c r="AF774" s="1">
        <f t="shared" si="168"/>
        <v>0.42</v>
      </c>
      <c r="AG774" s="8">
        <f t="shared" si="166"/>
        <v>50717.95</v>
      </c>
    </row>
    <row r="775" spans="1:33" x14ac:dyDescent="0.2">
      <c r="A775" s="11">
        <f t="shared" si="167"/>
        <v>77300</v>
      </c>
      <c r="B775" s="15">
        <f>inputs!$C$3-MAX(0,MIN((calculations!A775-inputs!$B$8)*0.5,inputs!$C$3))+IF(AND(inputs!$B$23="YES",A775&lt;=inputs!$B$25),inputs!$B$24,0)</f>
        <v>12570</v>
      </c>
      <c r="C775" s="15">
        <f>MAX(0,MIN(A775-B775,inputs!$C$4)*inputs!$B$3)</f>
        <v>7540.2000000000007</v>
      </c>
      <c r="D775" s="16">
        <f>MAX(0,(MIN(A775,inputs!$C$5)-(inputs!$C$4+B775))*inputs!$B$4)</f>
        <v>10811.6</v>
      </c>
      <c r="E775" s="16">
        <f>MAX(0, (calculations!A775-inputs!$C$5)*inputs!$B$5)</f>
        <v>0</v>
      </c>
      <c r="F775" s="19">
        <f>MAX(0,inputs!$B$13*(MIN(calculations!A775,inputs!$C$14)-inputs!$C$13))+MAX(0,inputs!$B$14*(calculations!A775-inputs!$C$14))</f>
        <v>5535.85</v>
      </c>
      <c r="G775" s="22">
        <f>MAX(MIN((calculations!A775-inputs!$B$21)/10000,100%),0) * inputs!$B$18</f>
        <v>2636.4</v>
      </c>
      <c r="H775" s="22">
        <f>IF(AND(inputs!$B$35="YES", calculations!A775&gt;=inputs!$B$36,calculations!A775&lt;inputs!$B$37),inputs!$B$38*MIN(2,inputs!$B$17),0)</f>
        <v>0</v>
      </c>
      <c r="I775" s="25">
        <f>MIN(inputs!$B$32,A775)</f>
        <v>20000</v>
      </c>
      <c r="J775" s="25">
        <f>inputs!$B$29*(1+inputs!$B$33)-MAX(0,inputs!$B$31*(I775-inputs!$B$30))</f>
        <v>46486.999999999993</v>
      </c>
      <c r="K775" s="26">
        <f t="shared" si="156"/>
        <v>20000</v>
      </c>
      <c r="L775" s="25">
        <f>MAX(0,J775*(1+inputs!$B$33)-MAX(0,inputs!$B$31*(K775-inputs!$B$30)))</f>
        <v>47184.304999999986</v>
      </c>
      <c r="M775" s="26">
        <f t="shared" si="157"/>
        <v>26366.666666666668</v>
      </c>
      <c r="N775" s="25">
        <f>MAX(0,L775*(1+inputs!$B$33)-MAX(0,inputs!$B$31*(M775-inputs!$B$30)))</f>
        <v>47335.629574999977</v>
      </c>
      <c r="O775" s="26">
        <f t="shared" si="158"/>
        <v>32733.333333333336</v>
      </c>
      <c r="P775" s="25">
        <f>MAX(0,N775*(1+inputs!$B$33)-MAX(0,inputs!$B$31*(O775-inputs!$B$30)))</f>
        <v>46916.224018624969</v>
      </c>
      <c r="Q775" s="26">
        <f t="shared" si="159"/>
        <v>39100</v>
      </c>
      <c r="R775" s="25">
        <f>MAX(0,P775*(1+inputs!$B$33)-MAX(0,inputs!$B$31*(Q775-inputs!$B$30)))</f>
        <v>45917.527378904335</v>
      </c>
      <c r="S775" s="26">
        <f t="shared" si="160"/>
        <v>45466.666666666672</v>
      </c>
      <c r="T775" s="25">
        <f>MAX(0,R775*(1+inputs!$B$33)-MAX(0,inputs!$B$31*(S775-inputs!$B$30)))</f>
        <v>44330.850289587892</v>
      </c>
      <c r="U775" s="26">
        <f t="shared" si="161"/>
        <v>51833.333333333328</v>
      </c>
      <c r="V775" s="25">
        <f>MAX(0,T775*(1+inputs!$B$33)-MAX(0,inputs!$B$31*(U775-inputs!$B$30)))</f>
        <v>42147.373043931701</v>
      </c>
      <c r="W775" s="26">
        <f t="shared" si="162"/>
        <v>58200</v>
      </c>
      <c r="X775" s="25">
        <f>MAX(0,V775*(1+inputs!$B$33)-MAX(0,inputs!$B$31*(W775-inputs!$B$30)))</f>
        <v>39358.143639590671</v>
      </c>
      <c r="Y775" s="26">
        <f t="shared" si="163"/>
        <v>64566.666666666664</v>
      </c>
      <c r="Z775" s="25">
        <f>MAX(0,X775*(1+inputs!$B$33)-MAX(0,inputs!$B$31*(Y775-inputs!$B$30)))</f>
        <v>35954.075794184522</v>
      </c>
      <c r="AA775" s="25">
        <f>MAX(0,Y775*(1+inputs!$B$33)-MAX(0,inputs!$B$31*(Z775-inputs!$B$30)))</f>
        <v>64115.859845190047</v>
      </c>
      <c r="AB775" s="26">
        <f t="shared" si="164"/>
        <v>77300</v>
      </c>
      <c r="AC775" s="25">
        <f>MAX(0,AA775*(1+inputs!$B$33)-MAX(0,inputs!$B$31*(AB775-inputs!$B$30)))</f>
        <v>59937.157742867887</v>
      </c>
      <c r="AD775" s="26">
        <f>IF(inputs!$B$27="YES",MAX(0,inputs!$B$31*(AB775-inputs!$B$30)),0)</f>
        <v>0</v>
      </c>
      <c r="AE775" s="3">
        <f t="shared" si="165"/>
        <v>26524.050000000003</v>
      </c>
      <c r="AF775" s="1">
        <f t="shared" si="168"/>
        <v>0.42</v>
      </c>
      <c r="AG775" s="8">
        <f t="shared" si="166"/>
        <v>50775.95</v>
      </c>
    </row>
    <row r="776" spans="1:33" x14ac:dyDescent="0.2">
      <c r="A776" s="11">
        <f t="shared" si="167"/>
        <v>77400</v>
      </c>
      <c r="B776" s="15">
        <f>inputs!$C$3-MAX(0,MIN((calculations!A776-inputs!$B$8)*0.5,inputs!$C$3))+IF(AND(inputs!$B$23="YES",A776&lt;=inputs!$B$25),inputs!$B$24,0)</f>
        <v>12570</v>
      </c>
      <c r="C776" s="15">
        <f>MAX(0,MIN(A776-B776,inputs!$C$4)*inputs!$B$3)</f>
        <v>7540.2000000000007</v>
      </c>
      <c r="D776" s="16">
        <f>MAX(0,(MIN(A776,inputs!$C$5)-(inputs!$C$4+B776))*inputs!$B$4)</f>
        <v>10851.6</v>
      </c>
      <c r="E776" s="16">
        <f>MAX(0, (calculations!A776-inputs!$C$5)*inputs!$B$5)</f>
        <v>0</v>
      </c>
      <c r="F776" s="19">
        <f>MAX(0,inputs!$B$13*(MIN(calculations!A776,inputs!$C$14)-inputs!$C$13))+MAX(0,inputs!$B$14*(calculations!A776-inputs!$C$14))</f>
        <v>5537.85</v>
      </c>
      <c r="G776" s="22">
        <f>MAX(MIN((calculations!A776-inputs!$B$21)/10000,100%),0) * inputs!$B$18</f>
        <v>2636.4</v>
      </c>
      <c r="H776" s="22">
        <f>IF(AND(inputs!$B$35="YES", calculations!A776&gt;=inputs!$B$36,calculations!A776&lt;inputs!$B$37),inputs!$B$38*MIN(2,inputs!$B$17),0)</f>
        <v>0</v>
      </c>
      <c r="I776" s="25">
        <f>MIN(inputs!$B$32,A776)</f>
        <v>20000</v>
      </c>
      <c r="J776" s="25">
        <f>inputs!$B$29*(1+inputs!$B$33)-MAX(0,inputs!$B$31*(I776-inputs!$B$30))</f>
        <v>46486.999999999993</v>
      </c>
      <c r="K776" s="26">
        <f t="shared" si="156"/>
        <v>20000</v>
      </c>
      <c r="L776" s="25">
        <f>MAX(0,J776*(1+inputs!$B$33)-MAX(0,inputs!$B$31*(K776-inputs!$B$30)))</f>
        <v>47184.304999999986</v>
      </c>
      <c r="M776" s="26">
        <f t="shared" si="157"/>
        <v>26377.777777777777</v>
      </c>
      <c r="N776" s="25">
        <f>MAX(0,L776*(1+inputs!$B$33)-MAX(0,inputs!$B$31*(M776-inputs!$B$30)))</f>
        <v>47334.629574999977</v>
      </c>
      <c r="O776" s="26">
        <f t="shared" si="158"/>
        <v>32755.555555555555</v>
      </c>
      <c r="P776" s="25">
        <f>MAX(0,N776*(1+inputs!$B$33)-MAX(0,inputs!$B$31*(O776-inputs!$B$30)))</f>
        <v>46913.20901862497</v>
      </c>
      <c r="Q776" s="26">
        <f t="shared" si="159"/>
        <v>39133.333333333328</v>
      </c>
      <c r="R776" s="25">
        <f>MAX(0,P776*(1+inputs!$B$33)-MAX(0,inputs!$B$31*(Q776-inputs!$B$30)))</f>
        <v>45911.467153904334</v>
      </c>
      <c r="S776" s="26">
        <f t="shared" si="160"/>
        <v>45511.111111111109</v>
      </c>
      <c r="T776" s="25">
        <f>MAX(0,R776*(1+inputs!$B$33)-MAX(0,inputs!$B$31*(S776-inputs!$B$30)))</f>
        <v>44320.699161212891</v>
      </c>
      <c r="U776" s="26">
        <f t="shared" si="161"/>
        <v>51888.888888888891</v>
      </c>
      <c r="V776" s="25">
        <f>MAX(0,T776*(1+inputs!$B$33)-MAX(0,inputs!$B$31*(U776-inputs!$B$30)))</f>
        <v>42132.069648631077</v>
      </c>
      <c r="W776" s="26">
        <f t="shared" si="162"/>
        <v>58266.666666666664</v>
      </c>
      <c r="X776" s="25">
        <f>MAX(0,V776*(1+inputs!$B$33)-MAX(0,inputs!$B$31*(W776-inputs!$B$30)))</f>
        <v>39336.610693360533</v>
      </c>
      <c r="Y776" s="26">
        <f t="shared" si="163"/>
        <v>64644.444444444445</v>
      </c>
      <c r="Z776" s="25">
        <f>MAX(0,X776*(1+inputs!$B$33)-MAX(0,inputs!$B$31*(Y776-inputs!$B$30)))</f>
        <v>35925.219853760937</v>
      </c>
      <c r="AA776" s="25">
        <f>MAX(0,Y776*(1+inputs!$B$33)-MAX(0,inputs!$B$31*(Z776-inputs!$B$30)))</f>
        <v>64197.401324272629</v>
      </c>
      <c r="AB776" s="26">
        <f t="shared" si="164"/>
        <v>77400</v>
      </c>
      <c r="AC776" s="25">
        <f>MAX(0,AA776*(1+inputs!$B$33)-MAX(0,inputs!$B$31*(AB776-inputs!$B$30)))</f>
        <v>60010.922344136707</v>
      </c>
      <c r="AD776" s="26">
        <f>IF(inputs!$B$27="YES",MAX(0,inputs!$B$31*(AB776-inputs!$B$30)),0)</f>
        <v>0</v>
      </c>
      <c r="AE776" s="3">
        <f t="shared" si="165"/>
        <v>26566.050000000003</v>
      </c>
      <c r="AF776" s="1">
        <f t="shared" si="168"/>
        <v>0.42</v>
      </c>
      <c r="AG776" s="8">
        <f t="shared" si="166"/>
        <v>50833.95</v>
      </c>
    </row>
    <row r="777" spans="1:33" x14ac:dyDescent="0.2">
      <c r="A777" s="11">
        <f t="shared" si="167"/>
        <v>77500</v>
      </c>
      <c r="B777" s="15">
        <f>inputs!$C$3-MAX(0,MIN((calculations!A777-inputs!$B$8)*0.5,inputs!$C$3))+IF(AND(inputs!$B$23="YES",A777&lt;=inputs!$B$25),inputs!$B$24,0)</f>
        <v>12570</v>
      </c>
      <c r="C777" s="15">
        <f>MAX(0,MIN(A777-B777,inputs!$C$4)*inputs!$B$3)</f>
        <v>7540.2000000000007</v>
      </c>
      <c r="D777" s="16">
        <f>MAX(0,(MIN(A777,inputs!$C$5)-(inputs!$C$4+B777))*inputs!$B$4)</f>
        <v>10891.6</v>
      </c>
      <c r="E777" s="16">
        <f>MAX(0, (calculations!A777-inputs!$C$5)*inputs!$B$5)</f>
        <v>0</v>
      </c>
      <c r="F777" s="19">
        <f>MAX(0,inputs!$B$13*(MIN(calculations!A777,inputs!$C$14)-inputs!$C$13))+MAX(0,inputs!$B$14*(calculations!A777-inputs!$C$14))</f>
        <v>5539.85</v>
      </c>
      <c r="G777" s="22">
        <f>MAX(MIN((calculations!A777-inputs!$B$21)/10000,100%),0) * inputs!$B$18</f>
        <v>2636.4</v>
      </c>
      <c r="H777" s="22">
        <f>IF(AND(inputs!$B$35="YES", calculations!A777&gt;=inputs!$B$36,calculations!A777&lt;inputs!$B$37),inputs!$B$38*MIN(2,inputs!$B$17),0)</f>
        <v>0</v>
      </c>
      <c r="I777" s="25">
        <f>MIN(inputs!$B$32,A777)</f>
        <v>20000</v>
      </c>
      <c r="J777" s="25">
        <f>inputs!$B$29*(1+inputs!$B$33)-MAX(0,inputs!$B$31*(I777-inputs!$B$30))</f>
        <v>46486.999999999993</v>
      </c>
      <c r="K777" s="26">
        <f t="shared" si="156"/>
        <v>20000</v>
      </c>
      <c r="L777" s="25">
        <f>MAX(0,J777*(1+inputs!$B$33)-MAX(0,inputs!$B$31*(K777-inputs!$B$30)))</f>
        <v>47184.304999999986</v>
      </c>
      <c r="M777" s="26">
        <f t="shared" si="157"/>
        <v>26388.888888888891</v>
      </c>
      <c r="N777" s="25">
        <f>MAX(0,L777*(1+inputs!$B$33)-MAX(0,inputs!$B$31*(M777-inputs!$B$30)))</f>
        <v>47333.629574999977</v>
      </c>
      <c r="O777" s="26">
        <f t="shared" si="158"/>
        <v>32777.777777777781</v>
      </c>
      <c r="P777" s="25">
        <f>MAX(0,N777*(1+inputs!$B$33)-MAX(0,inputs!$B$31*(O777-inputs!$B$30)))</f>
        <v>46910.19401862497</v>
      </c>
      <c r="Q777" s="26">
        <f t="shared" si="159"/>
        <v>39166.666666666672</v>
      </c>
      <c r="R777" s="25">
        <f>MAX(0,P777*(1+inputs!$B$33)-MAX(0,inputs!$B$31*(Q777-inputs!$B$30)))</f>
        <v>45905.40692890434</v>
      </c>
      <c r="S777" s="26">
        <f t="shared" si="160"/>
        <v>45555.555555555555</v>
      </c>
      <c r="T777" s="25">
        <f>MAX(0,R777*(1+inputs!$B$33)-MAX(0,inputs!$B$31*(S777-inputs!$B$30)))</f>
        <v>44310.548032837898</v>
      </c>
      <c r="U777" s="26">
        <f t="shared" si="161"/>
        <v>51944.444444444445</v>
      </c>
      <c r="V777" s="25">
        <f>MAX(0,T777*(1+inputs!$B$33)-MAX(0,inputs!$B$31*(U777-inputs!$B$30)))</f>
        <v>42116.766253330461</v>
      </c>
      <c r="W777" s="26">
        <f t="shared" si="162"/>
        <v>58333.333333333336</v>
      </c>
      <c r="X777" s="25">
        <f>MAX(0,V777*(1+inputs!$B$33)-MAX(0,inputs!$B$31*(W777-inputs!$B$30)))</f>
        <v>39315.07774713041</v>
      </c>
      <c r="Y777" s="26">
        <f t="shared" si="163"/>
        <v>64722.222222222219</v>
      </c>
      <c r="Z777" s="25">
        <f>MAX(0,X777*(1+inputs!$B$33)-MAX(0,inputs!$B$31*(Y777-inputs!$B$30)))</f>
        <v>35896.363913337358</v>
      </c>
      <c r="AA777" s="25">
        <f>MAX(0,Y777*(1+inputs!$B$33)-MAX(0,inputs!$B$31*(Z777-inputs!$B$30)))</f>
        <v>64278.942803355189</v>
      </c>
      <c r="AB777" s="26">
        <f t="shared" si="164"/>
        <v>77500</v>
      </c>
      <c r="AC777" s="25">
        <f>MAX(0,AA777*(1+inputs!$B$33)-MAX(0,inputs!$B$31*(AB777-inputs!$B$30)))</f>
        <v>60084.686945405505</v>
      </c>
      <c r="AD777" s="26">
        <f>IF(inputs!$B$27="YES",MAX(0,inputs!$B$31*(AB777-inputs!$B$30)),0)</f>
        <v>0</v>
      </c>
      <c r="AE777" s="3">
        <f t="shared" si="165"/>
        <v>26608.050000000003</v>
      </c>
      <c r="AF777" s="1">
        <f t="shared" si="168"/>
        <v>0.42</v>
      </c>
      <c r="AG777" s="8">
        <f t="shared" si="166"/>
        <v>50891.95</v>
      </c>
    </row>
    <row r="778" spans="1:33" x14ac:dyDescent="0.2">
      <c r="A778" s="11">
        <f t="shared" si="167"/>
        <v>77600</v>
      </c>
      <c r="B778" s="15">
        <f>inputs!$C$3-MAX(0,MIN((calculations!A778-inputs!$B$8)*0.5,inputs!$C$3))+IF(AND(inputs!$B$23="YES",A778&lt;=inputs!$B$25),inputs!$B$24,0)</f>
        <v>12570</v>
      </c>
      <c r="C778" s="15">
        <f>MAX(0,MIN(A778-B778,inputs!$C$4)*inputs!$B$3)</f>
        <v>7540.2000000000007</v>
      </c>
      <c r="D778" s="16">
        <f>MAX(0,(MIN(A778,inputs!$C$5)-(inputs!$C$4+B778))*inputs!$B$4)</f>
        <v>10931.6</v>
      </c>
      <c r="E778" s="16">
        <f>MAX(0, (calculations!A778-inputs!$C$5)*inputs!$B$5)</f>
        <v>0</v>
      </c>
      <c r="F778" s="19">
        <f>MAX(0,inputs!$B$13*(MIN(calculations!A778,inputs!$C$14)-inputs!$C$13))+MAX(0,inputs!$B$14*(calculations!A778-inputs!$C$14))</f>
        <v>5541.85</v>
      </c>
      <c r="G778" s="22">
        <f>MAX(MIN((calculations!A778-inputs!$B$21)/10000,100%),0) * inputs!$B$18</f>
        <v>2636.4</v>
      </c>
      <c r="H778" s="22">
        <f>IF(AND(inputs!$B$35="YES", calculations!A778&gt;=inputs!$B$36,calculations!A778&lt;inputs!$B$37),inputs!$B$38*MIN(2,inputs!$B$17),0)</f>
        <v>0</v>
      </c>
      <c r="I778" s="25">
        <f>MIN(inputs!$B$32,A778)</f>
        <v>20000</v>
      </c>
      <c r="J778" s="25">
        <f>inputs!$B$29*(1+inputs!$B$33)-MAX(0,inputs!$B$31*(I778-inputs!$B$30))</f>
        <v>46486.999999999993</v>
      </c>
      <c r="K778" s="26">
        <f t="shared" si="156"/>
        <v>20000</v>
      </c>
      <c r="L778" s="25">
        <f>MAX(0,J778*(1+inputs!$B$33)-MAX(0,inputs!$B$31*(K778-inputs!$B$30)))</f>
        <v>47184.304999999986</v>
      </c>
      <c r="M778" s="26">
        <f t="shared" si="157"/>
        <v>26400</v>
      </c>
      <c r="N778" s="25">
        <f>MAX(0,L778*(1+inputs!$B$33)-MAX(0,inputs!$B$31*(M778-inputs!$B$30)))</f>
        <v>47332.629574999977</v>
      </c>
      <c r="O778" s="26">
        <f t="shared" si="158"/>
        <v>32800</v>
      </c>
      <c r="P778" s="25">
        <f>MAX(0,N778*(1+inputs!$B$33)-MAX(0,inputs!$B$31*(O778-inputs!$B$30)))</f>
        <v>46907.179018624971</v>
      </c>
      <c r="Q778" s="26">
        <f t="shared" si="159"/>
        <v>39200</v>
      </c>
      <c r="R778" s="25">
        <f>MAX(0,P778*(1+inputs!$B$33)-MAX(0,inputs!$B$31*(Q778-inputs!$B$30)))</f>
        <v>45899.346703904339</v>
      </c>
      <c r="S778" s="26">
        <f t="shared" si="160"/>
        <v>45600</v>
      </c>
      <c r="T778" s="25">
        <f>MAX(0,R778*(1+inputs!$B$33)-MAX(0,inputs!$B$31*(S778-inputs!$B$30)))</f>
        <v>44300.396904462898</v>
      </c>
      <c r="U778" s="26">
        <f t="shared" si="161"/>
        <v>52000</v>
      </c>
      <c r="V778" s="25">
        <f>MAX(0,T778*(1+inputs!$B$33)-MAX(0,inputs!$B$31*(U778-inputs!$B$30)))</f>
        <v>42101.462858029838</v>
      </c>
      <c r="W778" s="26">
        <f t="shared" si="162"/>
        <v>58400</v>
      </c>
      <c r="X778" s="25">
        <f>MAX(0,V778*(1+inputs!$B$33)-MAX(0,inputs!$B$31*(W778-inputs!$B$30)))</f>
        <v>39293.544800900279</v>
      </c>
      <c r="Y778" s="26">
        <f t="shared" si="163"/>
        <v>64800</v>
      </c>
      <c r="Z778" s="25">
        <f>MAX(0,X778*(1+inputs!$B$33)-MAX(0,inputs!$B$31*(Y778-inputs!$B$30)))</f>
        <v>35867.50797291378</v>
      </c>
      <c r="AA778" s="25">
        <f>MAX(0,Y778*(1+inputs!$B$33)-MAX(0,inputs!$B$31*(Z778-inputs!$B$30)))</f>
        <v>64360.484282437763</v>
      </c>
      <c r="AB778" s="26">
        <f t="shared" si="164"/>
        <v>77600</v>
      </c>
      <c r="AC778" s="25">
        <f>MAX(0,AA778*(1+inputs!$B$33)-MAX(0,inputs!$B$31*(AB778-inputs!$B$30)))</f>
        <v>60158.451546674318</v>
      </c>
      <c r="AD778" s="26">
        <f>IF(inputs!$B$27="YES",MAX(0,inputs!$B$31*(AB778-inputs!$B$30)),0)</f>
        <v>0</v>
      </c>
      <c r="AE778" s="3">
        <f t="shared" si="165"/>
        <v>26650.050000000003</v>
      </c>
      <c r="AF778" s="1">
        <f t="shared" si="168"/>
        <v>0.42</v>
      </c>
      <c r="AG778" s="8">
        <f t="shared" si="166"/>
        <v>50949.95</v>
      </c>
    </row>
    <row r="779" spans="1:33" x14ac:dyDescent="0.2">
      <c r="A779" s="11">
        <f t="shared" si="167"/>
        <v>77700</v>
      </c>
      <c r="B779" s="15">
        <f>inputs!$C$3-MAX(0,MIN((calculations!A779-inputs!$B$8)*0.5,inputs!$C$3))+IF(AND(inputs!$B$23="YES",A779&lt;=inputs!$B$25),inputs!$B$24,0)</f>
        <v>12570</v>
      </c>
      <c r="C779" s="15">
        <f>MAX(0,MIN(A779-B779,inputs!$C$4)*inputs!$B$3)</f>
        <v>7540.2000000000007</v>
      </c>
      <c r="D779" s="16">
        <f>MAX(0,(MIN(A779,inputs!$C$5)-(inputs!$C$4+B779))*inputs!$B$4)</f>
        <v>10971.6</v>
      </c>
      <c r="E779" s="16">
        <f>MAX(0, (calculations!A779-inputs!$C$5)*inputs!$B$5)</f>
        <v>0</v>
      </c>
      <c r="F779" s="19">
        <f>MAX(0,inputs!$B$13*(MIN(calculations!A779,inputs!$C$14)-inputs!$C$13))+MAX(0,inputs!$B$14*(calculations!A779-inputs!$C$14))</f>
        <v>5543.85</v>
      </c>
      <c r="G779" s="22">
        <f>MAX(MIN((calculations!A779-inputs!$B$21)/10000,100%),0) * inputs!$B$18</f>
        <v>2636.4</v>
      </c>
      <c r="H779" s="22">
        <f>IF(AND(inputs!$B$35="YES", calculations!A779&gt;=inputs!$B$36,calculations!A779&lt;inputs!$B$37),inputs!$B$38*MIN(2,inputs!$B$17),0)</f>
        <v>0</v>
      </c>
      <c r="I779" s="25">
        <f>MIN(inputs!$B$32,A779)</f>
        <v>20000</v>
      </c>
      <c r="J779" s="25">
        <f>inputs!$B$29*(1+inputs!$B$33)-MAX(0,inputs!$B$31*(I779-inputs!$B$30))</f>
        <v>46486.999999999993</v>
      </c>
      <c r="K779" s="26">
        <f t="shared" si="156"/>
        <v>20000</v>
      </c>
      <c r="L779" s="25">
        <f>MAX(0,J779*(1+inputs!$B$33)-MAX(0,inputs!$B$31*(K779-inputs!$B$30)))</f>
        <v>47184.304999999986</v>
      </c>
      <c r="M779" s="26">
        <f t="shared" si="157"/>
        <v>26411.111111111109</v>
      </c>
      <c r="N779" s="25">
        <f>MAX(0,L779*(1+inputs!$B$33)-MAX(0,inputs!$B$31*(M779-inputs!$B$30)))</f>
        <v>47331.629574999977</v>
      </c>
      <c r="O779" s="26">
        <f t="shared" si="158"/>
        <v>32822.222222222219</v>
      </c>
      <c r="P779" s="25">
        <f>MAX(0,N779*(1+inputs!$B$33)-MAX(0,inputs!$B$31*(O779-inputs!$B$30)))</f>
        <v>46904.164018624972</v>
      </c>
      <c r="Q779" s="26">
        <f t="shared" si="159"/>
        <v>39233.333333333328</v>
      </c>
      <c r="R779" s="25">
        <f>MAX(0,P779*(1+inputs!$B$33)-MAX(0,inputs!$B$31*(Q779-inputs!$B$30)))</f>
        <v>45893.286478904338</v>
      </c>
      <c r="S779" s="26">
        <f t="shared" si="160"/>
        <v>45644.444444444445</v>
      </c>
      <c r="T779" s="25">
        <f>MAX(0,R779*(1+inputs!$B$33)-MAX(0,inputs!$B$31*(S779-inputs!$B$30)))</f>
        <v>44290.245776087897</v>
      </c>
      <c r="U779" s="26">
        <f t="shared" si="161"/>
        <v>52055.555555555555</v>
      </c>
      <c r="V779" s="25">
        <f>MAX(0,T779*(1+inputs!$B$33)-MAX(0,inputs!$B$31*(U779-inputs!$B$30)))</f>
        <v>42086.159462729207</v>
      </c>
      <c r="W779" s="26">
        <f t="shared" si="162"/>
        <v>58466.666666666664</v>
      </c>
      <c r="X779" s="25">
        <f>MAX(0,V779*(1+inputs!$B$33)-MAX(0,inputs!$B$31*(W779-inputs!$B$30)))</f>
        <v>39272.011854670141</v>
      </c>
      <c r="Y779" s="26">
        <f t="shared" si="163"/>
        <v>64877.777777777781</v>
      </c>
      <c r="Z779" s="25">
        <f>MAX(0,X779*(1+inputs!$B$33)-MAX(0,inputs!$B$31*(Y779-inputs!$B$30)))</f>
        <v>35838.652032490187</v>
      </c>
      <c r="AA779" s="25">
        <f>MAX(0,Y779*(1+inputs!$B$33)-MAX(0,inputs!$B$31*(Z779-inputs!$B$30)))</f>
        <v>64442.025761520323</v>
      </c>
      <c r="AB779" s="26">
        <f t="shared" si="164"/>
        <v>77700</v>
      </c>
      <c r="AC779" s="25">
        <f>MAX(0,AA779*(1+inputs!$B$33)-MAX(0,inputs!$B$31*(AB779-inputs!$B$30)))</f>
        <v>60232.216147943116</v>
      </c>
      <c r="AD779" s="26">
        <f>IF(inputs!$B$27="YES",MAX(0,inputs!$B$31*(AB779-inputs!$B$30)),0)</f>
        <v>0</v>
      </c>
      <c r="AE779" s="3">
        <f t="shared" si="165"/>
        <v>26692.050000000003</v>
      </c>
      <c r="AF779" s="1">
        <f t="shared" si="168"/>
        <v>0.42</v>
      </c>
      <c r="AG779" s="8">
        <f t="shared" si="166"/>
        <v>51007.95</v>
      </c>
    </row>
    <row r="780" spans="1:33" x14ac:dyDescent="0.2">
      <c r="A780" s="11">
        <f t="shared" si="167"/>
        <v>77800</v>
      </c>
      <c r="B780" s="15">
        <f>inputs!$C$3-MAX(0,MIN((calculations!A780-inputs!$B$8)*0.5,inputs!$C$3))+IF(AND(inputs!$B$23="YES",A780&lt;=inputs!$B$25),inputs!$B$24,0)</f>
        <v>12570</v>
      </c>
      <c r="C780" s="15">
        <f>MAX(0,MIN(A780-B780,inputs!$C$4)*inputs!$B$3)</f>
        <v>7540.2000000000007</v>
      </c>
      <c r="D780" s="16">
        <f>MAX(0,(MIN(A780,inputs!$C$5)-(inputs!$C$4+B780))*inputs!$B$4)</f>
        <v>11011.6</v>
      </c>
      <c r="E780" s="16">
        <f>MAX(0, (calculations!A780-inputs!$C$5)*inputs!$B$5)</f>
        <v>0</v>
      </c>
      <c r="F780" s="19">
        <f>MAX(0,inputs!$B$13*(MIN(calculations!A780,inputs!$C$14)-inputs!$C$13))+MAX(0,inputs!$B$14*(calculations!A780-inputs!$C$14))</f>
        <v>5545.85</v>
      </c>
      <c r="G780" s="22">
        <f>MAX(MIN((calculations!A780-inputs!$B$21)/10000,100%),0) * inputs!$B$18</f>
        <v>2636.4</v>
      </c>
      <c r="H780" s="22">
        <f>IF(AND(inputs!$B$35="YES", calculations!A780&gt;=inputs!$B$36,calculations!A780&lt;inputs!$B$37),inputs!$B$38*MIN(2,inputs!$B$17),0)</f>
        <v>0</v>
      </c>
      <c r="I780" s="25">
        <f>MIN(inputs!$B$32,A780)</f>
        <v>20000</v>
      </c>
      <c r="J780" s="25">
        <f>inputs!$B$29*(1+inputs!$B$33)-MAX(0,inputs!$B$31*(I780-inputs!$B$30))</f>
        <v>46486.999999999993</v>
      </c>
      <c r="K780" s="26">
        <f t="shared" si="156"/>
        <v>20000</v>
      </c>
      <c r="L780" s="25">
        <f>MAX(0,J780*(1+inputs!$B$33)-MAX(0,inputs!$B$31*(K780-inputs!$B$30)))</f>
        <v>47184.304999999986</v>
      </c>
      <c r="M780" s="26">
        <f t="shared" si="157"/>
        <v>26422.222222222223</v>
      </c>
      <c r="N780" s="25">
        <f>MAX(0,L780*(1+inputs!$B$33)-MAX(0,inputs!$B$31*(M780-inputs!$B$30)))</f>
        <v>47330.629574999977</v>
      </c>
      <c r="O780" s="26">
        <f t="shared" si="158"/>
        <v>32844.444444444445</v>
      </c>
      <c r="P780" s="25">
        <f>MAX(0,N780*(1+inputs!$B$33)-MAX(0,inputs!$B$31*(O780-inputs!$B$30)))</f>
        <v>46901.149018624972</v>
      </c>
      <c r="Q780" s="26">
        <f t="shared" si="159"/>
        <v>39266.666666666672</v>
      </c>
      <c r="R780" s="25">
        <f>MAX(0,P780*(1+inputs!$B$33)-MAX(0,inputs!$B$31*(Q780-inputs!$B$30)))</f>
        <v>45887.226253904337</v>
      </c>
      <c r="S780" s="26">
        <f t="shared" si="160"/>
        <v>45688.888888888891</v>
      </c>
      <c r="T780" s="25">
        <f>MAX(0,R780*(1+inputs!$B$33)-MAX(0,inputs!$B$31*(S780-inputs!$B$30)))</f>
        <v>44280.094647712896</v>
      </c>
      <c r="U780" s="26">
        <f t="shared" si="161"/>
        <v>52111.111111111109</v>
      </c>
      <c r="V780" s="25">
        <f>MAX(0,T780*(1+inputs!$B$33)-MAX(0,inputs!$B$31*(U780-inputs!$B$30)))</f>
        <v>42070.856067428584</v>
      </c>
      <c r="W780" s="26">
        <f t="shared" si="162"/>
        <v>58533.333333333336</v>
      </c>
      <c r="X780" s="25">
        <f>MAX(0,V780*(1+inputs!$B$33)-MAX(0,inputs!$B$31*(W780-inputs!$B$30)))</f>
        <v>39250.478908440004</v>
      </c>
      <c r="Y780" s="26">
        <f t="shared" si="163"/>
        <v>64955.555555555555</v>
      </c>
      <c r="Z780" s="25">
        <f>MAX(0,X780*(1+inputs!$B$33)-MAX(0,inputs!$B$31*(Y780-inputs!$B$30)))</f>
        <v>35809.796092066601</v>
      </c>
      <c r="AA780" s="25">
        <f>MAX(0,Y780*(1+inputs!$B$33)-MAX(0,inputs!$B$31*(Z780-inputs!$B$30)))</f>
        <v>64523.567240602883</v>
      </c>
      <c r="AB780" s="26">
        <f t="shared" si="164"/>
        <v>77800</v>
      </c>
      <c r="AC780" s="25">
        <f>MAX(0,AA780*(1+inputs!$B$33)-MAX(0,inputs!$B$31*(AB780-inputs!$B$30)))</f>
        <v>60305.980749211914</v>
      </c>
      <c r="AD780" s="26">
        <f>IF(inputs!$B$27="YES",MAX(0,inputs!$B$31*(AB780-inputs!$B$30)),0)</f>
        <v>0</v>
      </c>
      <c r="AE780" s="3">
        <f t="shared" si="165"/>
        <v>26734.050000000003</v>
      </c>
      <c r="AF780" s="1">
        <f t="shared" si="168"/>
        <v>0.42</v>
      </c>
      <c r="AG780" s="8">
        <f t="shared" si="166"/>
        <v>51065.95</v>
      </c>
    </row>
    <row r="781" spans="1:33" x14ac:dyDescent="0.2">
      <c r="A781" s="11">
        <f t="shared" si="167"/>
        <v>77900</v>
      </c>
      <c r="B781" s="15">
        <f>inputs!$C$3-MAX(0,MIN((calculations!A781-inputs!$B$8)*0.5,inputs!$C$3))+IF(AND(inputs!$B$23="YES",A781&lt;=inputs!$B$25),inputs!$B$24,0)</f>
        <v>12570</v>
      </c>
      <c r="C781" s="15">
        <f>MAX(0,MIN(A781-B781,inputs!$C$4)*inputs!$B$3)</f>
        <v>7540.2000000000007</v>
      </c>
      <c r="D781" s="16">
        <f>MAX(0,(MIN(A781,inputs!$C$5)-(inputs!$C$4+B781))*inputs!$B$4)</f>
        <v>11051.6</v>
      </c>
      <c r="E781" s="16">
        <f>MAX(0, (calculations!A781-inputs!$C$5)*inputs!$B$5)</f>
        <v>0</v>
      </c>
      <c r="F781" s="19">
        <f>MAX(0,inputs!$B$13*(MIN(calculations!A781,inputs!$C$14)-inputs!$C$13))+MAX(0,inputs!$B$14*(calculations!A781-inputs!$C$14))</f>
        <v>5547.85</v>
      </c>
      <c r="G781" s="22">
        <f>MAX(MIN((calculations!A781-inputs!$B$21)/10000,100%),0) * inputs!$B$18</f>
        <v>2636.4</v>
      </c>
      <c r="H781" s="22">
        <f>IF(AND(inputs!$B$35="YES", calculations!A781&gt;=inputs!$B$36,calculations!A781&lt;inputs!$B$37),inputs!$B$38*MIN(2,inputs!$B$17),0)</f>
        <v>0</v>
      </c>
      <c r="I781" s="25">
        <f>MIN(inputs!$B$32,A781)</f>
        <v>20000</v>
      </c>
      <c r="J781" s="25">
        <f>inputs!$B$29*(1+inputs!$B$33)-MAX(0,inputs!$B$31*(I781-inputs!$B$30))</f>
        <v>46486.999999999993</v>
      </c>
      <c r="K781" s="26">
        <f t="shared" si="156"/>
        <v>20000</v>
      </c>
      <c r="L781" s="25">
        <f>MAX(0,J781*(1+inputs!$B$33)-MAX(0,inputs!$B$31*(K781-inputs!$B$30)))</f>
        <v>47184.304999999986</v>
      </c>
      <c r="M781" s="26">
        <f t="shared" si="157"/>
        <v>26433.333333333332</v>
      </c>
      <c r="N781" s="25">
        <f>MAX(0,L781*(1+inputs!$B$33)-MAX(0,inputs!$B$31*(M781-inputs!$B$30)))</f>
        <v>47329.629574999977</v>
      </c>
      <c r="O781" s="26">
        <f t="shared" si="158"/>
        <v>32866.666666666664</v>
      </c>
      <c r="P781" s="25">
        <f>MAX(0,N781*(1+inputs!$B$33)-MAX(0,inputs!$B$31*(O781-inputs!$B$30)))</f>
        <v>46898.134018624973</v>
      </c>
      <c r="Q781" s="26">
        <f t="shared" si="159"/>
        <v>39300</v>
      </c>
      <c r="R781" s="25">
        <f>MAX(0,P781*(1+inputs!$B$33)-MAX(0,inputs!$B$31*(Q781-inputs!$B$30)))</f>
        <v>45881.166028904343</v>
      </c>
      <c r="S781" s="26">
        <f t="shared" si="160"/>
        <v>45733.333333333328</v>
      </c>
      <c r="T781" s="25">
        <f>MAX(0,R781*(1+inputs!$B$33)-MAX(0,inputs!$B$31*(S781-inputs!$B$30)))</f>
        <v>44269.943519337903</v>
      </c>
      <c r="U781" s="26">
        <f t="shared" si="161"/>
        <v>52166.666666666672</v>
      </c>
      <c r="V781" s="25">
        <f>MAX(0,T781*(1+inputs!$B$33)-MAX(0,inputs!$B$31*(U781-inputs!$B$30)))</f>
        <v>42055.552672127968</v>
      </c>
      <c r="W781" s="26">
        <f t="shared" si="162"/>
        <v>58600</v>
      </c>
      <c r="X781" s="25">
        <f>MAX(0,V781*(1+inputs!$B$33)-MAX(0,inputs!$B$31*(W781-inputs!$B$30)))</f>
        <v>39228.94596220988</v>
      </c>
      <c r="Y781" s="26">
        <f t="shared" si="163"/>
        <v>65033.333333333336</v>
      </c>
      <c r="Z781" s="25">
        <f>MAX(0,X781*(1+inputs!$B$33)-MAX(0,inputs!$B$31*(Y781-inputs!$B$30)))</f>
        <v>35780.940151643023</v>
      </c>
      <c r="AA781" s="25">
        <f>MAX(0,Y781*(1+inputs!$B$33)-MAX(0,inputs!$B$31*(Z781-inputs!$B$30)))</f>
        <v>64605.108719685457</v>
      </c>
      <c r="AB781" s="26">
        <f t="shared" si="164"/>
        <v>77900</v>
      </c>
      <c r="AC781" s="25">
        <f>MAX(0,AA781*(1+inputs!$B$33)-MAX(0,inputs!$B$31*(AB781-inputs!$B$30)))</f>
        <v>60379.745350480734</v>
      </c>
      <c r="AD781" s="26">
        <f>IF(inputs!$B$27="YES",MAX(0,inputs!$B$31*(AB781-inputs!$B$30)),0)</f>
        <v>0</v>
      </c>
      <c r="AE781" s="3">
        <f t="shared" si="165"/>
        <v>26776.050000000003</v>
      </c>
      <c r="AF781" s="1">
        <f t="shared" si="168"/>
        <v>0.42</v>
      </c>
      <c r="AG781" s="8">
        <f t="shared" si="166"/>
        <v>51123.95</v>
      </c>
    </row>
    <row r="782" spans="1:33" x14ac:dyDescent="0.2">
      <c r="A782" s="11">
        <f t="shared" si="167"/>
        <v>78000</v>
      </c>
      <c r="B782" s="15">
        <f>inputs!$C$3-MAX(0,MIN((calculations!A782-inputs!$B$8)*0.5,inputs!$C$3))+IF(AND(inputs!$B$23="YES",A782&lt;=inputs!$B$25),inputs!$B$24,0)</f>
        <v>12570</v>
      </c>
      <c r="C782" s="15">
        <f>MAX(0,MIN(A782-B782,inputs!$C$4)*inputs!$B$3)</f>
        <v>7540.2000000000007</v>
      </c>
      <c r="D782" s="16">
        <f>MAX(0,(MIN(A782,inputs!$C$5)-(inputs!$C$4+B782))*inputs!$B$4)</f>
        <v>11091.6</v>
      </c>
      <c r="E782" s="16">
        <f>MAX(0, (calculations!A782-inputs!$C$5)*inputs!$B$5)</f>
        <v>0</v>
      </c>
      <c r="F782" s="19">
        <f>MAX(0,inputs!$B$13*(MIN(calculations!A782,inputs!$C$14)-inputs!$C$13))+MAX(0,inputs!$B$14*(calculations!A782-inputs!$C$14))</f>
        <v>5549.85</v>
      </c>
      <c r="G782" s="22">
        <f>MAX(MIN((calculations!A782-inputs!$B$21)/10000,100%),0) * inputs!$B$18</f>
        <v>2636.4</v>
      </c>
      <c r="H782" s="22">
        <f>IF(AND(inputs!$B$35="YES", calculations!A782&gt;=inputs!$B$36,calculations!A782&lt;inputs!$B$37),inputs!$B$38*MIN(2,inputs!$B$17),0)</f>
        <v>0</v>
      </c>
      <c r="I782" s="25">
        <f>MIN(inputs!$B$32,A782)</f>
        <v>20000</v>
      </c>
      <c r="J782" s="25">
        <f>inputs!$B$29*(1+inputs!$B$33)-MAX(0,inputs!$B$31*(I782-inputs!$B$30))</f>
        <v>46486.999999999993</v>
      </c>
      <c r="K782" s="26">
        <f t="shared" si="156"/>
        <v>20000</v>
      </c>
      <c r="L782" s="25">
        <f>MAX(0,J782*(1+inputs!$B$33)-MAX(0,inputs!$B$31*(K782-inputs!$B$30)))</f>
        <v>47184.304999999986</v>
      </c>
      <c r="M782" s="26">
        <f t="shared" si="157"/>
        <v>26444.444444444445</v>
      </c>
      <c r="N782" s="25">
        <f>MAX(0,L782*(1+inputs!$B$33)-MAX(0,inputs!$B$31*(M782-inputs!$B$30)))</f>
        <v>47328.629574999977</v>
      </c>
      <c r="O782" s="26">
        <f t="shared" si="158"/>
        <v>32888.888888888891</v>
      </c>
      <c r="P782" s="25">
        <f>MAX(0,N782*(1+inputs!$B$33)-MAX(0,inputs!$B$31*(O782-inputs!$B$30)))</f>
        <v>46895.119018624973</v>
      </c>
      <c r="Q782" s="26">
        <f t="shared" si="159"/>
        <v>39333.333333333328</v>
      </c>
      <c r="R782" s="25">
        <f>MAX(0,P782*(1+inputs!$B$33)-MAX(0,inputs!$B$31*(Q782-inputs!$B$30)))</f>
        <v>45875.105803904342</v>
      </c>
      <c r="S782" s="26">
        <f t="shared" si="160"/>
        <v>45777.777777777781</v>
      </c>
      <c r="T782" s="25">
        <f>MAX(0,R782*(1+inputs!$B$33)-MAX(0,inputs!$B$31*(S782-inputs!$B$30)))</f>
        <v>44259.792390962903</v>
      </c>
      <c r="U782" s="26">
        <f t="shared" si="161"/>
        <v>52222.222222222219</v>
      </c>
      <c r="V782" s="25">
        <f>MAX(0,T782*(1+inputs!$B$33)-MAX(0,inputs!$B$31*(U782-inputs!$B$30)))</f>
        <v>42040.249276827337</v>
      </c>
      <c r="W782" s="26">
        <f t="shared" si="162"/>
        <v>58666.666666666664</v>
      </c>
      <c r="X782" s="25">
        <f>MAX(0,V782*(1+inputs!$B$33)-MAX(0,inputs!$B$31*(W782-inputs!$B$30)))</f>
        <v>39207.413015979742</v>
      </c>
      <c r="Y782" s="26">
        <f t="shared" si="163"/>
        <v>65111.111111111109</v>
      </c>
      <c r="Z782" s="25">
        <f>MAX(0,X782*(1+inputs!$B$33)-MAX(0,inputs!$B$31*(Y782-inputs!$B$30)))</f>
        <v>35752.08421121943</v>
      </c>
      <c r="AA782" s="25">
        <f>MAX(0,Y782*(1+inputs!$B$33)-MAX(0,inputs!$B$31*(Z782-inputs!$B$30)))</f>
        <v>64686.650198768017</v>
      </c>
      <c r="AB782" s="26">
        <f t="shared" si="164"/>
        <v>78000</v>
      </c>
      <c r="AC782" s="25">
        <f>MAX(0,AA782*(1+inputs!$B$33)-MAX(0,inputs!$B$31*(AB782-inputs!$B$30)))</f>
        <v>60453.509951749525</v>
      </c>
      <c r="AD782" s="26">
        <f>IF(inputs!$B$27="YES",MAX(0,inputs!$B$31*(AB782-inputs!$B$30)),0)</f>
        <v>0</v>
      </c>
      <c r="AE782" s="3">
        <f t="shared" si="165"/>
        <v>26818.050000000003</v>
      </c>
      <c r="AF782" s="1">
        <f t="shared" si="168"/>
        <v>0.42</v>
      </c>
      <c r="AG782" s="8">
        <f t="shared" si="166"/>
        <v>51181.95</v>
      </c>
    </row>
    <row r="783" spans="1:33" x14ac:dyDescent="0.2">
      <c r="A783" s="11">
        <f t="shared" si="167"/>
        <v>78100</v>
      </c>
      <c r="B783" s="15">
        <f>inputs!$C$3-MAX(0,MIN((calculations!A783-inputs!$B$8)*0.5,inputs!$C$3))+IF(AND(inputs!$B$23="YES",A783&lt;=inputs!$B$25),inputs!$B$24,0)</f>
        <v>12570</v>
      </c>
      <c r="C783" s="15">
        <f>MAX(0,MIN(A783-B783,inputs!$C$4)*inputs!$B$3)</f>
        <v>7540.2000000000007</v>
      </c>
      <c r="D783" s="16">
        <f>MAX(0,(MIN(A783,inputs!$C$5)-(inputs!$C$4+B783))*inputs!$B$4)</f>
        <v>11131.6</v>
      </c>
      <c r="E783" s="16">
        <f>MAX(0, (calculations!A783-inputs!$C$5)*inputs!$B$5)</f>
        <v>0</v>
      </c>
      <c r="F783" s="19">
        <f>MAX(0,inputs!$B$13*(MIN(calculations!A783,inputs!$C$14)-inputs!$C$13))+MAX(0,inputs!$B$14*(calculations!A783-inputs!$C$14))</f>
        <v>5551.85</v>
      </c>
      <c r="G783" s="22">
        <f>MAX(MIN((calculations!A783-inputs!$B$21)/10000,100%),0) * inputs!$B$18</f>
        <v>2636.4</v>
      </c>
      <c r="H783" s="22">
        <f>IF(AND(inputs!$B$35="YES", calculations!A783&gt;=inputs!$B$36,calculations!A783&lt;inputs!$B$37),inputs!$B$38*MIN(2,inputs!$B$17),0)</f>
        <v>0</v>
      </c>
      <c r="I783" s="25">
        <f>MIN(inputs!$B$32,A783)</f>
        <v>20000</v>
      </c>
      <c r="J783" s="25">
        <f>inputs!$B$29*(1+inputs!$B$33)-MAX(0,inputs!$B$31*(I783-inputs!$B$30))</f>
        <v>46486.999999999993</v>
      </c>
      <c r="K783" s="26">
        <f t="shared" si="156"/>
        <v>20000</v>
      </c>
      <c r="L783" s="25">
        <f>MAX(0,J783*(1+inputs!$B$33)-MAX(0,inputs!$B$31*(K783-inputs!$B$30)))</f>
        <v>47184.304999999986</v>
      </c>
      <c r="M783" s="26">
        <f t="shared" si="157"/>
        <v>26455.555555555555</v>
      </c>
      <c r="N783" s="25">
        <f>MAX(0,L783*(1+inputs!$B$33)-MAX(0,inputs!$B$31*(M783-inputs!$B$30)))</f>
        <v>47327.629574999977</v>
      </c>
      <c r="O783" s="26">
        <f t="shared" si="158"/>
        <v>32911.111111111109</v>
      </c>
      <c r="P783" s="25">
        <f>MAX(0,N783*(1+inputs!$B$33)-MAX(0,inputs!$B$31*(O783-inputs!$B$30)))</f>
        <v>46892.104018624967</v>
      </c>
      <c r="Q783" s="26">
        <f t="shared" si="159"/>
        <v>39366.666666666672</v>
      </c>
      <c r="R783" s="25">
        <f>MAX(0,P783*(1+inputs!$B$33)-MAX(0,inputs!$B$31*(Q783-inputs!$B$30)))</f>
        <v>45869.045578904334</v>
      </c>
      <c r="S783" s="26">
        <f t="shared" si="160"/>
        <v>45822.222222222219</v>
      </c>
      <c r="T783" s="25">
        <f>MAX(0,R783*(1+inputs!$B$33)-MAX(0,inputs!$B$31*(S783-inputs!$B$30)))</f>
        <v>44249.641262587895</v>
      </c>
      <c r="U783" s="26">
        <f t="shared" si="161"/>
        <v>52277.777777777781</v>
      </c>
      <c r="V783" s="25">
        <f>MAX(0,T783*(1+inputs!$B$33)-MAX(0,inputs!$B$31*(U783-inputs!$B$30)))</f>
        <v>42024.945881526706</v>
      </c>
      <c r="W783" s="26">
        <f t="shared" si="162"/>
        <v>58733.333333333336</v>
      </c>
      <c r="X783" s="25">
        <f>MAX(0,V783*(1+inputs!$B$33)-MAX(0,inputs!$B$31*(W783-inputs!$B$30)))</f>
        <v>39185.880069749597</v>
      </c>
      <c r="Y783" s="26">
        <f t="shared" si="163"/>
        <v>65188.888888888891</v>
      </c>
      <c r="Z783" s="25">
        <f>MAX(0,X783*(1+inputs!$B$33)-MAX(0,inputs!$B$31*(Y783-inputs!$B$30)))</f>
        <v>35723.228270795837</v>
      </c>
      <c r="AA783" s="25">
        <f>MAX(0,Y783*(1+inputs!$B$33)-MAX(0,inputs!$B$31*(Z783-inputs!$B$30)))</f>
        <v>64768.191677850591</v>
      </c>
      <c r="AB783" s="26">
        <f t="shared" si="164"/>
        <v>78100</v>
      </c>
      <c r="AC783" s="25">
        <f>MAX(0,AA783*(1+inputs!$B$33)-MAX(0,inputs!$B$31*(AB783-inputs!$B$30)))</f>
        <v>60527.274553018346</v>
      </c>
      <c r="AD783" s="26">
        <f>IF(inputs!$B$27="YES",MAX(0,inputs!$B$31*(AB783-inputs!$B$30)),0)</f>
        <v>0</v>
      </c>
      <c r="AE783" s="3">
        <f t="shared" si="165"/>
        <v>26860.050000000003</v>
      </c>
      <c r="AF783" s="1">
        <f t="shared" si="168"/>
        <v>0.42</v>
      </c>
      <c r="AG783" s="8">
        <f t="shared" si="166"/>
        <v>51239.95</v>
      </c>
    </row>
    <row r="784" spans="1:33" x14ac:dyDescent="0.2">
      <c r="A784" s="11">
        <f t="shared" si="167"/>
        <v>78200</v>
      </c>
      <c r="B784" s="15">
        <f>inputs!$C$3-MAX(0,MIN((calculations!A784-inputs!$B$8)*0.5,inputs!$C$3))+IF(AND(inputs!$B$23="YES",A784&lt;=inputs!$B$25),inputs!$B$24,0)</f>
        <v>12570</v>
      </c>
      <c r="C784" s="15">
        <f>MAX(0,MIN(A784-B784,inputs!$C$4)*inputs!$B$3)</f>
        <v>7540.2000000000007</v>
      </c>
      <c r="D784" s="16">
        <f>MAX(0,(MIN(A784,inputs!$C$5)-(inputs!$C$4+B784))*inputs!$B$4)</f>
        <v>11171.6</v>
      </c>
      <c r="E784" s="16">
        <f>MAX(0, (calculations!A784-inputs!$C$5)*inputs!$B$5)</f>
        <v>0</v>
      </c>
      <c r="F784" s="19">
        <f>MAX(0,inputs!$B$13*(MIN(calculations!A784,inputs!$C$14)-inputs!$C$13))+MAX(0,inputs!$B$14*(calculations!A784-inputs!$C$14))</f>
        <v>5553.85</v>
      </c>
      <c r="G784" s="22">
        <f>MAX(MIN((calculations!A784-inputs!$B$21)/10000,100%),0) * inputs!$B$18</f>
        <v>2636.4</v>
      </c>
      <c r="H784" s="22">
        <f>IF(AND(inputs!$B$35="YES", calculations!A784&gt;=inputs!$B$36,calculations!A784&lt;inputs!$B$37),inputs!$B$38*MIN(2,inputs!$B$17),0)</f>
        <v>0</v>
      </c>
      <c r="I784" s="25">
        <f>MIN(inputs!$B$32,A784)</f>
        <v>20000</v>
      </c>
      <c r="J784" s="25">
        <f>inputs!$B$29*(1+inputs!$B$33)-MAX(0,inputs!$B$31*(I784-inputs!$B$30))</f>
        <v>46486.999999999993</v>
      </c>
      <c r="K784" s="26">
        <f t="shared" si="156"/>
        <v>20000</v>
      </c>
      <c r="L784" s="25">
        <f>MAX(0,J784*(1+inputs!$B$33)-MAX(0,inputs!$B$31*(K784-inputs!$B$30)))</f>
        <v>47184.304999999986</v>
      </c>
      <c r="M784" s="26">
        <f t="shared" si="157"/>
        <v>26466.666666666668</v>
      </c>
      <c r="N784" s="25">
        <f>MAX(0,L784*(1+inputs!$B$33)-MAX(0,inputs!$B$31*(M784-inputs!$B$30)))</f>
        <v>47326.629574999977</v>
      </c>
      <c r="O784" s="26">
        <f t="shared" si="158"/>
        <v>32933.333333333336</v>
      </c>
      <c r="P784" s="25">
        <f>MAX(0,N784*(1+inputs!$B$33)-MAX(0,inputs!$B$31*(O784-inputs!$B$30)))</f>
        <v>46889.089018624967</v>
      </c>
      <c r="Q784" s="26">
        <f t="shared" si="159"/>
        <v>39400</v>
      </c>
      <c r="R784" s="25">
        <f>MAX(0,P784*(1+inputs!$B$33)-MAX(0,inputs!$B$31*(Q784-inputs!$B$30)))</f>
        <v>45862.985353904332</v>
      </c>
      <c r="S784" s="26">
        <f t="shared" si="160"/>
        <v>45866.666666666672</v>
      </c>
      <c r="T784" s="25">
        <f>MAX(0,R784*(1+inputs!$B$33)-MAX(0,inputs!$B$31*(S784-inputs!$B$30)))</f>
        <v>44239.490134212894</v>
      </c>
      <c r="U784" s="26">
        <f t="shared" si="161"/>
        <v>52333.333333333328</v>
      </c>
      <c r="V784" s="25">
        <f>MAX(0,T784*(1+inputs!$B$33)-MAX(0,inputs!$B$31*(U784-inputs!$B$30)))</f>
        <v>42009.642486226083</v>
      </c>
      <c r="W784" s="26">
        <f t="shared" si="162"/>
        <v>58800</v>
      </c>
      <c r="X784" s="25">
        <f>MAX(0,V784*(1+inputs!$B$33)-MAX(0,inputs!$B$31*(W784-inputs!$B$30)))</f>
        <v>39164.347123519467</v>
      </c>
      <c r="Y784" s="26">
        <f t="shared" si="163"/>
        <v>65266.666666666664</v>
      </c>
      <c r="Z784" s="25">
        <f>MAX(0,X784*(1+inputs!$B$33)-MAX(0,inputs!$B$31*(Y784-inputs!$B$30)))</f>
        <v>35694.372330372251</v>
      </c>
      <c r="AA784" s="25">
        <f>MAX(0,Y784*(1+inputs!$B$33)-MAX(0,inputs!$B$31*(Z784-inputs!$B$30)))</f>
        <v>64849.733156933158</v>
      </c>
      <c r="AB784" s="26">
        <f t="shared" si="164"/>
        <v>78200</v>
      </c>
      <c r="AC784" s="25">
        <f>MAX(0,AA784*(1+inputs!$B$33)-MAX(0,inputs!$B$31*(AB784-inputs!$B$30)))</f>
        <v>60601.039154287151</v>
      </c>
      <c r="AD784" s="26">
        <f>IF(inputs!$B$27="YES",MAX(0,inputs!$B$31*(AB784-inputs!$B$30)),0)</f>
        <v>0</v>
      </c>
      <c r="AE784" s="3">
        <f t="shared" si="165"/>
        <v>26902.050000000003</v>
      </c>
      <c r="AF784" s="1">
        <f t="shared" si="168"/>
        <v>0.42</v>
      </c>
      <c r="AG784" s="8">
        <f t="shared" si="166"/>
        <v>51297.95</v>
      </c>
    </row>
    <row r="785" spans="1:33" x14ac:dyDescent="0.2">
      <c r="A785" s="11">
        <f t="shared" si="167"/>
        <v>78300</v>
      </c>
      <c r="B785" s="15">
        <f>inputs!$C$3-MAX(0,MIN((calculations!A785-inputs!$B$8)*0.5,inputs!$C$3))+IF(AND(inputs!$B$23="YES",A785&lt;=inputs!$B$25),inputs!$B$24,0)</f>
        <v>12570</v>
      </c>
      <c r="C785" s="15">
        <f>MAX(0,MIN(A785-B785,inputs!$C$4)*inputs!$B$3)</f>
        <v>7540.2000000000007</v>
      </c>
      <c r="D785" s="16">
        <f>MAX(0,(MIN(A785,inputs!$C$5)-(inputs!$C$4+B785))*inputs!$B$4)</f>
        <v>11211.6</v>
      </c>
      <c r="E785" s="16">
        <f>MAX(0, (calculations!A785-inputs!$C$5)*inputs!$B$5)</f>
        <v>0</v>
      </c>
      <c r="F785" s="19">
        <f>MAX(0,inputs!$B$13*(MIN(calculations!A785,inputs!$C$14)-inputs!$C$13))+MAX(0,inputs!$B$14*(calculations!A785-inputs!$C$14))</f>
        <v>5555.85</v>
      </c>
      <c r="G785" s="22">
        <f>MAX(MIN((calculations!A785-inputs!$B$21)/10000,100%),0) * inputs!$B$18</f>
        <v>2636.4</v>
      </c>
      <c r="H785" s="22">
        <f>IF(AND(inputs!$B$35="YES", calculations!A785&gt;=inputs!$B$36,calculations!A785&lt;inputs!$B$37),inputs!$B$38*MIN(2,inputs!$B$17),0)</f>
        <v>0</v>
      </c>
      <c r="I785" s="25">
        <f>MIN(inputs!$B$32,A785)</f>
        <v>20000</v>
      </c>
      <c r="J785" s="25">
        <f>inputs!$B$29*(1+inputs!$B$33)-MAX(0,inputs!$B$31*(I785-inputs!$B$30))</f>
        <v>46486.999999999993</v>
      </c>
      <c r="K785" s="26">
        <f t="shared" si="156"/>
        <v>20000</v>
      </c>
      <c r="L785" s="25">
        <f>MAX(0,J785*(1+inputs!$B$33)-MAX(0,inputs!$B$31*(K785-inputs!$B$30)))</f>
        <v>47184.304999999986</v>
      </c>
      <c r="M785" s="26">
        <f t="shared" si="157"/>
        <v>26477.777777777777</v>
      </c>
      <c r="N785" s="25">
        <f>MAX(0,L785*(1+inputs!$B$33)-MAX(0,inputs!$B$31*(M785-inputs!$B$30)))</f>
        <v>47325.629574999977</v>
      </c>
      <c r="O785" s="26">
        <f t="shared" si="158"/>
        <v>32955.555555555555</v>
      </c>
      <c r="P785" s="25">
        <f>MAX(0,N785*(1+inputs!$B$33)-MAX(0,inputs!$B$31*(O785-inputs!$B$30)))</f>
        <v>46886.074018624968</v>
      </c>
      <c r="Q785" s="26">
        <f t="shared" si="159"/>
        <v>39433.333333333328</v>
      </c>
      <c r="R785" s="25">
        <f>MAX(0,P785*(1+inputs!$B$33)-MAX(0,inputs!$B$31*(Q785-inputs!$B$30)))</f>
        <v>45856.925128904339</v>
      </c>
      <c r="S785" s="26">
        <f t="shared" si="160"/>
        <v>45911.111111111109</v>
      </c>
      <c r="T785" s="25">
        <f>MAX(0,R785*(1+inputs!$B$33)-MAX(0,inputs!$B$31*(S785-inputs!$B$30)))</f>
        <v>44229.339005837894</v>
      </c>
      <c r="U785" s="26">
        <f t="shared" si="161"/>
        <v>52388.888888888891</v>
      </c>
      <c r="V785" s="25">
        <f>MAX(0,T785*(1+inputs!$B$33)-MAX(0,inputs!$B$31*(U785-inputs!$B$30)))</f>
        <v>41994.339090925452</v>
      </c>
      <c r="W785" s="26">
        <f t="shared" si="162"/>
        <v>58866.666666666664</v>
      </c>
      <c r="X785" s="25">
        <f>MAX(0,V785*(1+inputs!$B$33)-MAX(0,inputs!$B$31*(W785-inputs!$B$30)))</f>
        <v>39142.814177289329</v>
      </c>
      <c r="Y785" s="26">
        <f t="shared" si="163"/>
        <v>65344.444444444445</v>
      </c>
      <c r="Z785" s="25">
        <f>MAX(0,X785*(1+inputs!$B$33)-MAX(0,inputs!$B$31*(Y785-inputs!$B$30)))</f>
        <v>35665.516389948665</v>
      </c>
      <c r="AA785" s="25">
        <f>MAX(0,Y785*(1+inputs!$B$33)-MAX(0,inputs!$B$31*(Z785-inputs!$B$30)))</f>
        <v>64931.274636015733</v>
      </c>
      <c r="AB785" s="26">
        <f t="shared" si="164"/>
        <v>78300</v>
      </c>
      <c r="AC785" s="25">
        <f>MAX(0,AA785*(1+inputs!$B$33)-MAX(0,inputs!$B$31*(AB785-inputs!$B$30)))</f>
        <v>60674.803755555957</v>
      </c>
      <c r="AD785" s="26">
        <f>IF(inputs!$B$27="YES",MAX(0,inputs!$B$31*(AB785-inputs!$B$30)),0)</f>
        <v>0</v>
      </c>
      <c r="AE785" s="3">
        <f t="shared" si="165"/>
        <v>26944.050000000003</v>
      </c>
      <c r="AF785" s="1">
        <f t="shared" si="168"/>
        <v>0.42</v>
      </c>
      <c r="AG785" s="8">
        <f t="shared" si="166"/>
        <v>51355.95</v>
      </c>
    </row>
    <row r="786" spans="1:33" x14ac:dyDescent="0.2">
      <c r="A786" s="11">
        <f t="shared" si="167"/>
        <v>78400</v>
      </c>
      <c r="B786" s="15">
        <f>inputs!$C$3-MAX(0,MIN((calculations!A786-inputs!$B$8)*0.5,inputs!$C$3))+IF(AND(inputs!$B$23="YES",A786&lt;=inputs!$B$25),inputs!$B$24,0)</f>
        <v>12570</v>
      </c>
      <c r="C786" s="15">
        <f>MAX(0,MIN(A786-B786,inputs!$C$4)*inputs!$B$3)</f>
        <v>7540.2000000000007</v>
      </c>
      <c r="D786" s="16">
        <f>MAX(0,(MIN(A786,inputs!$C$5)-(inputs!$C$4+B786))*inputs!$B$4)</f>
        <v>11251.6</v>
      </c>
      <c r="E786" s="16">
        <f>MAX(0, (calculations!A786-inputs!$C$5)*inputs!$B$5)</f>
        <v>0</v>
      </c>
      <c r="F786" s="19">
        <f>MAX(0,inputs!$B$13*(MIN(calculations!A786,inputs!$C$14)-inputs!$C$13))+MAX(0,inputs!$B$14*(calculations!A786-inputs!$C$14))</f>
        <v>5557.85</v>
      </c>
      <c r="G786" s="22">
        <f>MAX(MIN((calculations!A786-inputs!$B$21)/10000,100%),0) * inputs!$B$18</f>
        <v>2636.4</v>
      </c>
      <c r="H786" s="22">
        <f>IF(AND(inputs!$B$35="YES", calculations!A786&gt;=inputs!$B$36,calculations!A786&lt;inputs!$B$37),inputs!$B$38*MIN(2,inputs!$B$17),0)</f>
        <v>0</v>
      </c>
      <c r="I786" s="25">
        <f>MIN(inputs!$B$32,A786)</f>
        <v>20000</v>
      </c>
      <c r="J786" s="25">
        <f>inputs!$B$29*(1+inputs!$B$33)-MAX(0,inputs!$B$31*(I786-inputs!$B$30))</f>
        <v>46486.999999999993</v>
      </c>
      <c r="K786" s="26">
        <f t="shared" si="156"/>
        <v>20000</v>
      </c>
      <c r="L786" s="25">
        <f>MAX(0,J786*(1+inputs!$B$33)-MAX(0,inputs!$B$31*(K786-inputs!$B$30)))</f>
        <v>47184.304999999986</v>
      </c>
      <c r="M786" s="26">
        <f t="shared" si="157"/>
        <v>26488.888888888891</v>
      </c>
      <c r="N786" s="25">
        <f>MAX(0,L786*(1+inputs!$B$33)-MAX(0,inputs!$B$31*(M786-inputs!$B$30)))</f>
        <v>47324.629574999977</v>
      </c>
      <c r="O786" s="26">
        <f t="shared" si="158"/>
        <v>32977.777777777781</v>
      </c>
      <c r="P786" s="25">
        <f>MAX(0,N786*(1+inputs!$B$33)-MAX(0,inputs!$B$31*(O786-inputs!$B$30)))</f>
        <v>46883.059018624968</v>
      </c>
      <c r="Q786" s="26">
        <f t="shared" si="159"/>
        <v>39466.666666666672</v>
      </c>
      <c r="R786" s="25">
        <f>MAX(0,P786*(1+inputs!$B$33)-MAX(0,inputs!$B$31*(Q786-inputs!$B$30)))</f>
        <v>45850.864903904338</v>
      </c>
      <c r="S786" s="26">
        <f t="shared" si="160"/>
        <v>45955.555555555555</v>
      </c>
      <c r="T786" s="25">
        <f>MAX(0,R786*(1+inputs!$B$33)-MAX(0,inputs!$B$31*(S786-inputs!$B$30)))</f>
        <v>44219.187877462893</v>
      </c>
      <c r="U786" s="26">
        <f t="shared" si="161"/>
        <v>52444.444444444445</v>
      </c>
      <c r="V786" s="25">
        <f>MAX(0,T786*(1+inputs!$B$33)-MAX(0,inputs!$B$31*(U786-inputs!$B$30)))</f>
        <v>41979.035695624829</v>
      </c>
      <c r="W786" s="26">
        <f t="shared" si="162"/>
        <v>58933.333333333336</v>
      </c>
      <c r="X786" s="25">
        <f>MAX(0,V786*(1+inputs!$B$33)-MAX(0,inputs!$B$31*(W786-inputs!$B$30)))</f>
        <v>39121.281231059198</v>
      </c>
      <c r="Y786" s="26">
        <f t="shared" si="163"/>
        <v>65422.222222222219</v>
      </c>
      <c r="Z786" s="25">
        <f>MAX(0,X786*(1+inputs!$B$33)-MAX(0,inputs!$B$31*(Y786-inputs!$B$30)))</f>
        <v>35636.660449525079</v>
      </c>
      <c r="AA786" s="25">
        <f>MAX(0,Y786*(1+inputs!$B$33)-MAX(0,inputs!$B$31*(Z786-inputs!$B$30)))</f>
        <v>65012.816115098292</v>
      </c>
      <c r="AB786" s="26">
        <f t="shared" si="164"/>
        <v>78400</v>
      </c>
      <c r="AC786" s="25">
        <f>MAX(0,AA786*(1+inputs!$B$33)-MAX(0,inputs!$B$31*(AB786-inputs!$B$30)))</f>
        <v>60748.568356824762</v>
      </c>
      <c r="AD786" s="26">
        <f>IF(inputs!$B$27="YES",MAX(0,inputs!$B$31*(AB786-inputs!$B$30)),0)</f>
        <v>0</v>
      </c>
      <c r="AE786" s="3">
        <f t="shared" si="165"/>
        <v>26986.050000000003</v>
      </c>
      <c r="AF786" s="1">
        <f t="shared" si="168"/>
        <v>0.42</v>
      </c>
      <c r="AG786" s="8">
        <f t="shared" si="166"/>
        <v>51413.95</v>
      </c>
    </row>
    <row r="787" spans="1:33" x14ac:dyDescent="0.2">
      <c r="A787" s="11">
        <f t="shared" si="167"/>
        <v>78500</v>
      </c>
      <c r="B787" s="15">
        <f>inputs!$C$3-MAX(0,MIN((calculations!A787-inputs!$B$8)*0.5,inputs!$C$3))+IF(AND(inputs!$B$23="YES",A787&lt;=inputs!$B$25),inputs!$B$24,0)</f>
        <v>12570</v>
      </c>
      <c r="C787" s="15">
        <f>MAX(0,MIN(A787-B787,inputs!$C$4)*inputs!$B$3)</f>
        <v>7540.2000000000007</v>
      </c>
      <c r="D787" s="16">
        <f>MAX(0,(MIN(A787,inputs!$C$5)-(inputs!$C$4+B787))*inputs!$B$4)</f>
        <v>11291.6</v>
      </c>
      <c r="E787" s="16">
        <f>MAX(0, (calculations!A787-inputs!$C$5)*inputs!$B$5)</f>
        <v>0</v>
      </c>
      <c r="F787" s="19">
        <f>MAX(0,inputs!$B$13*(MIN(calculations!A787,inputs!$C$14)-inputs!$C$13))+MAX(0,inputs!$B$14*(calculations!A787-inputs!$C$14))</f>
        <v>5559.85</v>
      </c>
      <c r="G787" s="22">
        <f>MAX(MIN((calculations!A787-inputs!$B$21)/10000,100%),0) * inputs!$B$18</f>
        <v>2636.4</v>
      </c>
      <c r="H787" s="22">
        <f>IF(AND(inputs!$B$35="YES", calculations!A787&gt;=inputs!$B$36,calculations!A787&lt;inputs!$B$37),inputs!$B$38*MIN(2,inputs!$B$17),0)</f>
        <v>0</v>
      </c>
      <c r="I787" s="25">
        <f>MIN(inputs!$B$32,A787)</f>
        <v>20000</v>
      </c>
      <c r="J787" s="25">
        <f>inputs!$B$29*(1+inputs!$B$33)-MAX(0,inputs!$B$31*(I787-inputs!$B$30))</f>
        <v>46486.999999999993</v>
      </c>
      <c r="K787" s="26">
        <f t="shared" si="156"/>
        <v>20000</v>
      </c>
      <c r="L787" s="25">
        <f>MAX(0,J787*(1+inputs!$B$33)-MAX(0,inputs!$B$31*(K787-inputs!$B$30)))</f>
        <v>47184.304999999986</v>
      </c>
      <c r="M787" s="26">
        <f t="shared" si="157"/>
        <v>26500</v>
      </c>
      <c r="N787" s="25">
        <f>MAX(0,L787*(1+inputs!$B$33)-MAX(0,inputs!$B$31*(M787-inputs!$B$30)))</f>
        <v>47323.629574999977</v>
      </c>
      <c r="O787" s="26">
        <f t="shared" si="158"/>
        <v>33000</v>
      </c>
      <c r="P787" s="25">
        <f>MAX(0,N787*(1+inputs!$B$33)-MAX(0,inputs!$B$31*(O787-inputs!$B$30)))</f>
        <v>46880.044018624969</v>
      </c>
      <c r="Q787" s="26">
        <f t="shared" si="159"/>
        <v>39500</v>
      </c>
      <c r="R787" s="25">
        <f>MAX(0,P787*(1+inputs!$B$33)-MAX(0,inputs!$B$31*(Q787-inputs!$B$30)))</f>
        <v>45844.804678904336</v>
      </c>
      <c r="S787" s="26">
        <f t="shared" si="160"/>
        <v>46000</v>
      </c>
      <c r="T787" s="25">
        <f>MAX(0,R787*(1+inputs!$B$33)-MAX(0,inputs!$B$31*(S787-inputs!$B$30)))</f>
        <v>44209.036749087893</v>
      </c>
      <c r="U787" s="26">
        <f t="shared" si="161"/>
        <v>52500</v>
      </c>
      <c r="V787" s="25">
        <f>MAX(0,T787*(1+inputs!$B$33)-MAX(0,inputs!$B$31*(U787-inputs!$B$30)))</f>
        <v>41963.732300324205</v>
      </c>
      <c r="W787" s="26">
        <f t="shared" si="162"/>
        <v>59000</v>
      </c>
      <c r="X787" s="25">
        <f>MAX(0,V787*(1+inputs!$B$33)-MAX(0,inputs!$B$31*(W787-inputs!$B$30)))</f>
        <v>39099.74828482906</v>
      </c>
      <c r="Y787" s="26">
        <f t="shared" si="163"/>
        <v>65500</v>
      </c>
      <c r="Z787" s="25">
        <f>MAX(0,X787*(1+inputs!$B$33)-MAX(0,inputs!$B$31*(Y787-inputs!$B$30)))</f>
        <v>35607.804509101486</v>
      </c>
      <c r="AA787" s="25">
        <f>MAX(0,Y787*(1+inputs!$B$33)-MAX(0,inputs!$B$31*(Z787-inputs!$B$30)))</f>
        <v>65094.357594180867</v>
      </c>
      <c r="AB787" s="26">
        <f t="shared" si="164"/>
        <v>78500</v>
      </c>
      <c r="AC787" s="25">
        <f>MAX(0,AA787*(1+inputs!$B$33)-MAX(0,inputs!$B$31*(AB787-inputs!$B$30)))</f>
        <v>60822.332958093568</v>
      </c>
      <c r="AD787" s="26">
        <f>IF(inputs!$B$27="YES",MAX(0,inputs!$B$31*(AB787-inputs!$B$30)),0)</f>
        <v>0</v>
      </c>
      <c r="AE787" s="3">
        <f t="shared" si="165"/>
        <v>27028.050000000003</v>
      </c>
      <c r="AF787" s="1">
        <f t="shared" si="168"/>
        <v>0.42</v>
      </c>
      <c r="AG787" s="8">
        <f t="shared" si="166"/>
        <v>51471.95</v>
      </c>
    </row>
    <row r="788" spans="1:33" x14ac:dyDescent="0.2">
      <c r="A788" s="11">
        <f t="shared" si="167"/>
        <v>78600</v>
      </c>
      <c r="B788" s="15">
        <f>inputs!$C$3-MAX(0,MIN((calculations!A788-inputs!$B$8)*0.5,inputs!$C$3))+IF(AND(inputs!$B$23="YES",A788&lt;=inputs!$B$25),inputs!$B$24,0)</f>
        <v>12570</v>
      </c>
      <c r="C788" s="15">
        <f>MAX(0,MIN(A788-B788,inputs!$C$4)*inputs!$B$3)</f>
        <v>7540.2000000000007</v>
      </c>
      <c r="D788" s="16">
        <f>MAX(0,(MIN(A788,inputs!$C$5)-(inputs!$C$4+B788))*inputs!$B$4)</f>
        <v>11331.6</v>
      </c>
      <c r="E788" s="16">
        <f>MAX(0, (calculations!A788-inputs!$C$5)*inputs!$B$5)</f>
        <v>0</v>
      </c>
      <c r="F788" s="19">
        <f>MAX(0,inputs!$B$13*(MIN(calculations!A788,inputs!$C$14)-inputs!$C$13))+MAX(0,inputs!$B$14*(calculations!A788-inputs!$C$14))</f>
        <v>5561.85</v>
      </c>
      <c r="G788" s="22">
        <f>MAX(MIN((calculations!A788-inputs!$B$21)/10000,100%),0) * inputs!$B$18</f>
        <v>2636.4</v>
      </c>
      <c r="H788" s="22">
        <f>IF(AND(inputs!$B$35="YES", calculations!A788&gt;=inputs!$B$36,calculations!A788&lt;inputs!$B$37),inputs!$B$38*MIN(2,inputs!$B$17),0)</f>
        <v>0</v>
      </c>
      <c r="I788" s="25">
        <f>MIN(inputs!$B$32,A788)</f>
        <v>20000</v>
      </c>
      <c r="J788" s="25">
        <f>inputs!$B$29*(1+inputs!$B$33)-MAX(0,inputs!$B$31*(I788-inputs!$B$30))</f>
        <v>46486.999999999993</v>
      </c>
      <c r="K788" s="26">
        <f t="shared" si="156"/>
        <v>20000</v>
      </c>
      <c r="L788" s="25">
        <f>MAX(0,J788*(1+inputs!$B$33)-MAX(0,inputs!$B$31*(K788-inputs!$B$30)))</f>
        <v>47184.304999999986</v>
      </c>
      <c r="M788" s="26">
        <f t="shared" si="157"/>
        <v>26511.111111111109</v>
      </c>
      <c r="N788" s="25">
        <f>MAX(0,L788*(1+inputs!$B$33)-MAX(0,inputs!$B$31*(M788-inputs!$B$30)))</f>
        <v>47322.629574999977</v>
      </c>
      <c r="O788" s="26">
        <f t="shared" si="158"/>
        <v>33022.222222222219</v>
      </c>
      <c r="P788" s="25">
        <f>MAX(0,N788*(1+inputs!$B$33)-MAX(0,inputs!$B$31*(O788-inputs!$B$30)))</f>
        <v>46877.029018624969</v>
      </c>
      <c r="Q788" s="26">
        <f t="shared" si="159"/>
        <v>39533.333333333328</v>
      </c>
      <c r="R788" s="25">
        <f>MAX(0,P788*(1+inputs!$B$33)-MAX(0,inputs!$B$31*(Q788-inputs!$B$30)))</f>
        <v>45838.744453904335</v>
      </c>
      <c r="S788" s="26">
        <f t="shared" si="160"/>
        <v>46044.444444444445</v>
      </c>
      <c r="T788" s="25">
        <f>MAX(0,R788*(1+inputs!$B$33)-MAX(0,inputs!$B$31*(S788-inputs!$B$30)))</f>
        <v>44198.885620712892</v>
      </c>
      <c r="U788" s="26">
        <f t="shared" si="161"/>
        <v>52555.555555555555</v>
      </c>
      <c r="V788" s="25">
        <f>MAX(0,T788*(1+inputs!$B$33)-MAX(0,inputs!$B$31*(U788-inputs!$B$30)))</f>
        <v>41948.428905023582</v>
      </c>
      <c r="W788" s="26">
        <f t="shared" si="162"/>
        <v>59066.666666666664</v>
      </c>
      <c r="X788" s="25">
        <f>MAX(0,V788*(1+inputs!$B$33)-MAX(0,inputs!$B$31*(W788-inputs!$B$30)))</f>
        <v>39078.21533859893</v>
      </c>
      <c r="Y788" s="26">
        <f t="shared" si="163"/>
        <v>65577.777777777781</v>
      </c>
      <c r="Z788" s="25">
        <f>MAX(0,X788*(1+inputs!$B$33)-MAX(0,inputs!$B$31*(Y788-inputs!$B$30)))</f>
        <v>35578.948568677908</v>
      </c>
      <c r="AA788" s="25">
        <f>MAX(0,Y788*(1+inputs!$B$33)-MAX(0,inputs!$B$31*(Z788-inputs!$B$30)))</f>
        <v>65175.899073263427</v>
      </c>
      <c r="AB788" s="26">
        <f t="shared" si="164"/>
        <v>78600</v>
      </c>
      <c r="AC788" s="25">
        <f>MAX(0,AA788*(1+inputs!$B$33)-MAX(0,inputs!$B$31*(AB788-inputs!$B$30)))</f>
        <v>60896.097559362373</v>
      </c>
      <c r="AD788" s="26">
        <f>IF(inputs!$B$27="YES",MAX(0,inputs!$B$31*(AB788-inputs!$B$30)),0)</f>
        <v>0</v>
      </c>
      <c r="AE788" s="3">
        <f t="shared" si="165"/>
        <v>27070.050000000003</v>
      </c>
      <c r="AF788" s="1">
        <f t="shared" si="168"/>
        <v>0.42</v>
      </c>
      <c r="AG788" s="8">
        <f t="shared" si="166"/>
        <v>51529.95</v>
      </c>
    </row>
    <row r="789" spans="1:33" x14ac:dyDescent="0.2">
      <c r="A789" s="11">
        <f t="shared" si="167"/>
        <v>78700</v>
      </c>
      <c r="B789" s="15">
        <f>inputs!$C$3-MAX(0,MIN((calculations!A789-inputs!$B$8)*0.5,inputs!$C$3))+IF(AND(inputs!$B$23="YES",A789&lt;=inputs!$B$25),inputs!$B$24,0)</f>
        <v>12570</v>
      </c>
      <c r="C789" s="15">
        <f>MAX(0,MIN(A789-B789,inputs!$C$4)*inputs!$B$3)</f>
        <v>7540.2000000000007</v>
      </c>
      <c r="D789" s="16">
        <f>MAX(0,(MIN(A789,inputs!$C$5)-(inputs!$C$4+B789))*inputs!$B$4)</f>
        <v>11371.6</v>
      </c>
      <c r="E789" s="16">
        <f>MAX(0, (calculations!A789-inputs!$C$5)*inputs!$B$5)</f>
        <v>0</v>
      </c>
      <c r="F789" s="19">
        <f>MAX(0,inputs!$B$13*(MIN(calculations!A789,inputs!$C$14)-inputs!$C$13))+MAX(0,inputs!$B$14*(calculations!A789-inputs!$C$14))</f>
        <v>5563.85</v>
      </c>
      <c r="G789" s="22">
        <f>MAX(MIN((calculations!A789-inputs!$B$21)/10000,100%),0) * inputs!$B$18</f>
        <v>2636.4</v>
      </c>
      <c r="H789" s="22">
        <f>IF(AND(inputs!$B$35="YES", calculations!A789&gt;=inputs!$B$36,calculations!A789&lt;inputs!$B$37),inputs!$B$38*MIN(2,inputs!$B$17),0)</f>
        <v>0</v>
      </c>
      <c r="I789" s="25">
        <f>MIN(inputs!$B$32,A789)</f>
        <v>20000</v>
      </c>
      <c r="J789" s="25">
        <f>inputs!$B$29*(1+inputs!$B$33)-MAX(0,inputs!$B$31*(I789-inputs!$B$30))</f>
        <v>46486.999999999993</v>
      </c>
      <c r="K789" s="26">
        <f t="shared" si="156"/>
        <v>20000</v>
      </c>
      <c r="L789" s="25">
        <f>MAX(0,J789*(1+inputs!$B$33)-MAX(0,inputs!$B$31*(K789-inputs!$B$30)))</f>
        <v>47184.304999999986</v>
      </c>
      <c r="M789" s="26">
        <f t="shared" si="157"/>
        <v>26522.222222222223</v>
      </c>
      <c r="N789" s="25">
        <f>MAX(0,L789*(1+inputs!$B$33)-MAX(0,inputs!$B$31*(M789-inputs!$B$30)))</f>
        <v>47321.629574999977</v>
      </c>
      <c r="O789" s="26">
        <f t="shared" si="158"/>
        <v>33044.444444444445</v>
      </c>
      <c r="P789" s="25">
        <f>MAX(0,N789*(1+inputs!$B$33)-MAX(0,inputs!$B$31*(O789-inputs!$B$30)))</f>
        <v>46874.01401862497</v>
      </c>
      <c r="Q789" s="26">
        <f t="shared" si="159"/>
        <v>39566.666666666672</v>
      </c>
      <c r="R789" s="25">
        <f>MAX(0,P789*(1+inputs!$B$33)-MAX(0,inputs!$B$31*(Q789-inputs!$B$30)))</f>
        <v>45832.684228904334</v>
      </c>
      <c r="S789" s="26">
        <f t="shared" si="160"/>
        <v>46088.888888888891</v>
      </c>
      <c r="T789" s="25">
        <f>MAX(0,R789*(1+inputs!$B$33)-MAX(0,inputs!$B$31*(S789-inputs!$B$30)))</f>
        <v>44188.734492337891</v>
      </c>
      <c r="U789" s="26">
        <f t="shared" si="161"/>
        <v>52611.111111111109</v>
      </c>
      <c r="V789" s="25">
        <f>MAX(0,T789*(1+inputs!$B$33)-MAX(0,inputs!$B$31*(U789-inputs!$B$30)))</f>
        <v>41933.125509722951</v>
      </c>
      <c r="W789" s="26">
        <f t="shared" si="162"/>
        <v>59133.333333333336</v>
      </c>
      <c r="X789" s="25">
        <f>MAX(0,V789*(1+inputs!$B$33)-MAX(0,inputs!$B$31*(W789-inputs!$B$30)))</f>
        <v>39056.682392368792</v>
      </c>
      <c r="Y789" s="26">
        <f t="shared" si="163"/>
        <v>65655.555555555562</v>
      </c>
      <c r="Z789" s="25">
        <f>MAX(0,X789*(1+inputs!$B$33)-MAX(0,inputs!$B$31*(Y789-inputs!$B$30)))</f>
        <v>35550.092628254315</v>
      </c>
      <c r="AA789" s="25">
        <f>MAX(0,Y789*(1+inputs!$B$33)-MAX(0,inputs!$B$31*(Z789-inputs!$B$30)))</f>
        <v>65257.440552346001</v>
      </c>
      <c r="AB789" s="26">
        <f t="shared" si="164"/>
        <v>78700</v>
      </c>
      <c r="AC789" s="25">
        <f>MAX(0,AA789*(1+inputs!$B$33)-MAX(0,inputs!$B$31*(AB789-inputs!$B$30)))</f>
        <v>60969.862160631179</v>
      </c>
      <c r="AD789" s="26">
        <f>IF(inputs!$B$27="YES",MAX(0,inputs!$B$31*(AB789-inputs!$B$30)),0)</f>
        <v>0</v>
      </c>
      <c r="AE789" s="3">
        <f t="shared" si="165"/>
        <v>27112.050000000003</v>
      </c>
      <c r="AF789" s="1">
        <f t="shared" si="168"/>
        <v>0.42</v>
      </c>
      <c r="AG789" s="8">
        <f t="shared" si="166"/>
        <v>51587.95</v>
      </c>
    </row>
    <row r="790" spans="1:33" x14ac:dyDescent="0.2">
      <c r="A790" s="11">
        <f t="shared" si="167"/>
        <v>78800</v>
      </c>
      <c r="B790" s="15">
        <f>inputs!$C$3-MAX(0,MIN((calculations!A790-inputs!$B$8)*0.5,inputs!$C$3))+IF(AND(inputs!$B$23="YES",A790&lt;=inputs!$B$25),inputs!$B$24,0)</f>
        <v>12570</v>
      </c>
      <c r="C790" s="15">
        <f>MAX(0,MIN(A790-B790,inputs!$C$4)*inputs!$B$3)</f>
        <v>7540.2000000000007</v>
      </c>
      <c r="D790" s="16">
        <f>MAX(0,(MIN(A790,inputs!$C$5)-(inputs!$C$4+B790))*inputs!$B$4)</f>
        <v>11411.6</v>
      </c>
      <c r="E790" s="16">
        <f>MAX(0, (calculations!A790-inputs!$C$5)*inputs!$B$5)</f>
        <v>0</v>
      </c>
      <c r="F790" s="19">
        <f>MAX(0,inputs!$B$13*(MIN(calculations!A790,inputs!$C$14)-inputs!$C$13))+MAX(0,inputs!$B$14*(calculations!A790-inputs!$C$14))</f>
        <v>5565.85</v>
      </c>
      <c r="G790" s="22">
        <f>MAX(MIN((calculations!A790-inputs!$B$21)/10000,100%),0) * inputs!$B$18</f>
        <v>2636.4</v>
      </c>
      <c r="H790" s="22">
        <f>IF(AND(inputs!$B$35="YES", calculations!A790&gt;=inputs!$B$36,calculations!A790&lt;inputs!$B$37),inputs!$B$38*MIN(2,inputs!$B$17),0)</f>
        <v>0</v>
      </c>
      <c r="I790" s="25">
        <f>MIN(inputs!$B$32,A790)</f>
        <v>20000</v>
      </c>
      <c r="J790" s="25">
        <f>inputs!$B$29*(1+inputs!$B$33)-MAX(0,inputs!$B$31*(I790-inputs!$B$30))</f>
        <v>46486.999999999993</v>
      </c>
      <c r="K790" s="26">
        <f t="shared" si="156"/>
        <v>20000</v>
      </c>
      <c r="L790" s="25">
        <f>MAX(0,J790*(1+inputs!$B$33)-MAX(0,inputs!$B$31*(K790-inputs!$B$30)))</f>
        <v>47184.304999999986</v>
      </c>
      <c r="M790" s="26">
        <f t="shared" si="157"/>
        <v>26533.333333333332</v>
      </c>
      <c r="N790" s="25">
        <f>MAX(0,L790*(1+inputs!$B$33)-MAX(0,inputs!$B$31*(M790-inputs!$B$30)))</f>
        <v>47320.629574999977</v>
      </c>
      <c r="O790" s="26">
        <f t="shared" si="158"/>
        <v>33066.666666666664</v>
      </c>
      <c r="P790" s="25">
        <f>MAX(0,N790*(1+inputs!$B$33)-MAX(0,inputs!$B$31*(O790-inputs!$B$30)))</f>
        <v>46870.999018624971</v>
      </c>
      <c r="Q790" s="26">
        <f t="shared" si="159"/>
        <v>39600</v>
      </c>
      <c r="R790" s="25">
        <f>MAX(0,P790*(1+inputs!$B$33)-MAX(0,inputs!$B$31*(Q790-inputs!$B$30)))</f>
        <v>45826.62400390434</v>
      </c>
      <c r="S790" s="26">
        <f t="shared" si="160"/>
        <v>46133.333333333328</v>
      </c>
      <c r="T790" s="25">
        <f>MAX(0,R790*(1+inputs!$B$33)-MAX(0,inputs!$B$31*(S790-inputs!$B$30)))</f>
        <v>44178.583363962898</v>
      </c>
      <c r="U790" s="26">
        <f t="shared" si="161"/>
        <v>52666.666666666672</v>
      </c>
      <c r="V790" s="25">
        <f>MAX(0,T790*(1+inputs!$B$33)-MAX(0,inputs!$B$31*(U790-inputs!$B$30)))</f>
        <v>41917.822114422335</v>
      </c>
      <c r="W790" s="26">
        <f t="shared" si="162"/>
        <v>59200</v>
      </c>
      <c r="X790" s="25">
        <f>MAX(0,V790*(1+inputs!$B$33)-MAX(0,inputs!$B$31*(W790-inputs!$B$30)))</f>
        <v>39035.149446138661</v>
      </c>
      <c r="Y790" s="26">
        <f t="shared" si="163"/>
        <v>65733.333333333343</v>
      </c>
      <c r="Z790" s="25">
        <f>MAX(0,X790*(1+inputs!$B$33)-MAX(0,inputs!$B$31*(Y790-inputs!$B$30)))</f>
        <v>35521.236687830737</v>
      </c>
      <c r="AA790" s="25">
        <f>MAX(0,Y790*(1+inputs!$B$33)-MAX(0,inputs!$B$31*(Z790-inputs!$B$30)))</f>
        <v>65338.982031428575</v>
      </c>
      <c r="AB790" s="26">
        <f t="shared" si="164"/>
        <v>78800</v>
      </c>
      <c r="AC790" s="25">
        <f>MAX(0,AA790*(1+inputs!$B$33)-MAX(0,inputs!$B$31*(AB790-inputs!$B$30)))</f>
        <v>61043.626761899999</v>
      </c>
      <c r="AD790" s="26">
        <f>IF(inputs!$B$27="YES",MAX(0,inputs!$B$31*(AB790-inputs!$B$30)),0)</f>
        <v>0</v>
      </c>
      <c r="AE790" s="3">
        <f t="shared" si="165"/>
        <v>27154.050000000003</v>
      </c>
      <c r="AF790" s="1">
        <f t="shared" si="168"/>
        <v>0.42</v>
      </c>
      <c r="AG790" s="8">
        <f t="shared" si="166"/>
        <v>51645.95</v>
      </c>
    </row>
    <row r="791" spans="1:33" x14ac:dyDescent="0.2">
      <c r="A791" s="11">
        <f t="shared" si="167"/>
        <v>78900</v>
      </c>
      <c r="B791" s="15">
        <f>inputs!$C$3-MAX(0,MIN((calculations!A791-inputs!$B$8)*0.5,inputs!$C$3))+IF(AND(inputs!$B$23="YES",A791&lt;=inputs!$B$25),inputs!$B$24,0)</f>
        <v>12570</v>
      </c>
      <c r="C791" s="15">
        <f>MAX(0,MIN(A791-B791,inputs!$C$4)*inputs!$B$3)</f>
        <v>7540.2000000000007</v>
      </c>
      <c r="D791" s="16">
        <f>MAX(0,(MIN(A791,inputs!$C$5)-(inputs!$C$4+B791))*inputs!$B$4)</f>
        <v>11451.6</v>
      </c>
      <c r="E791" s="16">
        <f>MAX(0, (calculations!A791-inputs!$C$5)*inputs!$B$5)</f>
        <v>0</v>
      </c>
      <c r="F791" s="19">
        <f>MAX(0,inputs!$B$13*(MIN(calculations!A791,inputs!$C$14)-inputs!$C$13))+MAX(0,inputs!$B$14*(calculations!A791-inputs!$C$14))</f>
        <v>5567.85</v>
      </c>
      <c r="G791" s="22">
        <f>MAX(MIN((calculations!A791-inputs!$B$21)/10000,100%),0) * inputs!$B$18</f>
        <v>2636.4</v>
      </c>
      <c r="H791" s="22">
        <f>IF(AND(inputs!$B$35="YES", calculations!A791&gt;=inputs!$B$36,calculations!A791&lt;inputs!$B$37),inputs!$B$38*MIN(2,inputs!$B$17),0)</f>
        <v>0</v>
      </c>
      <c r="I791" s="25">
        <f>MIN(inputs!$B$32,A791)</f>
        <v>20000</v>
      </c>
      <c r="J791" s="25">
        <f>inputs!$B$29*(1+inputs!$B$33)-MAX(0,inputs!$B$31*(I791-inputs!$B$30))</f>
        <v>46486.999999999993</v>
      </c>
      <c r="K791" s="26">
        <f t="shared" si="156"/>
        <v>20000</v>
      </c>
      <c r="L791" s="25">
        <f>MAX(0,J791*(1+inputs!$B$33)-MAX(0,inputs!$B$31*(K791-inputs!$B$30)))</f>
        <v>47184.304999999986</v>
      </c>
      <c r="M791" s="26">
        <f t="shared" si="157"/>
        <v>26544.444444444445</v>
      </c>
      <c r="N791" s="25">
        <f>MAX(0,L791*(1+inputs!$B$33)-MAX(0,inputs!$B$31*(M791-inputs!$B$30)))</f>
        <v>47319.629574999977</v>
      </c>
      <c r="O791" s="26">
        <f t="shared" si="158"/>
        <v>33088.888888888891</v>
      </c>
      <c r="P791" s="25">
        <f>MAX(0,N791*(1+inputs!$B$33)-MAX(0,inputs!$B$31*(O791-inputs!$B$30)))</f>
        <v>46867.984018624971</v>
      </c>
      <c r="Q791" s="26">
        <f t="shared" si="159"/>
        <v>39633.333333333328</v>
      </c>
      <c r="R791" s="25">
        <f>MAX(0,P791*(1+inputs!$B$33)-MAX(0,inputs!$B$31*(Q791-inputs!$B$30)))</f>
        <v>45820.563778904339</v>
      </c>
      <c r="S791" s="26">
        <f t="shared" si="160"/>
        <v>46177.777777777781</v>
      </c>
      <c r="T791" s="25">
        <f>MAX(0,R791*(1+inputs!$B$33)-MAX(0,inputs!$B$31*(S791-inputs!$B$30)))</f>
        <v>44168.432235587898</v>
      </c>
      <c r="U791" s="26">
        <f t="shared" si="161"/>
        <v>52722.222222222219</v>
      </c>
      <c r="V791" s="25">
        <f>MAX(0,T791*(1+inputs!$B$33)-MAX(0,inputs!$B$31*(U791-inputs!$B$30)))</f>
        <v>41902.518719121712</v>
      </c>
      <c r="W791" s="26">
        <f t="shared" si="162"/>
        <v>59266.666666666664</v>
      </c>
      <c r="X791" s="25">
        <f>MAX(0,V791*(1+inputs!$B$33)-MAX(0,inputs!$B$31*(W791-inputs!$B$30)))</f>
        <v>39013.61649990853</v>
      </c>
      <c r="Y791" s="26">
        <f t="shared" si="163"/>
        <v>65811.111111111109</v>
      </c>
      <c r="Z791" s="25">
        <f>MAX(0,X791*(1+inputs!$B$33)-MAX(0,inputs!$B$31*(Y791-inputs!$B$30)))</f>
        <v>35492.380747407151</v>
      </c>
      <c r="AA791" s="25">
        <f>MAX(0,Y791*(1+inputs!$B$33)-MAX(0,inputs!$B$31*(Z791-inputs!$B$30)))</f>
        <v>65420.523510511121</v>
      </c>
      <c r="AB791" s="26">
        <f t="shared" si="164"/>
        <v>78900</v>
      </c>
      <c r="AC791" s="25">
        <f>MAX(0,AA791*(1+inputs!$B$33)-MAX(0,inputs!$B$31*(AB791-inputs!$B$30)))</f>
        <v>61117.391363168776</v>
      </c>
      <c r="AD791" s="26">
        <f>IF(inputs!$B$27="YES",MAX(0,inputs!$B$31*(AB791-inputs!$B$30)),0)</f>
        <v>0</v>
      </c>
      <c r="AE791" s="3">
        <f t="shared" si="165"/>
        <v>27196.050000000003</v>
      </c>
      <c r="AF791" s="1">
        <f t="shared" si="168"/>
        <v>0.42</v>
      </c>
      <c r="AG791" s="8">
        <f t="shared" si="166"/>
        <v>51703.95</v>
      </c>
    </row>
    <row r="792" spans="1:33" x14ac:dyDescent="0.2">
      <c r="A792" s="11">
        <f t="shared" si="167"/>
        <v>79000</v>
      </c>
      <c r="B792" s="15">
        <f>inputs!$C$3-MAX(0,MIN((calculations!A792-inputs!$B$8)*0.5,inputs!$C$3))+IF(AND(inputs!$B$23="YES",A792&lt;=inputs!$B$25),inputs!$B$24,0)</f>
        <v>12570</v>
      </c>
      <c r="C792" s="15">
        <f>MAX(0,MIN(A792-B792,inputs!$C$4)*inputs!$B$3)</f>
        <v>7540.2000000000007</v>
      </c>
      <c r="D792" s="16">
        <f>MAX(0,(MIN(A792,inputs!$C$5)-(inputs!$C$4+B792))*inputs!$B$4)</f>
        <v>11491.6</v>
      </c>
      <c r="E792" s="16">
        <f>MAX(0, (calculations!A792-inputs!$C$5)*inputs!$B$5)</f>
        <v>0</v>
      </c>
      <c r="F792" s="19">
        <f>MAX(0,inputs!$B$13*(MIN(calculations!A792,inputs!$C$14)-inputs!$C$13))+MAX(0,inputs!$B$14*(calculations!A792-inputs!$C$14))</f>
        <v>5569.85</v>
      </c>
      <c r="G792" s="22">
        <f>MAX(MIN((calculations!A792-inputs!$B$21)/10000,100%),0) * inputs!$B$18</f>
        <v>2636.4</v>
      </c>
      <c r="H792" s="22">
        <f>IF(AND(inputs!$B$35="YES", calculations!A792&gt;=inputs!$B$36,calculations!A792&lt;inputs!$B$37),inputs!$B$38*MIN(2,inputs!$B$17),0)</f>
        <v>0</v>
      </c>
      <c r="I792" s="25">
        <f>MIN(inputs!$B$32,A792)</f>
        <v>20000</v>
      </c>
      <c r="J792" s="25">
        <f>inputs!$B$29*(1+inputs!$B$33)-MAX(0,inputs!$B$31*(I792-inputs!$B$30))</f>
        <v>46486.999999999993</v>
      </c>
      <c r="K792" s="26">
        <f t="shared" si="156"/>
        <v>20000</v>
      </c>
      <c r="L792" s="25">
        <f>MAX(0,J792*(1+inputs!$B$33)-MAX(0,inputs!$B$31*(K792-inputs!$B$30)))</f>
        <v>47184.304999999986</v>
      </c>
      <c r="M792" s="26">
        <f t="shared" si="157"/>
        <v>26555.555555555555</v>
      </c>
      <c r="N792" s="25">
        <f>MAX(0,L792*(1+inputs!$B$33)-MAX(0,inputs!$B$31*(M792-inputs!$B$30)))</f>
        <v>47318.629574999977</v>
      </c>
      <c r="O792" s="26">
        <f t="shared" si="158"/>
        <v>33111.111111111109</v>
      </c>
      <c r="P792" s="25">
        <f>MAX(0,N792*(1+inputs!$B$33)-MAX(0,inputs!$B$31*(O792-inputs!$B$30)))</f>
        <v>46864.969018624972</v>
      </c>
      <c r="Q792" s="26">
        <f t="shared" si="159"/>
        <v>39666.666666666672</v>
      </c>
      <c r="R792" s="25">
        <f>MAX(0,P792*(1+inputs!$B$33)-MAX(0,inputs!$B$31*(Q792-inputs!$B$30)))</f>
        <v>45814.503553904338</v>
      </c>
      <c r="S792" s="26">
        <f t="shared" si="160"/>
        <v>46222.222222222219</v>
      </c>
      <c r="T792" s="25">
        <f>MAX(0,R792*(1+inputs!$B$33)-MAX(0,inputs!$B$31*(S792-inputs!$B$30)))</f>
        <v>44158.281107212897</v>
      </c>
      <c r="U792" s="26">
        <f t="shared" si="161"/>
        <v>52777.777777777781</v>
      </c>
      <c r="V792" s="25">
        <f>MAX(0,T792*(1+inputs!$B$33)-MAX(0,inputs!$B$31*(U792-inputs!$B$30)))</f>
        <v>41887.215323821081</v>
      </c>
      <c r="W792" s="26">
        <f t="shared" si="162"/>
        <v>59333.333333333336</v>
      </c>
      <c r="X792" s="25">
        <f>MAX(0,V792*(1+inputs!$B$33)-MAX(0,inputs!$B$31*(W792-inputs!$B$30)))</f>
        <v>38992.083553678392</v>
      </c>
      <c r="Y792" s="26">
        <f t="shared" si="163"/>
        <v>65888.888888888891</v>
      </c>
      <c r="Z792" s="25">
        <f>MAX(0,X792*(1+inputs!$B$33)-MAX(0,inputs!$B$31*(Y792-inputs!$B$30)))</f>
        <v>35463.524806983565</v>
      </c>
      <c r="AA792" s="25">
        <f>MAX(0,Y792*(1+inputs!$B$33)-MAX(0,inputs!$B$31*(Z792-inputs!$B$30)))</f>
        <v>65502.064989593695</v>
      </c>
      <c r="AB792" s="26">
        <f t="shared" si="164"/>
        <v>79000</v>
      </c>
      <c r="AC792" s="25">
        <f>MAX(0,AA792*(1+inputs!$B$33)-MAX(0,inputs!$B$31*(AB792-inputs!$B$30)))</f>
        <v>61191.155964437596</v>
      </c>
      <c r="AD792" s="26">
        <f>IF(inputs!$B$27="YES",MAX(0,inputs!$B$31*(AB792-inputs!$B$30)),0)</f>
        <v>0</v>
      </c>
      <c r="AE792" s="3">
        <f t="shared" si="165"/>
        <v>27238.050000000003</v>
      </c>
      <c r="AF792" s="1">
        <f t="shared" si="168"/>
        <v>0.42</v>
      </c>
      <c r="AG792" s="8">
        <f t="shared" si="166"/>
        <v>51761.95</v>
      </c>
    </row>
    <row r="793" spans="1:33" x14ac:dyDescent="0.2">
      <c r="A793" s="11">
        <f t="shared" si="167"/>
        <v>79100</v>
      </c>
      <c r="B793" s="15">
        <f>inputs!$C$3-MAX(0,MIN((calculations!A793-inputs!$B$8)*0.5,inputs!$C$3))+IF(AND(inputs!$B$23="YES",A793&lt;=inputs!$B$25),inputs!$B$24,0)</f>
        <v>12570</v>
      </c>
      <c r="C793" s="15">
        <f>MAX(0,MIN(A793-B793,inputs!$C$4)*inputs!$B$3)</f>
        <v>7540.2000000000007</v>
      </c>
      <c r="D793" s="16">
        <f>MAX(0,(MIN(A793,inputs!$C$5)-(inputs!$C$4+B793))*inputs!$B$4)</f>
        <v>11531.6</v>
      </c>
      <c r="E793" s="16">
        <f>MAX(0, (calculations!A793-inputs!$C$5)*inputs!$B$5)</f>
        <v>0</v>
      </c>
      <c r="F793" s="19">
        <f>MAX(0,inputs!$B$13*(MIN(calculations!A793,inputs!$C$14)-inputs!$C$13))+MAX(0,inputs!$B$14*(calculations!A793-inputs!$C$14))</f>
        <v>5571.85</v>
      </c>
      <c r="G793" s="22">
        <f>MAX(MIN((calculations!A793-inputs!$B$21)/10000,100%),0) * inputs!$B$18</f>
        <v>2636.4</v>
      </c>
      <c r="H793" s="22">
        <f>IF(AND(inputs!$B$35="YES", calculations!A793&gt;=inputs!$B$36,calculations!A793&lt;inputs!$B$37),inputs!$B$38*MIN(2,inputs!$B$17),0)</f>
        <v>0</v>
      </c>
      <c r="I793" s="25">
        <f>MIN(inputs!$B$32,A793)</f>
        <v>20000</v>
      </c>
      <c r="J793" s="25">
        <f>inputs!$B$29*(1+inputs!$B$33)-MAX(0,inputs!$B$31*(I793-inputs!$B$30))</f>
        <v>46486.999999999993</v>
      </c>
      <c r="K793" s="26">
        <f t="shared" si="156"/>
        <v>20000</v>
      </c>
      <c r="L793" s="25">
        <f>MAX(0,J793*(1+inputs!$B$33)-MAX(0,inputs!$B$31*(K793-inputs!$B$30)))</f>
        <v>47184.304999999986</v>
      </c>
      <c r="M793" s="26">
        <f t="shared" si="157"/>
        <v>26566.666666666668</v>
      </c>
      <c r="N793" s="25">
        <f>MAX(0,L793*(1+inputs!$B$33)-MAX(0,inputs!$B$31*(M793-inputs!$B$30)))</f>
        <v>47317.629574999977</v>
      </c>
      <c r="O793" s="26">
        <f t="shared" si="158"/>
        <v>33133.333333333336</v>
      </c>
      <c r="P793" s="25">
        <f>MAX(0,N793*(1+inputs!$B$33)-MAX(0,inputs!$B$31*(O793-inputs!$B$30)))</f>
        <v>46861.954018624972</v>
      </c>
      <c r="Q793" s="26">
        <f t="shared" si="159"/>
        <v>39700</v>
      </c>
      <c r="R793" s="25">
        <f>MAX(0,P793*(1+inputs!$B$33)-MAX(0,inputs!$B$31*(Q793-inputs!$B$30)))</f>
        <v>45808.443328904337</v>
      </c>
      <c r="S793" s="26">
        <f t="shared" si="160"/>
        <v>46266.666666666672</v>
      </c>
      <c r="T793" s="25">
        <f>MAX(0,R793*(1+inputs!$B$33)-MAX(0,inputs!$B$31*(S793-inputs!$B$30)))</f>
        <v>44148.129978837896</v>
      </c>
      <c r="U793" s="26">
        <f t="shared" si="161"/>
        <v>52833.333333333336</v>
      </c>
      <c r="V793" s="25">
        <f>MAX(0,T793*(1+inputs!$B$33)-MAX(0,inputs!$B$31*(U793-inputs!$B$30)))</f>
        <v>41871.911928520458</v>
      </c>
      <c r="W793" s="26">
        <f t="shared" si="162"/>
        <v>59400</v>
      </c>
      <c r="X793" s="25">
        <f>MAX(0,V793*(1+inputs!$B$33)-MAX(0,inputs!$B$31*(W793-inputs!$B$30)))</f>
        <v>38970.550607448262</v>
      </c>
      <c r="Y793" s="26">
        <f t="shared" si="163"/>
        <v>65966.666666666657</v>
      </c>
      <c r="Z793" s="25">
        <f>MAX(0,X793*(1+inputs!$B$33)-MAX(0,inputs!$B$31*(Y793-inputs!$B$30)))</f>
        <v>35434.66886655998</v>
      </c>
      <c r="AA793" s="25">
        <f>MAX(0,Y793*(1+inputs!$B$33)-MAX(0,inputs!$B$31*(Z793-inputs!$B$30)))</f>
        <v>65583.606468676255</v>
      </c>
      <c r="AB793" s="26">
        <f t="shared" si="164"/>
        <v>79100</v>
      </c>
      <c r="AC793" s="25">
        <f>MAX(0,AA793*(1+inputs!$B$33)-MAX(0,inputs!$B$31*(AB793-inputs!$B$30)))</f>
        <v>61264.920565706387</v>
      </c>
      <c r="AD793" s="26">
        <f>IF(inputs!$B$27="YES",MAX(0,inputs!$B$31*(AB793-inputs!$B$30)),0)</f>
        <v>0</v>
      </c>
      <c r="AE793" s="3">
        <f t="shared" si="165"/>
        <v>27280.050000000003</v>
      </c>
      <c r="AF793" s="1">
        <f t="shared" si="168"/>
        <v>0.42</v>
      </c>
      <c r="AG793" s="8">
        <f t="shared" si="166"/>
        <v>51819.95</v>
      </c>
    </row>
    <row r="794" spans="1:33" x14ac:dyDescent="0.2">
      <c r="A794" s="11">
        <f t="shared" si="167"/>
        <v>79200</v>
      </c>
      <c r="B794" s="15">
        <f>inputs!$C$3-MAX(0,MIN((calculations!A794-inputs!$B$8)*0.5,inputs!$C$3))+IF(AND(inputs!$B$23="YES",A794&lt;=inputs!$B$25),inputs!$B$24,0)</f>
        <v>12570</v>
      </c>
      <c r="C794" s="15">
        <f>MAX(0,MIN(A794-B794,inputs!$C$4)*inputs!$B$3)</f>
        <v>7540.2000000000007</v>
      </c>
      <c r="D794" s="16">
        <f>MAX(0,(MIN(A794,inputs!$C$5)-(inputs!$C$4+B794))*inputs!$B$4)</f>
        <v>11571.6</v>
      </c>
      <c r="E794" s="16">
        <f>MAX(0, (calculations!A794-inputs!$C$5)*inputs!$B$5)</f>
        <v>0</v>
      </c>
      <c r="F794" s="19">
        <f>MAX(0,inputs!$B$13*(MIN(calculations!A794,inputs!$C$14)-inputs!$C$13))+MAX(0,inputs!$B$14*(calculations!A794-inputs!$C$14))</f>
        <v>5573.85</v>
      </c>
      <c r="G794" s="22">
        <f>MAX(MIN((calculations!A794-inputs!$B$21)/10000,100%),0) * inputs!$B$18</f>
        <v>2636.4</v>
      </c>
      <c r="H794" s="22">
        <f>IF(AND(inputs!$B$35="YES", calculations!A794&gt;=inputs!$B$36,calculations!A794&lt;inputs!$B$37),inputs!$B$38*MIN(2,inputs!$B$17),0)</f>
        <v>0</v>
      </c>
      <c r="I794" s="25">
        <f>MIN(inputs!$B$32,A794)</f>
        <v>20000</v>
      </c>
      <c r="J794" s="25">
        <f>inputs!$B$29*(1+inputs!$B$33)-MAX(0,inputs!$B$31*(I794-inputs!$B$30))</f>
        <v>46486.999999999993</v>
      </c>
      <c r="K794" s="26">
        <f t="shared" si="156"/>
        <v>20000</v>
      </c>
      <c r="L794" s="25">
        <f>MAX(0,J794*(1+inputs!$B$33)-MAX(0,inputs!$B$31*(K794-inputs!$B$30)))</f>
        <v>47184.304999999986</v>
      </c>
      <c r="M794" s="26">
        <f t="shared" si="157"/>
        <v>26577.777777777777</v>
      </c>
      <c r="N794" s="25">
        <f>MAX(0,L794*(1+inputs!$B$33)-MAX(0,inputs!$B$31*(M794-inputs!$B$30)))</f>
        <v>47316.629574999977</v>
      </c>
      <c r="O794" s="26">
        <f t="shared" si="158"/>
        <v>33155.555555555555</v>
      </c>
      <c r="P794" s="25">
        <f>MAX(0,N794*(1+inputs!$B$33)-MAX(0,inputs!$B$31*(O794-inputs!$B$30)))</f>
        <v>46858.939018624973</v>
      </c>
      <c r="Q794" s="26">
        <f t="shared" si="159"/>
        <v>39733.333333333328</v>
      </c>
      <c r="R794" s="25">
        <f>MAX(0,P794*(1+inputs!$B$33)-MAX(0,inputs!$B$31*(Q794-inputs!$B$30)))</f>
        <v>45802.383103904343</v>
      </c>
      <c r="S794" s="26">
        <f t="shared" si="160"/>
        <v>46311.111111111109</v>
      </c>
      <c r="T794" s="25">
        <f>MAX(0,R794*(1+inputs!$B$33)-MAX(0,inputs!$B$31*(S794-inputs!$B$30)))</f>
        <v>44137.978850462903</v>
      </c>
      <c r="U794" s="26">
        <f t="shared" si="161"/>
        <v>52888.888888888891</v>
      </c>
      <c r="V794" s="25">
        <f>MAX(0,T794*(1+inputs!$B$33)-MAX(0,inputs!$B$31*(U794-inputs!$B$30)))</f>
        <v>41856.608533219842</v>
      </c>
      <c r="W794" s="26">
        <f t="shared" si="162"/>
        <v>59466.666666666664</v>
      </c>
      <c r="X794" s="25">
        <f>MAX(0,V794*(1+inputs!$B$33)-MAX(0,inputs!$B$31*(W794-inputs!$B$30)))</f>
        <v>38949.017661218131</v>
      </c>
      <c r="Y794" s="26">
        <f t="shared" si="163"/>
        <v>66044.444444444438</v>
      </c>
      <c r="Z794" s="25">
        <f>MAX(0,X794*(1+inputs!$B$33)-MAX(0,inputs!$B$31*(Y794-inputs!$B$30)))</f>
        <v>35405.812926136394</v>
      </c>
      <c r="AA794" s="25">
        <f>MAX(0,Y794*(1+inputs!$B$33)-MAX(0,inputs!$B$31*(Z794-inputs!$B$30)))</f>
        <v>65665.147947758815</v>
      </c>
      <c r="AB794" s="26">
        <f t="shared" si="164"/>
        <v>79200</v>
      </c>
      <c r="AC794" s="25">
        <f>MAX(0,AA794*(1+inputs!$B$33)-MAX(0,inputs!$B$31*(AB794-inputs!$B$30)))</f>
        <v>61338.685166975192</v>
      </c>
      <c r="AD794" s="26">
        <f>IF(inputs!$B$27="YES",MAX(0,inputs!$B$31*(AB794-inputs!$B$30)),0)</f>
        <v>0</v>
      </c>
      <c r="AE794" s="3">
        <f t="shared" si="165"/>
        <v>27322.050000000003</v>
      </c>
      <c r="AF794" s="1">
        <f t="shared" si="168"/>
        <v>0.42</v>
      </c>
      <c r="AG794" s="8">
        <f t="shared" si="166"/>
        <v>51877.95</v>
      </c>
    </row>
    <row r="795" spans="1:33" x14ac:dyDescent="0.2">
      <c r="A795" s="11">
        <f t="shared" si="167"/>
        <v>79300</v>
      </c>
      <c r="B795" s="15">
        <f>inputs!$C$3-MAX(0,MIN((calculations!A795-inputs!$B$8)*0.5,inputs!$C$3))+IF(AND(inputs!$B$23="YES",A795&lt;=inputs!$B$25),inputs!$B$24,0)</f>
        <v>12570</v>
      </c>
      <c r="C795" s="15">
        <f>MAX(0,MIN(A795-B795,inputs!$C$4)*inputs!$B$3)</f>
        <v>7540.2000000000007</v>
      </c>
      <c r="D795" s="16">
        <f>MAX(0,(MIN(A795,inputs!$C$5)-(inputs!$C$4+B795))*inputs!$B$4)</f>
        <v>11611.6</v>
      </c>
      <c r="E795" s="16">
        <f>MAX(0, (calculations!A795-inputs!$C$5)*inputs!$B$5)</f>
        <v>0</v>
      </c>
      <c r="F795" s="19">
        <f>MAX(0,inputs!$B$13*(MIN(calculations!A795,inputs!$C$14)-inputs!$C$13))+MAX(0,inputs!$B$14*(calculations!A795-inputs!$C$14))</f>
        <v>5575.85</v>
      </c>
      <c r="G795" s="22">
        <f>MAX(MIN((calculations!A795-inputs!$B$21)/10000,100%),0) * inputs!$B$18</f>
        <v>2636.4</v>
      </c>
      <c r="H795" s="22">
        <f>IF(AND(inputs!$B$35="YES", calculations!A795&gt;=inputs!$B$36,calculations!A795&lt;inputs!$B$37),inputs!$B$38*MIN(2,inputs!$B$17),0)</f>
        <v>0</v>
      </c>
      <c r="I795" s="25">
        <f>MIN(inputs!$B$32,A795)</f>
        <v>20000</v>
      </c>
      <c r="J795" s="25">
        <f>inputs!$B$29*(1+inputs!$B$33)-MAX(0,inputs!$B$31*(I795-inputs!$B$30))</f>
        <v>46486.999999999993</v>
      </c>
      <c r="K795" s="26">
        <f t="shared" si="156"/>
        <v>20000</v>
      </c>
      <c r="L795" s="25">
        <f>MAX(0,J795*(1+inputs!$B$33)-MAX(0,inputs!$B$31*(K795-inputs!$B$30)))</f>
        <v>47184.304999999986</v>
      </c>
      <c r="M795" s="26">
        <f t="shared" si="157"/>
        <v>26588.888888888891</v>
      </c>
      <c r="N795" s="25">
        <f>MAX(0,L795*(1+inputs!$B$33)-MAX(0,inputs!$B$31*(M795-inputs!$B$30)))</f>
        <v>47315.629574999977</v>
      </c>
      <c r="O795" s="26">
        <f t="shared" si="158"/>
        <v>33177.777777777781</v>
      </c>
      <c r="P795" s="25">
        <f>MAX(0,N795*(1+inputs!$B$33)-MAX(0,inputs!$B$31*(O795-inputs!$B$30)))</f>
        <v>46855.924018624966</v>
      </c>
      <c r="Q795" s="26">
        <f t="shared" si="159"/>
        <v>39766.666666666672</v>
      </c>
      <c r="R795" s="25">
        <f>MAX(0,P795*(1+inputs!$B$33)-MAX(0,inputs!$B$31*(Q795-inputs!$B$30)))</f>
        <v>45796.322878904335</v>
      </c>
      <c r="S795" s="26">
        <f t="shared" si="160"/>
        <v>46355.555555555555</v>
      </c>
      <c r="T795" s="25">
        <f>MAX(0,R795*(1+inputs!$B$33)-MAX(0,inputs!$B$31*(S795-inputs!$B$30)))</f>
        <v>44127.827722087895</v>
      </c>
      <c r="U795" s="26">
        <f t="shared" si="161"/>
        <v>52944.444444444445</v>
      </c>
      <c r="V795" s="25">
        <f>MAX(0,T795*(1+inputs!$B$33)-MAX(0,inputs!$B$31*(U795-inputs!$B$30)))</f>
        <v>41841.305137919204</v>
      </c>
      <c r="W795" s="26">
        <f t="shared" si="162"/>
        <v>59533.333333333336</v>
      </c>
      <c r="X795" s="25">
        <f>MAX(0,V795*(1+inputs!$B$33)-MAX(0,inputs!$B$31*(W795-inputs!$B$30)))</f>
        <v>38927.484714987986</v>
      </c>
      <c r="Y795" s="26">
        <f t="shared" si="163"/>
        <v>66122.222222222219</v>
      </c>
      <c r="Z795" s="25">
        <f>MAX(0,X795*(1+inputs!$B$33)-MAX(0,inputs!$B$31*(Y795-inputs!$B$30)))</f>
        <v>35376.956985712801</v>
      </c>
      <c r="AA795" s="25">
        <f>MAX(0,Y795*(1+inputs!$B$33)-MAX(0,inputs!$B$31*(Z795-inputs!$B$30)))</f>
        <v>65746.689426841389</v>
      </c>
      <c r="AB795" s="26">
        <f t="shared" si="164"/>
        <v>79300</v>
      </c>
      <c r="AC795" s="25">
        <f>MAX(0,AA795*(1+inputs!$B$33)-MAX(0,inputs!$B$31*(AB795-inputs!$B$30)))</f>
        <v>61412.449768243998</v>
      </c>
      <c r="AD795" s="26">
        <f>IF(inputs!$B$27="YES",MAX(0,inputs!$B$31*(AB795-inputs!$B$30)),0)</f>
        <v>0</v>
      </c>
      <c r="AE795" s="3">
        <f t="shared" si="165"/>
        <v>27364.050000000003</v>
      </c>
      <c r="AF795" s="1">
        <f t="shared" si="168"/>
        <v>0.42</v>
      </c>
      <c r="AG795" s="8">
        <f t="shared" si="166"/>
        <v>51935.95</v>
      </c>
    </row>
    <row r="796" spans="1:33" x14ac:dyDescent="0.2">
      <c r="A796" s="11">
        <f t="shared" si="167"/>
        <v>79400</v>
      </c>
      <c r="B796" s="15">
        <f>inputs!$C$3-MAX(0,MIN((calculations!A796-inputs!$B$8)*0.5,inputs!$C$3))+IF(AND(inputs!$B$23="YES",A796&lt;=inputs!$B$25),inputs!$B$24,0)</f>
        <v>12570</v>
      </c>
      <c r="C796" s="15">
        <f>MAX(0,MIN(A796-B796,inputs!$C$4)*inputs!$B$3)</f>
        <v>7540.2000000000007</v>
      </c>
      <c r="D796" s="16">
        <f>MAX(0,(MIN(A796,inputs!$C$5)-(inputs!$C$4+B796))*inputs!$B$4)</f>
        <v>11651.6</v>
      </c>
      <c r="E796" s="16">
        <f>MAX(0, (calculations!A796-inputs!$C$5)*inputs!$B$5)</f>
        <v>0</v>
      </c>
      <c r="F796" s="19">
        <f>MAX(0,inputs!$B$13*(MIN(calculations!A796,inputs!$C$14)-inputs!$C$13))+MAX(0,inputs!$B$14*(calculations!A796-inputs!$C$14))</f>
        <v>5577.85</v>
      </c>
      <c r="G796" s="22">
        <f>MAX(MIN((calculations!A796-inputs!$B$21)/10000,100%),0) * inputs!$B$18</f>
        <v>2636.4</v>
      </c>
      <c r="H796" s="22">
        <f>IF(AND(inputs!$B$35="YES", calculations!A796&gt;=inputs!$B$36,calculations!A796&lt;inputs!$B$37),inputs!$B$38*MIN(2,inputs!$B$17),0)</f>
        <v>0</v>
      </c>
      <c r="I796" s="25">
        <f>MIN(inputs!$B$32,A796)</f>
        <v>20000</v>
      </c>
      <c r="J796" s="25">
        <f>inputs!$B$29*(1+inputs!$B$33)-MAX(0,inputs!$B$31*(I796-inputs!$B$30))</f>
        <v>46486.999999999993</v>
      </c>
      <c r="K796" s="26">
        <f t="shared" si="156"/>
        <v>20000</v>
      </c>
      <c r="L796" s="25">
        <f>MAX(0,J796*(1+inputs!$B$33)-MAX(0,inputs!$B$31*(K796-inputs!$B$30)))</f>
        <v>47184.304999999986</v>
      </c>
      <c r="M796" s="26">
        <f t="shared" si="157"/>
        <v>26600</v>
      </c>
      <c r="N796" s="25">
        <f>MAX(0,L796*(1+inputs!$B$33)-MAX(0,inputs!$B$31*(M796-inputs!$B$30)))</f>
        <v>47314.629574999977</v>
      </c>
      <c r="O796" s="26">
        <f t="shared" si="158"/>
        <v>33200</v>
      </c>
      <c r="P796" s="25">
        <f>MAX(0,N796*(1+inputs!$B$33)-MAX(0,inputs!$B$31*(O796-inputs!$B$30)))</f>
        <v>46852.909018624967</v>
      </c>
      <c r="Q796" s="26">
        <f t="shared" si="159"/>
        <v>39800</v>
      </c>
      <c r="R796" s="25">
        <f>MAX(0,P796*(1+inputs!$B$33)-MAX(0,inputs!$B$31*(Q796-inputs!$B$30)))</f>
        <v>45790.262653904334</v>
      </c>
      <c r="S796" s="26">
        <f t="shared" si="160"/>
        <v>46400</v>
      </c>
      <c r="T796" s="25">
        <f>MAX(0,R796*(1+inputs!$B$33)-MAX(0,inputs!$B$31*(S796-inputs!$B$30)))</f>
        <v>44117.676593712895</v>
      </c>
      <c r="U796" s="26">
        <f t="shared" si="161"/>
        <v>53000</v>
      </c>
      <c r="V796" s="25">
        <f>MAX(0,T796*(1+inputs!$B$33)-MAX(0,inputs!$B$31*(U796-inputs!$B$30)))</f>
        <v>41826.00174261858</v>
      </c>
      <c r="W796" s="26">
        <f t="shared" si="162"/>
        <v>59600</v>
      </c>
      <c r="X796" s="25">
        <f>MAX(0,V796*(1+inputs!$B$33)-MAX(0,inputs!$B$31*(W796-inputs!$B$30)))</f>
        <v>38905.951768757855</v>
      </c>
      <c r="Y796" s="26">
        <f t="shared" si="163"/>
        <v>66200</v>
      </c>
      <c r="Z796" s="25">
        <f>MAX(0,X796*(1+inputs!$B$33)-MAX(0,inputs!$B$31*(Y796-inputs!$B$30)))</f>
        <v>35348.101045289215</v>
      </c>
      <c r="AA796" s="25">
        <f>MAX(0,Y796*(1+inputs!$B$33)-MAX(0,inputs!$B$31*(Z796-inputs!$B$30)))</f>
        <v>65828.230905923978</v>
      </c>
      <c r="AB796" s="26">
        <f t="shared" si="164"/>
        <v>79400</v>
      </c>
      <c r="AC796" s="25">
        <f>MAX(0,AA796*(1+inputs!$B$33)-MAX(0,inputs!$B$31*(AB796-inputs!$B$30)))</f>
        <v>61486.214369512832</v>
      </c>
      <c r="AD796" s="26">
        <f>IF(inputs!$B$27="YES",MAX(0,inputs!$B$31*(AB796-inputs!$B$30)),0)</f>
        <v>0</v>
      </c>
      <c r="AE796" s="3">
        <f t="shared" si="165"/>
        <v>27406.050000000003</v>
      </c>
      <c r="AF796" s="1">
        <f t="shared" si="168"/>
        <v>0.42</v>
      </c>
      <c r="AG796" s="8">
        <f t="shared" si="166"/>
        <v>51993.95</v>
      </c>
    </row>
    <row r="797" spans="1:33" x14ac:dyDescent="0.2">
      <c r="A797" s="11">
        <f t="shared" si="167"/>
        <v>79500</v>
      </c>
      <c r="B797" s="15">
        <f>inputs!$C$3-MAX(0,MIN((calculations!A797-inputs!$B$8)*0.5,inputs!$C$3))+IF(AND(inputs!$B$23="YES",A797&lt;=inputs!$B$25),inputs!$B$24,0)</f>
        <v>12570</v>
      </c>
      <c r="C797" s="15">
        <f>MAX(0,MIN(A797-B797,inputs!$C$4)*inputs!$B$3)</f>
        <v>7540.2000000000007</v>
      </c>
      <c r="D797" s="16">
        <f>MAX(0,(MIN(A797,inputs!$C$5)-(inputs!$C$4+B797))*inputs!$B$4)</f>
        <v>11691.6</v>
      </c>
      <c r="E797" s="16">
        <f>MAX(0, (calculations!A797-inputs!$C$5)*inputs!$B$5)</f>
        <v>0</v>
      </c>
      <c r="F797" s="19">
        <f>MAX(0,inputs!$B$13*(MIN(calculations!A797,inputs!$C$14)-inputs!$C$13))+MAX(0,inputs!$B$14*(calculations!A797-inputs!$C$14))</f>
        <v>5579.85</v>
      </c>
      <c r="G797" s="22">
        <f>MAX(MIN((calculations!A797-inputs!$B$21)/10000,100%),0) * inputs!$B$18</f>
        <v>2636.4</v>
      </c>
      <c r="H797" s="22">
        <f>IF(AND(inputs!$B$35="YES", calculations!A797&gt;=inputs!$B$36,calculations!A797&lt;inputs!$B$37),inputs!$B$38*MIN(2,inputs!$B$17),0)</f>
        <v>0</v>
      </c>
      <c r="I797" s="25">
        <f>MIN(inputs!$B$32,A797)</f>
        <v>20000</v>
      </c>
      <c r="J797" s="25">
        <f>inputs!$B$29*(1+inputs!$B$33)-MAX(0,inputs!$B$31*(I797-inputs!$B$30))</f>
        <v>46486.999999999993</v>
      </c>
      <c r="K797" s="26">
        <f t="shared" si="156"/>
        <v>20000</v>
      </c>
      <c r="L797" s="25">
        <f>MAX(0,J797*(1+inputs!$B$33)-MAX(0,inputs!$B$31*(K797-inputs!$B$30)))</f>
        <v>47184.304999999986</v>
      </c>
      <c r="M797" s="26">
        <f t="shared" si="157"/>
        <v>26611.111111111109</v>
      </c>
      <c r="N797" s="25">
        <f>MAX(0,L797*(1+inputs!$B$33)-MAX(0,inputs!$B$31*(M797-inputs!$B$30)))</f>
        <v>47313.629574999977</v>
      </c>
      <c r="O797" s="26">
        <f t="shared" si="158"/>
        <v>33222.222222222219</v>
      </c>
      <c r="P797" s="25">
        <f>MAX(0,N797*(1+inputs!$B$33)-MAX(0,inputs!$B$31*(O797-inputs!$B$30)))</f>
        <v>46849.894018624967</v>
      </c>
      <c r="Q797" s="26">
        <f t="shared" si="159"/>
        <v>39833.333333333328</v>
      </c>
      <c r="R797" s="25">
        <f>MAX(0,P797*(1+inputs!$B$33)-MAX(0,inputs!$B$31*(Q797-inputs!$B$30)))</f>
        <v>45784.202428904333</v>
      </c>
      <c r="S797" s="26">
        <f t="shared" si="160"/>
        <v>46444.444444444445</v>
      </c>
      <c r="T797" s="25">
        <f>MAX(0,R797*(1+inputs!$B$33)-MAX(0,inputs!$B$31*(S797-inputs!$B$30)))</f>
        <v>44107.525465337894</v>
      </c>
      <c r="U797" s="26">
        <f t="shared" si="161"/>
        <v>53055.555555555555</v>
      </c>
      <c r="V797" s="25">
        <f>MAX(0,T797*(1+inputs!$B$33)-MAX(0,inputs!$B$31*(U797-inputs!$B$30)))</f>
        <v>41810.698347317957</v>
      </c>
      <c r="W797" s="26">
        <f t="shared" si="162"/>
        <v>59666.666666666664</v>
      </c>
      <c r="X797" s="25">
        <f>MAX(0,V797*(1+inputs!$B$33)-MAX(0,inputs!$B$31*(W797-inputs!$B$30)))</f>
        <v>38884.418822527718</v>
      </c>
      <c r="Y797" s="26">
        <f t="shared" si="163"/>
        <v>66277.777777777781</v>
      </c>
      <c r="Z797" s="25">
        <f>MAX(0,X797*(1+inputs!$B$33)-MAX(0,inputs!$B$31*(Y797-inputs!$B$30)))</f>
        <v>35319.245104865629</v>
      </c>
      <c r="AA797" s="25">
        <f>MAX(0,Y797*(1+inputs!$B$33)-MAX(0,inputs!$B$31*(Z797-inputs!$B$30)))</f>
        <v>65909.772385006538</v>
      </c>
      <c r="AB797" s="26">
        <f t="shared" si="164"/>
        <v>79500</v>
      </c>
      <c r="AC797" s="25">
        <f>MAX(0,AA797*(1+inputs!$B$33)-MAX(0,inputs!$B$31*(AB797-inputs!$B$30)))</f>
        <v>61559.978970781624</v>
      </c>
      <c r="AD797" s="26">
        <f>IF(inputs!$B$27="YES",MAX(0,inputs!$B$31*(AB797-inputs!$B$30)),0)</f>
        <v>0</v>
      </c>
      <c r="AE797" s="3">
        <f t="shared" si="165"/>
        <v>27448.050000000003</v>
      </c>
      <c r="AF797" s="1">
        <f t="shared" si="168"/>
        <v>0.42</v>
      </c>
      <c r="AG797" s="8">
        <f t="shared" si="166"/>
        <v>52051.95</v>
      </c>
    </row>
    <row r="798" spans="1:33" x14ac:dyDescent="0.2">
      <c r="A798" s="11">
        <f t="shared" si="167"/>
        <v>79600</v>
      </c>
      <c r="B798" s="15">
        <f>inputs!$C$3-MAX(0,MIN((calculations!A798-inputs!$B$8)*0.5,inputs!$C$3))+IF(AND(inputs!$B$23="YES",A798&lt;=inputs!$B$25),inputs!$B$24,0)</f>
        <v>12570</v>
      </c>
      <c r="C798" s="15">
        <f>MAX(0,MIN(A798-B798,inputs!$C$4)*inputs!$B$3)</f>
        <v>7540.2000000000007</v>
      </c>
      <c r="D798" s="16">
        <f>MAX(0,(MIN(A798,inputs!$C$5)-(inputs!$C$4+B798))*inputs!$B$4)</f>
        <v>11731.6</v>
      </c>
      <c r="E798" s="16">
        <f>MAX(0, (calculations!A798-inputs!$C$5)*inputs!$B$5)</f>
        <v>0</v>
      </c>
      <c r="F798" s="19">
        <f>MAX(0,inputs!$B$13*(MIN(calculations!A798,inputs!$C$14)-inputs!$C$13))+MAX(0,inputs!$B$14*(calculations!A798-inputs!$C$14))</f>
        <v>5581.85</v>
      </c>
      <c r="G798" s="22">
        <f>MAX(MIN((calculations!A798-inputs!$B$21)/10000,100%),0) * inputs!$B$18</f>
        <v>2636.4</v>
      </c>
      <c r="H798" s="22">
        <f>IF(AND(inputs!$B$35="YES", calculations!A798&gt;=inputs!$B$36,calculations!A798&lt;inputs!$B$37),inputs!$B$38*MIN(2,inputs!$B$17),0)</f>
        <v>0</v>
      </c>
      <c r="I798" s="25">
        <f>MIN(inputs!$B$32,A798)</f>
        <v>20000</v>
      </c>
      <c r="J798" s="25">
        <f>inputs!$B$29*(1+inputs!$B$33)-MAX(0,inputs!$B$31*(I798-inputs!$B$30))</f>
        <v>46486.999999999993</v>
      </c>
      <c r="K798" s="26">
        <f t="shared" si="156"/>
        <v>20000</v>
      </c>
      <c r="L798" s="25">
        <f>MAX(0,J798*(1+inputs!$B$33)-MAX(0,inputs!$B$31*(K798-inputs!$B$30)))</f>
        <v>47184.304999999986</v>
      </c>
      <c r="M798" s="26">
        <f t="shared" si="157"/>
        <v>26622.222222222223</v>
      </c>
      <c r="N798" s="25">
        <f>MAX(0,L798*(1+inputs!$B$33)-MAX(0,inputs!$B$31*(M798-inputs!$B$30)))</f>
        <v>47312.629574999977</v>
      </c>
      <c r="O798" s="26">
        <f t="shared" si="158"/>
        <v>33244.444444444445</v>
      </c>
      <c r="P798" s="25">
        <f>MAX(0,N798*(1+inputs!$B$33)-MAX(0,inputs!$B$31*(O798-inputs!$B$30)))</f>
        <v>46846.879018624968</v>
      </c>
      <c r="Q798" s="26">
        <f t="shared" si="159"/>
        <v>39866.666666666672</v>
      </c>
      <c r="R798" s="25">
        <f>MAX(0,P798*(1+inputs!$B$33)-MAX(0,inputs!$B$31*(Q798-inputs!$B$30)))</f>
        <v>45778.142203904339</v>
      </c>
      <c r="S798" s="26">
        <f t="shared" si="160"/>
        <v>46488.888888888891</v>
      </c>
      <c r="T798" s="25">
        <f>MAX(0,R798*(1+inputs!$B$33)-MAX(0,inputs!$B$31*(S798-inputs!$B$30)))</f>
        <v>44097.374336962901</v>
      </c>
      <c r="U798" s="26">
        <f t="shared" si="161"/>
        <v>53111.111111111109</v>
      </c>
      <c r="V798" s="25">
        <f>MAX(0,T798*(1+inputs!$B$33)-MAX(0,inputs!$B$31*(U798-inputs!$B$30)))</f>
        <v>41795.394952017341</v>
      </c>
      <c r="W798" s="26">
        <f t="shared" si="162"/>
        <v>59733.333333333336</v>
      </c>
      <c r="X798" s="25">
        <f>MAX(0,V798*(1+inputs!$B$33)-MAX(0,inputs!$B$31*(W798-inputs!$B$30)))</f>
        <v>38862.885876297594</v>
      </c>
      <c r="Y798" s="26">
        <f t="shared" si="163"/>
        <v>66355.555555555562</v>
      </c>
      <c r="Z798" s="25">
        <f>MAX(0,X798*(1+inputs!$B$33)-MAX(0,inputs!$B$31*(Y798-inputs!$B$30)))</f>
        <v>35290.389164442051</v>
      </c>
      <c r="AA798" s="25">
        <f>MAX(0,Y798*(1+inputs!$B$33)-MAX(0,inputs!$B$31*(Z798-inputs!$B$30)))</f>
        <v>65991.313864089112</v>
      </c>
      <c r="AB798" s="26">
        <f t="shared" si="164"/>
        <v>79600</v>
      </c>
      <c r="AC798" s="25">
        <f>MAX(0,AA798*(1+inputs!$B$33)-MAX(0,inputs!$B$31*(AB798-inputs!$B$30)))</f>
        <v>61633.743572050444</v>
      </c>
      <c r="AD798" s="26">
        <f>IF(inputs!$B$27="YES",MAX(0,inputs!$B$31*(AB798-inputs!$B$30)),0)</f>
        <v>0</v>
      </c>
      <c r="AE798" s="3">
        <f t="shared" si="165"/>
        <v>27490.050000000003</v>
      </c>
      <c r="AF798" s="1">
        <f t="shared" si="168"/>
        <v>0.42</v>
      </c>
      <c r="AG798" s="8">
        <f t="shared" si="166"/>
        <v>52109.95</v>
      </c>
    </row>
    <row r="799" spans="1:33" x14ac:dyDescent="0.2">
      <c r="A799" s="11">
        <f t="shared" si="167"/>
        <v>79700</v>
      </c>
      <c r="B799" s="15">
        <f>inputs!$C$3-MAX(0,MIN((calculations!A799-inputs!$B$8)*0.5,inputs!$C$3))+IF(AND(inputs!$B$23="YES",A799&lt;=inputs!$B$25),inputs!$B$24,0)</f>
        <v>12570</v>
      </c>
      <c r="C799" s="15">
        <f>MAX(0,MIN(A799-B799,inputs!$C$4)*inputs!$B$3)</f>
        <v>7540.2000000000007</v>
      </c>
      <c r="D799" s="16">
        <f>MAX(0,(MIN(A799,inputs!$C$5)-(inputs!$C$4+B799))*inputs!$B$4)</f>
        <v>11771.6</v>
      </c>
      <c r="E799" s="16">
        <f>MAX(0, (calculations!A799-inputs!$C$5)*inputs!$B$5)</f>
        <v>0</v>
      </c>
      <c r="F799" s="19">
        <f>MAX(0,inputs!$B$13*(MIN(calculations!A799,inputs!$C$14)-inputs!$C$13))+MAX(0,inputs!$B$14*(calculations!A799-inputs!$C$14))</f>
        <v>5583.85</v>
      </c>
      <c r="G799" s="22">
        <f>MAX(MIN((calculations!A799-inputs!$B$21)/10000,100%),0) * inputs!$B$18</f>
        <v>2636.4</v>
      </c>
      <c r="H799" s="22">
        <f>IF(AND(inputs!$B$35="YES", calculations!A799&gt;=inputs!$B$36,calculations!A799&lt;inputs!$B$37),inputs!$B$38*MIN(2,inputs!$B$17),0)</f>
        <v>0</v>
      </c>
      <c r="I799" s="25">
        <f>MIN(inputs!$B$32,A799)</f>
        <v>20000</v>
      </c>
      <c r="J799" s="25">
        <f>inputs!$B$29*(1+inputs!$B$33)-MAX(0,inputs!$B$31*(I799-inputs!$B$30))</f>
        <v>46486.999999999993</v>
      </c>
      <c r="K799" s="26">
        <f t="shared" si="156"/>
        <v>20000</v>
      </c>
      <c r="L799" s="25">
        <f>MAX(0,J799*(1+inputs!$B$33)-MAX(0,inputs!$B$31*(K799-inputs!$B$30)))</f>
        <v>47184.304999999986</v>
      </c>
      <c r="M799" s="26">
        <f t="shared" si="157"/>
        <v>26633.333333333332</v>
      </c>
      <c r="N799" s="25">
        <f>MAX(0,L799*(1+inputs!$B$33)-MAX(0,inputs!$B$31*(M799-inputs!$B$30)))</f>
        <v>47311.629574999977</v>
      </c>
      <c r="O799" s="26">
        <f t="shared" si="158"/>
        <v>33266.666666666664</v>
      </c>
      <c r="P799" s="25">
        <f>MAX(0,N799*(1+inputs!$B$33)-MAX(0,inputs!$B$31*(O799-inputs!$B$30)))</f>
        <v>46843.864018624969</v>
      </c>
      <c r="Q799" s="26">
        <f t="shared" si="159"/>
        <v>39900</v>
      </c>
      <c r="R799" s="25">
        <f>MAX(0,P799*(1+inputs!$B$33)-MAX(0,inputs!$B$31*(Q799-inputs!$B$30)))</f>
        <v>45772.081978904338</v>
      </c>
      <c r="S799" s="26">
        <f t="shared" si="160"/>
        <v>46533.333333333328</v>
      </c>
      <c r="T799" s="25">
        <f>MAX(0,R799*(1+inputs!$B$33)-MAX(0,inputs!$B$31*(S799-inputs!$B$30)))</f>
        <v>44087.223208587893</v>
      </c>
      <c r="U799" s="26">
        <f t="shared" si="161"/>
        <v>53166.666666666664</v>
      </c>
      <c r="V799" s="25">
        <f>MAX(0,T799*(1+inputs!$B$33)-MAX(0,inputs!$B$31*(U799-inputs!$B$30)))</f>
        <v>41780.091556716703</v>
      </c>
      <c r="W799" s="26">
        <f t="shared" si="162"/>
        <v>59800</v>
      </c>
      <c r="X799" s="25">
        <f>MAX(0,V799*(1+inputs!$B$33)-MAX(0,inputs!$B$31*(W799-inputs!$B$30)))</f>
        <v>38841.352930067449</v>
      </c>
      <c r="Y799" s="26">
        <f t="shared" si="163"/>
        <v>66433.333333333343</v>
      </c>
      <c r="Z799" s="25">
        <f>MAX(0,X799*(1+inputs!$B$33)-MAX(0,inputs!$B$31*(Y799-inputs!$B$30)))</f>
        <v>35261.533224018458</v>
      </c>
      <c r="AA799" s="25">
        <f>MAX(0,Y799*(1+inputs!$B$33)-MAX(0,inputs!$B$31*(Z799-inputs!$B$30)))</f>
        <v>66072.855343171686</v>
      </c>
      <c r="AB799" s="26">
        <f t="shared" si="164"/>
        <v>79700</v>
      </c>
      <c r="AC799" s="25">
        <f>MAX(0,AA799*(1+inputs!$B$33)-MAX(0,inputs!$B$31*(AB799-inputs!$B$30)))</f>
        <v>61707.508173319249</v>
      </c>
      <c r="AD799" s="26">
        <f>IF(inputs!$B$27="YES",MAX(0,inputs!$B$31*(AB799-inputs!$B$30)),0)</f>
        <v>0</v>
      </c>
      <c r="AE799" s="3">
        <f t="shared" si="165"/>
        <v>27532.050000000003</v>
      </c>
      <c r="AF799" s="1">
        <f t="shared" si="168"/>
        <v>0.42</v>
      </c>
      <c r="AG799" s="8">
        <f t="shared" si="166"/>
        <v>52167.95</v>
      </c>
    </row>
    <row r="800" spans="1:33" x14ac:dyDescent="0.2">
      <c r="A800" s="11">
        <f t="shared" si="167"/>
        <v>79800</v>
      </c>
      <c r="B800" s="15">
        <f>inputs!$C$3-MAX(0,MIN((calculations!A800-inputs!$B$8)*0.5,inputs!$C$3))+IF(AND(inputs!$B$23="YES",A800&lt;=inputs!$B$25),inputs!$B$24,0)</f>
        <v>12570</v>
      </c>
      <c r="C800" s="15">
        <f>MAX(0,MIN(A800-B800,inputs!$C$4)*inputs!$B$3)</f>
        <v>7540.2000000000007</v>
      </c>
      <c r="D800" s="16">
        <f>MAX(0,(MIN(A800,inputs!$C$5)-(inputs!$C$4+B800))*inputs!$B$4)</f>
        <v>11811.6</v>
      </c>
      <c r="E800" s="16">
        <f>MAX(0, (calculations!A800-inputs!$C$5)*inputs!$B$5)</f>
        <v>0</v>
      </c>
      <c r="F800" s="19">
        <f>MAX(0,inputs!$B$13*(MIN(calculations!A800,inputs!$C$14)-inputs!$C$13))+MAX(0,inputs!$B$14*(calculations!A800-inputs!$C$14))</f>
        <v>5585.85</v>
      </c>
      <c r="G800" s="22">
        <f>MAX(MIN((calculations!A800-inputs!$B$21)/10000,100%),0) * inputs!$B$18</f>
        <v>2636.4</v>
      </c>
      <c r="H800" s="22">
        <f>IF(AND(inputs!$B$35="YES", calculations!A800&gt;=inputs!$B$36,calculations!A800&lt;inputs!$B$37),inputs!$B$38*MIN(2,inputs!$B$17),0)</f>
        <v>0</v>
      </c>
      <c r="I800" s="25">
        <f>MIN(inputs!$B$32,A800)</f>
        <v>20000</v>
      </c>
      <c r="J800" s="25">
        <f>inputs!$B$29*(1+inputs!$B$33)-MAX(0,inputs!$B$31*(I800-inputs!$B$30))</f>
        <v>46486.999999999993</v>
      </c>
      <c r="K800" s="26">
        <f t="shared" si="156"/>
        <v>20000</v>
      </c>
      <c r="L800" s="25">
        <f>MAX(0,J800*(1+inputs!$B$33)-MAX(0,inputs!$B$31*(K800-inputs!$B$30)))</f>
        <v>47184.304999999986</v>
      </c>
      <c r="M800" s="26">
        <f t="shared" si="157"/>
        <v>26644.444444444445</v>
      </c>
      <c r="N800" s="25">
        <f>MAX(0,L800*(1+inputs!$B$33)-MAX(0,inputs!$B$31*(M800-inputs!$B$30)))</f>
        <v>47310.629574999977</v>
      </c>
      <c r="O800" s="26">
        <f t="shared" si="158"/>
        <v>33288.888888888891</v>
      </c>
      <c r="P800" s="25">
        <f>MAX(0,N800*(1+inputs!$B$33)-MAX(0,inputs!$B$31*(O800-inputs!$B$30)))</f>
        <v>46840.849018624969</v>
      </c>
      <c r="Q800" s="26">
        <f t="shared" si="159"/>
        <v>39933.333333333328</v>
      </c>
      <c r="R800" s="25">
        <f>MAX(0,P800*(1+inputs!$B$33)-MAX(0,inputs!$B$31*(Q800-inputs!$B$30)))</f>
        <v>45766.021753904337</v>
      </c>
      <c r="S800" s="26">
        <f t="shared" si="160"/>
        <v>46577.777777777781</v>
      </c>
      <c r="T800" s="25">
        <f>MAX(0,R800*(1+inputs!$B$33)-MAX(0,inputs!$B$31*(S800-inputs!$B$30)))</f>
        <v>44077.072080212893</v>
      </c>
      <c r="U800" s="26">
        <f t="shared" si="161"/>
        <v>53222.222222222219</v>
      </c>
      <c r="V800" s="25">
        <f>MAX(0,T800*(1+inputs!$B$33)-MAX(0,inputs!$B$31*(U800-inputs!$B$30)))</f>
        <v>41764.78816141608</v>
      </c>
      <c r="W800" s="26">
        <f t="shared" si="162"/>
        <v>59866.666666666664</v>
      </c>
      <c r="X800" s="25">
        <f>MAX(0,V800*(1+inputs!$B$33)-MAX(0,inputs!$B$31*(W800-inputs!$B$30)))</f>
        <v>38819.819983837311</v>
      </c>
      <c r="Y800" s="26">
        <f t="shared" si="163"/>
        <v>66511.111111111109</v>
      </c>
      <c r="Z800" s="25">
        <f>MAX(0,X800*(1+inputs!$B$33)-MAX(0,inputs!$B$31*(Y800-inputs!$B$30)))</f>
        <v>35232.677283594865</v>
      </c>
      <c r="AA800" s="25">
        <f>MAX(0,Y800*(1+inputs!$B$33)-MAX(0,inputs!$B$31*(Z800-inputs!$B$30)))</f>
        <v>66154.396822254232</v>
      </c>
      <c r="AB800" s="26">
        <f t="shared" si="164"/>
        <v>79800</v>
      </c>
      <c r="AC800" s="25">
        <f>MAX(0,AA800*(1+inputs!$B$33)-MAX(0,inputs!$B$31*(AB800-inputs!$B$30)))</f>
        <v>61781.27277458804</v>
      </c>
      <c r="AD800" s="26">
        <f>IF(inputs!$B$27="YES",MAX(0,inputs!$B$31*(AB800-inputs!$B$30)),0)</f>
        <v>0</v>
      </c>
      <c r="AE800" s="3">
        <f t="shared" si="165"/>
        <v>27574.050000000003</v>
      </c>
      <c r="AF800" s="1">
        <f t="shared" si="168"/>
        <v>0.42</v>
      </c>
      <c r="AG800" s="8">
        <f t="shared" si="166"/>
        <v>52225.95</v>
      </c>
    </row>
    <row r="801" spans="1:33" x14ac:dyDescent="0.2">
      <c r="A801" s="11">
        <f t="shared" si="167"/>
        <v>79900</v>
      </c>
      <c r="B801" s="15">
        <f>inputs!$C$3-MAX(0,MIN((calculations!A801-inputs!$B$8)*0.5,inputs!$C$3))+IF(AND(inputs!$B$23="YES",A801&lt;=inputs!$B$25),inputs!$B$24,0)</f>
        <v>12570</v>
      </c>
      <c r="C801" s="15">
        <f>MAX(0,MIN(A801-B801,inputs!$C$4)*inputs!$B$3)</f>
        <v>7540.2000000000007</v>
      </c>
      <c r="D801" s="16">
        <f>MAX(0,(MIN(A801,inputs!$C$5)-(inputs!$C$4+B801))*inputs!$B$4)</f>
        <v>11851.6</v>
      </c>
      <c r="E801" s="16">
        <f>MAX(0, (calculations!A801-inputs!$C$5)*inputs!$B$5)</f>
        <v>0</v>
      </c>
      <c r="F801" s="19">
        <f>MAX(0,inputs!$B$13*(MIN(calculations!A801,inputs!$C$14)-inputs!$C$13))+MAX(0,inputs!$B$14*(calculations!A801-inputs!$C$14))</f>
        <v>5587.85</v>
      </c>
      <c r="G801" s="22">
        <f>MAX(MIN((calculations!A801-inputs!$B$21)/10000,100%),0) * inputs!$B$18</f>
        <v>2636.4</v>
      </c>
      <c r="H801" s="22">
        <f>IF(AND(inputs!$B$35="YES", calculations!A801&gt;=inputs!$B$36,calculations!A801&lt;inputs!$B$37),inputs!$B$38*MIN(2,inputs!$B$17),0)</f>
        <v>0</v>
      </c>
      <c r="I801" s="25">
        <f>MIN(inputs!$B$32,A801)</f>
        <v>20000</v>
      </c>
      <c r="J801" s="25">
        <f>inputs!$B$29*(1+inputs!$B$33)-MAX(0,inputs!$B$31*(I801-inputs!$B$30))</f>
        <v>46486.999999999993</v>
      </c>
      <c r="K801" s="26">
        <f t="shared" si="156"/>
        <v>20000</v>
      </c>
      <c r="L801" s="25">
        <f>MAX(0,J801*(1+inputs!$B$33)-MAX(0,inputs!$B$31*(K801-inputs!$B$30)))</f>
        <v>47184.304999999986</v>
      </c>
      <c r="M801" s="26">
        <f t="shared" si="157"/>
        <v>26655.555555555555</v>
      </c>
      <c r="N801" s="25">
        <f>MAX(0,L801*(1+inputs!$B$33)-MAX(0,inputs!$B$31*(M801-inputs!$B$30)))</f>
        <v>47309.629574999977</v>
      </c>
      <c r="O801" s="26">
        <f t="shared" si="158"/>
        <v>33311.111111111109</v>
      </c>
      <c r="P801" s="25">
        <f>MAX(0,N801*(1+inputs!$B$33)-MAX(0,inputs!$B$31*(O801-inputs!$B$30)))</f>
        <v>46837.83401862497</v>
      </c>
      <c r="Q801" s="26">
        <f t="shared" si="159"/>
        <v>39966.666666666672</v>
      </c>
      <c r="R801" s="25">
        <f>MAX(0,P801*(1+inputs!$B$33)-MAX(0,inputs!$B$31*(Q801-inputs!$B$30)))</f>
        <v>45759.961528904336</v>
      </c>
      <c r="S801" s="26">
        <f t="shared" si="160"/>
        <v>46622.222222222219</v>
      </c>
      <c r="T801" s="25">
        <f>MAX(0,R801*(1+inputs!$B$33)-MAX(0,inputs!$B$31*(S801-inputs!$B$30)))</f>
        <v>44066.920951837892</v>
      </c>
      <c r="U801" s="26">
        <f t="shared" si="161"/>
        <v>53277.777777777781</v>
      </c>
      <c r="V801" s="25">
        <f>MAX(0,T801*(1+inputs!$B$33)-MAX(0,inputs!$B$31*(U801-inputs!$B$30)))</f>
        <v>41749.484766115456</v>
      </c>
      <c r="W801" s="26">
        <f t="shared" si="162"/>
        <v>59933.333333333336</v>
      </c>
      <c r="X801" s="25">
        <f>MAX(0,V801*(1+inputs!$B$33)-MAX(0,inputs!$B$31*(W801-inputs!$B$30)))</f>
        <v>38798.287037607181</v>
      </c>
      <c r="Y801" s="26">
        <f t="shared" si="163"/>
        <v>66588.888888888891</v>
      </c>
      <c r="Z801" s="25">
        <f>MAX(0,X801*(1+inputs!$B$33)-MAX(0,inputs!$B$31*(Y801-inputs!$B$30)))</f>
        <v>35203.821343171279</v>
      </c>
      <c r="AA801" s="25">
        <f>MAX(0,Y801*(1+inputs!$B$33)-MAX(0,inputs!$B$31*(Z801-inputs!$B$30)))</f>
        <v>66235.938301336806</v>
      </c>
      <c r="AB801" s="26">
        <f t="shared" si="164"/>
        <v>79900</v>
      </c>
      <c r="AC801" s="25">
        <f>MAX(0,AA801*(1+inputs!$B$33)-MAX(0,inputs!$B$31*(AB801-inputs!$B$30)))</f>
        <v>61855.037375856846</v>
      </c>
      <c r="AD801" s="26">
        <f>IF(inputs!$B$27="YES",MAX(0,inputs!$B$31*(AB801-inputs!$B$30)),0)</f>
        <v>0</v>
      </c>
      <c r="AE801" s="3">
        <f t="shared" si="165"/>
        <v>27616.050000000003</v>
      </c>
      <c r="AF801" s="1">
        <f t="shared" si="168"/>
        <v>0.42</v>
      </c>
      <c r="AG801" s="8">
        <f t="shared" si="166"/>
        <v>52283.95</v>
      </c>
    </row>
    <row r="802" spans="1:33" x14ac:dyDescent="0.2">
      <c r="A802" s="11">
        <f t="shared" si="167"/>
        <v>80000</v>
      </c>
      <c r="B802" s="15">
        <f>inputs!$C$3-MAX(0,MIN((calculations!A802-inputs!$B$8)*0.5,inputs!$C$3))+IF(AND(inputs!$B$23="YES",A802&lt;=inputs!$B$25),inputs!$B$24,0)</f>
        <v>12570</v>
      </c>
      <c r="C802" s="15">
        <f>MAX(0,MIN(A802-B802,inputs!$C$4)*inputs!$B$3)</f>
        <v>7540.2000000000007</v>
      </c>
      <c r="D802" s="16">
        <f>MAX(0,(MIN(A802,inputs!$C$5)-(inputs!$C$4+B802))*inputs!$B$4)</f>
        <v>11891.6</v>
      </c>
      <c r="E802" s="16">
        <f>MAX(0, (calculations!A802-inputs!$C$5)*inputs!$B$5)</f>
        <v>0</v>
      </c>
      <c r="F802" s="19">
        <f>MAX(0,inputs!$B$13*(MIN(calculations!A802,inputs!$C$14)-inputs!$C$13))+MAX(0,inputs!$B$14*(calculations!A802-inputs!$C$14))</f>
        <v>5589.85</v>
      </c>
      <c r="G802" s="22">
        <f>MAX(MIN((calculations!A802-inputs!$B$21)/10000,100%),0) * inputs!$B$18</f>
        <v>2636.4</v>
      </c>
      <c r="H802" s="22">
        <f>IF(AND(inputs!$B$35="YES", calculations!A802&gt;=inputs!$B$36,calculations!A802&lt;inputs!$B$37),inputs!$B$38*MIN(2,inputs!$B$17),0)</f>
        <v>0</v>
      </c>
      <c r="I802" s="25">
        <f>MIN(inputs!$B$32,A802)</f>
        <v>20000</v>
      </c>
      <c r="J802" s="25">
        <f>inputs!$B$29*(1+inputs!$B$33)-MAX(0,inputs!$B$31*(I802-inputs!$B$30))</f>
        <v>46486.999999999993</v>
      </c>
      <c r="K802" s="26">
        <f t="shared" si="156"/>
        <v>20000</v>
      </c>
      <c r="L802" s="25">
        <f>MAX(0,J802*(1+inputs!$B$33)-MAX(0,inputs!$B$31*(K802-inputs!$B$30)))</f>
        <v>47184.304999999986</v>
      </c>
      <c r="M802" s="26">
        <f t="shared" si="157"/>
        <v>26666.666666666668</v>
      </c>
      <c r="N802" s="25">
        <f>MAX(0,L802*(1+inputs!$B$33)-MAX(0,inputs!$B$31*(M802-inputs!$B$30)))</f>
        <v>47308.629574999977</v>
      </c>
      <c r="O802" s="26">
        <f t="shared" si="158"/>
        <v>33333.333333333336</v>
      </c>
      <c r="P802" s="25">
        <f>MAX(0,N802*(1+inputs!$B$33)-MAX(0,inputs!$B$31*(O802-inputs!$B$30)))</f>
        <v>46834.81901862497</v>
      </c>
      <c r="Q802" s="26">
        <f t="shared" si="159"/>
        <v>40000</v>
      </c>
      <c r="R802" s="25">
        <f>MAX(0,P802*(1+inputs!$B$33)-MAX(0,inputs!$B$31*(Q802-inputs!$B$30)))</f>
        <v>45753.901303904335</v>
      </c>
      <c r="S802" s="26">
        <f t="shared" si="160"/>
        <v>46666.666666666672</v>
      </c>
      <c r="T802" s="25">
        <f>MAX(0,R802*(1+inputs!$B$33)-MAX(0,inputs!$B$31*(S802-inputs!$B$30)))</f>
        <v>44056.769823462892</v>
      </c>
      <c r="U802" s="26">
        <f t="shared" si="161"/>
        <v>53333.333333333336</v>
      </c>
      <c r="V802" s="25">
        <f>MAX(0,T802*(1+inputs!$B$33)-MAX(0,inputs!$B$31*(U802-inputs!$B$30)))</f>
        <v>41734.181370814826</v>
      </c>
      <c r="W802" s="26">
        <f t="shared" si="162"/>
        <v>60000</v>
      </c>
      <c r="X802" s="25">
        <f>MAX(0,V802*(1+inputs!$B$33)-MAX(0,inputs!$B$31*(W802-inputs!$B$30)))</f>
        <v>38776.754091377043</v>
      </c>
      <c r="Y802" s="26">
        <f t="shared" si="163"/>
        <v>66666.666666666657</v>
      </c>
      <c r="Z802" s="25">
        <f>MAX(0,X802*(1+inputs!$B$33)-MAX(0,inputs!$B$31*(Y802-inputs!$B$30)))</f>
        <v>35174.965402747694</v>
      </c>
      <c r="AA802" s="25">
        <f>MAX(0,Y802*(1+inputs!$B$33)-MAX(0,inputs!$B$31*(Z802-inputs!$B$30)))</f>
        <v>66317.479780419366</v>
      </c>
      <c r="AB802" s="26">
        <f t="shared" si="164"/>
        <v>80000</v>
      </c>
      <c r="AC802" s="25">
        <f>MAX(0,AA802*(1+inputs!$B$33)-MAX(0,inputs!$B$31*(AB802-inputs!$B$30)))</f>
        <v>61928.801977125651</v>
      </c>
      <c r="AD802" s="26">
        <f>IF(inputs!$B$27="YES",MAX(0,inputs!$B$31*(AB802-inputs!$B$30)),0)</f>
        <v>0</v>
      </c>
      <c r="AE802" s="3">
        <f t="shared" si="165"/>
        <v>27658.050000000003</v>
      </c>
      <c r="AF802" s="1">
        <f t="shared" si="168"/>
        <v>0.42</v>
      </c>
      <c r="AG802" s="8">
        <f t="shared" si="166"/>
        <v>52341.95</v>
      </c>
    </row>
    <row r="803" spans="1:33" x14ac:dyDescent="0.2">
      <c r="A803" s="11">
        <f t="shared" si="167"/>
        <v>80100</v>
      </c>
      <c r="B803" s="15">
        <f>inputs!$C$3-MAX(0,MIN((calculations!A803-inputs!$B$8)*0.5,inputs!$C$3))+IF(AND(inputs!$B$23="YES",A803&lt;=inputs!$B$25),inputs!$B$24,0)</f>
        <v>12570</v>
      </c>
      <c r="C803" s="15">
        <f>MAX(0,MIN(A803-B803,inputs!$C$4)*inputs!$B$3)</f>
        <v>7540.2000000000007</v>
      </c>
      <c r="D803" s="16">
        <f>MAX(0,(MIN(A803,inputs!$C$5)-(inputs!$C$4+B803))*inputs!$B$4)</f>
        <v>11931.6</v>
      </c>
      <c r="E803" s="16">
        <f>MAX(0, (calculations!A803-inputs!$C$5)*inputs!$B$5)</f>
        <v>0</v>
      </c>
      <c r="F803" s="19">
        <f>MAX(0,inputs!$B$13*(MIN(calculations!A803,inputs!$C$14)-inputs!$C$13))+MAX(0,inputs!$B$14*(calculations!A803-inputs!$C$14))</f>
        <v>5591.85</v>
      </c>
      <c r="G803" s="22">
        <f>MAX(MIN((calculations!A803-inputs!$B$21)/10000,100%),0) * inputs!$B$18</f>
        <v>2636.4</v>
      </c>
      <c r="H803" s="22">
        <f>IF(AND(inputs!$B$35="YES", calculations!A803&gt;=inputs!$B$36,calculations!A803&lt;inputs!$B$37),inputs!$B$38*MIN(2,inputs!$B$17),0)</f>
        <v>0</v>
      </c>
      <c r="I803" s="25">
        <f>MIN(inputs!$B$32,A803)</f>
        <v>20000</v>
      </c>
      <c r="J803" s="25">
        <f>inputs!$B$29*(1+inputs!$B$33)-MAX(0,inputs!$B$31*(I803-inputs!$B$30))</f>
        <v>46486.999999999993</v>
      </c>
      <c r="K803" s="26">
        <f t="shared" si="156"/>
        <v>20000</v>
      </c>
      <c r="L803" s="25">
        <f>MAX(0,J803*(1+inputs!$B$33)-MAX(0,inputs!$B$31*(K803-inputs!$B$30)))</f>
        <v>47184.304999999986</v>
      </c>
      <c r="M803" s="26">
        <f t="shared" si="157"/>
        <v>26677.777777777777</v>
      </c>
      <c r="N803" s="25">
        <f>MAX(0,L803*(1+inputs!$B$33)-MAX(0,inputs!$B$31*(M803-inputs!$B$30)))</f>
        <v>47307.629574999977</v>
      </c>
      <c r="O803" s="26">
        <f t="shared" si="158"/>
        <v>33355.555555555555</v>
      </c>
      <c r="P803" s="25">
        <f>MAX(0,N803*(1+inputs!$B$33)-MAX(0,inputs!$B$31*(O803-inputs!$B$30)))</f>
        <v>46831.804018624971</v>
      </c>
      <c r="Q803" s="26">
        <f t="shared" si="159"/>
        <v>40033.333333333328</v>
      </c>
      <c r="R803" s="25">
        <f>MAX(0,P803*(1+inputs!$B$33)-MAX(0,inputs!$B$31*(Q803-inputs!$B$30)))</f>
        <v>45747.841078904341</v>
      </c>
      <c r="S803" s="26">
        <f t="shared" si="160"/>
        <v>46711.111111111109</v>
      </c>
      <c r="T803" s="25">
        <f>MAX(0,R803*(1+inputs!$B$33)-MAX(0,inputs!$B$31*(S803-inputs!$B$30)))</f>
        <v>44046.618695087898</v>
      </c>
      <c r="U803" s="26">
        <f t="shared" si="161"/>
        <v>53388.888888888891</v>
      </c>
      <c r="V803" s="25">
        <f>MAX(0,T803*(1+inputs!$B$33)-MAX(0,inputs!$B$31*(U803-inputs!$B$30)))</f>
        <v>41718.87797551421</v>
      </c>
      <c r="W803" s="26">
        <f t="shared" si="162"/>
        <v>60066.666666666664</v>
      </c>
      <c r="X803" s="25">
        <f>MAX(0,V803*(1+inputs!$B$33)-MAX(0,inputs!$B$31*(W803-inputs!$B$30)))</f>
        <v>38755.221145146919</v>
      </c>
      <c r="Y803" s="26">
        <f t="shared" si="163"/>
        <v>66744.444444444438</v>
      </c>
      <c r="Z803" s="25">
        <f>MAX(0,X803*(1+inputs!$B$33)-MAX(0,inputs!$B$31*(Y803-inputs!$B$30)))</f>
        <v>35146.109462324115</v>
      </c>
      <c r="AA803" s="25">
        <f>MAX(0,Y803*(1+inputs!$B$33)-MAX(0,inputs!$B$31*(Z803-inputs!$B$30)))</f>
        <v>66399.021259501926</v>
      </c>
      <c r="AB803" s="26">
        <f t="shared" si="164"/>
        <v>80100</v>
      </c>
      <c r="AC803" s="25">
        <f>MAX(0,AA803*(1+inputs!$B$33)-MAX(0,inputs!$B$31*(AB803-inputs!$B$30)))</f>
        <v>62002.566578394442</v>
      </c>
      <c r="AD803" s="26">
        <f>IF(inputs!$B$27="YES",MAX(0,inputs!$B$31*(AB803-inputs!$B$30)),0)</f>
        <v>0</v>
      </c>
      <c r="AE803" s="3">
        <f t="shared" si="165"/>
        <v>27700.050000000003</v>
      </c>
      <c r="AF803" s="1">
        <f t="shared" si="168"/>
        <v>0.42</v>
      </c>
      <c r="AG803" s="8">
        <f t="shared" si="166"/>
        <v>52399.95</v>
      </c>
    </row>
    <row r="804" spans="1:33" x14ac:dyDescent="0.2">
      <c r="A804" s="11">
        <f t="shared" si="167"/>
        <v>80200</v>
      </c>
      <c r="B804" s="15">
        <f>inputs!$C$3-MAX(0,MIN((calculations!A804-inputs!$B$8)*0.5,inputs!$C$3))+IF(AND(inputs!$B$23="YES",A804&lt;=inputs!$B$25),inputs!$B$24,0)</f>
        <v>12570</v>
      </c>
      <c r="C804" s="15">
        <f>MAX(0,MIN(A804-B804,inputs!$C$4)*inputs!$B$3)</f>
        <v>7540.2000000000007</v>
      </c>
      <c r="D804" s="16">
        <f>MAX(0,(MIN(A804,inputs!$C$5)-(inputs!$C$4+B804))*inputs!$B$4)</f>
        <v>11971.6</v>
      </c>
      <c r="E804" s="16">
        <f>MAX(0, (calculations!A804-inputs!$C$5)*inputs!$B$5)</f>
        <v>0</v>
      </c>
      <c r="F804" s="19">
        <f>MAX(0,inputs!$B$13*(MIN(calculations!A804,inputs!$C$14)-inputs!$C$13))+MAX(0,inputs!$B$14*(calculations!A804-inputs!$C$14))</f>
        <v>5593.85</v>
      </c>
      <c r="G804" s="22">
        <f>MAX(MIN((calculations!A804-inputs!$B$21)/10000,100%),0) * inputs!$B$18</f>
        <v>2636.4</v>
      </c>
      <c r="H804" s="22">
        <f>IF(AND(inputs!$B$35="YES", calculations!A804&gt;=inputs!$B$36,calculations!A804&lt;inputs!$B$37),inputs!$B$38*MIN(2,inputs!$B$17),0)</f>
        <v>0</v>
      </c>
      <c r="I804" s="25">
        <f>MIN(inputs!$B$32,A804)</f>
        <v>20000</v>
      </c>
      <c r="J804" s="25">
        <f>inputs!$B$29*(1+inputs!$B$33)-MAX(0,inputs!$B$31*(I804-inputs!$B$30))</f>
        <v>46486.999999999993</v>
      </c>
      <c r="K804" s="26">
        <f t="shared" si="156"/>
        <v>20000</v>
      </c>
      <c r="L804" s="25">
        <f>MAX(0,J804*(1+inputs!$B$33)-MAX(0,inputs!$B$31*(K804-inputs!$B$30)))</f>
        <v>47184.304999999986</v>
      </c>
      <c r="M804" s="26">
        <f t="shared" si="157"/>
        <v>26688.888888888891</v>
      </c>
      <c r="N804" s="25">
        <f>MAX(0,L804*(1+inputs!$B$33)-MAX(0,inputs!$B$31*(M804-inputs!$B$30)))</f>
        <v>47306.629574999977</v>
      </c>
      <c r="O804" s="26">
        <f t="shared" si="158"/>
        <v>33377.777777777781</v>
      </c>
      <c r="P804" s="25">
        <f>MAX(0,N804*(1+inputs!$B$33)-MAX(0,inputs!$B$31*(O804-inputs!$B$30)))</f>
        <v>46828.789018624972</v>
      </c>
      <c r="Q804" s="26">
        <f t="shared" si="159"/>
        <v>40066.666666666672</v>
      </c>
      <c r="R804" s="25">
        <f>MAX(0,P804*(1+inputs!$B$33)-MAX(0,inputs!$B$31*(Q804-inputs!$B$30)))</f>
        <v>45741.78085390434</v>
      </c>
      <c r="S804" s="26">
        <f t="shared" si="160"/>
        <v>46755.555555555555</v>
      </c>
      <c r="T804" s="25">
        <f>MAX(0,R804*(1+inputs!$B$33)-MAX(0,inputs!$B$31*(S804-inputs!$B$30)))</f>
        <v>44036.467566712898</v>
      </c>
      <c r="U804" s="26">
        <f t="shared" si="161"/>
        <v>53444.444444444445</v>
      </c>
      <c r="V804" s="25">
        <f>MAX(0,T804*(1+inputs!$B$33)-MAX(0,inputs!$B$31*(U804-inputs!$B$30)))</f>
        <v>41703.574580213586</v>
      </c>
      <c r="W804" s="26">
        <f t="shared" si="162"/>
        <v>60133.333333333336</v>
      </c>
      <c r="X804" s="25">
        <f>MAX(0,V804*(1+inputs!$B$33)-MAX(0,inputs!$B$31*(W804-inputs!$B$30)))</f>
        <v>38733.688198916781</v>
      </c>
      <c r="Y804" s="26">
        <f t="shared" si="163"/>
        <v>66822.222222222219</v>
      </c>
      <c r="Z804" s="25">
        <f>MAX(0,X804*(1+inputs!$B$33)-MAX(0,inputs!$B$31*(Y804-inputs!$B$30)))</f>
        <v>35117.253521900529</v>
      </c>
      <c r="AA804" s="25">
        <f>MAX(0,Y804*(1+inputs!$B$33)-MAX(0,inputs!$B$31*(Z804-inputs!$B$30)))</f>
        <v>66480.5627385845</v>
      </c>
      <c r="AB804" s="26">
        <f t="shared" si="164"/>
        <v>80200</v>
      </c>
      <c r="AC804" s="25">
        <f>MAX(0,AA804*(1+inputs!$B$33)-MAX(0,inputs!$B$31*(AB804-inputs!$B$30)))</f>
        <v>62076.331179663262</v>
      </c>
      <c r="AD804" s="26">
        <f>IF(inputs!$B$27="YES",MAX(0,inputs!$B$31*(AB804-inputs!$B$30)),0)</f>
        <v>0</v>
      </c>
      <c r="AE804" s="3">
        <f t="shared" si="165"/>
        <v>27742.050000000003</v>
      </c>
      <c r="AF804" s="1">
        <f t="shared" si="168"/>
        <v>0.42</v>
      </c>
      <c r="AG804" s="8">
        <f t="shared" si="166"/>
        <v>52457.95</v>
      </c>
    </row>
    <row r="805" spans="1:33" x14ac:dyDescent="0.2">
      <c r="A805" s="11">
        <f t="shared" si="167"/>
        <v>80300</v>
      </c>
      <c r="B805" s="15">
        <f>inputs!$C$3-MAX(0,MIN((calculations!A805-inputs!$B$8)*0.5,inputs!$C$3))+IF(AND(inputs!$B$23="YES",A805&lt;=inputs!$B$25),inputs!$B$24,0)</f>
        <v>12570</v>
      </c>
      <c r="C805" s="15">
        <f>MAX(0,MIN(A805-B805,inputs!$C$4)*inputs!$B$3)</f>
        <v>7540.2000000000007</v>
      </c>
      <c r="D805" s="16">
        <f>MAX(0,(MIN(A805,inputs!$C$5)-(inputs!$C$4+B805))*inputs!$B$4)</f>
        <v>12011.6</v>
      </c>
      <c r="E805" s="16">
        <f>MAX(0, (calculations!A805-inputs!$C$5)*inputs!$B$5)</f>
        <v>0</v>
      </c>
      <c r="F805" s="19">
        <f>MAX(0,inputs!$B$13*(MIN(calculations!A805,inputs!$C$14)-inputs!$C$13))+MAX(0,inputs!$B$14*(calculations!A805-inputs!$C$14))</f>
        <v>5595.85</v>
      </c>
      <c r="G805" s="22">
        <f>MAX(MIN((calculations!A805-inputs!$B$21)/10000,100%),0) * inputs!$B$18</f>
        <v>2636.4</v>
      </c>
      <c r="H805" s="22">
        <f>IF(AND(inputs!$B$35="YES", calculations!A805&gt;=inputs!$B$36,calculations!A805&lt;inputs!$B$37),inputs!$B$38*MIN(2,inputs!$B$17),0)</f>
        <v>0</v>
      </c>
      <c r="I805" s="25">
        <f>MIN(inputs!$B$32,A805)</f>
        <v>20000</v>
      </c>
      <c r="J805" s="25">
        <f>inputs!$B$29*(1+inputs!$B$33)-MAX(0,inputs!$B$31*(I805-inputs!$B$30))</f>
        <v>46486.999999999993</v>
      </c>
      <c r="K805" s="26">
        <f t="shared" si="156"/>
        <v>20000</v>
      </c>
      <c r="L805" s="25">
        <f>MAX(0,J805*(1+inputs!$B$33)-MAX(0,inputs!$B$31*(K805-inputs!$B$30)))</f>
        <v>47184.304999999986</v>
      </c>
      <c r="M805" s="26">
        <f t="shared" si="157"/>
        <v>26700</v>
      </c>
      <c r="N805" s="25">
        <f>MAX(0,L805*(1+inputs!$B$33)-MAX(0,inputs!$B$31*(M805-inputs!$B$30)))</f>
        <v>47305.629574999977</v>
      </c>
      <c r="O805" s="26">
        <f t="shared" si="158"/>
        <v>33400</v>
      </c>
      <c r="P805" s="25">
        <f>MAX(0,N805*(1+inputs!$B$33)-MAX(0,inputs!$B$31*(O805-inputs!$B$30)))</f>
        <v>46825.774018624972</v>
      </c>
      <c r="Q805" s="26">
        <f t="shared" si="159"/>
        <v>40100</v>
      </c>
      <c r="R805" s="25">
        <f>MAX(0,P805*(1+inputs!$B$33)-MAX(0,inputs!$B$31*(Q805-inputs!$B$30)))</f>
        <v>45735.720628904339</v>
      </c>
      <c r="S805" s="26">
        <f t="shared" si="160"/>
        <v>46800</v>
      </c>
      <c r="T805" s="25">
        <f>MAX(0,R805*(1+inputs!$B$33)-MAX(0,inputs!$B$31*(S805-inputs!$B$30)))</f>
        <v>44026.316438337897</v>
      </c>
      <c r="U805" s="26">
        <f t="shared" si="161"/>
        <v>53500</v>
      </c>
      <c r="V805" s="25">
        <f>MAX(0,T805*(1+inputs!$B$33)-MAX(0,inputs!$B$31*(U805-inputs!$B$30)))</f>
        <v>41688.271184912956</v>
      </c>
      <c r="W805" s="26">
        <f t="shared" si="162"/>
        <v>60200</v>
      </c>
      <c r="X805" s="25">
        <f>MAX(0,V805*(1+inputs!$B$33)-MAX(0,inputs!$B$31*(W805-inputs!$B$30)))</f>
        <v>38712.155252686644</v>
      </c>
      <c r="Y805" s="26">
        <f t="shared" si="163"/>
        <v>66900</v>
      </c>
      <c r="Z805" s="25">
        <f>MAX(0,X805*(1+inputs!$B$33)-MAX(0,inputs!$B$31*(Y805-inputs!$B$30)))</f>
        <v>35088.397581476936</v>
      </c>
      <c r="AA805" s="25">
        <f>MAX(0,Y805*(1+inputs!$B$33)-MAX(0,inputs!$B$31*(Z805-inputs!$B$30)))</f>
        <v>66562.104217667074</v>
      </c>
      <c r="AB805" s="26">
        <f t="shared" si="164"/>
        <v>80300</v>
      </c>
      <c r="AC805" s="25">
        <f>MAX(0,AA805*(1+inputs!$B$33)-MAX(0,inputs!$B$31*(AB805-inputs!$B$30)))</f>
        <v>62150.095780932068</v>
      </c>
      <c r="AD805" s="26">
        <f>IF(inputs!$B$27="YES",MAX(0,inputs!$B$31*(AB805-inputs!$B$30)),0)</f>
        <v>0</v>
      </c>
      <c r="AE805" s="3">
        <f t="shared" si="165"/>
        <v>27784.050000000003</v>
      </c>
      <c r="AF805" s="1">
        <f t="shared" si="168"/>
        <v>0.42</v>
      </c>
      <c r="AG805" s="8">
        <f t="shared" si="166"/>
        <v>52515.95</v>
      </c>
    </row>
    <row r="806" spans="1:33" x14ac:dyDescent="0.2">
      <c r="A806" s="11">
        <f t="shared" si="167"/>
        <v>80400</v>
      </c>
      <c r="B806" s="15">
        <f>inputs!$C$3-MAX(0,MIN((calculations!A806-inputs!$B$8)*0.5,inputs!$C$3))+IF(AND(inputs!$B$23="YES",A806&lt;=inputs!$B$25),inputs!$B$24,0)</f>
        <v>12570</v>
      </c>
      <c r="C806" s="15">
        <f>MAX(0,MIN(A806-B806,inputs!$C$4)*inputs!$B$3)</f>
        <v>7540.2000000000007</v>
      </c>
      <c r="D806" s="16">
        <f>MAX(0,(MIN(A806,inputs!$C$5)-(inputs!$C$4+B806))*inputs!$B$4)</f>
        <v>12051.6</v>
      </c>
      <c r="E806" s="16">
        <f>MAX(0, (calculations!A806-inputs!$C$5)*inputs!$B$5)</f>
        <v>0</v>
      </c>
      <c r="F806" s="19">
        <f>MAX(0,inputs!$B$13*(MIN(calculations!A806,inputs!$C$14)-inputs!$C$13))+MAX(0,inputs!$B$14*(calculations!A806-inputs!$C$14))</f>
        <v>5597.85</v>
      </c>
      <c r="G806" s="22">
        <f>MAX(MIN((calculations!A806-inputs!$B$21)/10000,100%),0) * inputs!$B$18</f>
        <v>2636.4</v>
      </c>
      <c r="H806" s="22">
        <f>IF(AND(inputs!$B$35="YES", calculations!A806&gt;=inputs!$B$36,calculations!A806&lt;inputs!$B$37),inputs!$B$38*MIN(2,inputs!$B$17),0)</f>
        <v>0</v>
      </c>
      <c r="I806" s="25">
        <f>MIN(inputs!$B$32,A806)</f>
        <v>20000</v>
      </c>
      <c r="J806" s="25">
        <f>inputs!$B$29*(1+inputs!$B$33)-MAX(0,inputs!$B$31*(I806-inputs!$B$30))</f>
        <v>46486.999999999993</v>
      </c>
      <c r="K806" s="26">
        <f t="shared" si="156"/>
        <v>20000</v>
      </c>
      <c r="L806" s="25">
        <f>MAX(0,J806*(1+inputs!$B$33)-MAX(0,inputs!$B$31*(K806-inputs!$B$30)))</f>
        <v>47184.304999999986</v>
      </c>
      <c r="M806" s="26">
        <f t="shared" si="157"/>
        <v>26711.111111111109</v>
      </c>
      <c r="N806" s="25">
        <f>MAX(0,L806*(1+inputs!$B$33)-MAX(0,inputs!$B$31*(M806-inputs!$B$30)))</f>
        <v>47304.629574999977</v>
      </c>
      <c r="O806" s="26">
        <f t="shared" si="158"/>
        <v>33422.222222222219</v>
      </c>
      <c r="P806" s="25">
        <f>MAX(0,N806*(1+inputs!$B$33)-MAX(0,inputs!$B$31*(O806-inputs!$B$30)))</f>
        <v>46822.759018624973</v>
      </c>
      <c r="Q806" s="26">
        <f t="shared" si="159"/>
        <v>40133.333333333328</v>
      </c>
      <c r="R806" s="25">
        <f>MAX(0,P806*(1+inputs!$B$33)-MAX(0,inputs!$B$31*(Q806-inputs!$B$30)))</f>
        <v>45729.660403904338</v>
      </c>
      <c r="S806" s="26">
        <f t="shared" si="160"/>
        <v>46844.444444444445</v>
      </c>
      <c r="T806" s="25">
        <f>MAX(0,R806*(1+inputs!$B$33)-MAX(0,inputs!$B$31*(S806-inputs!$B$30)))</f>
        <v>44016.165309962897</v>
      </c>
      <c r="U806" s="26">
        <f t="shared" si="161"/>
        <v>53555.555555555555</v>
      </c>
      <c r="V806" s="25">
        <f>MAX(0,T806*(1+inputs!$B$33)-MAX(0,inputs!$B$31*(U806-inputs!$B$30)))</f>
        <v>41672.967789612332</v>
      </c>
      <c r="W806" s="26">
        <f t="shared" si="162"/>
        <v>60266.666666666664</v>
      </c>
      <c r="X806" s="25">
        <f>MAX(0,V806*(1+inputs!$B$33)-MAX(0,inputs!$B$31*(W806-inputs!$B$30)))</f>
        <v>38690.622306456513</v>
      </c>
      <c r="Y806" s="26">
        <f t="shared" si="163"/>
        <v>66977.777777777781</v>
      </c>
      <c r="Z806" s="25">
        <f>MAX(0,X806*(1+inputs!$B$33)-MAX(0,inputs!$B$31*(Y806-inputs!$B$30)))</f>
        <v>35059.541641053358</v>
      </c>
      <c r="AA806" s="25">
        <f>MAX(0,Y806*(1+inputs!$B$33)-MAX(0,inputs!$B$31*(Z806-inputs!$B$30)))</f>
        <v>66643.645696749634</v>
      </c>
      <c r="AB806" s="26">
        <f t="shared" si="164"/>
        <v>80400</v>
      </c>
      <c r="AC806" s="25">
        <f>MAX(0,AA806*(1+inputs!$B$33)-MAX(0,inputs!$B$31*(AB806-inputs!$B$30)))</f>
        <v>62223.860382200874</v>
      </c>
      <c r="AD806" s="26">
        <f>IF(inputs!$B$27="YES",MAX(0,inputs!$B$31*(AB806-inputs!$B$30)),0)</f>
        <v>0</v>
      </c>
      <c r="AE806" s="3">
        <f t="shared" si="165"/>
        <v>27826.050000000003</v>
      </c>
      <c r="AF806" s="1">
        <f t="shared" si="168"/>
        <v>0.42</v>
      </c>
      <c r="AG806" s="8">
        <f t="shared" si="166"/>
        <v>52573.95</v>
      </c>
    </row>
    <row r="807" spans="1:33" x14ac:dyDescent="0.2">
      <c r="A807" s="11">
        <f t="shared" si="167"/>
        <v>80500</v>
      </c>
      <c r="B807" s="15">
        <f>inputs!$C$3-MAX(0,MIN((calculations!A807-inputs!$B$8)*0.5,inputs!$C$3))+IF(AND(inputs!$B$23="YES",A807&lt;=inputs!$B$25),inputs!$B$24,0)</f>
        <v>12570</v>
      </c>
      <c r="C807" s="15">
        <f>MAX(0,MIN(A807-B807,inputs!$C$4)*inputs!$B$3)</f>
        <v>7540.2000000000007</v>
      </c>
      <c r="D807" s="16">
        <f>MAX(0,(MIN(A807,inputs!$C$5)-(inputs!$C$4+B807))*inputs!$B$4)</f>
        <v>12091.6</v>
      </c>
      <c r="E807" s="16">
        <f>MAX(0, (calculations!A807-inputs!$C$5)*inputs!$B$5)</f>
        <v>0</v>
      </c>
      <c r="F807" s="19">
        <f>MAX(0,inputs!$B$13*(MIN(calculations!A807,inputs!$C$14)-inputs!$C$13))+MAX(0,inputs!$B$14*(calculations!A807-inputs!$C$14))</f>
        <v>5599.85</v>
      </c>
      <c r="G807" s="22">
        <f>MAX(MIN((calculations!A807-inputs!$B$21)/10000,100%),0) * inputs!$B$18</f>
        <v>2636.4</v>
      </c>
      <c r="H807" s="22">
        <f>IF(AND(inputs!$B$35="YES", calculations!A807&gt;=inputs!$B$36,calculations!A807&lt;inputs!$B$37),inputs!$B$38*MIN(2,inputs!$B$17),0)</f>
        <v>0</v>
      </c>
      <c r="I807" s="25">
        <f>MIN(inputs!$B$32,A807)</f>
        <v>20000</v>
      </c>
      <c r="J807" s="25">
        <f>inputs!$B$29*(1+inputs!$B$33)-MAX(0,inputs!$B$31*(I807-inputs!$B$30))</f>
        <v>46486.999999999993</v>
      </c>
      <c r="K807" s="26">
        <f t="shared" si="156"/>
        <v>20000</v>
      </c>
      <c r="L807" s="25">
        <f>MAX(0,J807*(1+inputs!$B$33)-MAX(0,inputs!$B$31*(K807-inputs!$B$30)))</f>
        <v>47184.304999999986</v>
      </c>
      <c r="M807" s="26">
        <f t="shared" si="157"/>
        <v>26722.222222222223</v>
      </c>
      <c r="N807" s="25">
        <f>MAX(0,L807*(1+inputs!$B$33)-MAX(0,inputs!$B$31*(M807-inputs!$B$30)))</f>
        <v>47303.629574999977</v>
      </c>
      <c r="O807" s="26">
        <f t="shared" si="158"/>
        <v>33444.444444444445</v>
      </c>
      <c r="P807" s="25">
        <f>MAX(0,N807*(1+inputs!$B$33)-MAX(0,inputs!$B$31*(O807-inputs!$B$30)))</f>
        <v>46819.744018624973</v>
      </c>
      <c r="Q807" s="26">
        <f t="shared" si="159"/>
        <v>40166.666666666672</v>
      </c>
      <c r="R807" s="25">
        <f>MAX(0,P807*(1+inputs!$B$33)-MAX(0,inputs!$B$31*(Q807-inputs!$B$30)))</f>
        <v>45723.600178904344</v>
      </c>
      <c r="S807" s="26">
        <f t="shared" si="160"/>
        <v>46888.888888888891</v>
      </c>
      <c r="T807" s="25">
        <f>MAX(0,R807*(1+inputs!$B$33)-MAX(0,inputs!$B$31*(S807-inputs!$B$30)))</f>
        <v>44006.014181587903</v>
      </c>
      <c r="U807" s="26">
        <f t="shared" si="161"/>
        <v>53611.111111111109</v>
      </c>
      <c r="V807" s="25">
        <f>MAX(0,T807*(1+inputs!$B$33)-MAX(0,inputs!$B$31*(U807-inputs!$B$30)))</f>
        <v>41657.664394311716</v>
      </c>
      <c r="W807" s="26">
        <f t="shared" si="162"/>
        <v>60333.333333333336</v>
      </c>
      <c r="X807" s="25">
        <f>MAX(0,V807*(1+inputs!$B$33)-MAX(0,inputs!$B$31*(W807-inputs!$B$30)))</f>
        <v>38669.089360226382</v>
      </c>
      <c r="Y807" s="26">
        <f t="shared" si="163"/>
        <v>67055.555555555562</v>
      </c>
      <c r="Z807" s="25">
        <f>MAX(0,X807*(1+inputs!$B$33)-MAX(0,inputs!$B$31*(Y807-inputs!$B$30)))</f>
        <v>35030.685700629772</v>
      </c>
      <c r="AA807" s="25">
        <f>MAX(0,Y807*(1+inputs!$B$33)-MAX(0,inputs!$B$31*(Z807-inputs!$B$30)))</f>
        <v>66725.187175832209</v>
      </c>
      <c r="AB807" s="26">
        <f t="shared" si="164"/>
        <v>80500</v>
      </c>
      <c r="AC807" s="25">
        <f>MAX(0,AA807*(1+inputs!$B$33)-MAX(0,inputs!$B$31*(AB807-inputs!$B$30)))</f>
        <v>62297.624983469679</v>
      </c>
      <c r="AD807" s="26">
        <f>IF(inputs!$B$27="YES",MAX(0,inputs!$B$31*(AB807-inputs!$B$30)),0)</f>
        <v>0</v>
      </c>
      <c r="AE807" s="3">
        <f t="shared" si="165"/>
        <v>27868.050000000003</v>
      </c>
      <c r="AF807" s="1">
        <f t="shared" si="168"/>
        <v>0.42</v>
      </c>
      <c r="AG807" s="8">
        <f t="shared" si="166"/>
        <v>52631.95</v>
      </c>
    </row>
    <row r="808" spans="1:33" x14ac:dyDescent="0.2">
      <c r="A808" s="11">
        <f t="shared" si="167"/>
        <v>80600</v>
      </c>
      <c r="B808" s="15">
        <f>inputs!$C$3-MAX(0,MIN((calculations!A808-inputs!$B$8)*0.5,inputs!$C$3))+IF(AND(inputs!$B$23="YES",A808&lt;=inputs!$B$25),inputs!$B$24,0)</f>
        <v>12570</v>
      </c>
      <c r="C808" s="15">
        <f>MAX(0,MIN(A808-B808,inputs!$C$4)*inputs!$B$3)</f>
        <v>7540.2000000000007</v>
      </c>
      <c r="D808" s="16">
        <f>MAX(0,(MIN(A808,inputs!$C$5)-(inputs!$C$4+B808))*inputs!$B$4)</f>
        <v>12131.6</v>
      </c>
      <c r="E808" s="16">
        <f>MAX(0, (calculations!A808-inputs!$C$5)*inputs!$B$5)</f>
        <v>0</v>
      </c>
      <c r="F808" s="19">
        <f>MAX(0,inputs!$B$13*(MIN(calculations!A808,inputs!$C$14)-inputs!$C$13))+MAX(0,inputs!$B$14*(calculations!A808-inputs!$C$14))</f>
        <v>5601.85</v>
      </c>
      <c r="G808" s="22">
        <f>MAX(MIN((calculations!A808-inputs!$B$21)/10000,100%),0) * inputs!$B$18</f>
        <v>2636.4</v>
      </c>
      <c r="H808" s="22">
        <f>IF(AND(inputs!$B$35="YES", calculations!A808&gt;=inputs!$B$36,calculations!A808&lt;inputs!$B$37),inputs!$B$38*MIN(2,inputs!$B$17),0)</f>
        <v>0</v>
      </c>
      <c r="I808" s="25">
        <f>MIN(inputs!$B$32,A808)</f>
        <v>20000</v>
      </c>
      <c r="J808" s="25">
        <f>inputs!$B$29*(1+inputs!$B$33)-MAX(0,inputs!$B$31*(I808-inputs!$B$30))</f>
        <v>46486.999999999993</v>
      </c>
      <c r="K808" s="26">
        <f t="shared" si="156"/>
        <v>20000</v>
      </c>
      <c r="L808" s="25">
        <f>MAX(0,J808*(1+inputs!$B$33)-MAX(0,inputs!$B$31*(K808-inputs!$B$30)))</f>
        <v>47184.304999999986</v>
      </c>
      <c r="M808" s="26">
        <f t="shared" si="157"/>
        <v>26733.333333333332</v>
      </c>
      <c r="N808" s="25">
        <f>MAX(0,L808*(1+inputs!$B$33)-MAX(0,inputs!$B$31*(M808-inputs!$B$30)))</f>
        <v>47302.629574999977</v>
      </c>
      <c r="O808" s="26">
        <f t="shared" si="158"/>
        <v>33466.666666666664</v>
      </c>
      <c r="P808" s="25">
        <f>MAX(0,N808*(1+inputs!$B$33)-MAX(0,inputs!$B$31*(O808-inputs!$B$30)))</f>
        <v>46816.729018624967</v>
      </c>
      <c r="Q808" s="26">
        <f t="shared" si="159"/>
        <v>40200</v>
      </c>
      <c r="R808" s="25">
        <f>MAX(0,P808*(1+inputs!$B$33)-MAX(0,inputs!$B$31*(Q808-inputs!$B$30)))</f>
        <v>45717.539953904336</v>
      </c>
      <c r="S808" s="26">
        <f t="shared" si="160"/>
        <v>46933.333333333328</v>
      </c>
      <c r="T808" s="25">
        <f>MAX(0,R808*(1+inputs!$B$33)-MAX(0,inputs!$B$31*(S808-inputs!$B$30)))</f>
        <v>43995.863053212895</v>
      </c>
      <c r="U808" s="26">
        <f t="shared" si="161"/>
        <v>53666.666666666664</v>
      </c>
      <c r="V808" s="25">
        <f>MAX(0,T808*(1+inputs!$B$33)-MAX(0,inputs!$B$31*(U808-inputs!$B$30)))</f>
        <v>41642.360999011085</v>
      </c>
      <c r="W808" s="26">
        <f t="shared" si="162"/>
        <v>60400</v>
      </c>
      <c r="X808" s="25">
        <f>MAX(0,V808*(1+inputs!$B$33)-MAX(0,inputs!$B$31*(W808-inputs!$B$30)))</f>
        <v>38647.556413996244</v>
      </c>
      <c r="Y808" s="26">
        <f t="shared" si="163"/>
        <v>67133.333333333343</v>
      </c>
      <c r="Z808" s="25">
        <f>MAX(0,X808*(1+inputs!$B$33)-MAX(0,inputs!$B$31*(Y808-inputs!$B$30)))</f>
        <v>35001.829760206179</v>
      </c>
      <c r="AA808" s="25">
        <f>MAX(0,Y808*(1+inputs!$B$33)-MAX(0,inputs!$B$31*(Z808-inputs!$B$30)))</f>
        <v>66806.728654914783</v>
      </c>
      <c r="AB808" s="26">
        <f t="shared" si="164"/>
        <v>80600</v>
      </c>
      <c r="AC808" s="25">
        <f>MAX(0,AA808*(1+inputs!$B$33)-MAX(0,inputs!$B$31*(AB808-inputs!$B$30)))</f>
        <v>62371.389584738499</v>
      </c>
      <c r="AD808" s="26">
        <f>IF(inputs!$B$27="YES",MAX(0,inputs!$B$31*(AB808-inputs!$B$30)),0)</f>
        <v>0</v>
      </c>
      <c r="AE808" s="3">
        <f t="shared" si="165"/>
        <v>27910.050000000003</v>
      </c>
      <c r="AF808" s="1">
        <f t="shared" si="168"/>
        <v>0.42</v>
      </c>
      <c r="AG808" s="8">
        <f t="shared" si="166"/>
        <v>52689.95</v>
      </c>
    </row>
    <row r="809" spans="1:33" x14ac:dyDescent="0.2">
      <c r="A809" s="11">
        <f t="shared" si="167"/>
        <v>80700</v>
      </c>
      <c r="B809" s="15">
        <f>inputs!$C$3-MAX(0,MIN((calculations!A809-inputs!$B$8)*0.5,inputs!$C$3))+IF(AND(inputs!$B$23="YES",A809&lt;=inputs!$B$25),inputs!$B$24,0)</f>
        <v>12570</v>
      </c>
      <c r="C809" s="15">
        <f>MAX(0,MIN(A809-B809,inputs!$C$4)*inputs!$B$3)</f>
        <v>7540.2000000000007</v>
      </c>
      <c r="D809" s="16">
        <f>MAX(0,(MIN(A809,inputs!$C$5)-(inputs!$C$4+B809))*inputs!$B$4)</f>
        <v>12171.6</v>
      </c>
      <c r="E809" s="16">
        <f>MAX(0, (calculations!A809-inputs!$C$5)*inputs!$B$5)</f>
        <v>0</v>
      </c>
      <c r="F809" s="19">
        <f>MAX(0,inputs!$B$13*(MIN(calculations!A809,inputs!$C$14)-inputs!$C$13))+MAX(0,inputs!$B$14*(calculations!A809-inputs!$C$14))</f>
        <v>5603.85</v>
      </c>
      <c r="G809" s="22">
        <f>MAX(MIN((calculations!A809-inputs!$B$21)/10000,100%),0) * inputs!$B$18</f>
        <v>2636.4</v>
      </c>
      <c r="H809" s="22">
        <f>IF(AND(inputs!$B$35="YES", calculations!A809&gt;=inputs!$B$36,calculations!A809&lt;inputs!$B$37),inputs!$B$38*MIN(2,inputs!$B$17),0)</f>
        <v>0</v>
      </c>
      <c r="I809" s="25">
        <f>MIN(inputs!$B$32,A809)</f>
        <v>20000</v>
      </c>
      <c r="J809" s="25">
        <f>inputs!$B$29*(1+inputs!$B$33)-MAX(0,inputs!$B$31*(I809-inputs!$B$30))</f>
        <v>46486.999999999993</v>
      </c>
      <c r="K809" s="26">
        <f t="shared" si="156"/>
        <v>20000</v>
      </c>
      <c r="L809" s="25">
        <f>MAX(0,J809*(1+inputs!$B$33)-MAX(0,inputs!$B$31*(K809-inputs!$B$30)))</f>
        <v>47184.304999999986</v>
      </c>
      <c r="M809" s="26">
        <f t="shared" si="157"/>
        <v>26744.444444444445</v>
      </c>
      <c r="N809" s="25">
        <f>MAX(0,L809*(1+inputs!$B$33)-MAX(0,inputs!$B$31*(M809-inputs!$B$30)))</f>
        <v>47301.629574999977</v>
      </c>
      <c r="O809" s="26">
        <f t="shared" si="158"/>
        <v>33488.888888888891</v>
      </c>
      <c r="P809" s="25">
        <f>MAX(0,N809*(1+inputs!$B$33)-MAX(0,inputs!$B$31*(O809-inputs!$B$30)))</f>
        <v>46813.714018624967</v>
      </c>
      <c r="Q809" s="26">
        <f t="shared" si="159"/>
        <v>40233.333333333328</v>
      </c>
      <c r="R809" s="25">
        <f>MAX(0,P809*(1+inputs!$B$33)-MAX(0,inputs!$B$31*(Q809-inputs!$B$30)))</f>
        <v>45711.479728904334</v>
      </c>
      <c r="S809" s="26">
        <f t="shared" si="160"/>
        <v>46977.777777777781</v>
      </c>
      <c r="T809" s="25">
        <f>MAX(0,R809*(1+inputs!$B$33)-MAX(0,inputs!$B$31*(S809-inputs!$B$30)))</f>
        <v>43985.711924837895</v>
      </c>
      <c r="U809" s="26">
        <f t="shared" si="161"/>
        <v>53722.222222222219</v>
      </c>
      <c r="V809" s="25">
        <f>MAX(0,T809*(1+inputs!$B$33)-MAX(0,inputs!$B$31*(U809-inputs!$B$30)))</f>
        <v>41627.057603710455</v>
      </c>
      <c r="W809" s="26">
        <f t="shared" si="162"/>
        <v>60466.666666666664</v>
      </c>
      <c r="X809" s="25">
        <f>MAX(0,V809*(1+inputs!$B$33)-MAX(0,inputs!$B$31*(W809-inputs!$B$30)))</f>
        <v>38626.023467766106</v>
      </c>
      <c r="Y809" s="26">
        <f t="shared" si="163"/>
        <v>67211.111111111109</v>
      </c>
      <c r="Z809" s="25">
        <f>MAX(0,X809*(1+inputs!$B$33)-MAX(0,inputs!$B$31*(Y809-inputs!$B$30)))</f>
        <v>34972.973819782594</v>
      </c>
      <c r="AA809" s="25">
        <f>MAX(0,Y809*(1+inputs!$B$33)-MAX(0,inputs!$B$31*(Z809-inputs!$B$30)))</f>
        <v>66888.270133997328</v>
      </c>
      <c r="AB809" s="26">
        <f t="shared" si="164"/>
        <v>80700</v>
      </c>
      <c r="AC809" s="25">
        <f>MAX(0,AA809*(1+inputs!$B$33)-MAX(0,inputs!$B$31*(AB809-inputs!$B$30)))</f>
        <v>62445.154186007276</v>
      </c>
      <c r="AD809" s="26">
        <f>IF(inputs!$B$27="YES",MAX(0,inputs!$B$31*(AB809-inputs!$B$30)),0)</f>
        <v>0</v>
      </c>
      <c r="AE809" s="3">
        <f t="shared" si="165"/>
        <v>27952.050000000003</v>
      </c>
      <c r="AF809" s="1">
        <f t="shared" si="168"/>
        <v>0.42</v>
      </c>
      <c r="AG809" s="8">
        <f t="shared" si="166"/>
        <v>52747.95</v>
      </c>
    </row>
    <row r="810" spans="1:33" x14ac:dyDescent="0.2">
      <c r="A810" s="11">
        <f t="shared" si="167"/>
        <v>80800</v>
      </c>
      <c r="B810" s="15">
        <f>inputs!$C$3-MAX(0,MIN((calculations!A810-inputs!$B$8)*0.5,inputs!$C$3))+IF(AND(inputs!$B$23="YES",A810&lt;=inputs!$B$25),inputs!$B$24,0)</f>
        <v>12570</v>
      </c>
      <c r="C810" s="15">
        <f>MAX(0,MIN(A810-B810,inputs!$C$4)*inputs!$B$3)</f>
        <v>7540.2000000000007</v>
      </c>
      <c r="D810" s="16">
        <f>MAX(0,(MIN(A810,inputs!$C$5)-(inputs!$C$4+B810))*inputs!$B$4)</f>
        <v>12211.6</v>
      </c>
      <c r="E810" s="16">
        <f>MAX(0, (calculations!A810-inputs!$C$5)*inputs!$B$5)</f>
        <v>0</v>
      </c>
      <c r="F810" s="19">
        <f>MAX(0,inputs!$B$13*(MIN(calculations!A810,inputs!$C$14)-inputs!$C$13))+MAX(0,inputs!$B$14*(calculations!A810-inputs!$C$14))</f>
        <v>5605.85</v>
      </c>
      <c r="G810" s="22">
        <f>MAX(MIN((calculations!A810-inputs!$B$21)/10000,100%),0) * inputs!$B$18</f>
        <v>2636.4</v>
      </c>
      <c r="H810" s="22">
        <f>IF(AND(inputs!$B$35="YES", calculations!A810&gt;=inputs!$B$36,calculations!A810&lt;inputs!$B$37),inputs!$B$38*MIN(2,inputs!$B$17),0)</f>
        <v>0</v>
      </c>
      <c r="I810" s="25">
        <f>MIN(inputs!$B$32,A810)</f>
        <v>20000</v>
      </c>
      <c r="J810" s="25">
        <f>inputs!$B$29*(1+inputs!$B$33)-MAX(0,inputs!$B$31*(I810-inputs!$B$30))</f>
        <v>46486.999999999993</v>
      </c>
      <c r="K810" s="26">
        <f t="shared" si="156"/>
        <v>20000</v>
      </c>
      <c r="L810" s="25">
        <f>MAX(0,J810*(1+inputs!$B$33)-MAX(0,inputs!$B$31*(K810-inputs!$B$30)))</f>
        <v>47184.304999999986</v>
      </c>
      <c r="M810" s="26">
        <f t="shared" si="157"/>
        <v>26755.555555555555</v>
      </c>
      <c r="N810" s="25">
        <f>MAX(0,L810*(1+inputs!$B$33)-MAX(0,inputs!$B$31*(M810-inputs!$B$30)))</f>
        <v>47300.629574999977</v>
      </c>
      <c r="O810" s="26">
        <f t="shared" si="158"/>
        <v>33511.111111111109</v>
      </c>
      <c r="P810" s="25">
        <f>MAX(0,N810*(1+inputs!$B$33)-MAX(0,inputs!$B$31*(O810-inputs!$B$30)))</f>
        <v>46810.699018624968</v>
      </c>
      <c r="Q810" s="26">
        <f t="shared" si="159"/>
        <v>40266.666666666672</v>
      </c>
      <c r="R810" s="25">
        <f>MAX(0,P810*(1+inputs!$B$33)-MAX(0,inputs!$B$31*(Q810-inputs!$B$30)))</f>
        <v>45705.419503904333</v>
      </c>
      <c r="S810" s="26">
        <f t="shared" si="160"/>
        <v>47022.222222222219</v>
      </c>
      <c r="T810" s="25">
        <f>MAX(0,R810*(1+inputs!$B$33)-MAX(0,inputs!$B$31*(S810-inputs!$B$30)))</f>
        <v>43975.560796462894</v>
      </c>
      <c r="U810" s="26">
        <f t="shared" si="161"/>
        <v>53777.777777777781</v>
      </c>
      <c r="V810" s="25">
        <f>MAX(0,T810*(1+inputs!$B$33)-MAX(0,inputs!$B$31*(U810-inputs!$B$30)))</f>
        <v>41611.754208409831</v>
      </c>
      <c r="W810" s="26">
        <f t="shared" si="162"/>
        <v>60533.333333333336</v>
      </c>
      <c r="X810" s="25">
        <f>MAX(0,V810*(1+inputs!$B$33)-MAX(0,inputs!$B$31*(W810-inputs!$B$30)))</f>
        <v>38604.490521535976</v>
      </c>
      <c r="Y810" s="26">
        <f t="shared" si="163"/>
        <v>67288.888888888891</v>
      </c>
      <c r="Z810" s="25">
        <f>MAX(0,X810*(1+inputs!$B$33)-MAX(0,inputs!$B$31*(Y810-inputs!$B$30)))</f>
        <v>34944.117879359008</v>
      </c>
      <c r="AA810" s="25">
        <f>MAX(0,Y810*(1+inputs!$B$33)-MAX(0,inputs!$B$31*(Z810-inputs!$B$30)))</f>
        <v>66969.811613079903</v>
      </c>
      <c r="AB810" s="26">
        <f t="shared" si="164"/>
        <v>80800</v>
      </c>
      <c r="AC810" s="25">
        <f>MAX(0,AA810*(1+inputs!$B$33)-MAX(0,inputs!$B$31*(AB810-inputs!$B$30)))</f>
        <v>62518.918787276096</v>
      </c>
      <c r="AD810" s="26">
        <f>IF(inputs!$B$27="YES",MAX(0,inputs!$B$31*(AB810-inputs!$B$30)),0)</f>
        <v>0</v>
      </c>
      <c r="AE810" s="3">
        <f t="shared" si="165"/>
        <v>27994.050000000003</v>
      </c>
      <c r="AF810" s="1">
        <f t="shared" si="168"/>
        <v>0.42</v>
      </c>
      <c r="AG810" s="8">
        <f t="shared" si="166"/>
        <v>52805.95</v>
      </c>
    </row>
    <row r="811" spans="1:33" x14ac:dyDescent="0.2">
      <c r="A811" s="11">
        <f t="shared" si="167"/>
        <v>80900</v>
      </c>
      <c r="B811" s="15">
        <f>inputs!$C$3-MAX(0,MIN((calculations!A811-inputs!$B$8)*0.5,inputs!$C$3))+IF(AND(inputs!$B$23="YES",A811&lt;=inputs!$B$25),inputs!$B$24,0)</f>
        <v>12570</v>
      </c>
      <c r="C811" s="15">
        <f>MAX(0,MIN(A811-B811,inputs!$C$4)*inputs!$B$3)</f>
        <v>7540.2000000000007</v>
      </c>
      <c r="D811" s="16">
        <f>MAX(0,(MIN(A811,inputs!$C$5)-(inputs!$C$4+B811))*inputs!$B$4)</f>
        <v>12251.6</v>
      </c>
      <c r="E811" s="16">
        <f>MAX(0, (calculations!A811-inputs!$C$5)*inputs!$B$5)</f>
        <v>0</v>
      </c>
      <c r="F811" s="19">
        <f>MAX(0,inputs!$B$13*(MIN(calculations!A811,inputs!$C$14)-inputs!$C$13))+MAX(0,inputs!$B$14*(calculations!A811-inputs!$C$14))</f>
        <v>5607.85</v>
      </c>
      <c r="G811" s="22">
        <f>MAX(MIN((calculations!A811-inputs!$B$21)/10000,100%),0) * inputs!$B$18</f>
        <v>2636.4</v>
      </c>
      <c r="H811" s="22">
        <f>IF(AND(inputs!$B$35="YES", calculations!A811&gt;=inputs!$B$36,calculations!A811&lt;inputs!$B$37),inputs!$B$38*MIN(2,inputs!$B$17),0)</f>
        <v>0</v>
      </c>
      <c r="I811" s="25">
        <f>MIN(inputs!$B$32,A811)</f>
        <v>20000</v>
      </c>
      <c r="J811" s="25">
        <f>inputs!$B$29*(1+inputs!$B$33)-MAX(0,inputs!$B$31*(I811-inputs!$B$30))</f>
        <v>46486.999999999993</v>
      </c>
      <c r="K811" s="26">
        <f t="shared" si="156"/>
        <v>20000</v>
      </c>
      <c r="L811" s="25">
        <f>MAX(0,J811*(1+inputs!$B$33)-MAX(0,inputs!$B$31*(K811-inputs!$B$30)))</f>
        <v>47184.304999999986</v>
      </c>
      <c r="M811" s="26">
        <f t="shared" si="157"/>
        <v>26766.666666666668</v>
      </c>
      <c r="N811" s="25">
        <f>MAX(0,L811*(1+inputs!$B$33)-MAX(0,inputs!$B$31*(M811-inputs!$B$30)))</f>
        <v>47299.629574999977</v>
      </c>
      <c r="O811" s="26">
        <f t="shared" si="158"/>
        <v>33533.333333333336</v>
      </c>
      <c r="P811" s="25">
        <f>MAX(0,N811*(1+inputs!$B$33)-MAX(0,inputs!$B$31*(O811-inputs!$B$30)))</f>
        <v>46807.684018624968</v>
      </c>
      <c r="Q811" s="26">
        <f t="shared" si="159"/>
        <v>40300</v>
      </c>
      <c r="R811" s="25">
        <f>MAX(0,P811*(1+inputs!$B$33)-MAX(0,inputs!$B$31*(Q811-inputs!$B$30)))</f>
        <v>45699.359278904332</v>
      </c>
      <c r="S811" s="26">
        <f t="shared" si="160"/>
        <v>47066.666666666672</v>
      </c>
      <c r="T811" s="25">
        <f>MAX(0,R811*(1+inputs!$B$33)-MAX(0,inputs!$B$31*(S811-inputs!$B$30)))</f>
        <v>43965.409668087894</v>
      </c>
      <c r="U811" s="26">
        <f t="shared" si="161"/>
        <v>53833.333333333336</v>
      </c>
      <c r="V811" s="25">
        <f>MAX(0,T811*(1+inputs!$B$33)-MAX(0,inputs!$B$31*(U811-inputs!$B$30)))</f>
        <v>41596.450813109208</v>
      </c>
      <c r="W811" s="26">
        <f t="shared" si="162"/>
        <v>60600</v>
      </c>
      <c r="X811" s="25">
        <f>MAX(0,V811*(1+inputs!$B$33)-MAX(0,inputs!$B$31*(W811-inputs!$B$30)))</f>
        <v>38582.957575305838</v>
      </c>
      <c r="Y811" s="26">
        <f t="shared" si="163"/>
        <v>67366.666666666657</v>
      </c>
      <c r="Z811" s="25">
        <f>MAX(0,X811*(1+inputs!$B$33)-MAX(0,inputs!$B$31*(Y811-inputs!$B$30)))</f>
        <v>34915.261938935422</v>
      </c>
      <c r="AA811" s="25">
        <f>MAX(0,Y811*(1+inputs!$B$33)-MAX(0,inputs!$B$31*(Z811-inputs!$B$30)))</f>
        <v>67051.353092162462</v>
      </c>
      <c r="AB811" s="26">
        <f t="shared" si="164"/>
        <v>80900</v>
      </c>
      <c r="AC811" s="25">
        <f>MAX(0,AA811*(1+inputs!$B$33)-MAX(0,inputs!$B$31*(AB811-inputs!$B$30)))</f>
        <v>62592.683388544887</v>
      </c>
      <c r="AD811" s="26">
        <f>IF(inputs!$B$27="YES",MAX(0,inputs!$B$31*(AB811-inputs!$B$30)),0)</f>
        <v>0</v>
      </c>
      <c r="AE811" s="3">
        <f t="shared" si="165"/>
        <v>28036.050000000003</v>
      </c>
      <c r="AF811" s="1">
        <f t="shared" si="168"/>
        <v>0.42</v>
      </c>
      <c r="AG811" s="8">
        <f t="shared" si="166"/>
        <v>52863.95</v>
      </c>
    </row>
    <row r="812" spans="1:33" x14ac:dyDescent="0.2">
      <c r="A812" s="11">
        <f t="shared" si="167"/>
        <v>81000</v>
      </c>
      <c r="B812" s="15">
        <f>inputs!$C$3-MAX(0,MIN((calculations!A812-inputs!$B$8)*0.5,inputs!$C$3))+IF(AND(inputs!$B$23="YES",A812&lt;=inputs!$B$25),inputs!$B$24,0)</f>
        <v>12570</v>
      </c>
      <c r="C812" s="15">
        <f>MAX(0,MIN(A812-B812,inputs!$C$4)*inputs!$B$3)</f>
        <v>7540.2000000000007</v>
      </c>
      <c r="D812" s="16">
        <f>MAX(0,(MIN(A812,inputs!$C$5)-(inputs!$C$4+B812))*inputs!$B$4)</f>
        <v>12291.6</v>
      </c>
      <c r="E812" s="16">
        <f>MAX(0, (calculations!A812-inputs!$C$5)*inputs!$B$5)</f>
        <v>0</v>
      </c>
      <c r="F812" s="19">
        <f>MAX(0,inputs!$B$13*(MIN(calculations!A812,inputs!$C$14)-inputs!$C$13))+MAX(0,inputs!$B$14*(calculations!A812-inputs!$C$14))</f>
        <v>5609.85</v>
      </c>
      <c r="G812" s="22">
        <f>MAX(MIN((calculations!A812-inputs!$B$21)/10000,100%),0) * inputs!$B$18</f>
        <v>2636.4</v>
      </c>
      <c r="H812" s="22">
        <f>IF(AND(inputs!$B$35="YES", calculations!A812&gt;=inputs!$B$36,calculations!A812&lt;inputs!$B$37),inputs!$B$38*MIN(2,inputs!$B$17),0)</f>
        <v>0</v>
      </c>
      <c r="I812" s="25">
        <f>MIN(inputs!$B$32,A812)</f>
        <v>20000</v>
      </c>
      <c r="J812" s="25">
        <f>inputs!$B$29*(1+inputs!$B$33)-MAX(0,inputs!$B$31*(I812-inputs!$B$30))</f>
        <v>46486.999999999993</v>
      </c>
      <c r="K812" s="26">
        <f t="shared" si="156"/>
        <v>20000</v>
      </c>
      <c r="L812" s="25">
        <f>MAX(0,J812*(1+inputs!$B$33)-MAX(0,inputs!$B$31*(K812-inputs!$B$30)))</f>
        <v>47184.304999999986</v>
      </c>
      <c r="M812" s="26">
        <f t="shared" si="157"/>
        <v>26777.777777777777</v>
      </c>
      <c r="N812" s="25">
        <f>MAX(0,L812*(1+inputs!$B$33)-MAX(0,inputs!$B$31*(M812-inputs!$B$30)))</f>
        <v>47298.629574999977</v>
      </c>
      <c r="O812" s="26">
        <f t="shared" si="158"/>
        <v>33555.555555555555</v>
      </c>
      <c r="P812" s="25">
        <f>MAX(0,N812*(1+inputs!$B$33)-MAX(0,inputs!$B$31*(O812-inputs!$B$30)))</f>
        <v>46804.669018624969</v>
      </c>
      <c r="Q812" s="26">
        <f t="shared" si="159"/>
        <v>40333.333333333328</v>
      </c>
      <c r="R812" s="25">
        <f>MAX(0,P812*(1+inputs!$B$33)-MAX(0,inputs!$B$31*(Q812-inputs!$B$30)))</f>
        <v>45693.299053904339</v>
      </c>
      <c r="S812" s="26">
        <f t="shared" si="160"/>
        <v>47111.111111111109</v>
      </c>
      <c r="T812" s="25">
        <f>MAX(0,R812*(1+inputs!$B$33)-MAX(0,inputs!$B$31*(S812-inputs!$B$30)))</f>
        <v>43955.258539712893</v>
      </c>
      <c r="U812" s="26">
        <f t="shared" si="161"/>
        <v>53888.888888888891</v>
      </c>
      <c r="V812" s="25">
        <f>MAX(0,T812*(1+inputs!$B$33)-MAX(0,inputs!$B$31*(U812-inputs!$B$30)))</f>
        <v>41581.147417808577</v>
      </c>
      <c r="W812" s="26">
        <f t="shared" si="162"/>
        <v>60666.666666666664</v>
      </c>
      <c r="X812" s="25">
        <f>MAX(0,V812*(1+inputs!$B$33)-MAX(0,inputs!$B$31*(W812-inputs!$B$30)))</f>
        <v>38561.4246290757</v>
      </c>
      <c r="Y812" s="26">
        <f t="shared" si="163"/>
        <v>67444.444444444438</v>
      </c>
      <c r="Z812" s="25">
        <f>MAX(0,X812*(1+inputs!$B$33)-MAX(0,inputs!$B$31*(Y812-inputs!$B$30)))</f>
        <v>34886.405998511829</v>
      </c>
      <c r="AA812" s="25">
        <f>MAX(0,Y812*(1+inputs!$B$33)-MAX(0,inputs!$B$31*(Z812-inputs!$B$30)))</f>
        <v>67132.894571245037</v>
      </c>
      <c r="AB812" s="26">
        <f t="shared" si="164"/>
        <v>81000</v>
      </c>
      <c r="AC812" s="25">
        <f>MAX(0,AA812*(1+inputs!$B$33)-MAX(0,inputs!$B$31*(AB812-inputs!$B$30)))</f>
        <v>62666.447989813707</v>
      </c>
      <c r="AD812" s="26">
        <f>IF(inputs!$B$27="YES",MAX(0,inputs!$B$31*(AB812-inputs!$B$30)),0)</f>
        <v>0</v>
      </c>
      <c r="AE812" s="3">
        <f t="shared" si="165"/>
        <v>28078.050000000003</v>
      </c>
      <c r="AF812" s="1">
        <f t="shared" si="168"/>
        <v>0.42</v>
      </c>
      <c r="AG812" s="8">
        <f t="shared" si="166"/>
        <v>52921.95</v>
      </c>
    </row>
    <row r="813" spans="1:33" x14ac:dyDescent="0.2">
      <c r="A813" s="11">
        <f t="shared" si="167"/>
        <v>81100</v>
      </c>
      <c r="B813" s="15">
        <f>inputs!$C$3-MAX(0,MIN((calculations!A813-inputs!$B$8)*0.5,inputs!$C$3))+IF(AND(inputs!$B$23="YES",A813&lt;=inputs!$B$25),inputs!$B$24,0)</f>
        <v>12570</v>
      </c>
      <c r="C813" s="15">
        <f>MAX(0,MIN(A813-B813,inputs!$C$4)*inputs!$B$3)</f>
        <v>7540.2000000000007</v>
      </c>
      <c r="D813" s="16">
        <f>MAX(0,(MIN(A813,inputs!$C$5)-(inputs!$C$4+B813))*inputs!$B$4)</f>
        <v>12331.6</v>
      </c>
      <c r="E813" s="16">
        <f>MAX(0, (calculations!A813-inputs!$C$5)*inputs!$B$5)</f>
        <v>0</v>
      </c>
      <c r="F813" s="19">
        <f>MAX(0,inputs!$B$13*(MIN(calculations!A813,inputs!$C$14)-inputs!$C$13))+MAX(0,inputs!$B$14*(calculations!A813-inputs!$C$14))</f>
        <v>5611.85</v>
      </c>
      <c r="G813" s="22">
        <f>MAX(MIN((calculations!A813-inputs!$B$21)/10000,100%),0) * inputs!$B$18</f>
        <v>2636.4</v>
      </c>
      <c r="H813" s="22">
        <f>IF(AND(inputs!$B$35="YES", calculations!A813&gt;=inputs!$B$36,calculations!A813&lt;inputs!$B$37),inputs!$B$38*MIN(2,inputs!$B$17),0)</f>
        <v>0</v>
      </c>
      <c r="I813" s="25">
        <f>MIN(inputs!$B$32,A813)</f>
        <v>20000</v>
      </c>
      <c r="J813" s="25">
        <f>inputs!$B$29*(1+inputs!$B$33)-MAX(0,inputs!$B$31*(I813-inputs!$B$30))</f>
        <v>46486.999999999993</v>
      </c>
      <c r="K813" s="26">
        <f t="shared" si="156"/>
        <v>20000</v>
      </c>
      <c r="L813" s="25">
        <f>MAX(0,J813*(1+inputs!$B$33)-MAX(0,inputs!$B$31*(K813-inputs!$B$30)))</f>
        <v>47184.304999999986</v>
      </c>
      <c r="M813" s="26">
        <f t="shared" si="157"/>
        <v>26788.888888888891</v>
      </c>
      <c r="N813" s="25">
        <f>MAX(0,L813*(1+inputs!$B$33)-MAX(0,inputs!$B$31*(M813-inputs!$B$30)))</f>
        <v>47297.629574999977</v>
      </c>
      <c r="O813" s="26">
        <f t="shared" si="158"/>
        <v>33577.777777777781</v>
      </c>
      <c r="P813" s="25">
        <f>MAX(0,N813*(1+inputs!$B$33)-MAX(0,inputs!$B$31*(O813-inputs!$B$30)))</f>
        <v>46801.654018624969</v>
      </c>
      <c r="Q813" s="26">
        <f t="shared" si="159"/>
        <v>40366.666666666672</v>
      </c>
      <c r="R813" s="25">
        <f>MAX(0,P813*(1+inputs!$B$33)-MAX(0,inputs!$B$31*(Q813-inputs!$B$30)))</f>
        <v>45687.238828904337</v>
      </c>
      <c r="S813" s="26">
        <f t="shared" si="160"/>
        <v>47155.555555555555</v>
      </c>
      <c r="T813" s="25">
        <f>MAX(0,R813*(1+inputs!$B$33)-MAX(0,inputs!$B$31*(S813-inputs!$B$30)))</f>
        <v>43945.107411337893</v>
      </c>
      <c r="U813" s="26">
        <f t="shared" si="161"/>
        <v>53944.444444444445</v>
      </c>
      <c r="V813" s="25">
        <f>MAX(0,T813*(1+inputs!$B$33)-MAX(0,inputs!$B$31*(U813-inputs!$B$30)))</f>
        <v>41565.844022507954</v>
      </c>
      <c r="W813" s="26">
        <f t="shared" si="162"/>
        <v>60733.333333333336</v>
      </c>
      <c r="X813" s="25">
        <f>MAX(0,V813*(1+inputs!$B$33)-MAX(0,inputs!$B$31*(W813-inputs!$B$30)))</f>
        <v>38539.891682845569</v>
      </c>
      <c r="Y813" s="26">
        <f t="shared" si="163"/>
        <v>67522.222222222219</v>
      </c>
      <c r="Z813" s="25">
        <f>MAX(0,X813*(1+inputs!$B$33)-MAX(0,inputs!$B$31*(Y813-inputs!$B$30)))</f>
        <v>34857.550058088244</v>
      </c>
      <c r="AA813" s="25">
        <f>MAX(0,Y813*(1+inputs!$B$33)-MAX(0,inputs!$B$31*(Z813-inputs!$B$30)))</f>
        <v>67214.436050327611</v>
      </c>
      <c r="AB813" s="26">
        <f t="shared" si="164"/>
        <v>81100</v>
      </c>
      <c r="AC813" s="25">
        <f>MAX(0,AA813*(1+inputs!$B$33)-MAX(0,inputs!$B$31*(AB813-inputs!$B$30)))</f>
        <v>62740.212591082513</v>
      </c>
      <c r="AD813" s="26">
        <f>IF(inputs!$B$27="YES",MAX(0,inputs!$B$31*(AB813-inputs!$B$30)),0)</f>
        <v>0</v>
      </c>
      <c r="AE813" s="3">
        <f t="shared" si="165"/>
        <v>28120.050000000003</v>
      </c>
      <c r="AF813" s="1">
        <f t="shared" si="168"/>
        <v>0.42</v>
      </c>
      <c r="AG813" s="8">
        <f t="shared" si="166"/>
        <v>52979.95</v>
      </c>
    </row>
    <row r="814" spans="1:33" x14ac:dyDescent="0.2">
      <c r="A814" s="11">
        <f t="shared" si="167"/>
        <v>81200</v>
      </c>
      <c r="B814" s="15">
        <f>inputs!$C$3-MAX(0,MIN((calculations!A814-inputs!$B$8)*0.5,inputs!$C$3))+IF(AND(inputs!$B$23="YES",A814&lt;=inputs!$B$25),inputs!$B$24,0)</f>
        <v>12570</v>
      </c>
      <c r="C814" s="15">
        <f>MAX(0,MIN(A814-B814,inputs!$C$4)*inputs!$B$3)</f>
        <v>7540.2000000000007</v>
      </c>
      <c r="D814" s="16">
        <f>MAX(0,(MIN(A814,inputs!$C$5)-(inputs!$C$4+B814))*inputs!$B$4)</f>
        <v>12371.6</v>
      </c>
      <c r="E814" s="16">
        <f>MAX(0, (calculations!A814-inputs!$C$5)*inputs!$B$5)</f>
        <v>0</v>
      </c>
      <c r="F814" s="19">
        <f>MAX(0,inputs!$B$13*(MIN(calculations!A814,inputs!$C$14)-inputs!$C$13))+MAX(0,inputs!$B$14*(calculations!A814-inputs!$C$14))</f>
        <v>5613.85</v>
      </c>
      <c r="G814" s="22">
        <f>MAX(MIN((calculations!A814-inputs!$B$21)/10000,100%),0) * inputs!$B$18</f>
        <v>2636.4</v>
      </c>
      <c r="H814" s="22">
        <f>IF(AND(inputs!$B$35="YES", calculations!A814&gt;=inputs!$B$36,calculations!A814&lt;inputs!$B$37),inputs!$B$38*MIN(2,inputs!$B$17),0)</f>
        <v>0</v>
      </c>
      <c r="I814" s="25">
        <f>MIN(inputs!$B$32,A814)</f>
        <v>20000</v>
      </c>
      <c r="J814" s="25">
        <f>inputs!$B$29*(1+inputs!$B$33)-MAX(0,inputs!$B$31*(I814-inputs!$B$30))</f>
        <v>46486.999999999993</v>
      </c>
      <c r="K814" s="26">
        <f t="shared" si="156"/>
        <v>20000</v>
      </c>
      <c r="L814" s="25">
        <f>MAX(0,J814*(1+inputs!$B$33)-MAX(0,inputs!$B$31*(K814-inputs!$B$30)))</f>
        <v>47184.304999999986</v>
      </c>
      <c r="M814" s="26">
        <f t="shared" si="157"/>
        <v>26800</v>
      </c>
      <c r="N814" s="25">
        <f>MAX(0,L814*(1+inputs!$B$33)-MAX(0,inputs!$B$31*(M814-inputs!$B$30)))</f>
        <v>47296.629574999977</v>
      </c>
      <c r="O814" s="26">
        <f t="shared" si="158"/>
        <v>33600</v>
      </c>
      <c r="P814" s="25">
        <f>MAX(0,N814*(1+inputs!$B$33)-MAX(0,inputs!$B$31*(O814-inputs!$B$30)))</f>
        <v>46798.63901862497</v>
      </c>
      <c r="Q814" s="26">
        <f t="shared" si="159"/>
        <v>40400</v>
      </c>
      <c r="R814" s="25">
        <f>MAX(0,P814*(1+inputs!$B$33)-MAX(0,inputs!$B$31*(Q814-inputs!$B$30)))</f>
        <v>45681.178603904336</v>
      </c>
      <c r="S814" s="26">
        <f t="shared" si="160"/>
        <v>47200</v>
      </c>
      <c r="T814" s="25">
        <f>MAX(0,R814*(1+inputs!$B$33)-MAX(0,inputs!$B$31*(S814-inputs!$B$30)))</f>
        <v>43934.956282962892</v>
      </c>
      <c r="U814" s="26">
        <f t="shared" si="161"/>
        <v>54000</v>
      </c>
      <c r="V814" s="25">
        <f>MAX(0,T814*(1+inputs!$B$33)-MAX(0,inputs!$B$31*(U814-inputs!$B$30)))</f>
        <v>41550.540627207331</v>
      </c>
      <c r="W814" s="26">
        <f t="shared" si="162"/>
        <v>60800</v>
      </c>
      <c r="X814" s="25">
        <f>MAX(0,V814*(1+inputs!$B$33)-MAX(0,inputs!$B$31*(W814-inputs!$B$30)))</f>
        <v>38518.358736615432</v>
      </c>
      <c r="Y814" s="26">
        <f t="shared" si="163"/>
        <v>67600</v>
      </c>
      <c r="Z814" s="25">
        <f>MAX(0,X814*(1+inputs!$B$33)-MAX(0,inputs!$B$31*(Y814-inputs!$B$30)))</f>
        <v>34828.694117664658</v>
      </c>
      <c r="AA814" s="25">
        <f>MAX(0,Y814*(1+inputs!$B$33)-MAX(0,inputs!$B$31*(Z814-inputs!$B$30)))</f>
        <v>67295.977529410186</v>
      </c>
      <c r="AB814" s="26">
        <f t="shared" si="164"/>
        <v>81200</v>
      </c>
      <c r="AC814" s="25">
        <f>MAX(0,AA814*(1+inputs!$B$33)-MAX(0,inputs!$B$31*(AB814-inputs!$B$30)))</f>
        <v>62813.977192351333</v>
      </c>
      <c r="AD814" s="26">
        <f>IF(inputs!$B$27="YES",MAX(0,inputs!$B$31*(AB814-inputs!$B$30)),0)</f>
        <v>0</v>
      </c>
      <c r="AE814" s="3">
        <f t="shared" si="165"/>
        <v>28162.050000000003</v>
      </c>
      <c r="AF814" s="1">
        <f t="shared" si="168"/>
        <v>0.42</v>
      </c>
      <c r="AG814" s="8">
        <f t="shared" si="166"/>
        <v>53037.95</v>
      </c>
    </row>
    <row r="815" spans="1:33" x14ac:dyDescent="0.2">
      <c r="A815" s="11">
        <f t="shared" si="167"/>
        <v>81300</v>
      </c>
      <c r="B815" s="15">
        <f>inputs!$C$3-MAX(0,MIN((calculations!A815-inputs!$B$8)*0.5,inputs!$C$3))+IF(AND(inputs!$B$23="YES",A815&lt;=inputs!$B$25),inputs!$B$24,0)</f>
        <v>12570</v>
      </c>
      <c r="C815" s="15">
        <f>MAX(0,MIN(A815-B815,inputs!$C$4)*inputs!$B$3)</f>
        <v>7540.2000000000007</v>
      </c>
      <c r="D815" s="16">
        <f>MAX(0,(MIN(A815,inputs!$C$5)-(inputs!$C$4+B815))*inputs!$B$4)</f>
        <v>12411.6</v>
      </c>
      <c r="E815" s="16">
        <f>MAX(0, (calculations!A815-inputs!$C$5)*inputs!$B$5)</f>
        <v>0</v>
      </c>
      <c r="F815" s="19">
        <f>MAX(0,inputs!$B$13*(MIN(calculations!A815,inputs!$C$14)-inputs!$C$13))+MAX(0,inputs!$B$14*(calculations!A815-inputs!$C$14))</f>
        <v>5615.85</v>
      </c>
      <c r="G815" s="22">
        <f>MAX(MIN((calculations!A815-inputs!$B$21)/10000,100%),0) * inputs!$B$18</f>
        <v>2636.4</v>
      </c>
      <c r="H815" s="22">
        <f>IF(AND(inputs!$B$35="YES", calculations!A815&gt;=inputs!$B$36,calculations!A815&lt;inputs!$B$37),inputs!$B$38*MIN(2,inputs!$B$17),0)</f>
        <v>0</v>
      </c>
      <c r="I815" s="25">
        <f>MIN(inputs!$B$32,A815)</f>
        <v>20000</v>
      </c>
      <c r="J815" s="25">
        <f>inputs!$B$29*(1+inputs!$B$33)-MAX(0,inputs!$B$31*(I815-inputs!$B$30))</f>
        <v>46486.999999999993</v>
      </c>
      <c r="K815" s="26">
        <f t="shared" si="156"/>
        <v>20000</v>
      </c>
      <c r="L815" s="25">
        <f>MAX(0,J815*(1+inputs!$B$33)-MAX(0,inputs!$B$31*(K815-inputs!$B$30)))</f>
        <v>47184.304999999986</v>
      </c>
      <c r="M815" s="26">
        <f t="shared" si="157"/>
        <v>26811.111111111109</v>
      </c>
      <c r="N815" s="25">
        <f>MAX(0,L815*(1+inputs!$B$33)-MAX(0,inputs!$B$31*(M815-inputs!$B$30)))</f>
        <v>47295.629574999977</v>
      </c>
      <c r="O815" s="26">
        <f t="shared" si="158"/>
        <v>33622.222222222219</v>
      </c>
      <c r="P815" s="25">
        <f>MAX(0,N815*(1+inputs!$B$33)-MAX(0,inputs!$B$31*(O815-inputs!$B$30)))</f>
        <v>46795.624018624971</v>
      </c>
      <c r="Q815" s="26">
        <f t="shared" si="159"/>
        <v>40433.333333333328</v>
      </c>
      <c r="R815" s="25">
        <f>MAX(0,P815*(1+inputs!$B$33)-MAX(0,inputs!$B$31*(Q815-inputs!$B$30)))</f>
        <v>45675.118378904335</v>
      </c>
      <c r="S815" s="26">
        <f t="shared" si="160"/>
        <v>47244.444444444445</v>
      </c>
      <c r="T815" s="25">
        <f>MAX(0,R815*(1+inputs!$B$33)-MAX(0,inputs!$B$31*(S815-inputs!$B$30)))</f>
        <v>43924.805154587892</v>
      </c>
      <c r="U815" s="26">
        <f t="shared" si="161"/>
        <v>54055.555555555555</v>
      </c>
      <c r="V815" s="25">
        <f>MAX(0,T815*(1+inputs!$B$33)-MAX(0,inputs!$B$31*(U815-inputs!$B$30)))</f>
        <v>41535.2372319067</v>
      </c>
      <c r="W815" s="26">
        <f t="shared" si="162"/>
        <v>60866.666666666664</v>
      </c>
      <c r="X815" s="25">
        <f>MAX(0,V815*(1+inputs!$B$33)-MAX(0,inputs!$B$31*(W815-inputs!$B$30)))</f>
        <v>38496.825790385294</v>
      </c>
      <c r="Y815" s="26">
        <f t="shared" si="163"/>
        <v>67677.777777777781</v>
      </c>
      <c r="Z815" s="25">
        <f>MAX(0,X815*(1+inputs!$B$33)-MAX(0,inputs!$B$31*(Y815-inputs!$B$30)))</f>
        <v>34799.838177241065</v>
      </c>
      <c r="AA815" s="25">
        <f>MAX(0,Y815*(1+inputs!$B$33)-MAX(0,inputs!$B$31*(Z815-inputs!$B$30)))</f>
        <v>67377.519008492745</v>
      </c>
      <c r="AB815" s="26">
        <f t="shared" si="164"/>
        <v>81300</v>
      </c>
      <c r="AC815" s="25">
        <f>MAX(0,AA815*(1+inputs!$B$33)-MAX(0,inputs!$B$31*(AB815-inputs!$B$30)))</f>
        <v>62887.741793620124</v>
      </c>
      <c r="AD815" s="26">
        <f>IF(inputs!$B$27="YES",MAX(0,inputs!$B$31*(AB815-inputs!$B$30)),0)</f>
        <v>0</v>
      </c>
      <c r="AE815" s="3">
        <f t="shared" si="165"/>
        <v>28204.050000000003</v>
      </c>
      <c r="AF815" s="1">
        <f t="shared" si="168"/>
        <v>0.42</v>
      </c>
      <c r="AG815" s="8">
        <f t="shared" si="166"/>
        <v>53095.95</v>
      </c>
    </row>
    <row r="816" spans="1:33" x14ac:dyDescent="0.2">
      <c r="A816" s="11">
        <f t="shared" si="167"/>
        <v>81400</v>
      </c>
      <c r="B816" s="15">
        <f>inputs!$C$3-MAX(0,MIN((calculations!A816-inputs!$B$8)*0.5,inputs!$C$3))+IF(AND(inputs!$B$23="YES",A816&lt;=inputs!$B$25),inputs!$B$24,0)</f>
        <v>12570</v>
      </c>
      <c r="C816" s="15">
        <f>MAX(0,MIN(A816-B816,inputs!$C$4)*inputs!$B$3)</f>
        <v>7540.2000000000007</v>
      </c>
      <c r="D816" s="16">
        <f>MAX(0,(MIN(A816,inputs!$C$5)-(inputs!$C$4+B816))*inputs!$B$4)</f>
        <v>12451.6</v>
      </c>
      <c r="E816" s="16">
        <f>MAX(0, (calculations!A816-inputs!$C$5)*inputs!$B$5)</f>
        <v>0</v>
      </c>
      <c r="F816" s="19">
        <f>MAX(0,inputs!$B$13*(MIN(calculations!A816,inputs!$C$14)-inputs!$C$13))+MAX(0,inputs!$B$14*(calculations!A816-inputs!$C$14))</f>
        <v>5617.85</v>
      </c>
      <c r="G816" s="22">
        <f>MAX(MIN((calculations!A816-inputs!$B$21)/10000,100%),0) * inputs!$B$18</f>
        <v>2636.4</v>
      </c>
      <c r="H816" s="22">
        <f>IF(AND(inputs!$B$35="YES", calculations!A816&gt;=inputs!$B$36,calculations!A816&lt;inputs!$B$37),inputs!$B$38*MIN(2,inputs!$B$17),0)</f>
        <v>0</v>
      </c>
      <c r="I816" s="25">
        <f>MIN(inputs!$B$32,A816)</f>
        <v>20000</v>
      </c>
      <c r="J816" s="25">
        <f>inputs!$B$29*(1+inputs!$B$33)-MAX(0,inputs!$B$31*(I816-inputs!$B$30))</f>
        <v>46486.999999999993</v>
      </c>
      <c r="K816" s="26">
        <f t="shared" si="156"/>
        <v>20000</v>
      </c>
      <c r="L816" s="25">
        <f>MAX(0,J816*(1+inputs!$B$33)-MAX(0,inputs!$B$31*(K816-inputs!$B$30)))</f>
        <v>47184.304999999986</v>
      </c>
      <c r="M816" s="26">
        <f t="shared" si="157"/>
        <v>26822.222222222223</v>
      </c>
      <c r="N816" s="25">
        <f>MAX(0,L816*(1+inputs!$B$33)-MAX(0,inputs!$B$31*(M816-inputs!$B$30)))</f>
        <v>47294.629574999977</v>
      </c>
      <c r="O816" s="26">
        <f t="shared" si="158"/>
        <v>33644.444444444445</v>
      </c>
      <c r="P816" s="25">
        <f>MAX(0,N816*(1+inputs!$B$33)-MAX(0,inputs!$B$31*(O816-inputs!$B$30)))</f>
        <v>46792.609018624971</v>
      </c>
      <c r="Q816" s="26">
        <f t="shared" si="159"/>
        <v>40466.666666666672</v>
      </c>
      <c r="R816" s="25">
        <f>MAX(0,P816*(1+inputs!$B$33)-MAX(0,inputs!$B$31*(Q816-inputs!$B$30)))</f>
        <v>45669.058153904341</v>
      </c>
      <c r="S816" s="26">
        <f t="shared" si="160"/>
        <v>47288.888888888891</v>
      </c>
      <c r="T816" s="25">
        <f>MAX(0,R816*(1+inputs!$B$33)-MAX(0,inputs!$B$31*(S816-inputs!$B$30)))</f>
        <v>43914.654026212898</v>
      </c>
      <c r="U816" s="26">
        <f t="shared" si="161"/>
        <v>54111.111111111109</v>
      </c>
      <c r="V816" s="25">
        <f>MAX(0,T816*(1+inputs!$B$33)-MAX(0,inputs!$B$31*(U816-inputs!$B$30)))</f>
        <v>41519.933836606084</v>
      </c>
      <c r="W816" s="26">
        <f t="shared" si="162"/>
        <v>60933.333333333336</v>
      </c>
      <c r="X816" s="25">
        <f>MAX(0,V816*(1+inputs!$B$33)-MAX(0,inputs!$B$31*(W816-inputs!$B$30)))</f>
        <v>38475.29284415517</v>
      </c>
      <c r="Y816" s="26">
        <f t="shared" si="163"/>
        <v>67755.555555555562</v>
      </c>
      <c r="Z816" s="25">
        <f>MAX(0,X816*(1+inputs!$B$33)-MAX(0,inputs!$B$31*(Y816-inputs!$B$30)))</f>
        <v>34770.982236817494</v>
      </c>
      <c r="AA816" s="25">
        <f>MAX(0,Y816*(1+inputs!$B$33)-MAX(0,inputs!$B$31*(Z816-inputs!$B$30)))</f>
        <v>67459.06048757532</v>
      </c>
      <c r="AB816" s="26">
        <f t="shared" si="164"/>
        <v>81400</v>
      </c>
      <c r="AC816" s="25">
        <f>MAX(0,AA816*(1+inputs!$B$33)-MAX(0,inputs!$B$31*(AB816-inputs!$B$30)))</f>
        <v>62961.506394888944</v>
      </c>
      <c r="AD816" s="26">
        <f>IF(inputs!$B$27="YES",MAX(0,inputs!$B$31*(AB816-inputs!$B$30)),0)</f>
        <v>0</v>
      </c>
      <c r="AE816" s="3">
        <f t="shared" si="165"/>
        <v>28246.050000000003</v>
      </c>
      <c r="AF816" s="1">
        <f t="shared" si="168"/>
        <v>0.42</v>
      </c>
      <c r="AG816" s="8">
        <f t="shared" si="166"/>
        <v>53153.95</v>
      </c>
    </row>
    <row r="817" spans="1:33" x14ac:dyDescent="0.2">
      <c r="A817" s="11">
        <f t="shared" si="167"/>
        <v>81500</v>
      </c>
      <c r="B817" s="15">
        <f>inputs!$C$3-MAX(0,MIN((calculations!A817-inputs!$B$8)*0.5,inputs!$C$3))+IF(AND(inputs!$B$23="YES",A817&lt;=inputs!$B$25),inputs!$B$24,0)</f>
        <v>12570</v>
      </c>
      <c r="C817" s="15">
        <f>MAX(0,MIN(A817-B817,inputs!$C$4)*inputs!$B$3)</f>
        <v>7540.2000000000007</v>
      </c>
      <c r="D817" s="16">
        <f>MAX(0,(MIN(A817,inputs!$C$5)-(inputs!$C$4+B817))*inputs!$B$4)</f>
        <v>12491.6</v>
      </c>
      <c r="E817" s="16">
        <f>MAX(0, (calculations!A817-inputs!$C$5)*inputs!$B$5)</f>
        <v>0</v>
      </c>
      <c r="F817" s="19">
        <f>MAX(0,inputs!$B$13*(MIN(calculations!A817,inputs!$C$14)-inputs!$C$13))+MAX(0,inputs!$B$14*(calculations!A817-inputs!$C$14))</f>
        <v>5619.85</v>
      </c>
      <c r="G817" s="22">
        <f>MAX(MIN((calculations!A817-inputs!$B$21)/10000,100%),0) * inputs!$B$18</f>
        <v>2636.4</v>
      </c>
      <c r="H817" s="22">
        <f>IF(AND(inputs!$B$35="YES", calculations!A817&gt;=inputs!$B$36,calculations!A817&lt;inputs!$B$37),inputs!$B$38*MIN(2,inputs!$B$17),0)</f>
        <v>0</v>
      </c>
      <c r="I817" s="25">
        <f>MIN(inputs!$B$32,A817)</f>
        <v>20000</v>
      </c>
      <c r="J817" s="25">
        <f>inputs!$B$29*(1+inputs!$B$33)-MAX(0,inputs!$B$31*(I817-inputs!$B$30))</f>
        <v>46486.999999999993</v>
      </c>
      <c r="K817" s="26">
        <f t="shared" si="156"/>
        <v>20000</v>
      </c>
      <c r="L817" s="25">
        <f>MAX(0,J817*(1+inputs!$B$33)-MAX(0,inputs!$B$31*(K817-inputs!$B$30)))</f>
        <v>47184.304999999986</v>
      </c>
      <c r="M817" s="26">
        <f t="shared" si="157"/>
        <v>26833.333333333332</v>
      </c>
      <c r="N817" s="25">
        <f>MAX(0,L817*(1+inputs!$B$33)-MAX(0,inputs!$B$31*(M817-inputs!$B$30)))</f>
        <v>47293.629574999977</v>
      </c>
      <c r="O817" s="26">
        <f t="shared" si="158"/>
        <v>33666.666666666664</v>
      </c>
      <c r="P817" s="25">
        <f>MAX(0,N817*(1+inputs!$B$33)-MAX(0,inputs!$B$31*(O817-inputs!$B$30)))</f>
        <v>46789.594018624972</v>
      </c>
      <c r="Q817" s="26">
        <f t="shared" si="159"/>
        <v>40500</v>
      </c>
      <c r="R817" s="25">
        <f>MAX(0,P817*(1+inputs!$B$33)-MAX(0,inputs!$B$31*(Q817-inputs!$B$30)))</f>
        <v>45662.99792890434</v>
      </c>
      <c r="S817" s="26">
        <f t="shared" si="160"/>
        <v>47333.333333333328</v>
      </c>
      <c r="T817" s="25">
        <f>MAX(0,R817*(1+inputs!$B$33)-MAX(0,inputs!$B$31*(S817-inputs!$B$30)))</f>
        <v>43904.502897837898</v>
      </c>
      <c r="U817" s="26">
        <f t="shared" si="161"/>
        <v>54166.666666666664</v>
      </c>
      <c r="V817" s="25">
        <f>MAX(0,T817*(1+inputs!$B$33)-MAX(0,inputs!$B$31*(U817-inputs!$B$30)))</f>
        <v>41504.63044130546</v>
      </c>
      <c r="W817" s="26">
        <f t="shared" si="162"/>
        <v>61000</v>
      </c>
      <c r="X817" s="25">
        <f>MAX(0,V817*(1+inputs!$B$33)-MAX(0,inputs!$B$31*(W817-inputs!$B$30)))</f>
        <v>38453.759897925032</v>
      </c>
      <c r="Y817" s="26">
        <f t="shared" si="163"/>
        <v>67833.333333333343</v>
      </c>
      <c r="Z817" s="25">
        <f>MAX(0,X817*(1+inputs!$B$33)-MAX(0,inputs!$B$31*(Y817-inputs!$B$30)))</f>
        <v>34742.126296393901</v>
      </c>
      <c r="AA817" s="25">
        <f>MAX(0,Y817*(1+inputs!$B$33)-MAX(0,inputs!$B$31*(Z817-inputs!$B$30)))</f>
        <v>67540.601966657894</v>
      </c>
      <c r="AB817" s="26">
        <f t="shared" si="164"/>
        <v>81500</v>
      </c>
      <c r="AC817" s="25">
        <f>MAX(0,AA817*(1+inputs!$B$33)-MAX(0,inputs!$B$31*(AB817-inputs!$B$30)))</f>
        <v>63035.270996157749</v>
      </c>
      <c r="AD817" s="26">
        <f>IF(inputs!$B$27="YES",MAX(0,inputs!$B$31*(AB817-inputs!$B$30)),0)</f>
        <v>0</v>
      </c>
      <c r="AE817" s="3">
        <f t="shared" si="165"/>
        <v>28288.050000000003</v>
      </c>
      <c r="AF817" s="1">
        <f t="shared" si="168"/>
        <v>0.42</v>
      </c>
      <c r="AG817" s="8">
        <f t="shared" si="166"/>
        <v>53211.95</v>
      </c>
    </row>
    <row r="818" spans="1:33" x14ac:dyDescent="0.2">
      <c r="A818" s="11">
        <f t="shared" si="167"/>
        <v>81600</v>
      </c>
      <c r="B818" s="15">
        <f>inputs!$C$3-MAX(0,MIN((calculations!A818-inputs!$B$8)*0.5,inputs!$C$3))+IF(AND(inputs!$B$23="YES",A818&lt;=inputs!$B$25),inputs!$B$24,0)</f>
        <v>12570</v>
      </c>
      <c r="C818" s="15">
        <f>MAX(0,MIN(A818-B818,inputs!$C$4)*inputs!$B$3)</f>
        <v>7540.2000000000007</v>
      </c>
      <c r="D818" s="16">
        <f>MAX(0,(MIN(A818,inputs!$C$5)-(inputs!$C$4+B818))*inputs!$B$4)</f>
        <v>12531.6</v>
      </c>
      <c r="E818" s="16">
        <f>MAX(0, (calculations!A818-inputs!$C$5)*inputs!$B$5)</f>
        <v>0</v>
      </c>
      <c r="F818" s="19">
        <f>MAX(0,inputs!$B$13*(MIN(calculations!A818,inputs!$C$14)-inputs!$C$13))+MAX(0,inputs!$B$14*(calculations!A818-inputs!$C$14))</f>
        <v>5621.85</v>
      </c>
      <c r="G818" s="22">
        <f>MAX(MIN((calculations!A818-inputs!$B$21)/10000,100%),0) * inputs!$B$18</f>
        <v>2636.4</v>
      </c>
      <c r="H818" s="22">
        <f>IF(AND(inputs!$B$35="YES", calculations!A818&gt;=inputs!$B$36,calculations!A818&lt;inputs!$B$37),inputs!$B$38*MIN(2,inputs!$B$17),0)</f>
        <v>0</v>
      </c>
      <c r="I818" s="25">
        <f>MIN(inputs!$B$32,A818)</f>
        <v>20000</v>
      </c>
      <c r="J818" s="25">
        <f>inputs!$B$29*(1+inputs!$B$33)-MAX(0,inputs!$B$31*(I818-inputs!$B$30))</f>
        <v>46486.999999999993</v>
      </c>
      <c r="K818" s="26">
        <f t="shared" si="156"/>
        <v>20000</v>
      </c>
      <c r="L818" s="25">
        <f>MAX(0,J818*(1+inputs!$B$33)-MAX(0,inputs!$B$31*(K818-inputs!$B$30)))</f>
        <v>47184.304999999986</v>
      </c>
      <c r="M818" s="26">
        <f t="shared" si="157"/>
        <v>26844.444444444445</v>
      </c>
      <c r="N818" s="25">
        <f>MAX(0,L818*(1+inputs!$B$33)-MAX(0,inputs!$B$31*(M818-inputs!$B$30)))</f>
        <v>47292.629574999977</v>
      </c>
      <c r="O818" s="26">
        <f t="shared" si="158"/>
        <v>33688.888888888891</v>
      </c>
      <c r="P818" s="25">
        <f>MAX(0,N818*(1+inputs!$B$33)-MAX(0,inputs!$B$31*(O818-inputs!$B$30)))</f>
        <v>46786.579018624972</v>
      </c>
      <c r="Q818" s="26">
        <f t="shared" si="159"/>
        <v>40533.333333333328</v>
      </c>
      <c r="R818" s="25">
        <f>MAX(0,P818*(1+inputs!$B$33)-MAX(0,inputs!$B$31*(Q818-inputs!$B$30)))</f>
        <v>45656.937703904339</v>
      </c>
      <c r="S818" s="26">
        <f t="shared" si="160"/>
        <v>47377.777777777781</v>
      </c>
      <c r="T818" s="25">
        <f>MAX(0,R818*(1+inputs!$B$33)-MAX(0,inputs!$B$31*(S818-inputs!$B$30)))</f>
        <v>43894.351769462897</v>
      </c>
      <c r="U818" s="26">
        <f t="shared" si="161"/>
        <v>54222.222222222219</v>
      </c>
      <c r="V818" s="25">
        <f>MAX(0,T818*(1+inputs!$B$33)-MAX(0,inputs!$B$31*(U818-inputs!$B$30)))</f>
        <v>41489.327046004837</v>
      </c>
      <c r="W818" s="26">
        <f t="shared" si="162"/>
        <v>61066.666666666664</v>
      </c>
      <c r="X818" s="25">
        <f>MAX(0,V818*(1+inputs!$B$33)-MAX(0,inputs!$B$31*(W818-inputs!$B$30)))</f>
        <v>38432.226951694902</v>
      </c>
      <c r="Y818" s="26">
        <f t="shared" si="163"/>
        <v>67911.111111111109</v>
      </c>
      <c r="Z818" s="25">
        <f>MAX(0,X818*(1+inputs!$B$33)-MAX(0,inputs!$B$31*(Y818-inputs!$B$30)))</f>
        <v>34713.270355970322</v>
      </c>
      <c r="AA818" s="25">
        <f>MAX(0,Y818*(1+inputs!$B$33)-MAX(0,inputs!$B$31*(Z818-inputs!$B$30)))</f>
        <v>67622.143445740439</v>
      </c>
      <c r="AB818" s="26">
        <f t="shared" si="164"/>
        <v>81600</v>
      </c>
      <c r="AC818" s="25">
        <f>MAX(0,AA818*(1+inputs!$B$33)-MAX(0,inputs!$B$31*(AB818-inputs!$B$30)))</f>
        <v>63109.03559742654</v>
      </c>
      <c r="AD818" s="26">
        <f>IF(inputs!$B$27="YES",MAX(0,inputs!$B$31*(AB818-inputs!$B$30)),0)</f>
        <v>0</v>
      </c>
      <c r="AE818" s="3">
        <f t="shared" si="165"/>
        <v>28330.050000000003</v>
      </c>
      <c r="AF818" s="1">
        <f t="shared" si="168"/>
        <v>0.42</v>
      </c>
      <c r="AG818" s="8">
        <f t="shared" si="166"/>
        <v>53269.95</v>
      </c>
    </row>
    <row r="819" spans="1:33" x14ac:dyDescent="0.2">
      <c r="A819" s="11">
        <f t="shared" si="167"/>
        <v>81700</v>
      </c>
      <c r="B819" s="15">
        <f>inputs!$C$3-MAX(0,MIN((calculations!A819-inputs!$B$8)*0.5,inputs!$C$3))+IF(AND(inputs!$B$23="YES",A819&lt;=inputs!$B$25),inputs!$B$24,0)</f>
        <v>12570</v>
      </c>
      <c r="C819" s="15">
        <f>MAX(0,MIN(A819-B819,inputs!$C$4)*inputs!$B$3)</f>
        <v>7540.2000000000007</v>
      </c>
      <c r="D819" s="16">
        <f>MAX(0,(MIN(A819,inputs!$C$5)-(inputs!$C$4+B819))*inputs!$B$4)</f>
        <v>12571.6</v>
      </c>
      <c r="E819" s="16">
        <f>MAX(0, (calculations!A819-inputs!$C$5)*inputs!$B$5)</f>
        <v>0</v>
      </c>
      <c r="F819" s="19">
        <f>MAX(0,inputs!$B$13*(MIN(calculations!A819,inputs!$C$14)-inputs!$C$13))+MAX(0,inputs!$B$14*(calculations!A819-inputs!$C$14))</f>
        <v>5623.85</v>
      </c>
      <c r="G819" s="22">
        <f>MAX(MIN((calculations!A819-inputs!$B$21)/10000,100%),0) * inputs!$B$18</f>
        <v>2636.4</v>
      </c>
      <c r="H819" s="22">
        <f>IF(AND(inputs!$B$35="YES", calculations!A819&gt;=inputs!$B$36,calculations!A819&lt;inputs!$B$37),inputs!$B$38*MIN(2,inputs!$B$17),0)</f>
        <v>0</v>
      </c>
      <c r="I819" s="25">
        <f>MIN(inputs!$B$32,A819)</f>
        <v>20000</v>
      </c>
      <c r="J819" s="25">
        <f>inputs!$B$29*(1+inputs!$B$33)-MAX(0,inputs!$B$31*(I819-inputs!$B$30))</f>
        <v>46486.999999999993</v>
      </c>
      <c r="K819" s="26">
        <f t="shared" si="156"/>
        <v>20000</v>
      </c>
      <c r="L819" s="25">
        <f>MAX(0,J819*(1+inputs!$B$33)-MAX(0,inputs!$B$31*(K819-inputs!$B$30)))</f>
        <v>47184.304999999986</v>
      </c>
      <c r="M819" s="26">
        <f t="shared" si="157"/>
        <v>26855.555555555555</v>
      </c>
      <c r="N819" s="25">
        <f>MAX(0,L819*(1+inputs!$B$33)-MAX(0,inputs!$B$31*(M819-inputs!$B$30)))</f>
        <v>47291.629574999977</v>
      </c>
      <c r="O819" s="26">
        <f t="shared" si="158"/>
        <v>33711.111111111109</v>
      </c>
      <c r="P819" s="25">
        <f>MAX(0,N819*(1+inputs!$B$33)-MAX(0,inputs!$B$31*(O819-inputs!$B$30)))</f>
        <v>46783.564018624973</v>
      </c>
      <c r="Q819" s="26">
        <f t="shared" si="159"/>
        <v>40566.666666666672</v>
      </c>
      <c r="R819" s="25">
        <f>MAX(0,P819*(1+inputs!$B$33)-MAX(0,inputs!$B$31*(Q819-inputs!$B$30)))</f>
        <v>45650.877478904338</v>
      </c>
      <c r="S819" s="26">
        <f t="shared" si="160"/>
        <v>47422.222222222219</v>
      </c>
      <c r="T819" s="25">
        <f>MAX(0,R819*(1+inputs!$B$33)-MAX(0,inputs!$B$31*(S819-inputs!$B$30)))</f>
        <v>43884.200641087897</v>
      </c>
      <c r="U819" s="26">
        <f t="shared" si="161"/>
        <v>54277.777777777781</v>
      </c>
      <c r="V819" s="25">
        <f>MAX(0,T819*(1+inputs!$B$33)-MAX(0,inputs!$B$31*(U819-inputs!$B$30)))</f>
        <v>41474.023650704206</v>
      </c>
      <c r="W819" s="26">
        <f t="shared" si="162"/>
        <v>61133.333333333336</v>
      </c>
      <c r="X819" s="25">
        <f>MAX(0,V819*(1+inputs!$B$33)-MAX(0,inputs!$B$31*(W819-inputs!$B$30)))</f>
        <v>38410.694005464764</v>
      </c>
      <c r="Y819" s="26">
        <f t="shared" si="163"/>
        <v>67988.888888888891</v>
      </c>
      <c r="Z819" s="25">
        <f>MAX(0,X819*(1+inputs!$B$33)-MAX(0,inputs!$B$31*(Y819-inputs!$B$30)))</f>
        <v>34684.414415546729</v>
      </c>
      <c r="AA819" s="25">
        <f>MAX(0,Y819*(1+inputs!$B$33)-MAX(0,inputs!$B$31*(Z819-inputs!$B$30)))</f>
        <v>67703.684924823014</v>
      </c>
      <c r="AB819" s="26">
        <f t="shared" si="164"/>
        <v>81700</v>
      </c>
      <c r="AC819" s="25">
        <f>MAX(0,AA819*(1+inputs!$B$33)-MAX(0,inputs!$B$31*(AB819-inputs!$B$30)))</f>
        <v>63182.800198695346</v>
      </c>
      <c r="AD819" s="26">
        <f>IF(inputs!$B$27="YES",MAX(0,inputs!$B$31*(AB819-inputs!$B$30)),0)</f>
        <v>0</v>
      </c>
      <c r="AE819" s="3">
        <f t="shared" si="165"/>
        <v>28372.050000000003</v>
      </c>
      <c r="AF819" s="1">
        <f t="shared" si="168"/>
        <v>0.42</v>
      </c>
      <c r="AG819" s="8">
        <f t="shared" si="166"/>
        <v>53327.95</v>
      </c>
    </row>
    <row r="820" spans="1:33" x14ac:dyDescent="0.2">
      <c r="A820" s="11">
        <f t="shared" si="167"/>
        <v>81800</v>
      </c>
      <c r="B820" s="15">
        <f>inputs!$C$3-MAX(0,MIN((calculations!A820-inputs!$B$8)*0.5,inputs!$C$3))+IF(AND(inputs!$B$23="YES",A820&lt;=inputs!$B$25),inputs!$B$24,0)</f>
        <v>12570</v>
      </c>
      <c r="C820" s="15">
        <f>MAX(0,MIN(A820-B820,inputs!$C$4)*inputs!$B$3)</f>
        <v>7540.2000000000007</v>
      </c>
      <c r="D820" s="16">
        <f>MAX(0,(MIN(A820,inputs!$C$5)-(inputs!$C$4+B820))*inputs!$B$4)</f>
        <v>12611.6</v>
      </c>
      <c r="E820" s="16">
        <f>MAX(0, (calculations!A820-inputs!$C$5)*inputs!$B$5)</f>
        <v>0</v>
      </c>
      <c r="F820" s="19">
        <f>MAX(0,inputs!$B$13*(MIN(calculations!A820,inputs!$C$14)-inputs!$C$13))+MAX(0,inputs!$B$14*(calculations!A820-inputs!$C$14))</f>
        <v>5625.85</v>
      </c>
      <c r="G820" s="22">
        <f>MAX(MIN((calculations!A820-inputs!$B$21)/10000,100%),0) * inputs!$B$18</f>
        <v>2636.4</v>
      </c>
      <c r="H820" s="22">
        <f>IF(AND(inputs!$B$35="YES", calculations!A820&gt;=inputs!$B$36,calculations!A820&lt;inputs!$B$37),inputs!$B$38*MIN(2,inputs!$B$17),0)</f>
        <v>0</v>
      </c>
      <c r="I820" s="25">
        <f>MIN(inputs!$B$32,A820)</f>
        <v>20000</v>
      </c>
      <c r="J820" s="25">
        <f>inputs!$B$29*(1+inputs!$B$33)-MAX(0,inputs!$B$31*(I820-inputs!$B$30))</f>
        <v>46486.999999999993</v>
      </c>
      <c r="K820" s="26">
        <f t="shared" si="156"/>
        <v>20000</v>
      </c>
      <c r="L820" s="25">
        <f>MAX(0,J820*(1+inputs!$B$33)-MAX(0,inputs!$B$31*(K820-inputs!$B$30)))</f>
        <v>47184.304999999986</v>
      </c>
      <c r="M820" s="26">
        <f t="shared" si="157"/>
        <v>26866.666666666668</v>
      </c>
      <c r="N820" s="25">
        <f>MAX(0,L820*(1+inputs!$B$33)-MAX(0,inputs!$B$31*(M820-inputs!$B$30)))</f>
        <v>47290.629574999977</v>
      </c>
      <c r="O820" s="26">
        <f t="shared" si="158"/>
        <v>33733.333333333336</v>
      </c>
      <c r="P820" s="25">
        <f>MAX(0,N820*(1+inputs!$B$33)-MAX(0,inputs!$B$31*(O820-inputs!$B$30)))</f>
        <v>46780.549018624966</v>
      </c>
      <c r="Q820" s="26">
        <f t="shared" si="159"/>
        <v>40600</v>
      </c>
      <c r="R820" s="25">
        <f>MAX(0,P820*(1+inputs!$B$33)-MAX(0,inputs!$B$31*(Q820-inputs!$B$30)))</f>
        <v>45644.817253904337</v>
      </c>
      <c r="S820" s="26">
        <f t="shared" si="160"/>
        <v>47466.666666666672</v>
      </c>
      <c r="T820" s="25">
        <f>MAX(0,R820*(1+inputs!$B$33)-MAX(0,inputs!$B$31*(S820-inputs!$B$30)))</f>
        <v>43874.049512712896</v>
      </c>
      <c r="U820" s="26">
        <f t="shared" si="161"/>
        <v>54333.333333333336</v>
      </c>
      <c r="V820" s="25">
        <f>MAX(0,T820*(1+inputs!$B$33)-MAX(0,inputs!$B$31*(U820-inputs!$B$30)))</f>
        <v>41458.720255403583</v>
      </c>
      <c r="W820" s="26">
        <f t="shared" si="162"/>
        <v>61200</v>
      </c>
      <c r="X820" s="25">
        <f>MAX(0,V820*(1+inputs!$B$33)-MAX(0,inputs!$B$31*(W820-inputs!$B$30)))</f>
        <v>38389.161059234633</v>
      </c>
      <c r="Y820" s="26">
        <f t="shared" si="163"/>
        <v>68066.666666666657</v>
      </c>
      <c r="Z820" s="25">
        <f>MAX(0,X820*(1+inputs!$B$33)-MAX(0,inputs!$B$31*(Y820-inputs!$B$30)))</f>
        <v>34655.558475123151</v>
      </c>
      <c r="AA820" s="25">
        <f>MAX(0,Y820*(1+inputs!$B$33)-MAX(0,inputs!$B$31*(Z820-inputs!$B$30)))</f>
        <v>67785.226403905574</v>
      </c>
      <c r="AB820" s="26">
        <f t="shared" si="164"/>
        <v>81800</v>
      </c>
      <c r="AC820" s="25">
        <f>MAX(0,AA820*(1+inputs!$B$33)-MAX(0,inputs!$B$31*(AB820-inputs!$B$30)))</f>
        <v>63256.564799964151</v>
      </c>
      <c r="AD820" s="26">
        <f>IF(inputs!$B$27="YES",MAX(0,inputs!$B$31*(AB820-inputs!$B$30)),0)</f>
        <v>0</v>
      </c>
      <c r="AE820" s="3">
        <f t="shared" si="165"/>
        <v>28414.050000000003</v>
      </c>
      <c r="AF820" s="1">
        <f t="shared" si="168"/>
        <v>0.42</v>
      </c>
      <c r="AG820" s="8">
        <f t="shared" si="166"/>
        <v>53385.95</v>
      </c>
    </row>
    <row r="821" spans="1:33" x14ac:dyDescent="0.2">
      <c r="A821" s="11">
        <f t="shared" si="167"/>
        <v>81900</v>
      </c>
      <c r="B821" s="15">
        <f>inputs!$C$3-MAX(0,MIN((calculations!A821-inputs!$B$8)*0.5,inputs!$C$3))+IF(AND(inputs!$B$23="YES",A821&lt;=inputs!$B$25),inputs!$B$24,0)</f>
        <v>12570</v>
      </c>
      <c r="C821" s="15">
        <f>MAX(0,MIN(A821-B821,inputs!$C$4)*inputs!$B$3)</f>
        <v>7540.2000000000007</v>
      </c>
      <c r="D821" s="16">
        <f>MAX(0,(MIN(A821,inputs!$C$5)-(inputs!$C$4+B821))*inputs!$B$4)</f>
        <v>12651.6</v>
      </c>
      <c r="E821" s="16">
        <f>MAX(0, (calculations!A821-inputs!$C$5)*inputs!$B$5)</f>
        <v>0</v>
      </c>
      <c r="F821" s="19">
        <f>MAX(0,inputs!$B$13*(MIN(calculations!A821,inputs!$C$14)-inputs!$C$13))+MAX(0,inputs!$B$14*(calculations!A821-inputs!$C$14))</f>
        <v>5627.85</v>
      </c>
      <c r="G821" s="22">
        <f>MAX(MIN((calculations!A821-inputs!$B$21)/10000,100%),0) * inputs!$B$18</f>
        <v>2636.4</v>
      </c>
      <c r="H821" s="22">
        <f>IF(AND(inputs!$B$35="YES", calculations!A821&gt;=inputs!$B$36,calculations!A821&lt;inputs!$B$37),inputs!$B$38*MIN(2,inputs!$B$17),0)</f>
        <v>0</v>
      </c>
      <c r="I821" s="25">
        <f>MIN(inputs!$B$32,A821)</f>
        <v>20000</v>
      </c>
      <c r="J821" s="25">
        <f>inputs!$B$29*(1+inputs!$B$33)-MAX(0,inputs!$B$31*(I821-inputs!$B$30))</f>
        <v>46486.999999999993</v>
      </c>
      <c r="K821" s="26">
        <f t="shared" si="156"/>
        <v>20000</v>
      </c>
      <c r="L821" s="25">
        <f>MAX(0,J821*(1+inputs!$B$33)-MAX(0,inputs!$B$31*(K821-inputs!$B$30)))</f>
        <v>47184.304999999986</v>
      </c>
      <c r="M821" s="26">
        <f t="shared" si="157"/>
        <v>26877.777777777777</v>
      </c>
      <c r="N821" s="25">
        <f>MAX(0,L821*(1+inputs!$B$33)-MAX(0,inputs!$B$31*(M821-inputs!$B$30)))</f>
        <v>47289.629574999977</v>
      </c>
      <c r="O821" s="26">
        <f t="shared" si="158"/>
        <v>33755.555555555555</v>
      </c>
      <c r="P821" s="25">
        <f>MAX(0,N821*(1+inputs!$B$33)-MAX(0,inputs!$B$31*(O821-inputs!$B$30)))</f>
        <v>46777.534018624967</v>
      </c>
      <c r="Q821" s="26">
        <f t="shared" si="159"/>
        <v>40633.333333333328</v>
      </c>
      <c r="R821" s="25">
        <f>MAX(0,P821*(1+inputs!$B$33)-MAX(0,inputs!$B$31*(Q821-inputs!$B$30)))</f>
        <v>45638.757028904336</v>
      </c>
      <c r="S821" s="26">
        <f t="shared" si="160"/>
        <v>47511.111111111109</v>
      </c>
      <c r="T821" s="25">
        <f>MAX(0,R821*(1+inputs!$B$33)-MAX(0,inputs!$B$31*(S821-inputs!$B$30)))</f>
        <v>43863.898384337896</v>
      </c>
      <c r="U821" s="26">
        <f t="shared" si="161"/>
        <v>54388.888888888891</v>
      </c>
      <c r="V821" s="25">
        <f>MAX(0,T821*(1+inputs!$B$33)-MAX(0,inputs!$B$31*(U821-inputs!$B$30)))</f>
        <v>41443.41686010296</v>
      </c>
      <c r="W821" s="26">
        <f t="shared" si="162"/>
        <v>61266.666666666664</v>
      </c>
      <c r="X821" s="25">
        <f>MAX(0,V821*(1+inputs!$B$33)-MAX(0,inputs!$B$31*(W821-inputs!$B$30)))</f>
        <v>38367.628113004495</v>
      </c>
      <c r="Y821" s="26">
        <f t="shared" si="163"/>
        <v>68144.444444444438</v>
      </c>
      <c r="Z821" s="25">
        <f>MAX(0,X821*(1+inputs!$B$33)-MAX(0,inputs!$B$31*(Y821-inputs!$B$30)))</f>
        <v>34626.702534699558</v>
      </c>
      <c r="AA821" s="25">
        <f>MAX(0,Y821*(1+inputs!$B$33)-MAX(0,inputs!$B$31*(Z821-inputs!$B$30)))</f>
        <v>67866.767882988133</v>
      </c>
      <c r="AB821" s="26">
        <f t="shared" si="164"/>
        <v>81900</v>
      </c>
      <c r="AC821" s="25">
        <f>MAX(0,AA821*(1+inputs!$B$33)-MAX(0,inputs!$B$31*(AB821-inputs!$B$30)))</f>
        <v>63330.329401232942</v>
      </c>
      <c r="AD821" s="26">
        <f>IF(inputs!$B$27="YES",MAX(0,inputs!$B$31*(AB821-inputs!$B$30)),0)</f>
        <v>0</v>
      </c>
      <c r="AE821" s="3">
        <f t="shared" si="165"/>
        <v>28456.050000000003</v>
      </c>
      <c r="AF821" s="1">
        <f t="shared" si="168"/>
        <v>0.42</v>
      </c>
      <c r="AG821" s="8">
        <f t="shared" si="166"/>
        <v>53443.95</v>
      </c>
    </row>
    <row r="822" spans="1:33" x14ac:dyDescent="0.2">
      <c r="A822" s="11">
        <f t="shared" si="167"/>
        <v>82000</v>
      </c>
      <c r="B822" s="15">
        <f>inputs!$C$3-MAX(0,MIN((calculations!A822-inputs!$B$8)*0.5,inputs!$C$3))+IF(AND(inputs!$B$23="YES",A822&lt;=inputs!$B$25),inputs!$B$24,0)</f>
        <v>12570</v>
      </c>
      <c r="C822" s="15">
        <f>MAX(0,MIN(A822-B822,inputs!$C$4)*inputs!$B$3)</f>
        <v>7540.2000000000007</v>
      </c>
      <c r="D822" s="16">
        <f>MAX(0,(MIN(A822,inputs!$C$5)-(inputs!$C$4+B822))*inputs!$B$4)</f>
        <v>12691.6</v>
      </c>
      <c r="E822" s="16">
        <f>MAX(0, (calculations!A822-inputs!$C$5)*inputs!$B$5)</f>
        <v>0</v>
      </c>
      <c r="F822" s="19">
        <f>MAX(0,inputs!$B$13*(MIN(calculations!A822,inputs!$C$14)-inputs!$C$13))+MAX(0,inputs!$B$14*(calculations!A822-inputs!$C$14))</f>
        <v>5629.85</v>
      </c>
      <c r="G822" s="22">
        <f>MAX(MIN((calculations!A822-inputs!$B$21)/10000,100%),0) * inputs!$B$18</f>
        <v>2636.4</v>
      </c>
      <c r="H822" s="22">
        <f>IF(AND(inputs!$B$35="YES", calculations!A822&gt;=inputs!$B$36,calculations!A822&lt;inputs!$B$37),inputs!$B$38*MIN(2,inputs!$B$17),0)</f>
        <v>0</v>
      </c>
      <c r="I822" s="25">
        <f>MIN(inputs!$B$32,A822)</f>
        <v>20000</v>
      </c>
      <c r="J822" s="25">
        <f>inputs!$B$29*(1+inputs!$B$33)-MAX(0,inputs!$B$31*(I822-inputs!$B$30))</f>
        <v>46486.999999999993</v>
      </c>
      <c r="K822" s="26">
        <f t="shared" si="156"/>
        <v>20000</v>
      </c>
      <c r="L822" s="25">
        <f>MAX(0,J822*(1+inputs!$B$33)-MAX(0,inputs!$B$31*(K822-inputs!$B$30)))</f>
        <v>47184.304999999986</v>
      </c>
      <c r="M822" s="26">
        <f t="shared" si="157"/>
        <v>26888.888888888891</v>
      </c>
      <c r="N822" s="25">
        <f>MAX(0,L822*(1+inputs!$B$33)-MAX(0,inputs!$B$31*(M822-inputs!$B$30)))</f>
        <v>47288.629574999977</v>
      </c>
      <c r="O822" s="26">
        <f t="shared" si="158"/>
        <v>33777.777777777781</v>
      </c>
      <c r="P822" s="25">
        <f>MAX(0,N822*(1+inputs!$B$33)-MAX(0,inputs!$B$31*(O822-inputs!$B$30)))</f>
        <v>46774.519018624967</v>
      </c>
      <c r="Q822" s="26">
        <f t="shared" si="159"/>
        <v>40666.666666666672</v>
      </c>
      <c r="R822" s="25">
        <f>MAX(0,P822*(1+inputs!$B$33)-MAX(0,inputs!$B$31*(Q822-inputs!$B$30)))</f>
        <v>45632.696803904335</v>
      </c>
      <c r="S822" s="26">
        <f t="shared" si="160"/>
        <v>47555.555555555555</v>
      </c>
      <c r="T822" s="25">
        <f>MAX(0,R822*(1+inputs!$B$33)-MAX(0,inputs!$B$31*(S822-inputs!$B$30)))</f>
        <v>43853.747255962895</v>
      </c>
      <c r="U822" s="26">
        <f t="shared" si="161"/>
        <v>54444.444444444445</v>
      </c>
      <c r="V822" s="25">
        <f>MAX(0,T822*(1+inputs!$B$33)-MAX(0,inputs!$B$31*(U822-inputs!$B$30)))</f>
        <v>41428.113464802329</v>
      </c>
      <c r="W822" s="26">
        <f t="shared" si="162"/>
        <v>61333.333333333336</v>
      </c>
      <c r="X822" s="25">
        <f>MAX(0,V822*(1+inputs!$B$33)-MAX(0,inputs!$B$31*(W822-inputs!$B$30)))</f>
        <v>38346.095166774357</v>
      </c>
      <c r="Y822" s="26">
        <f t="shared" si="163"/>
        <v>68222.222222222219</v>
      </c>
      <c r="Z822" s="25">
        <f>MAX(0,X822*(1+inputs!$B$33)-MAX(0,inputs!$B$31*(Y822-inputs!$B$30)))</f>
        <v>34597.846594275965</v>
      </c>
      <c r="AA822" s="25">
        <f>MAX(0,Y822*(1+inputs!$B$33)-MAX(0,inputs!$B$31*(Z822-inputs!$B$30)))</f>
        <v>67948.309362070708</v>
      </c>
      <c r="AB822" s="26">
        <f t="shared" si="164"/>
        <v>82000</v>
      </c>
      <c r="AC822" s="25">
        <f>MAX(0,AA822*(1+inputs!$B$33)-MAX(0,inputs!$B$31*(AB822-inputs!$B$30)))</f>
        <v>63404.094002501763</v>
      </c>
      <c r="AD822" s="26">
        <f>IF(inputs!$B$27="YES",MAX(0,inputs!$B$31*(AB822-inputs!$B$30)),0)</f>
        <v>0</v>
      </c>
      <c r="AE822" s="3">
        <f t="shared" si="165"/>
        <v>28498.050000000003</v>
      </c>
      <c r="AF822" s="1">
        <f t="shared" si="168"/>
        <v>0.42</v>
      </c>
      <c r="AG822" s="8">
        <f t="shared" si="166"/>
        <v>53501.95</v>
      </c>
    </row>
    <row r="823" spans="1:33" x14ac:dyDescent="0.2">
      <c r="A823" s="11">
        <f t="shared" si="167"/>
        <v>82100</v>
      </c>
      <c r="B823" s="15">
        <f>inputs!$C$3-MAX(0,MIN((calculations!A823-inputs!$B$8)*0.5,inputs!$C$3))+IF(AND(inputs!$B$23="YES",A823&lt;=inputs!$B$25),inputs!$B$24,0)</f>
        <v>12570</v>
      </c>
      <c r="C823" s="15">
        <f>MAX(0,MIN(A823-B823,inputs!$C$4)*inputs!$B$3)</f>
        <v>7540.2000000000007</v>
      </c>
      <c r="D823" s="16">
        <f>MAX(0,(MIN(A823,inputs!$C$5)-(inputs!$C$4+B823))*inputs!$B$4)</f>
        <v>12731.6</v>
      </c>
      <c r="E823" s="16">
        <f>MAX(0, (calculations!A823-inputs!$C$5)*inputs!$B$5)</f>
        <v>0</v>
      </c>
      <c r="F823" s="19">
        <f>MAX(0,inputs!$B$13*(MIN(calculations!A823,inputs!$C$14)-inputs!$C$13))+MAX(0,inputs!$B$14*(calculations!A823-inputs!$C$14))</f>
        <v>5631.85</v>
      </c>
      <c r="G823" s="22">
        <f>MAX(MIN((calculations!A823-inputs!$B$21)/10000,100%),0) * inputs!$B$18</f>
        <v>2636.4</v>
      </c>
      <c r="H823" s="22">
        <f>IF(AND(inputs!$B$35="YES", calculations!A823&gt;=inputs!$B$36,calculations!A823&lt;inputs!$B$37),inputs!$B$38*MIN(2,inputs!$B$17),0)</f>
        <v>0</v>
      </c>
      <c r="I823" s="25">
        <f>MIN(inputs!$B$32,A823)</f>
        <v>20000</v>
      </c>
      <c r="J823" s="25">
        <f>inputs!$B$29*(1+inputs!$B$33)-MAX(0,inputs!$B$31*(I823-inputs!$B$30))</f>
        <v>46486.999999999993</v>
      </c>
      <c r="K823" s="26">
        <f t="shared" si="156"/>
        <v>20000</v>
      </c>
      <c r="L823" s="25">
        <f>MAX(0,J823*(1+inputs!$B$33)-MAX(0,inputs!$B$31*(K823-inputs!$B$30)))</f>
        <v>47184.304999999986</v>
      </c>
      <c r="M823" s="26">
        <f t="shared" si="157"/>
        <v>26900</v>
      </c>
      <c r="N823" s="25">
        <f>MAX(0,L823*(1+inputs!$B$33)-MAX(0,inputs!$B$31*(M823-inputs!$B$30)))</f>
        <v>47287.629574999977</v>
      </c>
      <c r="O823" s="26">
        <f t="shared" si="158"/>
        <v>33800</v>
      </c>
      <c r="P823" s="25">
        <f>MAX(0,N823*(1+inputs!$B$33)-MAX(0,inputs!$B$31*(O823-inputs!$B$30)))</f>
        <v>46771.504018624968</v>
      </c>
      <c r="Q823" s="26">
        <f t="shared" si="159"/>
        <v>40700</v>
      </c>
      <c r="R823" s="25">
        <f>MAX(0,P823*(1+inputs!$B$33)-MAX(0,inputs!$B$31*(Q823-inputs!$B$30)))</f>
        <v>45626.636578904334</v>
      </c>
      <c r="S823" s="26">
        <f t="shared" si="160"/>
        <v>47600</v>
      </c>
      <c r="T823" s="25">
        <f>MAX(0,R823*(1+inputs!$B$33)-MAX(0,inputs!$B$31*(S823-inputs!$B$30)))</f>
        <v>43843.596127587894</v>
      </c>
      <c r="U823" s="26">
        <f t="shared" si="161"/>
        <v>54500</v>
      </c>
      <c r="V823" s="25">
        <f>MAX(0,T823*(1+inputs!$B$33)-MAX(0,inputs!$B$31*(U823-inputs!$B$30)))</f>
        <v>41412.810069501706</v>
      </c>
      <c r="W823" s="26">
        <f t="shared" si="162"/>
        <v>61400</v>
      </c>
      <c r="X823" s="25">
        <f>MAX(0,V823*(1+inputs!$B$33)-MAX(0,inputs!$B$31*(W823-inputs!$B$30)))</f>
        <v>38324.562220544227</v>
      </c>
      <c r="Y823" s="26">
        <f t="shared" si="163"/>
        <v>68300</v>
      </c>
      <c r="Z823" s="25">
        <f>MAX(0,X823*(1+inputs!$B$33)-MAX(0,inputs!$B$31*(Y823-inputs!$B$30)))</f>
        <v>34568.990653852386</v>
      </c>
      <c r="AA823" s="25">
        <f>MAX(0,Y823*(1+inputs!$B$33)-MAX(0,inputs!$B$31*(Z823-inputs!$B$30)))</f>
        <v>68029.850841153282</v>
      </c>
      <c r="AB823" s="26">
        <f t="shared" si="164"/>
        <v>82100</v>
      </c>
      <c r="AC823" s="25">
        <f>MAX(0,AA823*(1+inputs!$B$33)-MAX(0,inputs!$B$31*(AB823-inputs!$B$30)))</f>
        <v>63477.858603770568</v>
      </c>
      <c r="AD823" s="26">
        <f>IF(inputs!$B$27="YES",MAX(0,inputs!$B$31*(AB823-inputs!$B$30)),0)</f>
        <v>0</v>
      </c>
      <c r="AE823" s="3">
        <f t="shared" si="165"/>
        <v>28540.050000000003</v>
      </c>
      <c r="AF823" s="1">
        <f t="shared" si="168"/>
        <v>0.42</v>
      </c>
      <c r="AG823" s="8">
        <f t="shared" si="166"/>
        <v>53559.95</v>
      </c>
    </row>
    <row r="824" spans="1:33" x14ac:dyDescent="0.2">
      <c r="A824" s="11">
        <f t="shared" si="167"/>
        <v>82200</v>
      </c>
      <c r="B824" s="15">
        <f>inputs!$C$3-MAX(0,MIN((calculations!A824-inputs!$B$8)*0.5,inputs!$C$3))+IF(AND(inputs!$B$23="YES",A824&lt;=inputs!$B$25),inputs!$B$24,0)</f>
        <v>12570</v>
      </c>
      <c r="C824" s="15">
        <f>MAX(0,MIN(A824-B824,inputs!$C$4)*inputs!$B$3)</f>
        <v>7540.2000000000007</v>
      </c>
      <c r="D824" s="16">
        <f>MAX(0,(MIN(A824,inputs!$C$5)-(inputs!$C$4+B824))*inputs!$B$4)</f>
        <v>12771.6</v>
      </c>
      <c r="E824" s="16">
        <f>MAX(0, (calculations!A824-inputs!$C$5)*inputs!$B$5)</f>
        <v>0</v>
      </c>
      <c r="F824" s="19">
        <f>MAX(0,inputs!$B$13*(MIN(calculations!A824,inputs!$C$14)-inputs!$C$13))+MAX(0,inputs!$B$14*(calculations!A824-inputs!$C$14))</f>
        <v>5633.85</v>
      </c>
      <c r="G824" s="22">
        <f>MAX(MIN((calculations!A824-inputs!$B$21)/10000,100%),0) * inputs!$B$18</f>
        <v>2636.4</v>
      </c>
      <c r="H824" s="22">
        <f>IF(AND(inputs!$B$35="YES", calculations!A824&gt;=inputs!$B$36,calculations!A824&lt;inputs!$B$37),inputs!$B$38*MIN(2,inputs!$B$17),0)</f>
        <v>0</v>
      </c>
      <c r="I824" s="25">
        <f>MIN(inputs!$B$32,A824)</f>
        <v>20000</v>
      </c>
      <c r="J824" s="25">
        <f>inputs!$B$29*(1+inputs!$B$33)-MAX(0,inputs!$B$31*(I824-inputs!$B$30))</f>
        <v>46486.999999999993</v>
      </c>
      <c r="K824" s="26">
        <f t="shared" si="156"/>
        <v>20000</v>
      </c>
      <c r="L824" s="25">
        <f>MAX(0,J824*(1+inputs!$B$33)-MAX(0,inputs!$B$31*(K824-inputs!$B$30)))</f>
        <v>47184.304999999986</v>
      </c>
      <c r="M824" s="26">
        <f t="shared" si="157"/>
        <v>26911.111111111109</v>
      </c>
      <c r="N824" s="25">
        <f>MAX(0,L824*(1+inputs!$B$33)-MAX(0,inputs!$B$31*(M824-inputs!$B$30)))</f>
        <v>47286.629574999977</v>
      </c>
      <c r="O824" s="26">
        <f t="shared" si="158"/>
        <v>33822.222222222219</v>
      </c>
      <c r="P824" s="25">
        <f>MAX(0,N824*(1+inputs!$B$33)-MAX(0,inputs!$B$31*(O824-inputs!$B$30)))</f>
        <v>46768.489018624969</v>
      </c>
      <c r="Q824" s="26">
        <f t="shared" si="159"/>
        <v>40733.333333333328</v>
      </c>
      <c r="R824" s="25">
        <f>MAX(0,P824*(1+inputs!$B$33)-MAX(0,inputs!$B$31*(Q824-inputs!$B$30)))</f>
        <v>45620.576353904333</v>
      </c>
      <c r="S824" s="26">
        <f t="shared" si="160"/>
        <v>47644.444444444445</v>
      </c>
      <c r="T824" s="25">
        <f>MAX(0,R824*(1+inputs!$B$33)-MAX(0,inputs!$B$31*(S824-inputs!$B$30)))</f>
        <v>43833.444999212894</v>
      </c>
      <c r="U824" s="26">
        <f t="shared" si="161"/>
        <v>54555.555555555555</v>
      </c>
      <c r="V824" s="25">
        <f>MAX(0,T824*(1+inputs!$B$33)-MAX(0,inputs!$B$31*(U824-inputs!$B$30)))</f>
        <v>41397.506674201082</v>
      </c>
      <c r="W824" s="26">
        <f t="shared" si="162"/>
        <v>61466.666666666664</v>
      </c>
      <c r="X824" s="25">
        <f>MAX(0,V824*(1+inputs!$B$33)-MAX(0,inputs!$B$31*(W824-inputs!$B$30)))</f>
        <v>38303.029274314089</v>
      </c>
      <c r="Y824" s="26">
        <f t="shared" si="163"/>
        <v>68377.777777777781</v>
      </c>
      <c r="Z824" s="25">
        <f>MAX(0,X824*(1+inputs!$B$33)-MAX(0,inputs!$B$31*(Y824-inputs!$B$30)))</f>
        <v>34540.134713428793</v>
      </c>
      <c r="AA824" s="25">
        <f>MAX(0,Y824*(1+inputs!$B$33)-MAX(0,inputs!$B$31*(Z824-inputs!$B$30)))</f>
        <v>68111.392320235842</v>
      </c>
      <c r="AB824" s="26">
        <f t="shared" si="164"/>
        <v>82200</v>
      </c>
      <c r="AC824" s="25">
        <f>MAX(0,AA824*(1+inputs!$B$33)-MAX(0,inputs!$B$31*(AB824-inputs!$B$30)))</f>
        <v>63551.623205039374</v>
      </c>
      <c r="AD824" s="26">
        <f>IF(inputs!$B$27="YES",MAX(0,inputs!$B$31*(AB824-inputs!$B$30)),0)</f>
        <v>0</v>
      </c>
      <c r="AE824" s="3">
        <f t="shared" si="165"/>
        <v>28582.050000000003</v>
      </c>
      <c r="AF824" s="1">
        <f t="shared" si="168"/>
        <v>0.42</v>
      </c>
      <c r="AG824" s="8">
        <f t="shared" si="166"/>
        <v>53617.95</v>
      </c>
    </row>
    <row r="825" spans="1:33" x14ac:dyDescent="0.2">
      <c r="A825" s="11">
        <f t="shared" si="167"/>
        <v>82300</v>
      </c>
      <c r="B825" s="15">
        <f>inputs!$C$3-MAX(0,MIN((calculations!A825-inputs!$B$8)*0.5,inputs!$C$3))+IF(AND(inputs!$B$23="YES",A825&lt;=inputs!$B$25),inputs!$B$24,0)</f>
        <v>12570</v>
      </c>
      <c r="C825" s="15">
        <f>MAX(0,MIN(A825-B825,inputs!$C$4)*inputs!$B$3)</f>
        <v>7540.2000000000007</v>
      </c>
      <c r="D825" s="16">
        <f>MAX(0,(MIN(A825,inputs!$C$5)-(inputs!$C$4+B825))*inputs!$B$4)</f>
        <v>12811.6</v>
      </c>
      <c r="E825" s="16">
        <f>MAX(0, (calculations!A825-inputs!$C$5)*inputs!$B$5)</f>
        <v>0</v>
      </c>
      <c r="F825" s="19">
        <f>MAX(0,inputs!$B$13*(MIN(calculations!A825,inputs!$C$14)-inputs!$C$13))+MAX(0,inputs!$B$14*(calculations!A825-inputs!$C$14))</f>
        <v>5635.85</v>
      </c>
      <c r="G825" s="22">
        <f>MAX(MIN((calculations!A825-inputs!$B$21)/10000,100%),0) * inputs!$B$18</f>
        <v>2636.4</v>
      </c>
      <c r="H825" s="22">
        <f>IF(AND(inputs!$B$35="YES", calculations!A825&gt;=inputs!$B$36,calculations!A825&lt;inputs!$B$37),inputs!$B$38*MIN(2,inputs!$B$17),0)</f>
        <v>0</v>
      </c>
      <c r="I825" s="25">
        <f>MIN(inputs!$B$32,A825)</f>
        <v>20000</v>
      </c>
      <c r="J825" s="25">
        <f>inputs!$B$29*(1+inputs!$B$33)-MAX(0,inputs!$B$31*(I825-inputs!$B$30))</f>
        <v>46486.999999999993</v>
      </c>
      <c r="K825" s="26">
        <f t="shared" si="156"/>
        <v>20000</v>
      </c>
      <c r="L825" s="25">
        <f>MAX(0,J825*(1+inputs!$B$33)-MAX(0,inputs!$B$31*(K825-inputs!$B$30)))</f>
        <v>47184.304999999986</v>
      </c>
      <c r="M825" s="26">
        <f t="shared" si="157"/>
        <v>26922.222222222223</v>
      </c>
      <c r="N825" s="25">
        <f>MAX(0,L825*(1+inputs!$B$33)-MAX(0,inputs!$B$31*(M825-inputs!$B$30)))</f>
        <v>47285.629574999977</v>
      </c>
      <c r="O825" s="26">
        <f t="shared" si="158"/>
        <v>33844.444444444445</v>
      </c>
      <c r="P825" s="25">
        <f>MAX(0,N825*(1+inputs!$B$33)-MAX(0,inputs!$B$31*(O825-inputs!$B$30)))</f>
        <v>46765.474018624969</v>
      </c>
      <c r="Q825" s="26">
        <f t="shared" si="159"/>
        <v>40766.666666666672</v>
      </c>
      <c r="R825" s="25">
        <f>MAX(0,P825*(1+inputs!$B$33)-MAX(0,inputs!$B$31*(Q825-inputs!$B$30)))</f>
        <v>45614.516128904339</v>
      </c>
      <c r="S825" s="26">
        <f t="shared" si="160"/>
        <v>47688.888888888891</v>
      </c>
      <c r="T825" s="25">
        <f>MAX(0,R825*(1+inputs!$B$33)-MAX(0,inputs!$B$31*(S825-inputs!$B$30)))</f>
        <v>43823.293870837901</v>
      </c>
      <c r="U825" s="26">
        <f t="shared" si="161"/>
        <v>54611.111111111109</v>
      </c>
      <c r="V825" s="25">
        <f>MAX(0,T825*(1+inputs!$B$33)-MAX(0,inputs!$B$31*(U825-inputs!$B$30)))</f>
        <v>41382.203278900466</v>
      </c>
      <c r="W825" s="26">
        <f t="shared" si="162"/>
        <v>61533.333333333336</v>
      </c>
      <c r="X825" s="25">
        <f>MAX(0,V825*(1+inputs!$B$33)-MAX(0,inputs!$B$31*(W825-inputs!$B$30)))</f>
        <v>38281.496328083966</v>
      </c>
      <c r="Y825" s="26">
        <f t="shared" si="163"/>
        <v>68455.555555555562</v>
      </c>
      <c r="Z825" s="25">
        <f>MAX(0,X825*(1+inputs!$B$33)-MAX(0,inputs!$B$31*(Y825-inputs!$B$30)))</f>
        <v>34511.278773005222</v>
      </c>
      <c r="AA825" s="25">
        <f>MAX(0,Y825*(1+inputs!$B$33)-MAX(0,inputs!$B$31*(Z825-inputs!$B$30)))</f>
        <v>68192.933799318416</v>
      </c>
      <c r="AB825" s="26">
        <f t="shared" si="164"/>
        <v>82300</v>
      </c>
      <c r="AC825" s="25">
        <f>MAX(0,AA825*(1+inputs!$B$33)-MAX(0,inputs!$B$31*(AB825-inputs!$B$30)))</f>
        <v>63625.387806308179</v>
      </c>
      <c r="AD825" s="26">
        <f>IF(inputs!$B$27="YES",MAX(0,inputs!$B$31*(AB825-inputs!$B$30)),0)</f>
        <v>0</v>
      </c>
      <c r="AE825" s="3">
        <f t="shared" si="165"/>
        <v>28624.050000000003</v>
      </c>
      <c r="AF825" s="1">
        <f t="shared" si="168"/>
        <v>0.42</v>
      </c>
      <c r="AG825" s="8">
        <f t="shared" si="166"/>
        <v>53675.95</v>
      </c>
    </row>
    <row r="826" spans="1:33" x14ac:dyDescent="0.2">
      <c r="A826" s="11">
        <f t="shared" si="167"/>
        <v>82400</v>
      </c>
      <c r="B826" s="15">
        <f>inputs!$C$3-MAX(0,MIN((calculations!A826-inputs!$B$8)*0.5,inputs!$C$3))+IF(AND(inputs!$B$23="YES",A826&lt;=inputs!$B$25),inputs!$B$24,0)</f>
        <v>12570</v>
      </c>
      <c r="C826" s="15">
        <f>MAX(0,MIN(A826-B826,inputs!$C$4)*inputs!$B$3)</f>
        <v>7540.2000000000007</v>
      </c>
      <c r="D826" s="16">
        <f>MAX(0,(MIN(A826,inputs!$C$5)-(inputs!$C$4+B826))*inputs!$B$4)</f>
        <v>12851.6</v>
      </c>
      <c r="E826" s="16">
        <f>MAX(0, (calculations!A826-inputs!$C$5)*inputs!$B$5)</f>
        <v>0</v>
      </c>
      <c r="F826" s="19">
        <f>MAX(0,inputs!$B$13*(MIN(calculations!A826,inputs!$C$14)-inputs!$C$13))+MAX(0,inputs!$B$14*(calculations!A826-inputs!$C$14))</f>
        <v>5637.85</v>
      </c>
      <c r="G826" s="22">
        <f>MAX(MIN((calculations!A826-inputs!$B$21)/10000,100%),0) * inputs!$B$18</f>
        <v>2636.4</v>
      </c>
      <c r="H826" s="22">
        <f>IF(AND(inputs!$B$35="YES", calculations!A826&gt;=inputs!$B$36,calculations!A826&lt;inputs!$B$37),inputs!$B$38*MIN(2,inputs!$B$17),0)</f>
        <v>0</v>
      </c>
      <c r="I826" s="25">
        <f>MIN(inputs!$B$32,A826)</f>
        <v>20000</v>
      </c>
      <c r="J826" s="25">
        <f>inputs!$B$29*(1+inputs!$B$33)-MAX(0,inputs!$B$31*(I826-inputs!$B$30))</f>
        <v>46486.999999999993</v>
      </c>
      <c r="K826" s="26">
        <f t="shared" si="156"/>
        <v>20000</v>
      </c>
      <c r="L826" s="25">
        <f>MAX(0,J826*(1+inputs!$B$33)-MAX(0,inputs!$B$31*(K826-inputs!$B$30)))</f>
        <v>47184.304999999986</v>
      </c>
      <c r="M826" s="26">
        <f t="shared" si="157"/>
        <v>26933.333333333332</v>
      </c>
      <c r="N826" s="25">
        <f>MAX(0,L826*(1+inputs!$B$33)-MAX(0,inputs!$B$31*(M826-inputs!$B$30)))</f>
        <v>47284.629574999977</v>
      </c>
      <c r="O826" s="26">
        <f t="shared" si="158"/>
        <v>33866.666666666664</v>
      </c>
      <c r="P826" s="25">
        <f>MAX(0,N826*(1+inputs!$B$33)-MAX(0,inputs!$B$31*(O826-inputs!$B$30)))</f>
        <v>46762.45901862497</v>
      </c>
      <c r="Q826" s="26">
        <f t="shared" si="159"/>
        <v>40800</v>
      </c>
      <c r="R826" s="25">
        <f>MAX(0,P826*(1+inputs!$B$33)-MAX(0,inputs!$B$31*(Q826-inputs!$B$30)))</f>
        <v>45608.455903904338</v>
      </c>
      <c r="S826" s="26">
        <f t="shared" si="160"/>
        <v>47733.333333333328</v>
      </c>
      <c r="T826" s="25">
        <f>MAX(0,R826*(1+inputs!$B$33)-MAX(0,inputs!$B$31*(S826-inputs!$B$30)))</f>
        <v>43813.142742462893</v>
      </c>
      <c r="U826" s="26">
        <f t="shared" si="161"/>
        <v>54666.666666666664</v>
      </c>
      <c r="V826" s="25">
        <f>MAX(0,T826*(1+inputs!$B$33)-MAX(0,inputs!$B$31*(U826-inputs!$B$30)))</f>
        <v>41366.899883599828</v>
      </c>
      <c r="W826" s="26">
        <f t="shared" si="162"/>
        <v>61600</v>
      </c>
      <c r="X826" s="25">
        <f>MAX(0,V826*(1+inputs!$B$33)-MAX(0,inputs!$B$31*(W826-inputs!$B$30)))</f>
        <v>38259.96338185382</v>
      </c>
      <c r="Y826" s="26">
        <f t="shared" si="163"/>
        <v>68533.333333333343</v>
      </c>
      <c r="Z826" s="25">
        <f>MAX(0,X826*(1+inputs!$B$33)-MAX(0,inputs!$B$31*(Y826-inputs!$B$30)))</f>
        <v>34482.422832581622</v>
      </c>
      <c r="AA826" s="25">
        <f>MAX(0,Y826*(1+inputs!$B$33)-MAX(0,inputs!$B$31*(Z826-inputs!$B$30)))</f>
        <v>68274.475278400991</v>
      </c>
      <c r="AB826" s="26">
        <f t="shared" si="164"/>
        <v>82400</v>
      </c>
      <c r="AC826" s="25">
        <f>MAX(0,AA826*(1+inputs!$B$33)-MAX(0,inputs!$B$31*(AB826-inputs!$B$30)))</f>
        <v>63699.152407576999</v>
      </c>
      <c r="AD826" s="26">
        <f>IF(inputs!$B$27="YES",MAX(0,inputs!$B$31*(AB826-inputs!$B$30)),0)</f>
        <v>0</v>
      </c>
      <c r="AE826" s="3">
        <f t="shared" si="165"/>
        <v>28666.050000000003</v>
      </c>
      <c r="AF826" s="1">
        <f t="shared" si="168"/>
        <v>0.42</v>
      </c>
      <c r="AG826" s="8">
        <f t="shared" si="166"/>
        <v>53733.95</v>
      </c>
    </row>
    <row r="827" spans="1:33" x14ac:dyDescent="0.2">
      <c r="A827" s="11">
        <f t="shared" si="167"/>
        <v>82500</v>
      </c>
      <c r="B827" s="15">
        <f>inputs!$C$3-MAX(0,MIN((calculations!A827-inputs!$B$8)*0.5,inputs!$C$3))+IF(AND(inputs!$B$23="YES",A827&lt;=inputs!$B$25),inputs!$B$24,0)</f>
        <v>12570</v>
      </c>
      <c r="C827" s="15">
        <f>MAX(0,MIN(A827-B827,inputs!$C$4)*inputs!$B$3)</f>
        <v>7540.2000000000007</v>
      </c>
      <c r="D827" s="16">
        <f>MAX(0,(MIN(A827,inputs!$C$5)-(inputs!$C$4+B827))*inputs!$B$4)</f>
        <v>12891.6</v>
      </c>
      <c r="E827" s="16">
        <f>MAX(0, (calculations!A827-inputs!$C$5)*inputs!$B$5)</f>
        <v>0</v>
      </c>
      <c r="F827" s="19">
        <f>MAX(0,inputs!$B$13*(MIN(calculations!A827,inputs!$C$14)-inputs!$C$13))+MAX(0,inputs!$B$14*(calculations!A827-inputs!$C$14))</f>
        <v>5639.85</v>
      </c>
      <c r="G827" s="22">
        <f>MAX(MIN((calculations!A827-inputs!$B$21)/10000,100%),0) * inputs!$B$18</f>
        <v>2636.4</v>
      </c>
      <c r="H827" s="22">
        <f>IF(AND(inputs!$B$35="YES", calculations!A827&gt;=inputs!$B$36,calculations!A827&lt;inputs!$B$37),inputs!$B$38*MIN(2,inputs!$B$17),0)</f>
        <v>0</v>
      </c>
      <c r="I827" s="25">
        <f>MIN(inputs!$B$32,A827)</f>
        <v>20000</v>
      </c>
      <c r="J827" s="25">
        <f>inputs!$B$29*(1+inputs!$B$33)-MAX(0,inputs!$B$31*(I827-inputs!$B$30))</f>
        <v>46486.999999999993</v>
      </c>
      <c r="K827" s="26">
        <f t="shared" si="156"/>
        <v>20000</v>
      </c>
      <c r="L827" s="25">
        <f>MAX(0,J827*(1+inputs!$B$33)-MAX(0,inputs!$B$31*(K827-inputs!$B$30)))</f>
        <v>47184.304999999986</v>
      </c>
      <c r="M827" s="26">
        <f t="shared" si="157"/>
        <v>26944.444444444445</v>
      </c>
      <c r="N827" s="25">
        <f>MAX(0,L827*(1+inputs!$B$33)-MAX(0,inputs!$B$31*(M827-inputs!$B$30)))</f>
        <v>47283.629574999977</v>
      </c>
      <c r="O827" s="26">
        <f t="shared" si="158"/>
        <v>33888.888888888891</v>
      </c>
      <c r="P827" s="25">
        <f>MAX(0,N827*(1+inputs!$B$33)-MAX(0,inputs!$B$31*(O827-inputs!$B$30)))</f>
        <v>46759.44401862497</v>
      </c>
      <c r="Q827" s="26">
        <f t="shared" si="159"/>
        <v>40833.333333333328</v>
      </c>
      <c r="R827" s="25">
        <f>MAX(0,P827*(1+inputs!$B$33)-MAX(0,inputs!$B$31*(Q827-inputs!$B$30)))</f>
        <v>45602.395678904337</v>
      </c>
      <c r="S827" s="26">
        <f t="shared" si="160"/>
        <v>47777.777777777781</v>
      </c>
      <c r="T827" s="25">
        <f>MAX(0,R827*(1+inputs!$B$33)-MAX(0,inputs!$B$31*(S827-inputs!$B$30)))</f>
        <v>43802.991614087892</v>
      </c>
      <c r="U827" s="26">
        <f t="shared" si="161"/>
        <v>54722.222222222219</v>
      </c>
      <c r="V827" s="25">
        <f>MAX(0,T827*(1+inputs!$B$33)-MAX(0,inputs!$B$31*(U827-inputs!$B$30)))</f>
        <v>41351.596488299205</v>
      </c>
      <c r="W827" s="26">
        <f t="shared" si="162"/>
        <v>61666.666666666664</v>
      </c>
      <c r="X827" s="25">
        <f>MAX(0,V827*(1+inputs!$B$33)-MAX(0,inputs!$B$31*(W827-inputs!$B$30)))</f>
        <v>38238.43043562369</v>
      </c>
      <c r="Y827" s="26">
        <f t="shared" si="163"/>
        <v>68611.111111111109</v>
      </c>
      <c r="Z827" s="25">
        <f>MAX(0,X827*(1+inputs!$B$33)-MAX(0,inputs!$B$31*(Y827-inputs!$B$30)))</f>
        <v>34453.566892158036</v>
      </c>
      <c r="AA827" s="25">
        <f>MAX(0,Y827*(1+inputs!$B$33)-MAX(0,inputs!$B$31*(Z827-inputs!$B$30)))</f>
        <v>68356.016757483536</v>
      </c>
      <c r="AB827" s="26">
        <f t="shared" si="164"/>
        <v>82500</v>
      </c>
      <c r="AC827" s="25">
        <f>MAX(0,AA827*(1+inputs!$B$33)-MAX(0,inputs!$B$31*(AB827-inputs!$B$30)))</f>
        <v>63772.917008845776</v>
      </c>
      <c r="AD827" s="26">
        <f>IF(inputs!$B$27="YES",MAX(0,inputs!$B$31*(AB827-inputs!$B$30)),0)</f>
        <v>0</v>
      </c>
      <c r="AE827" s="3">
        <f t="shared" si="165"/>
        <v>28708.050000000003</v>
      </c>
      <c r="AF827" s="1">
        <f t="shared" si="168"/>
        <v>0.42</v>
      </c>
      <c r="AG827" s="8">
        <f t="shared" si="166"/>
        <v>53791.95</v>
      </c>
    </row>
    <row r="828" spans="1:33" x14ac:dyDescent="0.2">
      <c r="A828" s="11">
        <f t="shared" si="167"/>
        <v>82600</v>
      </c>
      <c r="B828" s="15">
        <f>inputs!$C$3-MAX(0,MIN((calculations!A828-inputs!$B$8)*0.5,inputs!$C$3))+IF(AND(inputs!$B$23="YES",A828&lt;=inputs!$B$25),inputs!$B$24,0)</f>
        <v>12570</v>
      </c>
      <c r="C828" s="15">
        <f>MAX(0,MIN(A828-B828,inputs!$C$4)*inputs!$B$3)</f>
        <v>7540.2000000000007</v>
      </c>
      <c r="D828" s="16">
        <f>MAX(0,(MIN(A828,inputs!$C$5)-(inputs!$C$4+B828))*inputs!$B$4)</f>
        <v>12931.6</v>
      </c>
      <c r="E828" s="16">
        <f>MAX(0, (calculations!A828-inputs!$C$5)*inputs!$B$5)</f>
        <v>0</v>
      </c>
      <c r="F828" s="19">
        <f>MAX(0,inputs!$B$13*(MIN(calculations!A828,inputs!$C$14)-inputs!$C$13))+MAX(0,inputs!$B$14*(calculations!A828-inputs!$C$14))</f>
        <v>5641.85</v>
      </c>
      <c r="G828" s="22">
        <f>MAX(MIN((calculations!A828-inputs!$B$21)/10000,100%),0) * inputs!$B$18</f>
        <v>2636.4</v>
      </c>
      <c r="H828" s="22">
        <f>IF(AND(inputs!$B$35="YES", calculations!A828&gt;=inputs!$B$36,calculations!A828&lt;inputs!$B$37),inputs!$B$38*MIN(2,inputs!$B$17),0)</f>
        <v>0</v>
      </c>
      <c r="I828" s="25">
        <f>MIN(inputs!$B$32,A828)</f>
        <v>20000</v>
      </c>
      <c r="J828" s="25">
        <f>inputs!$B$29*(1+inputs!$B$33)-MAX(0,inputs!$B$31*(I828-inputs!$B$30))</f>
        <v>46486.999999999993</v>
      </c>
      <c r="K828" s="26">
        <f t="shared" si="156"/>
        <v>20000</v>
      </c>
      <c r="L828" s="25">
        <f>MAX(0,J828*(1+inputs!$B$33)-MAX(0,inputs!$B$31*(K828-inputs!$B$30)))</f>
        <v>47184.304999999986</v>
      </c>
      <c r="M828" s="26">
        <f t="shared" si="157"/>
        <v>26955.555555555555</v>
      </c>
      <c r="N828" s="25">
        <f>MAX(0,L828*(1+inputs!$B$33)-MAX(0,inputs!$B$31*(M828-inputs!$B$30)))</f>
        <v>47282.629574999977</v>
      </c>
      <c r="O828" s="26">
        <f t="shared" si="158"/>
        <v>33911.111111111109</v>
      </c>
      <c r="P828" s="25">
        <f>MAX(0,N828*(1+inputs!$B$33)-MAX(0,inputs!$B$31*(O828-inputs!$B$30)))</f>
        <v>46756.429018624971</v>
      </c>
      <c r="Q828" s="26">
        <f t="shared" si="159"/>
        <v>40866.666666666672</v>
      </c>
      <c r="R828" s="25">
        <f>MAX(0,P828*(1+inputs!$B$33)-MAX(0,inputs!$B$31*(Q828-inputs!$B$30)))</f>
        <v>45596.335453904336</v>
      </c>
      <c r="S828" s="26">
        <f t="shared" si="160"/>
        <v>47822.222222222219</v>
      </c>
      <c r="T828" s="25">
        <f>MAX(0,R828*(1+inputs!$B$33)-MAX(0,inputs!$B$31*(S828-inputs!$B$30)))</f>
        <v>43792.840485712892</v>
      </c>
      <c r="U828" s="26">
        <f t="shared" si="161"/>
        <v>54777.777777777781</v>
      </c>
      <c r="V828" s="25">
        <f>MAX(0,T828*(1+inputs!$B$33)-MAX(0,inputs!$B$31*(U828-inputs!$B$30)))</f>
        <v>41336.293092998581</v>
      </c>
      <c r="W828" s="26">
        <f t="shared" si="162"/>
        <v>61733.333333333336</v>
      </c>
      <c r="X828" s="25">
        <f>MAX(0,V828*(1+inputs!$B$33)-MAX(0,inputs!$B$31*(W828-inputs!$B$30)))</f>
        <v>38216.897489393552</v>
      </c>
      <c r="Y828" s="26">
        <f t="shared" si="163"/>
        <v>68688.888888888891</v>
      </c>
      <c r="Z828" s="25">
        <f>MAX(0,X828*(1+inputs!$B$33)-MAX(0,inputs!$B$31*(Y828-inputs!$B$30)))</f>
        <v>34424.710951734451</v>
      </c>
      <c r="AA828" s="25">
        <f>MAX(0,Y828*(1+inputs!$B$33)-MAX(0,inputs!$B$31*(Z828-inputs!$B$30)))</f>
        <v>68437.558236566125</v>
      </c>
      <c r="AB828" s="26">
        <f t="shared" si="164"/>
        <v>82600</v>
      </c>
      <c r="AC828" s="25">
        <f>MAX(0,AA828*(1+inputs!$B$33)-MAX(0,inputs!$B$31*(AB828-inputs!$B$30)))</f>
        <v>63846.681610114611</v>
      </c>
      <c r="AD828" s="26">
        <f>IF(inputs!$B$27="YES",MAX(0,inputs!$B$31*(AB828-inputs!$B$30)),0)</f>
        <v>0</v>
      </c>
      <c r="AE828" s="3">
        <f t="shared" si="165"/>
        <v>28750.050000000003</v>
      </c>
      <c r="AF828" s="1">
        <f t="shared" si="168"/>
        <v>0.42</v>
      </c>
      <c r="AG828" s="8">
        <f t="shared" si="166"/>
        <v>53849.95</v>
      </c>
    </row>
    <row r="829" spans="1:33" x14ac:dyDescent="0.2">
      <c r="A829" s="11">
        <f t="shared" si="167"/>
        <v>82700</v>
      </c>
      <c r="B829" s="15">
        <f>inputs!$C$3-MAX(0,MIN((calculations!A829-inputs!$B$8)*0.5,inputs!$C$3))+IF(AND(inputs!$B$23="YES",A829&lt;=inputs!$B$25),inputs!$B$24,0)</f>
        <v>12570</v>
      </c>
      <c r="C829" s="15">
        <f>MAX(0,MIN(A829-B829,inputs!$C$4)*inputs!$B$3)</f>
        <v>7540.2000000000007</v>
      </c>
      <c r="D829" s="16">
        <f>MAX(0,(MIN(A829,inputs!$C$5)-(inputs!$C$4+B829))*inputs!$B$4)</f>
        <v>12971.6</v>
      </c>
      <c r="E829" s="16">
        <f>MAX(0, (calculations!A829-inputs!$C$5)*inputs!$B$5)</f>
        <v>0</v>
      </c>
      <c r="F829" s="19">
        <f>MAX(0,inputs!$B$13*(MIN(calculations!A829,inputs!$C$14)-inputs!$C$13))+MAX(0,inputs!$B$14*(calculations!A829-inputs!$C$14))</f>
        <v>5643.85</v>
      </c>
      <c r="G829" s="22">
        <f>MAX(MIN((calculations!A829-inputs!$B$21)/10000,100%),0) * inputs!$B$18</f>
        <v>2636.4</v>
      </c>
      <c r="H829" s="22">
        <f>IF(AND(inputs!$B$35="YES", calculations!A829&gt;=inputs!$B$36,calculations!A829&lt;inputs!$B$37),inputs!$B$38*MIN(2,inputs!$B$17),0)</f>
        <v>0</v>
      </c>
      <c r="I829" s="25">
        <f>MIN(inputs!$B$32,A829)</f>
        <v>20000</v>
      </c>
      <c r="J829" s="25">
        <f>inputs!$B$29*(1+inputs!$B$33)-MAX(0,inputs!$B$31*(I829-inputs!$B$30))</f>
        <v>46486.999999999993</v>
      </c>
      <c r="K829" s="26">
        <f t="shared" si="156"/>
        <v>20000</v>
      </c>
      <c r="L829" s="25">
        <f>MAX(0,J829*(1+inputs!$B$33)-MAX(0,inputs!$B$31*(K829-inputs!$B$30)))</f>
        <v>47184.304999999986</v>
      </c>
      <c r="M829" s="26">
        <f t="shared" si="157"/>
        <v>26966.666666666668</v>
      </c>
      <c r="N829" s="25">
        <f>MAX(0,L829*(1+inputs!$B$33)-MAX(0,inputs!$B$31*(M829-inputs!$B$30)))</f>
        <v>47281.629574999977</v>
      </c>
      <c r="O829" s="26">
        <f t="shared" si="158"/>
        <v>33933.333333333336</v>
      </c>
      <c r="P829" s="25">
        <f>MAX(0,N829*(1+inputs!$B$33)-MAX(0,inputs!$B$31*(O829-inputs!$B$30)))</f>
        <v>46753.414018624972</v>
      </c>
      <c r="Q829" s="26">
        <f t="shared" si="159"/>
        <v>40900</v>
      </c>
      <c r="R829" s="25">
        <f>MAX(0,P829*(1+inputs!$B$33)-MAX(0,inputs!$B$31*(Q829-inputs!$B$30)))</f>
        <v>45590.275228904342</v>
      </c>
      <c r="S829" s="26">
        <f t="shared" si="160"/>
        <v>47866.666666666672</v>
      </c>
      <c r="T829" s="25">
        <f>MAX(0,R829*(1+inputs!$B$33)-MAX(0,inputs!$B$31*(S829-inputs!$B$30)))</f>
        <v>43782.689357337898</v>
      </c>
      <c r="U829" s="26">
        <f t="shared" si="161"/>
        <v>54833.333333333336</v>
      </c>
      <c r="V829" s="25">
        <f>MAX(0,T829*(1+inputs!$B$33)-MAX(0,inputs!$B$31*(U829-inputs!$B$30)))</f>
        <v>41320.989697697958</v>
      </c>
      <c r="W829" s="26">
        <f t="shared" si="162"/>
        <v>61800</v>
      </c>
      <c r="X829" s="25">
        <f>MAX(0,V829*(1+inputs!$B$33)-MAX(0,inputs!$B$31*(W829-inputs!$B$30)))</f>
        <v>38195.364543163421</v>
      </c>
      <c r="Y829" s="26">
        <f t="shared" si="163"/>
        <v>68766.666666666657</v>
      </c>
      <c r="Z829" s="25">
        <f>MAX(0,X829*(1+inputs!$B$33)-MAX(0,inputs!$B$31*(Y829-inputs!$B$30)))</f>
        <v>34395.855011310865</v>
      </c>
      <c r="AA829" s="25">
        <f>MAX(0,Y829*(1+inputs!$B$33)-MAX(0,inputs!$B$31*(Z829-inputs!$B$30)))</f>
        <v>68519.099715648685</v>
      </c>
      <c r="AB829" s="26">
        <f t="shared" si="164"/>
        <v>82700</v>
      </c>
      <c r="AC829" s="25">
        <f>MAX(0,AA829*(1+inputs!$B$33)-MAX(0,inputs!$B$31*(AB829-inputs!$B$30)))</f>
        <v>63920.446211383402</v>
      </c>
      <c r="AD829" s="26">
        <f>IF(inputs!$B$27="YES",MAX(0,inputs!$B$31*(AB829-inputs!$B$30)),0)</f>
        <v>0</v>
      </c>
      <c r="AE829" s="3">
        <f t="shared" si="165"/>
        <v>28792.050000000003</v>
      </c>
      <c r="AF829" s="1">
        <f t="shared" si="168"/>
        <v>0.42</v>
      </c>
      <c r="AG829" s="8">
        <f t="shared" si="166"/>
        <v>53907.95</v>
      </c>
    </row>
    <row r="830" spans="1:33" x14ac:dyDescent="0.2">
      <c r="A830" s="11">
        <f t="shared" si="167"/>
        <v>82800</v>
      </c>
      <c r="B830" s="15">
        <f>inputs!$C$3-MAX(0,MIN((calculations!A830-inputs!$B$8)*0.5,inputs!$C$3))+IF(AND(inputs!$B$23="YES",A830&lt;=inputs!$B$25),inputs!$B$24,0)</f>
        <v>12570</v>
      </c>
      <c r="C830" s="15">
        <f>MAX(0,MIN(A830-B830,inputs!$C$4)*inputs!$B$3)</f>
        <v>7540.2000000000007</v>
      </c>
      <c r="D830" s="16">
        <f>MAX(0,(MIN(A830,inputs!$C$5)-(inputs!$C$4+B830))*inputs!$B$4)</f>
        <v>13011.6</v>
      </c>
      <c r="E830" s="16">
        <f>MAX(0, (calculations!A830-inputs!$C$5)*inputs!$B$5)</f>
        <v>0</v>
      </c>
      <c r="F830" s="19">
        <f>MAX(0,inputs!$B$13*(MIN(calculations!A830,inputs!$C$14)-inputs!$C$13))+MAX(0,inputs!$B$14*(calculations!A830-inputs!$C$14))</f>
        <v>5645.85</v>
      </c>
      <c r="G830" s="22">
        <f>MAX(MIN((calculations!A830-inputs!$B$21)/10000,100%),0) * inputs!$B$18</f>
        <v>2636.4</v>
      </c>
      <c r="H830" s="22">
        <f>IF(AND(inputs!$B$35="YES", calculations!A830&gt;=inputs!$B$36,calculations!A830&lt;inputs!$B$37),inputs!$B$38*MIN(2,inputs!$B$17),0)</f>
        <v>0</v>
      </c>
      <c r="I830" s="25">
        <f>MIN(inputs!$B$32,A830)</f>
        <v>20000</v>
      </c>
      <c r="J830" s="25">
        <f>inputs!$B$29*(1+inputs!$B$33)-MAX(0,inputs!$B$31*(I830-inputs!$B$30))</f>
        <v>46486.999999999993</v>
      </c>
      <c r="K830" s="26">
        <f t="shared" si="156"/>
        <v>20000</v>
      </c>
      <c r="L830" s="25">
        <f>MAX(0,J830*(1+inputs!$B$33)-MAX(0,inputs!$B$31*(K830-inputs!$B$30)))</f>
        <v>47184.304999999986</v>
      </c>
      <c r="M830" s="26">
        <f t="shared" si="157"/>
        <v>26977.777777777777</v>
      </c>
      <c r="N830" s="25">
        <f>MAX(0,L830*(1+inputs!$B$33)-MAX(0,inputs!$B$31*(M830-inputs!$B$30)))</f>
        <v>47280.629574999977</v>
      </c>
      <c r="O830" s="26">
        <f t="shared" si="158"/>
        <v>33955.555555555555</v>
      </c>
      <c r="P830" s="25">
        <f>MAX(0,N830*(1+inputs!$B$33)-MAX(0,inputs!$B$31*(O830-inputs!$B$30)))</f>
        <v>46750.399018624972</v>
      </c>
      <c r="Q830" s="26">
        <f t="shared" si="159"/>
        <v>40933.333333333328</v>
      </c>
      <c r="R830" s="25">
        <f>MAX(0,P830*(1+inputs!$B$33)-MAX(0,inputs!$B$31*(Q830-inputs!$B$30)))</f>
        <v>45584.215003904341</v>
      </c>
      <c r="S830" s="26">
        <f t="shared" si="160"/>
        <v>47911.111111111109</v>
      </c>
      <c r="T830" s="25">
        <f>MAX(0,R830*(1+inputs!$B$33)-MAX(0,inputs!$B$31*(S830-inputs!$B$30)))</f>
        <v>43772.538228962898</v>
      </c>
      <c r="U830" s="26">
        <f t="shared" si="161"/>
        <v>54888.888888888891</v>
      </c>
      <c r="V830" s="25">
        <f>MAX(0,T830*(1+inputs!$B$33)-MAX(0,inputs!$B$31*(U830-inputs!$B$30)))</f>
        <v>41305.686302397335</v>
      </c>
      <c r="W830" s="26">
        <f t="shared" si="162"/>
        <v>61866.666666666664</v>
      </c>
      <c r="X830" s="25">
        <f>MAX(0,V830*(1+inputs!$B$33)-MAX(0,inputs!$B$31*(W830-inputs!$B$30)))</f>
        <v>38173.831596933291</v>
      </c>
      <c r="Y830" s="26">
        <f t="shared" si="163"/>
        <v>68844.444444444438</v>
      </c>
      <c r="Z830" s="25">
        <f>MAX(0,X830*(1+inputs!$B$33)-MAX(0,inputs!$B$31*(Y830-inputs!$B$30)))</f>
        <v>34366.999070887287</v>
      </c>
      <c r="AA830" s="25">
        <f>MAX(0,Y830*(1+inputs!$B$33)-MAX(0,inputs!$B$31*(Z830-inputs!$B$30)))</f>
        <v>68600.641194731244</v>
      </c>
      <c r="AB830" s="26">
        <f t="shared" si="164"/>
        <v>82800</v>
      </c>
      <c r="AC830" s="25">
        <f>MAX(0,AA830*(1+inputs!$B$33)-MAX(0,inputs!$B$31*(AB830-inputs!$B$30)))</f>
        <v>63994.210812652207</v>
      </c>
      <c r="AD830" s="26">
        <f>IF(inputs!$B$27="YES",MAX(0,inputs!$B$31*(AB830-inputs!$B$30)),0)</f>
        <v>0</v>
      </c>
      <c r="AE830" s="3">
        <f t="shared" si="165"/>
        <v>28834.050000000003</v>
      </c>
      <c r="AF830" s="1">
        <f t="shared" si="168"/>
        <v>0.42</v>
      </c>
      <c r="AG830" s="8">
        <f t="shared" si="166"/>
        <v>53965.95</v>
      </c>
    </row>
    <row r="831" spans="1:33" x14ac:dyDescent="0.2">
      <c r="A831" s="11">
        <f t="shared" si="167"/>
        <v>82900</v>
      </c>
      <c r="B831" s="15">
        <f>inputs!$C$3-MAX(0,MIN((calculations!A831-inputs!$B$8)*0.5,inputs!$C$3))+IF(AND(inputs!$B$23="YES",A831&lt;=inputs!$B$25),inputs!$B$24,0)</f>
        <v>12570</v>
      </c>
      <c r="C831" s="15">
        <f>MAX(0,MIN(A831-B831,inputs!$C$4)*inputs!$B$3)</f>
        <v>7540.2000000000007</v>
      </c>
      <c r="D831" s="16">
        <f>MAX(0,(MIN(A831,inputs!$C$5)-(inputs!$C$4+B831))*inputs!$B$4)</f>
        <v>13051.6</v>
      </c>
      <c r="E831" s="16">
        <f>MAX(0, (calculations!A831-inputs!$C$5)*inputs!$B$5)</f>
        <v>0</v>
      </c>
      <c r="F831" s="19">
        <f>MAX(0,inputs!$B$13*(MIN(calculations!A831,inputs!$C$14)-inputs!$C$13))+MAX(0,inputs!$B$14*(calculations!A831-inputs!$C$14))</f>
        <v>5647.85</v>
      </c>
      <c r="G831" s="22">
        <f>MAX(MIN((calculations!A831-inputs!$B$21)/10000,100%),0) * inputs!$B$18</f>
        <v>2636.4</v>
      </c>
      <c r="H831" s="22">
        <f>IF(AND(inputs!$B$35="YES", calculations!A831&gt;=inputs!$B$36,calculations!A831&lt;inputs!$B$37),inputs!$B$38*MIN(2,inputs!$B$17),0)</f>
        <v>0</v>
      </c>
      <c r="I831" s="25">
        <f>MIN(inputs!$B$32,A831)</f>
        <v>20000</v>
      </c>
      <c r="J831" s="25">
        <f>inputs!$B$29*(1+inputs!$B$33)-MAX(0,inputs!$B$31*(I831-inputs!$B$30))</f>
        <v>46486.999999999993</v>
      </c>
      <c r="K831" s="26">
        <f t="shared" si="156"/>
        <v>20000</v>
      </c>
      <c r="L831" s="25">
        <f>MAX(0,J831*(1+inputs!$B$33)-MAX(0,inputs!$B$31*(K831-inputs!$B$30)))</f>
        <v>47184.304999999986</v>
      </c>
      <c r="M831" s="26">
        <f t="shared" si="157"/>
        <v>26988.888888888891</v>
      </c>
      <c r="N831" s="25">
        <f>MAX(0,L831*(1+inputs!$B$33)-MAX(0,inputs!$B$31*(M831-inputs!$B$30)))</f>
        <v>47279.629574999977</v>
      </c>
      <c r="O831" s="26">
        <f t="shared" si="158"/>
        <v>33977.777777777781</v>
      </c>
      <c r="P831" s="25">
        <f>MAX(0,N831*(1+inputs!$B$33)-MAX(0,inputs!$B$31*(O831-inputs!$B$30)))</f>
        <v>46747.384018624973</v>
      </c>
      <c r="Q831" s="26">
        <f t="shared" si="159"/>
        <v>40966.666666666672</v>
      </c>
      <c r="R831" s="25">
        <f>MAX(0,P831*(1+inputs!$B$33)-MAX(0,inputs!$B$31*(Q831-inputs!$B$30)))</f>
        <v>45578.15477890434</v>
      </c>
      <c r="S831" s="26">
        <f t="shared" si="160"/>
        <v>47955.555555555555</v>
      </c>
      <c r="T831" s="25">
        <f>MAX(0,R831*(1+inputs!$B$33)-MAX(0,inputs!$B$31*(S831-inputs!$B$30)))</f>
        <v>43762.387100587897</v>
      </c>
      <c r="U831" s="26">
        <f t="shared" si="161"/>
        <v>54944.444444444445</v>
      </c>
      <c r="V831" s="25">
        <f>MAX(0,T831*(1+inputs!$B$33)-MAX(0,inputs!$B$31*(U831-inputs!$B$30)))</f>
        <v>41290.382907096711</v>
      </c>
      <c r="W831" s="26">
        <f t="shared" si="162"/>
        <v>61933.333333333336</v>
      </c>
      <c r="X831" s="25">
        <f>MAX(0,V831*(1+inputs!$B$33)-MAX(0,inputs!$B$31*(W831-inputs!$B$30)))</f>
        <v>38152.298650703153</v>
      </c>
      <c r="Y831" s="26">
        <f t="shared" si="163"/>
        <v>68922.222222222219</v>
      </c>
      <c r="Z831" s="25">
        <f>MAX(0,X831*(1+inputs!$B$33)-MAX(0,inputs!$B$31*(Y831-inputs!$B$30)))</f>
        <v>34338.143130463694</v>
      </c>
      <c r="AA831" s="25">
        <f>MAX(0,Y831*(1+inputs!$B$33)-MAX(0,inputs!$B$31*(Z831-inputs!$B$30)))</f>
        <v>68682.182673813819</v>
      </c>
      <c r="AB831" s="26">
        <f t="shared" si="164"/>
        <v>82900</v>
      </c>
      <c r="AC831" s="25">
        <f>MAX(0,AA831*(1+inputs!$B$33)-MAX(0,inputs!$B$31*(AB831-inputs!$B$30)))</f>
        <v>64067.975413921013</v>
      </c>
      <c r="AD831" s="26">
        <f>IF(inputs!$B$27="YES",MAX(0,inputs!$B$31*(AB831-inputs!$B$30)),0)</f>
        <v>0</v>
      </c>
      <c r="AE831" s="3">
        <f t="shared" si="165"/>
        <v>28876.050000000003</v>
      </c>
      <c r="AF831" s="1">
        <f t="shared" si="168"/>
        <v>0.42</v>
      </c>
      <c r="AG831" s="8">
        <f t="shared" si="166"/>
        <v>54023.95</v>
      </c>
    </row>
    <row r="832" spans="1:33" x14ac:dyDescent="0.2">
      <c r="A832" s="11">
        <f t="shared" si="167"/>
        <v>83000</v>
      </c>
      <c r="B832" s="15">
        <f>inputs!$C$3-MAX(0,MIN((calculations!A832-inputs!$B$8)*0.5,inputs!$C$3))+IF(AND(inputs!$B$23="YES",A832&lt;=inputs!$B$25),inputs!$B$24,0)</f>
        <v>12570</v>
      </c>
      <c r="C832" s="15">
        <f>MAX(0,MIN(A832-B832,inputs!$C$4)*inputs!$B$3)</f>
        <v>7540.2000000000007</v>
      </c>
      <c r="D832" s="16">
        <f>MAX(0,(MIN(A832,inputs!$C$5)-(inputs!$C$4+B832))*inputs!$B$4)</f>
        <v>13091.6</v>
      </c>
      <c r="E832" s="16">
        <f>MAX(0, (calculations!A832-inputs!$C$5)*inputs!$B$5)</f>
        <v>0</v>
      </c>
      <c r="F832" s="19">
        <f>MAX(0,inputs!$B$13*(MIN(calculations!A832,inputs!$C$14)-inputs!$C$13))+MAX(0,inputs!$B$14*(calculations!A832-inputs!$C$14))</f>
        <v>5649.85</v>
      </c>
      <c r="G832" s="22">
        <f>MAX(MIN((calculations!A832-inputs!$B$21)/10000,100%),0) * inputs!$B$18</f>
        <v>2636.4</v>
      </c>
      <c r="H832" s="22">
        <f>IF(AND(inputs!$B$35="YES", calculations!A832&gt;=inputs!$B$36,calculations!A832&lt;inputs!$B$37),inputs!$B$38*MIN(2,inputs!$B$17),0)</f>
        <v>0</v>
      </c>
      <c r="I832" s="25">
        <f>MIN(inputs!$B$32,A832)</f>
        <v>20000</v>
      </c>
      <c r="J832" s="25">
        <f>inputs!$B$29*(1+inputs!$B$33)-MAX(0,inputs!$B$31*(I832-inputs!$B$30))</f>
        <v>46486.999999999993</v>
      </c>
      <c r="K832" s="26">
        <f t="shared" si="156"/>
        <v>20000</v>
      </c>
      <c r="L832" s="25">
        <f>MAX(0,J832*(1+inputs!$B$33)-MAX(0,inputs!$B$31*(K832-inputs!$B$30)))</f>
        <v>47184.304999999986</v>
      </c>
      <c r="M832" s="26">
        <f t="shared" si="157"/>
        <v>27000</v>
      </c>
      <c r="N832" s="25">
        <f>MAX(0,L832*(1+inputs!$B$33)-MAX(0,inputs!$B$31*(M832-inputs!$B$30)))</f>
        <v>47278.629574999977</v>
      </c>
      <c r="O832" s="26">
        <f t="shared" si="158"/>
        <v>34000</v>
      </c>
      <c r="P832" s="25">
        <f>MAX(0,N832*(1+inputs!$B$33)-MAX(0,inputs!$B$31*(O832-inputs!$B$30)))</f>
        <v>46744.369018624973</v>
      </c>
      <c r="Q832" s="26">
        <f t="shared" si="159"/>
        <v>41000</v>
      </c>
      <c r="R832" s="25">
        <f>MAX(0,P832*(1+inputs!$B$33)-MAX(0,inputs!$B$31*(Q832-inputs!$B$30)))</f>
        <v>45572.094553904339</v>
      </c>
      <c r="S832" s="26">
        <f t="shared" si="160"/>
        <v>48000</v>
      </c>
      <c r="T832" s="25">
        <f>MAX(0,R832*(1+inputs!$B$33)-MAX(0,inputs!$B$31*(S832-inputs!$B$30)))</f>
        <v>43752.235972212897</v>
      </c>
      <c r="U832" s="26">
        <f t="shared" si="161"/>
        <v>55000</v>
      </c>
      <c r="V832" s="25">
        <f>MAX(0,T832*(1+inputs!$B$33)-MAX(0,inputs!$B$31*(U832-inputs!$B$30)))</f>
        <v>41275.079511796081</v>
      </c>
      <c r="W832" s="26">
        <f t="shared" si="162"/>
        <v>62000</v>
      </c>
      <c r="X832" s="25">
        <f>MAX(0,V832*(1+inputs!$B$33)-MAX(0,inputs!$B$31*(W832-inputs!$B$30)))</f>
        <v>38130.765704473015</v>
      </c>
      <c r="Y832" s="26">
        <f t="shared" si="163"/>
        <v>69000</v>
      </c>
      <c r="Z832" s="25">
        <f>MAX(0,X832*(1+inputs!$B$33)-MAX(0,inputs!$B$31*(Y832-inputs!$B$30)))</f>
        <v>34309.287190040101</v>
      </c>
      <c r="AA832" s="25">
        <f>MAX(0,Y832*(1+inputs!$B$33)-MAX(0,inputs!$B$31*(Z832-inputs!$B$30)))</f>
        <v>68763.724152896393</v>
      </c>
      <c r="AB832" s="26">
        <f t="shared" si="164"/>
        <v>83000</v>
      </c>
      <c r="AC832" s="25">
        <f>MAX(0,AA832*(1+inputs!$B$33)-MAX(0,inputs!$B$31*(AB832-inputs!$B$30)))</f>
        <v>64141.740015189833</v>
      </c>
      <c r="AD832" s="26">
        <f>IF(inputs!$B$27="YES",MAX(0,inputs!$B$31*(AB832-inputs!$B$30)),0)</f>
        <v>0</v>
      </c>
      <c r="AE832" s="3">
        <f t="shared" si="165"/>
        <v>28918.050000000003</v>
      </c>
      <c r="AF832" s="1">
        <f t="shared" si="168"/>
        <v>0.42</v>
      </c>
      <c r="AG832" s="8">
        <f t="shared" si="166"/>
        <v>54081.95</v>
      </c>
    </row>
    <row r="833" spans="1:33" x14ac:dyDescent="0.2">
      <c r="A833" s="11">
        <f t="shared" si="167"/>
        <v>83100</v>
      </c>
      <c r="B833" s="15">
        <f>inputs!$C$3-MAX(0,MIN((calculations!A833-inputs!$B$8)*0.5,inputs!$C$3))+IF(AND(inputs!$B$23="YES",A833&lt;=inputs!$B$25),inputs!$B$24,0)</f>
        <v>12570</v>
      </c>
      <c r="C833" s="15">
        <f>MAX(0,MIN(A833-B833,inputs!$C$4)*inputs!$B$3)</f>
        <v>7540.2000000000007</v>
      </c>
      <c r="D833" s="16">
        <f>MAX(0,(MIN(A833,inputs!$C$5)-(inputs!$C$4+B833))*inputs!$B$4)</f>
        <v>13131.6</v>
      </c>
      <c r="E833" s="16">
        <f>MAX(0, (calculations!A833-inputs!$C$5)*inputs!$B$5)</f>
        <v>0</v>
      </c>
      <c r="F833" s="19">
        <f>MAX(0,inputs!$B$13*(MIN(calculations!A833,inputs!$C$14)-inputs!$C$13))+MAX(0,inputs!$B$14*(calculations!A833-inputs!$C$14))</f>
        <v>5651.85</v>
      </c>
      <c r="G833" s="22">
        <f>MAX(MIN((calculations!A833-inputs!$B$21)/10000,100%),0) * inputs!$B$18</f>
        <v>2636.4</v>
      </c>
      <c r="H833" s="22">
        <f>IF(AND(inputs!$B$35="YES", calculations!A833&gt;=inputs!$B$36,calculations!A833&lt;inputs!$B$37),inputs!$B$38*MIN(2,inputs!$B$17),0)</f>
        <v>0</v>
      </c>
      <c r="I833" s="25">
        <f>MIN(inputs!$B$32,A833)</f>
        <v>20000</v>
      </c>
      <c r="J833" s="25">
        <f>inputs!$B$29*(1+inputs!$B$33)-MAX(0,inputs!$B$31*(I833-inputs!$B$30))</f>
        <v>46486.999999999993</v>
      </c>
      <c r="K833" s="26">
        <f t="shared" si="156"/>
        <v>20000</v>
      </c>
      <c r="L833" s="25">
        <f>MAX(0,J833*(1+inputs!$B$33)-MAX(0,inputs!$B$31*(K833-inputs!$B$30)))</f>
        <v>47184.304999999986</v>
      </c>
      <c r="M833" s="26">
        <f t="shared" si="157"/>
        <v>27011.111111111109</v>
      </c>
      <c r="N833" s="25">
        <f>MAX(0,L833*(1+inputs!$B$33)-MAX(0,inputs!$B$31*(M833-inputs!$B$30)))</f>
        <v>47277.629574999977</v>
      </c>
      <c r="O833" s="26">
        <f t="shared" si="158"/>
        <v>34022.222222222219</v>
      </c>
      <c r="P833" s="25">
        <f>MAX(0,N833*(1+inputs!$B$33)-MAX(0,inputs!$B$31*(O833-inputs!$B$30)))</f>
        <v>46741.354018624967</v>
      </c>
      <c r="Q833" s="26">
        <f t="shared" si="159"/>
        <v>41033.333333333328</v>
      </c>
      <c r="R833" s="25">
        <f>MAX(0,P833*(1+inputs!$B$33)-MAX(0,inputs!$B$31*(Q833-inputs!$B$30)))</f>
        <v>45566.034328904338</v>
      </c>
      <c r="S833" s="26">
        <f t="shared" si="160"/>
        <v>48044.444444444445</v>
      </c>
      <c r="T833" s="25">
        <f>MAX(0,R833*(1+inputs!$B$33)-MAX(0,inputs!$B$31*(S833-inputs!$B$30)))</f>
        <v>43742.084843837896</v>
      </c>
      <c r="U833" s="26">
        <f t="shared" si="161"/>
        <v>55055.555555555555</v>
      </c>
      <c r="V833" s="25">
        <f>MAX(0,T833*(1+inputs!$B$33)-MAX(0,inputs!$B$31*(U833-inputs!$B$30)))</f>
        <v>41259.776116495457</v>
      </c>
      <c r="W833" s="26">
        <f t="shared" si="162"/>
        <v>62066.666666666664</v>
      </c>
      <c r="X833" s="25">
        <f>MAX(0,V833*(1+inputs!$B$33)-MAX(0,inputs!$B$31*(W833-inputs!$B$30)))</f>
        <v>38109.232758242884</v>
      </c>
      <c r="Y833" s="26">
        <f t="shared" si="163"/>
        <v>69077.777777777781</v>
      </c>
      <c r="Z833" s="25">
        <f>MAX(0,X833*(1+inputs!$B$33)-MAX(0,inputs!$B$31*(Y833-inputs!$B$30)))</f>
        <v>34280.431249616522</v>
      </c>
      <c r="AA833" s="25">
        <f>MAX(0,Y833*(1+inputs!$B$33)-MAX(0,inputs!$B$31*(Z833-inputs!$B$30)))</f>
        <v>68845.265631978953</v>
      </c>
      <c r="AB833" s="26">
        <f t="shared" si="164"/>
        <v>83100</v>
      </c>
      <c r="AC833" s="25">
        <f>MAX(0,AA833*(1+inputs!$B$33)-MAX(0,inputs!$B$31*(AB833-inputs!$B$30)))</f>
        <v>64215.504616458624</v>
      </c>
      <c r="AD833" s="26">
        <f>IF(inputs!$B$27="YES",MAX(0,inputs!$B$31*(AB833-inputs!$B$30)),0)</f>
        <v>0</v>
      </c>
      <c r="AE833" s="3">
        <f t="shared" si="165"/>
        <v>28960.050000000003</v>
      </c>
      <c r="AF833" s="1">
        <f t="shared" si="168"/>
        <v>0.42</v>
      </c>
      <c r="AG833" s="8">
        <f t="shared" si="166"/>
        <v>54139.95</v>
      </c>
    </row>
    <row r="834" spans="1:33" x14ac:dyDescent="0.2">
      <c r="A834" s="11">
        <f t="shared" si="167"/>
        <v>83200</v>
      </c>
      <c r="B834" s="15">
        <f>inputs!$C$3-MAX(0,MIN((calculations!A834-inputs!$B$8)*0.5,inputs!$C$3))+IF(AND(inputs!$B$23="YES",A834&lt;=inputs!$B$25),inputs!$B$24,0)</f>
        <v>12570</v>
      </c>
      <c r="C834" s="15">
        <f>MAX(0,MIN(A834-B834,inputs!$C$4)*inputs!$B$3)</f>
        <v>7540.2000000000007</v>
      </c>
      <c r="D834" s="16">
        <f>MAX(0,(MIN(A834,inputs!$C$5)-(inputs!$C$4+B834))*inputs!$B$4)</f>
        <v>13171.6</v>
      </c>
      <c r="E834" s="16">
        <f>MAX(0, (calculations!A834-inputs!$C$5)*inputs!$B$5)</f>
        <v>0</v>
      </c>
      <c r="F834" s="19">
        <f>MAX(0,inputs!$B$13*(MIN(calculations!A834,inputs!$C$14)-inputs!$C$13))+MAX(0,inputs!$B$14*(calculations!A834-inputs!$C$14))</f>
        <v>5653.85</v>
      </c>
      <c r="G834" s="22">
        <f>MAX(MIN((calculations!A834-inputs!$B$21)/10000,100%),0) * inputs!$B$18</f>
        <v>2636.4</v>
      </c>
      <c r="H834" s="22">
        <f>IF(AND(inputs!$B$35="YES", calculations!A834&gt;=inputs!$B$36,calculations!A834&lt;inputs!$B$37),inputs!$B$38*MIN(2,inputs!$B$17),0)</f>
        <v>0</v>
      </c>
      <c r="I834" s="25">
        <f>MIN(inputs!$B$32,A834)</f>
        <v>20000</v>
      </c>
      <c r="J834" s="25">
        <f>inputs!$B$29*(1+inputs!$B$33)-MAX(0,inputs!$B$31*(I834-inputs!$B$30))</f>
        <v>46486.999999999993</v>
      </c>
      <c r="K834" s="26">
        <f t="shared" ref="K834:K897" si="169">$I834+(INT(COLUMN(K$1)/2) - 5) * ($A834-$I834)/9</f>
        <v>20000</v>
      </c>
      <c r="L834" s="25">
        <f>MAX(0,J834*(1+inputs!$B$33)-MAX(0,inputs!$B$31*(K834-inputs!$B$30)))</f>
        <v>47184.304999999986</v>
      </c>
      <c r="M834" s="26">
        <f t="shared" ref="M834:M897" si="170">$I834+(INT(COLUMN(M$1)/2) - 5) * ($A834-$I834)/9</f>
        <v>27022.222222222223</v>
      </c>
      <c r="N834" s="25">
        <f>MAX(0,L834*(1+inputs!$B$33)-MAX(0,inputs!$B$31*(M834-inputs!$B$30)))</f>
        <v>47276.629574999977</v>
      </c>
      <c r="O834" s="26">
        <f t="shared" ref="O834:O897" si="171">$I834+(INT(COLUMN(O$1)/2) - 5) * ($A834-$I834)/9</f>
        <v>34044.444444444445</v>
      </c>
      <c r="P834" s="25">
        <f>MAX(0,N834*(1+inputs!$B$33)-MAX(0,inputs!$B$31*(O834-inputs!$B$30)))</f>
        <v>46738.339018624967</v>
      </c>
      <c r="Q834" s="26">
        <f t="shared" ref="Q834:Q897" si="172">$I834+(INT(COLUMN(Q$1)/2) - 5) * ($A834-$I834)/9</f>
        <v>41066.666666666672</v>
      </c>
      <c r="R834" s="25">
        <f>MAX(0,P834*(1+inputs!$B$33)-MAX(0,inputs!$B$31*(Q834-inputs!$B$30)))</f>
        <v>45559.974103904337</v>
      </c>
      <c r="S834" s="26">
        <f t="shared" ref="S834:S897" si="173">$I834+(INT(COLUMN(S$1)/2) - 5) * ($A834-$I834)/9</f>
        <v>48088.888888888891</v>
      </c>
      <c r="T834" s="25">
        <f>MAX(0,R834*(1+inputs!$B$33)-MAX(0,inputs!$B$31*(S834-inputs!$B$30)))</f>
        <v>43731.933715462896</v>
      </c>
      <c r="U834" s="26">
        <f t="shared" ref="U834:U897" si="174">$I834+(INT(COLUMN(U$1)/2) - 5) * ($A834-$I834)/9</f>
        <v>55111.111111111109</v>
      </c>
      <c r="V834" s="25">
        <f>MAX(0,T834*(1+inputs!$B$33)-MAX(0,inputs!$B$31*(U834-inputs!$B$30)))</f>
        <v>41244.472721194834</v>
      </c>
      <c r="W834" s="26">
        <f t="shared" ref="W834:W897" si="175">$I834+(INT(COLUMN(W$1)/2) - 5) * ($A834-$I834)/9</f>
        <v>62133.333333333336</v>
      </c>
      <c r="X834" s="25">
        <f>MAX(0,V834*(1+inputs!$B$33)-MAX(0,inputs!$B$31*(W834-inputs!$B$30)))</f>
        <v>38087.699812012746</v>
      </c>
      <c r="Y834" s="26">
        <f t="shared" ref="Y834:Y897" si="176">$I834+(INT(COLUMN(Y$1)/2) - 5) * ($A834-$I834)/9</f>
        <v>69155.555555555562</v>
      </c>
      <c r="Z834" s="25">
        <f>MAX(0,X834*(1+inputs!$B$33)-MAX(0,inputs!$B$31*(Y834-inputs!$B$30)))</f>
        <v>34251.575309192929</v>
      </c>
      <c r="AA834" s="25">
        <f>MAX(0,Y834*(1+inputs!$B$33)-MAX(0,inputs!$B$31*(Z834-inputs!$B$30)))</f>
        <v>68926.807111061527</v>
      </c>
      <c r="AB834" s="26">
        <f t="shared" ref="AB834:AB897" si="177">$I834+(INT(COLUMN(AB$1)/2) - 5) * ($A834-$I834)/9</f>
        <v>83200</v>
      </c>
      <c r="AC834" s="25">
        <f>MAX(0,AA834*(1+inputs!$B$33)-MAX(0,inputs!$B$31*(AB834-inputs!$B$30)))</f>
        <v>64289.269217727444</v>
      </c>
      <c r="AD834" s="26">
        <f>IF(inputs!$B$27="YES",MAX(0,inputs!$B$31*(AB834-inputs!$B$30)),0)</f>
        <v>0</v>
      </c>
      <c r="AE834" s="3">
        <f t="shared" ref="AE834:AE897" si="178">SUM(C834:G834)+AD834-H834</f>
        <v>29002.050000000003</v>
      </c>
      <c r="AF834" s="1">
        <f t="shared" si="168"/>
        <v>0.42</v>
      </c>
      <c r="AG834" s="8">
        <f t="shared" ref="AG834:AG897" si="179">A834-AE834</f>
        <v>54197.95</v>
      </c>
    </row>
    <row r="835" spans="1:33" x14ac:dyDescent="0.2">
      <c r="A835" s="11">
        <f t="shared" ref="A835:A898" si="180">(ROW(A835)-2)*100</f>
        <v>83300</v>
      </c>
      <c r="B835" s="15">
        <f>inputs!$C$3-MAX(0,MIN((calculations!A835-inputs!$B$8)*0.5,inputs!$C$3))+IF(AND(inputs!$B$23="YES",A835&lt;=inputs!$B$25),inputs!$B$24,0)</f>
        <v>12570</v>
      </c>
      <c r="C835" s="15">
        <f>MAX(0,MIN(A835-B835,inputs!$C$4)*inputs!$B$3)</f>
        <v>7540.2000000000007</v>
      </c>
      <c r="D835" s="16">
        <f>MAX(0,(MIN(A835,inputs!$C$5)-(inputs!$C$4+B835))*inputs!$B$4)</f>
        <v>13211.6</v>
      </c>
      <c r="E835" s="16">
        <f>MAX(0, (calculations!A835-inputs!$C$5)*inputs!$B$5)</f>
        <v>0</v>
      </c>
      <c r="F835" s="19">
        <f>MAX(0,inputs!$B$13*(MIN(calculations!A835,inputs!$C$14)-inputs!$C$13))+MAX(0,inputs!$B$14*(calculations!A835-inputs!$C$14))</f>
        <v>5655.85</v>
      </c>
      <c r="G835" s="22">
        <f>MAX(MIN((calculations!A835-inputs!$B$21)/10000,100%),0) * inputs!$B$18</f>
        <v>2636.4</v>
      </c>
      <c r="H835" s="22">
        <f>IF(AND(inputs!$B$35="YES", calculations!A835&gt;=inputs!$B$36,calculations!A835&lt;inputs!$B$37),inputs!$B$38*MIN(2,inputs!$B$17),0)</f>
        <v>0</v>
      </c>
      <c r="I835" s="25">
        <f>MIN(inputs!$B$32,A835)</f>
        <v>20000</v>
      </c>
      <c r="J835" s="25">
        <f>inputs!$B$29*(1+inputs!$B$33)-MAX(0,inputs!$B$31*(I835-inputs!$B$30))</f>
        <v>46486.999999999993</v>
      </c>
      <c r="K835" s="26">
        <f t="shared" si="169"/>
        <v>20000</v>
      </c>
      <c r="L835" s="25">
        <f>MAX(0,J835*(1+inputs!$B$33)-MAX(0,inputs!$B$31*(K835-inputs!$B$30)))</f>
        <v>47184.304999999986</v>
      </c>
      <c r="M835" s="26">
        <f t="shared" si="170"/>
        <v>27033.333333333332</v>
      </c>
      <c r="N835" s="25">
        <f>MAX(0,L835*(1+inputs!$B$33)-MAX(0,inputs!$B$31*(M835-inputs!$B$30)))</f>
        <v>47275.629574999977</v>
      </c>
      <c r="O835" s="26">
        <f t="shared" si="171"/>
        <v>34066.666666666664</v>
      </c>
      <c r="P835" s="25">
        <f>MAX(0,N835*(1+inputs!$B$33)-MAX(0,inputs!$B$31*(O835-inputs!$B$30)))</f>
        <v>46735.324018624968</v>
      </c>
      <c r="Q835" s="26">
        <f t="shared" si="172"/>
        <v>41100</v>
      </c>
      <c r="R835" s="25">
        <f>MAX(0,P835*(1+inputs!$B$33)-MAX(0,inputs!$B$31*(Q835-inputs!$B$30)))</f>
        <v>45553.913878904335</v>
      </c>
      <c r="S835" s="26">
        <f t="shared" si="173"/>
        <v>48133.333333333328</v>
      </c>
      <c r="T835" s="25">
        <f>MAX(0,R835*(1+inputs!$B$33)-MAX(0,inputs!$B$31*(S835-inputs!$B$30)))</f>
        <v>43721.782587087895</v>
      </c>
      <c r="U835" s="26">
        <f t="shared" si="174"/>
        <v>55166.666666666664</v>
      </c>
      <c r="V835" s="25">
        <f>MAX(0,T835*(1+inputs!$B$33)-MAX(0,inputs!$B$31*(U835-inputs!$B$30)))</f>
        <v>41229.16932589421</v>
      </c>
      <c r="W835" s="26">
        <f t="shared" si="175"/>
        <v>62200</v>
      </c>
      <c r="X835" s="25">
        <f>MAX(0,V835*(1+inputs!$B$33)-MAX(0,inputs!$B$31*(W835-inputs!$B$30)))</f>
        <v>38066.166865782616</v>
      </c>
      <c r="Y835" s="26">
        <f t="shared" si="176"/>
        <v>69233.333333333343</v>
      </c>
      <c r="Z835" s="25">
        <f>MAX(0,X835*(1+inputs!$B$33)-MAX(0,inputs!$B$31*(Y835-inputs!$B$30)))</f>
        <v>34222.719368769351</v>
      </c>
      <c r="AA835" s="25">
        <f>MAX(0,Y835*(1+inputs!$B$33)-MAX(0,inputs!$B$31*(Z835-inputs!$B$30)))</f>
        <v>69008.348590144102</v>
      </c>
      <c r="AB835" s="26">
        <f t="shared" si="177"/>
        <v>83300</v>
      </c>
      <c r="AC835" s="25">
        <f>MAX(0,AA835*(1+inputs!$B$33)-MAX(0,inputs!$B$31*(AB835-inputs!$B$30)))</f>
        <v>64363.033818996249</v>
      </c>
      <c r="AD835" s="26">
        <f>IF(inputs!$B$27="YES",MAX(0,inputs!$B$31*(AB835-inputs!$B$30)),0)</f>
        <v>0</v>
      </c>
      <c r="AE835" s="3">
        <f t="shared" si="178"/>
        <v>29044.050000000003</v>
      </c>
      <c r="AF835" s="1">
        <f t="shared" ref="AF835:AF898" si="181">(AE836-AE835)/100</f>
        <v>0.42</v>
      </c>
      <c r="AG835" s="8">
        <f t="shared" si="179"/>
        <v>54255.95</v>
      </c>
    </row>
    <row r="836" spans="1:33" x14ac:dyDescent="0.2">
      <c r="A836" s="11">
        <f t="shared" si="180"/>
        <v>83400</v>
      </c>
      <c r="B836" s="15">
        <f>inputs!$C$3-MAX(0,MIN((calculations!A836-inputs!$B$8)*0.5,inputs!$C$3))+IF(AND(inputs!$B$23="YES",A836&lt;=inputs!$B$25),inputs!$B$24,0)</f>
        <v>12570</v>
      </c>
      <c r="C836" s="15">
        <f>MAX(0,MIN(A836-B836,inputs!$C$4)*inputs!$B$3)</f>
        <v>7540.2000000000007</v>
      </c>
      <c r="D836" s="16">
        <f>MAX(0,(MIN(A836,inputs!$C$5)-(inputs!$C$4+B836))*inputs!$B$4)</f>
        <v>13251.6</v>
      </c>
      <c r="E836" s="16">
        <f>MAX(0, (calculations!A836-inputs!$C$5)*inputs!$B$5)</f>
        <v>0</v>
      </c>
      <c r="F836" s="19">
        <f>MAX(0,inputs!$B$13*(MIN(calculations!A836,inputs!$C$14)-inputs!$C$13))+MAX(0,inputs!$B$14*(calculations!A836-inputs!$C$14))</f>
        <v>5657.85</v>
      </c>
      <c r="G836" s="22">
        <f>MAX(MIN((calculations!A836-inputs!$B$21)/10000,100%),0) * inputs!$B$18</f>
        <v>2636.4</v>
      </c>
      <c r="H836" s="22">
        <f>IF(AND(inputs!$B$35="YES", calculations!A836&gt;=inputs!$B$36,calculations!A836&lt;inputs!$B$37),inputs!$B$38*MIN(2,inputs!$B$17),0)</f>
        <v>0</v>
      </c>
      <c r="I836" s="25">
        <f>MIN(inputs!$B$32,A836)</f>
        <v>20000</v>
      </c>
      <c r="J836" s="25">
        <f>inputs!$B$29*(1+inputs!$B$33)-MAX(0,inputs!$B$31*(I836-inputs!$B$30))</f>
        <v>46486.999999999993</v>
      </c>
      <c r="K836" s="26">
        <f t="shared" si="169"/>
        <v>20000</v>
      </c>
      <c r="L836" s="25">
        <f>MAX(0,J836*(1+inputs!$B$33)-MAX(0,inputs!$B$31*(K836-inputs!$B$30)))</f>
        <v>47184.304999999986</v>
      </c>
      <c r="M836" s="26">
        <f t="shared" si="170"/>
        <v>27044.444444444445</v>
      </c>
      <c r="N836" s="25">
        <f>MAX(0,L836*(1+inputs!$B$33)-MAX(0,inputs!$B$31*(M836-inputs!$B$30)))</f>
        <v>47274.629574999977</v>
      </c>
      <c r="O836" s="26">
        <f t="shared" si="171"/>
        <v>34088.888888888891</v>
      </c>
      <c r="P836" s="25">
        <f>MAX(0,N836*(1+inputs!$B$33)-MAX(0,inputs!$B$31*(O836-inputs!$B$30)))</f>
        <v>46732.309018624968</v>
      </c>
      <c r="Q836" s="26">
        <f t="shared" si="172"/>
        <v>41133.333333333328</v>
      </c>
      <c r="R836" s="25">
        <f>MAX(0,P836*(1+inputs!$B$33)-MAX(0,inputs!$B$31*(Q836-inputs!$B$30)))</f>
        <v>45547.853653904334</v>
      </c>
      <c r="S836" s="26">
        <f t="shared" si="173"/>
        <v>48177.777777777781</v>
      </c>
      <c r="T836" s="25">
        <f>MAX(0,R836*(1+inputs!$B$33)-MAX(0,inputs!$B$31*(S836-inputs!$B$30)))</f>
        <v>43711.631458712895</v>
      </c>
      <c r="U836" s="26">
        <f t="shared" si="174"/>
        <v>55222.222222222219</v>
      </c>
      <c r="V836" s="25">
        <f>MAX(0,T836*(1+inputs!$B$33)-MAX(0,inputs!$B$31*(U836-inputs!$B$30)))</f>
        <v>41213.86593059358</v>
      </c>
      <c r="W836" s="26">
        <f t="shared" si="175"/>
        <v>62266.666666666664</v>
      </c>
      <c r="X836" s="25">
        <f>MAX(0,V836*(1+inputs!$B$33)-MAX(0,inputs!$B$31*(W836-inputs!$B$30)))</f>
        <v>38044.633919552478</v>
      </c>
      <c r="Y836" s="26">
        <f t="shared" si="176"/>
        <v>69311.111111111109</v>
      </c>
      <c r="Z836" s="25">
        <f>MAX(0,X836*(1+inputs!$B$33)-MAX(0,inputs!$B$31*(Y836-inputs!$B$30)))</f>
        <v>34193.863428345758</v>
      </c>
      <c r="AA836" s="25">
        <f>MAX(0,Y836*(1+inputs!$B$33)-MAX(0,inputs!$B$31*(Z836-inputs!$B$30)))</f>
        <v>69089.890069226647</v>
      </c>
      <c r="AB836" s="26">
        <f t="shared" si="177"/>
        <v>83400</v>
      </c>
      <c r="AC836" s="25">
        <f>MAX(0,AA836*(1+inputs!$B$33)-MAX(0,inputs!$B$31*(AB836-inputs!$B$30)))</f>
        <v>64436.79842026504</v>
      </c>
      <c r="AD836" s="26">
        <f>IF(inputs!$B$27="YES",MAX(0,inputs!$B$31*(AB836-inputs!$B$30)),0)</f>
        <v>0</v>
      </c>
      <c r="AE836" s="3">
        <f t="shared" si="178"/>
        <v>29086.050000000003</v>
      </c>
      <c r="AF836" s="1">
        <f t="shared" si="181"/>
        <v>0.42</v>
      </c>
      <c r="AG836" s="8">
        <f t="shared" si="179"/>
        <v>54313.95</v>
      </c>
    </row>
    <row r="837" spans="1:33" x14ac:dyDescent="0.2">
      <c r="A837" s="11">
        <f t="shared" si="180"/>
        <v>83500</v>
      </c>
      <c r="B837" s="15">
        <f>inputs!$C$3-MAX(0,MIN((calculations!A837-inputs!$B$8)*0.5,inputs!$C$3))+IF(AND(inputs!$B$23="YES",A837&lt;=inputs!$B$25),inputs!$B$24,0)</f>
        <v>12570</v>
      </c>
      <c r="C837" s="15">
        <f>MAX(0,MIN(A837-B837,inputs!$C$4)*inputs!$B$3)</f>
        <v>7540.2000000000007</v>
      </c>
      <c r="D837" s="16">
        <f>MAX(0,(MIN(A837,inputs!$C$5)-(inputs!$C$4+B837))*inputs!$B$4)</f>
        <v>13291.6</v>
      </c>
      <c r="E837" s="16">
        <f>MAX(0, (calculations!A837-inputs!$C$5)*inputs!$B$5)</f>
        <v>0</v>
      </c>
      <c r="F837" s="19">
        <f>MAX(0,inputs!$B$13*(MIN(calculations!A837,inputs!$C$14)-inputs!$C$13))+MAX(0,inputs!$B$14*(calculations!A837-inputs!$C$14))</f>
        <v>5659.85</v>
      </c>
      <c r="G837" s="22">
        <f>MAX(MIN((calculations!A837-inputs!$B$21)/10000,100%),0) * inputs!$B$18</f>
        <v>2636.4</v>
      </c>
      <c r="H837" s="22">
        <f>IF(AND(inputs!$B$35="YES", calculations!A837&gt;=inputs!$B$36,calculations!A837&lt;inputs!$B$37),inputs!$B$38*MIN(2,inputs!$B$17),0)</f>
        <v>0</v>
      </c>
      <c r="I837" s="25">
        <f>MIN(inputs!$B$32,A837)</f>
        <v>20000</v>
      </c>
      <c r="J837" s="25">
        <f>inputs!$B$29*(1+inputs!$B$33)-MAX(0,inputs!$B$31*(I837-inputs!$B$30))</f>
        <v>46486.999999999993</v>
      </c>
      <c r="K837" s="26">
        <f t="shared" si="169"/>
        <v>20000</v>
      </c>
      <c r="L837" s="25">
        <f>MAX(0,J837*(1+inputs!$B$33)-MAX(0,inputs!$B$31*(K837-inputs!$B$30)))</f>
        <v>47184.304999999986</v>
      </c>
      <c r="M837" s="26">
        <f t="shared" si="170"/>
        <v>27055.555555555555</v>
      </c>
      <c r="N837" s="25">
        <f>MAX(0,L837*(1+inputs!$B$33)-MAX(0,inputs!$B$31*(M837-inputs!$B$30)))</f>
        <v>47273.629574999977</v>
      </c>
      <c r="O837" s="26">
        <f t="shared" si="171"/>
        <v>34111.111111111109</v>
      </c>
      <c r="P837" s="25">
        <f>MAX(0,N837*(1+inputs!$B$33)-MAX(0,inputs!$B$31*(O837-inputs!$B$30)))</f>
        <v>46729.294018624969</v>
      </c>
      <c r="Q837" s="26">
        <f t="shared" si="172"/>
        <v>41166.666666666672</v>
      </c>
      <c r="R837" s="25">
        <f>MAX(0,P837*(1+inputs!$B$33)-MAX(0,inputs!$B$31*(Q837-inputs!$B$30)))</f>
        <v>45541.793428904333</v>
      </c>
      <c r="S837" s="26">
        <f t="shared" si="173"/>
        <v>48222.222222222219</v>
      </c>
      <c r="T837" s="25">
        <f>MAX(0,R837*(1+inputs!$B$33)-MAX(0,inputs!$B$31*(S837-inputs!$B$30)))</f>
        <v>43701.480330337894</v>
      </c>
      <c r="U837" s="26">
        <f t="shared" si="174"/>
        <v>55277.777777777781</v>
      </c>
      <c r="V837" s="25">
        <f>MAX(0,T837*(1+inputs!$B$33)-MAX(0,inputs!$B$31*(U837-inputs!$B$30)))</f>
        <v>41198.562535292956</v>
      </c>
      <c r="W837" s="26">
        <f t="shared" si="175"/>
        <v>62333.333333333336</v>
      </c>
      <c r="X837" s="25">
        <f>MAX(0,V837*(1+inputs!$B$33)-MAX(0,inputs!$B$31*(W837-inputs!$B$30)))</f>
        <v>38023.100973322347</v>
      </c>
      <c r="Y837" s="26">
        <f t="shared" si="176"/>
        <v>69388.888888888891</v>
      </c>
      <c r="Z837" s="25">
        <f>MAX(0,X837*(1+inputs!$B$33)-MAX(0,inputs!$B$31*(Y837-inputs!$B$30)))</f>
        <v>34165.007487922179</v>
      </c>
      <c r="AA837" s="25">
        <f>MAX(0,Y837*(1+inputs!$B$33)-MAX(0,inputs!$B$31*(Z837-inputs!$B$30)))</f>
        <v>69171.431548309221</v>
      </c>
      <c r="AB837" s="26">
        <f t="shared" si="177"/>
        <v>83500</v>
      </c>
      <c r="AC837" s="25">
        <f>MAX(0,AA837*(1+inputs!$B$33)-MAX(0,inputs!$B$31*(AB837-inputs!$B$30)))</f>
        <v>64510.563021533846</v>
      </c>
      <c r="AD837" s="26">
        <f>IF(inputs!$B$27="YES",MAX(0,inputs!$B$31*(AB837-inputs!$B$30)),0)</f>
        <v>0</v>
      </c>
      <c r="AE837" s="3">
        <f t="shared" si="178"/>
        <v>29128.050000000003</v>
      </c>
      <c r="AF837" s="1">
        <f t="shared" si="181"/>
        <v>0.42</v>
      </c>
      <c r="AG837" s="8">
        <f t="shared" si="179"/>
        <v>54371.95</v>
      </c>
    </row>
    <row r="838" spans="1:33" x14ac:dyDescent="0.2">
      <c r="A838" s="11">
        <f t="shared" si="180"/>
        <v>83600</v>
      </c>
      <c r="B838" s="15">
        <f>inputs!$C$3-MAX(0,MIN((calculations!A838-inputs!$B$8)*0.5,inputs!$C$3))+IF(AND(inputs!$B$23="YES",A838&lt;=inputs!$B$25),inputs!$B$24,0)</f>
        <v>12570</v>
      </c>
      <c r="C838" s="15">
        <f>MAX(0,MIN(A838-B838,inputs!$C$4)*inputs!$B$3)</f>
        <v>7540.2000000000007</v>
      </c>
      <c r="D838" s="16">
        <f>MAX(0,(MIN(A838,inputs!$C$5)-(inputs!$C$4+B838))*inputs!$B$4)</f>
        <v>13331.6</v>
      </c>
      <c r="E838" s="16">
        <f>MAX(0, (calculations!A838-inputs!$C$5)*inputs!$B$5)</f>
        <v>0</v>
      </c>
      <c r="F838" s="19">
        <f>MAX(0,inputs!$B$13*(MIN(calculations!A838,inputs!$C$14)-inputs!$C$13))+MAX(0,inputs!$B$14*(calculations!A838-inputs!$C$14))</f>
        <v>5661.85</v>
      </c>
      <c r="G838" s="22">
        <f>MAX(MIN((calculations!A838-inputs!$B$21)/10000,100%),0) * inputs!$B$18</f>
        <v>2636.4</v>
      </c>
      <c r="H838" s="22">
        <f>IF(AND(inputs!$B$35="YES", calculations!A838&gt;=inputs!$B$36,calculations!A838&lt;inputs!$B$37),inputs!$B$38*MIN(2,inputs!$B$17),0)</f>
        <v>0</v>
      </c>
      <c r="I838" s="25">
        <f>MIN(inputs!$B$32,A838)</f>
        <v>20000</v>
      </c>
      <c r="J838" s="25">
        <f>inputs!$B$29*(1+inputs!$B$33)-MAX(0,inputs!$B$31*(I838-inputs!$B$30))</f>
        <v>46486.999999999993</v>
      </c>
      <c r="K838" s="26">
        <f t="shared" si="169"/>
        <v>20000</v>
      </c>
      <c r="L838" s="25">
        <f>MAX(0,J838*(1+inputs!$B$33)-MAX(0,inputs!$B$31*(K838-inputs!$B$30)))</f>
        <v>47184.304999999986</v>
      </c>
      <c r="M838" s="26">
        <f t="shared" si="170"/>
        <v>27066.666666666668</v>
      </c>
      <c r="N838" s="25">
        <f>MAX(0,L838*(1+inputs!$B$33)-MAX(0,inputs!$B$31*(M838-inputs!$B$30)))</f>
        <v>47272.629574999977</v>
      </c>
      <c r="O838" s="26">
        <f t="shared" si="171"/>
        <v>34133.333333333336</v>
      </c>
      <c r="P838" s="25">
        <f>MAX(0,N838*(1+inputs!$B$33)-MAX(0,inputs!$B$31*(O838-inputs!$B$30)))</f>
        <v>46726.279018624969</v>
      </c>
      <c r="Q838" s="26">
        <f t="shared" si="172"/>
        <v>41200</v>
      </c>
      <c r="R838" s="25">
        <f>MAX(0,P838*(1+inputs!$B$33)-MAX(0,inputs!$B$31*(Q838-inputs!$B$30)))</f>
        <v>45535.733203904339</v>
      </c>
      <c r="S838" s="26">
        <f t="shared" si="173"/>
        <v>48266.666666666672</v>
      </c>
      <c r="T838" s="25">
        <f>MAX(0,R838*(1+inputs!$B$33)-MAX(0,inputs!$B$31*(S838-inputs!$B$30)))</f>
        <v>43691.329201962901</v>
      </c>
      <c r="U838" s="26">
        <f t="shared" si="174"/>
        <v>55333.333333333336</v>
      </c>
      <c r="V838" s="25">
        <f>MAX(0,T838*(1+inputs!$B$33)-MAX(0,inputs!$B$31*(U838-inputs!$B$30)))</f>
        <v>41183.25913999234</v>
      </c>
      <c r="W838" s="26">
        <f t="shared" si="175"/>
        <v>62400</v>
      </c>
      <c r="X838" s="25">
        <f>MAX(0,V838*(1+inputs!$B$33)-MAX(0,inputs!$B$31*(W838-inputs!$B$30)))</f>
        <v>38001.568027092217</v>
      </c>
      <c r="Y838" s="26">
        <f t="shared" si="176"/>
        <v>69466.666666666657</v>
      </c>
      <c r="Z838" s="25">
        <f>MAX(0,X838*(1+inputs!$B$33)-MAX(0,inputs!$B$31*(Y838-inputs!$B$30)))</f>
        <v>34136.151547498594</v>
      </c>
      <c r="AA838" s="25">
        <f>MAX(0,Y838*(1+inputs!$B$33)-MAX(0,inputs!$B$31*(Z838-inputs!$B$30)))</f>
        <v>69252.973027391781</v>
      </c>
      <c r="AB838" s="26">
        <f t="shared" si="177"/>
        <v>83600</v>
      </c>
      <c r="AC838" s="25">
        <f>MAX(0,AA838*(1+inputs!$B$33)-MAX(0,inputs!$B$31*(AB838-inputs!$B$30)))</f>
        <v>64584.327622802652</v>
      </c>
      <c r="AD838" s="26">
        <f>IF(inputs!$B$27="YES",MAX(0,inputs!$B$31*(AB838-inputs!$B$30)),0)</f>
        <v>0</v>
      </c>
      <c r="AE838" s="3">
        <f t="shared" si="178"/>
        <v>29170.050000000003</v>
      </c>
      <c r="AF838" s="1">
        <f t="shared" si="181"/>
        <v>0.42</v>
      </c>
      <c r="AG838" s="8">
        <f t="shared" si="179"/>
        <v>54429.95</v>
      </c>
    </row>
    <row r="839" spans="1:33" x14ac:dyDescent="0.2">
      <c r="A839" s="11">
        <f t="shared" si="180"/>
        <v>83700</v>
      </c>
      <c r="B839" s="15">
        <f>inputs!$C$3-MAX(0,MIN((calculations!A839-inputs!$B$8)*0.5,inputs!$C$3))+IF(AND(inputs!$B$23="YES",A839&lt;=inputs!$B$25),inputs!$B$24,0)</f>
        <v>12570</v>
      </c>
      <c r="C839" s="15">
        <f>MAX(0,MIN(A839-B839,inputs!$C$4)*inputs!$B$3)</f>
        <v>7540.2000000000007</v>
      </c>
      <c r="D839" s="16">
        <f>MAX(0,(MIN(A839,inputs!$C$5)-(inputs!$C$4+B839))*inputs!$B$4)</f>
        <v>13371.6</v>
      </c>
      <c r="E839" s="16">
        <f>MAX(0, (calculations!A839-inputs!$C$5)*inputs!$B$5)</f>
        <v>0</v>
      </c>
      <c r="F839" s="19">
        <f>MAX(0,inputs!$B$13*(MIN(calculations!A839,inputs!$C$14)-inputs!$C$13))+MAX(0,inputs!$B$14*(calculations!A839-inputs!$C$14))</f>
        <v>5663.85</v>
      </c>
      <c r="G839" s="22">
        <f>MAX(MIN((calculations!A839-inputs!$B$21)/10000,100%),0) * inputs!$B$18</f>
        <v>2636.4</v>
      </c>
      <c r="H839" s="22">
        <f>IF(AND(inputs!$B$35="YES", calculations!A839&gt;=inputs!$B$36,calculations!A839&lt;inputs!$B$37),inputs!$B$38*MIN(2,inputs!$B$17),0)</f>
        <v>0</v>
      </c>
      <c r="I839" s="25">
        <f>MIN(inputs!$B$32,A839)</f>
        <v>20000</v>
      </c>
      <c r="J839" s="25">
        <f>inputs!$B$29*(1+inputs!$B$33)-MAX(0,inputs!$B$31*(I839-inputs!$B$30))</f>
        <v>46486.999999999993</v>
      </c>
      <c r="K839" s="26">
        <f t="shared" si="169"/>
        <v>20000</v>
      </c>
      <c r="L839" s="25">
        <f>MAX(0,J839*(1+inputs!$B$33)-MAX(0,inputs!$B$31*(K839-inputs!$B$30)))</f>
        <v>47184.304999999986</v>
      </c>
      <c r="M839" s="26">
        <f t="shared" si="170"/>
        <v>27077.777777777777</v>
      </c>
      <c r="N839" s="25">
        <f>MAX(0,L839*(1+inputs!$B$33)-MAX(0,inputs!$B$31*(M839-inputs!$B$30)))</f>
        <v>47271.629574999977</v>
      </c>
      <c r="O839" s="26">
        <f t="shared" si="171"/>
        <v>34155.555555555555</v>
      </c>
      <c r="P839" s="25">
        <f>MAX(0,N839*(1+inputs!$B$33)-MAX(0,inputs!$B$31*(O839-inputs!$B$30)))</f>
        <v>46723.26401862497</v>
      </c>
      <c r="Q839" s="26">
        <f t="shared" si="172"/>
        <v>41233.333333333328</v>
      </c>
      <c r="R839" s="25">
        <f>MAX(0,P839*(1+inputs!$B$33)-MAX(0,inputs!$B$31*(Q839-inputs!$B$30)))</f>
        <v>45529.672978904338</v>
      </c>
      <c r="S839" s="26">
        <f t="shared" si="173"/>
        <v>48311.111111111109</v>
      </c>
      <c r="T839" s="25">
        <f>MAX(0,R839*(1+inputs!$B$33)-MAX(0,inputs!$B$31*(S839-inputs!$B$30)))</f>
        <v>43681.1780735879</v>
      </c>
      <c r="U839" s="26">
        <f t="shared" si="174"/>
        <v>55388.888888888891</v>
      </c>
      <c r="V839" s="25">
        <f>MAX(0,T839*(1+inputs!$B$33)-MAX(0,inputs!$B$31*(U839-inputs!$B$30)))</f>
        <v>41167.95574469171</v>
      </c>
      <c r="W839" s="26">
        <f t="shared" si="175"/>
        <v>62466.666666666664</v>
      </c>
      <c r="X839" s="25">
        <f>MAX(0,V839*(1+inputs!$B$33)-MAX(0,inputs!$B$31*(W839-inputs!$B$30)))</f>
        <v>37980.035080862079</v>
      </c>
      <c r="Y839" s="26">
        <f t="shared" si="176"/>
        <v>69544.444444444438</v>
      </c>
      <c r="Z839" s="25">
        <f>MAX(0,X839*(1+inputs!$B$33)-MAX(0,inputs!$B$31*(Y839-inputs!$B$30)))</f>
        <v>34107.295607075001</v>
      </c>
      <c r="AA839" s="25">
        <f>MAX(0,Y839*(1+inputs!$B$33)-MAX(0,inputs!$B$31*(Z839-inputs!$B$30)))</f>
        <v>69334.514506474341</v>
      </c>
      <c r="AB839" s="26">
        <f t="shared" si="177"/>
        <v>83700</v>
      </c>
      <c r="AC839" s="25">
        <f>MAX(0,AA839*(1+inputs!$B$33)-MAX(0,inputs!$B$31*(AB839-inputs!$B$30)))</f>
        <v>64658.092224071443</v>
      </c>
      <c r="AD839" s="26">
        <f>IF(inputs!$B$27="YES",MAX(0,inputs!$B$31*(AB839-inputs!$B$30)),0)</f>
        <v>0</v>
      </c>
      <c r="AE839" s="3">
        <f t="shared" si="178"/>
        <v>29212.050000000003</v>
      </c>
      <c r="AF839" s="1">
        <f t="shared" si="181"/>
        <v>0.42</v>
      </c>
      <c r="AG839" s="8">
        <f t="shared" si="179"/>
        <v>54487.95</v>
      </c>
    </row>
    <row r="840" spans="1:33" x14ac:dyDescent="0.2">
      <c r="A840" s="11">
        <f t="shared" si="180"/>
        <v>83800</v>
      </c>
      <c r="B840" s="15">
        <f>inputs!$C$3-MAX(0,MIN((calculations!A840-inputs!$B$8)*0.5,inputs!$C$3))+IF(AND(inputs!$B$23="YES",A840&lt;=inputs!$B$25),inputs!$B$24,0)</f>
        <v>12570</v>
      </c>
      <c r="C840" s="15">
        <f>MAX(0,MIN(A840-B840,inputs!$C$4)*inputs!$B$3)</f>
        <v>7540.2000000000007</v>
      </c>
      <c r="D840" s="16">
        <f>MAX(0,(MIN(A840,inputs!$C$5)-(inputs!$C$4+B840))*inputs!$B$4)</f>
        <v>13411.6</v>
      </c>
      <c r="E840" s="16">
        <f>MAX(0, (calculations!A840-inputs!$C$5)*inputs!$B$5)</f>
        <v>0</v>
      </c>
      <c r="F840" s="19">
        <f>MAX(0,inputs!$B$13*(MIN(calculations!A840,inputs!$C$14)-inputs!$C$13))+MAX(0,inputs!$B$14*(calculations!A840-inputs!$C$14))</f>
        <v>5665.85</v>
      </c>
      <c r="G840" s="22">
        <f>MAX(MIN((calculations!A840-inputs!$B$21)/10000,100%),0) * inputs!$B$18</f>
        <v>2636.4</v>
      </c>
      <c r="H840" s="22">
        <f>IF(AND(inputs!$B$35="YES", calculations!A840&gt;=inputs!$B$36,calculations!A840&lt;inputs!$B$37),inputs!$B$38*MIN(2,inputs!$B$17),0)</f>
        <v>0</v>
      </c>
      <c r="I840" s="25">
        <f>MIN(inputs!$B$32,A840)</f>
        <v>20000</v>
      </c>
      <c r="J840" s="25">
        <f>inputs!$B$29*(1+inputs!$B$33)-MAX(0,inputs!$B$31*(I840-inputs!$B$30))</f>
        <v>46486.999999999993</v>
      </c>
      <c r="K840" s="26">
        <f t="shared" si="169"/>
        <v>20000</v>
      </c>
      <c r="L840" s="25">
        <f>MAX(0,J840*(1+inputs!$B$33)-MAX(0,inputs!$B$31*(K840-inputs!$B$30)))</f>
        <v>47184.304999999986</v>
      </c>
      <c r="M840" s="26">
        <f t="shared" si="170"/>
        <v>27088.888888888891</v>
      </c>
      <c r="N840" s="25">
        <f>MAX(0,L840*(1+inputs!$B$33)-MAX(0,inputs!$B$31*(M840-inputs!$B$30)))</f>
        <v>47270.629574999977</v>
      </c>
      <c r="O840" s="26">
        <f t="shared" si="171"/>
        <v>34177.777777777781</v>
      </c>
      <c r="P840" s="25">
        <f>MAX(0,N840*(1+inputs!$B$33)-MAX(0,inputs!$B$31*(O840-inputs!$B$30)))</f>
        <v>46720.249018624971</v>
      </c>
      <c r="Q840" s="26">
        <f t="shared" si="172"/>
        <v>41266.666666666672</v>
      </c>
      <c r="R840" s="25">
        <f>MAX(0,P840*(1+inputs!$B$33)-MAX(0,inputs!$B$31*(Q840-inputs!$B$30)))</f>
        <v>45523.612753904337</v>
      </c>
      <c r="S840" s="26">
        <f t="shared" si="173"/>
        <v>48355.555555555555</v>
      </c>
      <c r="T840" s="25">
        <f>MAX(0,R840*(1+inputs!$B$33)-MAX(0,inputs!$B$31*(S840-inputs!$B$30)))</f>
        <v>43671.026945212892</v>
      </c>
      <c r="U840" s="26">
        <f t="shared" si="174"/>
        <v>55444.444444444445</v>
      </c>
      <c r="V840" s="25">
        <f>MAX(0,T840*(1+inputs!$B$33)-MAX(0,inputs!$B$31*(U840-inputs!$B$30)))</f>
        <v>41152.652349391079</v>
      </c>
      <c r="W840" s="26">
        <f t="shared" si="175"/>
        <v>62533.333333333336</v>
      </c>
      <c r="X840" s="25">
        <f>MAX(0,V840*(1+inputs!$B$33)-MAX(0,inputs!$B$31*(W840-inputs!$B$30)))</f>
        <v>37958.502134631941</v>
      </c>
      <c r="Y840" s="26">
        <f t="shared" si="176"/>
        <v>69622.222222222219</v>
      </c>
      <c r="Z840" s="25">
        <f>MAX(0,X840*(1+inputs!$B$33)-MAX(0,inputs!$B$31*(Y840-inputs!$B$30)))</f>
        <v>34078.439666651415</v>
      </c>
      <c r="AA840" s="25">
        <f>MAX(0,Y840*(1+inputs!$B$33)-MAX(0,inputs!$B$31*(Z840-inputs!$B$30)))</f>
        <v>69416.055985556915</v>
      </c>
      <c r="AB840" s="26">
        <f t="shared" si="177"/>
        <v>83800</v>
      </c>
      <c r="AC840" s="25">
        <f>MAX(0,AA840*(1+inputs!$B$33)-MAX(0,inputs!$B$31*(AB840-inputs!$B$30)))</f>
        <v>64731.856825340263</v>
      </c>
      <c r="AD840" s="26">
        <f>IF(inputs!$B$27="YES",MAX(0,inputs!$B$31*(AB840-inputs!$B$30)),0)</f>
        <v>0</v>
      </c>
      <c r="AE840" s="3">
        <f t="shared" si="178"/>
        <v>29254.050000000003</v>
      </c>
      <c r="AF840" s="1">
        <f t="shared" si="181"/>
        <v>0.42</v>
      </c>
      <c r="AG840" s="8">
        <f t="shared" si="179"/>
        <v>54545.95</v>
      </c>
    </row>
    <row r="841" spans="1:33" x14ac:dyDescent="0.2">
      <c r="A841" s="11">
        <f t="shared" si="180"/>
        <v>83900</v>
      </c>
      <c r="B841" s="15">
        <f>inputs!$C$3-MAX(0,MIN((calculations!A841-inputs!$B$8)*0.5,inputs!$C$3))+IF(AND(inputs!$B$23="YES",A841&lt;=inputs!$B$25),inputs!$B$24,0)</f>
        <v>12570</v>
      </c>
      <c r="C841" s="15">
        <f>MAX(0,MIN(A841-B841,inputs!$C$4)*inputs!$B$3)</f>
        <v>7540.2000000000007</v>
      </c>
      <c r="D841" s="16">
        <f>MAX(0,(MIN(A841,inputs!$C$5)-(inputs!$C$4+B841))*inputs!$B$4)</f>
        <v>13451.6</v>
      </c>
      <c r="E841" s="16">
        <f>MAX(0, (calculations!A841-inputs!$C$5)*inputs!$B$5)</f>
        <v>0</v>
      </c>
      <c r="F841" s="19">
        <f>MAX(0,inputs!$B$13*(MIN(calculations!A841,inputs!$C$14)-inputs!$C$13))+MAX(0,inputs!$B$14*(calculations!A841-inputs!$C$14))</f>
        <v>5667.85</v>
      </c>
      <c r="G841" s="22">
        <f>MAX(MIN((calculations!A841-inputs!$B$21)/10000,100%),0) * inputs!$B$18</f>
        <v>2636.4</v>
      </c>
      <c r="H841" s="22">
        <f>IF(AND(inputs!$B$35="YES", calculations!A841&gt;=inputs!$B$36,calculations!A841&lt;inputs!$B$37),inputs!$B$38*MIN(2,inputs!$B$17),0)</f>
        <v>0</v>
      </c>
      <c r="I841" s="25">
        <f>MIN(inputs!$B$32,A841)</f>
        <v>20000</v>
      </c>
      <c r="J841" s="25">
        <f>inputs!$B$29*(1+inputs!$B$33)-MAX(0,inputs!$B$31*(I841-inputs!$B$30))</f>
        <v>46486.999999999993</v>
      </c>
      <c r="K841" s="26">
        <f t="shared" si="169"/>
        <v>20000</v>
      </c>
      <c r="L841" s="25">
        <f>MAX(0,J841*(1+inputs!$B$33)-MAX(0,inputs!$B$31*(K841-inputs!$B$30)))</f>
        <v>47184.304999999986</v>
      </c>
      <c r="M841" s="26">
        <f t="shared" si="170"/>
        <v>27100</v>
      </c>
      <c r="N841" s="25">
        <f>MAX(0,L841*(1+inputs!$B$33)-MAX(0,inputs!$B$31*(M841-inputs!$B$30)))</f>
        <v>47269.629574999977</v>
      </c>
      <c r="O841" s="26">
        <f t="shared" si="171"/>
        <v>34200</v>
      </c>
      <c r="P841" s="25">
        <f>MAX(0,N841*(1+inputs!$B$33)-MAX(0,inputs!$B$31*(O841-inputs!$B$30)))</f>
        <v>46717.234018624971</v>
      </c>
      <c r="Q841" s="26">
        <f t="shared" si="172"/>
        <v>41300</v>
      </c>
      <c r="R841" s="25">
        <f>MAX(0,P841*(1+inputs!$B$33)-MAX(0,inputs!$B$31*(Q841-inputs!$B$30)))</f>
        <v>45517.552528904336</v>
      </c>
      <c r="S841" s="26">
        <f t="shared" si="173"/>
        <v>48400</v>
      </c>
      <c r="T841" s="25">
        <f>MAX(0,R841*(1+inputs!$B$33)-MAX(0,inputs!$B$31*(S841-inputs!$B$30)))</f>
        <v>43660.875816837892</v>
      </c>
      <c r="U841" s="26">
        <f t="shared" si="174"/>
        <v>55500</v>
      </c>
      <c r="V841" s="25">
        <f>MAX(0,T841*(1+inputs!$B$33)-MAX(0,inputs!$B$31*(U841-inputs!$B$30)))</f>
        <v>41137.348954090456</v>
      </c>
      <c r="W841" s="26">
        <f t="shared" si="175"/>
        <v>62600</v>
      </c>
      <c r="X841" s="25">
        <f>MAX(0,V841*(1+inputs!$B$33)-MAX(0,inputs!$B$31*(W841-inputs!$B$30)))</f>
        <v>37936.969188401803</v>
      </c>
      <c r="Y841" s="26">
        <f t="shared" si="176"/>
        <v>69700</v>
      </c>
      <c r="Z841" s="25">
        <f>MAX(0,X841*(1+inputs!$B$33)-MAX(0,inputs!$B$31*(Y841-inputs!$B$30)))</f>
        <v>34049.583726227822</v>
      </c>
      <c r="AA841" s="25">
        <f>MAX(0,Y841*(1+inputs!$B$33)-MAX(0,inputs!$B$31*(Z841-inputs!$B$30)))</f>
        <v>69497.59746463949</v>
      </c>
      <c r="AB841" s="26">
        <f t="shared" si="177"/>
        <v>83900</v>
      </c>
      <c r="AC841" s="25">
        <f>MAX(0,AA841*(1+inputs!$B$33)-MAX(0,inputs!$B$31*(AB841-inputs!$B$30)))</f>
        <v>64805.621426609068</v>
      </c>
      <c r="AD841" s="26">
        <f>IF(inputs!$B$27="YES",MAX(0,inputs!$B$31*(AB841-inputs!$B$30)),0)</f>
        <v>0</v>
      </c>
      <c r="AE841" s="3">
        <f t="shared" si="178"/>
        <v>29296.050000000003</v>
      </c>
      <c r="AF841" s="1">
        <f t="shared" si="181"/>
        <v>0.42</v>
      </c>
      <c r="AG841" s="8">
        <f t="shared" si="179"/>
        <v>54603.95</v>
      </c>
    </row>
    <row r="842" spans="1:33" x14ac:dyDescent="0.2">
      <c r="A842" s="11">
        <f t="shared" si="180"/>
        <v>84000</v>
      </c>
      <c r="B842" s="15">
        <f>inputs!$C$3-MAX(0,MIN((calculations!A842-inputs!$B$8)*0.5,inputs!$C$3))+IF(AND(inputs!$B$23="YES",A842&lt;=inputs!$B$25),inputs!$B$24,0)</f>
        <v>12570</v>
      </c>
      <c r="C842" s="15">
        <f>MAX(0,MIN(A842-B842,inputs!$C$4)*inputs!$B$3)</f>
        <v>7540.2000000000007</v>
      </c>
      <c r="D842" s="16">
        <f>MAX(0,(MIN(A842,inputs!$C$5)-(inputs!$C$4+B842))*inputs!$B$4)</f>
        <v>13491.6</v>
      </c>
      <c r="E842" s="16">
        <f>MAX(0, (calculations!A842-inputs!$C$5)*inputs!$B$5)</f>
        <v>0</v>
      </c>
      <c r="F842" s="19">
        <f>MAX(0,inputs!$B$13*(MIN(calculations!A842,inputs!$C$14)-inputs!$C$13))+MAX(0,inputs!$B$14*(calculations!A842-inputs!$C$14))</f>
        <v>5669.85</v>
      </c>
      <c r="G842" s="22">
        <f>MAX(MIN((calculations!A842-inputs!$B$21)/10000,100%),0) * inputs!$B$18</f>
        <v>2636.4</v>
      </c>
      <c r="H842" s="22">
        <f>IF(AND(inputs!$B$35="YES", calculations!A842&gt;=inputs!$B$36,calculations!A842&lt;inputs!$B$37),inputs!$B$38*MIN(2,inputs!$B$17),0)</f>
        <v>0</v>
      </c>
      <c r="I842" s="25">
        <f>MIN(inputs!$B$32,A842)</f>
        <v>20000</v>
      </c>
      <c r="J842" s="25">
        <f>inputs!$B$29*(1+inputs!$B$33)-MAX(0,inputs!$B$31*(I842-inputs!$B$30))</f>
        <v>46486.999999999993</v>
      </c>
      <c r="K842" s="26">
        <f t="shared" si="169"/>
        <v>20000</v>
      </c>
      <c r="L842" s="25">
        <f>MAX(0,J842*(1+inputs!$B$33)-MAX(0,inputs!$B$31*(K842-inputs!$B$30)))</f>
        <v>47184.304999999986</v>
      </c>
      <c r="M842" s="26">
        <f t="shared" si="170"/>
        <v>27111.111111111109</v>
      </c>
      <c r="N842" s="25">
        <f>MAX(0,L842*(1+inputs!$B$33)-MAX(0,inputs!$B$31*(M842-inputs!$B$30)))</f>
        <v>47268.629574999977</v>
      </c>
      <c r="O842" s="26">
        <f t="shared" si="171"/>
        <v>34222.222222222219</v>
      </c>
      <c r="P842" s="25">
        <f>MAX(0,N842*(1+inputs!$B$33)-MAX(0,inputs!$B$31*(O842-inputs!$B$30)))</f>
        <v>46714.219018624972</v>
      </c>
      <c r="Q842" s="26">
        <f t="shared" si="172"/>
        <v>41333.333333333328</v>
      </c>
      <c r="R842" s="25">
        <f>MAX(0,P842*(1+inputs!$B$33)-MAX(0,inputs!$B$31*(Q842-inputs!$B$30)))</f>
        <v>45511.492303904342</v>
      </c>
      <c r="S842" s="26">
        <f t="shared" si="173"/>
        <v>48444.444444444445</v>
      </c>
      <c r="T842" s="25">
        <f>MAX(0,R842*(1+inputs!$B$33)-MAX(0,inputs!$B$31*(S842-inputs!$B$30)))</f>
        <v>43650.724688462898</v>
      </c>
      <c r="U842" s="26">
        <f t="shared" si="174"/>
        <v>55555.555555555555</v>
      </c>
      <c r="V842" s="25">
        <f>MAX(0,T842*(1+inputs!$B$33)-MAX(0,inputs!$B$31*(U842-inputs!$B$30)))</f>
        <v>41122.045558789832</v>
      </c>
      <c r="W842" s="26">
        <f t="shared" si="175"/>
        <v>62666.666666666664</v>
      </c>
      <c r="X842" s="25">
        <f>MAX(0,V842*(1+inputs!$B$33)-MAX(0,inputs!$B$31*(W842-inputs!$B$30)))</f>
        <v>37915.436242171672</v>
      </c>
      <c r="Y842" s="26">
        <f t="shared" si="176"/>
        <v>69777.777777777781</v>
      </c>
      <c r="Z842" s="25">
        <f>MAX(0,X842*(1+inputs!$B$33)-MAX(0,inputs!$B$31*(Y842-inputs!$B$30)))</f>
        <v>34020.727785804243</v>
      </c>
      <c r="AA842" s="25">
        <f>MAX(0,Y842*(1+inputs!$B$33)-MAX(0,inputs!$B$31*(Z842-inputs!$B$30)))</f>
        <v>69579.13894372205</v>
      </c>
      <c r="AB842" s="26">
        <f t="shared" si="177"/>
        <v>84000</v>
      </c>
      <c r="AC842" s="25">
        <f>MAX(0,AA842*(1+inputs!$B$33)-MAX(0,inputs!$B$31*(AB842-inputs!$B$30)))</f>
        <v>64879.386027877874</v>
      </c>
      <c r="AD842" s="26">
        <f>IF(inputs!$B$27="YES",MAX(0,inputs!$B$31*(AB842-inputs!$B$30)),0)</f>
        <v>0</v>
      </c>
      <c r="AE842" s="3">
        <f t="shared" si="178"/>
        <v>29338.050000000003</v>
      </c>
      <c r="AF842" s="1">
        <f t="shared" si="181"/>
        <v>0.42</v>
      </c>
      <c r="AG842" s="8">
        <f t="shared" si="179"/>
        <v>54661.95</v>
      </c>
    </row>
    <row r="843" spans="1:33" x14ac:dyDescent="0.2">
      <c r="A843" s="11">
        <f t="shared" si="180"/>
        <v>84100</v>
      </c>
      <c r="B843" s="15">
        <f>inputs!$C$3-MAX(0,MIN((calculations!A843-inputs!$B$8)*0.5,inputs!$C$3))+IF(AND(inputs!$B$23="YES",A843&lt;=inputs!$B$25),inputs!$B$24,0)</f>
        <v>12570</v>
      </c>
      <c r="C843" s="15">
        <f>MAX(0,MIN(A843-B843,inputs!$C$4)*inputs!$B$3)</f>
        <v>7540.2000000000007</v>
      </c>
      <c r="D843" s="16">
        <f>MAX(0,(MIN(A843,inputs!$C$5)-(inputs!$C$4+B843))*inputs!$B$4)</f>
        <v>13531.6</v>
      </c>
      <c r="E843" s="16">
        <f>MAX(0, (calculations!A843-inputs!$C$5)*inputs!$B$5)</f>
        <v>0</v>
      </c>
      <c r="F843" s="19">
        <f>MAX(0,inputs!$B$13*(MIN(calculations!A843,inputs!$C$14)-inputs!$C$13))+MAX(0,inputs!$B$14*(calculations!A843-inputs!$C$14))</f>
        <v>5671.85</v>
      </c>
      <c r="G843" s="22">
        <f>MAX(MIN((calculations!A843-inputs!$B$21)/10000,100%),0) * inputs!$B$18</f>
        <v>2636.4</v>
      </c>
      <c r="H843" s="22">
        <f>IF(AND(inputs!$B$35="YES", calculations!A843&gt;=inputs!$B$36,calculations!A843&lt;inputs!$B$37),inputs!$B$38*MIN(2,inputs!$B$17),0)</f>
        <v>0</v>
      </c>
      <c r="I843" s="25">
        <f>MIN(inputs!$B$32,A843)</f>
        <v>20000</v>
      </c>
      <c r="J843" s="25">
        <f>inputs!$B$29*(1+inputs!$B$33)-MAX(0,inputs!$B$31*(I843-inputs!$B$30))</f>
        <v>46486.999999999993</v>
      </c>
      <c r="K843" s="26">
        <f t="shared" si="169"/>
        <v>20000</v>
      </c>
      <c r="L843" s="25">
        <f>MAX(0,J843*(1+inputs!$B$33)-MAX(0,inputs!$B$31*(K843-inputs!$B$30)))</f>
        <v>47184.304999999986</v>
      </c>
      <c r="M843" s="26">
        <f t="shared" si="170"/>
        <v>27122.222222222223</v>
      </c>
      <c r="N843" s="25">
        <f>MAX(0,L843*(1+inputs!$B$33)-MAX(0,inputs!$B$31*(M843-inputs!$B$30)))</f>
        <v>47267.629574999977</v>
      </c>
      <c r="O843" s="26">
        <f t="shared" si="171"/>
        <v>34244.444444444445</v>
      </c>
      <c r="P843" s="25">
        <f>MAX(0,N843*(1+inputs!$B$33)-MAX(0,inputs!$B$31*(O843-inputs!$B$30)))</f>
        <v>46711.204018624972</v>
      </c>
      <c r="Q843" s="26">
        <f t="shared" si="172"/>
        <v>41366.666666666672</v>
      </c>
      <c r="R843" s="25">
        <f>MAX(0,P843*(1+inputs!$B$33)-MAX(0,inputs!$B$31*(Q843-inputs!$B$30)))</f>
        <v>45505.432078904341</v>
      </c>
      <c r="S843" s="26">
        <f t="shared" si="173"/>
        <v>48488.888888888891</v>
      </c>
      <c r="T843" s="25">
        <f>MAX(0,R843*(1+inputs!$B$33)-MAX(0,inputs!$B$31*(S843-inputs!$B$30)))</f>
        <v>43640.573560087898</v>
      </c>
      <c r="U843" s="26">
        <f t="shared" si="174"/>
        <v>55611.111111111109</v>
      </c>
      <c r="V843" s="25">
        <f>MAX(0,T843*(1+inputs!$B$33)-MAX(0,inputs!$B$31*(U843-inputs!$B$30)))</f>
        <v>41106.742163489209</v>
      </c>
      <c r="W843" s="26">
        <f t="shared" si="175"/>
        <v>62733.333333333336</v>
      </c>
      <c r="X843" s="25">
        <f>MAX(0,V843*(1+inputs!$B$33)-MAX(0,inputs!$B$31*(W843-inputs!$B$30)))</f>
        <v>37893.903295941542</v>
      </c>
      <c r="Y843" s="26">
        <f t="shared" si="176"/>
        <v>69855.555555555562</v>
      </c>
      <c r="Z843" s="25">
        <f>MAX(0,X843*(1+inputs!$B$33)-MAX(0,inputs!$B$31*(Y843-inputs!$B$30)))</f>
        <v>33991.871845380658</v>
      </c>
      <c r="AA843" s="25">
        <f>MAX(0,Y843*(1+inputs!$B$33)-MAX(0,inputs!$B$31*(Z843-inputs!$B$30)))</f>
        <v>69660.680422804639</v>
      </c>
      <c r="AB843" s="26">
        <f t="shared" si="177"/>
        <v>84100</v>
      </c>
      <c r="AC843" s="25">
        <f>MAX(0,AA843*(1+inputs!$B$33)-MAX(0,inputs!$B$31*(AB843-inputs!$B$30)))</f>
        <v>64953.150629146694</v>
      </c>
      <c r="AD843" s="26">
        <f>IF(inputs!$B$27="YES",MAX(0,inputs!$B$31*(AB843-inputs!$B$30)),0)</f>
        <v>0</v>
      </c>
      <c r="AE843" s="3">
        <f t="shared" si="178"/>
        <v>29380.050000000003</v>
      </c>
      <c r="AF843" s="1">
        <f t="shared" si="181"/>
        <v>0.42</v>
      </c>
      <c r="AG843" s="8">
        <f t="shared" si="179"/>
        <v>54719.95</v>
      </c>
    </row>
    <row r="844" spans="1:33" x14ac:dyDescent="0.2">
      <c r="A844" s="11">
        <f t="shared" si="180"/>
        <v>84200</v>
      </c>
      <c r="B844" s="15">
        <f>inputs!$C$3-MAX(0,MIN((calculations!A844-inputs!$B$8)*0.5,inputs!$C$3))+IF(AND(inputs!$B$23="YES",A844&lt;=inputs!$B$25),inputs!$B$24,0)</f>
        <v>12570</v>
      </c>
      <c r="C844" s="15">
        <f>MAX(0,MIN(A844-B844,inputs!$C$4)*inputs!$B$3)</f>
        <v>7540.2000000000007</v>
      </c>
      <c r="D844" s="16">
        <f>MAX(0,(MIN(A844,inputs!$C$5)-(inputs!$C$4+B844))*inputs!$B$4)</f>
        <v>13571.6</v>
      </c>
      <c r="E844" s="16">
        <f>MAX(0, (calculations!A844-inputs!$C$5)*inputs!$B$5)</f>
        <v>0</v>
      </c>
      <c r="F844" s="19">
        <f>MAX(0,inputs!$B$13*(MIN(calculations!A844,inputs!$C$14)-inputs!$C$13))+MAX(0,inputs!$B$14*(calculations!A844-inputs!$C$14))</f>
        <v>5673.85</v>
      </c>
      <c r="G844" s="22">
        <f>MAX(MIN((calculations!A844-inputs!$B$21)/10000,100%),0) * inputs!$B$18</f>
        <v>2636.4</v>
      </c>
      <c r="H844" s="22">
        <f>IF(AND(inputs!$B$35="YES", calculations!A844&gt;=inputs!$B$36,calculations!A844&lt;inputs!$B$37),inputs!$B$38*MIN(2,inputs!$B$17),0)</f>
        <v>0</v>
      </c>
      <c r="I844" s="25">
        <f>MIN(inputs!$B$32,A844)</f>
        <v>20000</v>
      </c>
      <c r="J844" s="25">
        <f>inputs!$B$29*(1+inputs!$B$33)-MAX(0,inputs!$B$31*(I844-inputs!$B$30))</f>
        <v>46486.999999999993</v>
      </c>
      <c r="K844" s="26">
        <f t="shared" si="169"/>
        <v>20000</v>
      </c>
      <c r="L844" s="25">
        <f>MAX(0,J844*(1+inputs!$B$33)-MAX(0,inputs!$B$31*(K844-inputs!$B$30)))</f>
        <v>47184.304999999986</v>
      </c>
      <c r="M844" s="26">
        <f t="shared" si="170"/>
        <v>27133.333333333332</v>
      </c>
      <c r="N844" s="25">
        <f>MAX(0,L844*(1+inputs!$B$33)-MAX(0,inputs!$B$31*(M844-inputs!$B$30)))</f>
        <v>47266.629574999977</v>
      </c>
      <c r="O844" s="26">
        <f t="shared" si="171"/>
        <v>34266.666666666664</v>
      </c>
      <c r="P844" s="25">
        <f>MAX(0,N844*(1+inputs!$B$33)-MAX(0,inputs!$B$31*(O844-inputs!$B$30)))</f>
        <v>46708.189018624973</v>
      </c>
      <c r="Q844" s="26">
        <f t="shared" si="172"/>
        <v>41400</v>
      </c>
      <c r="R844" s="25">
        <f>MAX(0,P844*(1+inputs!$B$33)-MAX(0,inputs!$B$31*(Q844-inputs!$B$30)))</f>
        <v>45499.37185390434</v>
      </c>
      <c r="S844" s="26">
        <f t="shared" si="173"/>
        <v>48533.333333333328</v>
      </c>
      <c r="T844" s="25">
        <f>MAX(0,R844*(1+inputs!$B$33)-MAX(0,inputs!$B$31*(S844-inputs!$B$30)))</f>
        <v>43630.422431712897</v>
      </c>
      <c r="U844" s="26">
        <f t="shared" si="174"/>
        <v>55666.666666666664</v>
      </c>
      <c r="V844" s="25">
        <f>MAX(0,T844*(1+inputs!$B$33)-MAX(0,inputs!$B$31*(U844-inputs!$B$30)))</f>
        <v>41091.438768188586</v>
      </c>
      <c r="W844" s="26">
        <f t="shared" si="175"/>
        <v>62800</v>
      </c>
      <c r="X844" s="25">
        <f>MAX(0,V844*(1+inputs!$B$33)-MAX(0,inputs!$B$31*(W844-inputs!$B$30)))</f>
        <v>37872.370349711411</v>
      </c>
      <c r="Y844" s="26">
        <f t="shared" si="176"/>
        <v>69933.333333333343</v>
      </c>
      <c r="Z844" s="25">
        <f>MAX(0,X844*(1+inputs!$B$33)-MAX(0,inputs!$B$31*(Y844-inputs!$B$30)))</f>
        <v>33963.015904957079</v>
      </c>
      <c r="AA844" s="25">
        <f>MAX(0,Y844*(1+inputs!$B$33)-MAX(0,inputs!$B$31*(Z844-inputs!$B$30)))</f>
        <v>69742.221901887213</v>
      </c>
      <c r="AB844" s="26">
        <f t="shared" si="177"/>
        <v>84200</v>
      </c>
      <c r="AC844" s="25">
        <f>MAX(0,AA844*(1+inputs!$B$33)-MAX(0,inputs!$B$31*(AB844-inputs!$B$30)))</f>
        <v>65026.915230415514</v>
      </c>
      <c r="AD844" s="26">
        <f>IF(inputs!$B$27="YES",MAX(0,inputs!$B$31*(AB844-inputs!$B$30)),0)</f>
        <v>0</v>
      </c>
      <c r="AE844" s="3">
        <f t="shared" si="178"/>
        <v>29422.050000000003</v>
      </c>
      <c r="AF844" s="1">
        <f t="shared" si="181"/>
        <v>0.42</v>
      </c>
      <c r="AG844" s="8">
        <f t="shared" si="179"/>
        <v>54777.95</v>
      </c>
    </row>
    <row r="845" spans="1:33" x14ac:dyDescent="0.2">
      <c r="A845" s="11">
        <f t="shared" si="180"/>
        <v>84300</v>
      </c>
      <c r="B845" s="15">
        <f>inputs!$C$3-MAX(0,MIN((calculations!A845-inputs!$B$8)*0.5,inputs!$C$3))+IF(AND(inputs!$B$23="YES",A845&lt;=inputs!$B$25),inputs!$B$24,0)</f>
        <v>12570</v>
      </c>
      <c r="C845" s="15">
        <f>MAX(0,MIN(A845-B845,inputs!$C$4)*inputs!$B$3)</f>
        <v>7540.2000000000007</v>
      </c>
      <c r="D845" s="16">
        <f>MAX(0,(MIN(A845,inputs!$C$5)-(inputs!$C$4+B845))*inputs!$B$4)</f>
        <v>13611.6</v>
      </c>
      <c r="E845" s="16">
        <f>MAX(0, (calculations!A845-inputs!$C$5)*inputs!$B$5)</f>
        <v>0</v>
      </c>
      <c r="F845" s="19">
        <f>MAX(0,inputs!$B$13*(MIN(calculations!A845,inputs!$C$14)-inputs!$C$13))+MAX(0,inputs!$B$14*(calculations!A845-inputs!$C$14))</f>
        <v>5675.85</v>
      </c>
      <c r="G845" s="22">
        <f>MAX(MIN((calculations!A845-inputs!$B$21)/10000,100%),0) * inputs!$B$18</f>
        <v>2636.4</v>
      </c>
      <c r="H845" s="22">
        <f>IF(AND(inputs!$B$35="YES", calculations!A845&gt;=inputs!$B$36,calculations!A845&lt;inputs!$B$37),inputs!$B$38*MIN(2,inputs!$B$17),0)</f>
        <v>0</v>
      </c>
      <c r="I845" s="25">
        <f>MIN(inputs!$B$32,A845)</f>
        <v>20000</v>
      </c>
      <c r="J845" s="25">
        <f>inputs!$B$29*(1+inputs!$B$33)-MAX(0,inputs!$B$31*(I845-inputs!$B$30))</f>
        <v>46486.999999999993</v>
      </c>
      <c r="K845" s="26">
        <f t="shared" si="169"/>
        <v>20000</v>
      </c>
      <c r="L845" s="25">
        <f>MAX(0,J845*(1+inputs!$B$33)-MAX(0,inputs!$B$31*(K845-inputs!$B$30)))</f>
        <v>47184.304999999986</v>
      </c>
      <c r="M845" s="26">
        <f t="shared" si="170"/>
        <v>27144.444444444445</v>
      </c>
      <c r="N845" s="25">
        <f>MAX(0,L845*(1+inputs!$B$33)-MAX(0,inputs!$B$31*(M845-inputs!$B$30)))</f>
        <v>47265.629574999977</v>
      </c>
      <c r="O845" s="26">
        <f t="shared" si="171"/>
        <v>34288.888888888891</v>
      </c>
      <c r="P845" s="25">
        <f>MAX(0,N845*(1+inputs!$B$33)-MAX(0,inputs!$B$31*(O845-inputs!$B$30)))</f>
        <v>46705.174018624974</v>
      </c>
      <c r="Q845" s="26">
        <f t="shared" si="172"/>
        <v>41433.333333333328</v>
      </c>
      <c r="R845" s="25">
        <f>MAX(0,P845*(1+inputs!$B$33)-MAX(0,inputs!$B$31*(Q845-inputs!$B$30)))</f>
        <v>45493.311628904339</v>
      </c>
      <c r="S845" s="26">
        <f t="shared" si="173"/>
        <v>48577.777777777781</v>
      </c>
      <c r="T845" s="25">
        <f>MAX(0,R845*(1+inputs!$B$33)-MAX(0,inputs!$B$31*(S845-inputs!$B$30)))</f>
        <v>43620.271303337897</v>
      </c>
      <c r="U845" s="26">
        <f t="shared" si="174"/>
        <v>55722.222222222219</v>
      </c>
      <c r="V845" s="25">
        <f>MAX(0,T845*(1+inputs!$B$33)-MAX(0,inputs!$B$31*(U845-inputs!$B$30)))</f>
        <v>41076.135372887962</v>
      </c>
      <c r="W845" s="26">
        <f t="shared" si="175"/>
        <v>62866.666666666664</v>
      </c>
      <c r="X845" s="25">
        <f>MAX(0,V845*(1+inputs!$B$33)-MAX(0,inputs!$B$31*(W845-inputs!$B$30)))</f>
        <v>37850.837403481273</v>
      </c>
      <c r="Y845" s="26">
        <f t="shared" si="176"/>
        <v>70011.111111111109</v>
      </c>
      <c r="Z845" s="25">
        <f>MAX(0,X845*(1+inputs!$B$33)-MAX(0,inputs!$B$31*(Y845-inputs!$B$30)))</f>
        <v>33934.159964533486</v>
      </c>
      <c r="AA845" s="25">
        <f>MAX(0,Y845*(1+inputs!$B$33)-MAX(0,inputs!$B$31*(Z845-inputs!$B$30)))</f>
        <v>69823.763380969758</v>
      </c>
      <c r="AB845" s="26">
        <f t="shared" si="177"/>
        <v>84300</v>
      </c>
      <c r="AC845" s="25">
        <f>MAX(0,AA845*(1+inputs!$B$33)-MAX(0,inputs!$B$31*(AB845-inputs!$B$30)))</f>
        <v>65100.679831684291</v>
      </c>
      <c r="AD845" s="26">
        <f>IF(inputs!$B$27="YES",MAX(0,inputs!$B$31*(AB845-inputs!$B$30)),0)</f>
        <v>0</v>
      </c>
      <c r="AE845" s="3">
        <f t="shared" si="178"/>
        <v>29464.050000000003</v>
      </c>
      <c r="AF845" s="1">
        <f t="shared" si="181"/>
        <v>0.42</v>
      </c>
      <c r="AG845" s="8">
        <f t="shared" si="179"/>
        <v>54835.95</v>
      </c>
    </row>
    <row r="846" spans="1:33" x14ac:dyDescent="0.2">
      <c r="A846" s="11">
        <f t="shared" si="180"/>
        <v>84400</v>
      </c>
      <c r="B846" s="15">
        <f>inputs!$C$3-MAX(0,MIN((calculations!A846-inputs!$B$8)*0.5,inputs!$C$3))+IF(AND(inputs!$B$23="YES",A846&lt;=inputs!$B$25),inputs!$B$24,0)</f>
        <v>12570</v>
      </c>
      <c r="C846" s="15">
        <f>MAX(0,MIN(A846-B846,inputs!$C$4)*inputs!$B$3)</f>
        <v>7540.2000000000007</v>
      </c>
      <c r="D846" s="16">
        <f>MAX(0,(MIN(A846,inputs!$C$5)-(inputs!$C$4+B846))*inputs!$B$4)</f>
        <v>13651.6</v>
      </c>
      <c r="E846" s="16">
        <f>MAX(0, (calculations!A846-inputs!$C$5)*inputs!$B$5)</f>
        <v>0</v>
      </c>
      <c r="F846" s="19">
        <f>MAX(0,inputs!$B$13*(MIN(calculations!A846,inputs!$C$14)-inputs!$C$13))+MAX(0,inputs!$B$14*(calculations!A846-inputs!$C$14))</f>
        <v>5677.85</v>
      </c>
      <c r="G846" s="22">
        <f>MAX(MIN((calculations!A846-inputs!$B$21)/10000,100%),0) * inputs!$B$18</f>
        <v>2636.4</v>
      </c>
      <c r="H846" s="22">
        <f>IF(AND(inputs!$B$35="YES", calculations!A846&gt;=inputs!$B$36,calculations!A846&lt;inputs!$B$37),inputs!$B$38*MIN(2,inputs!$B$17),0)</f>
        <v>0</v>
      </c>
      <c r="I846" s="25">
        <f>MIN(inputs!$B$32,A846)</f>
        <v>20000</v>
      </c>
      <c r="J846" s="25">
        <f>inputs!$B$29*(1+inputs!$B$33)-MAX(0,inputs!$B$31*(I846-inputs!$B$30))</f>
        <v>46486.999999999993</v>
      </c>
      <c r="K846" s="26">
        <f t="shared" si="169"/>
        <v>20000</v>
      </c>
      <c r="L846" s="25">
        <f>MAX(0,J846*(1+inputs!$B$33)-MAX(0,inputs!$B$31*(K846-inputs!$B$30)))</f>
        <v>47184.304999999986</v>
      </c>
      <c r="M846" s="26">
        <f t="shared" si="170"/>
        <v>27155.555555555555</v>
      </c>
      <c r="N846" s="25">
        <f>MAX(0,L846*(1+inputs!$B$33)-MAX(0,inputs!$B$31*(M846-inputs!$B$30)))</f>
        <v>47264.629574999977</v>
      </c>
      <c r="O846" s="26">
        <f t="shared" si="171"/>
        <v>34311.111111111109</v>
      </c>
      <c r="P846" s="25">
        <f>MAX(0,N846*(1+inputs!$B$33)-MAX(0,inputs!$B$31*(O846-inputs!$B$30)))</f>
        <v>46702.159018624967</v>
      </c>
      <c r="Q846" s="26">
        <f t="shared" si="172"/>
        <v>41466.666666666672</v>
      </c>
      <c r="R846" s="25">
        <f>MAX(0,P846*(1+inputs!$B$33)-MAX(0,inputs!$B$31*(Q846-inputs!$B$30)))</f>
        <v>45487.251403904338</v>
      </c>
      <c r="S846" s="26">
        <f t="shared" si="173"/>
        <v>48622.222222222219</v>
      </c>
      <c r="T846" s="25">
        <f>MAX(0,R846*(1+inputs!$B$33)-MAX(0,inputs!$B$31*(S846-inputs!$B$30)))</f>
        <v>43610.120174962896</v>
      </c>
      <c r="U846" s="26">
        <f t="shared" si="174"/>
        <v>55777.777777777781</v>
      </c>
      <c r="V846" s="25">
        <f>MAX(0,T846*(1+inputs!$B$33)-MAX(0,inputs!$B$31*(U846-inputs!$B$30)))</f>
        <v>41060.831977587331</v>
      </c>
      <c r="W846" s="26">
        <f t="shared" si="175"/>
        <v>62933.333333333336</v>
      </c>
      <c r="X846" s="25">
        <f>MAX(0,V846*(1+inputs!$B$33)-MAX(0,inputs!$B$31*(W846-inputs!$B$30)))</f>
        <v>37829.304457251135</v>
      </c>
      <c r="Y846" s="26">
        <f t="shared" si="176"/>
        <v>70088.888888888891</v>
      </c>
      <c r="Z846" s="25">
        <f>MAX(0,X846*(1+inputs!$B$33)-MAX(0,inputs!$B$31*(Y846-inputs!$B$30)))</f>
        <v>33905.304024109893</v>
      </c>
      <c r="AA846" s="25">
        <f>MAX(0,Y846*(1+inputs!$B$33)-MAX(0,inputs!$B$31*(Z846-inputs!$B$30)))</f>
        <v>69905.304860052333</v>
      </c>
      <c r="AB846" s="26">
        <f t="shared" si="177"/>
        <v>84400</v>
      </c>
      <c r="AC846" s="25">
        <f>MAX(0,AA846*(1+inputs!$B$33)-MAX(0,inputs!$B$31*(AB846-inputs!$B$30)))</f>
        <v>65174.444432953111</v>
      </c>
      <c r="AD846" s="26">
        <f>IF(inputs!$B$27="YES",MAX(0,inputs!$B$31*(AB846-inputs!$B$30)),0)</f>
        <v>0</v>
      </c>
      <c r="AE846" s="3">
        <f t="shared" si="178"/>
        <v>29506.050000000003</v>
      </c>
      <c r="AF846" s="1">
        <f t="shared" si="181"/>
        <v>0.42</v>
      </c>
      <c r="AG846" s="8">
        <f t="shared" si="179"/>
        <v>54893.95</v>
      </c>
    </row>
    <row r="847" spans="1:33" x14ac:dyDescent="0.2">
      <c r="A847" s="11">
        <f t="shared" si="180"/>
        <v>84500</v>
      </c>
      <c r="B847" s="15">
        <f>inputs!$C$3-MAX(0,MIN((calculations!A847-inputs!$B$8)*0.5,inputs!$C$3))+IF(AND(inputs!$B$23="YES",A847&lt;=inputs!$B$25),inputs!$B$24,0)</f>
        <v>12570</v>
      </c>
      <c r="C847" s="15">
        <f>MAX(0,MIN(A847-B847,inputs!$C$4)*inputs!$B$3)</f>
        <v>7540.2000000000007</v>
      </c>
      <c r="D847" s="16">
        <f>MAX(0,(MIN(A847,inputs!$C$5)-(inputs!$C$4+B847))*inputs!$B$4)</f>
        <v>13691.6</v>
      </c>
      <c r="E847" s="16">
        <f>MAX(0, (calculations!A847-inputs!$C$5)*inputs!$B$5)</f>
        <v>0</v>
      </c>
      <c r="F847" s="19">
        <f>MAX(0,inputs!$B$13*(MIN(calculations!A847,inputs!$C$14)-inputs!$C$13))+MAX(0,inputs!$B$14*(calculations!A847-inputs!$C$14))</f>
        <v>5679.85</v>
      </c>
      <c r="G847" s="22">
        <f>MAX(MIN((calculations!A847-inputs!$B$21)/10000,100%),0) * inputs!$B$18</f>
        <v>2636.4</v>
      </c>
      <c r="H847" s="22">
        <f>IF(AND(inputs!$B$35="YES", calculations!A847&gt;=inputs!$B$36,calculations!A847&lt;inputs!$B$37),inputs!$B$38*MIN(2,inputs!$B$17),0)</f>
        <v>0</v>
      </c>
      <c r="I847" s="25">
        <f>MIN(inputs!$B$32,A847)</f>
        <v>20000</v>
      </c>
      <c r="J847" s="25">
        <f>inputs!$B$29*(1+inputs!$B$33)-MAX(0,inputs!$B$31*(I847-inputs!$B$30))</f>
        <v>46486.999999999993</v>
      </c>
      <c r="K847" s="26">
        <f t="shared" si="169"/>
        <v>20000</v>
      </c>
      <c r="L847" s="25">
        <f>MAX(0,J847*(1+inputs!$B$33)-MAX(0,inputs!$B$31*(K847-inputs!$B$30)))</f>
        <v>47184.304999999986</v>
      </c>
      <c r="M847" s="26">
        <f t="shared" si="170"/>
        <v>27166.666666666668</v>
      </c>
      <c r="N847" s="25">
        <f>MAX(0,L847*(1+inputs!$B$33)-MAX(0,inputs!$B$31*(M847-inputs!$B$30)))</f>
        <v>47263.629574999977</v>
      </c>
      <c r="O847" s="26">
        <f t="shared" si="171"/>
        <v>34333.333333333336</v>
      </c>
      <c r="P847" s="25">
        <f>MAX(0,N847*(1+inputs!$B$33)-MAX(0,inputs!$B$31*(O847-inputs!$B$30)))</f>
        <v>46699.144018624967</v>
      </c>
      <c r="Q847" s="26">
        <f t="shared" si="172"/>
        <v>41500</v>
      </c>
      <c r="R847" s="25">
        <f>MAX(0,P847*(1+inputs!$B$33)-MAX(0,inputs!$B$31*(Q847-inputs!$B$30)))</f>
        <v>45481.191178904337</v>
      </c>
      <c r="S847" s="26">
        <f t="shared" si="173"/>
        <v>48666.666666666672</v>
      </c>
      <c r="T847" s="25">
        <f>MAX(0,R847*(1+inputs!$B$33)-MAX(0,inputs!$B$31*(S847-inputs!$B$30)))</f>
        <v>43599.969046587896</v>
      </c>
      <c r="U847" s="26">
        <f t="shared" si="174"/>
        <v>55833.333333333336</v>
      </c>
      <c r="V847" s="25">
        <f>MAX(0,T847*(1+inputs!$B$33)-MAX(0,inputs!$B$31*(U847-inputs!$B$30)))</f>
        <v>41045.528582286708</v>
      </c>
      <c r="W847" s="26">
        <f t="shared" si="175"/>
        <v>63000</v>
      </c>
      <c r="X847" s="25">
        <f>MAX(0,V847*(1+inputs!$B$33)-MAX(0,inputs!$B$31*(W847-inputs!$B$30)))</f>
        <v>37807.771511021005</v>
      </c>
      <c r="Y847" s="26">
        <f t="shared" si="176"/>
        <v>70166.666666666657</v>
      </c>
      <c r="Z847" s="25">
        <f>MAX(0,X847*(1+inputs!$B$33)-MAX(0,inputs!$B$31*(Y847-inputs!$B$30)))</f>
        <v>33876.448083686322</v>
      </c>
      <c r="AA847" s="25">
        <f>MAX(0,Y847*(1+inputs!$B$33)-MAX(0,inputs!$B$31*(Z847-inputs!$B$30)))</f>
        <v>69986.846339134892</v>
      </c>
      <c r="AB847" s="26">
        <f t="shared" si="177"/>
        <v>84500</v>
      </c>
      <c r="AC847" s="25">
        <f>MAX(0,AA847*(1+inputs!$B$33)-MAX(0,inputs!$B$31*(AB847-inputs!$B$30)))</f>
        <v>65248.209034221902</v>
      </c>
      <c r="AD847" s="26">
        <f>IF(inputs!$B$27="YES",MAX(0,inputs!$B$31*(AB847-inputs!$B$30)),0)</f>
        <v>0</v>
      </c>
      <c r="AE847" s="3">
        <f t="shared" si="178"/>
        <v>29548.050000000003</v>
      </c>
      <c r="AF847" s="1">
        <f t="shared" si="181"/>
        <v>0.42</v>
      </c>
      <c r="AG847" s="8">
        <f t="shared" si="179"/>
        <v>54951.95</v>
      </c>
    </row>
    <row r="848" spans="1:33" x14ac:dyDescent="0.2">
      <c r="A848" s="11">
        <f t="shared" si="180"/>
        <v>84600</v>
      </c>
      <c r="B848" s="15">
        <f>inputs!$C$3-MAX(0,MIN((calculations!A848-inputs!$B$8)*0.5,inputs!$C$3))+IF(AND(inputs!$B$23="YES",A848&lt;=inputs!$B$25),inputs!$B$24,0)</f>
        <v>12570</v>
      </c>
      <c r="C848" s="15">
        <f>MAX(0,MIN(A848-B848,inputs!$C$4)*inputs!$B$3)</f>
        <v>7540.2000000000007</v>
      </c>
      <c r="D848" s="16">
        <f>MAX(0,(MIN(A848,inputs!$C$5)-(inputs!$C$4+B848))*inputs!$B$4)</f>
        <v>13731.6</v>
      </c>
      <c r="E848" s="16">
        <f>MAX(0, (calculations!A848-inputs!$C$5)*inputs!$B$5)</f>
        <v>0</v>
      </c>
      <c r="F848" s="19">
        <f>MAX(0,inputs!$B$13*(MIN(calculations!A848,inputs!$C$14)-inputs!$C$13))+MAX(0,inputs!$B$14*(calculations!A848-inputs!$C$14))</f>
        <v>5681.85</v>
      </c>
      <c r="G848" s="22">
        <f>MAX(MIN((calculations!A848-inputs!$B$21)/10000,100%),0) * inputs!$B$18</f>
        <v>2636.4</v>
      </c>
      <c r="H848" s="22">
        <f>IF(AND(inputs!$B$35="YES", calculations!A848&gt;=inputs!$B$36,calculations!A848&lt;inputs!$B$37),inputs!$B$38*MIN(2,inputs!$B$17),0)</f>
        <v>0</v>
      </c>
      <c r="I848" s="25">
        <f>MIN(inputs!$B$32,A848)</f>
        <v>20000</v>
      </c>
      <c r="J848" s="25">
        <f>inputs!$B$29*(1+inputs!$B$33)-MAX(0,inputs!$B$31*(I848-inputs!$B$30))</f>
        <v>46486.999999999993</v>
      </c>
      <c r="K848" s="26">
        <f t="shared" si="169"/>
        <v>20000</v>
      </c>
      <c r="L848" s="25">
        <f>MAX(0,J848*(1+inputs!$B$33)-MAX(0,inputs!$B$31*(K848-inputs!$B$30)))</f>
        <v>47184.304999999986</v>
      </c>
      <c r="M848" s="26">
        <f t="shared" si="170"/>
        <v>27177.777777777777</v>
      </c>
      <c r="N848" s="25">
        <f>MAX(0,L848*(1+inputs!$B$33)-MAX(0,inputs!$B$31*(M848-inputs!$B$30)))</f>
        <v>47262.629574999977</v>
      </c>
      <c r="O848" s="26">
        <f t="shared" si="171"/>
        <v>34355.555555555555</v>
      </c>
      <c r="P848" s="25">
        <f>MAX(0,N848*(1+inputs!$B$33)-MAX(0,inputs!$B$31*(O848-inputs!$B$30)))</f>
        <v>46696.129018624968</v>
      </c>
      <c r="Q848" s="26">
        <f t="shared" si="172"/>
        <v>41533.333333333328</v>
      </c>
      <c r="R848" s="25">
        <f>MAX(0,P848*(1+inputs!$B$33)-MAX(0,inputs!$B$31*(Q848-inputs!$B$30)))</f>
        <v>45475.130953904336</v>
      </c>
      <c r="S848" s="26">
        <f t="shared" si="173"/>
        <v>48711.111111111109</v>
      </c>
      <c r="T848" s="25">
        <f>MAX(0,R848*(1+inputs!$B$33)-MAX(0,inputs!$B$31*(S848-inputs!$B$30)))</f>
        <v>43589.817918212895</v>
      </c>
      <c r="U848" s="26">
        <f t="shared" si="174"/>
        <v>55888.888888888891</v>
      </c>
      <c r="V848" s="25">
        <f>MAX(0,T848*(1+inputs!$B$33)-MAX(0,inputs!$B$31*(U848-inputs!$B$30)))</f>
        <v>41030.225186986085</v>
      </c>
      <c r="W848" s="26">
        <f t="shared" si="175"/>
        <v>63066.666666666664</v>
      </c>
      <c r="X848" s="25">
        <f>MAX(0,V848*(1+inputs!$B$33)-MAX(0,inputs!$B$31*(W848-inputs!$B$30)))</f>
        <v>37786.238564790867</v>
      </c>
      <c r="Y848" s="26">
        <f t="shared" si="176"/>
        <v>70244.444444444438</v>
      </c>
      <c r="Z848" s="25">
        <f>MAX(0,X848*(1+inputs!$B$33)-MAX(0,inputs!$B$31*(Y848-inputs!$B$30)))</f>
        <v>33847.592143262722</v>
      </c>
      <c r="AA848" s="25">
        <f>MAX(0,Y848*(1+inputs!$B$33)-MAX(0,inputs!$B$31*(Z848-inputs!$B$30)))</f>
        <v>70068.387818217452</v>
      </c>
      <c r="AB848" s="26">
        <f t="shared" si="177"/>
        <v>84600</v>
      </c>
      <c r="AC848" s="25">
        <f>MAX(0,AA848*(1+inputs!$B$33)-MAX(0,inputs!$B$31*(AB848-inputs!$B$30)))</f>
        <v>65321.973635490707</v>
      </c>
      <c r="AD848" s="26">
        <f>IF(inputs!$B$27="YES",MAX(0,inputs!$B$31*(AB848-inputs!$B$30)),0)</f>
        <v>0</v>
      </c>
      <c r="AE848" s="3">
        <f t="shared" si="178"/>
        <v>29590.050000000003</v>
      </c>
      <c r="AF848" s="1">
        <f t="shared" si="181"/>
        <v>0.42</v>
      </c>
      <c r="AG848" s="8">
        <f t="shared" si="179"/>
        <v>55009.95</v>
      </c>
    </row>
    <row r="849" spans="1:33" x14ac:dyDescent="0.2">
      <c r="A849" s="11">
        <f t="shared" si="180"/>
        <v>84700</v>
      </c>
      <c r="B849" s="15">
        <f>inputs!$C$3-MAX(0,MIN((calculations!A849-inputs!$B$8)*0.5,inputs!$C$3))+IF(AND(inputs!$B$23="YES",A849&lt;=inputs!$B$25),inputs!$B$24,0)</f>
        <v>12570</v>
      </c>
      <c r="C849" s="15">
        <f>MAX(0,MIN(A849-B849,inputs!$C$4)*inputs!$B$3)</f>
        <v>7540.2000000000007</v>
      </c>
      <c r="D849" s="16">
        <f>MAX(0,(MIN(A849,inputs!$C$5)-(inputs!$C$4+B849))*inputs!$B$4)</f>
        <v>13771.6</v>
      </c>
      <c r="E849" s="16">
        <f>MAX(0, (calculations!A849-inputs!$C$5)*inputs!$B$5)</f>
        <v>0</v>
      </c>
      <c r="F849" s="19">
        <f>MAX(0,inputs!$B$13*(MIN(calculations!A849,inputs!$C$14)-inputs!$C$13))+MAX(0,inputs!$B$14*(calculations!A849-inputs!$C$14))</f>
        <v>5683.85</v>
      </c>
      <c r="G849" s="22">
        <f>MAX(MIN((calculations!A849-inputs!$B$21)/10000,100%),0) * inputs!$B$18</f>
        <v>2636.4</v>
      </c>
      <c r="H849" s="22">
        <f>IF(AND(inputs!$B$35="YES", calculations!A849&gt;=inputs!$B$36,calculations!A849&lt;inputs!$B$37),inputs!$B$38*MIN(2,inputs!$B$17),0)</f>
        <v>0</v>
      </c>
      <c r="I849" s="25">
        <f>MIN(inputs!$B$32,A849)</f>
        <v>20000</v>
      </c>
      <c r="J849" s="25">
        <f>inputs!$B$29*(1+inputs!$B$33)-MAX(0,inputs!$B$31*(I849-inputs!$B$30))</f>
        <v>46486.999999999993</v>
      </c>
      <c r="K849" s="26">
        <f t="shared" si="169"/>
        <v>20000</v>
      </c>
      <c r="L849" s="25">
        <f>MAX(0,J849*(1+inputs!$B$33)-MAX(0,inputs!$B$31*(K849-inputs!$B$30)))</f>
        <v>47184.304999999986</v>
      </c>
      <c r="M849" s="26">
        <f t="shared" si="170"/>
        <v>27188.888888888891</v>
      </c>
      <c r="N849" s="25">
        <f>MAX(0,L849*(1+inputs!$B$33)-MAX(0,inputs!$B$31*(M849-inputs!$B$30)))</f>
        <v>47261.629574999977</v>
      </c>
      <c r="O849" s="26">
        <f t="shared" si="171"/>
        <v>34377.777777777781</v>
      </c>
      <c r="P849" s="25">
        <f>MAX(0,N849*(1+inputs!$B$33)-MAX(0,inputs!$B$31*(O849-inputs!$B$30)))</f>
        <v>46693.114018624969</v>
      </c>
      <c r="Q849" s="26">
        <f t="shared" si="172"/>
        <v>41566.666666666672</v>
      </c>
      <c r="R849" s="25">
        <f>MAX(0,P849*(1+inputs!$B$33)-MAX(0,inputs!$B$31*(Q849-inputs!$B$30)))</f>
        <v>45469.070728904335</v>
      </c>
      <c r="S849" s="26">
        <f t="shared" si="173"/>
        <v>48755.555555555555</v>
      </c>
      <c r="T849" s="25">
        <f>MAX(0,R849*(1+inputs!$B$33)-MAX(0,inputs!$B$31*(S849-inputs!$B$30)))</f>
        <v>43579.666789837895</v>
      </c>
      <c r="U849" s="26">
        <f t="shared" si="174"/>
        <v>55944.444444444445</v>
      </c>
      <c r="V849" s="25">
        <f>MAX(0,T849*(1+inputs!$B$33)-MAX(0,inputs!$B$31*(U849-inputs!$B$30)))</f>
        <v>41014.921791685454</v>
      </c>
      <c r="W849" s="26">
        <f t="shared" si="175"/>
        <v>63133.333333333336</v>
      </c>
      <c r="X849" s="25">
        <f>MAX(0,V849*(1+inputs!$B$33)-MAX(0,inputs!$B$31*(W849-inputs!$B$30)))</f>
        <v>37764.705618560729</v>
      </c>
      <c r="Y849" s="26">
        <f t="shared" si="176"/>
        <v>70322.222222222219</v>
      </c>
      <c r="Z849" s="25">
        <f>MAX(0,X849*(1+inputs!$B$33)-MAX(0,inputs!$B$31*(Y849-inputs!$B$30)))</f>
        <v>33818.736202839136</v>
      </c>
      <c r="AA849" s="25">
        <f>MAX(0,Y849*(1+inputs!$B$33)-MAX(0,inputs!$B$31*(Z849-inputs!$B$30)))</f>
        <v>70149.929297300027</v>
      </c>
      <c r="AB849" s="26">
        <f t="shared" si="177"/>
        <v>84700</v>
      </c>
      <c r="AC849" s="25">
        <f>MAX(0,AA849*(1+inputs!$B$33)-MAX(0,inputs!$B$31*(AB849-inputs!$B$30)))</f>
        <v>65395.738236759513</v>
      </c>
      <c r="AD849" s="26">
        <f>IF(inputs!$B$27="YES",MAX(0,inputs!$B$31*(AB849-inputs!$B$30)),0)</f>
        <v>0</v>
      </c>
      <c r="AE849" s="3">
        <f t="shared" si="178"/>
        <v>29632.050000000003</v>
      </c>
      <c r="AF849" s="1">
        <f t="shared" si="181"/>
        <v>0.42</v>
      </c>
      <c r="AG849" s="8">
        <f t="shared" si="179"/>
        <v>55067.95</v>
      </c>
    </row>
    <row r="850" spans="1:33" x14ac:dyDescent="0.2">
      <c r="A850" s="11">
        <f t="shared" si="180"/>
        <v>84800</v>
      </c>
      <c r="B850" s="15">
        <f>inputs!$C$3-MAX(0,MIN((calculations!A850-inputs!$B$8)*0.5,inputs!$C$3))+IF(AND(inputs!$B$23="YES",A850&lt;=inputs!$B$25),inputs!$B$24,0)</f>
        <v>12570</v>
      </c>
      <c r="C850" s="15">
        <f>MAX(0,MIN(A850-B850,inputs!$C$4)*inputs!$B$3)</f>
        <v>7540.2000000000007</v>
      </c>
      <c r="D850" s="16">
        <f>MAX(0,(MIN(A850,inputs!$C$5)-(inputs!$C$4+B850))*inputs!$B$4)</f>
        <v>13811.6</v>
      </c>
      <c r="E850" s="16">
        <f>MAX(0, (calculations!A850-inputs!$C$5)*inputs!$B$5)</f>
        <v>0</v>
      </c>
      <c r="F850" s="19">
        <f>MAX(0,inputs!$B$13*(MIN(calculations!A850,inputs!$C$14)-inputs!$C$13))+MAX(0,inputs!$B$14*(calculations!A850-inputs!$C$14))</f>
        <v>5685.85</v>
      </c>
      <c r="G850" s="22">
        <f>MAX(MIN((calculations!A850-inputs!$B$21)/10000,100%),0) * inputs!$B$18</f>
        <v>2636.4</v>
      </c>
      <c r="H850" s="22">
        <f>IF(AND(inputs!$B$35="YES", calculations!A850&gt;=inputs!$B$36,calculations!A850&lt;inputs!$B$37),inputs!$B$38*MIN(2,inputs!$B$17),0)</f>
        <v>0</v>
      </c>
      <c r="I850" s="25">
        <f>MIN(inputs!$B$32,A850)</f>
        <v>20000</v>
      </c>
      <c r="J850" s="25">
        <f>inputs!$B$29*(1+inputs!$B$33)-MAX(0,inputs!$B$31*(I850-inputs!$B$30))</f>
        <v>46486.999999999993</v>
      </c>
      <c r="K850" s="26">
        <f t="shared" si="169"/>
        <v>20000</v>
      </c>
      <c r="L850" s="25">
        <f>MAX(0,J850*(1+inputs!$B$33)-MAX(0,inputs!$B$31*(K850-inputs!$B$30)))</f>
        <v>47184.304999999986</v>
      </c>
      <c r="M850" s="26">
        <f t="shared" si="170"/>
        <v>27200</v>
      </c>
      <c r="N850" s="25">
        <f>MAX(0,L850*(1+inputs!$B$33)-MAX(0,inputs!$B$31*(M850-inputs!$B$30)))</f>
        <v>47260.629574999977</v>
      </c>
      <c r="O850" s="26">
        <f t="shared" si="171"/>
        <v>34400</v>
      </c>
      <c r="P850" s="25">
        <f>MAX(0,N850*(1+inputs!$B$33)-MAX(0,inputs!$B$31*(O850-inputs!$B$30)))</f>
        <v>46690.099018624969</v>
      </c>
      <c r="Q850" s="26">
        <f t="shared" si="172"/>
        <v>41600</v>
      </c>
      <c r="R850" s="25">
        <f>MAX(0,P850*(1+inputs!$B$33)-MAX(0,inputs!$B$31*(Q850-inputs!$B$30)))</f>
        <v>45463.010503904334</v>
      </c>
      <c r="S850" s="26">
        <f t="shared" si="173"/>
        <v>48800</v>
      </c>
      <c r="T850" s="25">
        <f>MAX(0,R850*(1+inputs!$B$33)-MAX(0,inputs!$B$31*(S850-inputs!$B$30)))</f>
        <v>43569.515661462894</v>
      </c>
      <c r="U850" s="26">
        <f t="shared" si="174"/>
        <v>56000</v>
      </c>
      <c r="V850" s="25">
        <f>MAX(0,T850*(1+inputs!$B$33)-MAX(0,inputs!$B$31*(U850-inputs!$B$30)))</f>
        <v>40999.618396384831</v>
      </c>
      <c r="W850" s="26">
        <f t="shared" si="175"/>
        <v>63200</v>
      </c>
      <c r="X850" s="25">
        <f>MAX(0,V850*(1+inputs!$B$33)-MAX(0,inputs!$B$31*(W850-inputs!$B$30)))</f>
        <v>37743.172672330598</v>
      </c>
      <c r="Y850" s="26">
        <f t="shared" si="176"/>
        <v>70400</v>
      </c>
      <c r="Z850" s="25">
        <f>MAX(0,X850*(1+inputs!$B$33)-MAX(0,inputs!$B$31*(Y850-inputs!$B$30)))</f>
        <v>33789.880262415551</v>
      </c>
      <c r="AA850" s="25">
        <f>MAX(0,Y850*(1+inputs!$B$33)-MAX(0,inputs!$B$31*(Z850-inputs!$B$30)))</f>
        <v>70231.470776382601</v>
      </c>
      <c r="AB850" s="26">
        <f t="shared" si="177"/>
        <v>84800</v>
      </c>
      <c r="AC850" s="25">
        <f>MAX(0,AA850*(1+inputs!$B$33)-MAX(0,inputs!$B$31*(AB850-inputs!$B$30)))</f>
        <v>65469.502838028333</v>
      </c>
      <c r="AD850" s="26">
        <f>IF(inputs!$B$27="YES",MAX(0,inputs!$B$31*(AB850-inputs!$B$30)),0)</f>
        <v>0</v>
      </c>
      <c r="AE850" s="3">
        <f t="shared" si="178"/>
        <v>29674.050000000003</v>
      </c>
      <c r="AF850" s="1">
        <f t="shared" si="181"/>
        <v>0.42</v>
      </c>
      <c r="AG850" s="8">
        <f t="shared" si="179"/>
        <v>55125.95</v>
      </c>
    </row>
    <row r="851" spans="1:33" x14ac:dyDescent="0.2">
      <c r="A851" s="11">
        <f t="shared" si="180"/>
        <v>84900</v>
      </c>
      <c r="B851" s="15">
        <f>inputs!$C$3-MAX(0,MIN((calculations!A851-inputs!$B$8)*0.5,inputs!$C$3))+IF(AND(inputs!$B$23="YES",A851&lt;=inputs!$B$25),inputs!$B$24,0)</f>
        <v>12570</v>
      </c>
      <c r="C851" s="15">
        <f>MAX(0,MIN(A851-B851,inputs!$C$4)*inputs!$B$3)</f>
        <v>7540.2000000000007</v>
      </c>
      <c r="D851" s="16">
        <f>MAX(0,(MIN(A851,inputs!$C$5)-(inputs!$C$4+B851))*inputs!$B$4)</f>
        <v>13851.6</v>
      </c>
      <c r="E851" s="16">
        <f>MAX(0, (calculations!A851-inputs!$C$5)*inputs!$B$5)</f>
        <v>0</v>
      </c>
      <c r="F851" s="19">
        <f>MAX(0,inputs!$B$13*(MIN(calculations!A851,inputs!$C$14)-inputs!$C$13))+MAX(0,inputs!$B$14*(calculations!A851-inputs!$C$14))</f>
        <v>5687.85</v>
      </c>
      <c r="G851" s="22">
        <f>MAX(MIN((calculations!A851-inputs!$B$21)/10000,100%),0) * inputs!$B$18</f>
        <v>2636.4</v>
      </c>
      <c r="H851" s="22">
        <f>IF(AND(inputs!$B$35="YES", calculations!A851&gt;=inputs!$B$36,calculations!A851&lt;inputs!$B$37),inputs!$B$38*MIN(2,inputs!$B$17),0)</f>
        <v>0</v>
      </c>
      <c r="I851" s="25">
        <f>MIN(inputs!$B$32,A851)</f>
        <v>20000</v>
      </c>
      <c r="J851" s="25">
        <f>inputs!$B$29*(1+inputs!$B$33)-MAX(0,inputs!$B$31*(I851-inputs!$B$30))</f>
        <v>46486.999999999993</v>
      </c>
      <c r="K851" s="26">
        <f t="shared" si="169"/>
        <v>20000</v>
      </c>
      <c r="L851" s="25">
        <f>MAX(0,J851*(1+inputs!$B$33)-MAX(0,inputs!$B$31*(K851-inputs!$B$30)))</f>
        <v>47184.304999999986</v>
      </c>
      <c r="M851" s="26">
        <f t="shared" si="170"/>
        <v>27211.111111111109</v>
      </c>
      <c r="N851" s="25">
        <f>MAX(0,L851*(1+inputs!$B$33)-MAX(0,inputs!$B$31*(M851-inputs!$B$30)))</f>
        <v>47259.629574999977</v>
      </c>
      <c r="O851" s="26">
        <f t="shared" si="171"/>
        <v>34422.222222222219</v>
      </c>
      <c r="P851" s="25">
        <f>MAX(0,N851*(1+inputs!$B$33)-MAX(0,inputs!$B$31*(O851-inputs!$B$30)))</f>
        <v>46687.08401862497</v>
      </c>
      <c r="Q851" s="26">
        <f t="shared" si="172"/>
        <v>41633.333333333328</v>
      </c>
      <c r="R851" s="25">
        <f>MAX(0,P851*(1+inputs!$B$33)-MAX(0,inputs!$B$31*(Q851-inputs!$B$30)))</f>
        <v>45456.95027890434</v>
      </c>
      <c r="S851" s="26">
        <f t="shared" si="173"/>
        <v>48844.444444444445</v>
      </c>
      <c r="T851" s="25">
        <f>MAX(0,R851*(1+inputs!$B$33)-MAX(0,inputs!$B$31*(S851-inputs!$B$30)))</f>
        <v>43559.364533087901</v>
      </c>
      <c r="U851" s="26">
        <f t="shared" si="174"/>
        <v>56055.555555555555</v>
      </c>
      <c r="V851" s="25">
        <f>MAX(0,T851*(1+inputs!$B$33)-MAX(0,inputs!$B$31*(U851-inputs!$B$30)))</f>
        <v>40984.315001084215</v>
      </c>
      <c r="W851" s="26">
        <f t="shared" si="175"/>
        <v>63266.666666666664</v>
      </c>
      <c r="X851" s="25">
        <f>MAX(0,V851*(1+inputs!$B$33)-MAX(0,inputs!$B$31*(W851-inputs!$B$30)))</f>
        <v>37721.639726100475</v>
      </c>
      <c r="Y851" s="26">
        <f t="shared" si="176"/>
        <v>70477.777777777781</v>
      </c>
      <c r="Z851" s="25">
        <f>MAX(0,X851*(1+inputs!$B$33)-MAX(0,inputs!$B$31*(Y851-inputs!$B$30)))</f>
        <v>33761.024321991979</v>
      </c>
      <c r="AA851" s="25">
        <f>MAX(0,Y851*(1+inputs!$B$33)-MAX(0,inputs!$B$31*(Z851-inputs!$B$30)))</f>
        <v>70313.012255465161</v>
      </c>
      <c r="AB851" s="26">
        <f t="shared" si="177"/>
        <v>84900</v>
      </c>
      <c r="AC851" s="25">
        <f>MAX(0,AA851*(1+inputs!$B$33)-MAX(0,inputs!$B$31*(AB851-inputs!$B$30)))</f>
        <v>65543.267439297124</v>
      </c>
      <c r="AD851" s="26">
        <f>IF(inputs!$B$27="YES",MAX(0,inputs!$B$31*(AB851-inputs!$B$30)),0)</f>
        <v>0</v>
      </c>
      <c r="AE851" s="3">
        <f t="shared" si="178"/>
        <v>29716.050000000003</v>
      </c>
      <c r="AF851" s="1">
        <f t="shared" si="181"/>
        <v>0.42</v>
      </c>
      <c r="AG851" s="8">
        <f t="shared" si="179"/>
        <v>55183.95</v>
      </c>
    </row>
    <row r="852" spans="1:33" x14ac:dyDescent="0.2">
      <c r="A852" s="11">
        <f t="shared" si="180"/>
        <v>85000</v>
      </c>
      <c r="B852" s="15">
        <f>inputs!$C$3-MAX(0,MIN((calculations!A852-inputs!$B$8)*0.5,inputs!$C$3))+IF(AND(inputs!$B$23="YES",A852&lt;=inputs!$B$25),inputs!$B$24,0)</f>
        <v>12570</v>
      </c>
      <c r="C852" s="15">
        <f>MAX(0,MIN(A852-B852,inputs!$C$4)*inputs!$B$3)</f>
        <v>7540.2000000000007</v>
      </c>
      <c r="D852" s="16">
        <f>MAX(0,(MIN(A852,inputs!$C$5)-(inputs!$C$4+B852))*inputs!$B$4)</f>
        <v>13891.6</v>
      </c>
      <c r="E852" s="16">
        <f>MAX(0, (calculations!A852-inputs!$C$5)*inputs!$B$5)</f>
        <v>0</v>
      </c>
      <c r="F852" s="19">
        <f>MAX(0,inputs!$B$13*(MIN(calculations!A852,inputs!$C$14)-inputs!$C$13))+MAX(0,inputs!$B$14*(calculations!A852-inputs!$C$14))</f>
        <v>5689.85</v>
      </c>
      <c r="G852" s="22">
        <f>MAX(MIN((calculations!A852-inputs!$B$21)/10000,100%),0) * inputs!$B$18</f>
        <v>2636.4</v>
      </c>
      <c r="H852" s="22">
        <f>IF(AND(inputs!$B$35="YES", calculations!A852&gt;=inputs!$B$36,calculations!A852&lt;inputs!$B$37),inputs!$B$38*MIN(2,inputs!$B$17),0)</f>
        <v>0</v>
      </c>
      <c r="I852" s="25">
        <f>MIN(inputs!$B$32,A852)</f>
        <v>20000</v>
      </c>
      <c r="J852" s="25">
        <f>inputs!$B$29*(1+inputs!$B$33)-MAX(0,inputs!$B$31*(I852-inputs!$B$30))</f>
        <v>46486.999999999993</v>
      </c>
      <c r="K852" s="26">
        <f t="shared" si="169"/>
        <v>20000</v>
      </c>
      <c r="L852" s="25">
        <f>MAX(0,J852*(1+inputs!$B$33)-MAX(0,inputs!$B$31*(K852-inputs!$B$30)))</f>
        <v>47184.304999999986</v>
      </c>
      <c r="M852" s="26">
        <f t="shared" si="170"/>
        <v>27222.222222222223</v>
      </c>
      <c r="N852" s="25">
        <f>MAX(0,L852*(1+inputs!$B$33)-MAX(0,inputs!$B$31*(M852-inputs!$B$30)))</f>
        <v>47258.629574999977</v>
      </c>
      <c r="O852" s="26">
        <f t="shared" si="171"/>
        <v>34444.444444444445</v>
      </c>
      <c r="P852" s="25">
        <f>MAX(0,N852*(1+inputs!$B$33)-MAX(0,inputs!$B$31*(O852-inputs!$B$30)))</f>
        <v>46684.06901862497</v>
      </c>
      <c r="Q852" s="26">
        <f t="shared" si="172"/>
        <v>41666.666666666672</v>
      </c>
      <c r="R852" s="25">
        <f>MAX(0,P852*(1+inputs!$B$33)-MAX(0,inputs!$B$31*(Q852-inputs!$B$30)))</f>
        <v>45450.890053904339</v>
      </c>
      <c r="S852" s="26">
        <f t="shared" si="173"/>
        <v>48888.888888888891</v>
      </c>
      <c r="T852" s="25">
        <f>MAX(0,R852*(1+inputs!$B$33)-MAX(0,inputs!$B$31*(S852-inputs!$B$30)))</f>
        <v>43549.2134047129</v>
      </c>
      <c r="U852" s="26">
        <f t="shared" si="174"/>
        <v>56111.111111111109</v>
      </c>
      <c r="V852" s="25">
        <f>MAX(0,T852*(1+inputs!$B$33)-MAX(0,inputs!$B$31*(U852-inputs!$B$30)))</f>
        <v>40969.011605783584</v>
      </c>
      <c r="W852" s="26">
        <f t="shared" si="175"/>
        <v>63333.333333333336</v>
      </c>
      <c r="X852" s="25">
        <f>MAX(0,V852*(1+inputs!$B$33)-MAX(0,inputs!$B$31*(W852-inputs!$B$30)))</f>
        <v>37700.10677987033</v>
      </c>
      <c r="Y852" s="26">
        <f t="shared" si="176"/>
        <v>70555.555555555562</v>
      </c>
      <c r="Z852" s="25">
        <f>MAX(0,X852*(1+inputs!$B$33)-MAX(0,inputs!$B$31*(Y852-inputs!$B$30)))</f>
        <v>33732.168381568379</v>
      </c>
      <c r="AA852" s="25">
        <f>MAX(0,Y852*(1+inputs!$B$33)-MAX(0,inputs!$B$31*(Z852-inputs!$B$30)))</f>
        <v>70394.553734547735</v>
      </c>
      <c r="AB852" s="26">
        <f t="shared" si="177"/>
        <v>85000</v>
      </c>
      <c r="AC852" s="25">
        <f>MAX(0,AA852*(1+inputs!$B$33)-MAX(0,inputs!$B$31*(AB852-inputs!$B$30)))</f>
        <v>65617.032040565944</v>
      </c>
      <c r="AD852" s="26">
        <f>IF(inputs!$B$27="YES",MAX(0,inputs!$B$31*(AB852-inputs!$B$30)),0)</f>
        <v>0</v>
      </c>
      <c r="AE852" s="3">
        <f t="shared" si="178"/>
        <v>29758.050000000003</v>
      </c>
      <c r="AF852" s="1">
        <f t="shared" si="181"/>
        <v>0.42</v>
      </c>
      <c r="AG852" s="8">
        <f t="shared" si="179"/>
        <v>55241.95</v>
      </c>
    </row>
    <row r="853" spans="1:33" x14ac:dyDescent="0.2">
      <c r="A853" s="11">
        <f t="shared" si="180"/>
        <v>85100</v>
      </c>
      <c r="B853" s="15">
        <f>inputs!$C$3-MAX(0,MIN((calculations!A853-inputs!$B$8)*0.5,inputs!$C$3))+IF(AND(inputs!$B$23="YES",A853&lt;=inputs!$B$25),inputs!$B$24,0)</f>
        <v>12570</v>
      </c>
      <c r="C853" s="15">
        <f>MAX(0,MIN(A853-B853,inputs!$C$4)*inputs!$B$3)</f>
        <v>7540.2000000000007</v>
      </c>
      <c r="D853" s="16">
        <f>MAX(0,(MIN(A853,inputs!$C$5)-(inputs!$C$4+B853))*inputs!$B$4)</f>
        <v>13931.6</v>
      </c>
      <c r="E853" s="16">
        <f>MAX(0, (calculations!A853-inputs!$C$5)*inputs!$B$5)</f>
        <v>0</v>
      </c>
      <c r="F853" s="19">
        <f>MAX(0,inputs!$B$13*(MIN(calculations!A853,inputs!$C$14)-inputs!$C$13))+MAX(0,inputs!$B$14*(calculations!A853-inputs!$C$14))</f>
        <v>5691.85</v>
      </c>
      <c r="G853" s="22">
        <f>MAX(MIN((calculations!A853-inputs!$B$21)/10000,100%),0) * inputs!$B$18</f>
        <v>2636.4</v>
      </c>
      <c r="H853" s="22">
        <f>IF(AND(inputs!$B$35="YES", calculations!A853&gt;=inputs!$B$36,calculations!A853&lt;inputs!$B$37),inputs!$B$38*MIN(2,inputs!$B$17),0)</f>
        <v>0</v>
      </c>
      <c r="I853" s="25">
        <f>MIN(inputs!$B$32,A853)</f>
        <v>20000</v>
      </c>
      <c r="J853" s="25">
        <f>inputs!$B$29*(1+inputs!$B$33)-MAX(0,inputs!$B$31*(I853-inputs!$B$30))</f>
        <v>46486.999999999993</v>
      </c>
      <c r="K853" s="26">
        <f t="shared" si="169"/>
        <v>20000</v>
      </c>
      <c r="L853" s="25">
        <f>MAX(0,J853*(1+inputs!$B$33)-MAX(0,inputs!$B$31*(K853-inputs!$B$30)))</f>
        <v>47184.304999999986</v>
      </c>
      <c r="M853" s="26">
        <f t="shared" si="170"/>
        <v>27233.333333333332</v>
      </c>
      <c r="N853" s="25">
        <f>MAX(0,L853*(1+inputs!$B$33)-MAX(0,inputs!$B$31*(M853-inputs!$B$30)))</f>
        <v>47257.629574999977</v>
      </c>
      <c r="O853" s="26">
        <f t="shared" si="171"/>
        <v>34466.666666666664</v>
      </c>
      <c r="P853" s="25">
        <f>MAX(0,N853*(1+inputs!$B$33)-MAX(0,inputs!$B$31*(O853-inputs!$B$30)))</f>
        <v>46681.054018624971</v>
      </c>
      <c r="Q853" s="26">
        <f t="shared" si="172"/>
        <v>41700</v>
      </c>
      <c r="R853" s="25">
        <f>MAX(0,P853*(1+inputs!$B$33)-MAX(0,inputs!$B$31*(Q853-inputs!$B$30)))</f>
        <v>45444.829828904338</v>
      </c>
      <c r="S853" s="26">
        <f t="shared" si="173"/>
        <v>48933.333333333328</v>
      </c>
      <c r="T853" s="25">
        <f>MAX(0,R853*(1+inputs!$B$33)-MAX(0,inputs!$B$31*(S853-inputs!$B$30)))</f>
        <v>43539.0622763379</v>
      </c>
      <c r="U853" s="26">
        <f t="shared" si="174"/>
        <v>56166.666666666664</v>
      </c>
      <c r="V853" s="25">
        <f>MAX(0,T853*(1+inputs!$B$33)-MAX(0,inputs!$B$31*(U853-inputs!$B$30)))</f>
        <v>40953.708210482961</v>
      </c>
      <c r="W853" s="26">
        <f t="shared" si="175"/>
        <v>63400</v>
      </c>
      <c r="X853" s="25">
        <f>MAX(0,V853*(1+inputs!$B$33)-MAX(0,inputs!$B$31*(W853-inputs!$B$30)))</f>
        <v>37678.573833640199</v>
      </c>
      <c r="Y853" s="26">
        <f t="shared" si="176"/>
        <v>70633.333333333343</v>
      </c>
      <c r="Z853" s="25">
        <f>MAX(0,X853*(1+inputs!$B$33)-MAX(0,inputs!$B$31*(Y853-inputs!$B$30)))</f>
        <v>33703.312441144793</v>
      </c>
      <c r="AA853" s="25">
        <f>MAX(0,Y853*(1+inputs!$B$33)-MAX(0,inputs!$B$31*(Z853-inputs!$B$30)))</f>
        <v>70476.095213630309</v>
      </c>
      <c r="AB853" s="26">
        <f t="shared" si="177"/>
        <v>85100</v>
      </c>
      <c r="AC853" s="25">
        <f>MAX(0,AA853*(1+inputs!$B$33)-MAX(0,inputs!$B$31*(AB853-inputs!$B$30)))</f>
        <v>65690.79664183475</v>
      </c>
      <c r="AD853" s="26">
        <f>IF(inputs!$B$27="YES",MAX(0,inputs!$B$31*(AB853-inputs!$B$30)),0)</f>
        <v>0</v>
      </c>
      <c r="AE853" s="3">
        <f t="shared" si="178"/>
        <v>29800.050000000003</v>
      </c>
      <c r="AF853" s="1">
        <f t="shared" si="181"/>
        <v>0.42</v>
      </c>
      <c r="AG853" s="8">
        <f t="shared" si="179"/>
        <v>55299.95</v>
      </c>
    </row>
    <row r="854" spans="1:33" x14ac:dyDescent="0.2">
      <c r="A854" s="11">
        <f t="shared" si="180"/>
        <v>85200</v>
      </c>
      <c r="B854" s="15">
        <f>inputs!$C$3-MAX(0,MIN((calculations!A854-inputs!$B$8)*0.5,inputs!$C$3))+IF(AND(inputs!$B$23="YES",A854&lt;=inputs!$B$25),inputs!$B$24,0)</f>
        <v>12570</v>
      </c>
      <c r="C854" s="15">
        <f>MAX(0,MIN(A854-B854,inputs!$C$4)*inputs!$B$3)</f>
        <v>7540.2000000000007</v>
      </c>
      <c r="D854" s="16">
        <f>MAX(0,(MIN(A854,inputs!$C$5)-(inputs!$C$4+B854))*inputs!$B$4)</f>
        <v>13971.6</v>
      </c>
      <c r="E854" s="16">
        <f>MAX(0, (calculations!A854-inputs!$C$5)*inputs!$B$5)</f>
        <v>0</v>
      </c>
      <c r="F854" s="19">
        <f>MAX(0,inputs!$B$13*(MIN(calculations!A854,inputs!$C$14)-inputs!$C$13))+MAX(0,inputs!$B$14*(calculations!A854-inputs!$C$14))</f>
        <v>5693.85</v>
      </c>
      <c r="G854" s="22">
        <f>MAX(MIN((calculations!A854-inputs!$B$21)/10000,100%),0) * inputs!$B$18</f>
        <v>2636.4</v>
      </c>
      <c r="H854" s="22">
        <f>IF(AND(inputs!$B$35="YES", calculations!A854&gt;=inputs!$B$36,calculations!A854&lt;inputs!$B$37),inputs!$B$38*MIN(2,inputs!$B$17),0)</f>
        <v>0</v>
      </c>
      <c r="I854" s="25">
        <f>MIN(inputs!$B$32,A854)</f>
        <v>20000</v>
      </c>
      <c r="J854" s="25">
        <f>inputs!$B$29*(1+inputs!$B$33)-MAX(0,inputs!$B$31*(I854-inputs!$B$30))</f>
        <v>46486.999999999993</v>
      </c>
      <c r="K854" s="26">
        <f t="shared" si="169"/>
        <v>20000</v>
      </c>
      <c r="L854" s="25">
        <f>MAX(0,J854*(1+inputs!$B$33)-MAX(0,inputs!$B$31*(K854-inputs!$B$30)))</f>
        <v>47184.304999999986</v>
      </c>
      <c r="M854" s="26">
        <f t="shared" si="170"/>
        <v>27244.444444444445</v>
      </c>
      <c r="N854" s="25">
        <f>MAX(0,L854*(1+inputs!$B$33)-MAX(0,inputs!$B$31*(M854-inputs!$B$30)))</f>
        <v>47256.629574999977</v>
      </c>
      <c r="O854" s="26">
        <f t="shared" si="171"/>
        <v>34488.888888888891</v>
      </c>
      <c r="P854" s="25">
        <f>MAX(0,N854*(1+inputs!$B$33)-MAX(0,inputs!$B$31*(O854-inputs!$B$30)))</f>
        <v>46678.039018624972</v>
      </c>
      <c r="Q854" s="26">
        <f t="shared" si="172"/>
        <v>41733.333333333328</v>
      </c>
      <c r="R854" s="25">
        <f>MAX(0,P854*(1+inputs!$B$33)-MAX(0,inputs!$B$31*(Q854-inputs!$B$30)))</f>
        <v>45438.769603904337</v>
      </c>
      <c r="S854" s="26">
        <f t="shared" si="173"/>
        <v>48977.777777777781</v>
      </c>
      <c r="T854" s="25">
        <f>MAX(0,R854*(1+inputs!$B$33)-MAX(0,inputs!$B$31*(S854-inputs!$B$30)))</f>
        <v>43528.911147962892</v>
      </c>
      <c r="U854" s="26">
        <f t="shared" si="174"/>
        <v>56222.222222222219</v>
      </c>
      <c r="V854" s="25">
        <f>MAX(0,T854*(1+inputs!$B$33)-MAX(0,inputs!$B$31*(U854-inputs!$B$30)))</f>
        <v>40938.40481518233</v>
      </c>
      <c r="W854" s="26">
        <f t="shared" si="175"/>
        <v>63466.666666666664</v>
      </c>
      <c r="X854" s="25">
        <f>MAX(0,V854*(1+inputs!$B$33)-MAX(0,inputs!$B$31*(W854-inputs!$B$30)))</f>
        <v>37657.040887410061</v>
      </c>
      <c r="Y854" s="26">
        <f t="shared" si="176"/>
        <v>70711.111111111109</v>
      </c>
      <c r="Z854" s="25">
        <f>MAX(0,X854*(1+inputs!$B$33)-MAX(0,inputs!$B$31*(Y854-inputs!$B$30)))</f>
        <v>33674.456500721208</v>
      </c>
      <c r="AA854" s="25">
        <f>MAX(0,Y854*(1+inputs!$B$33)-MAX(0,inputs!$B$31*(Z854-inputs!$B$30)))</f>
        <v>70557.636692712855</v>
      </c>
      <c r="AB854" s="26">
        <f t="shared" si="177"/>
        <v>85200</v>
      </c>
      <c r="AC854" s="25">
        <f>MAX(0,AA854*(1+inputs!$B$33)-MAX(0,inputs!$B$31*(AB854-inputs!$B$30)))</f>
        <v>65764.561243103541</v>
      </c>
      <c r="AD854" s="26">
        <f>IF(inputs!$B$27="YES",MAX(0,inputs!$B$31*(AB854-inputs!$B$30)),0)</f>
        <v>0</v>
      </c>
      <c r="AE854" s="3">
        <f t="shared" si="178"/>
        <v>29842.050000000003</v>
      </c>
      <c r="AF854" s="1">
        <f t="shared" si="181"/>
        <v>0.42</v>
      </c>
      <c r="AG854" s="8">
        <f t="shared" si="179"/>
        <v>55357.95</v>
      </c>
    </row>
    <row r="855" spans="1:33" x14ac:dyDescent="0.2">
      <c r="A855" s="11">
        <f t="shared" si="180"/>
        <v>85300</v>
      </c>
      <c r="B855" s="15">
        <f>inputs!$C$3-MAX(0,MIN((calculations!A855-inputs!$B$8)*0.5,inputs!$C$3))+IF(AND(inputs!$B$23="YES",A855&lt;=inputs!$B$25),inputs!$B$24,0)</f>
        <v>12570</v>
      </c>
      <c r="C855" s="15">
        <f>MAX(0,MIN(A855-B855,inputs!$C$4)*inputs!$B$3)</f>
        <v>7540.2000000000007</v>
      </c>
      <c r="D855" s="16">
        <f>MAX(0,(MIN(A855,inputs!$C$5)-(inputs!$C$4+B855))*inputs!$B$4)</f>
        <v>14011.6</v>
      </c>
      <c r="E855" s="16">
        <f>MAX(0, (calculations!A855-inputs!$C$5)*inputs!$B$5)</f>
        <v>0</v>
      </c>
      <c r="F855" s="19">
        <f>MAX(0,inputs!$B$13*(MIN(calculations!A855,inputs!$C$14)-inputs!$C$13))+MAX(0,inputs!$B$14*(calculations!A855-inputs!$C$14))</f>
        <v>5695.85</v>
      </c>
      <c r="G855" s="22">
        <f>MAX(MIN((calculations!A855-inputs!$B$21)/10000,100%),0) * inputs!$B$18</f>
        <v>2636.4</v>
      </c>
      <c r="H855" s="22">
        <f>IF(AND(inputs!$B$35="YES", calculations!A855&gt;=inputs!$B$36,calculations!A855&lt;inputs!$B$37),inputs!$B$38*MIN(2,inputs!$B$17),0)</f>
        <v>0</v>
      </c>
      <c r="I855" s="25">
        <f>MIN(inputs!$B$32,A855)</f>
        <v>20000</v>
      </c>
      <c r="J855" s="25">
        <f>inputs!$B$29*(1+inputs!$B$33)-MAX(0,inputs!$B$31*(I855-inputs!$B$30))</f>
        <v>46486.999999999993</v>
      </c>
      <c r="K855" s="26">
        <f t="shared" si="169"/>
        <v>20000</v>
      </c>
      <c r="L855" s="25">
        <f>MAX(0,J855*(1+inputs!$B$33)-MAX(0,inputs!$B$31*(K855-inputs!$B$30)))</f>
        <v>47184.304999999986</v>
      </c>
      <c r="M855" s="26">
        <f t="shared" si="170"/>
        <v>27255.555555555555</v>
      </c>
      <c r="N855" s="25">
        <f>MAX(0,L855*(1+inputs!$B$33)-MAX(0,inputs!$B$31*(M855-inputs!$B$30)))</f>
        <v>47255.629574999977</v>
      </c>
      <c r="O855" s="26">
        <f t="shared" si="171"/>
        <v>34511.111111111109</v>
      </c>
      <c r="P855" s="25">
        <f>MAX(0,N855*(1+inputs!$B$33)-MAX(0,inputs!$B$31*(O855-inputs!$B$30)))</f>
        <v>46675.024018624972</v>
      </c>
      <c r="Q855" s="26">
        <f t="shared" si="172"/>
        <v>41766.666666666672</v>
      </c>
      <c r="R855" s="25">
        <f>MAX(0,P855*(1+inputs!$B$33)-MAX(0,inputs!$B$31*(Q855-inputs!$B$30)))</f>
        <v>45432.709378904343</v>
      </c>
      <c r="S855" s="26">
        <f t="shared" si="173"/>
        <v>49022.222222222219</v>
      </c>
      <c r="T855" s="25">
        <f>MAX(0,R855*(1+inputs!$B$33)-MAX(0,inputs!$B$31*(S855-inputs!$B$30)))</f>
        <v>43518.760019587899</v>
      </c>
      <c r="U855" s="26">
        <f t="shared" si="174"/>
        <v>56277.777777777781</v>
      </c>
      <c r="V855" s="25">
        <f>MAX(0,T855*(1+inputs!$B$33)-MAX(0,inputs!$B$31*(U855-inputs!$B$30)))</f>
        <v>40923.101419881714</v>
      </c>
      <c r="W855" s="26">
        <f t="shared" si="175"/>
        <v>63533.333333333336</v>
      </c>
      <c r="X855" s="25">
        <f>MAX(0,V855*(1+inputs!$B$33)-MAX(0,inputs!$B$31*(W855-inputs!$B$30)))</f>
        <v>37635.507941179931</v>
      </c>
      <c r="Y855" s="26">
        <f t="shared" si="176"/>
        <v>70788.888888888891</v>
      </c>
      <c r="Z855" s="25">
        <f>MAX(0,X855*(1+inputs!$B$33)-MAX(0,inputs!$B$31*(Y855-inputs!$B$30)))</f>
        <v>33645.600560297622</v>
      </c>
      <c r="AA855" s="25">
        <f>MAX(0,Y855*(1+inputs!$B$33)-MAX(0,inputs!$B$31*(Z855-inputs!$B$30)))</f>
        <v>70639.178171795429</v>
      </c>
      <c r="AB855" s="26">
        <f t="shared" si="177"/>
        <v>85300</v>
      </c>
      <c r="AC855" s="25">
        <f>MAX(0,AA855*(1+inputs!$B$33)-MAX(0,inputs!$B$31*(AB855-inputs!$B$30)))</f>
        <v>65838.325844372346</v>
      </c>
      <c r="AD855" s="26">
        <f>IF(inputs!$B$27="YES",MAX(0,inputs!$B$31*(AB855-inputs!$B$30)),0)</f>
        <v>0</v>
      </c>
      <c r="AE855" s="3">
        <f t="shared" si="178"/>
        <v>29884.050000000003</v>
      </c>
      <c r="AF855" s="1">
        <f t="shared" si="181"/>
        <v>0.42</v>
      </c>
      <c r="AG855" s="8">
        <f t="shared" si="179"/>
        <v>55415.95</v>
      </c>
    </row>
    <row r="856" spans="1:33" x14ac:dyDescent="0.2">
      <c r="A856" s="11">
        <f t="shared" si="180"/>
        <v>85400</v>
      </c>
      <c r="B856" s="15">
        <f>inputs!$C$3-MAX(0,MIN((calculations!A856-inputs!$B$8)*0.5,inputs!$C$3))+IF(AND(inputs!$B$23="YES",A856&lt;=inputs!$B$25),inputs!$B$24,0)</f>
        <v>12570</v>
      </c>
      <c r="C856" s="15">
        <f>MAX(0,MIN(A856-B856,inputs!$C$4)*inputs!$B$3)</f>
        <v>7540.2000000000007</v>
      </c>
      <c r="D856" s="16">
        <f>MAX(0,(MIN(A856,inputs!$C$5)-(inputs!$C$4+B856))*inputs!$B$4)</f>
        <v>14051.6</v>
      </c>
      <c r="E856" s="16">
        <f>MAX(0, (calculations!A856-inputs!$C$5)*inputs!$B$5)</f>
        <v>0</v>
      </c>
      <c r="F856" s="19">
        <f>MAX(0,inputs!$B$13*(MIN(calculations!A856,inputs!$C$14)-inputs!$C$13))+MAX(0,inputs!$B$14*(calculations!A856-inputs!$C$14))</f>
        <v>5697.85</v>
      </c>
      <c r="G856" s="22">
        <f>MAX(MIN((calculations!A856-inputs!$B$21)/10000,100%),0) * inputs!$B$18</f>
        <v>2636.4</v>
      </c>
      <c r="H856" s="22">
        <f>IF(AND(inputs!$B$35="YES", calculations!A856&gt;=inputs!$B$36,calculations!A856&lt;inputs!$B$37),inputs!$B$38*MIN(2,inputs!$B$17),0)</f>
        <v>0</v>
      </c>
      <c r="I856" s="25">
        <f>MIN(inputs!$B$32,A856)</f>
        <v>20000</v>
      </c>
      <c r="J856" s="25">
        <f>inputs!$B$29*(1+inputs!$B$33)-MAX(0,inputs!$B$31*(I856-inputs!$B$30))</f>
        <v>46486.999999999993</v>
      </c>
      <c r="K856" s="26">
        <f t="shared" si="169"/>
        <v>20000</v>
      </c>
      <c r="L856" s="25">
        <f>MAX(0,J856*(1+inputs!$B$33)-MAX(0,inputs!$B$31*(K856-inputs!$B$30)))</f>
        <v>47184.304999999986</v>
      </c>
      <c r="M856" s="26">
        <f t="shared" si="170"/>
        <v>27266.666666666668</v>
      </c>
      <c r="N856" s="25">
        <f>MAX(0,L856*(1+inputs!$B$33)-MAX(0,inputs!$B$31*(M856-inputs!$B$30)))</f>
        <v>47254.629574999977</v>
      </c>
      <c r="O856" s="26">
        <f t="shared" si="171"/>
        <v>34533.333333333336</v>
      </c>
      <c r="P856" s="25">
        <f>MAX(0,N856*(1+inputs!$B$33)-MAX(0,inputs!$B$31*(O856-inputs!$B$30)))</f>
        <v>46672.009018624973</v>
      </c>
      <c r="Q856" s="26">
        <f t="shared" si="172"/>
        <v>41800</v>
      </c>
      <c r="R856" s="25">
        <f>MAX(0,P856*(1+inputs!$B$33)-MAX(0,inputs!$B$31*(Q856-inputs!$B$30)))</f>
        <v>45426.649153904342</v>
      </c>
      <c r="S856" s="26">
        <f t="shared" si="173"/>
        <v>49066.666666666672</v>
      </c>
      <c r="T856" s="25">
        <f>MAX(0,R856*(1+inputs!$B$33)-MAX(0,inputs!$B$31*(S856-inputs!$B$30)))</f>
        <v>43508.608891212898</v>
      </c>
      <c r="U856" s="26">
        <f t="shared" si="174"/>
        <v>56333.333333333336</v>
      </c>
      <c r="V856" s="25">
        <f>MAX(0,T856*(1+inputs!$B$33)-MAX(0,inputs!$B$31*(U856-inputs!$B$30)))</f>
        <v>40907.798024581083</v>
      </c>
      <c r="W856" s="26">
        <f t="shared" si="175"/>
        <v>63600</v>
      </c>
      <c r="X856" s="25">
        <f>MAX(0,V856*(1+inputs!$B$33)-MAX(0,inputs!$B$31*(W856-inputs!$B$30)))</f>
        <v>37613.974994949793</v>
      </c>
      <c r="Y856" s="26">
        <f t="shared" si="176"/>
        <v>70866.666666666657</v>
      </c>
      <c r="Z856" s="25">
        <f>MAX(0,X856*(1+inputs!$B$33)-MAX(0,inputs!$B$31*(Y856-inputs!$B$30)))</f>
        <v>33616.744619874036</v>
      </c>
      <c r="AA856" s="25">
        <f>MAX(0,Y856*(1+inputs!$B$33)-MAX(0,inputs!$B$31*(Z856-inputs!$B$30)))</f>
        <v>70720.719650877989</v>
      </c>
      <c r="AB856" s="26">
        <f t="shared" si="177"/>
        <v>85400</v>
      </c>
      <c r="AC856" s="25">
        <f>MAX(0,AA856*(1+inputs!$B$33)-MAX(0,inputs!$B$31*(AB856-inputs!$B$30)))</f>
        <v>65912.090445641152</v>
      </c>
      <c r="AD856" s="26">
        <f>IF(inputs!$B$27="YES",MAX(0,inputs!$B$31*(AB856-inputs!$B$30)),0)</f>
        <v>0</v>
      </c>
      <c r="AE856" s="3">
        <f t="shared" si="178"/>
        <v>29926.050000000003</v>
      </c>
      <c r="AF856" s="1">
        <f t="shared" si="181"/>
        <v>0.42</v>
      </c>
      <c r="AG856" s="8">
        <f t="shared" si="179"/>
        <v>55473.95</v>
      </c>
    </row>
    <row r="857" spans="1:33" x14ac:dyDescent="0.2">
      <c r="A857" s="11">
        <f t="shared" si="180"/>
        <v>85500</v>
      </c>
      <c r="B857" s="15">
        <f>inputs!$C$3-MAX(0,MIN((calculations!A857-inputs!$B$8)*0.5,inputs!$C$3))+IF(AND(inputs!$B$23="YES",A857&lt;=inputs!$B$25),inputs!$B$24,0)</f>
        <v>12570</v>
      </c>
      <c r="C857" s="15">
        <f>MAX(0,MIN(A857-B857,inputs!$C$4)*inputs!$B$3)</f>
        <v>7540.2000000000007</v>
      </c>
      <c r="D857" s="16">
        <f>MAX(0,(MIN(A857,inputs!$C$5)-(inputs!$C$4+B857))*inputs!$B$4)</f>
        <v>14091.6</v>
      </c>
      <c r="E857" s="16">
        <f>MAX(0, (calculations!A857-inputs!$C$5)*inputs!$B$5)</f>
        <v>0</v>
      </c>
      <c r="F857" s="19">
        <f>MAX(0,inputs!$B$13*(MIN(calculations!A857,inputs!$C$14)-inputs!$C$13))+MAX(0,inputs!$B$14*(calculations!A857-inputs!$C$14))</f>
        <v>5699.85</v>
      </c>
      <c r="G857" s="22">
        <f>MAX(MIN((calculations!A857-inputs!$B$21)/10000,100%),0) * inputs!$B$18</f>
        <v>2636.4</v>
      </c>
      <c r="H857" s="22">
        <f>IF(AND(inputs!$B$35="YES", calculations!A857&gt;=inputs!$B$36,calculations!A857&lt;inputs!$B$37),inputs!$B$38*MIN(2,inputs!$B$17),0)</f>
        <v>0</v>
      </c>
      <c r="I857" s="25">
        <f>MIN(inputs!$B$32,A857)</f>
        <v>20000</v>
      </c>
      <c r="J857" s="25">
        <f>inputs!$B$29*(1+inputs!$B$33)-MAX(0,inputs!$B$31*(I857-inputs!$B$30))</f>
        <v>46486.999999999993</v>
      </c>
      <c r="K857" s="26">
        <f t="shared" si="169"/>
        <v>20000</v>
      </c>
      <c r="L857" s="25">
        <f>MAX(0,J857*(1+inputs!$B$33)-MAX(0,inputs!$B$31*(K857-inputs!$B$30)))</f>
        <v>47184.304999999986</v>
      </c>
      <c r="M857" s="26">
        <f t="shared" si="170"/>
        <v>27277.777777777777</v>
      </c>
      <c r="N857" s="25">
        <f>MAX(0,L857*(1+inputs!$B$33)-MAX(0,inputs!$B$31*(M857-inputs!$B$30)))</f>
        <v>47253.629574999977</v>
      </c>
      <c r="O857" s="26">
        <f t="shared" si="171"/>
        <v>34555.555555555555</v>
      </c>
      <c r="P857" s="25">
        <f>MAX(0,N857*(1+inputs!$B$33)-MAX(0,inputs!$B$31*(O857-inputs!$B$30)))</f>
        <v>46668.994018624973</v>
      </c>
      <c r="Q857" s="26">
        <f t="shared" si="172"/>
        <v>41833.333333333328</v>
      </c>
      <c r="R857" s="25">
        <f>MAX(0,P857*(1+inputs!$B$33)-MAX(0,inputs!$B$31*(Q857-inputs!$B$30)))</f>
        <v>45420.588928904341</v>
      </c>
      <c r="S857" s="26">
        <f t="shared" si="173"/>
        <v>49111.111111111109</v>
      </c>
      <c r="T857" s="25">
        <f>MAX(0,R857*(1+inputs!$B$33)-MAX(0,inputs!$B$31*(S857-inputs!$B$30)))</f>
        <v>43498.457762837897</v>
      </c>
      <c r="U857" s="26">
        <f t="shared" si="174"/>
        <v>56388.888888888891</v>
      </c>
      <c r="V857" s="25">
        <f>MAX(0,T857*(1+inputs!$B$33)-MAX(0,inputs!$B$31*(U857-inputs!$B$30)))</f>
        <v>40892.49462928046</v>
      </c>
      <c r="W857" s="26">
        <f t="shared" si="175"/>
        <v>63666.666666666664</v>
      </c>
      <c r="X857" s="25">
        <f>MAX(0,V857*(1+inputs!$B$33)-MAX(0,inputs!$B$31*(W857-inputs!$B$30)))</f>
        <v>37592.442048719662</v>
      </c>
      <c r="Y857" s="26">
        <f t="shared" si="176"/>
        <v>70944.444444444438</v>
      </c>
      <c r="Z857" s="25">
        <f>MAX(0,X857*(1+inputs!$B$33)-MAX(0,inputs!$B$31*(Y857-inputs!$B$30)))</f>
        <v>33587.888679450451</v>
      </c>
      <c r="AA857" s="25">
        <f>MAX(0,Y857*(1+inputs!$B$33)-MAX(0,inputs!$B$31*(Z857-inputs!$B$30)))</f>
        <v>70802.261129960549</v>
      </c>
      <c r="AB857" s="26">
        <f t="shared" si="177"/>
        <v>85500</v>
      </c>
      <c r="AC857" s="25">
        <f>MAX(0,AA857*(1+inputs!$B$33)-MAX(0,inputs!$B$31*(AB857-inputs!$B$30)))</f>
        <v>65985.855046909943</v>
      </c>
      <c r="AD857" s="26">
        <f>IF(inputs!$B$27="YES",MAX(0,inputs!$B$31*(AB857-inputs!$B$30)),0)</f>
        <v>0</v>
      </c>
      <c r="AE857" s="3">
        <f t="shared" si="178"/>
        <v>29968.050000000003</v>
      </c>
      <c r="AF857" s="1">
        <f t="shared" si="181"/>
        <v>0.42</v>
      </c>
      <c r="AG857" s="8">
        <f t="shared" si="179"/>
        <v>55531.95</v>
      </c>
    </row>
    <row r="858" spans="1:33" x14ac:dyDescent="0.2">
      <c r="A858" s="11">
        <f t="shared" si="180"/>
        <v>85600</v>
      </c>
      <c r="B858" s="15">
        <f>inputs!$C$3-MAX(0,MIN((calculations!A858-inputs!$B$8)*0.5,inputs!$C$3))+IF(AND(inputs!$B$23="YES",A858&lt;=inputs!$B$25),inputs!$B$24,0)</f>
        <v>12570</v>
      </c>
      <c r="C858" s="15">
        <f>MAX(0,MIN(A858-B858,inputs!$C$4)*inputs!$B$3)</f>
        <v>7540.2000000000007</v>
      </c>
      <c r="D858" s="16">
        <f>MAX(0,(MIN(A858,inputs!$C$5)-(inputs!$C$4+B858))*inputs!$B$4)</f>
        <v>14131.6</v>
      </c>
      <c r="E858" s="16">
        <f>MAX(0, (calculations!A858-inputs!$C$5)*inputs!$B$5)</f>
        <v>0</v>
      </c>
      <c r="F858" s="19">
        <f>MAX(0,inputs!$B$13*(MIN(calculations!A858,inputs!$C$14)-inputs!$C$13))+MAX(0,inputs!$B$14*(calculations!A858-inputs!$C$14))</f>
        <v>5701.85</v>
      </c>
      <c r="G858" s="22">
        <f>MAX(MIN((calculations!A858-inputs!$B$21)/10000,100%),0) * inputs!$B$18</f>
        <v>2636.4</v>
      </c>
      <c r="H858" s="22">
        <f>IF(AND(inputs!$B$35="YES", calculations!A858&gt;=inputs!$B$36,calculations!A858&lt;inputs!$B$37),inputs!$B$38*MIN(2,inputs!$B$17),0)</f>
        <v>0</v>
      </c>
      <c r="I858" s="25">
        <f>MIN(inputs!$B$32,A858)</f>
        <v>20000</v>
      </c>
      <c r="J858" s="25">
        <f>inputs!$B$29*(1+inputs!$B$33)-MAX(0,inputs!$B$31*(I858-inputs!$B$30))</f>
        <v>46486.999999999993</v>
      </c>
      <c r="K858" s="26">
        <f t="shared" si="169"/>
        <v>20000</v>
      </c>
      <c r="L858" s="25">
        <f>MAX(0,J858*(1+inputs!$B$33)-MAX(0,inputs!$B$31*(K858-inputs!$B$30)))</f>
        <v>47184.304999999986</v>
      </c>
      <c r="M858" s="26">
        <f t="shared" si="170"/>
        <v>27288.888888888891</v>
      </c>
      <c r="N858" s="25">
        <f>MAX(0,L858*(1+inputs!$B$33)-MAX(0,inputs!$B$31*(M858-inputs!$B$30)))</f>
        <v>47252.629574999977</v>
      </c>
      <c r="O858" s="26">
        <f t="shared" si="171"/>
        <v>34577.777777777781</v>
      </c>
      <c r="P858" s="25">
        <f>MAX(0,N858*(1+inputs!$B$33)-MAX(0,inputs!$B$31*(O858-inputs!$B$30)))</f>
        <v>46665.979018624967</v>
      </c>
      <c r="Q858" s="26">
        <f t="shared" si="172"/>
        <v>41866.666666666672</v>
      </c>
      <c r="R858" s="25">
        <f>MAX(0,P858*(1+inputs!$B$33)-MAX(0,inputs!$B$31*(Q858-inputs!$B$30)))</f>
        <v>45414.528703904332</v>
      </c>
      <c r="S858" s="26">
        <f t="shared" si="173"/>
        <v>49155.555555555555</v>
      </c>
      <c r="T858" s="25">
        <f>MAX(0,R858*(1+inputs!$B$33)-MAX(0,inputs!$B$31*(S858-inputs!$B$30)))</f>
        <v>43488.30663446289</v>
      </c>
      <c r="U858" s="26">
        <f t="shared" si="174"/>
        <v>56444.444444444445</v>
      </c>
      <c r="V858" s="25">
        <f>MAX(0,T858*(1+inputs!$B$33)-MAX(0,inputs!$B$31*(U858-inputs!$B$30)))</f>
        <v>40877.191233979829</v>
      </c>
      <c r="W858" s="26">
        <f t="shared" si="175"/>
        <v>63733.333333333336</v>
      </c>
      <c r="X858" s="25">
        <f>MAX(0,V858*(1+inputs!$B$33)-MAX(0,inputs!$B$31*(W858-inputs!$B$30)))</f>
        <v>37570.909102489517</v>
      </c>
      <c r="Y858" s="26">
        <f t="shared" si="176"/>
        <v>71022.222222222219</v>
      </c>
      <c r="Z858" s="25">
        <f>MAX(0,X858*(1+inputs!$B$33)-MAX(0,inputs!$B$31*(Y858-inputs!$B$30)))</f>
        <v>33559.03273902685</v>
      </c>
      <c r="AA858" s="25">
        <f>MAX(0,Y858*(1+inputs!$B$33)-MAX(0,inputs!$B$31*(Z858-inputs!$B$30)))</f>
        <v>70883.802609043138</v>
      </c>
      <c r="AB858" s="26">
        <f t="shared" si="177"/>
        <v>85600</v>
      </c>
      <c r="AC858" s="25">
        <f>MAX(0,AA858*(1+inputs!$B$33)-MAX(0,inputs!$B$31*(AB858-inputs!$B$30)))</f>
        <v>66059.619648178777</v>
      </c>
      <c r="AD858" s="26">
        <f>IF(inputs!$B$27="YES",MAX(0,inputs!$B$31*(AB858-inputs!$B$30)),0)</f>
        <v>0</v>
      </c>
      <c r="AE858" s="3">
        <f t="shared" si="178"/>
        <v>30010.050000000003</v>
      </c>
      <c r="AF858" s="1">
        <f t="shared" si="181"/>
        <v>0.42</v>
      </c>
      <c r="AG858" s="8">
        <f t="shared" si="179"/>
        <v>55589.95</v>
      </c>
    </row>
    <row r="859" spans="1:33" x14ac:dyDescent="0.2">
      <c r="A859" s="11">
        <f t="shared" si="180"/>
        <v>85700</v>
      </c>
      <c r="B859" s="15">
        <f>inputs!$C$3-MAX(0,MIN((calculations!A859-inputs!$B$8)*0.5,inputs!$C$3))+IF(AND(inputs!$B$23="YES",A859&lt;=inputs!$B$25),inputs!$B$24,0)</f>
        <v>12570</v>
      </c>
      <c r="C859" s="15">
        <f>MAX(0,MIN(A859-B859,inputs!$C$4)*inputs!$B$3)</f>
        <v>7540.2000000000007</v>
      </c>
      <c r="D859" s="16">
        <f>MAX(0,(MIN(A859,inputs!$C$5)-(inputs!$C$4+B859))*inputs!$B$4)</f>
        <v>14171.6</v>
      </c>
      <c r="E859" s="16">
        <f>MAX(0, (calculations!A859-inputs!$C$5)*inputs!$B$5)</f>
        <v>0</v>
      </c>
      <c r="F859" s="19">
        <f>MAX(0,inputs!$B$13*(MIN(calculations!A859,inputs!$C$14)-inputs!$C$13))+MAX(0,inputs!$B$14*(calculations!A859-inputs!$C$14))</f>
        <v>5703.85</v>
      </c>
      <c r="G859" s="22">
        <f>MAX(MIN((calculations!A859-inputs!$B$21)/10000,100%),0) * inputs!$B$18</f>
        <v>2636.4</v>
      </c>
      <c r="H859" s="22">
        <f>IF(AND(inputs!$B$35="YES", calculations!A859&gt;=inputs!$B$36,calculations!A859&lt;inputs!$B$37),inputs!$B$38*MIN(2,inputs!$B$17),0)</f>
        <v>0</v>
      </c>
      <c r="I859" s="25">
        <f>MIN(inputs!$B$32,A859)</f>
        <v>20000</v>
      </c>
      <c r="J859" s="25">
        <f>inputs!$B$29*(1+inputs!$B$33)-MAX(0,inputs!$B$31*(I859-inputs!$B$30))</f>
        <v>46486.999999999993</v>
      </c>
      <c r="K859" s="26">
        <f t="shared" si="169"/>
        <v>20000</v>
      </c>
      <c r="L859" s="25">
        <f>MAX(0,J859*(1+inputs!$B$33)-MAX(0,inputs!$B$31*(K859-inputs!$B$30)))</f>
        <v>47184.304999999986</v>
      </c>
      <c r="M859" s="26">
        <f t="shared" si="170"/>
        <v>27300</v>
      </c>
      <c r="N859" s="25">
        <f>MAX(0,L859*(1+inputs!$B$33)-MAX(0,inputs!$B$31*(M859-inputs!$B$30)))</f>
        <v>47251.629574999977</v>
      </c>
      <c r="O859" s="26">
        <f t="shared" si="171"/>
        <v>34600</v>
      </c>
      <c r="P859" s="25">
        <f>MAX(0,N859*(1+inputs!$B$33)-MAX(0,inputs!$B$31*(O859-inputs!$B$30)))</f>
        <v>46662.964018624967</v>
      </c>
      <c r="Q859" s="26">
        <f t="shared" si="172"/>
        <v>41900</v>
      </c>
      <c r="R859" s="25">
        <f>MAX(0,P859*(1+inputs!$B$33)-MAX(0,inputs!$B$31*(Q859-inputs!$B$30)))</f>
        <v>45408.468478904331</v>
      </c>
      <c r="S859" s="26">
        <f t="shared" si="173"/>
        <v>49200</v>
      </c>
      <c r="T859" s="25">
        <f>MAX(0,R859*(1+inputs!$B$33)-MAX(0,inputs!$B$31*(S859-inputs!$B$30)))</f>
        <v>43478.155506087889</v>
      </c>
      <c r="U859" s="26">
        <f t="shared" si="174"/>
        <v>56500</v>
      </c>
      <c r="V859" s="25">
        <f>MAX(0,T859*(1+inputs!$B$33)-MAX(0,inputs!$B$31*(U859-inputs!$B$30)))</f>
        <v>40861.887838679198</v>
      </c>
      <c r="W859" s="26">
        <f t="shared" si="175"/>
        <v>63800</v>
      </c>
      <c r="X859" s="25">
        <f>MAX(0,V859*(1+inputs!$B$33)-MAX(0,inputs!$B$31*(W859-inputs!$B$30)))</f>
        <v>37549.376156259379</v>
      </c>
      <c r="Y859" s="26">
        <f t="shared" si="176"/>
        <v>71100</v>
      </c>
      <c r="Z859" s="25">
        <f>MAX(0,X859*(1+inputs!$B$33)-MAX(0,inputs!$B$31*(Y859-inputs!$B$30)))</f>
        <v>33530.176798603265</v>
      </c>
      <c r="AA859" s="25">
        <f>MAX(0,Y859*(1+inputs!$B$33)-MAX(0,inputs!$B$31*(Z859-inputs!$B$30)))</f>
        <v>70965.344088125712</v>
      </c>
      <c r="AB859" s="26">
        <f t="shared" si="177"/>
        <v>85700</v>
      </c>
      <c r="AC859" s="25">
        <f>MAX(0,AA859*(1+inputs!$B$33)-MAX(0,inputs!$B$31*(AB859-inputs!$B$30)))</f>
        <v>66133.384249447583</v>
      </c>
      <c r="AD859" s="26">
        <f>IF(inputs!$B$27="YES",MAX(0,inputs!$B$31*(AB859-inputs!$B$30)),0)</f>
        <v>0</v>
      </c>
      <c r="AE859" s="3">
        <f t="shared" si="178"/>
        <v>30052.050000000003</v>
      </c>
      <c r="AF859" s="1">
        <f t="shared" si="181"/>
        <v>0.42</v>
      </c>
      <c r="AG859" s="8">
        <f t="shared" si="179"/>
        <v>55647.95</v>
      </c>
    </row>
    <row r="860" spans="1:33" x14ac:dyDescent="0.2">
      <c r="A860" s="11">
        <f t="shared" si="180"/>
        <v>85800</v>
      </c>
      <c r="B860" s="15">
        <f>inputs!$C$3-MAX(0,MIN((calculations!A860-inputs!$B$8)*0.5,inputs!$C$3))+IF(AND(inputs!$B$23="YES",A860&lt;=inputs!$B$25),inputs!$B$24,0)</f>
        <v>12570</v>
      </c>
      <c r="C860" s="15">
        <f>MAX(0,MIN(A860-B860,inputs!$C$4)*inputs!$B$3)</f>
        <v>7540.2000000000007</v>
      </c>
      <c r="D860" s="16">
        <f>MAX(0,(MIN(A860,inputs!$C$5)-(inputs!$C$4+B860))*inputs!$B$4)</f>
        <v>14211.6</v>
      </c>
      <c r="E860" s="16">
        <f>MAX(0, (calculations!A860-inputs!$C$5)*inputs!$B$5)</f>
        <v>0</v>
      </c>
      <c r="F860" s="19">
        <f>MAX(0,inputs!$B$13*(MIN(calculations!A860,inputs!$C$14)-inputs!$C$13))+MAX(0,inputs!$B$14*(calculations!A860-inputs!$C$14))</f>
        <v>5705.85</v>
      </c>
      <c r="G860" s="22">
        <f>MAX(MIN((calculations!A860-inputs!$B$21)/10000,100%),0) * inputs!$B$18</f>
        <v>2636.4</v>
      </c>
      <c r="H860" s="22">
        <f>IF(AND(inputs!$B$35="YES", calculations!A860&gt;=inputs!$B$36,calculations!A860&lt;inputs!$B$37),inputs!$B$38*MIN(2,inputs!$B$17),0)</f>
        <v>0</v>
      </c>
      <c r="I860" s="25">
        <f>MIN(inputs!$B$32,A860)</f>
        <v>20000</v>
      </c>
      <c r="J860" s="25">
        <f>inputs!$B$29*(1+inputs!$B$33)-MAX(0,inputs!$B$31*(I860-inputs!$B$30))</f>
        <v>46486.999999999993</v>
      </c>
      <c r="K860" s="26">
        <f t="shared" si="169"/>
        <v>20000</v>
      </c>
      <c r="L860" s="25">
        <f>MAX(0,J860*(1+inputs!$B$33)-MAX(0,inputs!$B$31*(K860-inputs!$B$30)))</f>
        <v>47184.304999999986</v>
      </c>
      <c r="M860" s="26">
        <f t="shared" si="170"/>
        <v>27311.111111111109</v>
      </c>
      <c r="N860" s="25">
        <f>MAX(0,L860*(1+inputs!$B$33)-MAX(0,inputs!$B$31*(M860-inputs!$B$30)))</f>
        <v>47250.629574999977</v>
      </c>
      <c r="O860" s="26">
        <f t="shared" si="171"/>
        <v>34622.222222222219</v>
      </c>
      <c r="P860" s="25">
        <f>MAX(0,N860*(1+inputs!$B$33)-MAX(0,inputs!$B$31*(O860-inputs!$B$30)))</f>
        <v>46659.949018624968</v>
      </c>
      <c r="Q860" s="26">
        <f t="shared" si="172"/>
        <v>41933.333333333328</v>
      </c>
      <c r="R860" s="25">
        <f>MAX(0,P860*(1+inputs!$B$33)-MAX(0,inputs!$B$31*(Q860-inputs!$B$30)))</f>
        <v>45402.408253904337</v>
      </c>
      <c r="S860" s="26">
        <f t="shared" si="173"/>
        <v>49244.444444444445</v>
      </c>
      <c r="T860" s="25">
        <f>MAX(0,R860*(1+inputs!$B$33)-MAX(0,inputs!$B$31*(S860-inputs!$B$30)))</f>
        <v>43468.004377712896</v>
      </c>
      <c r="U860" s="26">
        <f t="shared" si="174"/>
        <v>56555.555555555555</v>
      </c>
      <c r="V860" s="25">
        <f>MAX(0,T860*(1+inputs!$B$33)-MAX(0,inputs!$B$31*(U860-inputs!$B$30)))</f>
        <v>40846.584443378582</v>
      </c>
      <c r="W860" s="26">
        <f t="shared" si="175"/>
        <v>63866.666666666664</v>
      </c>
      <c r="X860" s="25">
        <f>MAX(0,V860*(1+inputs!$B$33)-MAX(0,inputs!$B$31*(W860-inputs!$B$30)))</f>
        <v>37527.843210029256</v>
      </c>
      <c r="Y860" s="26">
        <f t="shared" si="176"/>
        <v>71177.777777777781</v>
      </c>
      <c r="Z860" s="25">
        <f>MAX(0,X860*(1+inputs!$B$33)-MAX(0,inputs!$B$31*(Y860-inputs!$B$30)))</f>
        <v>33501.320858179686</v>
      </c>
      <c r="AA860" s="25">
        <f>MAX(0,Y860*(1+inputs!$B$33)-MAX(0,inputs!$B$31*(Z860-inputs!$B$30)))</f>
        <v>71046.885567208272</v>
      </c>
      <c r="AB860" s="26">
        <f t="shared" si="177"/>
        <v>85800</v>
      </c>
      <c r="AC860" s="25">
        <f>MAX(0,AA860*(1+inputs!$B$33)-MAX(0,inputs!$B$31*(AB860-inputs!$B$30)))</f>
        <v>66207.148850716389</v>
      </c>
      <c r="AD860" s="26">
        <f>IF(inputs!$B$27="YES",MAX(0,inputs!$B$31*(AB860-inputs!$B$30)),0)</f>
        <v>0</v>
      </c>
      <c r="AE860" s="3">
        <f t="shared" si="178"/>
        <v>30094.050000000003</v>
      </c>
      <c r="AF860" s="1">
        <f t="shared" si="181"/>
        <v>0.42</v>
      </c>
      <c r="AG860" s="8">
        <f t="shared" si="179"/>
        <v>55705.95</v>
      </c>
    </row>
    <row r="861" spans="1:33" x14ac:dyDescent="0.2">
      <c r="A861" s="11">
        <f t="shared" si="180"/>
        <v>85900</v>
      </c>
      <c r="B861" s="15">
        <f>inputs!$C$3-MAX(0,MIN((calculations!A861-inputs!$B$8)*0.5,inputs!$C$3))+IF(AND(inputs!$B$23="YES",A861&lt;=inputs!$B$25),inputs!$B$24,0)</f>
        <v>12570</v>
      </c>
      <c r="C861" s="15">
        <f>MAX(0,MIN(A861-B861,inputs!$C$4)*inputs!$B$3)</f>
        <v>7540.2000000000007</v>
      </c>
      <c r="D861" s="16">
        <f>MAX(0,(MIN(A861,inputs!$C$5)-(inputs!$C$4+B861))*inputs!$B$4)</f>
        <v>14251.6</v>
      </c>
      <c r="E861" s="16">
        <f>MAX(0, (calculations!A861-inputs!$C$5)*inputs!$B$5)</f>
        <v>0</v>
      </c>
      <c r="F861" s="19">
        <f>MAX(0,inputs!$B$13*(MIN(calculations!A861,inputs!$C$14)-inputs!$C$13))+MAX(0,inputs!$B$14*(calculations!A861-inputs!$C$14))</f>
        <v>5707.85</v>
      </c>
      <c r="G861" s="22">
        <f>MAX(MIN((calculations!A861-inputs!$B$21)/10000,100%),0) * inputs!$B$18</f>
        <v>2636.4</v>
      </c>
      <c r="H861" s="22">
        <f>IF(AND(inputs!$B$35="YES", calculations!A861&gt;=inputs!$B$36,calculations!A861&lt;inputs!$B$37),inputs!$B$38*MIN(2,inputs!$B$17),0)</f>
        <v>0</v>
      </c>
      <c r="I861" s="25">
        <f>MIN(inputs!$B$32,A861)</f>
        <v>20000</v>
      </c>
      <c r="J861" s="25">
        <f>inputs!$B$29*(1+inputs!$B$33)-MAX(0,inputs!$B$31*(I861-inputs!$B$30))</f>
        <v>46486.999999999993</v>
      </c>
      <c r="K861" s="26">
        <f t="shared" si="169"/>
        <v>20000</v>
      </c>
      <c r="L861" s="25">
        <f>MAX(0,J861*(1+inputs!$B$33)-MAX(0,inputs!$B$31*(K861-inputs!$B$30)))</f>
        <v>47184.304999999986</v>
      </c>
      <c r="M861" s="26">
        <f t="shared" si="170"/>
        <v>27322.222222222223</v>
      </c>
      <c r="N861" s="25">
        <f>MAX(0,L861*(1+inputs!$B$33)-MAX(0,inputs!$B$31*(M861-inputs!$B$30)))</f>
        <v>47249.629574999977</v>
      </c>
      <c r="O861" s="26">
        <f t="shared" si="171"/>
        <v>34644.444444444445</v>
      </c>
      <c r="P861" s="25">
        <f>MAX(0,N861*(1+inputs!$B$33)-MAX(0,inputs!$B$31*(O861-inputs!$B$30)))</f>
        <v>46656.934018624968</v>
      </c>
      <c r="Q861" s="26">
        <f t="shared" si="172"/>
        <v>41966.666666666672</v>
      </c>
      <c r="R861" s="25">
        <f>MAX(0,P861*(1+inputs!$B$33)-MAX(0,inputs!$B$31*(Q861-inputs!$B$30)))</f>
        <v>45396.348028904336</v>
      </c>
      <c r="S861" s="26">
        <f t="shared" si="173"/>
        <v>49288.888888888891</v>
      </c>
      <c r="T861" s="25">
        <f>MAX(0,R861*(1+inputs!$B$33)-MAX(0,inputs!$B$31*(S861-inputs!$B$30)))</f>
        <v>43457.853249337895</v>
      </c>
      <c r="U861" s="26">
        <f t="shared" si="174"/>
        <v>56611.111111111109</v>
      </c>
      <c r="V861" s="25">
        <f>MAX(0,T861*(1+inputs!$B$33)-MAX(0,inputs!$B$31*(U861-inputs!$B$30)))</f>
        <v>40831.281048077959</v>
      </c>
      <c r="W861" s="26">
        <f t="shared" si="175"/>
        <v>63933.333333333336</v>
      </c>
      <c r="X861" s="25">
        <f>MAX(0,V861*(1+inputs!$B$33)-MAX(0,inputs!$B$31*(W861-inputs!$B$30)))</f>
        <v>37506.310263799125</v>
      </c>
      <c r="Y861" s="26">
        <f t="shared" si="176"/>
        <v>71255.555555555562</v>
      </c>
      <c r="Z861" s="25">
        <f>MAX(0,X861*(1+inputs!$B$33)-MAX(0,inputs!$B$31*(Y861-inputs!$B$30)))</f>
        <v>33472.464917756108</v>
      </c>
      <c r="AA861" s="25">
        <f>MAX(0,Y861*(1+inputs!$B$33)-MAX(0,inputs!$B$31*(Z861-inputs!$B$30)))</f>
        <v>71128.427046290846</v>
      </c>
      <c r="AB861" s="26">
        <f t="shared" si="177"/>
        <v>85900</v>
      </c>
      <c r="AC861" s="25">
        <f>MAX(0,AA861*(1+inputs!$B$33)-MAX(0,inputs!$B$31*(AB861-inputs!$B$30)))</f>
        <v>66280.913451985194</v>
      </c>
      <c r="AD861" s="26">
        <f>IF(inputs!$B$27="YES",MAX(0,inputs!$B$31*(AB861-inputs!$B$30)),0)</f>
        <v>0</v>
      </c>
      <c r="AE861" s="3">
        <f t="shared" si="178"/>
        <v>30136.050000000003</v>
      </c>
      <c r="AF861" s="1">
        <f t="shared" si="181"/>
        <v>0.42</v>
      </c>
      <c r="AG861" s="8">
        <f t="shared" si="179"/>
        <v>55763.95</v>
      </c>
    </row>
    <row r="862" spans="1:33" x14ac:dyDescent="0.2">
      <c r="A862" s="11">
        <f t="shared" si="180"/>
        <v>86000</v>
      </c>
      <c r="B862" s="15">
        <f>inputs!$C$3-MAX(0,MIN((calculations!A862-inputs!$B$8)*0.5,inputs!$C$3))+IF(AND(inputs!$B$23="YES",A862&lt;=inputs!$B$25),inputs!$B$24,0)</f>
        <v>12570</v>
      </c>
      <c r="C862" s="15">
        <f>MAX(0,MIN(A862-B862,inputs!$C$4)*inputs!$B$3)</f>
        <v>7540.2000000000007</v>
      </c>
      <c r="D862" s="16">
        <f>MAX(0,(MIN(A862,inputs!$C$5)-(inputs!$C$4+B862))*inputs!$B$4)</f>
        <v>14291.6</v>
      </c>
      <c r="E862" s="16">
        <f>MAX(0, (calculations!A862-inputs!$C$5)*inputs!$B$5)</f>
        <v>0</v>
      </c>
      <c r="F862" s="19">
        <f>MAX(0,inputs!$B$13*(MIN(calculations!A862,inputs!$C$14)-inputs!$C$13))+MAX(0,inputs!$B$14*(calculations!A862-inputs!$C$14))</f>
        <v>5709.85</v>
      </c>
      <c r="G862" s="22">
        <f>MAX(MIN((calculations!A862-inputs!$B$21)/10000,100%),0) * inputs!$B$18</f>
        <v>2636.4</v>
      </c>
      <c r="H862" s="22">
        <f>IF(AND(inputs!$B$35="YES", calculations!A862&gt;=inputs!$B$36,calculations!A862&lt;inputs!$B$37),inputs!$B$38*MIN(2,inputs!$B$17),0)</f>
        <v>0</v>
      </c>
      <c r="I862" s="25">
        <f>MIN(inputs!$B$32,A862)</f>
        <v>20000</v>
      </c>
      <c r="J862" s="25">
        <f>inputs!$B$29*(1+inputs!$B$33)-MAX(0,inputs!$B$31*(I862-inputs!$B$30))</f>
        <v>46486.999999999993</v>
      </c>
      <c r="K862" s="26">
        <f t="shared" si="169"/>
        <v>20000</v>
      </c>
      <c r="L862" s="25">
        <f>MAX(0,J862*(1+inputs!$B$33)-MAX(0,inputs!$B$31*(K862-inputs!$B$30)))</f>
        <v>47184.304999999986</v>
      </c>
      <c r="M862" s="26">
        <f t="shared" si="170"/>
        <v>27333.333333333332</v>
      </c>
      <c r="N862" s="25">
        <f>MAX(0,L862*(1+inputs!$B$33)-MAX(0,inputs!$B$31*(M862-inputs!$B$30)))</f>
        <v>47248.629574999977</v>
      </c>
      <c r="O862" s="26">
        <f t="shared" si="171"/>
        <v>34666.666666666664</v>
      </c>
      <c r="P862" s="25">
        <f>MAX(0,N862*(1+inputs!$B$33)-MAX(0,inputs!$B$31*(O862-inputs!$B$30)))</f>
        <v>46653.919018624969</v>
      </c>
      <c r="Q862" s="26">
        <f t="shared" si="172"/>
        <v>42000</v>
      </c>
      <c r="R862" s="25">
        <f>MAX(0,P862*(1+inputs!$B$33)-MAX(0,inputs!$B$31*(Q862-inputs!$B$30)))</f>
        <v>45390.287803904335</v>
      </c>
      <c r="S862" s="26">
        <f t="shared" si="173"/>
        <v>49333.333333333328</v>
      </c>
      <c r="T862" s="25">
        <f>MAX(0,R862*(1+inputs!$B$33)-MAX(0,inputs!$B$31*(S862-inputs!$B$30)))</f>
        <v>43447.702120962895</v>
      </c>
      <c r="U862" s="26">
        <f t="shared" si="174"/>
        <v>56666.666666666664</v>
      </c>
      <c r="V862" s="25">
        <f>MAX(0,T862*(1+inputs!$B$33)-MAX(0,inputs!$B$31*(U862-inputs!$B$30)))</f>
        <v>40815.977652777328</v>
      </c>
      <c r="W862" s="26">
        <f t="shared" si="175"/>
        <v>64000</v>
      </c>
      <c r="X862" s="25">
        <f>MAX(0,V862*(1+inputs!$B$33)-MAX(0,inputs!$B$31*(W862-inputs!$B$30)))</f>
        <v>37484.77731756898</v>
      </c>
      <c r="Y862" s="26">
        <f t="shared" si="176"/>
        <v>71333.333333333343</v>
      </c>
      <c r="Z862" s="25">
        <f>MAX(0,X862*(1+inputs!$B$33)-MAX(0,inputs!$B$31*(Y862-inputs!$B$30)))</f>
        <v>33443.608977332507</v>
      </c>
      <c r="AA862" s="25">
        <f>MAX(0,Y862*(1+inputs!$B$33)-MAX(0,inputs!$B$31*(Z862-inputs!$B$30)))</f>
        <v>71209.968525373421</v>
      </c>
      <c r="AB862" s="26">
        <f t="shared" si="177"/>
        <v>86000</v>
      </c>
      <c r="AC862" s="25">
        <f>MAX(0,AA862*(1+inputs!$B$33)-MAX(0,inputs!$B$31*(AB862-inputs!$B$30)))</f>
        <v>66354.678053254014</v>
      </c>
      <c r="AD862" s="26">
        <f>IF(inputs!$B$27="YES",MAX(0,inputs!$B$31*(AB862-inputs!$B$30)),0)</f>
        <v>0</v>
      </c>
      <c r="AE862" s="3">
        <f t="shared" si="178"/>
        <v>30178.050000000003</v>
      </c>
      <c r="AF862" s="1">
        <f t="shared" si="181"/>
        <v>0.42</v>
      </c>
      <c r="AG862" s="8">
        <f t="shared" si="179"/>
        <v>55821.95</v>
      </c>
    </row>
    <row r="863" spans="1:33" x14ac:dyDescent="0.2">
      <c r="A863" s="11">
        <f t="shared" si="180"/>
        <v>86100</v>
      </c>
      <c r="B863" s="15">
        <f>inputs!$C$3-MAX(0,MIN((calculations!A863-inputs!$B$8)*0.5,inputs!$C$3))+IF(AND(inputs!$B$23="YES",A863&lt;=inputs!$B$25),inputs!$B$24,0)</f>
        <v>12570</v>
      </c>
      <c r="C863" s="15">
        <f>MAX(0,MIN(A863-B863,inputs!$C$4)*inputs!$B$3)</f>
        <v>7540.2000000000007</v>
      </c>
      <c r="D863" s="16">
        <f>MAX(0,(MIN(A863,inputs!$C$5)-(inputs!$C$4+B863))*inputs!$B$4)</f>
        <v>14331.6</v>
      </c>
      <c r="E863" s="16">
        <f>MAX(0, (calculations!A863-inputs!$C$5)*inputs!$B$5)</f>
        <v>0</v>
      </c>
      <c r="F863" s="19">
        <f>MAX(0,inputs!$B$13*(MIN(calculations!A863,inputs!$C$14)-inputs!$C$13))+MAX(0,inputs!$B$14*(calculations!A863-inputs!$C$14))</f>
        <v>5711.85</v>
      </c>
      <c r="G863" s="22">
        <f>MAX(MIN((calculations!A863-inputs!$B$21)/10000,100%),0) * inputs!$B$18</f>
        <v>2636.4</v>
      </c>
      <c r="H863" s="22">
        <f>IF(AND(inputs!$B$35="YES", calculations!A863&gt;=inputs!$B$36,calculations!A863&lt;inputs!$B$37),inputs!$B$38*MIN(2,inputs!$B$17),0)</f>
        <v>0</v>
      </c>
      <c r="I863" s="25">
        <f>MIN(inputs!$B$32,A863)</f>
        <v>20000</v>
      </c>
      <c r="J863" s="25">
        <f>inputs!$B$29*(1+inputs!$B$33)-MAX(0,inputs!$B$31*(I863-inputs!$B$30))</f>
        <v>46486.999999999993</v>
      </c>
      <c r="K863" s="26">
        <f t="shared" si="169"/>
        <v>20000</v>
      </c>
      <c r="L863" s="25">
        <f>MAX(0,J863*(1+inputs!$B$33)-MAX(0,inputs!$B$31*(K863-inputs!$B$30)))</f>
        <v>47184.304999999986</v>
      </c>
      <c r="M863" s="26">
        <f t="shared" si="170"/>
        <v>27344.444444444445</v>
      </c>
      <c r="N863" s="25">
        <f>MAX(0,L863*(1+inputs!$B$33)-MAX(0,inputs!$B$31*(M863-inputs!$B$30)))</f>
        <v>47247.629574999977</v>
      </c>
      <c r="O863" s="26">
        <f t="shared" si="171"/>
        <v>34688.888888888891</v>
      </c>
      <c r="P863" s="25">
        <f>MAX(0,N863*(1+inputs!$B$33)-MAX(0,inputs!$B$31*(O863-inputs!$B$30)))</f>
        <v>46650.904018624969</v>
      </c>
      <c r="Q863" s="26">
        <f t="shared" si="172"/>
        <v>42033.333333333328</v>
      </c>
      <c r="R863" s="25">
        <f>MAX(0,P863*(1+inputs!$B$33)-MAX(0,inputs!$B$31*(Q863-inputs!$B$30)))</f>
        <v>45384.227578904334</v>
      </c>
      <c r="S863" s="26">
        <f t="shared" si="173"/>
        <v>49377.777777777781</v>
      </c>
      <c r="T863" s="25">
        <f>MAX(0,R863*(1+inputs!$B$33)-MAX(0,inputs!$B$31*(S863-inputs!$B$30)))</f>
        <v>43437.550992587894</v>
      </c>
      <c r="U863" s="26">
        <f t="shared" si="174"/>
        <v>56722.222222222219</v>
      </c>
      <c r="V863" s="25">
        <f>MAX(0,T863*(1+inputs!$B$33)-MAX(0,inputs!$B$31*(U863-inputs!$B$30)))</f>
        <v>40800.674257476705</v>
      </c>
      <c r="W863" s="26">
        <f t="shared" si="175"/>
        <v>64066.666666666664</v>
      </c>
      <c r="X863" s="25">
        <f>MAX(0,V863*(1+inputs!$B$33)-MAX(0,inputs!$B$31*(W863-inputs!$B$30)))</f>
        <v>37463.244371338849</v>
      </c>
      <c r="Y863" s="26">
        <f t="shared" si="176"/>
        <v>71411.111111111109</v>
      </c>
      <c r="Z863" s="25">
        <f>MAX(0,X863*(1+inputs!$B$33)-MAX(0,inputs!$B$31*(Y863-inputs!$B$30)))</f>
        <v>33414.753036908929</v>
      </c>
      <c r="AA863" s="25">
        <f>MAX(0,Y863*(1+inputs!$B$33)-MAX(0,inputs!$B$31*(Z863-inputs!$B$30)))</f>
        <v>71291.510004455966</v>
      </c>
      <c r="AB863" s="26">
        <f t="shared" si="177"/>
        <v>86100</v>
      </c>
      <c r="AC863" s="25">
        <f>MAX(0,AA863*(1+inputs!$B$33)-MAX(0,inputs!$B$31*(AB863-inputs!$B$30)))</f>
        <v>66428.442654522791</v>
      </c>
      <c r="AD863" s="26">
        <f>IF(inputs!$B$27="YES",MAX(0,inputs!$B$31*(AB863-inputs!$B$30)),0)</f>
        <v>0</v>
      </c>
      <c r="AE863" s="3">
        <f t="shared" si="178"/>
        <v>30220.050000000003</v>
      </c>
      <c r="AF863" s="1">
        <f t="shared" si="181"/>
        <v>0.42</v>
      </c>
      <c r="AG863" s="8">
        <f t="shared" si="179"/>
        <v>55879.95</v>
      </c>
    </row>
    <row r="864" spans="1:33" x14ac:dyDescent="0.2">
      <c r="A864" s="11">
        <f t="shared" si="180"/>
        <v>86200</v>
      </c>
      <c r="B864" s="15">
        <f>inputs!$C$3-MAX(0,MIN((calculations!A864-inputs!$B$8)*0.5,inputs!$C$3))+IF(AND(inputs!$B$23="YES",A864&lt;=inputs!$B$25),inputs!$B$24,0)</f>
        <v>12570</v>
      </c>
      <c r="C864" s="15">
        <f>MAX(0,MIN(A864-B864,inputs!$C$4)*inputs!$B$3)</f>
        <v>7540.2000000000007</v>
      </c>
      <c r="D864" s="16">
        <f>MAX(0,(MIN(A864,inputs!$C$5)-(inputs!$C$4+B864))*inputs!$B$4)</f>
        <v>14371.6</v>
      </c>
      <c r="E864" s="16">
        <f>MAX(0, (calculations!A864-inputs!$C$5)*inputs!$B$5)</f>
        <v>0</v>
      </c>
      <c r="F864" s="19">
        <f>MAX(0,inputs!$B$13*(MIN(calculations!A864,inputs!$C$14)-inputs!$C$13))+MAX(0,inputs!$B$14*(calculations!A864-inputs!$C$14))</f>
        <v>5713.85</v>
      </c>
      <c r="G864" s="22">
        <f>MAX(MIN((calculations!A864-inputs!$B$21)/10000,100%),0) * inputs!$B$18</f>
        <v>2636.4</v>
      </c>
      <c r="H864" s="22">
        <f>IF(AND(inputs!$B$35="YES", calculations!A864&gt;=inputs!$B$36,calculations!A864&lt;inputs!$B$37),inputs!$B$38*MIN(2,inputs!$B$17),0)</f>
        <v>0</v>
      </c>
      <c r="I864" s="25">
        <f>MIN(inputs!$B$32,A864)</f>
        <v>20000</v>
      </c>
      <c r="J864" s="25">
        <f>inputs!$B$29*(1+inputs!$B$33)-MAX(0,inputs!$B$31*(I864-inputs!$B$30))</f>
        <v>46486.999999999993</v>
      </c>
      <c r="K864" s="26">
        <f t="shared" si="169"/>
        <v>20000</v>
      </c>
      <c r="L864" s="25">
        <f>MAX(0,J864*(1+inputs!$B$33)-MAX(0,inputs!$B$31*(K864-inputs!$B$30)))</f>
        <v>47184.304999999986</v>
      </c>
      <c r="M864" s="26">
        <f t="shared" si="170"/>
        <v>27355.555555555555</v>
      </c>
      <c r="N864" s="25">
        <f>MAX(0,L864*(1+inputs!$B$33)-MAX(0,inputs!$B$31*(M864-inputs!$B$30)))</f>
        <v>47246.629574999977</v>
      </c>
      <c r="O864" s="26">
        <f t="shared" si="171"/>
        <v>34711.111111111109</v>
      </c>
      <c r="P864" s="25">
        <f>MAX(0,N864*(1+inputs!$B$33)-MAX(0,inputs!$B$31*(O864-inputs!$B$30)))</f>
        <v>46647.88901862497</v>
      </c>
      <c r="Q864" s="26">
        <f t="shared" si="172"/>
        <v>42066.666666666672</v>
      </c>
      <c r="R864" s="25">
        <f>MAX(0,P864*(1+inputs!$B$33)-MAX(0,inputs!$B$31*(Q864-inputs!$B$30)))</f>
        <v>45378.16735390434</v>
      </c>
      <c r="S864" s="26">
        <f t="shared" si="173"/>
        <v>49422.222222222219</v>
      </c>
      <c r="T864" s="25">
        <f>MAX(0,R864*(1+inputs!$B$33)-MAX(0,inputs!$B$31*(S864-inputs!$B$30)))</f>
        <v>43427.399864212901</v>
      </c>
      <c r="U864" s="26">
        <f t="shared" si="174"/>
        <v>56777.777777777781</v>
      </c>
      <c r="V864" s="25">
        <f>MAX(0,T864*(1+inputs!$B$33)-MAX(0,inputs!$B$31*(U864-inputs!$B$30)))</f>
        <v>40785.370862176089</v>
      </c>
      <c r="W864" s="26">
        <f t="shared" si="175"/>
        <v>64133.333333333336</v>
      </c>
      <c r="X864" s="25">
        <f>MAX(0,V864*(1+inputs!$B$33)-MAX(0,inputs!$B$31*(W864-inputs!$B$30)))</f>
        <v>37441.711425108726</v>
      </c>
      <c r="Y864" s="26">
        <f t="shared" si="176"/>
        <v>71488.888888888891</v>
      </c>
      <c r="Z864" s="25">
        <f>MAX(0,X864*(1+inputs!$B$33)-MAX(0,inputs!$B$31*(Y864-inputs!$B$30)))</f>
        <v>33385.897096485351</v>
      </c>
      <c r="AA864" s="25">
        <f>MAX(0,Y864*(1+inputs!$B$33)-MAX(0,inputs!$B$31*(Z864-inputs!$B$30)))</f>
        <v>71373.05148353854</v>
      </c>
      <c r="AB864" s="26">
        <f t="shared" si="177"/>
        <v>86200</v>
      </c>
      <c r="AC864" s="25">
        <f>MAX(0,AA864*(1+inputs!$B$33)-MAX(0,inputs!$B$31*(AB864-inputs!$B$30)))</f>
        <v>66502.207255791611</v>
      </c>
      <c r="AD864" s="26">
        <f>IF(inputs!$B$27="YES",MAX(0,inputs!$B$31*(AB864-inputs!$B$30)),0)</f>
        <v>0</v>
      </c>
      <c r="AE864" s="3">
        <f t="shared" si="178"/>
        <v>30262.050000000003</v>
      </c>
      <c r="AF864" s="1">
        <f t="shared" si="181"/>
        <v>0.42</v>
      </c>
      <c r="AG864" s="8">
        <f t="shared" si="179"/>
        <v>55937.95</v>
      </c>
    </row>
    <row r="865" spans="1:33" x14ac:dyDescent="0.2">
      <c r="A865" s="11">
        <f t="shared" si="180"/>
        <v>86300</v>
      </c>
      <c r="B865" s="15">
        <f>inputs!$C$3-MAX(0,MIN((calculations!A865-inputs!$B$8)*0.5,inputs!$C$3))+IF(AND(inputs!$B$23="YES",A865&lt;=inputs!$B$25),inputs!$B$24,0)</f>
        <v>12570</v>
      </c>
      <c r="C865" s="15">
        <f>MAX(0,MIN(A865-B865,inputs!$C$4)*inputs!$B$3)</f>
        <v>7540.2000000000007</v>
      </c>
      <c r="D865" s="16">
        <f>MAX(0,(MIN(A865,inputs!$C$5)-(inputs!$C$4+B865))*inputs!$B$4)</f>
        <v>14411.6</v>
      </c>
      <c r="E865" s="16">
        <f>MAX(0, (calculations!A865-inputs!$C$5)*inputs!$B$5)</f>
        <v>0</v>
      </c>
      <c r="F865" s="19">
        <f>MAX(0,inputs!$B$13*(MIN(calculations!A865,inputs!$C$14)-inputs!$C$13))+MAX(0,inputs!$B$14*(calculations!A865-inputs!$C$14))</f>
        <v>5715.85</v>
      </c>
      <c r="G865" s="22">
        <f>MAX(MIN((calculations!A865-inputs!$B$21)/10000,100%),0) * inputs!$B$18</f>
        <v>2636.4</v>
      </c>
      <c r="H865" s="22">
        <f>IF(AND(inputs!$B$35="YES", calculations!A865&gt;=inputs!$B$36,calculations!A865&lt;inputs!$B$37),inputs!$B$38*MIN(2,inputs!$B$17),0)</f>
        <v>0</v>
      </c>
      <c r="I865" s="25">
        <f>MIN(inputs!$B$32,A865)</f>
        <v>20000</v>
      </c>
      <c r="J865" s="25">
        <f>inputs!$B$29*(1+inputs!$B$33)-MAX(0,inputs!$B$31*(I865-inputs!$B$30))</f>
        <v>46486.999999999993</v>
      </c>
      <c r="K865" s="26">
        <f t="shared" si="169"/>
        <v>20000</v>
      </c>
      <c r="L865" s="25">
        <f>MAX(0,J865*(1+inputs!$B$33)-MAX(0,inputs!$B$31*(K865-inputs!$B$30)))</f>
        <v>47184.304999999986</v>
      </c>
      <c r="M865" s="26">
        <f t="shared" si="170"/>
        <v>27366.666666666668</v>
      </c>
      <c r="N865" s="25">
        <f>MAX(0,L865*(1+inputs!$B$33)-MAX(0,inputs!$B$31*(M865-inputs!$B$30)))</f>
        <v>47245.629574999977</v>
      </c>
      <c r="O865" s="26">
        <f t="shared" si="171"/>
        <v>34733.333333333336</v>
      </c>
      <c r="P865" s="25">
        <f>MAX(0,N865*(1+inputs!$B$33)-MAX(0,inputs!$B$31*(O865-inputs!$B$30)))</f>
        <v>46644.874018624971</v>
      </c>
      <c r="Q865" s="26">
        <f t="shared" si="172"/>
        <v>42100</v>
      </c>
      <c r="R865" s="25">
        <f>MAX(0,P865*(1+inputs!$B$33)-MAX(0,inputs!$B$31*(Q865-inputs!$B$30)))</f>
        <v>45372.107128904339</v>
      </c>
      <c r="S865" s="26">
        <f t="shared" si="173"/>
        <v>49466.666666666672</v>
      </c>
      <c r="T865" s="25">
        <f>MAX(0,R865*(1+inputs!$B$33)-MAX(0,inputs!$B$31*(S865-inputs!$B$30)))</f>
        <v>43417.2487358379</v>
      </c>
      <c r="U865" s="26">
        <f t="shared" si="174"/>
        <v>56833.333333333336</v>
      </c>
      <c r="V865" s="25">
        <f>MAX(0,T865*(1+inputs!$B$33)-MAX(0,inputs!$B$31*(U865-inputs!$B$30)))</f>
        <v>40770.067466875465</v>
      </c>
      <c r="W865" s="26">
        <f t="shared" si="175"/>
        <v>64200</v>
      </c>
      <c r="X865" s="25">
        <f>MAX(0,V865*(1+inputs!$B$33)-MAX(0,inputs!$B$31*(W865-inputs!$B$30)))</f>
        <v>37420.178478878588</v>
      </c>
      <c r="Y865" s="26">
        <f t="shared" si="176"/>
        <v>71566.666666666657</v>
      </c>
      <c r="Z865" s="25">
        <f>MAX(0,X865*(1+inputs!$B$33)-MAX(0,inputs!$B$31*(Y865-inputs!$B$30)))</f>
        <v>33357.041156061765</v>
      </c>
      <c r="AA865" s="25">
        <f>MAX(0,Y865*(1+inputs!$B$33)-MAX(0,inputs!$B$31*(Z865-inputs!$B$30)))</f>
        <v>71454.5929626211</v>
      </c>
      <c r="AB865" s="26">
        <f t="shared" si="177"/>
        <v>86300</v>
      </c>
      <c r="AC865" s="25">
        <f>MAX(0,AA865*(1+inputs!$B$33)-MAX(0,inputs!$B$31*(AB865-inputs!$B$30)))</f>
        <v>66575.971857060402</v>
      </c>
      <c r="AD865" s="26">
        <f>IF(inputs!$B$27="YES",MAX(0,inputs!$B$31*(AB865-inputs!$B$30)),0)</f>
        <v>0</v>
      </c>
      <c r="AE865" s="3">
        <f t="shared" si="178"/>
        <v>30304.050000000003</v>
      </c>
      <c r="AF865" s="1">
        <f t="shared" si="181"/>
        <v>0.42</v>
      </c>
      <c r="AG865" s="8">
        <f t="shared" si="179"/>
        <v>55995.95</v>
      </c>
    </row>
    <row r="866" spans="1:33" x14ac:dyDescent="0.2">
      <c r="A866" s="11">
        <f t="shared" si="180"/>
        <v>86400</v>
      </c>
      <c r="B866" s="15">
        <f>inputs!$C$3-MAX(0,MIN((calculations!A866-inputs!$B$8)*0.5,inputs!$C$3))+IF(AND(inputs!$B$23="YES",A866&lt;=inputs!$B$25),inputs!$B$24,0)</f>
        <v>12570</v>
      </c>
      <c r="C866" s="15">
        <f>MAX(0,MIN(A866-B866,inputs!$C$4)*inputs!$B$3)</f>
        <v>7540.2000000000007</v>
      </c>
      <c r="D866" s="16">
        <f>MAX(0,(MIN(A866,inputs!$C$5)-(inputs!$C$4+B866))*inputs!$B$4)</f>
        <v>14451.6</v>
      </c>
      <c r="E866" s="16">
        <f>MAX(0, (calculations!A866-inputs!$C$5)*inputs!$B$5)</f>
        <v>0</v>
      </c>
      <c r="F866" s="19">
        <f>MAX(0,inputs!$B$13*(MIN(calculations!A866,inputs!$C$14)-inputs!$C$13))+MAX(0,inputs!$B$14*(calculations!A866-inputs!$C$14))</f>
        <v>5717.85</v>
      </c>
      <c r="G866" s="22">
        <f>MAX(MIN((calculations!A866-inputs!$B$21)/10000,100%),0) * inputs!$B$18</f>
        <v>2636.4</v>
      </c>
      <c r="H866" s="22">
        <f>IF(AND(inputs!$B$35="YES", calculations!A866&gt;=inputs!$B$36,calculations!A866&lt;inputs!$B$37),inputs!$B$38*MIN(2,inputs!$B$17),0)</f>
        <v>0</v>
      </c>
      <c r="I866" s="25">
        <f>MIN(inputs!$B$32,A866)</f>
        <v>20000</v>
      </c>
      <c r="J866" s="25">
        <f>inputs!$B$29*(1+inputs!$B$33)-MAX(0,inputs!$B$31*(I866-inputs!$B$30))</f>
        <v>46486.999999999993</v>
      </c>
      <c r="K866" s="26">
        <f t="shared" si="169"/>
        <v>20000</v>
      </c>
      <c r="L866" s="25">
        <f>MAX(0,J866*(1+inputs!$B$33)-MAX(0,inputs!$B$31*(K866-inputs!$B$30)))</f>
        <v>47184.304999999986</v>
      </c>
      <c r="M866" s="26">
        <f t="shared" si="170"/>
        <v>27377.777777777777</v>
      </c>
      <c r="N866" s="25">
        <f>MAX(0,L866*(1+inputs!$B$33)-MAX(0,inputs!$B$31*(M866-inputs!$B$30)))</f>
        <v>47244.629574999977</v>
      </c>
      <c r="O866" s="26">
        <f t="shared" si="171"/>
        <v>34755.555555555555</v>
      </c>
      <c r="P866" s="25">
        <f>MAX(0,N866*(1+inputs!$B$33)-MAX(0,inputs!$B$31*(O866-inputs!$B$30)))</f>
        <v>46641.859018624971</v>
      </c>
      <c r="Q866" s="26">
        <f t="shared" si="172"/>
        <v>42133.333333333328</v>
      </c>
      <c r="R866" s="25">
        <f>MAX(0,P866*(1+inputs!$B$33)-MAX(0,inputs!$B$31*(Q866-inputs!$B$30)))</f>
        <v>45366.046903904338</v>
      </c>
      <c r="S866" s="26">
        <f t="shared" si="173"/>
        <v>49511.111111111109</v>
      </c>
      <c r="T866" s="25">
        <f>MAX(0,R866*(1+inputs!$B$33)-MAX(0,inputs!$B$31*(S866-inputs!$B$30)))</f>
        <v>43407.0976074629</v>
      </c>
      <c r="U866" s="26">
        <f t="shared" si="174"/>
        <v>56888.888888888891</v>
      </c>
      <c r="V866" s="25">
        <f>MAX(0,T866*(1+inputs!$B$33)-MAX(0,inputs!$B$31*(U866-inputs!$B$30)))</f>
        <v>40754.764071574835</v>
      </c>
      <c r="W866" s="26">
        <f t="shared" si="175"/>
        <v>64266.666666666664</v>
      </c>
      <c r="X866" s="25">
        <f>MAX(0,V866*(1+inputs!$B$33)-MAX(0,inputs!$B$31*(W866-inputs!$B$30)))</f>
        <v>37398.64553264845</v>
      </c>
      <c r="Y866" s="26">
        <f t="shared" si="176"/>
        <v>71644.444444444438</v>
      </c>
      <c r="Z866" s="25">
        <f>MAX(0,X866*(1+inputs!$B$33)-MAX(0,inputs!$B$31*(Y866-inputs!$B$30)))</f>
        <v>33328.185215638172</v>
      </c>
      <c r="AA866" s="25">
        <f>MAX(0,Y866*(1+inputs!$B$33)-MAX(0,inputs!$B$31*(Z866-inputs!$B$30)))</f>
        <v>71536.13444170366</v>
      </c>
      <c r="AB866" s="26">
        <f t="shared" si="177"/>
        <v>86400</v>
      </c>
      <c r="AC866" s="25">
        <f>MAX(0,AA866*(1+inputs!$B$33)-MAX(0,inputs!$B$31*(AB866-inputs!$B$30)))</f>
        <v>66649.736458329207</v>
      </c>
      <c r="AD866" s="26">
        <f>IF(inputs!$B$27="YES",MAX(0,inputs!$B$31*(AB866-inputs!$B$30)),0)</f>
        <v>0</v>
      </c>
      <c r="AE866" s="3">
        <f t="shared" si="178"/>
        <v>30346.050000000003</v>
      </c>
      <c r="AF866" s="1">
        <f t="shared" si="181"/>
        <v>0.42</v>
      </c>
      <c r="AG866" s="8">
        <f t="shared" si="179"/>
        <v>56053.95</v>
      </c>
    </row>
    <row r="867" spans="1:33" x14ac:dyDescent="0.2">
      <c r="A867" s="11">
        <f t="shared" si="180"/>
        <v>86500</v>
      </c>
      <c r="B867" s="15">
        <f>inputs!$C$3-MAX(0,MIN((calculations!A867-inputs!$B$8)*0.5,inputs!$C$3))+IF(AND(inputs!$B$23="YES",A867&lt;=inputs!$B$25),inputs!$B$24,0)</f>
        <v>12570</v>
      </c>
      <c r="C867" s="15">
        <f>MAX(0,MIN(A867-B867,inputs!$C$4)*inputs!$B$3)</f>
        <v>7540.2000000000007</v>
      </c>
      <c r="D867" s="16">
        <f>MAX(0,(MIN(A867,inputs!$C$5)-(inputs!$C$4+B867))*inputs!$B$4)</f>
        <v>14491.6</v>
      </c>
      <c r="E867" s="16">
        <f>MAX(0, (calculations!A867-inputs!$C$5)*inputs!$B$5)</f>
        <v>0</v>
      </c>
      <c r="F867" s="19">
        <f>MAX(0,inputs!$B$13*(MIN(calculations!A867,inputs!$C$14)-inputs!$C$13))+MAX(0,inputs!$B$14*(calculations!A867-inputs!$C$14))</f>
        <v>5719.85</v>
      </c>
      <c r="G867" s="22">
        <f>MAX(MIN((calculations!A867-inputs!$B$21)/10000,100%),0) * inputs!$B$18</f>
        <v>2636.4</v>
      </c>
      <c r="H867" s="22">
        <f>IF(AND(inputs!$B$35="YES", calculations!A867&gt;=inputs!$B$36,calculations!A867&lt;inputs!$B$37),inputs!$B$38*MIN(2,inputs!$B$17),0)</f>
        <v>0</v>
      </c>
      <c r="I867" s="25">
        <f>MIN(inputs!$B$32,A867)</f>
        <v>20000</v>
      </c>
      <c r="J867" s="25">
        <f>inputs!$B$29*(1+inputs!$B$33)-MAX(0,inputs!$B$31*(I867-inputs!$B$30))</f>
        <v>46486.999999999993</v>
      </c>
      <c r="K867" s="26">
        <f t="shared" si="169"/>
        <v>20000</v>
      </c>
      <c r="L867" s="25">
        <f>MAX(0,J867*(1+inputs!$B$33)-MAX(0,inputs!$B$31*(K867-inputs!$B$30)))</f>
        <v>47184.304999999986</v>
      </c>
      <c r="M867" s="26">
        <f t="shared" si="170"/>
        <v>27388.888888888891</v>
      </c>
      <c r="N867" s="25">
        <f>MAX(0,L867*(1+inputs!$B$33)-MAX(0,inputs!$B$31*(M867-inputs!$B$30)))</f>
        <v>47243.629574999977</v>
      </c>
      <c r="O867" s="26">
        <f t="shared" si="171"/>
        <v>34777.777777777781</v>
      </c>
      <c r="P867" s="25">
        <f>MAX(0,N867*(1+inputs!$B$33)-MAX(0,inputs!$B$31*(O867-inputs!$B$30)))</f>
        <v>46638.844018624972</v>
      </c>
      <c r="Q867" s="26">
        <f t="shared" si="172"/>
        <v>42166.666666666672</v>
      </c>
      <c r="R867" s="25">
        <f>MAX(0,P867*(1+inputs!$B$33)-MAX(0,inputs!$B$31*(Q867-inputs!$B$30)))</f>
        <v>45359.986678904337</v>
      </c>
      <c r="S867" s="26">
        <f t="shared" si="173"/>
        <v>49555.555555555555</v>
      </c>
      <c r="T867" s="25">
        <f>MAX(0,R867*(1+inputs!$B$33)-MAX(0,inputs!$B$31*(S867-inputs!$B$30)))</f>
        <v>43396.946479087892</v>
      </c>
      <c r="U867" s="26">
        <f t="shared" si="174"/>
        <v>56944.444444444445</v>
      </c>
      <c r="V867" s="25">
        <f>MAX(0,T867*(1+inputs!$B$33)-MAX(0,inputs!$B$31*(U867-inputs!$B$30)))</f>
        <v>40739.460676274204</v>
      </c>
      <c r="W867" s="26">
        <f t="shared" si="175"/>
        <v>64333.333333333336</v>
      </c>
      <c r="X867" s="25">
        <f>MAX(0,V867*(1+inputs!$B$33)-MAX(0,inputs!$B$31*(W867-inputs!$B$30)))</f>
        <v>37377.112586418312</v>
      </c>
      <c r="Y867" s="26">
        <f t="shared" si="176"/>
        <v>71722.222222222219</v>
      </c>
      <c r="Z867" s="25">
        <f>MAX(0,X867*(1+inputs!$B$33)-MAX(0,inputs!$B$31*(Y867-inputs!$B$30)))</f>
        <v>33299.329275214579</v>
      </c>
      <c r="AA867" s="25">
        <f>MAX(0,Y867*(1+inputs!$B$33)-MAX(0,inputs!$B$31*(Z867-inputs!$B$30)))</f>
        <v>71617.675920786234</v>
      </c>
      <c r="AB867" s="26">
        <f t="shared" si="177"/>
        <v>86500</v>
      </c>
      <c r="AC867" s="25">
        <f>MAX(0,AA867*(1+inputs!$B$33)-MAX(0,inputs!$B$31*(AB867-inputs!$B$30)))</f>
        <v>66723.501059598013</v>
      </c>
      <c r="AD867" s="26">
        <f>IF(inputs!$B$27="YES",MAX(0,inputs!$B$31*(AB867-inputs!$B$30)),0)</f>
        <v>0</v>
      </c>
      <c r="AE867" s="3">
        <f t="shared" si="178"/>
        <v>30388.050000000003</v>
      </c>
      <c r="AF867" s="1">
        <f t="shared" si="181"/>
        <v>0.42</v>
      </c>
      <c r="AG867" s="8">
        <f t="shared" si="179"/>
        <v>56111.95</v>
      </c>
    </row>
    <row r="868" spans="1:33" x14ac:dyDescent="0.2">
      <c r="A868" s="11">
        <f t="shared" si="180"/>
        <v>86600</v>
      </c>
      <c r="B868" s="15">
        <f>inputs!$C$3-MAX(0,MIN((calculations!A868-inputs!$B$8)*0.5,inputs!$C$3))+IF(AND(inputs!$B$23="YES",A868&lt;=inputs!$B$25),inputs!$B$24,0)</f>
        <v>12570</v>
      </c>
      <c r="C868" s="15">
        <f>MAX(0,MIN(A868-B868,inputs!$C$4)*inputs!$B$3)</f>
        <v>7540.2000000000007</v>
      </c>
      <c r="D868" s="16">
        <f>MAX(0,(MIN(A868,inputs!$C$5)-(inputs!$C$4+B868))*inputs!$B$4)</f>
        <v>14531.6</v>
      </c>
      <c r="E868" s="16">
        <f>MAX(0, (calculations!A868-inputs!$C$5)*inputs!$B$5)</f>
        <v>0</v>
      </c>
      <c r="F868" s="19">
        <f>MAX(0,inputs!$B$13*(MIN(calculations!A868,inputs!$C$14)-inputs!$C$13))+MAX(0,inputs!$B$14*(calculations!A868-inputs!$C$14))</f>
        <v>5721.85</v>
      </c>
      <c r="G868" s="22">
        <f>MAX(MIN((calculations!A868-inputs!$B$21)/10000,100%),0) * inputs!$B$18</f>
        <v>2636.4</v>
      </c>
      <c r="H868" s="22">
        <f>IF(AND(inputs!$B$35="YES", calculations!A868&gt;=inputs!$B$36,calculations!A868&lt;inputs!$B$37),inputs!$B$38*MIN(2,inputs!$B$17),0)</f>
        <v>0</v>
      </c>
      <c r="I868" s="25">
        <f>MIN(inputs!$B$32,A868)</f>
        <v>20000</v>
      </c>
      <c r="J868" s="25">
        <f>inputs!$B$29*(1+inputs!$B$33)-MAX(0,inputs!$B$31*(I868-inputs!$B$30))</f>
        <v>46486.999999999993</v>
      </c>
      <c r="K868" s="26">
        <f t="shared" si="169"/>
        <v>20000</v>
      </c>
      <c r="L868" s="25">
        <f>MAX(0,J868*(1+inputs!$B$33)-MAX(0,inputs!$B$31*(K868-inputs!$B$30)))</f>
        <v>47184.304999999986</v>
      </c>
      <c r="M868" s="26">
        <f t="shared" si="170"/>
        <v>27400</v>
      </c>
      <c r="N868" s="25">
        <f>MAX(0,L868*(1+inputs!$B$33)-MAX(0,inputs!$B$31*(M868-inputs!$B$30)))</f>
        <v>47242.629574999977</v>
      </c>
      <c r="O868" s="26">
        <f t="shared" si="171"/>
        <v>34800</v>
      </c>
      <c r="P868" s="25">
        <f>MAX(0,N868*(1+inputs!$B$33)-MAX(0,inputs!$B$31*(O868-inputs!$B$30)))</f>
        <v>46635.829018624972</v>
      </c>
      <c r="Q868" s="26">
        <f t="shared" si="172"/>
        <v>42200</v>
      </c>
      <c r="R868" s="25">
        <f>MAX(0,P868*(1+inputs!$B$33)-MAX(0,inputs!$B$31*(Q868-inputs!$B$30)))</f>
        <v>45353.926453904343</v>
      </c>
      <c r="S868" s="26">
        <f t="shared" si="173"/>
        <v>49600</v>
      </c>
      <c r="T868" s="25">
        <f>MAX(0,R868*(1+inputs!$B$33)-MAX(0,inputs!$B$31*(S868-inputs!$B$30)))</f>
        <v>43386.795350712899</v>
      </c>
      <c r="U868" s="26">
        <f t="shared" si="174"/>
        <v>57000</v>
      </c>
      <c r="V868" s="25">
        <f>MAX(0,T868*(1+inputs!$B$33)-MAX(0,inputs!$B$31*(U868-inputs!$B$30)))</f>
        <v>40724.157280973588</v>
      </c>
      <c r="W868" s="26">
        <f t="shared" si="175"/>
        <v>64400</v>
      </c>
      <c r="X868" s="25">
        <f>MAX(0,V868*(1+inputs!$B$33)-MAX(0,inputs!$B$31*(W868-inputs!$B$30)))</f>
        <v>37355.579640188189</v>
      </c>
      <c r="Y868" s="26">
        <f t="shared" si="176"/>
        <v>71800</v>
      </c>
      <c r="Z868" s="25">
        <f>MAX(0,X868*(1+inputs!$B$33)-MAX(0,inputs!$B$31*(Y868-inputs!$B$30)))</f>
        <v>33270.473334791008</v>
      </c>
      <c r="AA868" s="25">
        <f>MAX(0,Y868*(1+inputs!$B$33)-MAX(0,inputs!$B$31*(Z868-inputs!$B$30)))</f>
        <v>71699.217399868809</v>
      </c>
      <c r="AB868" s="26">
        <f t="shared" si="177"/>
        <v>86600</v>
      </c>
      <c r="AC868" s="25">
        <f>MAX(0,AA868*(1+inputs!$B$33)-MAX(0,inputs!$B$31*(AB868-inputs!$B$30)))</f>
        <v>66797.265660866833</v>
      </c>
      <c r="AD868" s="26">
        <f>IF(inputs!$B$27="YES",MAX(0,inputs!$B$31*(AB868-inputs!$B$30)),0)</f>
        <v>0</v>
      </c>
      <c r="AE868" s="3">
        <f t="shared" si="178"/>
        <v>30430.050000000003</v>
      </c>
      <c r="AF868" s="1">
        <f t="shared" si="181"/>
        <v>0.42</v>
      </c>
      <c r="AG868" s="8">
        <f t="shared" si="179"/>
        <v>56169.95</v>
      </c>
    </row>
    <row r="869" spans="1:33" x14ac:dyDescent="0.2">
      <c r="A869" s="11">
        <f t="shared" si="180"/>
        <v>86700</v>
      </c>
      <c r="B869" s="15">
        <f>inputs!$C$3-MAX(0,MIN((calculations!A869-inputs!$B$8)*0.5,inputs!$C$3))+IF(AND(inputs!$B$23="YES",A869&lt;=inputs!$B$25),inputs!$B$24,0)</f>
        <v>12570</v>
      </c>
      <c r="C869" s="15">
        <f>MAX(0,MIN(A869-B869,inputs!$C$4)*inputs!$B$3)</f>
        <v>7540.2000000000007</v>
      </c>
      <c r="D869" s="16">
        <f>MAX(0,(MIN(A869,inputs!$C$5)-(inputs!$C$4+B869))*inputs!$B$4)</f>
        <v>14571.6</v>
      </c>
      <c r="E869" s="16">
        <f>MAX(0, (calculations!A869-inputs!$C$5)*inputs!$B$5)</f>
        <v>0</v>
      </c>
      <c r="F869" s="19">
        <f>MAX(0,inputs!$B$13*(MIN(calculations!A869,inputs!$C$14)-inputs!$C$13))+MAX(0,inputs!$B$14*(calculations!A869-inputs!$C$14))</f>
        <v>5723.85</v>
      </c>
      <c r="G869" s="22">
        <f>MAX(MIN((calculations!A869-inputs!$B$21)/10000,100%),0) * inputs!$B$18</f>
        <v>2636.4</v>
      </c>
      <c r="H869" s="22">
        <f>IF(AND(inputs!$B$35="YES", calculations!A869&gt;=inputs!$B$36,calculations!A869&lt;inputs!$B$37),inputs!$B$38*MIN(2,inputs!$B$17),0)</f>
        <v>0</v>
      </c>
      <c r="I869" s="25">
        <f>MIN(inputs!$B$32,A869)</f>
        <v>20000</v>
      </c>
      <c r="J869" s="25">
        <f>inputs!$B$29*(1+inputs!$B$33)-MAX(0,inputs!$B$31*(I869-inputs!$B$30))</f>
        <v>46486.999999999993</v>
      </c>
      <c r="K869" s="26">
        <f t="shared" si="169"/>
        <v>20000</v>
      </c>
      <c r="L869" s="25">
        <f>MAX(0,J869*(1+inputs!$B$33)-MAX(0,inputs!$B$31*(K869-inputs!$B$30)))</f>
        <v>47184.304999999986</v>
      </c>
      <c r="M869" s="26">
        <f t="shared" si="170"/>
        <v>27411.111111111109</v>
      </c>
      <c r="N869" s="25">
        <f>MAX(0,L869*(1+inputs!$B$33)-MAX(0,inputs!$B$31*(M869-inputs!$B$30)))</f>
        <v>47241.629574999977</v>
      </c>
      <c r="O869" s="26">
        <f t="shared" si="171"/>
        <v>34822.222222222219</v>
      </c>
      <c r="P869" s="25">
        <f>MAX(0,N869*(1+inputs!$B$33)-MAX(0,inputs!$B$31*(O869-inputs!$B$30)))</f>
        <v>46632.814018624973</v>
      </c>
      <c r="Q869" s="26">
        <f t="shared" si="172"/>
        <v>42233.333333333328</v>
      </c>
      <c r="R869" s="25">
        <f>MAX(0,P869*(1+inputs!$B$33)-MAX(0,inputs!$B$31*(Q869-inputs!$B$30)))</f>
        <v>45347.866228904342</v>
      </c>
      <c r="S869" s="26">
        <f t="shared" si="173"/>
        <v>49644.444444444445</v>
      </c>
      <c r="T869" s="25">
        <f>MAX(0,R869*(1+inputs!$B$33)-MAX(0,inputs!$B$31*(S869-inputs!$B$30)))</f>
        <v>43376.644222337898</v>
      </c>
      <c r="U869" s="26">
        <f t="shared" si="174"/>
        <v>57055.555555555555</v>
      </c>
      <c r="V869" s="25">
        <f>MAX(0,T869*(1+inputs!$B$33)-MAX(0,inputs!$B$31*(U869-inputs!$B$30)))</f>
        <v>40708.853885672957</v>
      </c>
      <c r="W869" s="26">
        <f t="shared" si="175"/>
        <v>64466.666666666664</v>
      </c>
      <c r="X869" s="25">
        <f>MAX(0,V869*(1+inputs!$B$33)-MAX(0,inputs!$B$31*(W869-inputs!$B$30)))</f>
        <v>37334.046693958044</v>
      </c>
      <c r="Y869" s="26">
        <f t="shared" si="176"/>
        <v>71877.777777777781</v>
      </c>
      <c r="Z869" s="25">
        <f>MAX(0,X869*(1+inputs!$B$33)-MAX(0,inputs!$B$31*(Y869-inputs!$B$30)))</f>
        <v>33241.617394367408</v>
      </c>
      <c r="AA869" s="25">
        <f>MAX(0,Y869*(1+inputs!$B$33)-MAX(0,inputs!$B$31*(Z869-inputs!$B$30)))</f>
        <v>71780.758878951368</v>
      </c>
      <c r="AB869" s="26">
        <f t="shared" si="177"/>
        <v>86700</v>
      </c>
      <c r="AC869" s="25">
        <f>MAX(0,AA869*(1+inputs!$B$33)-MAX(0,inputs!$B$31*(AB869-inputs!$B$30)))</f>
        <v>66871.030262135624</v>
      </c>
      <c r="AD869" s="26">
        <f>IF(inputs!$B$27="YES",MAX(0,inputs!$B$31*(AB869-inputs!$B$30)),0)</f>
        <v>0</v>
      </c>
      <c r="AE869" s="3">
        <f t="shared" si="178"/>
        <v>30472.050000000003</v>
      </c>
      <c r="AF869" s="1">
        <f t="shared" si="181"/>
        <v>0.42</v>
      </c>
      <c r="AG869" s="8">
        <f t="shared" si="179"/>
        <v>56227.95</v>
      </c>
    </row>
    <row r="870" spans="1:33" x14ac:dyDescent="0.2">
      <c r="A870" s="11">
        <f t="shared" si="180"/>
        <v>86800</v>
      </c>
      <c r="B870" s="15">
        <f>inputs!$C$3-MAX(0,MIN((calculations!A870-inputs!$B$8)*0.5,inputs!$C$3))+IF(AND(inputs!$B$23="YES",A870&lt;=inputs!$B$25),inputs!$B$24,0)</f>
        <v>12570</v>
      </c>
      <c r="C870" s="15">
        <f>MAX(0,MIN(A870-B870,inputs!$C$4)*inputs!$B$3)</f>
        <v>7540.2000000000007</v>
      </c>
      <c r="D870" s="16">
        <f>MAX(0,(MIN(A870,inputs!$C$5)-(inputs!$C$4+B870))*inputs!$B$4)</f>
        <v>14611.6</v>
      </c>
      <c r="E870" s="16">
        <f>MAX(0, (calculations!A870-inputs!$C$5)*inputs!$B$5)</f>
        <v>0</v>
      </c>
      <c r="F870" s="19">
        <f>MAX(0,inputs!$B$13*(MIN(calculations!A870,inputs!$C$14)-inputs!$C$13))+MAX(0,inputs!$B$14*(calculations!A870-inputs!$C$14))</f>
        <v>5725.85</v>
      </c>
      <c r="G870" s="22">
        <f>MAX(MIN((calculations!A870-inputs!$B$21)/10000,100%),0) * inputs!$B$18</f>
        <v>2636.4</v>
      </c>
      <c r="H870" s="22">
        <f>IF(AND(inputs!$B$35="YES", calculations!A870&gt;=inputs!$B$36,calculations!A870&lt;inputs!$B$37),inputs!$B$38*MIN(2,inputs!$B$17),0)</f>
        <v>0</v>
      </c>
      <c r="I870" s="25">
        <f>MIN(inputs!$B$32,A870)</f>
        <v>20000</v>
      </c>
      <c r="J870" s="25">
        <f>inputs!$B$29*(1+inputs!$B$33)-MAX(0,inputs!$B$31*(I870-inputs!$B$30))</f>
        <v>46486.999999999993</v>
      </c>
      <c r="K870" s="26">
        <f t="shared" si="169"/>
        <v>20000</v>
      </c>
      <c r="L870" s="25">
        <f>MAX(0,J870*(1+inputs!$B$33)-MAX(0,inputs!$B$31*(K870-inputs!$B$30)))</f>
        <v>47184.304999999986</v>
      </c>
      <c r="M870" s="26">
        <f t="shared" si="170"/>
        <v>27422.222222222223</v>
      </c>
      <c r="N870" s="25">
        <f>MAX(0,L870*(1+inputs!$B$33)-MAX(0,inputs!$B$31*(M870-inputs!$B$30)))</f>
        <v>47240.629574999977</v>
      </c>
      <c r="O870" s="26">
        <f t="shared" si="171"/>
        <v>34844.444444444445</v>
      </c>
      <c r="P870" s="25">
        <f>MAX(0,N870*(1+inputs!$B$33)-MAX(0,inputs!$B$31*(O870-inputs!$B$30)))</f>
        <v>46629.799018624974</v>
      </c>
      <c r="Q870" s="26">
        <f t="shared" si="172"/>
        <v>42266.666666666672</v>
      </c>
      <c r="R870" s="25">
        <f>MAX(0,P870*(1+inputs!$B$33)-MAX(0,inputs!$B$31*(Q870-inputs!$B$30)))</f>
        <v>45341.806003904341</v>
      </c>
      <c r="S870" s="26">
        <f t="shared" si="173"/>
        <v>49688.888888888891</v>
      </c>
      <c r="T870" s="25">
        <f>MAX(0,R870*(1+inputs!$B$33)-MAX(0,inputs!$B$31*(S870-inputs!$B$30)))</f>
        <v>43366.493093962898</v>
      </c>
      <c r="U870" s="26">
        <f t="shared" si="174"/>
        <v>57111.111111111109</v>
      </c>
      <c r="V870" s="25">
        <f>MAX(0,T870*(1+inputs!$B$33)-MAX(0,inputs!$B$31*(U870-inputs!$B$30)))</f>
        <v>40693.550490372334</v>
      </c>
      <c r="W870" s="26">
        <f t="shared" si="175"/>
        <v>64533.333333333336</v>
      </c>
      <c r="X870" s="25">
        <f>MAX(0,V870*(1+inputs!$B$33)-MAX(0,inputs!$B$31*(W870-inputs!$B$30)))</f>
        <v>37312.513747727913</v>
      </c>
      <c r="Y870" s="26">
        <f t="shared" si="176"/>
        <v>71955.555555555562</v>
      </c>
      <c r="Z870" s="25">
        <f>MAX(0,X870*(1+inputs!$B$33)-MAX(0,inputs!$B$31*(Y870-inputs!$B$30)))</f>
        <v>33212.761453943829</v>
      </c>
      <c r="AA870" s="25">
        <f>MAX(0,Y870*(1+inputs!$B$33)-MAX(0,inputs!$B$31*(Z870-inputs!$B$30)))</f>
        <v>71862.300358033943</v>
      </c>
      <c r="AB870" s="26">
        <f t="shared" si="177"/>
        <v>86800</v>
      </c>
      <c r="AC870" s="25">
        <f>MAX(0,AA870*(1+inputs!$B$33)-MAX(0,inputs!$B$31*(AB870-inputs!$B$30)))</f>
        <v>66944.794863404444</v>
      </c>
      <c r="AD870" s="26">
        <f>IF(inputs!$B$27="YES",MAX(0,inputs!$B$31*(AB870-inputs!$B$30)),0)</f>
        <v>0</v>
      </c>
      <c r="AE870" s="3">
        <f t="shared" si="178"/>
        <v>30514.050000000003</v>
      </c>
      <c r="AF870" s="1">
        <f t="shared" si="181"/>
        <v>0.42</v>
      </c>
      <c r="AG870" s="8">
        <f t="shared" si="179"/>
        <v>56285.95</v>
      </c>
    </row>
    <row r="871" spans="1:33" x14ac:dyDescent="0.2">
      <c r="A871" s="11">
        <f t="shared" si="180"/>
        <v>86900</v>
      </c>
      <c r="B871" s="15">
        <f>inputs!$C$3-MAX(0,MIN((calculations!A871-inputs!$B$8)*0.5,inputs!$C$3))+IF(AND(inputs!$B$23="YES",A871&lt;=inputs!$B$25),inputs!$B$24,0)</f>
        <v>12570</v>
      </c>
      <c r="C871" s="15">
        <f>MAX(0,MIN(A871-B871,inputs!$C$4)*inputs!$B$3)</f>
        <v>7540.2000000000007</v>
      </c>
      <c r="D871" s="16">
        <f>MAX(0,(MIN(A871,inputs!$C$5)-(inputs!$C$4+B871))*inputs!$B$4)</f>
        <v>14651.6</v>
      </c>
      <c r="E871" s="16">
        <f>MAX(0, (calculations!A871-inputs!$C$5)*inputs!$B$5)</f>
        <v>0</v>
      </c>
      <c r="F871" s="19">
        <f>MAX(0,inputs!$B$13*(MIN(calculations!A871,inputs!$C$14)-inputs!$C$13))+MAX(0,inputs!$B$14*(calculations!A871-inputs!$C$14))</f>
        <v>5727.85</v>
      </c>
      <c r="G871" s="22">
        <f>MAX(MIN((calculations!A871-inputs!$B$21)/10000,100%),0) * inputs!$B$18</f>
        <v>2636.4</v>
      </c>
      <c r="H871" s="22">
        <f>IF(AND(inputs!$B$35="YES", calculations!A871&gt;=inputs!$B$36,calculations!A871&lt;inputs!$B$37),inputs!$B$38*MIN(2,inputs!$B$17),0)</f>
        <v>0</v>
      </c>
      <c r="I871" s="25">
        <f>MIN(inputs!$B$32,A871)</f>
        <v>20000</v>
      </c>
      <c r="J871" s="25">
        <f>inputs!$B$29*(1+inputs!$B$33)-MAX(0,inputs!$B$31*(I871-inputs!$B$30))</f>
        <v>46486.999999999993</v>
      </c>
      <c r="K871" s="26">
        <f t="shared" si="169"/>
        <v>20000</v>
      </c>
      <c r="L871" s="25">
        <f>MAX(0,J871*(1+inputs!$B$33)-MAX(0,inputs!$B$31*(K871-inputs!$B$30)))</f>
        <v>47184.304999999986</v>
      </c>
      <c r="M871" s="26">
        <f t="shared" si="170"/>
        <v>27433.333333333332</v>
      </c>
      <c r="N871" s="25">
        <f>MAX(0,L871*(1+inputs!$B$33)-MAX(0,inputs!$B$31*(M871-inputs!$B$30)))</f>
        <v>47239.629574999977</v>
      </c>
      <c r="O871" s="26">
        <f t="shared" si="171"/>
        <v>34866.666666666664</v>
      </c>
      <c r="P871" s="25">
        <f>MAX(0,N871*(1+inputs!$B$33)-MAX(0,inputs!$B$31*(O871-inputs!$B$30)))</f>
        <v>46626.784018624967</v>
      </c>
      <c r="Q871" s="26">
        <f t="shared" si="172"/>
        <v>42300</v>
      </c>
      <c r="R871" s="25">
        <f>MAX(0,P871*(1+inputs!$B$33)-MAX(0,inputs!$B$31*(Q871-inputs!$B$30)))</f>
        <v>45335.745778904333</v>
      </c>
      <c r="S871" s="26">
        <f t="shared" si="173"/>
        <v>49733.333333333328</v>
      </c>
      <c r="T871" s="25">
        <f>MAX(0,R871*(1+inputs!$B$33)-MAX(0,inputs!$B$31*(S871-inputs!$B$30)))</f>
        <v>43356.34196558789</v>
      </c>
      <c r="U871" s="26">
        <f t="shared" si="174"/>
        <v>57166.666666666664</v>
      </c>
      <c r="V871" s="25">
        <f>MAX(0,T871*(1+inputs!$B$33)-MAX(0,inputs!$B$31*(U871-inputs!$B$30)))</f>
        <v>40678.247095071703</v>
      </c>
      <c r="W871" s="26">
        <f t="shared" si="175"/>
        <v>64600</v>
      </c>
      <c r="X871" s="25">
        <f>MAX(0,V871*(1+inputs!$B$33)-MAX(0,inputs!$B$31*(W871-inputs!$B$30)))</f>
        <v>37290.980801497775</v>
      </c>
      <c r="Y871" s="26">
        <f t="shared" si="176"/>
        <v>72033.333333333343</v>
      </c>
      <c r="Z871" s="25">
        <f>MAX(0,X871*(1+inputs!$B$33)-MAX(0,inputs!$B$31*(Y871-inputs!$B$30)))</f>
        <v>33183.905513520236</v>
      </c>
      <c r="AA871" s="25">
        <f>MAX(0,Y871*(1+inputs!$B$33)-MAX(0,inputs!$B$31*(Z871-inputs!$B$30)))</f>
        <v>71943.841837116517</v>
      </c>
      <c r="AB871" s="26">
        <f t="shared" si="177"/>
        <v>86900</v>
      </c>
      <c r="AC871" s="25">
        <f>MAX(0,AA871*(1+inputs!$B$33)-MAX(0,inputs!$B$31*(AB871-inputs!$B$30)))</f>
        <v>67018.55946467325</v>
      </c>
      <c r="AD871" s="26">
        <f>IF(inputs!$B$27="YES",MAX(0,inputs!$B$31*(AB871-inputs!$B$30)),0)</f>
        <v>0</v>
      </c>
      <c r="AE871" s="3">
        <f t="shared" si="178"/>
        <v>30556.050000000003</v>
      </c>
      <c r="AF871" s="1">
        <f t="shared" si="181"/>
        <v>0.42</v>
      </c>
      <c r="AG871" s="8">
        <f t="shared" si="179"/>
        <v>56343.95</v>
      </c>
    </row>
    <row r="872" spans="1:33" x14ac:dyDescent="0.2">
      <c r="A872" s="11">
        <f t="shared" si="180"/>
        <v>87000</v>
      </c>
      <c r="B872" s="15">
        <f>inputs!$C$3-MAX(0,MIN((calculations!A872-inputs!$B$8)*0.5,inputs!$C$3))+IF(AND(inputs!$B$23="YES",A872&lt;=inputs!$B$25),inputs!$B$24,0)</f>
        <v>12570</v>
      </c>
      <c r="C872" s="15">
        <f>MAX(0,MIN(A872-B872,inputs!$C$4)*inputs!$B$3)</f>
        <v>7540.2000000000007</v>
      </c>
      <c r="D872" s="16">
        <f>MAX(0,(MIN(A872,inputs!$C$5)-(inputs!$C$4+B872))*inputs!$B$4)</f>
        <v>14691.6</v>
      </c>
      <c r="E872" s="16">
        <f>MAX(0, (calculations!A872-inputs!$C$5)*inputs!$B$5)</f>
        <v>0</v>
      </c>
      <c r="F872" s="19">
        <f>MAX(0,inputs!$B$13*(MIN(calculations!A872,inputs!$C$14)-inputs!$C$13))+MAX(0,inputs!$B$14*(calculations!A872-inputs!$C$14))</f>
        <v>5729.85</v>
      </c>
      <c r="G872" s="22">
        <f>MAX(MIN((calculations!A872-inputs!$B$21)/10000,100%),0) * inputs!$B$18</f>
        <v>2636.4</v>
      </c>
      <c r="H872" s="22">
        <f>IF(AND(inputs!$B$35="YES", calculations!A872&gt;=inputs!$B$36,calculations!A872&lt;inputs!$B$37),inputs!$B$38*MIN(2,inputs!$B$17),0)</f>
        <v>0</v>
      </c>
      <c r="I872" s="25">
        <f>MIN(inputs!$B$32,A872)</f>
        <v>20000</v>
      </c>
      <c r="J872" s="25">
        <f>inputs!$B$29*(1+inputs!$B$33)-MAX(0,inputs!$B$31*(I872-inputs!$B$30))</f>
        <v>46486.999999999993</v>
      </c>
      <c r="K872" s="26">
        <f t="shared" si="169"/>
        <v>20000</v>
      </c>
      <c r="L872" s="25">
        <f>MAX(0,J872*(1+inputs!$B$33)-MAX(0,inputs!$B$31*(K872-inputs!$B$30)))</f>
        <v>47184.304999999986</v>
      </c>
      <c r="M872" s="26">
        <f t="shared" si="170"/>
        <v>27444.444444444445</v>
      </c>
      <c r="N872" s="25">
        <f>MAX(0,L872*(1+inputs!$B$33)-MAX(0,inputs!$B$31*(M872-inputs!$B$30)))</f>
        <v>47238.629574999977</v>
      </c>
      <c r="O872" s="26">
        <f t="shared" si="171"/>
        <v>34888.888888888891</v>
      </c>
      <c r="P872" s="25">
        <f>MAX(0,N872*(1+inputs!$B$33)-MAX(0,inputs!$B$31*(O872-inputs!$B$30)))</f>
        <v>46623.769018624967</v>
      </c>
      <c r="Q872" s="26">
        <f t="shared" si="172"/>
        <v>42333.333333333328</v>
      </c>
      <c r="R872" s="25">
        <f>MAX(0,P872*(1+inputs!$B$33)-MAX(0,inputs!$B$31*(Q872-inputs!$B$30)))</f>
        <v>45329.685553904332</v>
      </c>
      <c r="S872" s="26">
        <f t="shared" si="173"/>
        <v>49777.777777777781</v>
      </c>
      <c r="T872" s="25">
        <f>MAX(0,R872*(1+inputs!$B$33)-MAX(0,inputs!$B$31*(S872-inputs!$B$30)))</f>
        <v>43346.190837212889</v>
      </c>
      <c r="U872" s="26">
        <f t="shared" si="174"/>
        <v>57222.222222222219</v>
      </c>
      <c r="V872" s="25">
        <f>MAX(0,T872*(1+inputs!$B$33)-MAX(0,inputs!$B$31*(U872-inputs!$B$30)))</f>
        <v>40662.943699771073</v>
      </c>
      <c r="W872" s="26">
        <f t="shared" si="175"/>
        <v>64666.666666666664</v>
      </c>
      <c r="X872" s="25">
        <f>MAX(0,V872*(1+inputs!$B$33)-MAX(0,inputs!$B$31*(W872-inputs!$B$30)))</f>
        <v>37269.44785526763</v>
      </c>
      <c r="Y872" s="26">
        <f t="shared" si="176"/>
        <v>72111.111111111109</v>
      </c>
      <c r="Z872" s="25">
        <f>MAX(0,X872*(1+inputs!$B$33)-MAX(0,inputs!$B$31*(Y872-inputs!$B$30)))</f>
        <v>33155.049573096636</v>
      </c>
      <c r="AA872" s="25">
        <f>MAX(0,Y872*(1+inputs!$B$33)-MAX(0,inputs!$B$31*(Z872-inputs!$B$30)))</f>
        <v>72025.383316199062</v>
      </c>
      <c r="AB872" s="26">
        <f t="shared" si="177"/>
        <v>87000</v>
      </c>
      <c r="AC872" s="25">
        <f>MAX(0,AA872*(1+inputs!$B$33)-MAX(0,inputs!$B$31*(AB872-inputs!$B$30)))</f>
        <v>67092.324065942041</v>
      </c>
      <c r="AD872" s="26">
        <f>IF(inputs!$B$27="YES",MAX(0,inputs!$B$31*(AB872-inputs!$B$30)),0)</f>
        <v>0</v>
      </c>
      <c r="AE872" s="3">
        <f t="shared" si="178"/>
        <v>30598.050000000003</v>
      </c>
      <c r="AF872" s="1">
        <f t="shared" si="181"/>
        <v>0.42</v>
      </c>
      <c r="AG872" s="8">
        <f t="shared" si="179"/>
        <v>56401.95</v>
      </c>
    </row>
    <row r="873" spans="1:33" x14ac:dyDescent="0.2">
      <c r="A873" s="11">
        <f t="shared" si="180"/>
        <v>87100</v>
      </c>
      <c r="B873" s="15">
        <f>inputs!$C$3-MAX(0,MIN((calculations!A873-inputs!$B$8)*0.5,inputs!$C$3))+IF(AND(inputs!$B$23="YES",A873&lt;=inputs!$B$25),inputs!$B$24,0)</f>
        <v>12570</v>
      </c>
      <c r="C873" s="15">
        <f>MAX(0,MIN(A873-B873,inputs!$C$4)*inputs!$B$3)</f>
        <v>7540.2000000000007</v>
      </c>
      <c r="D873" s="16">
        <f>MAX(0,(MIN(A873,inputs!$C$5)-(inputs!$C$4+B873))*inputs!$B$4)</f>
        <v>14731.6</v>
      </c>
      <c r="E873" s="16">
        <f>MAX(0, (calculations!A873-inputs!$C$5)*inputs!$B$5)</f>
        <v>0</v>
      </c>
      <c r="F873" s="19">
        <f>MAX(0,inputs!$B$13*(MIN(calculations!A873,inputs!$C$14)-inputs!$C$13))+MAX(0,inputs!$B$14*(calculations!A873-inputs!$C$14))</f>
        <v>5731.85</v>
      </c>
      <c r="G873" s="22">
        <f>MAX(MIN((calculations!A873-inputs!$B$21)/10000,100%),0) * inputs!$B$18</f>
        <v>2636.4</v>
      </c>
      <c r="H873" s="22">
        <f>IF(AND(inputs!$B$35="YES", calculations!A873&gt;=inputs!$B$36,calculations!A873&lt;inputs!$B$37),inputs!$B$38*MIN(2,inputs!$B$17),0)</f>
        <v>0</v>
      </c>
      <c r="I873" s="25">
        <f>MIN(inputs!$B$32,A873)</f>
        <v>20000</v>
      </c>
      <c r="J873" s="25">
        <f>inputs!$B$29*(1+inputs!$B$33)-MAX(0,inputs!$B$31*(I873-inputs!$B$30))</f>
        <v>46486.999999999993</v>
      </c>
      <c r="K873" s="26">
        <f t="shared" si="169"/>
        <v>20000</v>
      </c>
      <c r="L873" s="25">
        <f>MAX(0,J873*(1+inputs!$B$33)-MAX(0,inputs!$B$31*(K873-inputs!$B$30)))</f>
        <v>47184.304999999986</v>
      </c>
      <c r="M873" s="26">
        <f t="shared" si="170"/>
        <v>27455.555555555555</v>
      </c>
      <c r="N873" s="25">
        <f>MAX(0,L873*(1+inputs!$B$33)-MAX(0,inputs!$B$31*(M873-inputs!$B$30)))</f>
        <v>47237.629574999977</v>
      </c>
      <c r="O873" s="26">
        <f t="shared" si="171"/>
        <v>34911.111111111109</v>
      </c>
      <c r="P873" s="25">
        <f>MAX(0,N873*(1+inputs!$B$33)-MAX(0,inputs!$B$31*(O873-inputs!$B$30)))</f>
        <v>46620.754018624968</v>
      </c>
      <c r="Q873" s="26">
        <f t="shared" si="172"/>
        <v>42366.666666666672</v>
      </c>
      <c r="R873" s="25">
        <f>MAX(0,P873*(1+inputs!$B$33)-MAX(0,inputs!$B$31*(Q873-inputs!$B$30)))</f>
        <v>45323.625328904338</v>
      </c>
      <c r="S873" s="26">
        <f t="shared" si="173"/>
        <v>49822.222222222219</v>
      </c>
      <c r="T873" s="25">
        <f>MAX(0,R873*(1+inputs!$B$33)-MAX(0,inputs!$B$31*(S873-inputs!$B$30)))</f>
        <v>43336.039708837896</v>
      </c>
      <c r="U873" s="26">
        <f t="shared" si="174"/>
        <v>57277.777777777781</v>
      </c>
      <c r="V873" s="25">
        <f>MAX(0,T873*(1+inputs!$B$33)-MAX(0,inputs!$B$31*(U873-inputs!$B$30)))</f>
        <v>40647.640304470457</v>
      </c>
      <c r="W873" s="26">
        <f t="shared" si="175"/>
        <v>64733.333333333336</v>
      </c>
      <c r="X873" s="25">
        <f>MAX(0,V873*(1+inputs!$B$33)-MAX(0,inputs!$B$31*(W873-inputs!$B$30)))</f>
        <v>37247.914909037507</v>
      </c>
      <c r="Y873" s="26">
        <f t="shared" si="176"/>
        <v>72188.888888888891</v>
      </c>
      <c r="Z873" s="25">
        <f>MAX(0,X873*(1+inputs!$B$33)-MAX(0,inputs!$B$31*(Y873-inputs!$B$30)))</f>
        <v>33126.193632673065</v>
      </c>
      <c r="AA873" s="25">
        <f>MAX(0,Y873*(1+inputs!$B$33)-MAX(0,inputs!$B$31*(Z873-inputs!$B$30)))</f>
        <v>72106.924795281637</v>
      </c>
      <c r="AB873" s="26">
        <f t="shared" si="177"/>
        <v>87100</v>
      </c>
      <c r="AC873" s="25">
        <f>MAX(0,AA873*(1+inputs!$B$33)-MAX(0,inputs!$B$31*(AB873-inputs!$B$30)))</f>
        <v>67166.088667210846</v>
      </c>
      <c r="AD873" s="26">
        <f>IF(inputs!$B$27="YES",MAX(0,inputs!$B$31*(AB873-inputs!$B$30)),0)</f>
        <v>0</v>
      </c>
      <c r="AE873" s="3">
        <f t="shared" si="178"/>
        <v>30640.050000000003</v>
      </c>
      <c r="AF873" s="1">
        <f t="shared" si="181"/>
        <v>0.42</v>
      </c>
      <c r="AG873" s="8">
        <f t="shared" si="179"/>
        <v>56459.95</v>
      </c>
    </row>
    <row r="874" spans="1:33" x14ac:dyDescent="0.2">
      <c r="A874" s="11">
        <f t="shared" si="180"/>
        <v>87200</v>
      </c>
      <c r="B874" s="15">
        <f>inputs!$C$3-MAX(0,MIN((calculations!A874-inputs!$B$8)*0.5,inputs!$C$3))+IF(AND(inputs!$B$23="YES",A874&lt;=inputs!$B$25),inputs!$B$24,0)</f>
        <v>12570</v>
      </c>
      <c r="C874" s="15">
        <f>MAX(0,MIN(A874-B874,inputs!$C$4)*inputs!$B$3)</f>
        <v>7540.2000000000007</v>
      </c>
      <c r="D874" s="16">
        <f>MAX(0,(MIN(A874,inputs!$C$5)-(inputs!$C$4+B874))*inputs!$B$4)</f>
        <v>14771.6</v>
      </c>
      <c r="E874" s="16">
        <f>MAX(0, (calculations!A874-inputs!$C$5)*inputs!$B$5)</f>
        <v>0</v>
      </c>
      <c r="F874" s="19">
        <f>MAX(0,inputs!$B$13*(MIN(calculations!A874,inputs!$C$14)-inputs!$C$13))+MAX(0,inputs!$B$14*(calculations!A874-inputs!$C$14))</f>
        <v>5733.85</v>
      </c>
      <c r="G874" s="22">
        <f>MAX(MIN((calculations!A874-inputs!$B$21)/10000,100%),0) * inputs!$B$18</f>
        <v>2636.4</v>
      </c>
      <c r="H874" s="22">
        <f>IF(AND(inputs!$B$35="YES", calculations!A874&gt;=inputs!$B$36,calculations!A874&lt;inputs!$B$37),inputs!$B$38*MIN(2,inputs!$B$17),0)</f>
        <v>0</v>
      </c>
      <c r="I874" s="25">
        <f>MIN(inputs!$B$32,A874)</f>
        <v>20000</v>
      </c>
      <c r="J874" s="25">
        <f>inputs!$B$29*(1+inputs!$B$33)-MAX(0,inputs!$B$31*(I874-inputs!$B$30))</f>
        <v>46486.999999999993</v>
      </c>
      <c r="K874" s="26">
        <f t="shared" si="169"/>
        <v>20000</v>
      </c>
      <c r="L874" s="25">
        <f>MAX(0,J874*(1+inputs!$B$33)-MAX(0,inputs!$B$31*(K874-inputs!$B$30)))</f>
        <v>47184.304999999986</v>
      </c>
      <c r="M874" s="26">
        <f t="shared" si="170"/>
        <v>27466.666666666668</v>
      </c>
      <c r="N874" s="25">
        <f>MAX(0,L874*(1+inputs!$B$33)-MAX(0,inputs!$B$31*(M874-inputs!$B$30)))</f>
        <v>47236.629574999977</v>
      </c>
      <c r="O874" s="26">
        <f t="shared" si="171"/>
        <v>34933.333333333336</v>
      </c>
      <c r="P874" s="25">
        <f>MAX(0,N874*(1+inputs!$B$33)-MAX(0,inputs!$B$31*(O874-inputs!$B$30)))</f>
        <v>46617.739018624969</v>
      </c>
      <c r="Q874" s="26">
        <f t="shared" si="172"/>
        <v>42400</v>
      </c>
      <c r="R874" s="25">
        <f>MAX(0,P874*(1+inputs!$B$33)-MAX(0,inputs!$B$31*(Q874-inputs!$B$30)))</f>
        <v>45317.565103904337</v>
      </c>
      <c r="S874" s="26">
        <f t="shared" si="173"/>
        <v>49866.666666666672</v>
      </c>
      <c r="T874" s="25">
        <f>MAX(0,R874*(1+inputs!$B$33)-MAX(0,inputs!$B$31*(S874-inputs!$B$30)))</f>
        <v>43325.888580462895</v>
      </c>
      <c r="U874" s="26">
        <f t="shared" si="174"/>
        <v>57333.333333333336</v>
      </c>
      <c r="V874" s="25">
        <f>MAX(0,T874*(1+inputs!$B$33)-MAX(0,inputs!$B$31*(U874-inputs!$B$30)))</f>
        <v>40632.336909169833</v>
      </c>
      <c r="W874" s="26">
        <f t="shared" si="175"/>
        <v>64800</v>
      </c>
      <c r="X874" s="25">
        <f>MAX(0,V874*(1+inputs!$B$33)-MAX(0,inputs!$B$31*(W874-inputs!$B$30)))</f>
        <v>37226.381962807376</v>
      </c>
      <c r="Y874" s="26">
        <f t="shared" si="176"/>
        <v>72266.666666666657</v>
      </c>
      <c r="Z874" s="25">
        <f>MAX(0,X874*(1+inputs!$B$33)-MAX(0,inputs!$B$31*(Y874-inputs!$B$30)))</f>
        <v>33097.337692249479</v>
      </c>
      <c r="AA874" s="25">
        <f>MAX(0,Y874*(1+inputs!$B$33)-MAX(0,inputs!$B$31*(Z874-inputs!$B$30)))</f>
        <v>72188.466274364211</v>
      </c>
      <c r="AB874" s="26">
        <f t="shared" si="177"/>
        <v>87200</v>
      </c>
      <c r="AC874" s="25">
        <f>MAX(0,AA874*(1+inputs!$B$33)-MAX(0,inputs!$B$31*(AB874-inputs!$B$30)))</f>
        <v>67239.853268479666</v>
      </c>
      <c r="AD874" s="26">
        <f>IF(inputs!$B$27="YES",MAX(0,inputs!$B$31*(AB874-inputs!$B$30)),0)</f>
        <v>0</v>
      </c>
      <c r="AE874" s="3">
        <f t="shared" si="178"/>
        <v>30682.050000000003</v>
      </c>
      <c r="AF874" s="1">
        <f t="shared" si="181"/>
        <v>0.42</v>
      </c>
      <c r="AG874" s="8">
        <f t="shared" si="179"/>
        <v>56517.95</v>
      </c>
    </row>
    <row r="875" spans="1:33" x14ac:dyDescent="0.2">
      <c r="A875" s="11">
        <f t="shared" si="180"/>
        <v>87300</v>
      </c>
      <c r="B875" s="15">
        <f>inputs!$C$3-MAX(0,MIN((calculations!A875-inputs!$B$8)*0.5,inputs!$C$3))+IF(AND(inputs!$B$23="YES",A875&lt;=inputs!$B$25),inputs!$B$24,0)</f>
        <v>12570</v>
      </c>
      <c r="C875" s="15">
        <f>MAX(0,MIN(A875-B875,inputs!$C$4)*inputs!$B$3)</f>
        <v>7540.2000000000007</v>
      </c>
      <c r="D875" s="16">
        <f>MAX(0,(MIN(A875,inputs!$C$5)-(inputs!$C$4+B875))*inputs!$B$4)</f>
        <v>14811.6</v>
      </c>
      <c r="E875" s="16">
        <f>MAX(0, (calculations!A875-inputs!$C$5)*inputs!$B$5)</f>
        <v>0</v>
      </c>
      <c r="F875" s="19">
        <f>MAX(0,inputs!$B$13*(MIN(calculations!A875,inputs!$C$14)-inputs!$C$13))+MAX(0,inputs!$B$14*(calculations!A875-inputs!$C$14))</f>
        <v>5735.85</v>
      </c>
      <c r="G875" s="22">
        <f>MAX(MIN((calculations!A875-inputs!$B$21)/10000,100%),0) * inputs!$B$18</f>
        <v>2636.4</v>
      </c>
      <c r="H875" s="22">
        <f>IF(AND(inputs!$B$35="YES", calculations!A875&gt;=inputs!$B$36,calculations!A875&lt;inputs!$B$37),inputs!$B$38*MIN(2,inputs!$B$17),0)</f>
        <v>0</v>
      </c>
      <c r="I875" s="25">
        <f>MIN(inputs!$B$32,A875)</f>
        <v>20000</v>
      </c>
      <c r="J875" s="25">
        <f>inputs!$B$29*(1+inputs!$B$33)-MAX(0,inputs!$B$31*(I875-inputs!$B$30))</f>
        <v>46486.999999999993</v>
      </c>
      <c r="K875" s="26">
        <f t="shared" si="169"/>
        <v>20000</v>
      </c>
      <c r="L875" s="25">
        <f>MAX(0,J875*(1+inputs!$B$33)-MAX(0,inputs!$B$31*(K875-inputs!$B$30)))</f>
        <v>47184.304999999986</v>
      </c>
      <c r="M875" s="26">
        <f t="shared" si="170"/>
        <v>27477.777777777777</v>
      </c>
      <c r="N875" s="25">
        <f>MAX(0,L875*(1+inputs!$B$33)-MAX(0,inputs!$B$31*(M875-inputs!$B$30)))</f>
        <v>47235.629574999977</v>
      </c>
      <c r="O875" s="26">
        <f t="shared" si="171"/>
        <v>34955.555555555555</v>
      </c>
      <c r="P875" s="25">
        <f>MAX(0,N875*(1+inputs!$B$33)-MAX(0,inputs!$B$31*(O875-inputs!$B$30)))</f>
        <v>46614.724018624969</v>
      </c>
      <c r="Q875" s="26">
        <f t="shared" si="172"/>
        <v>42433.333333333328</v>
      </c>
      <c r="R875" s="25">
        <f>MAX(0,P875*(1+inputs!$B$33)-MAX(0,inputs!$B$31*(Q875-inputs!$B$30)))</f>
        <v>45311.504878904336</v>
      </c>
      <c r="S875" s="26">
        <f t="shared" si="173"/>
        <v>49911.111111111109</v>
      </c>
      <c r="T875" s="25">
        <f>MAX(0,R875*(1+inputs!$B$33)-MAX(0,inputs!$B$31*(S875-inputs!$B$30)))</f>
        <v>43315.737452087895</v>
      </c>
      <c r="U875" s="26">
        <f t="shared" si="174"/>
        <v>57388.888888888891</v>
      </c>
      <c r="V875" s="25">
        <f>MAX(0,T875*(1+inputs!$B$33)-MAX(0,inputs!$B$31*(U875-inputs!$B$30)))</f>
        <v>40617.03351386921</v>
      </c>
      <c r="W875" s="26">
        <f t="shared" si="175"/>
        <v>64866.666666666664</v>
      </c>
      <c r="X875" s="25">
        <f>MAX(0,V875*(1+inputs!$B$33)-MAX(0,inputs!$B$31*(W875-inputs!$B$30)))</f>
        <v>37204.849016577238</v>
      </c>
      <c r="Y875" s="26">
        <f t="shared" si="176"/>
        <v>72344.444444444438</v>
      </c>
      <c r="Z875" s="25">
        <f>MAX(0,X875*(1+inputs!$B$33)-MAX(0,inputs!$B$31*(Y875-inputs!$B$30)))</f>
        <v>33068.481751825893</v>
      </c>
      <c r="AA875" s="25">
        <f>MAX(0,Y875*(1+inputs!$B$33)-MAX(0,inputs!$B$31*(Z875-inputs!$B$30)))</f>
        <v>72270.007753446771</v>
      </c>
      <c r="AB875" s="26">
        <f t="shared" si="177"/>
        <v>87300</v>
      </c>
      <c r="AC875" s="25">
        <f>MAX(0,AA875*(1+inputs!$B$33)-MAX(0,inputs!$B$31*(AB875-inputs!$B$30)))</f>
        <v>67313.617869748457</v>
      </c>
      <c r="AD875" s="26">
        <f>IF(inputs!$B$27="YES",MAX(0,inputs!$B$31*(AB875-inputs!$B$30)),0)</f>
        <v>0</v>
      </c>
      <c r="AE875" s="3">
        <f t="shared" si="178"/>
        <v>30724.050000000003</v>
      </c>
      <c r="AF875" s="1">
        <f t="shared" si="181"/>
        <v>0.42</v>
      </c>
      <c r="AG875" s="8">
        <f t="shared" si="179"/>
        <v>56575.95</v>
      </c>
    </row>
    <row r="876" spans="1:33" x14ac:dyDescent="0.2">
      <c r="A876" s="11">
        <f t="shared" si="180"/>
        <v>87400</v>
      </c>
      <c r="B876" s="15">
        <f>inputs!$C$3-MAX(0,MIN((calculations!A876-inputs!$B$8)*0.5,inputs!$C$3))+IF(AND(inputs!$B$23="YES",A876&lt;=inputs!$B$25),inputs!$B$24,0)</f>
        <v>12570</v>
      </c>
      <c r="C876" s="15">
        <f>MAX(0,MIN(A876-B876,inputs!$C$4)*inputs!$B$3)</f>
        <v>7540.2000000000007</v>
      </c>
      <c r="D876" s="16">
        <f>MAX(0,(MIN(A876,inputs!$C$5)-(inputs!$C$4+B876))*inputs!$B$4)</f>
        <v>14851.6</v>
      </c>
      <c r="E876" s="16">
        <f>MAX(0, (calculations!A876-inputs!$C$5)*inputs!$B$5)</f>
        <v>0</v>
      </c>
      <c r="F876" s="19">
        <f>MAX(0,inputs!$B$13*(MIN(calculations!A876,inputs!$C$14)-inputs!$C$13))+MAX(0,inputs!$B$14*(calculations!A876-inputs!$C$14))</f>
        <v>5737.85</v>
      </c>
      <c r="G876" s="22">
        <f>MAX(MIN((calculations!A876-inputs!$B$21)/10000,100%),0) * inputs!$B$18</f>
        <v>2636.4</v>
      </c>
      <c r="H876" s="22">
        <f>IF(AND(inputs!$B$35="YES", calculations!A876&gt;=inputs!$B$36,calculations!A876&lt;inputs!$B$37),inputs!$B$38*MIN(2,inputs!$B$17),0)</f>
        <v>0</v>
      </c>
      <c r="I876" s="25">
        <f>MIN(inputs!$B$32,A876)</f>
        <v>20000</v>
      </c>
      <c r="J876" s="25">
        <f>inputs!$B$29*(1+inputs!$B$33)-MAX(0,inputs!$B$31*(I876-inputs!$B$30))</f>
        <v>46486.999999999993</v>
      </c>
      <c r="K876" s="26">
        <f t="shared" si="169"/>
        <v>20000</v>
      </c>
      <c r="L876" s="25">
        <f>MAX(0,J876*(1+inputs!$B$33)-MAX(0,inputs!$B$31*(K876-inputs!$B$30)))</f>
        <v>47184.304999999986</v>
      </c>
      <c r="M876" s="26">
        <f t="shared" si="170"/>
        <v>27488.888888888891</v>
      </c>
      <c r="N876" s="25">
        <f>MAX(0,L876*(1+inputs!$B$33)-MAX(0,inputs!$B$31*(M876-inputs!$B$30)))</f>
        <v>47234.629574999977</v>
      </c>
      <c r="O876" s="26">
        <f t="shared" si="171"/>
        <v>34977.777777777781</v>
      </c>
      <c r="P876" s="25">
        <f>MAX(0,N876*(1+inputs!$B$33)-MAX(0,inputs!$B$31*(O876-inputs!$B$30)))</f>
        <v>46611.70901862497</v>
      </c>
      <c r="Q876" s="26">
        <f t="shared" si="172"/>
        <v>42466.666666666672</v>
      </c>
      <c r="R876" s="25">
        <f>MAX(0,P876*(1+inputs!$B$33)-MAX(0,inputs!$B$31*(Q876-inputs!$B$30)))</f>
        <v>45305.444653904335</v>
      </c>
      <c r="S876" s="26">
        <f t="shared" si="173"/>
        <v>49955.555555555555</v>
      </c>
      <c r="T876" s="25">
        <f>MAX(0,R876*(1+inputs!$B$33)-MAX(0,inputs!$B$31*(S876-inputs!$B$30)))</f>
        <v>43305.586323712894</v>
      </c>
      <c r="U876" s="26">
        <f t="shared" si="174"/>
        <v>57444.444444444445</v>
      </c>
      <c r="V876" s="25">
        <f>MAX(0,T876*(1+inputs!$B$33)-MAX(0,inputs!$B$31*(U876-inputs!$B$30)))</f>
        <v>40601.730118568579</v>
      </c>
      <c r="W876" s="26">
        <f t="shared" si="175"/>
        <v>64933.333333333336</v>
      </c>
      <c r="X876" s="25">
        <f>MAX(0,V876*(1+inputs!$B$33)-MAX(0,inputs!$B$31*(W876-inputs!$B$30)))</f>
        <v>37183.3160703471</v>
      </c>
      <c r="Y876" s="26">
        <f t="shared" si="176"/>
        <v>72422.222222222219</v>
      </c>
      <c r="Z876" s="25">
        <f>MAX(0,X876*(1+inputs!$B$33)-MAX(0,inputs!$B$31*(Y876-inputs!$B$30)))</f>
        <v>33039.6258114023</v>
      </c>
      <c r="AA876" s="25">
        <f>MAX(0,Y876*(1+inputs!$B$33)-MAX(0,inputs!$B$31*(Z876-inputs!$B$30)))</f>
        <v>72351.549232529345</v>
      </c>
      <c r="AB876" s="26">
        <f t="shared" si="177"/>
        <v>87400</v>
      </c>
      <c r="AC876" s="25">
        <f>MAX(0,AA876*(1+inputs!$B$33)-MAX(0,inputs!$B$31*(AB876-inputs!$B$30)))</f>
        <v>67387.382471017278</v>
      </c>
      <c r="AD876" s="26">
        <f>IF(inputs!$B$27="YES",MAX(0,inputs!$B$31*(AB876-inputs!$B$30)),0)</f>
        <v>0</v>
      </c>
      <c r="AE876" s="3">
        <f t="shared" si="178"/>
        <v>30766.050000000003</v>
      </c>
      <c r="AF876" s="1">
        <f t="shared" si="181"/>
        <v>0.42</v>
      </c>
      <c r="AG876" s="8">
        <f t="shared" si="179"/>
        <v>56633.95</v>
      </c>
    </row>
    <row r="877" spans="1:33" x14ac:dyDescent="0.2">
      <c r="A877" s="11">
        <f t="shared" si="180"/>
        <v>87500</v>
      </c>
      <c r="B877" s="15">
        <f>inputs!$C$3-MAX(0,MIN((calculations!A877-inputs!$B$8)*0.5,inputs!$C$3))+IF(AND(inputs!$B$23="YES",A877&lt;=inputs!$B$25),inputs!$B$24,0)</f>
        <v>12570</v>
      </c>
      <c r="C877" s="15">
        <f>MAX(0,MIN(A877-B877,inputs!$C$4)*inputs!$B$3)</f>
        <v>7540.2000000000007</v>
      </c>
      <c r="D877" s="16">
        <f>MAX(0,(MIN(A877,inputs!$C$5)-(inputs!$C$4+B877))*inputs!$B$4)</f>
        <v>14891.6</v>
      </c>
      <c r="E877" s="16">
        <f>MAX(0, (calculations!A877-inputs!$C$5)*inputs!$B$5)</f>
        <v>0</v>
      </c>
      <c r="F877" s="19">
        <f>MAX(0,inputs!$B$13*(MIN(calculations!A877,inputs!$C$14)-inputs!$C$13))+MAX(0,inputs!$B$14*(calculations!A877-inputs!$C$14))</f>
        <v>5739.85</v>
      </c>
      <c r="G877" s="22">
        <f>MAX(MIN((calculations!A877-inputs!$B$21)/10000,100%),0) * inputs!$B$18</f>
        <v>2636.4</v>
      </c>
      <c r="H877" s="22">
        <f>IF(AND(inputs!$B$35="YES", calculations!A877&gt;=inputs!$B$36,calculations!A877&lt;inputs!$B$37),inputs!$B$38*MIN(2,inputs!$B$17),0)</f>
        <v>0</v>
      </c>
      <c r="I877" s="25">
        <f>MIN(inputs!$B$32,A877)</f>
        <v>20000</v>
      </c>
      <c r="J877" s="25">
        <f>inputs!$B$29*(1+inputs!$B$33)-MAX(0,inputs!$B$31*(I877-inputs!$B$30))</f>
        <v>46486.999999999993</v>
      </c>
      <c r="K877" s="26">
        <f t="shared" si="169"/>
        <v>20000</v>
      </c>
      <c r="L877" s="25">
        <f>MAX(0,J877*(1+inputs!$B$33)-MAX(0,inputs!$B$31*(K877-inputs!$B$30)))</f>
        <v>47184.304999999986</v>
      </c>
      <c r="M877" s="26">
        <f t="shared" si="170"/>
        <v>27500</v>
      </c>
      <c r="N877" s="25">
        <f>MAX(0,L877*(1+inputs!$B$33)-MAX(0,inputs!$B$31*(M877-inputs!$B$30)))</f>
        <v>47233.629574999977</v>
      </c>
      <c r="O877" s="26">
        <f t="shared" si="171"/>
        <v>35000</v>
      </c>
      <c r="P877" s="25">
        <f>MAX(0,N877*(1+inputs!$B$33)-MAX(0,inputs!$B$31*(O877-inputs!$B$30)))</f>
        <v>46608.69401862497</v>
      </c>
      <c r="Q877" s="26">
        <f t="shared" si="172"/>
        <v>42500</v>
      </c>
      <c r="R877" s="25">
        <f>MAX(0,P877*(1+inputs!$B$33)-MAX(0,inputs!$B$31*(Q877-inputs!$B$30)))</f>
        <v>45299.384428904341</v>
      </c>
      <c r="S877" s="26">
        <f t="shared" si="173"/>
        <v>50000</v>
      </c>
      <c r="T877" s="25">
        <f>MAX(0,R877*(1+inputs!$B$33)-MAX(0,inputs!$B$31*(S877-inputs!$B$30)))</f>
        <v>43295.435195337901</v>
      </c>
      <c r="U877" s="26">
        <f t="shared" si="174"/>
        <v>57500</v>
      </c>
      <c r="V877" s="25">
        <f>MAX(0,T877*(1+inputs!$B$33)-MAX(0,inputs!$B$31*(U877-inputs!$B$30)))</f>
        <v>40586.426723267963</v>
      </c>
      <c r="W877" s="26">
        <f t="shared" si="175"/>
        <v>65000</v>
      </c>
      <c r="X877" s="25">
        <f>MAX(0,V877*(1+inputs!$B$33)-MAX(0,inputs!$B$31*(W877-inputs!$B$30)))</f>
        <v>37161.783124116977</v>
      </c>
      <c r="Y877" s="26">
        <f t="shared" si="176"/>
        <v>72500</v>
      </c>
      <c r="Z877" s="25">
        <f>MAX(0,X877*(1+inputs!$B$33)-MAX(0,inputs!$B$31*(Y877-inputs!$B$30)))</f>
        <v>33010.769870978729</v>
      </c>
      <c r="AA877" s="25">
        <f>MAX(0,Y877*(1+inputs!$B$33)-MAX(0,inputs!$B$31*(Z877-inputs!$B$30)))</f>
        <v>72433.09071161192</v>
      </c>
      <c r="AB877" s="26">
        <f t="shared" si="177"/>
        <v>87500</v>
      </c>
      <c r="AC877" s="25">
        <f>MAX(0,AA877*(1+inputs!$B$33)-MAX(0,inputs!$B$31*(AB877-inputs!$B$30)))</f>
        <v>67461.147072286083</v>
      </c>
      <c r="AD877" s="26">
        <f>IF(inputs!$B$27="YES",MAX(0,inputs!$B$31*(AB877-inputs!$B$30)),0)</f>
        <v>0</v>
      </c>
      <c r="AE877" s="3">
        <f t="shared" si="178"/>
        <v>30808.050000000003</v>
      </c>
      <c r="AF877" s="1">
        <f t="shared" si="181"/>
        <v>0.42</v>
      </c>
      <c r="AG877" s="8">
        <f t="shared" si="179"/>
        <v>56691.95</v>
      </c>
    </row>
    <row r="878" spans="1:33" x14ac:dyDescent="0.2">
      <c r="A878" s="11">
        <f t="shared" si="180"/>
        <v>87600</v>
      </c>
      <c r="B878" s="15">
        <f>inputs!$C$3-MAX(0,MIN((calculations!A878-inputs!$B$8)*0.5,inputs!$C$3))+IF(AND(inputs!$B$23="YES",A878&lt;=inputs!$B$25),inputs!$B$24,0)</f>
        <v>12570</v>
      </c>
      <c r="C878" s="15">
        <f>MAX(0,MIN(A878-B878,inputs!$C$4)*inputs!$B$3)</f>
        <v>7540.2000000000007</v>
      </c>
      <c r="D878" s="16">
        <f>MAX(0,(MIN(A878,inputs!$C$5)-(inputs!$C$4+B878))*inputs!$B$4)</f>
        <v>14931.6</v>
      </c>
      <c r="E878" s="16">
        <f>MAX(0, (calculations!A878-inputs!$C$5)*inputs!$B$5)</f>
        <v>0</v>
      </c>
      <c r="F878" s="19">
        <f>MAX(0,inputs!$B$13*(MIN(calculations!A878,inputs!$C$14)-inputs!$C$13))+MAX(0,inputs!$B$14*(calculations!A878-inputs!$C$14))</f>
        <v>5741.85</v>
      </c>
      <c r="G878" s="22">
        <f>MAX(MIN((calculations!A878-inputs!$B$21)/10000,100%),0) * inputs!$B$18</f>
        <v>2636.4</v>
      </c>
      <c r="H878" s="22">
        <f>IF(AND(inputs!$B$35="YES", calculations!A878&gt;=inputs!$B$36,calculations!A878&lt;inputs!$B$37),inputs!$B$38*MIN(2,inputs!$B$17),0)</f>
        <v>0</v>
      </c>
      <c r="I878" s="25">
        <f>MIN(inputs!$B$32,A878)</f>
        <v>20000</v>
      </c>
      <c r="J878" s="25">
        <f>inputs!$B$29*(1+inputs!$B$33)-MAX(0,inputs!$B$31*(I878-inputs!$B$30))</f>
        <v>46486.999999999993</v>
      </c>
      <c r="K878" s="26">
        <f t="shared" si="169"/>
        <v>20000</v>
      </c>
      <c r="L878" s="25">
        <f>MAX(0,J878*(1+inputs!$B$33)-MAX(0,inputs!$B$31*(K878-inputs!$B$30)))</f>
        <v>47184.304999999986</v>
      </c>
      <c r="M878" s="26">
        <f t="shared" si="170"/>
        <v>27511.111111111109</v>
      </c>
      <c r="N878" s="25">
        <f>MAX(0,L878*(1+inputs!$B$33)-MAX(0,inputs!$B$31*(M878-inputs!$B$30)))</f>
        <v>47232.629574999977</v>
      </c>
      <c r="O878" s="26">
        <f t="shared" si="171"/>
        <v>35022.222222222219</v>
      </c>
      <c r="P878" s="25">
        <f>MAX(0,N878*(1+inputs!$B$33)-MAX(0,inputs!$B$31*(O878-inputs!$B$30)))</f>
        <v>46605.679018624971</v>
      </c>
      <c r="Q878" s="26">
        <f t="shared" si="172"/>
        <v>42533.333333333328</v>
      </c>
      <c r="R878" s="25">
        <f>MAX(0,P878*(1+inputs!$B$33)-MAX(0,inputs!$B$31*(Q878-inputs!$B$30)))</f>
        <v>45293.32420390434</v>
      </c>
      <c r="S878" s="26">
        <f t="shared" si="173"/>
        <v>50044.444444444445</v>
      </c>
      <c r="T878" s="25">
        <f>MAX(0,R878*(1+inputs!$B$33)-MAX(0,inputs!$B$31*(S878-inputs!$B$30)))</f>
        <v>43285.2840669629</v>
      </c>
      <c r="U878" s="26">
        <f t="shared" si="174"/>
        <v>57555.555555555555</v>
      </c>
      <c r="V878" s="25">
        <f>MAX(0,T878*(1+inputs!$B$33)-MAX(0,inputs!$B$31*(U878-inputs!$B$30)))</f>
        <v>40571.12332796734</v>
      </c>
      <c r="W878" s="26">
        <f t="shared" si="175"/>
        <v>65066.666666666664</v>
      </c>
      <c r="X878" s="25">
        <f>MAX(0,V878*(1+inputs!$B$33)-MAX(0,inputs!$B$31*(W878-inputs!$B$30)))</f>
        <v>37140.250177886846</v>
      </c>
      <c r="Y878" s="26">
        <f t="shared" si="176"/>
        <v>72577.777777777781</v>
      </c>
      <c r="Z878" s="25">
        <f>MAX(0,X878*(1+inputs!$B$33)-MAX(0,inputs!$B$31*(Y878-inputs!$B$30)))</f>
        <v>32981.913930555143</v>
      </c>
      <c r="AA878" s="25">
        <f>MAX(0,Y878*(1+inputs!$B$33)-MAX(0,inputs!$B$31*(Z878-inputs!$B$30)))</f>
        <v>72514.63219069448</v>
      </c>
      <c r="AB878" s="26">
        <f t="shared" si="177"/>
        <v>87600</v>
      </c>
      <c r="AC878" s="25">
        <f>MAX(0,AA878*(1+inputs!$B$33)-MAX(0,inputs!$B$31*(AB878-inputs!$B$30)))</f>
        <v>67534.911673554889</v>
      </c>
      <c r="AD878" s="26">
        <f>IF(inputs!$B$27="YES",MAX(0,inputs!$B$31*(AB878-inputs!$B$30)),0)</f>
        <v>0</v>
      </c>
      <c r="AE878" s="3">
        <f t="shared" si="178"/>
        <v>30850.050000000003</v>
      </c>
      <c r="AF878" s="1">
        <f t="shared" si="181"/>
        <v>0.42</v>
      </c>
      <c r="AG878" s="8">
        <f t="shared" si="179"/>
        <v>56749.95</v>
      </c>
    </row>
    <row r="879" spans="1:33" x14ac:dyDescent="0.2">
      <c r="A879" s="11">
        <f t="shared" si="180"/>
        <v>87700</v>
      </c>
      <c r="B879" s="15">
        <f>inputs!$C$3-MAX(0,MIN((calculations!A879-inputs!$B$8)*0.5,inputs!$C$3))+IF(AND(inputs!$B$23="YES",A879&lt;=inputs!$B$25),inputs!$B$24,0)</f>
        <v>12570</v>
      </c>
      <c r="C879" s="15">
        <f>MAX(0,MIN(A879-B879,inputs!$C$4)*inputs!$B$3)</f>
        <v>7540.2000000000007</v>
      </c>
      <c r="D879" s="16">
        <f>MAX(0,(MIN(A879,inputs!$C$5)-(inputs!$C$4+B879))*inputs!$B$4)</f>
        <v>14971.6</v>
      </c>
      <c r="E879" s="16">
        <f>MAX(0, (calculations!A879-inputs!$C$5)*inputs!$B$5)</f>
        <v>0</v>
      </c>
      <c r="F879" s="19">
        <f>MAX(0,inputs!$B$13*(MIN(calculations!A879,inputs!$C$14)-inputs!$C$13))+MAX(0,inputs!$B$14*(calculations!A879-inputs!$C$14))</f>
        <v>5743.85</v>
      </c>
      <c r="G879" s="22">
        <f>MAX(MIN((calculations!A879-inputs!$B$21)/10000,100%),0) * inputs!$B$18</f>
        <v>2636.4</v>
      </c>
      <c r="H879" s="22">
        <f>IF(AND(inputs!$B$35="YES", calculations!A879&gt;=inputs!$B$36,calculations!A879&lt;inputs!$B$37),inputs!$B$38*MIN(2,inputs!$B$17),0)</f>
        <v>0</v>
      </c>
      <c r="I879" s="25">
        <f>MIN(inputs!$B$32,A879)</f>
        <v>20000</v>
      </c>
      <c r="J879" s="25">
        <f>inputs!$B$29*(1+inputs!$B$33)-MAX(0,inputs!$B$31*(I879-inputs!$B$30))</f>
        <v>46486.999999999993</v>
      </c>
      <c r="K879" s="26">
        <f t="shared" si="169"/>
        <v>20000</v>
      </c>
      <c r="L879" s="25">
        <f>MAX(0,J879*(1+inputs!$B$33)-MAX(0,inputs!$B$31*(K879-inputs!$B$30)))</f>
        <v>47184.304999999986</v>
      </c>
      <c r="M879" s="26">
        <f t="shared" si="170"/>
        <v>27522.222222222223</v>
      </c>
      <c r="N879" s="25">
        <f>MAX(0,L879*(1+inputs!$B$33)-MAX(0,inputs!$B$31*(M879-inputs!$B$30)))</f>
        <v>47231.629574999977</v>
      </c>
      <c r="O879" s="26">
        <f t="shared" si="171"/>
        <v>35044.444444444445</v>
      </c>
      <c r="P879" s="25">
        <f>MAX(0,N879*(1+inputs!$B$33)-MAX(0,inputs!$B$31*(O879-inputs!$B$30)))</f>
        <v>46602.664018624972</v>
      </c>
      <c r="Q879" s="26">
        <f t="shared" si="172"/>
        <v>42566.666666666672</v>
      </c>
      <c r="R879" s="25">
        <f>MAX(0,P879*(1+inputs!$B$33)-MAX(0,inputs!$B$31*(Q879-inputs!$B$30)))</f>
        <v>45287.263978904339</v>
      </c>
      <c r="S879" s="26">
        <f t="shared" si="173"/>
        <v>50088.888888888891</v>
      </c>
      <c r="T879" s="25">
        <f>MAX(0,R879*(1+inputs!$B$33)-MAX(0,inputs!$B$31*(S879-inputs!$B$30)))</f>
        <v>43275.1329385879</v>
      </c>
      <c r="U879" s="26">
        <f t="shared" si="174"/>
        <v>57611.111111111109</v>
      </c>
      <c r="V879" s="25">
        <f>MAX(0,T879*(1+inputs!$B$33)-MAX(0,inputs!$B$31*(U879-inputs!$B$30)))</f>
        <v>40555.819932666709</v>
      </c>
      <c r="W879" s="26">
        <f t="shared" si="175"/>
        <v>65133.333333333336</v>
      </c>
      <c r="X879" s="25">
        <f>MAX(0,V879*(1+inputs!$B$33)-MAX(0,inputs!$B$31*(W879-inputs!$B$30)))</f>
        <v>37118.717231656701</v>
      </c>
      <c r="Y879" s="26">
        <f t="shared" si="176"/>
        <v>72655.555555555562</v>
      </c>
      <c r="Z879" s="25">
        <f>MAX(0,X879*(1+inputs!$B$33)-MAX(0,inputs!$B$31*(Y879-inputs!$B$30)))</f>
        <v>32953.057990131543</v>
      </c>
      <c r="AA879" s="25">
        <f>MAX(0,Y879*(1+inputs!$B$33)-MAX(0,inputs!$B$31*(Z879-inputs!$B$30)))</f>
        <v>72596.173669777054</v>
      </c>
      <c r="AB879" s="26">
        <f t="shared" si="177"/>
        <v>87700</v>
      </c>
      <c r="AC879" s="25">
        <f>MAX(0,AA879*(1+inputs!$B$33)-MAX(0,inputs!$B$31*(AB879-inputs!$B$30)))</f>
        <v>67608.676274823694</v>
      </c>
      <c r="AD879" s="26">
        <f>IF(inputs!$B$27="YES",MAX(0,inputs!$B$31*(AB879-inputs!$B$30)),0)</f>
        <v>0</v>
      </c>
      <c r="AE879" s="3">
        <f t="shared" si="178"/>
        <v>30892.050000000003</v>
      </c>
      <c r="AF879" s="1">
        <f t="shared" si="181"/>
        <v>0.42</v>
      </c>
      <c r="AG879" s="8">
        <f t="shared" si="179"/>
        <v>56807.95</v>
      </c>
    </row>
    <row r="880" spans="1:33" x14ac:dyDescent="0.2">
      <c r="A880" s="11">
        <f t="shared" si="180"/>
        <v>87800</v>
      </c>
      <c r="B880" s="15">
        <f>inputs!$C$3-MAX(0,MIN((calculations!A880-inputs!$B$8)*0.5,inputs!$C$3))+IF(AND(inputs!$B$23="YES",A880&lt;=inputs!$B$25),inputs!$B$24,0)</f>
        <v>12570</v>
      </c>
      <c r="C880" s="15">
        <f>MAX(0,MIN(A880-B880,inputs!$C$4)*inputs!$B$3)</f>
        <v>7540.2000000000007</v>
      </c>
      <c r="D880" s="16">
        <f>MAX(0,(MIN(A880,inputs!$C$5)-(inputs!$C$4+B880))*inputs!$B$4)</f>
        <v>15011.6</v>
      </c>
      <c r="E880" s="16">
        <f>MAX(0, (calculations!A880-inputs!$C$5)*inputs!$B$5)</f>
        <v>0</v>
      </c>
      <c r="F880" s="19">
        <f>MAX(0,inputs!$B$13*(MIN(calculations!A880,inputs!$C$14)-inputs!$C$13))+MAX(0,inputs!$B$14*(calculations!A880-inputs!$C$14))</f>
        <v>5745.85</v>
      </c>
      <c r="G880" s="22">
        <f>MAX(MIN((calculations!A880-inputs!$B$21)/10000,100%),0) * inputs!$B$18</f>
        <v>2636.4</v>
      </c>
      <c r="H880" s="22">
        <f>IF(AND(inputs!$B$35="YES", calculations!A880&gt;=inputs!$B$36,calculations!A880&lt;inputs!$B$37),inputs!$B$38*MIN(2,inputs!$B$17),0)</f>
        <v>0</v>
      </c>
      <c r="I880" s="25">
        <f>MIN(inputs!$B$32,A880)</f>
        <v>20000</v>
      </c>
      <c r="J880" s="25">
        <f>inputs!$B$29*(1+inputs!$B$33)-MAX(0,inputs!$B$31*(I880-inputs!$B$30))</f>
        <v>46486.999999999993</v>
      </c>
      <c r="K880" s="26">
        <f t="shared" si="169"/>
        <v>20000</v>
      </c>
      <c r="L880" s="25">
        <f>MAX(0,J880*(1+inputs!$B$33)-MAX(0,inputs!$B$31*(K880-inputs!$B$30)))</f>
        <v>47184.304999999986</v>
      </c>
      <c r="M880" s="26">
        <f t="shared" si="170"/>
        <v>27533.333333333332</v>
      </c>
      <c r="N880" s="25">
        <f>MAX(0,L880*(1+inputs!$B$33)-MAX(0,inputs!$B$31*(M880-inputs!$B$30)))</f>
        <v>47230.629574999977</v>
      </c>
      <c r="O880" s="26">
        <f t="shared" si="171"/>
        <v>35066.666666666664</v>
      </c>
      <c r="P880" s="25">
        <f>MAX(0,N880*(1+inputs!$B$33)-MAX(0,inputs!$B$31*(O880-inputs!$B$30)))</f>
        <v>46599.649018624972</v>
      </c>
      <c r="Q880" s="26">
        <f t="shared" si="172"/>
        <v>42600</v>
      </c>
      <c r="R880" s="25">
        <f>MAX(0,P880*(1+inputs!$B$33)-MAX(0,inputs!$B$31*(Q880-inputs!$B$30)))</f>
        <v>45281.203753904338</v>
      </c>
      <c r="S880" s="26">
        <f t="shared" si="173"/>
        <v>50133.333333333328</v>
      </c>
      <c r="T880" s="25">
        <f>MAX(0,R880*(1+inputs!$B$33)-MAX(0,inputs!$B$31*(S880-inputs!$B$30)))</f>
        <v>43264.981810212899</v>
      </c>
      <c r="U880" s="26">
        <f t="shared" si="174"/>
        <v>57666.666666666664</v>
      </c>
      <c r="V880" s="25">
        <f>MAX(0,T880*(1+inputs!$B$33)-MAX(0,inputs!$B$31*(U880-inputs!$B$30)))</f>
        <v>40540.516537366086</v>
      </c>
      <c r="W880" s="26">
        <f t="shared" si="175"/>
        <v>65200</v>
      </c>
      <c r="X880" s="25">
        <f>MAX(0,V880*(1+inputs!$B$33)-MAX(0,inputs!$B$31*(W880-inputs!$B$30)))</f>
        <v>37097.184285426571</v>
      </c>
      <c r="Y880" s="26">
        <f t="shared" si="176"/>
        <v>72733.333333333343</v>
      </c>
      <c r="Z880" s="25">
        <f>MAX(0,X880*(1+inputs!$B$33)-MAX(0,inputs!$B$31*(Y880-inputs!$B$30)))</f>
        <v>32924.202049707965</v>
      </c>
      <c r="AA880" s="25">
        <f>MAX(0,Y880*(1+inputs!$B$33)-MAX(0,inputs!$B$31*(Z880-inputs!$B$30)))</f>
        <v>72677.715148859628</v>
      </c>
      <c r="AB880" s="26">
        <f t="shared" si="177"/>
        <v>87800</v>
      </c>
      <c r="AC880" s="25">
        <f>MAX(0,AA880*(1+inputs!$B$33)-MAX(0,inputs!$B$31*(AB880-inputs!$B$30)))</f>
        <v>67682.440876092514</v>
      </c>
      <c r="AD880" s="26">
        <f>IF(inputs!$B$27="YES",MAX(0,inputs!$B$31*(AB880-inputs!$B$30)),0)</f>
        <v>0</v>
      </c>
      <c r="AE880" s="3">
        <f t="shared" si="178"/>
        <v>30934.050000000003</v>
      </c>
      <c r="AF880" s="1">
        <f t="shared" si="181"/>
        <v>0.42</v>
      </c>
      <c r="AG880" s="8">
        <f t="shared" si="179"/>
        <v>56865.95</v>
      </c>
    </row>
    <row r="881" spans="1:33" x14ac:dyDescent="0.2">
      <c r="A881" s="11">
        <f t="shared" si="180"/>
        <v>87900</v>
      </c>
      <c r="B881" s="15">
        <f>inputs!$C$3-MAX(0,MIN((calculations!A881-inputs!$B$8)*0.5,inputs!$C$3))+IF(AND(inputs!$B$23="YES",A881&lt;=inputs!$B$25),inputs!$B$24,0)</f>
        <v>12570</v>
      </c>
      <c r="C881" s="15">
        <f>MAX(0,MIN(A881-B881,inputs!$C$4)*inputs!$B$3)</f>
        <v>7540.2000000000007</v>
      </c>
      <c r="D881" s="16">
        <f>MAX(0,(MIN(A881,inputs!$C$5)-(inputs!$C$4+B881))*inputs!$B$4)</f>
        <v>15051.6</v>
      </c>
      <c r="E881" s="16">
        <f>MAX(0, (calculations!A881-inputs!$C$5)*inputs!$B$5)</f>
        <v>0</v>
      </c>
      <c r="F881" s="19">
        <f>MAX(0,inputs!$B$13*(MIN(calculations!A881,inputs!$C$14)-inputs!$C$13))+MAX(0,inputs!$B$14*(calculations!A881-inputs!$C$14))</f>
        <v>5747.85</v>
      </c>
      <c r="G881" s="22">
        <f>MAX(MIN((calculations!A881-inputs!$B$21)/10000,100%),0) * inputs!$B$18</f>
        <v>2636.4</v>
      </c>
      <c r="H881" s="22">
        <f>IF(AND(inputs!$B$35="YES", calculations!A881&gt;=inputs!$B$36,calculations!A881&lt;inputs!$B$37),inputs!$B$38*MIN(2,inputs!$B$17),0)</f>
        <v>0</v>
      </c>
      <c r="I881" s="25">
        <f>MIN(inputs!$B$32,A881)</f>
        <v>20000</v>
      </c>
      <c r="J881" s="25">
        <f>inputs!$B$29*(1+inputs!$B$33)-MAX(0,inputs!$B$31*(I881-inputs!$B$30))</f>
        <v>46486.999999999993</v>
      </c>
      <c r="K881" s="26">
        <f t="shared" si="169"/>
        <v>20000</v>
      </c>
      <c r="L881" s="25">
        <f>MAX(0,J881*(1+inputs!$B$33)-MAX(0,inputs!$B$31*(K881-inputs!$B$30)))</f>
        <v>47184.304999999986</v>
      </c>
      <c r="M881" s="26">
        <f t="shared" si="170"/>
        <v>27544.444444444445</v>
      </c>
      <c r="N881" s="25">
        <f>MAX(0,L881*(1+inputs!$B$33)-MAX(0,inputs!$B$31*(M881-inputs!$B$30)))</f>
        <v>47229.629574999977</v>
      </c>
      <c r="O881" s="26">
        <f t="shared" si="171"/>
        <v>35088.888888888891</v>
      </c>
      <c r="P881" s="25">
        <f>MAX(0,N881*(1+inputs!$B$33)-MAX(0,inputs!$B$31*(O881-inputs!$B$30)))</f>
        <v>46596.634018624973</v>
      </c>
      <c r="Q881" s="26">
        <f t="shared" si="172"/>
        <v>42633.333333333328</v>
      </c>
      <c r="R881" s="25">
        <f>MAX(0,P881*(1+inputs!$B$33)-MAX(0,inputs!$B$31*(Q881-inputs!$B$30)))</f>
        <v>45275.143528904344</v>
      </c>
      <c r="S881" s="26">
        <f t="shared" si="173"/>
        <v>50177.777777777781</v>
      </c>
      <c r="T881" s="25">
        <f>MAX(0,R881*(1+inputs!$B$33)-MAX(0,inputs!$B$31*(S881-inputs!$B$30)))</f>
        <v>43254.830681837899</v>
      </c>
      <c r="U881" s="26">
        <f t="shared" si="174"/>
        <v>57722.222222222219</v>
      </c>
      <c r="V881" s="25">
        <f>MAX(0,T881*(1+inputs!$B$33)-MAX(0,inputs!$B$31*(U881-inputs!$B$30)))</f>
        <v>40525.213142065462</v>
      </c>
      <c r="W881" s="26">
        <f t="shared" si="175"/>
        <v>65266.666666666664</v>
      </c>
      <c r="X881" s="25">
        <f>MAX(0,V881*(1+inputs!$B$33)-MAX(0,inputs!$B$31*(W881-inputs!$B$30)))</f>
        <v>37075.65133919644</v>
      </c>
      <c r="Y881" s="26">
        <f t="shared" si="176"/>
        <v>72811.111111111109</v>
      </c>
      <c r="Z881" s="25">
        <f>MAX(0,X881*(1+inputs!$B$33)-MAX(0,inputs!$B$31*(Y881-inputs!$B$30)))</f>
        <v>32895.346109284379</v>
      </c>
      <c r="AA881" s="25">
        <f>MAX(0,Y881*(1+inputs!$B$33)-MAX(0,inputs!$B$31*(Z881-inputs!$B$30)))</f>
        <v>72759.256627942174</v>
      </c>
      <c r="AB881" s="26">
        <f t="shared" si="177"/>
        <v>87900</v>
      </c>
      <c r="AC881" s="25">
        <f>MAX(0,AA881*(1+inputs!$B$33)-MAX(0,inputs!$B$31*(AB881-inputs!$B$30)))</f>
        <v>67756.205477361291</v>
      </c>
      <c r="AD881" s="26">
        <f>IF(inputs!$B$27="YES",MAX(0,inputs!$B$31*(AB881-inputs!$B$30)),0)</f>
        <v>0</v>
      </c>
      <c r="AE881" s="3">
        <f t="shared" si="178"/>
        <v>30976.050000000003</v>
      </c>
      <c r="AF881" s="1">
        <f t="shared" si="181"/>
        <v>0.42</v>
      </c>
      <c r="AG881" s="8">
        <f t="shared" si="179"/>
        <v>56923.95</v>
      </c>
    </row>
    <row r="882" spans="1:33" x14ac:dyDescent="0.2">
      <c r="A882" s="11">
        <f t="shared" si="180"/>
        <v>88000</v>
      </c>
      <c r="B882" s="15">
        <f>inputs!$C$3-MAX(0,MIN((calculations!A882-inputs!$B$8)*0.5,inputs!$C$3))+IF(AND(inputs!$B$23="YES",A882&lt;=inputs!$B$25),inputs!$B$24,0)</f>
        <v>12570</v>
      </c>
      <c r="C882" s="15">
        <f>MAX(0,MIN(A882-B882,inputs!$C$4)*inputs!$B$3)</f>
        <v>7540.2000000000007</v>
      </c>
      <c r="D882" s="16">
        <f>MAX(0,(MIN(A882,inputs!$C$5)-(inputs!$C$4+B882))*inputs!$B$4)</f>
        <v>15091.6</v>
      </c>
      <c r="E882" s="16">
        <f>MAX(0, (calculations!A882-inputs!$C$5)*inputs!$B$5)</f>
        <v>0</v>
      </c>
      <c r="F882" s="19">
        <f>MAX(0,inputs!$B$13*(MIN(calculations!A882,inputs!$C$14)-inputs!$C$13))+MAX(0,inputs!$B$14*(calculations!A882-inputs!$C$14))</f>
        <v>5749.85</v>
      </c>
      <c r="G882" s="22">
        <f>MAX(MIN((calculations!A882-inputs!$B$21)/10000,100%),0) * inputs!$B$18</f>
        <v>2636.4</v>
      </c>
      <c r="H882" s="22">
        <f>IF(AND(inputs!$B$35="YES", calculations!A882&gt;=inputs!$B$36,calculations!A882&lt;inputs!$B$37),inputs!$B$38*MIN(2,inputs!$B$17),0)</f>
        <v>0</v>
      </c>
      <c r="I882" s="25">
        <f>MIN(inputs!$B$32,A882)</f>
        <v>20000</v>
      </c>
      <c r="J882" s="25">
        <f>inputs!$B$29*(1+inputs!$B$33)-MAX(0,inputs!$B$31*(I882-inputs!$B$30))</f>
        <v>46486.999999999993</v>
      </c>
      <c r="K882" s="26">
        <f t="shared" si="169"/>
        <v>20000</v>
      </c>
      <c r="L882" s="25">
        <f>MAX(0,J882*(1+inputs!$B$33)-MAX(0,inputs!$B$31*(K882-inputs!$B$30)))</f>
        <v>47184.304999999986</v>
      </c>
      <c r="M882" s="26">
        <f t="shared" si="170"/>
        <v>27555.555555555555</v>
      </c>
      <c r="N882" s="25">
        <f>MAX(0,L882*(1+inputs!$B$33)-MAX(0,inputs!$B$31*(M882-inputs!$B$30)))</f>
        <v>47228.629574999977</v>
      </c>
      <c r="O882" s="26">
        <f t="shared" si="171"/>
        <v>35111.111111111109</v>
      </c>
      <c r="P882" s="25">
        <f>MAX(0,N882*(1+inputs!$B$33)-MAX(0,inputs!$B$31*(O882-inputs!$B$30)))</f>
        <v>46593.619018624973</v>
      </c>
      <c r="Q882" s="26">
        <f t="shared" si="172"/>
        <v>42666.666666666672</v>
      </c>
      <c r="R882" s="25">
        <f>MAX(0,P882*(1+inputs!$B$33)-MAX(0,inputs!$B$31*(Q882-inputs!$B$30)))</f>
        <v>45269.083303904343</v>
      </c>
      <c r="S882" s="26">
        <f t="shared" si="173"/>
        <v>50222.222222222219</v>
      </c>
      <c r="T882" s="25">
        <f>MAX(0,R882*(1+inputs!$B$33)-MAX(0,inputs!$B$31*(S882-inputs!$B$30)))</f>
        <v>43244.679553462898</v>
      </c>
      <c r="U882" s="26">
        <f t="shared" si="174"/>
        <v>57777.777777777781</v>
      </c>
      <c r="V882" s="25">
        <f>MAX(0,T882*(1+inputs!$B$33)-MAX(0,inputs!$B$31*(U882-inputs!$B$30)))</f>
        <v>40509.909746764832</v>
      </c>
      <c r="W882" s="26">
        <f t="shared" si="175"/>
        <v>65333.333333333336</v>
      </c>
      <c r="X882" s="25">
        <f>MAX(0,V882*(1+inputs!$B$33)-MAX(0,inputs!$B$31*(W882-inputs!$B$30)))</f>
        <v>37054.118392966295</v>
      </c>
      <c r="Y882" s="26">
        <f t="shared" si="176"/>
        <v>72888.888888888891</v>
      </c>
      <c r="Z882" s="25">
        <f>MAX(0,X882*(1+inputs!$B$33)-MAX(0,inputs!$B$31*(Y882-inputs!$B$30)))</f>
        <v>32866.490168860786</v>
      </c>
      <c r="AA882" s="25">
        <f>MAX(0,Y882*(1+inputs!$B$33)-MAX(0,inputs!$B$31*(Z882-inputs!$B$30)))</f>
        <v>72840.798107024748</v>
      </c>
      <c r="AB882" s="26">
        <f t="shared" si="177"/>
        <v>88000</v>
      </c>
      <c r="AC882" s="25">
        <f>MAX(0,AA882*(1+inputs!$B$33)-MAX(0,inputs!$B$31*(AB882-inputs!$B$30)))</f>
        <v>67829.970078630111</v>
      </c>
      <c r="AD882" s="26">
        <f>IF(inputs!$B$27="YES",MAX(0,inputs!$B$31*(AB882-inputs!$B$30)),0)</f>
        <v>0</v>
      </c>
      <c r="AE882" s="3">
        <f t="shared" si="178"/>
        <v>31018.050000000003</v>
      </c>
      <c r="AF882" s="1">
        <f t="shared" si="181"/>
        <v>0.42</v>
      </c>
      <c r="AG882" s="8">
        <f t="shared" si="179"/>
        <v>56981.95</v>
      </c>
    </row>
    <row r="883" spans="1:33" x14ac:dyDescent="0.2">
      <c r="A883" s="11">
        <f t="shared" si="180"/>
        <v>88100</v>
      </c>
      <c r="B883" s="15">
        <f>inputs!$C$3-MAX(0,MIN((calculations!A883-inputs!$B$8)*0.5,inputs!$C$3))+IF(AND(inputs!$B$23="YES",A883&lt;=inputs!$B$25),inputs!$B$24,0)</f>
        <v>12570</v>
      </c>
      <c r="C883" s="15">
        <f>MAX(0,MIN(A883-B883,inputs!$C$4)*inputs!$B$3)</f>
        <v>7540.2000000000007</v>
      </c>
      <c r="D883" s="16">
        <f>MAX(0,(MIN(A883,inputs!$C$5)-(inputs!$C$4+B883))*inputs!$B$4)</f>
        <v>15131.6</v>
      </c>
      <c r="E883" s="16">
        <f>MAX(0, (calculations!A883-inputs!$C$5)*inputs!$B$5)</f>
        <v>0</v>
      </c>
      <c r="F883" s="19">
        <f>MAX(0,inputs!$B$13*(MIN(calculations!A883,inputs!$C$14)-inputs!$C$13))+MAX(0,inputs!$B$14*(calculations!A883-inputs!$C$14))</f>
        <v>5751.85</v>
      </c>
      <c r="G883" s="22">
        <f>MAX(MIN((calculations!A883-inputs!$B$21)/10000,100%),0) * inputs!$B$18</f>
        <v>2636.4</v>
      </c>
      <c r="H883" s="22">
        <f>IF(AND(inputs!$B$35="YES", calculations!A883&gt;=inputs!$B$36,calculations!A883&lt;inputs!$B$37),inputs!$B$38*MIN(2,inputs!$B$17),0)</f>
        <v>0</v>
      </c>
      <c r="I883" s="25">
        <f>MIN(inputs!$B$32,A883)</f>
        <v>20000</v>
      </c>
      <c r="J883" s="25">
        <f>inputs!$B$29*(1+inputs!$B$33)-MAX(0,inputs!$B$31*(I883-inputs!$B$30))</f>
        <v>46486.999999999993</v>
      </c>
      <c r="K883" s="26">
        <f t="shared" si="169"/>
        <v>20000</v>
      </c>
      <c r="L883" s="25">
        <f>MAX(0,J883*(1+inputs!$B$33)-MAX(0,inputs!$B$31*(K883-inputs!$B$30)))</f>
        <v>47184.304999999986</v>
      </c>
      <c r="M883" s="26">
        <f t="shared" si="170"/>
        <v>27566.666666666668</v>
      </c>
      <c r="N883" s="25">
        <f>MAX(0,L883*(1+inputs!$B$33)-MAX(0,inputs!$B$31*(M883-inputs!$B$30)))</f>
        <v>47227.629574999977</v>
      </c>
      <c r="O883" s="26">
        <f t="shared" si="171"/>
        <v>35133.333333333336</v>
      </c>
      <c r="P883" s="25">
        <f>MAX(0,N883*(1+inputs!$B$33)-MAX(0,inputs!$B$31*(O883-inputs!$B$30)))</f>
        <v>46590.604018624967</v>
      </c>
      <c r="Q883" s="26">
        <f t="shared" si="172"/>
        <v>42700</v>
      </c>
      <c r="R883" s="25">
        <f>MAX(0,P883*(1+inputs!$B$33)-MAX(0,inputs!$B$31*(Q883-inputs!$B$30)))</f>
        <v>45263.023078904334</v>
      </c>
      <c r="S883" s="26">
        <f t="shared" si="173"/>
        <v>50266.666666666672</v>
      </c>
      <c r="T883" s="25">
        <f>MAX(0,R883*(1+inputs!$B$33)-MAX(0,inputs!$B$31*(S883-inputs!$B$30)))</f>
        <v>43234.52842508789</v>
      </c>
      <c r="U883" s="26">
        <f t="shared" si="174"/>
        <v>57833.333333333336</v>
      </c>
      <c r="V883" s="25">
        <f>MAX(0,T883*(1+inputs!$B$33)-MAX(0,inputs!$B$31*(U883-inputs!$B$30)))</f>
        <v>40494.606351464201</v>
      </c>
      <c r="W883" s="26">
        <f t="shared" si="175"/>
        <v>65400</v>
      </c>
      <c r="X883" s="25">
        <f>MAX(0,V883*(1+inputs!$B$33)-MAX(0,inputs!$B$31*(W883-inputs!$B$30)))</f>
        <v>37032.585446736157</v>
      </c>
      <c r="Y883" s="26">
        <f t="shared" si="176"/>
        <v>72966.666666666657</v>
      </c>
      <c r="Z883" s="25">
        <f>MAX(0,X883*(1+inputs!$B$33)-MAX(0,inputs!$B$31*(Y883-inputs!$B$30)))</f>
        <v>32837.634228437193</v>
      </c>
      <c r="AA883" s="25">
        <f>MAX(0,Y883*(1+inputs!$B$33)-MAX(0,inputs!$B$31*(Z883-inputs!$B$30)))</f>
        <v>72922.339586107308</v>
      </c>
      <c r="AB883" s="26">
        <f t="shared" si="177"/>
        <v>88100</v>
      </c>
      <c r="AC883" s="25">
        <f>MAX(0,AA883*(1+inputs!$B$33)-MAX(0,inputs!$B$31*(AB883-inputs!$B$30)))</f>
        <v>67903.734679898902</v>
      </c>
      <c r="AD883" s="26">
        <f>IF(inputs!$B$27="YES",MAX(0,inputs!$B$31*(AB883-inputs!$B$30)),0)</f>
        <v>0</v>
      </c>
      <c r="AE883" s="3">
        <f t="shared" si="178"/>
        <v>31060.050000000003</v>
      </c>
      <c r="AF883" s="1">
        <f t="shared" si="181"/>
        <v>0.42</v>
      </c>
      <c r="AG883" s="8">
        <f t="shared" si="179"/>
        <v>57039.95</v>
      </c>
    </row>
    <row r="884" spans="1:33" x14ac:dyDescent="0.2">
      <c r="A884" s="11">
        <f t="shared" si="180"/>
        <v>88200</v>
      </c>
      <c r="B884" s="15">
        <f>inputs!$C$3-MAX(0,MIN((calculations!A884-inputs!$B$8)*0.5,inputs!$C$3))+IF(AND(inputs!$B$23="YES",A884&lt;=inputs!$B$25),inputs!$B$24,0)</f>
        <v>12570</v>
      </c>
      <c r="C884" s="15">
        <f>MAX(0,MIN(A884-B884,inputs!$C$4)*inputs!$B$3)</f>
        <v>7540.2000000000007</v>
      </c>
      <c r="D884" s="16">
        <f>MAX(0,(MIN(A884,inputs!$C$5)-(inputs!$C$4+B884))*inputs!$B$4)</f>
        <v>15171.6</v>
      </c>
      <c r="E884" s="16">
        <f>MAX(0, (calculations!A884-inputs!$C$5)*inputs!$B$5)</f>
        <v>0</v>
      </c>
      <c r="F884" s="19">
        <f>MAX(0,inputs!$B$13*(MIN(calculations!A884,inputs!$C$14)-inputs!$C$13))+MAX(0,inputs!$B$14*(calculations!A884-inputs!$C$14))</f>
        <v>5753.85</v>
      </c>
      <c r="G884" s="22">
        <f>MAX(MIN((calculations!A884-inputs!$B$21)/10000,100%),0) * inputs!$B$18</f>
        <v>2636.4</v>
      </c>
      <c r="H884" s="22">
        <f>IF(AND(inputs!$B$35="YES", calculations!A884&gt;=inputs!$B$36,calculations!A884&lt;inputs!$B$37),inputs!$B$38*MIN(2,inputs!$B$17),0)</f>
        <v>0</v>
      </c>
      <c r="I884" s="25">
        <f>MIN(inputs!$B$32,A884)</f>
        <v>20000</v>
      </c>
      <c r="J884" s="25">
        <f>inputs!$B$29*(1+inputs!$B$33)-MAX(0,inputs!$B$31*(I884-inputs!$B$30))</f>
        <v>46486.999999999993</v>
      </c>
      <c r="K884" s="26">
        <f t="shared" si="169"/>
        <v>20000</v>
      </c>
      <c r="L884" s="25">
        <f>MAX(0,J884*(1+inputs!$B$33)-MAX(0,inputs!$B$31*(K884-inputs!$B$30)))</f>
        <v>47184.304999999986</v>
      </c>
      <c r="M884" s="26">
        <f t="shared" si="170"/>
        <v>27577.777777777777</v>
      </c>
      <c r="N884" s="25">
        <f>MAX(0,L884*(1+inputs!$B$33)-MAX(0,inputs!$B$31*(M884-inputs!$B$30)))</f>
        <v>47226.629574999977</v>
      </c>
      <c r="O884" s="26">
        <f t="shared" si="171"/>
        <v>35155.555555555555</v>
      </c>
      <c r="P884" s="25">
        <f>MAX(0,N884*(1+inputs!$B$33)-MAX(0,inputs!$B$31*(O884-inputs!$B$30)))</f>
        <v>46587.589018624967</v>
      </c>
      <c r="Q884" s="26">
        <f t="shared" si="172"/>
        <v>42733.333333333328</v>
      </c>
      <c r="R884" s="25">
        <f>MAX(0,P884*(1+inputs!$B$33)-MAX(0,inputs!$B$31*(Q884-inputs!$B$30)))</f>
        <v>45256.962853904333</v>
      </c>
      <c r="S884" s="26">
        <f t="shared" si="173"/>
        <v>50311.111111111109</v>
      </c>
      <c r="T884" s="25">
        <f>MAX(0,R884*(1+inputs!$B$33)-MAX(0,inputs!$B$31*(S884-inputs!$B$30)))</f>
        <v>43224.37729671289</v>
      </c>
      <c r="U884" s="26">
        <f t="shared" si="174"/>
        <v>57888.888888888891</v>
      </c>
      <c r="V884" s="25">
        <f>MAX(0,T884*(1+inputs!$B$33)-MAX(0,inputs!$B$31*(U884-inputs!$B$30)))</f>
        <v>40479.302956163578</v>
      </c>
      <c r="W884" s="26">
        <f t="shared" si="175"/>
        <v>65466.666666666664</v>
      </c>
      <c r="X884" s="25">
        <f>MAX(0,V884*(1+inputs!$B$33)-MAX(0,inputs!$B$31*(W884-inputs!$B$30)))</f>
        <v>37011.052500506026</v>
      </c>
      <c r="Y884" s="26">
        <f t="shared" si="176"/>
        <v>73044.444444444438</v>
      </c>
      <c r="Z884" s="25">
        <f>MAX(0,X884*(1+inputs!$B$33)-MAX(0,inputs!$B$31*(Y884-inputs!$B$30)))</f>
        <v>32808.778288013607</v>
      </c>
      <c r="AA884" s="25">
        <f>MAX(0,Y884*(1+inputs!$B$33)-MAX(0,inputs!$B$31*(Z884-inputs!$B$30)))</f>
        <v>73003.881065189868</v>
      </c>
      <c r="AB884" s="26">
        <f t="shared" si="177"/>
        <v>88200</v>
      </c>
      <c r="AC884" s="25">
        <f>MAX(0,AA884*(1+inputs!$B$33)-MAX(0,inputs!$B$31*(AB884-inputs!$B$30)))</f>
        <v>67977.499281167708</v>
      </c>
      <c r="AD884" s="26">
        <f>IF(inputs!$B$27="YES",MAX(0,inputs!$B$31*(AB884-inputs!$B$30)),0)</f>
        <v>0</v>
      </c>
      <c r="AE884" s="3">
        <f t="shared" si="178"/>
        <v>31102.050000000003</v>
      </c>
      <c r="AF884" s="1">
        <f t="shared" si="181"/>
        <v>0.42</v>
      </c>
      <c r="AG884" s="8">
        <f t="shared" si="179"/>
        <v>57097.95</v>
      </c>
    </row>
    <row r="885" spans="1:33" x14ac:dyDescent="0.2">
      <c r="A885" s="11">
        <f t="shared" si="180"/>
        <v>88300</v>
      </c>
      <c r="B885" s="15">
        <f>inputs!$C$3-MAX(0,MIN((calculations!A885-inputs!$B$8)*0.5,inputs!$C$3))+IF(AND(inputs!$B$23="YES",A885&lt;=inputs!$B$25),inputs!$B$24,0)</f>
        <v>12570</v>
      </c>
      <c r="C885" s="15">
        <f>MAX(0,MIN(A885-B885,inputs!$C$4)*inputs!$B$3)</f>
        <v>7540.2000000000007</v>
      </c>
      <c r="D885" s="16">
        <f>MAX(0,(MIN(A885,inputs!$C$5)-(inputs!$C$4+B885))*inputs!$B$4)</f>
        <v>15211.6</v>
      </c>
      <c r="E885" s="16">
        <f>MAX(0, (calculations!A885-inputs!$C$5)*inputs!$B$5)</f>
        <v>0</v>
      </c>
      <c r="F885" s="19">
        <f>MAX(0,inputs!$B$13*(MIN(calculations!A885,inputs!$C$14)-inputs!$C$13))+MAX(0,inputs!$B$14*(calculations!A885-inputs!$C$14))</f>
        <v>5755.85</v>
      </c>
      <c r="G885" s="22">
        <f>MAX(MIN((calculations!A885-inputs!$B$21)/10000,100%),0) * inputs!$B$18</f>
        <v>2636.4</v>
      </c>
      <c r="H885" s="22">
        <f>IF(AND(inputs!$B$35="YES", calculations!A885&gt;=inputs!$B$36,calculations!A885&lt;inputs!$B$37),inputs!$B$38*MIN(2,inputs!$B$17),0)</f>
        <v>0</v>
      </c>
      <c r="I885" s="25">
        <f>MIN(inputs!$B$32,A885)</f>
        <v>20000</v>
      </c>
      <c r="J885" s="25">
        <f>inputs!$B$29*(1+inputs!$B$33)-MAX(0,inputs!$B$31*(I885-inputs!$B$30))</f>
        <v>46486.999999999993</v>
      </c>
      <c r="K885" s="26">
        <f t="shared" si="169"/>
        <v>20000</v>
      </c>
      <c r="L885" s="25">
        <f>MAX(0,J885*(1+inputs!$B$33)-MAX(0,inputs!$B$31*(K885-inputs!$B$30)))</f>
        <v>47184.304999999986</v>
      </c>
      <c r="M885" s="26">
        <f t="shared" si="170"/>
        <v>27588.888888888891</v>
      </c>
      <c r="N885" s="25">
        <f>MAX(0,L885*(1+inputs!$B$33)-MAX(0,inputs!$B$31*(M885-inputs!$B$30)))</f>
        <v>47225.629574999977</v>
      </c>
      <c r="O885" s="26">
        <f t="shared" si="171"/>
        <v>35177.777777777781</v>
      </c>
      <c r="P885" s="25">
        <f>MAX(0,N885*(1+inputs!$B$33)-MAX(0,inputs!$B$31*(O885-inputs!$B$30)))</f>
        <v>46584.574018624968</v>
      </c>
      <c r="Q885" s="26">
        <f t="shared" si="172"/>
        <v>42766.666666666672</v>
      </c>
      <c r="R885" s="25">
        <f>MAX(0,P885*(1+inputs!$B$33)-MAX(0,inputs!$B$31*(Q885-inputs!$B$30)))</f>
        <v>45250.902628904332</v>
      </c>
      <c r="S885" s="26">
        <f t="shared" si="173"/>
        <v>50355.555555555555</v>
      </c>
      <c r="T885" s="25">
        <f>MAX(0,R885*(1+inputs!$B$33)-MAX(0,inputs!$B$31*(S885-inputs!$B$30)))</f>
        <v>43214.226168337889</v>
      </c>
      <c r="U885" s="26">
        <f t="shared" si="174"/>
        <v>57944.444444444445</v>
      </c>
      <c r="V885" s="25">
        <f>MAX(0,T885*(1+inputs!$B$33)-MAX(0,inputs!$B$31*(U885-inputs!$B$30)))</f>
        <v>40463.999560862954</v>
      </c>
      <c r="W885" s="26">
        <f t="shared" si="175"/>
        <v>65533.333333333336</v>
      </c>
      <c r="X885" s="25">
        <f>MAX(0,V885*(1+inputs!$B$33)-MAX(0,inputs!$B$31*(W885-inputs!$B$30)))</f>
        <v>36989.519554275896</v>
      </c>
      <c r="Y885" s="26">
        <f t="shared" si="176"/>
        <v>73122.222222222219</v>
      </c>
      <c r="Z885" s="25">
        <f>MAX(0,X885*(1+inputs!$B$33)-MAX(0,inputs!$B$31*(Y885-inputs!$B$30)))</f>
        <v>32779.922347590029</v>
      </c>
      <c r="AA885" s="25">
        <f>MAX(0,Y885*(1+inputs!$B$33)-MAX(0,inputs!$B$31*(Z885-inputs!$B$30)))</f>
        <v>73085.422544272442</v>
      </c>
      <c r="AB885" s="26">
        <f t="shared" si="177"/>
        <v>88300</v>
      </c>
      <c r="AC885" s="25">
        <f>MAX(0,AA885*(1+inputs!$B$33)-MAX(0,inputs!$B$31*(AB885-inputs!$B$30)))</f>
        <v>68051.263882436513</v>
      </c>
      <c r="AD885" s="26">
        <f>IF(inputs!$B$27="YES",MAX(0,inputs!$B$31*(AB885-inputs!$B$30)),0)</f>
        <v>0</v>
      </c>
      <c r="AE885" s="3">
        <f t="shared" si="178"/>
        <v>31144.050000000003</v>
      </c>
      <c r="AF885" s="1">
        <f t="shared" si="181"/>
        <v>0.42</v>
      </c>
      <c r="AG885" s="8">
        <f t="shared" si="179"/>
        <v>57155.95</v>
      </c>
    </row>
    <row r="886" spans="1:33" x14ac:dyDescent="0.2">
      <c r="A886" s="11">
        <f t="shared" si="180"/>
        <v>88400</v>
      </c>
      <c r="B886" s="15">
        <f>inputs!$C$3-MAX(0,MIN((calculations!A886-inputs!$B$8)*0.5,inputs!$C$3))+IF(AND(inputs!$B$23="YES",A886&lt;=inputs!$B$25),inputs!$B$24,0)</f>
        <v>12570</v>
      </c>
      <c r="C886" s="15">
        <f>MAX(0,MIN(A886-B886,inputs!$C$4)*inputs!$B$3)</f>
        <v>7540.2000000000007</v>
      </c>
      <c r="D886" s="16">
        <f>MAX(0,(MIN(A886,inputs!$C$5)-(inputs!$C$4+B886))*inputs!$B$4)</f>
        <v>15251.6</v>
      </c>
      <c r="E886" s="16">
        <f>MAX(0, (calculations!A886-inputs!$C$5)*inputs!$B$5)</f>
        <v>0</v>
      </c>
      <c r="F886" s="19">
        <f>MAX(0,inputs!$B$13*(MIN(calculations!A886,inputs!$C$14)-inputs!$C$13))+MAX(0,inputs!$B$14*(calculations!A886-inputs!$C$14))</f>
        <v>5757.85</v>
      </c>
      <c r="G886" s="22">
        <f>MAX(MIN((calculations!A886-inputs!$B$21)/10000,100%),0) * inputs!$B$18</f>
        <v>2636.4</v>
      </c>
      <c r="H886" s="22">
        <f>IF(AND(inputs!$B$35="YES", calculations!A886&gt;=inputs!$B$36,calculations!A886&lt;inputs!$B$37),inputs!$B$38*MIN(2,inputs!$B$17),0)</f>
        <v>0</v>
      </c>
      <c r="I886" s="25">
        <f>MIN(inputs!$B$32,A886)</f>
        <v>20000</v>
      </c>
      <c r="J886" s="25">
        <f>inputs!$B$29*(1+inputs!$B$33)-MAX(0,inputs!$B$31*(I886-inputs!$B$30))</f>
        <v>46486.999999999993</v>
      </c>
      <c r="K886" s="26">
        <f t="shared" si="169"/>
        <v>20000</v>
      </c>
      <c r="L886" s="25">
        <f>MAX(0,J886*(1+inputs!$B$33)-MAX(0,inputs!$B$31*(K886-inputs!$B$30)))</f>
        <v>47184.304999999986</v>
      </c>
      <c r="M886" s="26">
        <f t="shared" si="170"/>
        <v>27600</v>
      </c>
      <c r="N886" s="25">
        <f>MAX(0,L886*(1+inputs!$B$33)-MAX(0,inputs!$B$31*(M886-inputs!$B$30)))</f>
        <v>47224.629574999977</v>
      </c>
      <c r="O886" s="26">
        <f t="shared" si="171"/>
        <v>35200</v>
      </c>
      <c r="P886" s="25">
        <f>MAX(0,N886*(1+inputs!$B$33)-MAX(0,inputs!$B$31*(O886-inputs!$B$30)))</f>
        <v>46581.559018624968</v>
      </c>
      <c r="Q886" s="26">
        <f t="shared" si="172"/>
        <v>42800</v>
      </c>
      <c r="R886" s="25">
        <f>MAX(0,P886*(1+inputs!$B$33)-MAX(0,inputs!$B$31*(Q886-inputs!$B$30)))</f>
        <v>45244.842403904338</v>
      </c>
      <c r="S886" s="26">
        <f t="shared" si="173"/>
        <v>50400</v>
      </c>
      <c r="T886" s="25">
        <f>MAX(0,R886*(1+inputs!$B$33)-MAX(0,inputs!$B$31*(S886-inputs!$B$30)))</f>
        <v>43204.075039962896</v>
      </c>
      <c r="U886" s="26">
        <f t="shared" si="174"/>
        <v>58000</v>
      </c>
      <c r="V886" s="25">
        <f>MAX(0,T886*(1+inputs!$B$33)-MAX(0,inputs!$B$31*(U886-inputs!$B$30)))</f>
        <v>40448.696165562331</v>
      </c>
      <c r="W886" s="26">
        <f t="shared" si="175"/>
        <v>65600</v>
      </c>
      <c r="X886" s="25">
        <f>MAX(0,V886*(1+inputs!$B$33)-MAX(0,inputs!$B$31*(W886-inputs!$B$30)))</f>
        <v>36967.986608045758</v>
      </c>
      <c r="Y886" s="26">
        <f t="shared" si="176"/>
        <v>73200</v>
      </c>
      <c r="Z886" s="25">
        <f>MAX(0,X886*(1+inputs!$B$33)-MAX(0,inputs!$B$31*(Y886-inputs!$B$30)))</f>
        <v>32751.06640716644</v>
      </c>
      <c r="AA886" s="25">
        <f>MAX(0,Y886*(1+inputs!$B$33)-MAX(0,inputs!$B$31*(Z886-inputs!$B$30)))</f>
        <v>73166.964023355016</v>
      </c>
      <c r="AB886" s="26">
        <f t="shared" si="177"/>
        <v>88400</v>
      </c>
      <c r="AC886" s="25">
        <f>MAX(0,AA886*(1+inputs!$B$33)-MAX(0,inputs!$B$31*(AB886-inputs!$B$30)))</f>
        <v>68125.028483705333</v>
      </c>
      <c r="AD886" s="26">
        <f>IF(inputs!$B$27="YES",MAX(0,inputs!$B$31*(AB886-inputs!$B$30)),0)</f>
        <v>0</v>
      </c>
      <c r="AE886" s="3">
        <f t="shared" si="178"/>
        <v>31186.050000000003</v>
      </c>
      <c r="AF886" s="1">
        <f t="shared" si="181"/>
        <v>0.42</v>
      </c>
      <c r="AG886" s="8">
        <f t="shared" si="179"/>
        <v>57213.95</v>
      </c>
    </row>
    <row r="887" spans="1:33" x14ac:dyDescent="0.2">
      <c r="A887" s="11">
        <f t="shared" si="180"/>
        <v>88500</v>
      </c>
      <c r="B887" s="15">
        <f>inputs!$C$3-MAX(0,MIN((calculations!A887-inputs!$B$8)*0.5,inputs!$C$3))+IF(AND(inputs!$B$23="YES",A887&lt;=inputs!$B$25),inputs!$B$24,0)</f>
        <v>12570</v>
      </c>
      <c r="C887" s="15">
        <f>MAX(0,MIN(A887-B887,inputs!$C$4)*inputs!$B$3)</f>
        <v>7540.2000000000007</v>
      </c>
      <c r="D887" s="16">
        <f>MAX(0,(MIN(A887,inputs!$C$5)-(inputs!$C$4+B887))*inputs!$B$4)</f>
        <v>15291.6</v>
      </c>
      <c r="E887" s="16">
        <f>MAX(0, (calculations!A887-inputs!$C$5)*inputs!$B$5)</f>
        <v>0</v>
      </c>
      <c r="F887" s="19">
        <f>MAX(0,inputs!$B$13*(MIN(calculations!A887,inputs!$C$14)-inputs!$C$13))+MAX(0,inputs!$B$14*(calculations!A887-inputs!$C$14))</f>
        <v>5759.85</v>
      </c>
      <c r="G887" s="22">
        <f>MAX(MIN((calculations!A887-inputs!$B$21)/10000,100%),0) * inputs!$B$18</f>
        <v>2636.4</v>
      </c>
      <c r="H887" s="22">
        <f>IF(AND(inputs!$B$35="YES", calculations!A887&gt;=inputs!$B$36,calculations!A887&lt;inputs!$B$37),inputs!$B$38*MIN(2,inputs!$B$17),0)</f>
        <v>0</v>
      </c>
      <c r="I887" s="25">
        <f>MIN(inputs!$B$32,A887)</f>
        <v>20000</v>
      </c>
      <c r="J887" s="25">
        <f>inputs!$B$29*(1+inputs!$B$33)-MAX(0,inputs!$B$31*(I887-inputs!$B$30))</f>
        <v>46486.999999999993</v>
      </c>
      <c r="K887" s="26">
        <f t="shared" si="169"/>
        <v>20000</v>
      </c>
      <c r="L887" s="25">
        <f>MAX(0,J887*(1+inputs!$B$33)-MAX(0,inputs!$B$31*(K887-inputs!$B$30)))</f>
        <v>47184.304999999986</v>
      </c>
      <c r="M887" s="26">
        <f t="shared" si="170"/>
        <v>27611.111111111109</v>
      </c>
      <c r="N887" s="25">
        <f>MAX(0,L887*(1+inputs!$B$33)-MAX(0,inputs!$B$31*(M887-inputs!$B$30)))</f>
        <v>47223.629574999977</v>
      </c>
      <c r="O887" s="26">
        <f t="shared" si="171"/>
        <v>35222.222222222219</v>
      </c>
      <c r="P887" s="25">
        <f>MAX(0,N887*(1+inputs!$B$33)-MAX(0,inputs!$B$31*(O887-inputs!$B$30)))</f>
        <v>46578.544018624969</v>
      </c>
      <c r="Q887" s="26">
        <f t="shared" si="172"/>
        <v>42833.333333333328</v>
      </c>
      <c r="R887" s="25">
        <f>MAX(0,P887*(1+inputs!$B$33)-MAX(0,inputs!$B$31*(Q887-inputs!$B$30)))</f>
        <v>45238.782178904337</v>
      </c>
      <c r="S887" s="26">
        <f t="shared" si="173"/>
        <v>50444.444444444445</v>
      </c>
      <c r="T887" s="25">
        <f>MAX(0,R887*(1+inputs!$B$33)-MAX(0,inputs!$B$31*(S887-inputs!$B$30)))</f>
        <v>43193.923911587895</v>
      </c>
      <c r="U887" s="26">
        <f t="shared" si="174"/>
        <v>58055.555555555555</v>
      </c>
      <c r="V887" s="25">
        <f>MAX(0,T887*(1+inputs!$B$33)-MAX(0,inputs!$B$31*(U887-inputs!$B$30)))</f>
        <v>40433.392770261707</v>
      </c>
      <c r="W887" s="26">
        <f t="shared" si="175"/>
        <v>65666.666666666657</v>
      </c>
      <c r="X887" s="25">
        <f>MAX(0,V887*(1+inputs!$B$33)-MAX(0,inputs!$B$31*(W887-inputs!$B$30)))</f>
        <v>36946.453661815627</v>
      </c>
      <c r="Y887" s="26">
        <f t="shared" si="176"/>
        <v>73277.777777777781</v>
      </c>
      <c r="Z887" s="25">
        <f>MAX(0,X887*(1+inputs!$B$33)-MAX(0,inputs!$B$31*(Y887-inputs!$B$30)))</f>
        <v>32722.210466742858</v>
      </c>
      <c r="AA887" s="25">
        <f>MAX(0,Y887*(1+inputs!$B$33)-MAX(0,inputs!$B$31*(Z887-inputs!$B$30)))</f>
        <v>73248.505502437576</v>
      </c>
      <c r="AB887" s="26">
        <f t="shared" si="177"/>
        <v>88500</v>
      </c>
      <c r="AC887" s="25">
        <f>MAX(0,AA887*(1+inputs!$B$33)-MAX(0,inputs!$B$31*(AB887-inputs!$B$30)))</f>
        <v>68198.793084974124</v>
      </c>
      <c r="AD887" s="26">
        <f>IF(inputs!$B$27="YES",MAX(0,inputs!$B$31*(AB887-inputs!$B$30)),0)</f>
        <v>0</v>
      </c>
      <c r="AE887" s="3">
        <f t="shared" si="178"/>
        <v>31228.050000000003</v>
      </c>
      <c r="AF887" s="1">
        <f t="shared" si="181"/>
        <v>0.42</v>
      </c>
      <c r="AG887" s="8">
        <f t="shared" si="179"/>
        <v>57271.95</v>
      </c>
    </row>
    <row r="888" spans="1:33" x14ac:dyDescent="0.2">
      <c r="A888" s="11">
        <f t="shared" si="180"/>
        <v>88600</v>
      </c>
      <c r="B888" s="15">
        <f>inputs!$C$3-MAX(0,MIN((calculations!A888-inputs!$B$8)*0.5,inputs!$C$3))+IF(AND(inputs!$B$23="YES",A888&lt;=inputs!$B$25),inputs!$B$24,0)</f>
        <v>12570</v>
      </c>
      <c r="C888" s="15">
        <f>MAX(0,MIN(A888-B888,inputs!$C$4)*inputs!$B$3)</f>
        <v>7540.2000000000007</v>
      </c>
      <c r="D888" s="16">
        <f>MAX(0,(MIN(A888,inputs!$C$5)-(inputs!$C$4+B888))*inputs!$B$4)</f>
        <v>15331.6</v>
      </c>
      <c r="E888" s="16">
        <f>MAX(0, (calculations!A888-inputs!$C$5)*inputs!$B$5)</f>
        <v>0</v>
      </c>
      <c r="F888" s="19">
        <f>MAX(0,inputs!$B$13*(MIN(calculations!A888,inputs!$C$14)-inputs!$C$13))+MAX(0,inputs!$B$14*(calculations!A888-inputs!$C$14))</f>
        <v>5761.85</v>
      </c>
      <c r="G888" s="22">
        <f>MAX(MIN((calculations!A888-inputs!$B$21)/10000,100%),0) * inputs!$B$18</f>
        <v>2636.4</v>
      </c>
      <c r="H888" s="22">
        <f>IF(AND(inputs!$B$35="YES", calculations!A888&gt;=inputs!$B$36,calculations!A888&lt;inputs!$B$37),inputs!$B$38*MIN(2,inputs!$B$17),0)</f>
        <v>0</v>
      </c>
      <c r="I888" s="25">
        <f>MIN(inputs!$B$32,A888)</f>
        <v>20000</v>
      </c>
      <c r="J888" s="25">
        <f>inputs!$B$29*(1+inputs!$B$33)-MAX(0,inputs!$B$31*(I888-inputs!$B$30))</f>
        <v>46486.999999999993</v>
      </c>
      <c r="K888" s="26">
        <f t="shared" si="169"/>
        <v>20000</v>
      </c>
      <c r="L888" s="25">
        <f>MAX(0,J888*(1+inputs!$B$33)-MAX(0,inputs!$B$31*(K888-inputs!$B$30)))</f>
        <v>47184.304999999986</v>
      </c>
      <c r="M888" s="26">
        <f t="shared" si="170"/>
        <v>27622.222222222223</v>
      </c>
      <c r="N888" s="25">
        <f>MAX(0,L888*(1+inputs!$B$33)-MAX(0,inputs!$B$31*(M888-inputs!$B$30)))</f>
        <v>47222.629574999977</v>
      </c>
      <c r="O888" s="26">
        <f t="shared" si="171"/>
        <v>35244.444444444445</v>
      </c>
      <c r="P888" s="25">
        <f>MAX(0,N888*(1+inputs!$B$33)-MAX(0,inputs!$B$31*(O888-inputs!$B$30)))</f>
        <v>46575.529018624969</v>
      </c>
      <c r="Q888" s="26">
        <f t="shared" si="172"/>
        <v>42866.666666666672</v>
      </c>
      <c r="R888" s="25">
        <f>MAX(0,P888*(1+inputs!$B$33)-MAX(0,inputs!$B$31*(Q888-inputs!$B$30)))</f>
        <v>45232.721953904336</v>
      </c>
      <c r="S888" s="26">
        <f t="shared" si="173"/>
        <v>50488.888888888891</v>
      </c>
      <c r="T888" s="25">
        <f>MAX(0,R888*(1+inputs!$B$33)-MAX(0,inputs!$B$31*(S888-inputs!$B$30)))</f>
        <v>43183.772783212895</v>
      </c>
      <c r="U888" s="26">
        <f t="shared" si="174"/>
        <v>58111.111111111109</v>
      </c>
      <c r="V888" s="25">
        <f>MAX(0,T888*(1+inputs!$B$33)-MAX(0,inputs!$B$31*(U888-inputs!$B$30)))</f>
        <v>40418.089374961084</v>
      </c>
      <c r="W888" s="26">
        <f t="shared" si="175"/>
        <v>65733.333333333343</v>
      </c>
      <c r="X888" s="25">
        <f>MAX(0,V888*(1+inputs!$B$33)-MAX(0,inputs!$B$31*(W888-inputs!$B$30)))</f>
        <v>36924.920715585497</v>
      </c>
      <c r="Y888" s="26">
        <f t="shared" si="176"/>
        <v>73355.555555555562</v>
      </c>
      <c r="Z888" s="25">
        <f>MAX(0,X888*(1+inputs!$B$33)-MAX(0,inputs!$B$31*(Y888-inputs!$B$30)))</f>
        <v>32693.354526319272</v>
      </c>
      <c r="AA888" s="25">
        <f>MAX(0,Y888*(1+inputs!$B$33)-MAX(0,inputs!$B$31*(Z888-inputs!$B$30)))</f>
        <v>73330.04698152015</v>
      </c>
      <c r="AB888" s="26">
        <f t="shared" si="177"/>
        <v>88600</v>
      </c>
      <c r="AC888" s="25">
        <f>MAX(0,AA888*(1+inputs!$B$33)-MAX(0,inputs!$B$31*(AB888-inputs!$B$30)))</f>
        <v>68272.557686242944</v>
      </c>
      <c r="AD888" s="26">
        <f>IF(inputs!$B$27="YES",MAX(0,inputs!$B$31*(AB888-inputs!$B$30)),0)</f>
        <v>0</v>
      </c>
      <c r="AE888" s="3">
        <f t="shared" si="178"/>
        <v>31270.050000000003</v>
      </c>
      <c r="AF888" s="1">
        <f t="shared" si="181"/>
        <v>0.42</v>
      </c>
      <c r="AG888" s="8">
        <f t="shared" si="179"/>
        <v>57329.95</v>
      </c>
    </row>
    <row r="889" spans="1:33" x14ac:dyDescent="0.2">
      <c r="A889" s="11">
        <f t="shared" si="180"/>
        <v>88700</v>
      </c>
      <c r="B889" s="15">
        <f>inputs!$C$3-MAX(0,MIN((calculations!A889-inputs!$B$8)*0.5,inputs!$C$3))+IF(AND(inputs!$B$23="YES",A889&lt;=inputs!$B$25),inputs!$B$24,0)</f>
        <v>12570</v>
      </c>
      <c r="C889" s="15">
        <f>MAX(0,MIN(A889-B889,inputs!$C$4)*inputs!$B$3)</f>
        <v>7540.2000000000007</v>
      </c>
      <c r="D889" s="16">
        <f>MAX(0,(MIN(A889,inputs!$C$5)-(inputs!$C$4+B889))*inputs!$B$4)</f>
        <v>15371.6</v>
      </c>
      <c r="E889" s="16">
        <f>MAX(0, (calculations!A889-inputs!$C$5)*inputs!$B$5)</f>
        <v>0</v>
      </c>
      <c r="F889" s="19">
        <f>MAX(0,inputs!$B$13*(MIN(calculations!A889,inputs!$C$14)-inputs!$C$13))+MAX(0,inputs!$B$14*(calculations!A889-inputs!$C$14))</f>
        <v>5763.85</v>
      </c>
      <c r="G889" s="22">
        <f>MAX(MIN((calculations!A889-inputs!$B$21)/10000,100%),0) * inputs!$B$18</f>
        <v>2636.4</v>
      </c>
      <c r="H889" s="22">
        <f>IF(AND(inputs!$B$35="YES", calculations!A889&gt;=inputs!$B$36,calculations!A889&lt;inputs!$B$37),inputs!$B$38*MIN(2,inputs!$B$17),0)</f>
        <v>0</v>
      </c>
      <c r="I889" s="25">
        <f>MIN(inputs!$B$32,A889)</f>
        <v>20000</v>
      </c>
      <c r="J889" s="25">
        <f>inputs!$B$29*(1+inputs!$B$33)-MAX(0,inputs!$B$31*(I889-inputs!$B$30))</f>
        <v>46486.999999999993</v>
      </c>
      <c r="K889" s="26">
        <f t="shared" si="169"/>
        <v>20000</v>
      </c>
      <c r="L889" s="25">
        <f>MAX(0,J889*(1+inputs!$B$33)-MAX(0,inputs!$B$31*(K889-inputs!$B$30)))</f>
        <v>47184.304999999986</v>
      </c>
      <c r="M889" s="26">
        <f t="shared" si="170"/>
        <v>27633.333333333332</v>
      </c>
      <c r="N889" s="25">
        <f>MAX(0,L889*(1+inputs!$B$33)-MAX(0,inputs!$B$31*(M889-inputs!$B$30)))</f>
        <v>47221.629574999977</v>
      </c>
      <c r="O889" s="26">
        <f t="shared" si="171"/>
        <v>35266.666666666664</v>
      </c>
      <c r="P889" s="25">
        <f>MAX(0,N889*(1+inputs!$B$33)-MAX(0,inputs!$B$31*(O889-inputs!$B$30)))</f>
        <v>46572.51401862497</v>
      </c>
      <c r="Q889" s="26">
        <f t="shared" si="172"/>
        <v>42900</v>
      </c>
      <c r="R889" s="25">
        <f>MAX(0,P889*(1+inputs!$B$33)-MAX(0,inputs!$B$31*(Q889-inputs!$B$30)))</f>
        <v>45226.661728904335</v>
      </c>
      <c r="S889" s="26">
        <f t="shared" si="173"/>
        <v>50533.333333333328</v>
      </c>
      <c r="T889" s="25">
        <f>MAX(0,R889*(1+inputs!$B$33)-MAX(0,inputs!$B$31*(S889-inputs!$B$30)))</f>
        <v>43173.621654837894</v>
      </c>
      <c r="U889" s="26">
        <f t="shared" si="174"/>
        <v>58166.666666666664</v>
      </c>
      <c r="V889" s="25">
        <f>MAX(0,T889*(1+inputs!$B$33)-MAX(0,inputs!$B$31*(U889-inputs!$B$30)))</f>
        <v>40402.785979660453</v>
      </c>
      <c r="W889" s="26">
        <f t="shared" si="175"/>
        <v>65800</v>
      </c>
      <c r="X889" s="25">
        <f>MAX(0,V889*(1+inputs!$B$33)-MAX(0,inputs!$B$31*(W889-inputs!$B$30)))</f>
        <v>36903.387769355351</v>
      </c>
      <c r="Y889" s="26">
        <f t="shared" si="176"/>
        <v>73433.333333333343</v>
      </c>
      <c r="Z889" s="25">
        <f>MAX(0,X889*(1+inputs!$B$33)-MAX(0,inputs!$B$31*(Y889-inputs!$B$30)))</f>
        <v>32664.498585895679</v>
      </c>
      <c r="AA889" s="25">
        <f>MAX(0,Y889*(1+inputs!$B$33)-MAX(0,inputs!$B$31*(Z889-inputs!$B$30)))</f>
        <v>73411.588460602739</v>
      </c>
      <c r="AB889" s="26">
        <f t="shared" si="177"/>
        <v>88700</v>
      </c>
      <c r="AC889" s="25">
        <f>MAX(0,AA889*(1+inputs!$B$33)-MAX(0,inputs!$B$31*(AB889-inputs!$B$30)))</f>
        <v>68346.322287511764</v>
      </c>
      <c r="AD889" s="26">
        <f>IF(inputs!$B$27="YES",MAX(0,inputs!$B$31*(AB889-inputs!$B$30)),0)</f>
        <v>0</v>
      </c>
      <c r="AE889" s="3">
        <f t="shared" si="178"/>
        <v>31312.050000000003</v>
      </c>
      <c r="AF889" s="1">
        <f t="shared" si="181"/>
        <v>0.42</v>
      </c>
      <c r="AG889" s="8">
        <f t="shared" si="179"/>
        <v>57387.95</v>
      </c>
    </row>
    <row r="890" spans="1:33" x14ac:dyDescent="0.2">
      <c r="A890" s="11">
        <f t="shared" si="180"/>
        <v>88800</v>
      </c>
      <c r="B890" s="15">
        <f>inputs!$C$3-MAX(0,MIN((calculations!A890-inputs!$B$8)*0.5,inputs!$C$3))+IF(AND(inputs!$B$23="YES",A890&lt;=inputs!$B$25),inputs!$B$24,0)</f>
        <v>12570</v>
      </c>
      <c r="C890" s="15">
        <f>MAX(0,MIN(A890-B890,inputs!$C$4)*inputs!$B$3)</f>
        <v>7540.2000000000007</v>
      </c>
      <c r="D890" s="16">
        <f>MAX(0,(MIN(A890,inputs!$C$5)-(inputs!$C$4+B890))*inputs!$B$4)</f>
        <v>15411.6</v>
      </c>
      <c r="E890" s="16">
        <f>MAX(0, (calculations!A890-inputs!$C$5)*inputs!$B$5)</f>
        <v>0</v>
      </c>
      <c r="F890" s="19">
        <f>MAX(0,inputs!$B$13*(MIN(calculations!A890,inputs!$C$14)-inputs!$C$13))+MAX(0,inputs!$B$14*(calculations!A890-inputs!$C$14))</f>
        <v>5765.85</v>
      </c>
      <c r="G890" s="22">
        <f>MAX(MIN((calculations!A890-inputs!$B$21)/10000,100%),0) * inputs!$B$18</f>
        <v>2636.4</v>
      </c>
      <c r="H890" s="22">
        <f>IF(AND(inputs!$B$35="YES", calculations!A890&gt;=inputs!$B$36,calculations!A890&lt;inputs!$B$37),inputs!$B$38*MIN(2,inputs!$B$17),0)</f>
        <v>0</v>
      </c>
      <c r="I890" s="25">
        <f>MIN(inputs!$B$32,A890)</f>
        <v>20000</v>
      </c>
      <c r="J890" s="25">
        <f>inputs!$B$29*(1+inputs!$B$33)-MAX(0,inputs!$B$31*(I890-inputs!$B$30))</f>
        <v>46486.999999999993</v>
      </c>
      <c r="K890" s="26">
        <f t="shared" si="169"/>
        <v>20000</v>
      </c>
      <c r="L890" s="25">
        <f>MAX(0,J890*(1+inputs!$B$33)-MAX(0,inputs!$B$31*(K890-inputs!$B$30)))</f>
        <v>47184.304999999986</v>
      </c>
      <c r="M890" s="26">
        <f t="shared" si="170"/>
        <v>27644.444444444445</v>
      </c>
      <c r="N890" s="25">
        <f>MAX(0,L890*(1+inputs!$B$33)-MAX(0,inputs!$B$31*(M890-inputs!$B$30)))</f>
        <v>47220.629574999977</v>
      </c>
      <c r="O890" s="26">
        <f t="shared" si="171"/>
        <v>35288.888888888891</v>
      </c>
      <c r="P890" s="25">
        <f>MAX(0,N890*(1+inputs!$B$33)-MAX(0,inputs!$B$31*(O890-inputs!$B$30)))</f>
        <v>46569.499018624971</v>
      </c>
      <c r="Q890" s="26">
        <f t="shared" si="172"/>
        <v>42933.333333333328</v>
      </c>
      <c r="R890" s="25">
        <f>MAX(0,P890*(1+inputs!$B$33)-MAX(0,inputs!$B$31*(Q890-inputs!$B$30)))</f>
        <v>45220.601503904341</v>
      </c>
      <c r="S890" s="26">
        <f t="shared" si="173"/>
        <v>50577.777777777781</v>
      </c>
      <c r="T890" s="25">
        <f>MAX(0,R890*(1+inputs!$B$33)-MAX(0,inputs!$B$31*(S890-inputs!$B$30)))</f>
        <v>43163.470526462901</v>
      </c>
      <c r="U890" s="26">
        <f t="shared" si="174"/>
        <v>58222.222222222219</v>
      </c>
      <c r="V890" s="25">
        <f>MAX(0,T890*(1+inputs!$B$33)-MAX(0,inputs!$B$31*(U890-inputs!$B$30)))</f>
        <v>40387.482584359837</v>
      </c>
      <c r="W890" s="26">
        <f t="shared" si="175"/>
        <v>65866.666666666657</v>
      </c>
      <c r="X890" s="25">
        <f>MAX(0,V890*(1+inputs!$B$33)-MAX(0,inputs!$B$31*(W890-inputs!$B$30)))</f>
        <v>36881.854823125235</v>
      </c>
      <c r="Y890" s="26">
        <f t="shared" si="176"/>
        <v>73511.111111111109</v>
      </c>
      <c r="Z890" s="25">
        <f>MAX(0,X890*(1+inputs!$B$33)-MAX(0,inputs!$B$31*(Y890-inputs!$B$30)))</f>
        <v>32635.642645472111</v>
      </c>
      <c r="AA890" s="25">
        <f>MAX(0,Y890*(1+inputs!$B$33)-MAX(0,inputs!$B$31*(Z890-inputs!$B$30)))</f>
        <v>73493.12993968527</v>
      </c>
      <c r="AB890" s="26">
        <f t="shared" si="177"/>
        <v>88800</v>
      </c>
      <c r="AC890" s="25">
        <f>MAX(0,AA890*(1+inputs!$B$33)-MAX(0,inputs!$B$31*(AB890-inputs!$B$30)))</f>
        <v>68420.086888780541</v>
      </c>
      <c r="AD890" s="26">
        <f>IF(inputs!$B$27="YES",MAX(0,inputs!$B$31*(AB890-inputs!$B$30)),0)</f>
        <v>0</v>
      </c>
      <c r="AE890" s="3">
        <f t="shared" si="178"/>
        <v>31354.050000000003</v>
      </c>
      <c r="AF890" s="1">
        <f t="shared" si="181"/>
        <v>0.42</v>
      </c>
      <c r="AG890" s="8">
        <f t="shared" si="179"/>
        <v>57445.95</v>
      </c>
    </row>
    <row r="891" spans="1:33" x14ac:dyDescent="0.2">
      <c r="A891" s="11">
        <f t="shared" si="180"/>
        <v>88900</v>
      </c>
      <c r="B891" s="15">
        <f>inputs!$C$3-MAX(0,MIN((calculations!A891-inputs!$B$8)*0.5,inputs!$C$3))+IF(AND(inputs!$B$23="YES",A891&lt;=inputs!$B$25),inputs!$B$24,0)</f>
        <v>12570</v>
      </c>
      <c r="C891" s="15">
        <f>MAX(0,MIN(A891-B891,inputs!$C$4)*inputs!$B$3)</f>
        <v>7540.2000000000007</v>
      </c>
      <c r="D891" s="16">
        <f>MAX(0,(MIN(A891,inputs!$C$5)-(inputs!$C$4+B891))*inputs!$B$4)</f>
        <v>15451.6</v>
      </c>
      <c r="E891" s="16">
        <f>MAX(0, (calculations!A891-inputs!$C$5)*inputs!$B$5)</f>
        <v>0</v>
      </c>
      <c r="F891" s="19">
        <f>MAX(0,inputs!$B$13*(MIN(calculations!A891,inputs!$C$14)-inputs!$C$13))+MAX(0,inputs!$B$14*(calculations!A891-inputs!$C$14))</f>
        <v>5767.85</v>
      </c>
      <c r="G891" s="22">
        <f>MAX(MIN((calculations!A891-inputs!$B$21)/10000,100%),0) * inputs!$B$18</f>
        <v>2636.4</v>
      </c>
      <c r="H891" s="22">
        <f>IF(AND(inputs!$B$35="YES", calculations!A891&gt;=inputs!$B$36,calculations!A891&lt;inputs!$B$37),inputs!$B$38*MIN(2,inputs!$B$17),0)</f>
        <v>0</v>
      </c>
      <c r="I891" s="25">
        <f>MIN(inputs!$B$32,A891)</f>
        <v>20000</v>
      </c>
      <c r="J891" s="25">
        <f>inputs!$B$29*(1+inputs!$B$33)-MAX(0,inputs!$B$31*(I891-inputs!$B$30))</f>
        <v>46486.999999999993</v>
      </c>
      <c r="K891" s="26">
        <f t="shared" si="169"/>
        <v>20000</v>
      </c>
      <c r="L891" s="25">
        <f>MAX(0,J891*(1+inputs!$B$33)-MAX(0,inputs!$B$31*(K891-inputs!$B$30)))</f>
        <v>47184.304999999986</v>
      </c>
      <c r="M891" s="26">
        <f t="shared" si="170"/>
        <v>27655.555555555555</v>
      </c>
      <c r="N891" s="25">
        <f>MAX(0,L891*(1+inputs!$B$33)-MAX(0,inputs!$B$31*(M891-inputs!$B$30)))</f>
        <v>47219.629574999977</v>
      </c>
      <c r="O891" s="26">
        <f t="shared" si="171"/>
        <v>35311.111111111109</v>
      </c>
      <c r="P891" s="25">
        <f>MAX(0,N891*(1+inputs!$B$33)-MAX(0,inputs!$B$31*(O891-inputs!$B$30)))</f>
        <v>46566.484018624971</v>
      </c>
      <c r="Q891" s="26">
        <f t="shared" si="172"/>
        <v>42966.666666666672</v>
      </c>
      <c r="R891" s="25">
        <f>MAX(0,P891*(1+inputs!$B$33)-MAX(0,inputs!$B$31*(Q891-inputs!$B$30)))</f>
        <v>45214.54127890434</v>
      </c>
      <c r="S891" s="26">
        <f t="shared" si="173"/>
        <v>50622.222222222219</v>
      </c>
      <c r="T891" s="25">
        <f>MAX(0,R891*(1+inputs!$B$33)-MAX(0,inputs!$B$31*(S891-inputs!$B$30)))</f>
        <v>43153.3193980879</v>
      </c>
      <c r="U891" s="26">
        <f t="shared" si="174"/>
        <v>58277.777777777781</v>
      </c>
      <c r="V891" s="25">
        <f>MAX(0,T891*(1+inputs!$B$33)-MAX(0,inputs!$B$31*(U891-inputs!$B$30)))</f>
        <v>40372.179189059214</v>
      </c>
      <c r="W891" s="26">
        <f t="shared" si="175"/>
        <v>65933.333333333343</v>
      </c>
      <c r="X891" s="25">
        <f>MAX(0,V891*(1+inputs!$B$33)-MAX(0,inputs!$B$31*(W891-inputs!$B$30)))</f>
        <v>36860.321876895097</v>
      </c>
      <c r="Y891" s="26">
        <f t="shared" si="176"/>
        <v>73588.888888888891</v>
      </c>
      <c r="Z891" s="25">
        <f>MAX(0,X891*(1+inputs!$B$33)-MAX(0,inputs!$B$31*(Y891-inputs!$B$30)))</f>
        <v>32606.786705048518</v>
      </c>
      <c r="AA891" s="25">
        <f>MAX(0,Y891*(1+inputs!$B$33)-MAX(0,inputs!$B$31*(Z891-inputs!$B$30)))</f>
        <v>73574.671418767859</v>
      </c>
      <c r="AB891" s="26">
        <f t="shared" si="177"/>
        <v>88900</v>
      </c>
      <c r="AC891" s="25">
        <f>MAX(0,AA891*(1+inputs!$B$33)-MAX(0,inputs!$B$31*(AB891-inputs!$B$30)))</f>
        <v>68493.851490049361</v>
      </c>
      <c r="AD891" s="26">
        <f>IF(inputs!$B$27="YES",MAX(0,inputs!$B$31*(AB891-inputs!$B$30)),0)</f>
        <v>0</v>
      </c>
      <c r="AE891" s="3">
        <f t="shared" si="178"/>
        <v>31396.050000000003</v>
      </c>
      <c r="AF891" s="1">
        <f t="shared" si="181"/>
        <v>0.42</v>
      </c>
      <c r="AG891" s="8">
        <f t="shared" si="179"/>
        <v>57503.95</v>
      </c>
    </row>
    <row r="892" spans="1:33" x14ac:dyDescent="0.2">
      <c r="A892" s="11">
        <f t="shared" si="180"/>
        <v>89000</v>
      </c>
      <c r="B892" s="15">
        <f>inputs!$C$3-MAX(0,MIN((calculations!A892-inputs!$B$8)*0.5,inputs!$C$3))+IF(AND(inputs!$B$23="YES",A892&lt;=inputs!$B$25),inputs!$B$24,0)</f>
        <v>12570</v>
      </c>
      <c r="C892" s="15">
        <f>MAX(0,MIN(A892-B892,inputs!$C$4)*inputs!$B$3)</f>
        <v>7540.2000000000007</v>
      </c>
      <c r="D892" s="16">
        <f>MAX(0,(MIN(A892,inputs!$C$5)-(inputs!$C$4+B892))*inputs!$B$4)</f>
        <v>15491.6</v>
      </c>
      <c r="E892" s="16">
        <f>MAX(0, (calculations!A892-inputs!$C$5)*inputs!$B$5)</f>
        <v>0</v>
      </c>
      <c r="F892" s="19">
        <f>MAX(0,inputs!$B$13*(MIN(calculations!A892,inputs!$C$14)-inputs!$C$13))+MAX(0,inputs!$B$14*(calculations!A892-inputs!$C$14))</f>
        <v>5769.85</v>
      </c>
      <c r="G892" s="22">
        <f>MAX(MIN((calculations!A892-inputs!$B$21)/10000,100%),0) * inputs!$B$18</f>
        <v>2636.4</v>
      </c>
      <c r="H892" s="22">
        <f>IF(AND(inputs!$B$35="YES", calculations!A892&gt;=inputs!$B$36,calculations!A892&lt;inputs!$B$37),inputs!$B$38*MIN(2,inputs!$B$17),0)</f>
        <v>0</v>
      </c>
      <c r="I892" s="25">
        <f>MIN(inputs!$B$32,A892)</f>
        <v>20000</v>
      </c>
      <c r="J892" s="25">
        <f>inputs!$B$29*(1+inputs!$B$33)-MAX(0,inputs!$B$31*(I892-inputs!$B$30))</f>
        <v>46486.999999999993</v>
      </c>
      <c r="K892" s="26">
        <f t="shared" si="169"/>
        <v>20000</v>
      </c>
      <c r="L892" s="25">
        <f>MAX(0,J892*(1+inputs!$B$33)-MAX(0,inputs!$B$31*(K892-inputs!$B$30)))</f>
        <v>47184.304999999986</v>
      </c>
      <c r="M892" s="26">
        <f t="shared" si="170"/>
        <v>27666.666666666668</v>
      </c>
      <c r="N892" s="25">
        <f>MAX(0,L892*(1+inputs!$B$33)-MAX(0,inputs!$B$31*(M892-inputs!$B$30)))</f>
        <v>47218.629574999977</v>
      </c>
      <c r="O892" s="26">
        <f t="shared" si="171"/>
        <v>35333.333333333336</v>
      </c>
      <c r="P892" s="25">
        <f>MAX(0,N892*(1+inputs!$B$33)-MAX(0,inputs!$B$31*(O892-inputs!$B$30)))</f>
        <v>46563.469018624972</v>
      </c>
      <c r="Q892" s="26">
        <f t="shared" si="172"/>
        <v>43000</v>
      </c>
      <c r="R892" s="25">
        <f>MAX(0,P892*(1+inputs!$B$33)-MAX(0,inputs!$B$31*(Q892-inputs!$B$30)))</f>
        <v>45208.481053904339</v>
      </c>
      <c r="S892" s="26">
        <f t="shared" si="173"/>
        <v>50666.666666666672</v>
      </c>
      <c r="T892" s="25">
        <f>MAX(0,R892*(1+inputs!$B$33)-MAX(0,inputs!$B$31*(S892-inputs!$B$30)))</f>
        <v>43143.1682697129</v>
      </c>
      <c r="U892" s="26">
        <f t="shared" si="174"/>
        <v>58333.333333333336</v>
      </c>
      <c r="V892" s="25">
        <f>MAX(0,T892*(1+inputs!$B$33)-MAX(0,inputs!$B$31*(U892-inputs!$B$30)))</f>
        <v>40356.875793758583</v>
      </c>
      <c r="W892" s="26">
        <f t="shared" si="175"/>
        <v>66000</v>
      </c>
      <c r="X892" s="25">
        <f>MAX(0,V892*(1+inputs!$B$33)-MAX(0,inputs!$B$31*(W892-inputs!$B$30)))</f>
        <v>36838.788930664952</v>
      </c>
      <c r="Y892" s="26">
        <f t="shared" si="176"/>
        <v>73666.666666666657</v>
      </c>
      <c r="Z892" s="25">
        <f>MAX(0,X892*(1+inputs!$B$33)-MAX(0,inputs!$B$31*(Y892-inputs!$B$30)))</f>
        <v>32577.930764624925</v>
      </c>
      <c r="AA892" s="25">
        <f>MAX(0,Y892*(1+inputs!$B$33)-MAX(0,inputs!$B$31*(Z892-inputs!$B$30)))</f>
        <v>73656.212897850404</v>
      </c>
      <c r="AB892" s="26">
        <f t="shared" si="177"/>
        <v>89000</v>
      </c>
      <c r="AC892" s="25">
        <f>MAX(0,AA892*(1+inputs!$B$33)-MAX(0,inputs!$B$31*(AB892-inputs!$B$30)))</f>
        <v>68567.616091318152</v>
      </c>
      <c r="AD892" s="26">
        <f>IF(inputs!$B$27="YES",MAX(0,inputs!$B$31*(AB892-inputs!$B$30)),0)</f>
        <v>0</v>
      </c>
      <c r="AE892" s="3">
        <f t="shared" si="178"/>
        <v>31438.050000000003</v>
      </c>
      <c r="AF892" s="1">
        <f t="shared" si="181"/>
        <v>0.42</v>
      </c>
      <c r="AG892" s="8">
        <f t="shared" si="179"/>
        <v>57561.95</v>
      </c>
    </row>
    <row r="893" spans="1:33" x14ac:dyDescent="0.2">
      <c r="A893" s="11">
        <f t="shared" si="180"/>
        <v>89100</v>
      </c>
      <c r="B893" s="15">
        <f>inputs!$C$3-MAX(0,MIN((calculations!A893-inputs!$B$8)*0.5,inputs!$C$3))+IF(AND(inputs!$B$23="YES",A893&lt;=inputs!$B$25),inputs!$B$24,0)</f>
        <v>12570</v>
      </c>
      <c r="C893" s="15">
        <f>MAX(0,MIN(A893-B893,inputs!$C$4)*inputs!$B$3)</f>
        <v>7540.2000000000007</v>
      </c>
      <c r="D893" s="16">
        <f>MAX(0,(MIN(A893,inputs!$C$5)-(inputs!$C$4+B893))*inputs!$B$4)</f>
        <v>15531.6</v>
      </c>
      <c r="E893" s="16">
        <f>MAX(0, (calculations!A893-inputs!$C$5)*inputs!$B$5)</f>
        <v>0</v>
      </c>
      <c r="F893" s="19">
        <f>MAX(0,inputs!$B$13*(MIN(calculations!A893,inputs!$C$14)-inputs!$C$13))+MAX(0,inputs!$B$14*(calculations!A893-inputs!$C$14))</f>
        <v>5771.85</v>
      </c>
      <c r="G893" s="22">
        <f>MAX(MIN((calculations!A893-inputs!$B$21)/10000,100%),0) * inputs!$B$18</f>
        <v>2636.4</v>
      </c>
      <c r="H893" s="22">
        <f>IF(AND(inputs!$B$35="YES", calculations!A893&gt;=inputs!$B$36,calculations!A893&lt;inputs!$B$37),inputs!$B$38*MIN(2,inputs!$B$17),0)</f>
        <v>0</v>
      </c>
      <c r="I893" s="25">
        <f>MIN(inputs!$B$32,A893)</f>
        <v>20000</v>
      </c>
      <c r="J893" s="25">
        <f>inputs!$B$29*(1+inputs!$B$33)-MAX(0,inputs!$B$31*(I893-inputs!$B$30))</f>
        <v>46486.999999999993</v>
      </c>
      <c r="K893" s="26">
        <f t="shared" si="169"/>
        <v>20000</v>
      </c>
      <c r="L893" s="25">
        <f>MAX(0,J893*(1+inputs!$B$33)-MAX(0,inputs!$B$31*(K893-inputs!$B$30)))</f>
        <v>47184.304999999986</v>
      </c>
      <c r="M893" s="26">
        <f t="shared" si="170"/>
        <v>27677.777777777777</v>
      </c>
      <c r="N893" s="25">
        <f>MAX(0,L893*(1+inputs!$B$33)-MAX(0,inputs!$B$31*(M893-inputs!$B$30)))</f>
        <v>47217.629574999977</v>
      </c>
      <c r="O893" s="26">
        <f t="shared" si="171"/>
        <v>35355.555555555555</v>
      </c>
      <c r="P893" s="25">
        <f>MAX(0,N893*(1+inputs!$B$33)-MAX(0,inputs!$B$31*(O893-inputs!$B$30)))</f>
        <v>46560.454018624972</v>
      </c>
      <c r="Q893" s="26">
        <f t="shared" si="172"/>
        <v>43033.333333333328</v>
      </c>
      <c r="R893" s="25">
        <f>MAX(0,P893*(1+inputs!$B$33)-MAX(0,inputs!$B$31*(Q893-inputs!$B$30)))</f>
        <v>45202.420828904338</v>
      </c>
      <c r="S893" s="26">
        <f t="shared" si="173"/>
        <v>50711.111111111109</v>
      </c>
      <c r="T893" s="25">
        <f>MAX(0,R893*(1+inputs!$B$33)-MAX(0,inputs!$B$31*(S893-inputs!$B$30)))</f>
        <v>43133.017141337899</v>
      </c>
      <c r="U893" s="26">
        <f t="shared" si="174"/>
        <v>58388.888888888891</v>
      </c>
      <c r="V893" s="25">
        <f>MAX(0,T893*(1+inputs!$B$33)-MAX(0,inputs!$B$31*(U893-inputs!$B$30)))</f>
        <v>40341.57239845796</v>
      </c>
      <c r="W893" s="26">
        <f t="shared" si="175"/>
        <v>66066.666666666657</v>
      </c>
      <c r="X893" s="25">
        <f>MAX(0,V893*(1+inputs!$B$33)-MAX(0,inputs!$B$31*(W893-inputs!$B$30)))</f>
        <v>36817.255984434829</v>
      </c>
      <c r="Y893" s="26">
        <f t="shared" si="176"/>
        <v>73744.444444444438</v>
      </c>
      <c r="Z893" s="25">
        <f>MAX(0,X893*(1+inputs!$B$33)-MAX(0,inputs!$B$31*(Y893-inputs!$B$30)))</f>
        <v>32549.074824201347</v>
      </c>
      <c r="AA893" s="25">
        <f>MAX(0,Y893*(1+inputs!$B$33)-MAX(0,inputs!$B$31*(Z893-inputs!$B$30)))</f>
        <v>73737.754376932979</v>
      </c>
      <c r="AB893" s="26">
        <f t="shared" si="177"/>
        <v>89100</v>
      </c>
      <c r="AC893" s="25">
        <f>MAX(0,AA893*(1+inputs!$B$33)-MAX(0,inputs!$B$31*(AB893-inputs!$B$30)))</f>
        <v>68641.380692586958</v>
      </c>
      <c r="AD893" s="26">
        <f>IF(inputs!$B$27="YES",MAX(0,inputs!$B$31*(AB893-inputs!$B$30)),0)</f>
        <v>0</v>
      </c>
      <c r="AE893" s="3">
        <f t="shared" si="178"/>
        <v>31480.050000000003</v>
      </c>
      <c r="AF893" s="1">
        <f t="shared" si="181"/>
        <v>0.42</v>
      </c>
      <c r="AG893" s="8">
        <f t="shared" si="179"/>
        <v>57619.95</v>
      </c>
    </row>
    <row r="894" spans="1:33" x14ac:dyDescent="0.2">
      <c r="A894" s="11">
        <f t="shared" si="180"/>
        <v>89200</v>
      </c>
      <c r="B894" s="15">
        <f>inputs!$C$3-MAX(0,MIN((calculations!A894-inputs!$B$8)*0.5,inputs!$C$3))+IF(AND(inputs!$B$23="YES",A894&lt;=inputs!$B$25),inputs!$B$24,0)</f>
        <v>12570</v>
      </c>
      <c r="C894" s="15">
        <f>MAX(0,MIN(A894-B894,inputs!$C$4)*inputs!$B$3)</f>
        <v>7540.2000000000007</v>
      </c>
      <c r="D894" s="16">
        <f>MAX(0,(MIN(A894,inputs!$C$5)-(inputs!$C$4+B894))*inputs!$B$4)</f>
        <v>15571.6</v>
      </c>
      <c r="E894" s="16">
        <f>MAX(0, (calculations!A894-inputs!$C$5)*inputs!$B$5)</f>
        <v>0</v>
      </c>
      <c r="F894" s="19">
        <f>MAX(0,inputs!$B$13*(MIN(calculations!A894,inputs!$C$14)-inputs!$C$13))+MAX(0,inputs!$B$14*(calculations!A894-inputs!$C$14))</f>
        <v>5773.85</v>
      </c>
      <c r="G894" s="22">
        <f>MAX(MIN((calculations!A894-inputs!$B$21)/10000,100%),0) * inputs!$B$18</f>
        <v>2636.4</v>
      </c>
      <c r="H894" s="22">
        <f>IF(AND(inputs!$B$35="YES", calculations!A894&gt;=inputs!$B$36,calculations!A894&lt;inputs!$B$37),inputs!$B$38*MIN(2,inputs!$B$17),0)</f>
        <v>0</v>
      </c>
      <c r="I894" s="25">
        <f>MIN(inputs!$B$32,A894)</f>
        <v>20000</v>
      </c>
      <c r="J894" s="25">
        <f>inputs!$B$29*(1+inputs!$B$33)-MAX(0,inputs!$B$31*(I894-inputs!$B$30))</f>
        <v>46486.999999999993</v>
      </c>
      <c r="K894" s="26">
        <f t="shared" si="169"/>
        <v>20000</v>
      </c>
      <c r="L894" s="25">
        <f>MAX(0,J894*(1+inputs!$B$33)-MAX(0,inputs!$B$31*(K894-inputs!$B$30)))</f>
        <v>47184.304999999986</v>
      </c>
      <c r="M894" s="26">
        <f t="shared" si="170"/>
        <v>27688.888888888891</v>
      </c>
      <c r="N894" s="25">
        <f>MAX(0,L894*(1+inputs!$B$33)-MAX(0,inputs!$B$31*(M894-inputs!$B$30)))</f>
        <v>47216.629574999977</v>
      </c>
      <c r="O894" s="26">
        <f t="shared" si="171"/>
        <v>35377.777777777781</v>
      </c>
      <c r="P894" s="25">
        <f>MAX(0,N894*(1+inputs!$B$33)-MAX(0,inputs!$B$31*(O894-inputs!$B$30)))</f>
        <v>46557.439018624973</v>
      </c>
      <c r="Q894" s="26">
        <f t="shared" si="172"/>
        <v>43066.666666666672</v>
      </c>
      <c r="R894" s="25">
        <f>MAX(0,P894*(1+inputs!$B$33)-MAX(0,inputs!$B$31*(Q894-inputs!$B$30)))</f>
        <v>45196.360603904337</v>
      </c>
      <c r="S894" s="26">
        <f t="shared" si="173"/>
        <v>50755.555555555555</v>
      </c>
      <c r="T894" s="25">
        <f>MAX(0,R894*(1+inputs!$B$33)-MAX(0,inputs!$B$31*(S894-inputs!$B$30)))</f>
        <v>43122.866012962899</v>
      </c>
      <c r="U894" s="26">
        <f t="shared" si="174"/>
        <v>58444.444444444445</v>
      </c>
      <c r="V894" s="25">
        <f>MAX(0,T894*(1+inputs!$B$33)-MAX(0,inputs!$B$31*(U894-inputs!$B$30)))</f>
        <v>40326.269003157337</v>
      </c>
      <c r="W894" s="26">
        <f t="shared" si="175"/>
        <v>66133.333333333343</v>
      </c>
      <c r="X894" s="25">
        <f>MAX(0,V894*(1+inputs!$B$33)-MAX(0,inputs!$B$31*(W894-inputs!$B$30)))</f>
        <v>36795.723038204691</v>
      </c>
      <c r="Y894" s="26">
        <f t="shared" si="176"/>
        <v>73822.222222222219</v>
      </c>
      <c r="Z894" s="25">
        <f>MAX(0,X894*(1+inputs!$B$33)-MAX(0,inputs!$B$31*(Y894-inputs!$B$30)))</f>
        <v>32520.218883777761</v>
      </c>
      <c r="AA894" s="25">
        <f>MAX(0,Y894*(1+inputs!$B$33)-MAX(0,inputs!$B$31*(Z894-inputs!$B$30)))</f>
        <v>73819.295856015553</v>
      </c>
      <c r="AB894" s="26">
        <f t="shared" si="177"/>
        <v>89200</v>
      </c>
      <c r="AC894" s="25">
        <f>MAX(0,AA894*(1+inputs!$B$33)-MAX(0,inputs!$B$31*(AB894-inputs!$B$30)))</f>
        <v>68715.145293855778</v>
      </c>
      <c r="AD894" s="26">
        <f>IF(inputs!$B$27="YES",MAX(0,inputs!$B$31*(AB894-inputs!$B$30)),0)</f>
        <v>0</v>
      </c>
      <c r="AE894" s="3">
        <f t="shared" si="178"/>
        <v>31522.050000000003</v>
      </c>
      <c r="AF894" s="1">
        <f t="shared" si="181"/>
        <v>0.42</v>
      </c>
      <c r="AG894" s="8">
        <f t="shared" si="179"/>
        <v>57677.95</v>
      </c>
    </row>
    <row r="895" spans="1:33" x14ac:dyDescent="0.2">
      <c r="A895" s="11">
        <f t="shared" si="180"/>
        <v>89300</v>
      </c>
      <c r="B895" s="15">
        <f>inputs!$C$3-MAX(0,MIN((calculations!A895-inputs!$B$8)*0.5,inputs!$C$3))+IF(AND(inputs!$B$23="YES",A895&lt;=inputs!$B$25),inputs!$B$24,0)</f>
        <v>12570</v>
      </c>
      <c r="C895" s="15">
        <f>MAX(0,MIN(A895-B895,inputs!$C$4)*inputs!$B$3)</f>
        <v>7540.2000000000007</v>
      </c>
      <c r="D895" s="16">
        <f>MAX(0,(MIN(A895,inputs!$C$5)-(inputs!$C$4+B895))*inputs!$B$4)</f>
        <v>15611.6</v>
      </c>
      <c r="E895" s="16">
        <f>MAX(0, (calculations!A895-inputs!$C$5)*inputs!$B$5)</f>
        <v>0</v>
      </c>
      <c r="F895" s="19">
        <f>MAX(0,inputs!$B$13*(MIN(calculations!A895,inputs!$C$14)-inputs!$C$13))+MAX(0,inputs!$B$14*(calculations!A895-inputs!$C$14))</f>
        <v>5775.85</v>
      </c>
      <c r="G895" s="22">
        <f>MAX(MIN((calculations!A895-inputs!$B$21)/10000,100%),0) * inputs!$B$18</f>
        <v>2636.4</v>
      </c>
      <c r="H895" s="22">
        <f>IF(AND(inputs!$B$35="YES", calculations!A895&gt;=inputs!$B$36,calculations!A895&lt;inputs!$B$37),inputs!$B$38*MIN(2,inputs!$B$17),0)</f>
        <v>0</v>
      </c>
      <c r="I895" s="25">
        <f>MIN(inputs!$B$32,A895)</f>
        <v>20000</v>
      </c>
      <c r="J895" s="25">
        <f>inputs!$B$29*(1+inputs!$B$33)-MAX(0,inputs!$B$31*(I895-inputs!$B$30))</f>
        <v>46486.999999999993</v>
      </c>
      <c r="K895" s="26">
        <f t="shared" si="169"/>
        <v>20000</v>
      </c>
      <c r="L895" s="25">
        <f>MAX(0,J895*(1+inputs!$B$33)-MAX(0,inputs!$B$31*(K895-inputs!$B$30)))</f>
        <v>47184.304999999986</v>
      </c>
      <c r="M895" s="26">
        <f t="shared" si="170"/>
        <v>27700</v>
      </c>
      <c r="N895" s="25">
        <f>MAX(0,L895*(1+inputs!$B$33)-MAX(0,inputs!$B$31*(M895-inputs!$B$30)))</f>
        <v>47215.629574999977</v>
      </c>
      <c r="O895" s="26">
        <f t="shared" si="171"/>
        <v>35400</v>
      </c>
      <c r="P895" s="25">
        <f>MAX(0,N895*(1+inputs!$B$33)-MAX(0,inputs!$B$31*(O895-inputs!$B$30)))</f>
        <v>46554.424018624974</v>
      </c>
      <c r="Q895" s="26">
        <f t="shared" si="172"/>
        <v>43100</v>
      </c>
      <c r="R895" s="25">
        <f>MAX(0,P895*(1+inputs!$B$33)-MAX(0,inputs!$B$31*(Q895-inputs!$B$30)))</f>
        <v>45190.300378904343</v>
      </c>
      <c r="S895" s="26">
        <f t="shared" si="173"/>
        <v>50800</v>
      </c>
      <c r="T895" s="25">
        <f>MAX(0,R895*(1+inputs!$B$33)-MAX(0,inputs!$B$31*(S895-inputs!$B$30)))</f>
        <v>43112.714884587898</v>
      </c>
      <c r="U895" s="26">
        <f t="shared" si="174"/>
        <v>58500</v>
      </c>
      <c r="V895" s="25">
        <f>MAX(0,T895*(1+inputs!$B$33)-MAX(0,inputs!$B$31*(U895-inputs!$B$30)))</f>
        <v>40310.965607856713</v>
      </c>
      <c r="W895" s="26">
        <f t="shared" si="175"/>
        <v>66200</v>
      </c>
      <c r="X895" s="25">
        <f>MAX(0,V895*(1+inputs!$B$33)-MAX(0,inputs!$B$31*(W895-inputs!$B$30)))</f>
        <v>36774.19009197456</v>
      </c>
      <c r="Y895" s="26">
        <f t="shared" si="176"/>
        <v>73900</v>
      </c>
      <c r="Z895" s="25">
        <f>MAX(0,X895*(1+inputs!$B$33)-MAX(0,inputs!$B$31*(Y895-inputs!$B$30)))</f>
        <v>32491.362943354176</v>
      </c>
      <c r="AA895" s="25">
        <f>MAX(0,Y895*(1+inputs!$B$33)-MAX(0,inputs!$B$31*(Z895-inputs!$B$30)))</f>
        <v>73900.837335098127</v>
      </c>
      <c r="AB895" s="26">
        <f t="shared" si="177"/>
        <v>89300</v>
      </c>
      <c r="AC895" s="25">
        <f>MAX(0,AA895*(1+inputs!$B$33)-MAX(0,inputs!$B$31*(AB895-inputs!$B$30)))</f>
        <v>68788.909895124583</v>
      </c>
      <c r="AD895" s="26">
        <f>IF(inputs!$B$27="YES",MAX(0,inputs!$B$31*(AB895-inputs!$B$30)),0)</f>
        <v>0</v>
      </c>
      <c r="AE895" s="3">
        <f t="shared" si="178"/>
        <v>31564.050000000003</v>
      </c>
      <c r="AF895" s="1">
        <f t="shared" si="181"/>
        <v>0.42</v>
      </c>
      <c r="AG895" s="8">
        <f t="shared" si="179"/>
        <v>57735.95</v>
      </c>
    </row>
    <row r="896" spans="1:33" x14ac:dyDescent="0.2">
      <c r="A896" s="11">
        <f t="shared" si="180"/>
        <v>89400</v>
      </c>
      <c r="B896" s="15">
        <f>inputs!$C$3-MAX(0,MIN((calculations!A896-inputs!$B$8)*0.5,inputs!$C$3))+IF(AND(inputs!$B$23="YES",A896&lt;=inputs!$B$25),inputs!$B$24,0)</f>
        <v>12570</v>
      </c>
      <c r="C896" s="15">
        <f>MAX(0,MIN(A896-B896,inputs!$C$4)*inputs!$B$3)</f>
        <v>7540.2000000000007</v>
      </c>
      <c r="D896" s="16">
        <f>MAX(0,(MIN(A896,inputs!$C$5)-(inputs!$C$4+B896))*inputs!$B$4)</f>
        <v>15651.6</v>
      </c>
      <c r="E896" s="16">
        <f>MAX(0, (calculations!A896-inputs!$C$5)*inputs!$B$5)</f>
        <v>0</v>
      </c>
      <c r="F896" s="19">
        <f>MAX(0,inputs!$B$13*(MIN(calculations!A896,inputs!$C$14)-inputs!$C$13))+MAX(0,inputs!$B$14*(calculations!A896-inputs!$C$14))</f>
        <v>5777.85</v>
      </c>
      <c r="G896" s="22">
        <f>MAX(MIN((calculations!A896-inputs!$B$21)/10000,100%),0) * inputs!$B$18</f>
        <v>2636.4</v>
      </c>
      <c r="H896" s="22">
        <f>IF(AND(inputs!$B$35="YES", calculations!A896&gt;=inputs!$B$36,calculations!A896&lt;inputs!$B$37),inputs!$B$38*MIN(2,inputs!$B$17),0)</f>
        <v>0</v>
      </c>
      <c r="I896" s="25">
        <f>MIN(inputs!$B$32,A896)</f>
        <v>20000</v>
      </c>
      <c r="J896" s="25">
        <f>inputs!$B$29*(1+inputs!$B$33)-MAX(0,inputs!$B$31*(I896-inputs!$B$30))</f>
        <v>46486.999999999993</v>
      </c>
      <c r="K896" s="26">
        <f t="shared" si="169"/>
        <v>20000</v>
      </c>
      <c r="L896" s="25">
        <f>MAX(0,J896*(1+inputs!$B$33)-MAX(0,inputs!$B$31*(K896-inputs!$B$30)))</f>
        <v>47184.304999999986</v>
      </c>
      <c r="M896" s="26">
        <f t="shared" si="170"/>
        <v>27711.111111111109</v>
      </c>
      <c r="N896" s="25">
        <f>MAX(0,L896*(1+inputs!$B$33)-MAX(0,inputs!$B$31*(M896-inputs!$B$30)))</f>
        <v>47214.629574999977</v>
      </c>
      <c r="O896" s="26">
        <f t="shared" si="171"/>
        <v>35422.222222222219</v>
      </c>
      <c r="P896" s="25">
        <f>MAX(0,N896*(1+inputs!$B$33)-MAX(0,inputs!$B$31*(O896-inputs!$B$30)))</f>
        <v>46551.409018624967</v>
      </c>
      <c r="Q896" s="26">
        <f t="shared" si="172"/>
        <v>43133.333333333328</v>
      </c>
      <c r="R896" s="25">
        <f>MAX(0,P896*(1+inputs!$B$33)-MAX(0,inputs!$B$31*(Q896-inputs!$B$30)))</f>
        <v>45184.240153904335</v>
      </c>
      <c r="S896" s="26">
        <f t="shared" si="173"/>
        <v>50844.444444444445</v>
      </c>
      <c r="T896" s="25">
        <f>MAX(0,R896*(1+inputs!$B$33)-MAX(0,inputs!$B$31*(S896-inputs!$B$30)))</f>
        <v>43102.56375621289</v>
      </c>
      <c r="U896" s="26">
        <f t="shared" si="174"/>
        <v>58555.555555555555</v>
      </c>
      <c r="V896" s="25">
        <f>MAX(0,T896*(1+inputs!$B$33)-MAX(0,inputs!$B$31*(U896-inputs!$B$30)))</f>
        <v>40295.662212556075</v>
      </c>
      <c r="W896" s="26">
        <f t="shared" si="175"/>
        <v>66266.666666666657</v>
      </c>
      <c r="X896" s="25">
        <f>MAX(0,V896*(1+inputs!$B$33)-MAX(0,inputs!$B$31*(W896-inputs!$B$30)))</f>
        <v>36752.657145744408</v>
      </c>
      <c r="Y896" s="26">
        <f t="shared" si="176"/>
        <v>73977.777777777781</v>
      </c>
      <c r="Z896" s="25">
        <f>MAX(0,X896*(1+inputs!$B$33)-MAX(0,inputs!$B$31*(Y896-inputs!$B$30)))</f>
        <v>32462.507002930572</v>
      </c>
      <c r="AA896" s="25">
        <f>MAX(0,Y896*(1+inputs!$B$33)-MAX(0,inputs!$B$31*(Z896-inputs!$B$30)))</f>
        <v>73982.378814180687</v>
      </c>
      <c r="AB896" s="26">
        <f t="shared" si="177"/>
        <v>89400</v>
      </c>
      <c r="AC896" s="25">
        <f>MAX(0,AA896*(1+inputs!$B$33)-MAX(0,inputs!$B$31*(AB896-inputs!$B$30)))</f>
        <v>68862.674496393389</v>
      </c>
      <c r="AD896" s="26">
        <f>IF(inputs!$B$27="YES",MAX(0,inputs!$B$31*(AB896-inputs!$B$30)),0)</f>
        <v>0</v>
      </c>
      <c r="AE896" s="3">
        <f t="shared" si="178"/>
        <v>31606.050000000003</v>
      </c>
      <c r="AF896" s="1">
        <f t="shared" si="181"/>
        <v>0.42</v>
      </c>
      <c r="AG896" s="8">
        <f t="shared" si="179"/>
        <v>57793.95</v>
      </c>
    </row>
    <row r="897" spans="1:33" x14ac:dyDescent="0.2">
      <c r="A897" s="11">
        <f t="shared" si="180"/>
        <v>89500</v>
      </c>
      <c r="B897" s="15">
        <f>inputs!$C$3-MAX(0,MIN((calculations!A897-inputs!$B$8)*0.5,inputs!$C$3))+IF(AND(inputs!$B$23="YES",A897&lt;=inputs!$B$25),inputs!$B$24,0)</f>
        <v>12570</v>
      </c>
      <c r="C897" s="15">
        <f>MAX(0,MIN(A897-B897,inputs!$C$4)*inputs!$B$3)</f>
        <v>7540.2000000000007</v>
      </c>
      <c r="D897" s="16">
        <f>MAX(0,(MIN(A897,inputs!$C$5)-(inputs!$C$4+B897))*inputs!$B$4)</f>
        <v>15691.6</v>
      </c>
      <c r="E897" s="16">
        <f>MAX(0, (calculations!A897-inputs!$C$5)*inputs!$B$5)</f>
        <v>0</v>
      </c>
      <c r="F897" s="19">
        <f>MAX(0,inputs!$B$13*(MIN(calculations!A897,inputs!$C$14)-inputs!$C$13))+MAX(0,inputs!$B$14*(calculations!A897-inputs!$C$14))</f>
        <v>5779.85</v>
      </c>
      <c r="G897" s="22">
        <f>MAX(MIN((calculations!A897-inputs!$B$21)/10000,100%),0) * inputs!$B$18</f>
        <v>2636.4</v>
      </c>
      <c r="H897" s="22">
        <f>IF(AND(inputs!$B$35="YES", calculations!A897&gt;=inputs!$B$36,calculations!A897&lt;inputs!$B$37),inputs!$B$38*MIN(2,inputs!$B$17),0)</f>
        <v>0</v>
      </c>
      <c r="I897" s="25">
        <f>MIN(inputs!$B$32,A897)</f>
        <v>20000</v>
      </c>
      <c r="J897" s="25">
        <f>inputs!$B$29*(1+inputs!$B$33)-MAX(0,inputs!$B$31*(I897-inputs!$B$30))</f>
        <v>46486.999999999993</v>
      </c>
      <c r="K897" s="26">
        <f t="shared" si="169"/>
        <v>20000</v>
      </c>
      <c r="L897" s="25">
        <f>MAX(0,J897*(1+inputs!$B$33)-MAX(0,inputs!$B$31*(K897-inputs!$B$30)))</f>
        <v>47184.304999999986</v>
      </c>
      <c r="M897" s="26">
        <f t="shared" si="170"/>
        <v>27722.222222222223</v>
      </c>
      <c r="N897" s="25">
        <f>MAX(0,L897*(1+inputs!$B$33)-MAX(0,inputs!$B$31*(M897-inputs!$B$30)))</f>
        <v>47213.629574999977</v>
      </c>
      <c r="O897" s="26">
        <f t="shared" si="171"/>
        <v>35444.444444444445</v>
      </c>
      <c r="P897" s="25">
        <f>MAX(0,N897*(1+inputs!$B$33)-MAX(0,inputs!$B$31*(O897-inputs!$B$30)))</f>
        <v>46548.394018624967</v>
      </c>
      <c r="Q897" s="26">
        <f t="shared" si="172"/>
        <v>43166.666666666672</v>
      </c>
      <c r="R897" s="25">
        <f>MAX(0,P897*(1+inputs!$B$33)-MAX(0,inputs!$B$31*(Q897-inputs!$B$30)))</f>
        <v>45178.179928904334</v>
      </c>
      <c r="S897" s="26">
        <f t="shared" si="173"/>
        <v>50888.888888888891</v>
      </c>
      <c r="T897" s="25">
        <f>MAX(0,R897*(1+inputs!$B$33)-MAX(0,inputs!$B$31*(S897-inputs!$B$30)))</f>
        <v>43092.41262783789</v>
      </c>
      <c r="U897" s="26">
        <f t="shared" si="174"/>
        <v>58611.111111111109</v>
      </c>
      <c r="V897" s="25">
        <f>MAX(0,T897*(1+inputs!$B$33)-MAX(0,inputs!$B$31*(U897-inputs!$B$30)))</f>
        <v>40280.358817255452</v>
      </c>
      <c r="W897" s="26">
        <f t="shared" si="175"/>
        <v>66333.333333333343</v>
      </c>
      <c r="X897" s="25">
        <f>MAX(0,V897*(1+inputs!$B$33)-MAX(0,inputs!$B$31*(W897-inputs!$B$30)))</f>
        <v>36731.124199514277</v>
      </c>
      <c r="Y897" s="26">
        <f t="shared" si="176"/>
        <v>74055.555555555562</v>
      </c>
      <c r="Z897" s="25">
        <f>MAX(0,X897*(1+inputs!$B$33)-MAX(0,inputs!$B$31*(Y897-inputs!$B$30)))</f>
        <v>32433.651062506986</v>
      </c>
      <c r="AA897" s="25">
        <f>MAX(0,Y897*(1+inputs!$B$33)-MAX(0,inputs!$B$31*(Z897-inputs!$B$30)))</f>
        <v>74063.920293263262</v>
      </c>
      <c r="AB897" s="26">
        <f t="shared" si="177"/>
        <v>89500</v>
      </c>
      <c r="AC897" s="25">
        <f>MAX(0,AA897*(1+inputs!$B$33)-MAX(0,inputs!$B$31*(AB897-inputs!$B$30)))</f>
        <v>68936.439097662194</v>
      </c>
      <c r="AD897" s="26">
        <f>IF(inputs!$B$27="YES",MAX(0,inputs!$B$31*(AB897-inputs!$B$30)),0)</f>
        <v>0</v>
      </c>
      <c r="AE897" s="3">
        <f t="shared" si="178"/>
        <v>31648.050000000003</v>
      </c>
      <c r="AF897" s="1">
        <f t="shared" si="181"/>
        <v>0.42</v>
      </c>
      <c r="AG897" s="8">
        <f t="shared" si="179"/>
        <v>57851.95</v>
      </c>
    </row>
    <row r="898" spans="1:33" x14ac:dyDescent="0.2">
      <c r="A898" s="11">
        <f t="shared" si="180"/>
        <v>89600</v>
      </c>
      <c r="B898" s="15">
        <f>inputs!$C$3-MAX(0,MIN((calculations!A898-inputs!$B$8)*0.5,inputs!$C$3))+IF(AND(inputs!$B$23="YES",A898&lt;=inputs!$B$25),inputs!$B$24,0)</f>
        <v>12570</v>
      </c>
      <c r="C898" s="15">
        <f>MAX(0,MIN(A898-B898,inputs!$C$4)*inputs!$B$3)</f>
        <v>7540.2000000000007</v>
      </c>
      <c r="D898" s="16">
        <f>MAX(0,(MIN(A898,inputs!$C$5)-(inputs!$C$4+B898))*inputs!$B$4)</f>
        <v>15731.6</v>
      </c>
      <c r="E898" s="16">
        <f>MAX(0, (calculations!A898-inputs!$C$5)*inputs!$B$5)</f>
        <v>0</v>
      </c>
      <c r="F898" s="19">
        <f>MAX(0,inputs!$B$13*(MIN(calculations!A898,inputs!$C$14)-inputs!$C$13))+MAX(0,inputs!$B$14*(calculations!A898-inputs!$C$14))</f>
        <v>5781.85</v>
      </c>
      <c r="G898" s="22">
        <f>MAX(MIN((calculations!A898-inputs!$B$21)/10000,100%),0) * inputs!$B$18</f>
        <v>2636.4</v>
      </c>
      <c r="H898" s="22">
        <f>IF(AND(inputs!$B$35="YES", calculations!A898&gt;=inputs!$B$36,calculations!A898&lt;inputs!$B$37),inputs!$B$38*MIN(2,inputs!$B$17),0)</f>
        <v>0</v>
      </c>
      <c r="I898" s="25">
        <f>MIN(inputs!$B$32,A898)</f>
        <v>20000</v>
      </c>
      <c r="J898" s="25">
        <f>inputs!$B$29*(1+inputs!$B$33)-MAX(0,inputs!$B$31*(I898-inputs!$B$30))</f>
        <v>46486.999999999993</v>
      </c>
      <c r="K898" s="26">
        <f t="shared" ref="K898:K961" si="182">$I898+(INT(COLUMN(K$1)/2) - 5) * ($A898-$I898)/9</f>
        <v>20000</v>
      </c>
      <c r="L898" s="25">
        <f>MAX(0,J898*(1+inputs!$B$33)-MAX(0,inputs!$B$31*(K898-inputs!$B$30)))</f>
        <v>47184.304999999986</v>
      </c>
      <c r="M898" s="26">
        <f t="shared" ref="M898:M961" si="183">$I898+(INT(COLUMN(M$1)/2) - 5) * ($A898-$I898)/9</f>
        <v>27733.333333333332</v>
      </c>
      <c r="N898" s="25">
        <f>MAX(0,L898*(1+inputs!$B$33)-MAX(0,inputs!$B$31*(M898-inputs!$B$30)))</f>
        <v>47212.629574999977</v>
      </c>
      <c r="O898" s="26">
        <f t="shared" ref="O898:O961" si="184">$I898+(INT(COLUMN(O$1)/2) - 5) * ($A898-$I898)/9</f>
        <v>35466.666666666664</v>
      </c>
      <c r="P898" s="25">
        <f>MAX(0,N898*(1+inputs!$B$33)-MAX(0,inputs!$B$31*(O898-inputs!$B$30)))</f>
        <v>46545.379018624968</v>
      </c>
      <c r="Q898" s="26">
        <f t="shared" ref="Q898:Q961" si="185">$I898+(INT(COLUMN(Q$1)/2) - 5) * ($A898-$I898)/9</f>
        <v>43200</v>
      </c>
      <c r="R898" s="25">
        <f>MAX(0,P898*(1+inputs!$B$33)-MAX(0,inputs!$B$31*(Q898-inputs!$B$30)))</f>
        <v>45172.119703904333</v>
      </c>
      <c r="S898" s="26">
        <f t="shared" ref="S898:S961" si="186">$I898+(INT(COLUMN(S$1)/2) - 5) * ($A898-$I898)/9</f>
        <v>50933.333333333328</v>
      </c>
      <c r="T898" s="25">
        <f>MAX(0,R898*(1+inputs!$B$33)-MAX(0,inputs!$B$31*(S898-inputs!$B$30)))</f>
        <v>43082.261499462889</v>
      </c>
      <c r="U898" s="26">
        <f t="shared" ref="U898:U961" si="187">$I898+(INT(COLUMN(U$1)/2) - 5) * ($A898-$I898)/9</f>
        <v>58666.666666666664</v>
      </c>
      <c r="V898" s="25">
        <f>MAX(0,T898*(1+inputs!$B$33)-MAX(0,inputs!$B$31*(U898-inputs!$B$30)))</f>
        <v>40265.055421954828</v>
      </c>
      <c r="W898" s="26">
        <f t="shared" ref="W898:W961" si="188">$I898+(INT(COLUMN(W$1)/2) - 5) * ($A898-$I898)/9</f>
        <v>66400</v>
      </c>
      <c r="X898" s="25">
        <f>MAX(0,V898*(1+inputs!$B$33)-MAX(0,inputs!$B$31*(W898-inputs!$B$30)))</f>
        <v>36709.591253284147</v>
      </c>
      <c r="Y898" s="26">
        <f t="shared" ref="Y898:Y961" si="189">$I898+(INT(COLUMN(Y$1)/2) - 5) * ($A898-$I898)/9</f>
        <v>74133.333333333343</v>
      </c>
      <c r="Z898" s="25">
        <f>MAX(0,X898*(1+inputs!$B$33)-MAX(0,inputs!$B$31*(Y898-inputs!$B$30)))</f>
        <v>32404.7951220834</v>
      </c>
      <c r="AA898" s="25">
        <f>MAX(0,Y898*(1+inputs!$B$33)-MAX(0,inputs!$B$31*(Z898-inputs!$B$30)))</f>
        <v>74145.461772345836</v>
      </c>
      <c r="AB898" s="26">
        <f t="shared" ref="AB898:AB961" si="190">$I898+(INT(COLUMN(AB$1)/2) - 5) * ($A898-$I898)/9</f>
        <v>89600</v>
      </c>
      <c r="AC898" s="25">
        <f>MAX(0,AA898*(1+inputs!$B$33)-MAX(0,inputs!$B$31*(AB898-inputs!$B$30)))</f>
        <v>69010.203698931015</v>
      </c>
      <c r="AD898" s="26">
        <f>IF(inputs!$B$27="YES",MAX(0,inputs!$B$31*(AB898-inputs!$B$30)),0)</f>
        <v>0</v>
      </c>
      <c r="AE898" s="3">
        <f t="shared" ref="AE898:AE961" si="191">SUM(C898:G898)+AD898-H898</f>
        <v>31690.050000000003</v>
      </c>
      <c r="AF898" s="1">
        <f t="shared" si="181"/>
        <v>0.42</v>
      </c>
      <c r="AG898" s="8">
        <f t="shared" ref="AG898:AG961" si="192">A898-AE898</f>
        <v>57909.95</v>
      </c>
    </row>
    <row r="899" spans="1:33" x14ac:dyDescent="0.2">
      <c r="A899" s="11">
        <f t="shared" ref="A899:A962" si="193">(ROW(A899)-2)*100</f>
        <v>89700</v>
      </c>
      <c r="B899" s="15">
        <f>inputs!$C$3-MAX(0,MIN((calculations!A899-inputs!$B$8)*0.5,inputs!$C$3))+IF(AND(inputs!$B$23="YES",A899&lt;=inputs!$B$25),inputs!$B$24,0)</f>
        <v>12570</v>
      </c>
      <c r="C899" s="15">
        <f>MAX(0,MIN(A899-B899,inputs!$C$4)*inputs!$B$3)</f>
        <v>7540.2000000000007</v>
      </c>
      <c r="D899" s="16">
        <f>MAX(0,(MIN(A899,inputs!$C$5)-(inputs!$C$4+B899))*inputs!$B$4)</f>
        <v>15771.6</v>
      </c>
      <c r="E899" s="16">
        <f>MAX(0, (calculations!A899-inputs!$C$5)*inputs!$B$5)</f>
        <v>0</v>
      </c>
      <c r="F899" s="19">
        <f>MAX(0,inputs!$B$13*(MIN(calculations!A899,inputs!$C$14)-inputs!$C$13))+MAX(0,inputs!$B$14*(calculations!A899-inputs!$C$14))</f>
        <v>5783.85</v>
      </c>
      <c r="G899" s="22">
        <f>MAX(MIN((calculations!A899-inputs!$B$21)/10000,100%),0) * inputs!$B$18</f>
        <v>2636.4</v>
      </c>
      <c r="H899" s="22">
        <f>IF(AND(inputs!$B$35="YES", calculations!A899&gt;=inputs!$B$36,calculations!A899&lt;inputs!$B$37),inputs!$B$38*MIN(2,inputs!$B$17),0)</f>
        <v>0</v>
      </c>
      <c r="I899" s="25">
        <f>MIN(inputs!$B$32,A899)</f>
        <v>20000</v>
      </c>
      <c r="J899" s="25">
        <f>inputs!$B$29*(1+inputs!$B$33)-MAX(0,inputs!$B$31*(I899-inputs!$B$30))</f>
        <v>46486.999999999993</v>
      </c>
      <c r="K899" s="26">
        <f t="shared" si="182"/>
        <v>20000</v>
      </c>
      <c r="L899" s="25">
        <f>MAX(0,J899*(1+inputs!$B$33)-MAX(0,inputs!$B$31*(K899-inputs!$B$30)))</f>
        <v>47184.304999999986</v>
      </c>
      <c r="M899" s="26">
        <f t="shared" si="183"/>
        <v>27744.444444444445</v>
      </c>
      <c r="N899" s="25">
        <f>MAX(0,L899*(1+inputs!$B$33)-MAX(0,inputs!$B$31*(M899-inputs!$B$30)))</f>
        <v>47211.629574999977</v>
      </c>
      <c r="O899" s="26">
        <f t="shared" si="184"/>
        <v>35488.888888888891</v>
      </c>
      <c r="P899" s="25">
        <f>MAX(0,N899*(1+inputs!$B$33)-MAX(0,inputs!$B$31*(O899-inputs!$B$30)))</f>
        <v>46542.364018624969</v>
      </c>
      <c r="Q899" s="26">
        <f t="shared" si="185"/>
        <v>43233.333333333328</v>
      </c>
      <c r="R899" s="25">
        <f>MAX(0,P899*(1+inputs!$B$33)-MAX(0,inputs!$B$31*(Q899-inputs!$B$30)))</f>
        <v>45166.059478904339</v>
      </c>
      <c r="S899" s="26">
        <f t="shared" si="186"/>
        <v>50977.777777777781</v>
      </c>
      <c r="T899" s="25">
        <f>MAX(0,R899*(1+inputs!$B$33)-MAX(0,inputs!$B$31*(S899-inputs!$B$30)))</f>
        <v>43072.110371087896</v>
      </c>
      <c r="U899" s="26">
        <f t="shared" si="187"/>
        <v>58722.222222222219</v>
      </c>
      <c r="V899" s="25">
        <f>MAX(0,T899*(1+inputs!$B$33)-MAX(0,inputs!$B$31*(U899-inputs!$B$30)))</f>
        <v>40249.752026654205</v>
      </c>
      <c r="W899" s="26">
        <f t="shared" si="188"/>
        <v>66466.666666666657</v>
      </c>
      <c r="X899" s="25">
        <f>MAX(0,V899*(1+inputs!$B$33)-MAX(0,inputs!$B$31*(W899-inputs!$B$30)))</f>
        <v>36688.058307054016</v>
      </c>
      <c r="Y899" s="26">
        <f t="shared" si="189"/>
        <v>74211.111111111109</v>
      </c>
      <c r="Z899" s="25">
        <f>MAX(0,X899*(1+inputs!$B$33)-MAX(0,inputs!$B$31*(Y899-inputs!$B$30)))</f>
        <v>32375.939181659825</v>
      </c>
      <c r="AA899" s="25">
        <f>MAX(0,Y899*(1+inputs!$B$33)-MAX(0,inputs!$B$31*(Z899-inputs!$B$30)))</f>
        <v>74227.003251428381</v>
      </c>
      <c r="AB899" s="26">
        <f t="shared" si="190"/>
        <v>89700</v>
      </c>
      <c r="AC899" s="25">
        <f>MAX(0,AA899*(1+inputs!$B$33)-MAX(0,inputs!$B$31*(AB899-inputs!$B$30)))</f>
        <v>69083.968300199791</v>
      </c>
      <c r="AD899" s="26">
        <f>IF(inputs!$B$27="YES",MAX(0,inputs!$B$31*(AB899-inputs!$B$30)),0)</f>
        <v>0</v>
      </c>
      <c r="AE899" s="3">
        <f t="shared" si="191"/>
        <v>31732.050000000003</v>
      </c>
      <c r="AF899" s="1">
        <f t="shared" ref="AF899:AF962" si="194">(AE900-AE899)/100</f>
        <v>0.42</v>
      </c>
      <c r="AG899" s="8">
        <f t="shared" si="192"/>
        <v>57967.95</v>
      </c>
    </row>
    <row r="900" spans="1:33" x14ac:dyDescent="0.2">
      <c r="A900" s="11">
        <f t="shared" si="193"/>
        <v>89800</v>
      </c>
      <c r="B900" s="15">
        <f>inputs!$C$3-MAX(0,MIN((calculations!A900-inputs!$B$8)*0.5,inputs!$C$3))+IF(AND(inputs!$B$23="YES",A900&lt;=inputs!$B$25),inputs!$B$24,0)</f>
        <v>12570</v>
      </c>
      <c r="C900" s="15">
        <f>MAX(0,MIN(A900-B900,inputs!$C$4)*inputs!$B$3)</f>
        <v>7540.2000000000007</v>
      </c>
      <c r="D900" s="16">
        <f>MAX(0,(MIN(A900,inputs!$C$5)-(inputs!$C$4+B900))*inputs!$B$4)</f>
        <v>15811.6</v>
      </c>
      <c r="E900" s="16">
        <f>MAX(0, (calculations!A900-inputs!$C$5)*inputs!$B$5)</f>
        <v>0</v>
      </c>
      <c r="F900" s="19">
        <f>MAX(0,inputs!$B$13*(MIN(calculations!A900,inputs!$C$14)-inputs!$C$13))+MAX(0,inputs!$B$14*(calculations!A900-inputs!$C$14))</f>
        <v>5785.85</v>
      </c>
      <c r="G900" s="22">
        <f>MAX(MIN((calculations!A900-inputs!$B$21)/10000,100%),0) * inputs!$B$18</f>
        <v>2636.4</v>
      </c>
      <c r="H900" s="22">
        <f>IF(AND(inputs!$B$35="YES", calculations!A900&gt;=inputs!$B$36,calculations!A900&lt;inputs!$B$37),inputs!$B$38*MIN(2,inputs!$B$17),0)</f>
        <v>0</v>
      </c>
      <c r="I900" s="25">
        <f>MIN(inputs!$B$32,A900)</f>
        <v>20000</v>
      </c>
      <c r="J900" s="25">
        <f>inputs!$B$29*(1+inputs!$B$33)-MAX(0,inputs!$B$31*(I900-inputs!$B$30))</f>
        <v>46486.999999999993</v>
      </c>
      <c r="K900" s="26">
        <f t="shared" si="182"/>
        <v>20000</v>
      </c>
      <c r="L900" s="25">
        <f>MAX(0,J900*(1+inputs!$B$33)-MAX(0,inputs!$B$31*(K900-inputs!$B$30)))</f>
        <v>47184.304999999986</v>
      </c>
      <c r="M900" s="26">
        <f t="shared" si="183"/>
        <v>27755.555555555555</v>
      </c>
      <c r="N900" s="25">
        <f>MAX(0,L900*(1+inputs!$B$33)-MAX(0,inputs!$B$31*(M900-inputs!$B$30)))</f>
        <v>47210.629574999977</v>
      </c>
      <c r="O900" s="26">
        <f t="shared" si="184"/>
        <v>35511.111111111109</v>
      </c>
      <c r="P900" s="25">
        <f>MAX(0,N900*(1+inputs!$B$33)-MAX(0,inputs!$B$31*(O900-inputs!$B$30)))</f>
        <v>46539.349018624969</v>
      </c>
      <c r="Q900" s="26">
        <f t="shared" si="185"/>
        <v>43266.666666666672</v>
      </c>
      <c r="R900" s="25">
        <f>MAX(0,P900*(1+inputs!$B$33)-MAX(0,inputs!$B$31*(Q900-inputs!$B$30)))</f>
        <v>45159.999253904338</v>
      </c>
      <c r="S900" s="26">
        <f t="shared" si="186"/>
        <v>51022.222222222219</v>
      </c>
      <c r="T900" s="25">
        <f>MAX(0,R900*(1+inputs!$B$33)-MAX(0,inputs!$B$31*(S900-inputs!$B$30)))</f>
        <v>43061.959242712896</v>
      </c>
      <c r="U900" s="26">
        <f t="shared" si="187"/>
        <v>58777.777777777781</v>
      </c>
      <c r="V900" s="25">
        <f>MAX(0,T900*(1+inputs!$B$33)-MAX(0,inputs!$B$31*(U900-inputs!$B$30)))</f>
        <v>40234.448631353582</v>
      </c>
      <c r="W900" s="26">
        <f t="shared" si="188"/>
        <v>66533.333333333343</v>
      </c>
      <c r="X900" s="25">
        <f>MAX(0,V900*(1+inputs!$B$33)-MAX(0,inputs!$B$31*(W900-inputs!$B$30)))</f>
        <v>36666.525360823878</v>
      </c>
      <c r="Y900" s="26">
        <f t="shared" si="189"/>
        <v>74288.888888888891</v>
      </c>
      <c r="Z900" s="25">
        <f>MAX(0,X900*(1+inputs!$B$33)-MAX(0,inputs!$B$31*(Y900-inputs!$B$30)))</f>
        <v>32347.083241236232</v>
      </c>
      <c r="AA900" s="25">
        <f>MAX(0,Y900*(1+inputs!$B$33)-MAX(0,inputs!$B$31*(Z900-inputs!$B$30)))</f>
        <v>74308.544730510956</v>
      </c>
      <c r="AB900" s="26">
        <f t="shared" si="190"/>
        <v>89800</v>
      </c>
      <c r="AC900" s="25">
        <f>MAX(0,AA900*(1+inputs!$B$33)-MAX(0,inputs!$B$31*(AB900-inputs!$B$30)))</f>
        <v>69157.732901468611</v>
      </c>
      <c r="AD900" s="26">
        <f>IF(inputs!$B$27="YES",MAX(0,inputs!$B$31*(AB900-inputs!$B$30)),0)</f>
        <v>0</v>
      </c>
      <c r="AE900" s="3">
        <f t="shared" si="191"/>
        <v>31774.050000000003</v>
      </c>
      <c r="AF900" s="1">
        <f t="shared" si="194"/>
        <v>0.42</v>
      </c>
      <c r="AG900" s="8">
        <f t="shared" si="192"/>
        <v>58025.95</v>
      </c>
    </row>
    <row r="901" spans="1:33" x14ac:dyDescent="0.2">
      <c r="A901" s="11">
        <f t="shared" si="193"/>
        <v>89900</v>
      </c>
      <c r="B901" s="15">
        <f>inputs!$C$3-MAX(0,MIN((calculations!A901-inputs!$B$8)*0.5,inputs!$C$3))+IF(AND(inputs!$B$23="YES",A901&lt;=inputs!$B$25),inputs!$B$24,0)</f>
        <v>12570</v>
      </c>
      <c r="C901" s="15">
        <f>MAX(0,MIN(A901-B901,inputs!$C$4)*inputs!$B$3)</f>
        <v>7540.2000000000007</v>
      </c>
      <c r="D901" s="16">
        <f>MAX(0,(MIN(A901,inputs!$C$5)-(inputs!$C$4+B901))*inputs!$B$4)</f>
        <v>15851.6</v>
      </c>
      <c r="E901" s="16">
        <f>MAX(0, (calculations!A901-inputs!$C$5)*inputs!$B$5)</f>
        <v>0</v>
      </c>
      <c r="F901" s="19">
        <f>MAX(0,inputs!$B$13*(MIN(calculations!A901,inputs!$C$14)-inputs!$C$13))+MAX(0,inputs!$B$14*(calculations!A901-inputs!$C$14))</f>
        <v>5787.85</v>
      </c>
      <c r="G901" s="22">
        <f>MAX(MIN((calculations!A901-inputs!$B$21)/10000,100%),0) * inputs!$B$18</f>
        <v>2636.4</v>
      </c>
      <c r="H901" s="22">
        <f>IF(AND(inputs!$B$35="YES", calculations!A901&gt;=inputs!$B$36,calculations!A901&lt;inputs!$B$37),inputs!$B$38*MIN(2,inputs!$B$17),0)</f>
        <v>0</v>
      </c>
      <c r="I901" s="25">
        <f>MIN(inputs!$B$32,A901)</f>
        <v>20000</v>
      </c>
      <c r="J901" s="25">
        <f>inputs!$B$29*(1+inputs!$B$33)-MAX(0,inputs!$B$31*(I901-inputs!$B$30))</f>
        <v>46486.999999999993</v>
      </c>
      <c r="K901" s="26">
        <f t="shared" si="182"/>
        <v>20000</v>
      </c>
      <c r="L901" s="25">
        <f>MAX(0,J901*(1+inputs!$B$33)-MAX(0,inputs!$B$31*(K901-inputs!$B$30)))</f>
        <v>47184.304999999986</v>
      </c>
      <c r="M901" s="26">
        <f t="shared" si="183"/>
        <v>27766.666666666668</v>
      </c>
      <c r="N901" s="25">
        <f>MAX(0,L901*(1+inputs!$B$33)-MAX(0,inputs!$B$31*(M901-inputs!$B$30)))</f>
        <v>47209.629574999977</v>
      </c>
      <c r="O901" s="26">
        <f t="shared" si="184"/>
        <v>35533.333333333336</v>
      </c>
      <c r="P901" s="25">
        <f>MAX(0,N901*(1+inputs!$B$33)-MAX(0,inputs!$B$31*(O901-inputs!$B$30)))</f>
        <v>46536.33401862497</v>
      </c>
      <c r="Q901" s="26">
        <f t="shared" si="185"/>
        <v>43300</v>
      </c>
      <c r="R901" s="25">
        <f>MAX(0,P901*(1+inputs!$B$33)-MAX(0,inputs!$B$31*(Q901-inputs!$B$30)))</f>
        <v>45153.939028904337</v>
      </c>
      <c r="S901" s="26">
        <f t="shared" si="186"/>
        <v>51066.666666666672</v>
      </c>
      <c r="T901" s="25">
        <f>MAX(0,R901*(1+inputs!$B$33)-MAX(0,inputs!$B$31*(S901-inputs!$B$30)))</f>
        <v>43051.808114337895</v>
      </c>
      <c r="U901" s="26">
        <f t="shared" si="187"/>
        <v>58833.333333333336</v>
      </c>
      <c r="V901" s="25">
        <f>MAX(0,T901*(1+inputs!$B$33)-MAX(0,inputs!$B$31*(U901-inputs!$B$30)))</f>
        <v>40219.145236052958</v>
      </c>
      <c r="W901" s="26">
        <f t="shared" si="188"/>
        <v>66600</v>
      </c>
      <c r="X901" s="25">
        <f>MAX(0,V901*(1+inputs!$B$33)-MAX(0,inputs!$B$31*(W901-inputs!$B$30)))</f>
        <v>36644.992414593748</v>
      </c>
      <c r="Y901" s="26">
        <f t="shared" si="189"/>
        <v>74366.666666666657</v>
      </c>
      <c r="Z901" s="25">
        <f>MAX(0,X901*(1+inputs!$B$33)-MAX(0,inputs!$B$31*(Y901-inputs!$B$30)))</f>
        <v>32318.227300812654</v>
      </c>
      <c r="AA901" s="25">
        <f>MAX(0,Y901*(1+inputs!$B$33)-MAX(0,inputs!$B$31*(Z901-inputs!$B$30)))</f>
        <v>74390.086209593501</v>
      </c>
      <c r="AB901" s="26">
        <f t="shared" si="190"/>
        <v>89900</v>
      </c>
      <c r="AC901" s="25">
        <f>MAX(0,AA901*(1+inputs!$B$33)-MAX(0,inputs!$B$31*(AB901-inputs!$B$30)))</f>
        <v>69231.497502737388</v>
      </c>
      <c r="AD901" s="26">
        <f>IF(inputs!$B$27="YES",MAX(0,inputs!$B$31*(AB901-inputs!$B$30)),0)</f>
        <v>0</v>
      </c>
      <c r="AE901" s="3">
        <f t="shared" si="191"/>
        <v>31816.050000000003</v>
      </c>
      <c r="AF901" s="1">
        <f t="shared" si="194"/>
        <v>0.42</v>
      </c>
      <c r="AG901" s="8">
        <f t="shared" si="192"/>
        <v>58083.95</v>
      </c>
    </row>
    <row r="902" spans="1:33" x14ac:dyDescent="0.2">
      <c r="A902" s="11">
        <f t="shared" si="193"/>
        <v>90000</v>
      </c>
      <c r="B902" s="15">
        <f>inputs!$C$3-MAX(0,MIN((calculations!A902-inputs!$B$8)*0.5,inputs!$C$3))+IF(AND(inputs!$B$23="YES",A902&lt;=inputs!$B$25),inputs!$B$24,0)</f>
        <v>12570</v>
      </c>
      <c r="C902" s="15">
        <f>MAX(0,MIN(A902-B902,inputs!$C$4)*inputs!$B$3)</f>
        <v>7540.2000000000007</v>
      </c>
      <c r="D902" s="16">
        <f>MAX(0,(MIN(A902,inputs!$C$5)-(inputs!$C$4+B902))*inputs!$B$4)</f>
        <v>15891.6</v>
      </c>
      <c r="E902" s="16">
        <f>MAX(0, (calculations!A902-inputs!$C$5)*inputs!$B$5)</f>
        <v>0</v>
      </c>
      <c r="F902" s="19">
        <f>MAX(0,inputs!$B$13*(MIN(calculations!A902,inputs!$C$14)-inputs!$C$13))+MAX(0,inputs!$B$14*(calculations!A902-inputs!$C$14))</f>
        <v>5789.85</v>
      </c>
      <c r="G902" s="22">
        <f>MAX(MIN((calculations!A902-inputs!$B$21)/10000,100%),0) * inputs!$B$18</f>
        <v>2636.4</v>
      </c>
      <c r="H902" s="22">
        <f>IF(AND(inputs!$B$35="YES", calculations!A902&gt;=inputs!$B$36,calculations!A902&lt;inputs!$B$37),inputs!$B$38*MIN(2,inputs!$B$17),0)</f>
        <v>0</v>
      </c>
      <c r="I902" s="25">
        <f>MIN(inputs!$B$32,A902)</f>
        <v>20000</v>
      </c>
      <c r="J902" s="25">
        <f>inputs!$B$29*(1+inputs!$B$33)-MAX(0,inputs!$B$31*(I902-inputs!$B$30))</f>
        <v>46486.999999999993</v>
      </c>
      <c r="K902" s="26">
        <f t="shared" si="182"/>
        <v>20000</v>
      </c>
      <c r="L902" s="25">
        <f>MAX(0,J902*(1+inputs!$B$33)-MAX(0,inputs!$B$31*(K902-inputs!$B$30)))</f>
        <v>47184.304999999986</v>
      </c>
      <c r="M902" s="26">
        <f t="shared" si="183"/>
        <v>27777.777777777777</v>
      </c>
      <c r="N902" s="25">
        <f>MAX(0,L902*(1+inputs!$B$33)-MAX(0,inputs!$B$31*(M902-inputs!$B$30)))</f>
        <v>47208.629574999977</v>
      </c>
      <c r="O902" s="26">
        <f t="shared" si="184"/>
        <v>35555.555555555555</v>
      </c>
      <c r="P902" s="25">
        <f>MAX(0,N902*(1+inputs!$B$33)-MAX(0,inputs!$B$31*(O902-inputs!$B$30)))</f>
        <v>46533.31901862497</v>
      </c>
      <c r="Q902" s="26">
        <f t="shared" si="185"/>
        <v>43333.333333333328</v>
      </c>
      <c r="R902" s="25">
        <f>MAX(0,P902*(1+inputs!$B$33)-MAX(0,inputs!$B$31*(Q902-inputs!$B$30)))</f>
        <v>45147.878803904336</v>
      </c>
      <c r="S902" s="26">
        <f t="shared" si="186"/>
        <v>51111.111111111109</v>
      </c>
      <c r="T902" s="25">
        <f>MAX(0,R902*(1+inputs!$B$33)-MAX(0,inputs!$B$31*(S902-inputs!$B$30)))</f>
        <v>43041.656985962894</v>
      </c>
      <c r="U902" s="26">
        <f t="shared" si="187"/>
        <v>58888.888888888891</v>
      </c>
      <c r="V902" s="25">
        <f>MAX(0,T902*(1+inputs!$B$33)-MAX(0,inputs!$B$31*(U902-inputs!$B$30)))</f>
        <v>40203.841840752328</v>
      </c>
      <c r="W902" s="26">
        <f t="shared" si="188"/>
        <v>66666.666666666657</v>
      </c>
      <c r="X902" s="25">
        <f>MAX(0,V902*(1+inputs!$B$33)-MAX(0,inputs!$B$31*(W902-inputs!$B$30)))</f>
        <v>36623.45946836361</v>
      </c>
      <c r="Y902" s="26">
        <f t="shared" si="189"/>
        <v>74444.444444444438</v>
      </c>
      <c r="Z902" s="25">
        <f>MAX(0,X902*(1+inputs!$B$33)-MAX(0,inputs!$B$31*(Y902-inputs!$B$30)))</f>
        <v>32289.371360389061</v>
      </c>
      <c r="AA902" s="25">
        <f>MAX(0,Y902*(1+inputs!$B$33)-MAX(0,inputs!$B$31*(Z902-inputs!$B$30)))</f>
        <v>74471.627688676075</v>
      </c>
      <c r="AB902" s="26">
        <f t="shared" si="190"/>
        <v>90000</v>
      </c>
      <c r="AC902" s="25">
        <f>MAX(0,AA902*(1+inputs!$B$33)-MAX(0,inputs!$B$31*(AB902-inputs!$B$30)))</f>
        <v>69305.262104006208</v>
      </c>
      <c r="AD902" s="26">
        <f>IF(inputs!$B$27="YES",MAX(0,inputs!$B$31*(AB902-inputs!$B$30)),0)</f>
        <v>0</v>
      </c>
      <c r="AE902" s="3">
        <f t="shared" si="191"/>
        <v>31858.050000000003</v>
      </c>
      <c r="AF902" s="1">
        <f t="shared" si="194"/>
        <v>0.42</v>
      </c>
      <c r="AG902" s="8">
        <f t="shared" si="192"/>
        <v>58141.95</v>
      </c>
    </row>
    <row r="903" spans="1:33" x14ac:dyDescent="0.2">
      <c r="A903" s="11">
        <f t="shared" si="193"/>
        <v>90100</v>
      </c>
      <c r="B903" s="15">
        <f>inputs!$C$3-MAX(0,MIN((calculations!A903-inputs!$B$8)*0.5,inputs!$C$3))+IF(AND(inputs!$B$23="YES",A903&lt;=inputs!$B$25),inputs!$B$24,0)</f>
        <v>12570</v>
      </c>
      <c r="C903" s="15">
        <f>MAX(0,MIN(A903-B903,inputs!$C$4)*inputs!$B$3)</f>
        <v>7540.2000000000007</v>
      </c>
      <c r="D903" s="16">
        <f>MAX(0,(MIN(A903,inputs!$C$5)-(inputs!$C$4+B903))*inputs!$B$4)</f>
        <v>15931.6</v>
      </c>
      <c r="E903" s="16">
        <f>MAX(0, (calculations!A903-inputs!$C$5)*inputs!$B$5)</f>
        <v>0</v>
      </c>
      <c r="F903" s="19">
        <f>MAX(0,inputs!$B$13*(MIN(calculations!A903,inputs!$C$14)-inputs!$C$13))+MAX(0,inputs!$B$14*(calculations!A903-inputs!$C$14))</f>
        <v>5791.85</v>
      </c>
      <c r="G903" s="22">
        <f>MAX(MIN((calculations!A903-inputs!$B$21)/10000,100%),0) * inputs!$B$18</f>
        <v>2636.4</v>
      </c>
      <c r="H903" s="22">
        <f>IF(AND(inputs!$B$35="YES", calculations!A903&gt;=inputs!$B$36,calculations!A903&lt;inputs!$B$37),inputs!$B$38*MIN(2,inputs!$B$17),0)</f>
        <v>0</v>
      </c>
      <c r="I903" s="25">
        <f>MIN(inputs!$B$32,A903)</f>
        <v>20000</v>
      </c>
      <c r="J903" s="25">
        <f>inputs!$B$29*(1+inputs!$B$33)-MAX(0,inputs!$B$31*(I903-inputs!$B$30))</f>
        <v>46486.999999999993</v>
      </c>
      <c r="K903" s="26">
        <f t="shared" si="182"/>
        <v>20000</v>
      </c>
      <c r="L903" s="25">
        <f>MAX(0,J903*(1+inputs!$B$33)-MAX(0,inputs!$B$31*(K903-inputs!$B$30)))</f>
        <v>47184.304999999986</v>
      </c>
      <c r="M903" s="26">
        <f t="shared" si="183"/>
        <v>27788.888888888891</v>
      </c>
      <c r="N903" s="25">
        <f>MAX(0,L903*(1+inputs!$B$33)-MAX(0,inputs!$B$31*(M903-inputs!$B$30)))</f>
        <v>47207.629574999977</v>
      </c>
      <c r="O903" s="26">
        <f t="shared" si="184"/>
        <v>35577.777777777781</v>
      </c>
      <c r="P903" s="25">
        <f>MAX(0,N903*(1+inputs!$B$33)-MAX(0,inputs!$B$31*(O903-inputs!$B$30)))</f>
        <v>46530.304018624971</v>
      </c>
      <c r="Q903" s="26">
        <f t="shared" si="185"/>
        <v>43366.666666666672</v>
      </c>
      <c r="R903" s="25">
        <f>MAX(0,P903*(1+inputs!$B$33)-MAX(0,inputs!$B$31*(Q903-inputs!$B$30)))</f>
        <v>45141.818578904342</v>
      </c>
      <c r="S903" s="26">
        <f t="shared" si="186"/>
        <v>51155.555555555555</v>
      </c>
      <c r="T903" s="25">
        <f>MAX(0,R903*(1+inputs!$B$33)-MAX(0,inputs!$B$31*(S903-inputs!$B$30)))</f>
        <v>43031.505857587901</v>
      </c>
      <c r="U903" s="26">
        <f t="shared" si="187"/>
        <v>58944.444444444445</v>
      </c>
      <c r="V903" s="25">
        <f>MAX(0,T903*(1+inputs!$B$33)-MAX(0,inputs!$B$31*(U903-inputs!$B$30)))</f>
        <v>40188.538445451712</v>
      </c>
      <c r="W903" s="26">
        <f t="shared" si="188"/>
        <v>66733.333333333343</v>
      </c>
      <c r="X903" s="25">
        <f>MAX(0,V903*(1+inputs!$B$33)-MAX(0,inputs!$B$31*(W903-inputs!$B$30)))</f>
        <v>36601.926522133479</v>
      </c>
      <c r="Y903" s="26">
        <f t="shared" si="189"/>
        <v>74522.222222222219</v>
      </c>
      <c r="Z903" s="25">
        <f>MAX(0,X903*(1+inputs!$B$33)-MAX(0,inputs!$B$31*(Y903-inputs!$B$30)))</f>
        <v>32260.515419965475</v>
      </c>
      <c r="AA903" s="25">
        <f>MAX(0,Y903*(1+inputs!$B$33)-MAX(0,inputs!$B$31*(Z903-inputs!$B$30)))</f>
        <v>74553.16916775865</v>
      </c>
      <c r="AB903" s="26">
        <f t="shared" si="190"/>
        <v>90100</v>
      </c>
      <c r="AC903" s="25">
        <f>MAX(0,AA903*(1+inputs!$B$33)-MAX(0,inputs!$B$31*(AB903-inputs!$B$30)))</f>
        <v>69379.026705275013</v>
      </c>
      <c r="AD903" s="26">
        <f>IF(inputs!$B$27="YES",MAX(0,inputs!$B$31*(AB903-inputs!$B$30)),0)</f>
        <v>0</v>
      </c>
      <c r="AE903" s="3">
        <f t="shared" si="191"/>
        <v>31900.050000000003</v>
      </c>
      <c r="AF903" s="1">
        <f t="shared" si="194"/>
        <v>0.42</v>
      </c>
      <c r="AG903" s="8">
        <f t="shared" si="192"/>
        <v>58199.95</v>
      </c>
    </row>
    <row r="904" spans="1:33" x14ac:dyDescent="0.2">
      <c r="A904" s="11">
        <f t="shared" si="193"/>
        <v>90200</v>
      </c>
      <c r="B904" s="15">
        <f>inputs!$C$3-MAX(0,MIN((calculations!A904-inputs!$B$8)*0.5,inputs!$C$3))+IF(AND(inputs!$B$23="YES",A904&lt;=inputs!$B$25),inputs!$B$24,0)</f>
        <v>12570</v>
      </c>
      <c r="C904" s="15">
        <f>MAX(0,MIN(A904-B904,inputs!$C$4)*inputs!$B$3)</f>
        <v>7540.2000000000007</v>
      </c>
      <c r="D904" s="16">
        <f>MAX(0,(MIN(A904,inputs!$C$5)-(inputs!$C$4+B904))*inputs!$B$4)</f>
        <v>15971.6</v>
      </c>
      <c r="E904" s="16">
        <f>MAX(0, (calculations!A904-inputs!$C$5)*inputs!$B$5)</f>
        <v>0</v>
      </c>
      <c r="F904" s="19">
        <f>MAX(0,inputs!$B$13*(MIN(calculations!A904,inputs!$C$14)-inputs!$C$13))+MAX(0,inputs!$B$14*(calculations!A904-inputs!$C$14))</f>
        <v>5793.85</v>
      </c>
      <c r="G904" s="22">
        <f>MAX(MIN((calculations!A904-inputs!$B$21)/10000,100%),0) * inputs!$B$18</f>
        <v>2636.4</v>
      </c>
      <c r="H904" s="22">
        <f>IF(AND(inputs!$B$35="YES", calculations!A904&gt;=inputs!$B$36,calculations!A904&lt;inputs!$B$37),inputs!$B$38*MIN(2,inputs!$B$17),0)</f>
        <v>0</v>
      </c>
      <c r="I904" s="25">
        <f>MIN(inputs!$B$32,A904)</f>
        <v>20000</v>
      </c>
      <c r="J904" s="25">
        <f>inputs!$B$29*(1+inputs!$B$33)-MAX(0,inputs!$B$31*(I904-inputs!$B$30))</f>
        <v>46486.999999999993</v>
      </c>
      <c r="K904" s="26">
        <f t="shared" si="182"/>
        <v>20000</v>
      </c>
      <c r="L904" s="25">
        <f>MAX(0,J904*(1+inputs!$B$33)-MAX(0,inputs!$B$31*(K904-inputs!$B$30)))</f>
        <v>47184.304999999986</v>
      </c>
      <c r="M904" s="26">
        <f t="shared" si="183"/>
        <v>27800</v>
      </c>
      <c r="N904" s="25">
        <f>MAX(0,L904*(1+inputs!$B$33)-MAX(0,inputs!$B$31*(M904-inputs!$B$30)))</f>
        <v>47206.629574999977</v>
      </c>
      <c r="O904" s="26">
        <f t="shared" si="184"/>
        <v>35600</v>
      </c>
      <c r="P904" s="25">
        <f>MAX(0,N904*(1+inputs!$B$33)-MAX(0,inputs!$B$31*(O904-inputs!$B$30)))</f>
        <v>46527.289018624972</v>
      </c>
      <c r="Q904" s="26">
        <f t="shared" si="185"/>
        <v>43400</v>
      </c>
      <c r="R904" s="25">
        <f>MAX(0,P904*(1+inputs!$B$33)-MAX(0,inputs!$B$31*(Q904-inputs!$B$30)))</f>
        <v>45135.758353904341</v>
      </c>
      <c r="S904" s="26">
        <f t="shared" si="186"/>
        <v>51200</v>
      </c>
      <c r="T904" s="25">
        <f>MAX(0,R904*(1+inputs!$B$33)-MAX(0,inputs!$B$31*(S904-inputs!$B$30)))</f>
        <v>43021.354729212901</v>
      </c>
      <c r="U904" s="26">
        <f t="shared" si="187"/>
        <v>59000</v>
      </c>
      <c r="V904" s="25">
        <f>MAX(0,T904*(1+inputs!$B$33)-MAX(0,inputs!$B$31*(U904-inputs!$B$30)))</f>
        <v>40173.235050151088</v>
      </c>
      <c r="W904" s="26">
        <f t="shared" si="188"/>
        <v>66800</v>
      </c>
      <c r="X904" s="25">
        <f>MAX(0,V904*(1+inputs!$B$33)-MAX(0,inputs!$B$31*(W904-inputs!$B$30)))</f>
        <v>36580.393575903348</v>
      </c>
      <c r="Y904" s="26">
        <f t="shared" si="189"/>
        <v>74600</v>
      </c>
      <c r="Z904" s="25">
        <f>MAX(0,X904*(1+inputs!$B$33)-MAX(0,inputs!$B$31*(Y904-inputs!$B$30)))</f>
        <v>32231.659479541897</v>
      </c>
      <c r="AA904" s="25">
        <f>MAX(0,Y904*(1+inputs!$B$33)-MAX(0,inputs!$B$31*(Z904-inputs!$B$30)))</f>
        <v>74634.710646841209</v>
      </c>
      <c r="AB904" s="26">
        <f t="shared" si="190"/>
        <v>90200</v>
      </c>
      <c r="AC904" s="25">
        <f>MAX(0,AA904*(1+inputs!$B$33)-MAX(0,inputs!$B$31*(AB904-inputs!$B$30)))</f>
        <v>69452.791306543819</v>
      </c>
      <c r="AD904" s="26">
        <f>IF(inputs!$B$27="YES",MAX(0,inputs!$B$31*(AB904-inputs!$B$30)),0)</f>
        <v>0</v>
      </c>
      <c r="AE904" s="3">
        <f t="shared" si="191"/>
        <v>31942.050000000003</v>
      </c>
      <c r="AF904" s="1">
        <f t="shared" si="194"/>
        <v>0.42</v>
      </c>
      <c r="AG904" s="8">
        <f t="shared" si="192"/>
        <v>58257.95</v>
      </c>
    </row>
    <row r="905" spans="1:33" x14ac:dyDescent="0.2">
      <c r="A905" s="11">
        <f t="shared" si="193"/>
        <v>90300</v>
      </c>
      <c r="B905" s="15">
        <f>inputs!$C$3-MAX(0,MIN((calculations!A905-inputs!$B$8)*0.5,inputs!$C$3))+IF(AND(inputs!$B$23="YES",A905&lt;=inputs!$B$25),inputs!$B$24,0)</f>
        <v>12570</v>
      </c>
      <c r="C905" s="15">
        <f>MAX(0,MIN(A905-B905,inputs!$C$4)*inputs!$B$3)</f>
        <v>7540.2000000000007</v>
      </c>
      <c r="D905" s="16">
        <f>MAX(0,(MIN(A905,inputs!$C$5)-(inputs!$C$4+B905))*inputs!$B$4)</f>
        <v>16011.6</v>
      </c>
      <c r="E905" s="16">
        <f>MAX(0, (calculations!A905-inputs!$C$5)*inputs!$B$5)</f>
        <v>0</v>
      </c>
      <c r="F905" s="19">
        <f>MAX(0,inputs!$B$13*(MIN(calculations!A905,inputs!$C$14)-inputs!$C$13))+MAX(0,inputs!$B$14*(calculations!A905-inputs!$C$14))</f>
        <v>5795.85</v>
      </c>
      <c r="G905" s="22">
        <f>MAX(MIN((calculations!A905-inputs!$B$21)/10000,100%),0) * inputs!$B$18</f>
        <v>2636.4</v>
      </c>
      <c r="H905" s="22">
        <f>IF(AND(inputs!$B$35="YES", calculations!A905&gt;=inputs!$B$36,calculations!A905&lt;inputs!$B$37),inputs!$B$38*MIN(2,inputs!$B$17),0)</f>
        <v>0</v>
      </c>
      <c r="I905" s="25">
        <f>MIN(inputs!$B$32,A905)</f>
        <v>20000</v>
      </c>
      <c r="J905" s="25">
        <f>inputs!$B$29*(1+inputs!$B$33)-MAX(0,inputs!$B$31*(I905-inputs!$B$30))</f>
        <v>46486.999999999993</v>
      </c>
      <c r="K905" s="26">
        <f t="shared" si="182"/>
        <v>20000</v>
      </c>
      <c r="L905" s="25">
        <f>MAX(0,J905*(1+inputs!$B$33)-MAX(0,inputs!$B$31*(K905-inputs!$B$30)))</f>
        <v>47184.304999999986</v>
      </c>
      <c r="M905" s="26">
        <f t="shared" si="183"/>
        <v>27811.111111111109</v>
      </c>
      <c r="N905" s="25">
        <f>MAX(0,L905*(1+inputs!$B$33)-MAX(0,inputs!$B$31*(M905-inputs!$B$30)))</f>
        <v>47205.629574999977</v>
      </c>
      <c r="O905" s="26">
        <f t="shared" si="184"/>
        <v>35622.222222222219</v>
      </c>
      <c r="P905" s="25">
        <f>MAX(0,N905*(1+inputs!$B$33)-MAX(0,inputs!$B$31*(O905-inputs!$B$30)))</f>
        <v>46524.274018624972</v>
      </c>
      <c r="Q905" s="26">
        <f t="shared" si="185"/>
        <v>43433.333333333328</v>
      </c>
      <c r="R905" s="25">
        <f>MAX(0,P905*(1+inputs!$B$33)-MAX(0,inputs!$B$31*(Q905-inputs!$B$30)))</f>
        <v>45129.69812890434</v>
      </c>
      <c r="S905" s="26">
        <f t="shared" si="186"/>
        <v>51244.444444444445</v>
      </c>
      <c r="T905" s="25">
        <f>MAX(0,R905*(1+inputs!$B$33)-MAX(0,inputs!$B$31*(S905-inputs!$B$30)))</f>
        <v>43011.2036008379</v>
      </c>
      <c r="U905" s="26">
        <f t="shared" si="187"/>
        <v>59055.555555555555</v>
      </c>
      <c r="V905" s="25">
        <f>MAX(0,T905*(1+inputs!$B$33)-MAX(0,inputs!$B$31*(U905-inputs!$B$30)))</f>
        <v>40157.931654850465</v>
      </c>
      <c r="W905" s="26">
        <f t="shared" si="188"/>
        <v>66866.666666666657</v>
      </c>
      <c r="X905" s="25">
        <f>MAX(0,V905*(1+inputs!$B$33)-MAX(0,inputs!$B$31*(W905-inputs!$B$30)))</f>
        <v>36558.860629673218</v>
      </c>
      <c r="Y905" s="26">
        <f t="shared" si="189"/>
        <v>74677.777777777781</v>
      </c>
      <c r="Z905" s="25">
        <f>MAX(0,X905*(1+inputs!$B$33)-MAX(0,inputs!$B$31*(Y905-inputs!$B$30)))</f>
        <v>32202.803539118308</v>
      </c>
      <c r="AA905" s="25">
        <f>MAX(0,Y905*(1+inputs!$B$33)-MAX(0,inputs!$B$31*(Z905-inputs!$B$30)))</f>
        <v>74716.252125923784</v>
      </c>
      <c r="AB905" s="26">
        <f t="shared" si="190"/>
        <v>90300</v>
      </c>
      <c r="AC905" s="25">
        <f>MAX(0,AA905*(1+inputs!$B$33)-MAX(0,inputs!$B$31*(AB905-inputs!$B$30)))</f>
        <v>69526.555907812624</v>
      </c>
      <c r="AD905" s="26">
        <f>IF(inputs!$B$27="YES",MAX(0,inputs!$B$31*(AB905-inputs!$B$30)),0)</f>
        <v>0</v>
      </c>
      <c r="AE905" s="3">
        <f t="shared" si="191"/>
        <v>31984.050000000003</v>
      </c>
      <c r="AF905" s="1">
        <f t="shared" si="194"/>
        <v>0.42</v>
      </c>
      <c r="AG905" s="8">
        <f t="shared" si="192"/>
        <v>58315.95</v>
      </c>
    </row>
    <row r="906" spans="1:33" x14ac:dyDescent="0.2">
      <c r="A906" s="11">
        <f t="shared" si="193"/>
        <v>90400</v>
      </c>
      <c r="B906" s="15">
        <f>inputs!$C$3-MAX(0,MIN((calculations!A906-inputs!$B$8)*0.5,inputs!$C$3))+IF(AND(inputs!$B$23="YES",A906&lt;=inputs!$B$25),inputs!$B$24,0)</f>
        <v>12570</v>
      </c>
      <c r="C906" s="15">
        <f>MAX(0,MIN(A906-B906,inputs!$C$4)*inputs!$B$3)</f>
        <v>7540.2000000000007</v>
      </c>
      <c r="D906" s="16">
        <f>MAX(0,(MIN(A906,inputs!$C$5)-(inputs!$C$4+B906))*inputs!$B$4)</f>
        <v>16051.6</v>
      </c>
      <c r="E906" s="16">
        <f>MAX(0, (calculations!A906-inputs!$C$5)*inputs!$B$5)</f>
        <v>0</v>
      </c>
      <c r="F906" s="19">
        <f>MAX(0,inputs!$B$13*(MIN(calculations!A906,inputs!$C$14)-inputs!$C$13))+MAX(0,inputs!$B$14*(calculations!A906-inputs!$C$14))</f>
        <v>5797.85</v>
      </c>
      <c r="G906" s="22">
        <f>MAX(MIN((calculations!A906-inputs!$B$21)/10000,100%),0) * inputs!$B$18</f>
        <v>2636.4</v>
      </c>
      <c r="H906" s="22">
        <f>IF(AND(inputs!$B$35="YES", calculations!A906&gt;=inputs!$B$36,calculations!A906&lt;inputs!$B$37),inputs!$B$38*MIN(2,inputs!$B$17),0)</f>
        <v>0</v>
      </c>
      <c r="I906" s="25">
        <f>MIN(inputs!$B$32,A906)</f>
        <v>20000</v>
      </c>
      <c r="J906" s="25">
        <f>inputs!$B$29*(1+inputs!$B$33)-MAX(0,inputs!$B$31*(I906-inputs!$B$30))</f>
        <v>46486.999999999993</v>
      </c>
      <c r="K906" s="26">
        <f t="shared" si="182"/>
        <v>20000</v>
      </c>
      <c r="L906" s="25">
        <f>MAX(0,J906*(1+inputs!$B$33)-MAX(0,inputs!$B$31*(K906-inputs!$B$30)))</f>
        <v>47184.304999999986</v>
      </c>
      <c r="M906" s="26">
        <f t="shared" si="183"/>
        <v>27822.222222222223</v>
      </c>
      <c r="N906" s="25">
        <f>MAX(0,L906*(1+inputs!$B$33)-MAX(0,inputs!$B$31*(M906-inputs!$B$30)))</f>
        <v>47204.629574999977</v>
      </c>
      <c r="O906" s="26">
        <f t="shared" si="184"/>
        <v>35644.444444444445</v>
      </c>
      <c r="P906" s="25">
        <f>MAX(0,N906*(1+inputs!$B$33)-MAX(0,inputs!$B$31*(O906-inputs!$B$30)))</f>
        <v>46521.259018624973</v>
      </c>
      <c r="Q906" s="26">
        <f t="shared" si="185"/>
        <v>43466.666666666672</v>
      </c>
      <c r="R906" s="25">
        <f>MAX(0,P906*(1+inputs!$B$33)-MAX(0,inputs!$B$31*(Q906-inputs!$B$30)))</f>
        <v>45123.637903904339</v>
      </c>
      <c r="S906" s="26">
        <f t="shared" si="186"/>
        <v>51288.888888888891</v>
      </c>
      <c r="T906" s="25">
        <f>MAX(0,R906*(1+inputs!$B$33)-MAX(0,inputs!$B$31*(S906-inputs!$B$30)))</f>
        <v>43001.052472462899</v>
      </c>
      <c r="U906" s="26">
        <f t="shared" si="187"/>
        <v>59111.111111111109</v>
      </c>
      <c r="V906" s="25">
        <f>MAX(0,T906*(1+inputs!$B$33)-MAX(0,inputs!$B$31*(U906-inputs!$B$30)))</f>
        <v>40142.628259549834</v>
      </c>
      <c r="W906" s="26">
        <f t="shared" si="188"/>
        <v>66933.333333333343</v>
      </c>
      <c r="X906" s="25">
        <f>MAX(0,V906*(1+inputs!$B$33)-MAX(0,inputs!$B$31*(W906-inputs!$B$30)))</f>
        <v>36537.327683443073</v>
      </c>
      <c r="Y906" s="26">
        <f t="shared" si="189"/>
        <v>74755.555555555562</v>
      </c>
      <c r="Z906" s="25">
        <f>MAX(0,X906*(1+inputs!$B$33)-MAX(0,inputs!$B$31*(Y906-inputs!$B$30)))</f>
        <v>32173.947598694715</v>
      </c>
      <c r="AA906" s="25">
        <f>MAX(0,Y906*(1+inputs!$B$33)-MAX(0,inputs!$B$31*(Z906-inputs!$B$30)))</f>
        <v>74797.793605006373</v>
      </c>
      <c r="AB906" s="26">
        <f t="shared" si="190"/>
        <v>90400</v>
      </c>
      <c r="AC906" s="25">
        <f>MAX(0,AA906*(1+inputs!$B$33)-MAX(0,inputs!$B$31*(AB906-inputs!$B$30)))</f>
        <v>69600.320509081459</v>
      </c>
      <c r="AD906" s="26">
        <f>IF(inputs!$B$27="YES",MAX(0,inputs!$B$31*(AB906-inputs!$B$30)),0)</f>
        <v>0</v>
      </c>
      <c r="AE906" s="3">
        <f t="shared" si="191"/>
        <v>32026.050000000003</v>
      </c>
      <c r="AF906" s="1">
        <f t="shared" si="194"/>
        <v>0.42</v>
      </c>
      <c r="AG906" s="8">
        <f t="shared" si="192"/>
        <v>58373.95</v>
      </c>
    </row>
    <row r="907" spans="1:33" x14ac:dyDescent="0.2">
      <c r="A907" s="11">
        <f t="shared" si="193"/>
        <v>90500</v>
      </c>
      <c r="B907" s="15">
        <f>inputs!$C$3-MAX(0,MIN((calculations!A907-inputs!$B$8)*0.5,inputs!$C$3))+IF(AND(inputs!$B$23="YES",A907&lt;=inputs!$B$25),inputs!$B$24,0)</f>
        <v>12570</v>
      </c>
      <c r="C907" s="15">
        <f>MAX(0,MIN(A907-B907,inputs!$C$4)*inputs!$B$3)</f>
        <v>7540.2000000000007</v>
      </c>
      <c r="D907" s="16">
        <f>MAX(0,(MIN(A907,inputs!$C$5)-(inputs!$C$4+B907))*inputs!$B$4)</f>
        <v>16091.6</v>
      </c>
      <c r="E907" s="16">
        <f>MAX(0, (calculations!A907-inputs!$C$5)*inputs!$B$5)</f>
        <v>0</v>
      </c>
      <c r="F907" s="19">
        <f>MAX(0,inputs!$B$13*(MIN(calculations!A907,inputs!$C$14)-inputs!$C$13))+MAX(0,inputs!$B$14*(calculations!A907-inputs!$C$14))</f>
        <v>5799.85</v>
      </c>
      <c r="G907" s="22">
        <f>MAX(MIN((calculations!A907-inputs!$B$21)/10000,100%),0) * inputs!$B$18</f>
        <v>2636.4</v>
      </c>
      <c r="H907" s="22">
        <f>IF(AND(inputs!$B$35="YES", calculations!A907&gt;=inputs!$B$36,calculations!A907&lt;inputs!$B$37),inputs!$B$38*MIN(2,inputs!$B$17),0)</f>
        <v>0</v>
      </c>
      <c r="I907" s="25">
        <f>MIN(inputs!$B$32,A907)</f>
        <v>20000</v>
      </c>
      <c r="J907" s="25">
        <f>inputs!$B$29*(1+inputs!$B$33)-MAX(0,inputs!$B$31*(I907-inputs!$B$30))</f>
        <v>46486.999999999993</v>
      </c>
      <c r="K907" s="26">
        <f t="shared" si="182"/>
        <v>20000</v>
      </c>
      <c r="L907" s="25">
        <f>MAX(0,J907*(1+inputs!$B$33)-MAX(0,inputs!$B$31*(K907-inputs!$B$30)))</f>
        <v>47184.304999999986</v>
      </c>
      <c r="M907" s="26">
        <f t="shared" si="183"/>
        <v>27833.333333333332</v>
      </c>
      <c r="N907" s="25">
        <f>MAX(0,L907*(1+inputs!$B$33)-MAX(0,inputs!$B$31*(M907-inputs!$B$30)))</f>
        <v>47203.629574999977</v>
      </c>
      <c r="O907" s="26">
        <f t="shared" si="184"/>
        <v>35666.666666666664</v>
      </c>
      <c r="P907" s="25">
        <f>MAX(0,N907*(1+inputs!$B$33)-MAX(0,inputs!$B$31*(O907-inputs!$B$30)))</f>
        <v>46518.244018624973</v>
      </c>
      <c r="Q907" s="26">
        <f t="shared" si="185"/>
        <v>43500</v>
      </c>
      <c r="R907" s="25">
        <f>MAX(0,P907*(1+inputs!$B$33)-MAX(0,inputs!$B$31*(Q907-inputs!$B$30)))</f>
        <v>45117.577678904338</v>
      </c>
      <c r="S907" s="26">
        <f t="shared" si="186"/>
        <v>51333.333333333328</v>
      </c>
      <c r="T907" s="25">
        <f>MAX(0,R907*(1+inputs!$B$33)-MAX(0,inputs!$B$31*(S907-inputs!$B$30)))</f>
        <v>42990.901344087899</v>
      </c>
      <c r="U907" s="26">
        <f t="shared" si="187"/>
        <v>59166.666666666664</v>
      </c>
      <c r="V907" s="25">
        <f>MAX(0,T907*(1+inputs!$B$33)-MAX(0,inputs!$B$31*(U907-inputs!$B$30)))</f>
        <v>40127.324864249211</v>
      </c>
      <c r="W907" s="26">
        <f t="shared" si="188"/>
        <v>67000</v>
      </c>
      <c r="X907" s="25">
        <f>MAX(0,V907*(1+inputs!$B$33)-MAX(0,inputs!$B$31*(W907-inputs!$B$30)))</f>
        <v>36515.794737212942</v>
      </c>
      <c r="Y907" s="26">
        <f t="shared" si="189"/>
        <v>74833.333333333343</v>
      </c>
      <c r="Z907" s="25">
        <f>MAX(0,X907*(1+inputs!$B$33)-MAX(0,inputs!$B$31*(Y907-inputs!$B$30)))</f>
        <v>32145.091658271129</v>
      </c>
      <c r="AA907" s="25">
        <f>MAX(0,Y907*(1+inputs!$B$33)-MAX(0,inputs!$B$31*(Z907-inputs!$B$30)))</f>
        <v>74879.335084088947</v>
      </c>
      <c r="AB907" s="26">
        <f t="shared" si="190"/>
        <v>90500</v>
      </c>
      <c r="AC907" s="25">
        <f>MAX(0,AA907*(1+inputs!$B$33)-MAX(0,inputs!$B$31*(AB907-inputs!$B$30)))</f>
        <v>69674.085110350265</v>
      </c>
      <c r="AD907" s="26">
        <f>IF(inputs!$B$27="YES",MAX(0,inputs!$B$31*(AB907-inputs!$B$30)),0)</f>
        <v>0</v>
      </c>
      <c r="AE907" s="3">
        <f t="shared" si="191"/>
        <v>32068.050000000003</v>
      </c>
      <c r="AF907" s="1">
        <f t="shared" si="194"/>
        <v>0.42</v>
      </c>
      <c r="AG907" s="8">
        <f t="shared" si="192"/>
        <v>58431.95</v>
      </c>
    </row>
    <row r="908" spans="1:33" x14ac:dyDescent="0.2">
      <c r="A908" s="11">
        <f t="shared" si="193"/>
        <v>90600</v>
      </c>
      <c r="B908" s="15">
        <f>inputs!$C$3-MAX(0,MIN((calculations!A908-inputs!$B$8)*0.5,inputs!$C$3))+IF(AND(inputs!$B$23="YES",A908&lt;=inputs!$B$25),inputs!$B$24,0)</f>
        <v>12570</v>
      </c>
      <c r="C908" s="15">
        <f>MAX(0,MIN(A908-B908,inputs!$C$4)*inputs!$B$3)</f>
        <v>7540.2000000000007</v>
      </c>
      <c r="D908" s="16">
        <f>MAX(0,(MIN(A908,inputs!$C$5)-(inputs!$C$4+B908))*inputs!$B$4)</f>
        <v>16131.6</v>
      </c>
      <c r="E908" s="16">
        <f>MAX(0, (calculations!A908-inputs!$C$5)*inputs!$B$5)</f>
        <v>0</v>
      </c>
      <c r="F908" s="19">
        <f>MAX(0,inputs!$B$13*(MIN(calculations!A908,inputs!$C$14)-inputs!$C$13))+MAX(0,inputs!$B$14*(calculations!A908-inputs!$C$14))</f>
        <v>5801.85</v>
      </c>
      <c r="G908" s="22">
        <f>MAX(MIN((calculations!A908-inputs!$B$21)/10000,100%),0) * inputs!$B$18</f>
        <v>2636.4</v>
      </c>
      <c r="H908" s="22">
        <f>IF(AND(inputs!$B$35="YES", calculations!A908&gt;=inputs!$B$36,calculations!A908&lt;inputs!$B$37),inputs!$B$38*MIN(2,inputs!$B$17),0)</f>
        <v>0</v>
      </c>
      <c r="I908" s="25">
        <f>MIN(inputs!$B$32,A908)</f>
        <v>20000</v>
      </c>
      <c r="J908" s="25">
        <f>inputs!$B$29*(1+inputs!$B$33)-MAX(0,inputs!$B$31*(I908-inputs!$B$30))</f>
        <v>46486.999999999993</v>
      </c>
      <c r="K908" s="26">
        <f t="shared" si="182"/>
        <v>20000</v>
      </c>
      <c r="L908" s="25">
        <f>MAX(0,J908*(1+inputs!$B$33)-MAX(0,inputs!$B$31*(K908-inputs!$B$30)))</f>
        <v>47184.304999999986</v>
      </c>
      <c r="M908" s="26">
        <f t="shared" si="183"/>
        <v>27844.444444444445</v>
      </c>
      <c r="N908" s="25">
        <f>MAX(0,L908*(1+inputs!$B$33)-MAX(0,inputs!$B$31*(M908-inputs!$B$30)))</f>
        <v>47202.629574999977</v>
      </c>
      <c r="O908" s="26">
        <f t="shared" si="184"/>
        <v>35688.888888888891</v>
      </c>
      <c r="P908" s="25">
        <f>MAX(0,N908*(1+inputs!$B$33)-MAX(0,inputs!$B$31*(O908-inputs!$B$30)))</f>
        <v>46515.229018624967</v>
      </c>
      <c r="Q908" s="26">
        <f t="shared" si="185"/>
        <v>43533.333333333328</v>
      </c>
      <c r="R908" s="25">
        <f>MAX(0,P908*(1+inputs!$B$33)-MAX(0,inputs!$B$31*(Q908-inputs!$B$30)))</f>
        <v>45111.517453904336</v>
      </c>
      <c r="S908" s="26">
        <f t="shared" si="186"/>
        <v>51377.777777777781</v>
      </c>
      <c r="T908" s="25">
        <f>MAX(0,R908*(1+inputs!$B$33)-MAX(0,inputs!$B$31*(S908-inputs!$B$30)))</f>
        <v>42980.750215712898</v>
      </c>
      <c r="U908" s="26">
        <f t="shared" si="187"/>
        <v>59222.222222222219</v>
      </c>
      <c r="V908" s="25">
        <f>MAX(0,T908*(1+inputs!$B$33)-MAX(0,inputs!$B$31*(U908-inputs!$B$30)))</f>
        <v>40112.021468948587</v>
      </c>
      <c r="W908" s="26">
        <f t="shared" si="188"/>
        <v>67066.666666666657</v>
      </c>
      <c r="X908" s="25">
        <f>MAX(0,V908*(1+inputs!$B$33)-MAX(0,inputs!$B$31*(W908-inputs!$B$30)))</f>
        <v>36494.261790982811</v>
      </c>
      <c r="Y908" s="26">
        <f t="shared" si="189"/>
        <v>74911.111111111109</v>
      </c>
      <c r="Z908" s="25">
        <f>MAX(0,X908*(1+inputs!$B$33)-MAX(0,inputs!$B$31*(Y908-inputs!$B$30)))</f>
        <v>32116.235717847554</v>
      </c>
      <c r="AA908" s="25">
        <f>MAX(0,Y908*(1+inputs!$B$33)-MAX(0,inputs!$B$31*(Z908-inputs!$B$30)))</f>
        <v>74960.876563171492</v>
      </c>
      <c r="AB908" s="26">
        <f t="shared" si="190"/>
        <v>90600</v>
      </c>
      <c r="AC908" s="25">
        <f>MAX(0,AA908*(1+inputs!$B$33)-MAX(0,inputs!$B$31*(AB908-inputs!$B$30)))</f>
        <v>69747.849711619056</v>
      </c>
      <c r="AD908" s="26">
        <f>IF(inputs!$B$27="YES",MAX(0,inputs!$B$31*(AB908-inputs!$B$30)),0)</f>
        <v>0</v>
      </c>
      <c r="AE908" s="3">
        <f t="shared" si="191"/>
        <v>32110.050000000003</v>
      </c>
      <c r="AF908" s="1">
        <f t="shared" si="194"/>
        <v>0.42</v>
      </c>
      <c r="AG908" s="8">
        <f t="shared" si="192"/>
        <v>58489.95</v>
      </c>
    </row>
    <row r="909" spans="1:33" x14ac:dyDescent="0.2">
      <c r="A909" s="11">
        <f t="shared" si="193"/>
        <v>90700</v>
      </c>
      <c r="B909" s="15">
        <f>inputs!$C$3-MAX(0,MIN((calculations!A909-inputs!$B$8)*0.5,inputs!$C$3))+IF(AND(inputs!$B$23="YES",A909&lt;=inputs!$B$25),inputs!$B$24,0)</f>
        <v>12570</v>
      </c>
      <c r="C909" s="15">
        <f>MAX(0,MIN(A909-B909,inputs!$C$4)*inputs!$B$3)</f>
        <v>7540.2000000000007</v>
      </c>
      <c r="D909" s="16">
        <f>MAX(0,(MIN(A909,inputs!$C$5)-(inputs!$C$4+B909))*inputs!$B$4)</f>
        <v>16171.6</v>
      </c>
      <c r="E909" s="16">
        <f>MAX(0, (calculations!A909-inputs!$C$5)*inputs!$B$5)</f>
        <v>0</v>
      </c>
      <c r="F909" s="19">
        <f>MAX(0,inputs!$B$13*(MIN(calculations!A909,inputs!$C$14)-inputs!$C$13))+MAX(0,inputs!$B$14*(calculations!A909-inputs!$C$14))</f>
        <v>5803.85</v>
      </c>
      <c r="G909" s="22">
        <f>MAX(MIN((calculations!A909-inputs!$B$21)/10000,100%),0) * inputs!$B$18</f>
        <v>2636.4</v>
      </c>
      <c r="H909" s="22">
        <f>IF(AND(inputs!$B$35="YES", calculations!A909&gt;=inputs!$B$36,calculations!A909&lt;inputs!$B$37),inputs!$B$38*MIN(2,inputs!$B$17),0)</f>
        <v>0</v>
      </c>
      <c r="I909" s="25">
        <f>MIN(inputs!$B$32,A909)</f>
        <v>20000</v>
      </c>
      <c r="J909" s="25">
        <f>inputs!$B$29*(1+inputs!$B$33)-MAX(0,inputs!$B$31*(I909-inputs!$B$30))</f>
        <v>46486.999999999993</v>
      </c>
      <c r="K909" s="26">
        <f t="shared" si="182"/>
        <v>20000</v>
      </c>
      <c r="L909" s="25">
        <f>MAX(0,J909*(1+inputs!$B$33)-MAX(0,inputs!$B$31*(K909-inputs!$B$30)))</f>
        <v>47184.304999999986</v>
      </c>
      <c r="M909" s="26">
        <f t="shared" si="183"/>
        <v>27855.555555555555</v>
      </c>
      <c r="N909" s="25">
        <f>MAX(0,L909*(1+inputs!$B$33)-MAX(0,inputs!$B$31*(M909-inputs!$B$30)))</f>
        <v>47201.629574999977</v>
      </c>
      <c r="O909" s="26">
        <f t="shared" si="184"/>
        <v>35711.111111111109</v>
      </c>
      <c r="P909" s="25">
        <f>MAX(0,N909*(1+inputs!$B$33)-MAX(0,inputs!$B$31*(O909-inputs!$B$30)))</f>
        <v>46512.214018624967</v>
      </c>
      <c r="Q909" s="26">
        <f t="shared" si="185"/>
        <v>43566.666666666672</v>
      </c>
      <c r="R909" s="25">
        <f>MAX(0,P909*(1+inputs!$B$33)-MAX(0,inputs!$B$31*(Q909-inputs!$B$30)))</f>
        <v>45105.457228904335</v>
      </c>
      <c r="S909" s="26">
        <f t="shared" si="186"/>
        <v>51422.222222222219</v>
      </c>
      <c r="T909" s="25">
        <f>MAX(0,R909*(1+inputs!$B$33)-MAX(0,inputs!$B$31*(S909-inputs!$B$30)))</f>
        <v>42970.599087337891</v>
      </c>
      <c r="U909" s="26">
        <f t="shared" si="187"/>
        <v>59277.777777777781</v>
      </c>
      <c r="V909" s="25">
        <f>MAX(0,T909*(1+inputs!$B$33)-MAX(0,inputs!$B$31*(U909-inputs!$B$30)))</f>
        <v>40096.718073647949</v>
      </c>
      <c r="W909" s="26">
        <f t="shared" si="188"/>
        <v>67133.333333333343</v>
      </c>
      <c r="X909" s="25">
        <f>MAX(0,V909*(1+inputs!$B$33)-MAX(0,inputs!$B$31*(W909-inputs!$B$30)))</f>
        <v>36472.728844752659</v>
      </c>
      <c r="Y909" s="26">
        <f t="shared" si="189"/>
        <v>74988.888888888891</v>
      </c>
      <c r="Z909" s="25">
        <f>MAX(0,X909*(1+inputs!$B$33)-MAX(0,inputs!$B$31*(Y909-inputs!$B$30)))</f>
        <v>32087.379777423947</v>
      </c>
      <c r="AA909" s="25">
        <f>MAX(0,Y909*(1+inputs!$B$33)-MAX(0,inputs!$B$31*(Z909-inputs!$B$30)))</f>
        <v>75042.418042254067</v>
      </c>
      <c r="AB909" s="26">
        <f t="shared" si="190"/>
        <v>90700</v>
      </c>
      <c r="AC909" s="25">
        <f>MAX(0,AA909*(1+inputs!$B$33)-MAX(0,inputs!$B$31*(AB909-inputs!$B$30)))</f>
        <v>69821.614312887861</v>
      </c>
      <c r="AD909" s="26">
        <f>IF(inputs!$B$27="YES",MAX(0,inputs!$B$31*(AB909-inputs!$B$30)),0)</f>
        <v>0</v>
      </c>
      <c r="AE909" s="3">
        <f t="shared" si="191"/>
        <v>32152.050000000003</v>
      </c>
      <c r="AF909" s="1">
        <f t="shared" si="194"/>
        <v>0.42</v>
      </c>
      <c r="AG909" s="8">
        <f t="shared" si="192"/>
        <v>58547.95</v>
      </c>
    </row>
    <row r="910" spans="1:33" x14ac:dyDescent="0.2">
      <c r="A910" s="11">
        <f t="shared" si="193"/>
        <v>90800</v>
      </c>
      <c r="B910" s="15">
        <f>inputs!$C$3-MAX(0,MIN((calculations!A910-inputs!$B$8)*0.5,inputs!$C$3))+IF(AND(inputs!$B$23="YES",A910&lt;=inputs!$B$25),inputs!$B$24,0)</f>
        <v>12570</v>
      </c>
      <c r="C910" s="15">
        <f>MAX(0,MIN(A910-B910,inputs!$C$4)*inputs!$B$3)</f>
        <v>7540.2000000000007</v>
      </c>
      <c r="D910" s="16">
        <f>MAX(0,(MIN(A910,inputs!$C$5)-(inputs!$C$4+B910))*inputs!$B$4)</f>
        <v>16211.6</v>
      </c>
      <c r="E910" s="16">
        <f>MAX(0, (calculations!A910-inputs!$C$5)*inputs!$B$5)</f>
        <v>0</v>
      </c>
      <c r="F910" s="19">
        <f>MAX(0,inputs!$B$13*(MIN(calculations!A910,inputs!$C$14)-inputs!$C$13))+MAX(0,inputs!$B$14*(calculations!A910-inputs!$C$14))</f>
        <v>5805.85</v>
      </c>
      <c r="G910" s="22">
        <f>MAX(MIN((calculations!A910-inputs!$B$21)/10000,100%),0) * inputs!$B$18</f>
        <v>2636.4</v>
      </c>
      <c r="H910" s="22">
        <f>IF(AND(inputs!$B$35="YES", calculations!A910&gt;=inputs!$B$36,calculations!A910&lt;inputs!$B$37),inputs!$B$38*MIN(2,inputs!$B$17),0)</f>
        <v>0</v>
      </c>
      <c r="I910" s="25">
        <f>MIN(inputs!$B$32,A910)</f>
        <v>20000</v>
      </c>
      <c r="J910" s="25">
        <f>inputs!$B$29*(1+inputs!$B$33)-MAX(0,inputs!$B$31*(I910-inputs!$B$30))</f>
        <v>46486.999999999993</v>
      </c>
      <c r="K910" s="26">
        <f t="shared" si="182"/>
        <v>20000</v>
      </c>
      <c r="L910" s="25">
        <f>MAX(0,J910*(1+inputs!$B$33)-MAX(0,inputs!$B$31*(K910-inputs!$B$30)))</f>
        <v>47184.304999999986</v>
      </c>
      <c r="M910" s="26">
        <f t="shared" si="183"/>
        <v>27866.666666666668</v>
      </c>
      <c r="N910" s="25">
        <f>MAX(0,L910*(1+inputs!$B$33)-MAX(0,inputs!$B$31*(M910-inputs!$B$30)))</f>
        <v>47200.629574999977</v>
      </c>
      <c r="O910" s="26">
        <f t="shared" si="184"/>
        <v>35733.333333333336</v>
      </c>
      <c r="P910" s="25">
        <f>MAX(0,N910*(1+inputs!$B$33)-MAX(0,inputs!$B$31*(O910-inputs!$B$30)))</f>
        <v>46509.199018624968</v>
      </c>
      <c r="Q910" s="26">
        <f t="shared" si="185"/>
        <v>43600</v>
      </c>
      <c r="R910" s="25">
        <f>MAX(0,P910*(1+inputs!$B$33)-MAX(0,inputs!$B$31*(Q910-inputs!$B$30)))</f>
        <v>45099.397003904334</v>
      </c>
      <c r="S910" s="26">
        <f t="shared" si="186"/>
        <v>51466.666666666672</v>
      </c>
      <c r="T910" s="25">
        <f>MAX(0,R910*(1+inputs!$B$33)-MAX(0,inputs!$B$31*(S910-inputs!$B$30)))</f>
        <v>42960.44795896289</v>
      </c>
      <c r="U910" s="26">
        <f t="shared" si="187"/>
        <v>59333.333333333336</v>
      </c>
      <c r="V910" s="25">
        <f>MAX(0,T910*(1+inputs!$B$33)-MAX(0,inputs!$B$31*(U910-inputs!$B$30)))</f>
        <v>40081.414678347326</v>
      </c>
      <c r="W910" s="26">
        <f t="shared" si="188"/>
        <v>67200</v>
      </c>
      <c r="X910" s="25">
        <f>MAX(0,V910*(1+inputs!$B$33)-MAX(0,inputs!$B$31*(W910-inputs!$B$30)))</f>
        <v>36451.195898522528</v>
      </c>
      <c r="Y910" s="26">
        <f t="shared" si="189"/>
        <v>75066.666666666657</v>
      </c>
      <c r="Z910" s="25">
        <f>MAX(0,X910*(1+inputs!$B$33)-MAX(0,inputs!$B$31*(Y910-inputs!$B$30)))</f>
        <v>32058.523837000361</v>
      </c>
      <c r="AA910" s="25">
        <f>MAX(0,Y910*(1+inputs!$B$33)-MAX(0,inputs!$B$31*(Z910-inputs!$B$30)))</f>
        <v>75123.959521336612</v>
      </c>
      <c r="AB910" s="26">
        <f t="shared" si="190"/>
        <v>90800</v>
      </c>
      <c r="AC910" s="25">
        <f>MAX(0,AA910*(1+inputs!$B$33)-MAX(0,inputs!$B$31*(AB910-inputs!$B$30)))</f>
        <v>69895.378914156652</v>
      </c>
      <c r="AD910" s="26">
        <f>IF(inputs!$B$27="YES",MAX(0,inputs!$B$31*(AB910-inputs!$B$30)),0)</f>
        <v>0</v>
      </c>
      <c r="AE910" s="3">
        <f t="shared" si="191"/>
        <v>32194.050000000003</v>
      </c>
      <c r="AF910" s="1">
        <f t="shared" si="194"/>
        <v>0.42</v>
      </c>
      <c r="AG910" s="8">
        <f t="shared" si="192"/>
        <v>58605.95</v>
      </c>
    </row>
    <row r="911" spans="1:33" x14ac:dyDescent="0.2">
      <c r="A911" s="11">
        <f t="shared" si="193"/>
        <v>90900</v>
      </c>
      <c r="B911" s="15">
        <f>inputs!$C$3-MAX(0,MIN((calculations!A911-inputs!$B$8)*0.5,inputs!$C$3))+IF(AND(inputs!$B$23="YES",A911&lt;=inputs!$B$25),inputs!$B$24,0)</f>
        <v>12570</v>
      </c>
      <c r="C911" s="15">
        <f>MAX(0,MIN(A911-B911,inputs!$C$4)*inputs!$B$3)</f>
        <v>7540.2000000000007</v>
      </c>
      <c r="D911" s="16">
        <f>MAX(0,(MIN(A911,inputs!$C$5)-(inputs!$C$4+B911))*inputs!$B$4)</f>
        <v>16251.6</v>
      </c>
      <c r="E911" s="16">
        <f>MAX(0, (calculations!A911-inputs!$C$5)*inputs!$B$5)</f>
        <v>0</v>
      </c>
      <c r="F911" s="19">
        <f>MAX(0,inputs!$B$13*(MIN(calculations!A911,inputs!$C$14)-inputs!$C$13))+MAX(0,inputs!$B$14*(calculations!A911-inputs!$C$14))</f>
        <v>5807.85</v>
      </c>
      <c r="G911" s="22">
        <f>MAX(MIN((calculations!A911-inputs!$B$21)/10000,100%),0) * inputs!$B$18</f>
        <v>2636.4</v>
      </c>
      <c r="H911" s="22">
        <f>IF(AND(inputs!$B$35="YES", calculations!A911&gt;=inputs!$B$36,calculations!A911&lt;inputs!$B$37),inputs!$B$38*MIN(2,inputs!$B$17),0)</f>
        <v>0</v>
      </c>
      <c r="I911" s="25">
        <f>MIN(inputs!$B$32,A911)</f>
        <v>20000</v>
      </c>
      <c r="J911" s="25">
        <f>inputs!$B$29*(1+inputs!$B$33)-MAX(0,inputs!$B$31*(I911-inputs!$B$30))</f>
        <v>46486.999999999993</v>
      </c>
      <c r="K911" s="26">
        <f t="shared" si="182"/>
        <v>20000</v>
      </c>
      <c r="L911" s="25">
        <f>MAX(0,J911*(1+inputs!$B$33)-MAX(0,inputs!$B$31*(K911-inputs!$B$30)))</f>
        <v>47184.304999999986</v>
      </c>
      <c r="M911" s="26">
        <f t="shared" si="183"/>
        <v>27877.777777777777</v>
      </c>
      <c r="N911" s="25">
        <f>MAX(0,L911*(1+inputs!$B$33)-MAX(0,inputs!$B$31*(M911-inputs!$B$30)))</f>
        <v>47199.629574999977</v>
      </c>
      <c r="O911" s="26">
        <f t="shared" si="184"/>
        <v>35755.555555555555</v>
      </c>
      <c r="P911" s="25">
        <f>MAX(0,N911*(1+inputs!$B$33)-MAX(0,inputs!$B$31*(O911-inputs!$B$30)))</f>
        <v>46506.184018624968</v>
      </c>
      <c r="Q911" s="26">
        <f t="shared" si="185"/>
        <v>43633.333333333328</v>
      </c>
      <c r="R911" s="25">
        <f>MAX(0,P911*(1+inputs!$B$33)-MAX(0,inputs!$B$31*(Q911-inputs!$B$30)))</f>
        <v>45093.336778904333</v>
      </c>
      <c r="S911" s="26">
        <f t="shared" si="186"/>
        <v>51511.111111111109</v>
      </c>
      <c r="T911" s="25">
        <f>MAX(0,R911*(1+inputs!$B$33)-MAX(0,inputs!$B$31*(S911-inputs!$B$30)))</f>
        <v>42950.296830587889</v>
      </c>
      <c r="U911" s="26">
        <f t="shared" si="187"/>
        <v>59388.888888888891</v>
      </c>
      <c r="V911" s="25">
        <f>MAX(0,T911*(1+inputs!$B$33)-MAX(0,inputs!$B$31*(U911-inputs!$B$30)))</f>
        <v>40066.111283046703</v>
      </c>
      <c r="W911" s="26">
        <f t="shared" si="188"/>
        <v>67266.666666666657</v>
      </c>
      <c r="X911" s="25">
        <f>MAX(0,V911*(1+inputs!$B$33)-MAX(0,inputs!$B$31*(W911-inputs!$B$30)))</f>
        <v>36429.662952292405</v>
      </c>
      <c r="Y911" s="26">
        <f t="shared" si="189"/>
        <v>75144.444444444438</v>
      </c>
      <c r="Z911" s="25">
        <f>MAX(0,X911*(1+inputs!$B$33)-MAX(0,inputs!$B$31*(Y911-inputs!$B$30)))</f>
        <v>32029.66789657679</v>
      </c>
      <c r="AA911" s="25">
        <f>MAX(0,Y911*(1+inputs!$B$33)-MAX(0,inputs!$B$31*(Z911-inputs!$B$30)))</f>
        <v>75205.501000419186</v>
      </c>
      <c r="AB911" s="26">
        <f t="shared" si="190"/>
        <v>90900</v>
      </c>
      <c r="AC911" s="25">
        <f>MAX(0,AA911*(1+inputs!$B$33)-MAX(0,inputs!$B$31*(AB911-inputs!$B$30)))</f>
        <v>69969.143515425458</v>
      </c>
      <c r="AD911" s="26">
        <f>IF(inputs!$B$27="YES",MAX(0,inputs!$B$31*(AB911-inputs!$B$30)),0)</f>
        <v>0</v>
      </c>
      <c r="AE911" s="3">
        <f t="shared" si="191"/>
        <v>32236.050000000003</v>
      </c>
      <c r="AF911" s="1">
        <f t="shared" si="194"/>
        <v>0.42</v>
      </c>
      <c r="AG911" s="8">
        <f t="shared" si="192"/>
        <v>58663.95</v>
      </c>
    </row>
    <row r="912" spans="1:33" x14ac:dyDescent="0.2">
      <c r="A912" s="11">
        <f t="shared" si="193"/>
        <v>91000</v>
      </c>
      <c r="B912" s="15">
        <f>inputs!$C$3-MAX(0,MIN((calculations!A912-inputs!$B$8)*0.5,inputs!$C$3))+IF(AND(inputs!$B$23="YES",A912&lt;=inputs!$B$25),inputs!$B$24,0)</f>
        <v>12570</v>
      </c>
      <c r="C912" s="15">
        <f>MAX(0,MIN(A912-B912,inputs!$C$4)*inputs!$B$3)</f>
        <v>7540.2000000000007</v>
      </c>
      <c r="D912" s="16">
        <f>MAX(0,(MIN(A912,inputs!$C$5)-(inputs!$C$4+B912))*inputs!$B$4)</f>
        <v>16291.6</v>
      </c>
      <c r="E912" s="16">
        <f>MAX(0, (calculations!A912-inputs!$C$5)*inputs!$B$5)</f>
        <v>0</v>
      </c>
      <c r="F912" s="19">
        <f>MAX(0,inputs!$B$13*(MIN(calculations!A912,inputs!$C$14)-inputs!$C$13))+MAX(0,inputs!$B$14*(calculations!A912-inputs!$C$14))</f>
        <v>5809.85</v>
      </c>
      <c r="G912" s="22">
        <f>MAX(MIN((calculations!A912-inputs!$B$21)/10000,100%),0) * inputs!$B$18</f>
        <v>2636.4</v>
      </c>
      <c r="H912" s="22">
        <f>IF(AND(inputs!$B$35="YES", calculations!A912&gt;=inputs!$B$36,calculations!A912&lt;inputs!$B$37),inputs!$B$38*MIN(2,inputs!$B$17),0)</f>
        <v>0</v>
      </c>
      <c r="I912" s="25">
        <f>MIN(inputs!$B$32,A912)</f>
        <v>20000</v>
      </c>
      <c r="J912" s="25">
        <f>inputs!$B$29*(1+inputs!$B$33)-MAX(0,inputs!$B$31*(I912-inputs!$B$30))</f>
        <v>46486.999999999993</v>
      </c>
      <c r="K912" s="26">
        <f t="shared" si="182"/>
        <v>20000</v>
      </c>
      <c r="L912" s="25">
        <f>MAX(0,J912*(1+inputs!$B$33)-MAX(0,inputs!$B$31*(K912-inputs!$B$30)))</f>
        <v>47184.304999999986</v>
      </c>
      <c r="M912" s="26">
        <f t="shared" si="183"/>
        <v>27888.888888888891</v>
      </c>
      <c r="N912" s="25">
        <f>MAX(0,L912*(1+inputs!$B$33)-MAX(0,inputs!$B$31*(M912-inputs!$B$30)))</f>
        <v>47198.629574999977</v>
      </c>
      <c r="O912" s="26">
        <f t="shared" si="184"/>
        <v>35777.777777777781</v>
      </c>
      <c r="P912" s="25">
        <f>MAX(0,N912*(1+inputs!$B$33)-MAX(0,inputs!$B$31*(O912-inputs!$B$30)))</f>
        <v>46503.169018624969</v>
      </c>
      <c r="Q912" s="26">
        <f t="shared" si="185"/>
        <v>43666.666666666672</v>
      </c>
      <c r="R912" s="25">
        <f>MAX(0,P912*(1+inputs!$B$33)-MAX(0,inputs!$B$31*(Q912-inputs!$B$30)))</f>
        <v>45087.276553904339</v>
      </c>
      <c r="S912" s="26">
        <f t="shared" si="186"/>
        <v>51555.555555555555</v>
      </c>
      <c r="T912" s="25">
        <f>MAX(0,R912*(1+inputs!$B$33)-MAX(0,inputs!$B$31*(S912-inputs!$B$30)))</f>
        <v>42940.145702212896</v>
      </c>
      <c r="U912" s="26">
        <f t="shared" si="187"/>
        <v>59444.444444444445</v>
      </c>
      <c r="V912" s="25">
        <f>MAX(0,T912*(1+inputs!$B$33)-MAX(0,inputs!$B$31*(U912-inputs!$B$30)))</f>
        <v>40050.807887746087</v>
      </c>
      <c r="W912" s="26">
        <f t="shared" si="188"/>
        <v>67333.333333333343</v>
      </c>
      <c r="X912" s="25">
        <f>MAX(0,V912*(1+inputs!$B$33)-MAX(0,inputs!$B$31*(W912-inputs!$B$30)))</f>
        <v>36408.130006062274</v>
      </c>
      <c r="Y912" s="26">
        <f t="shared" si="189"/>
        <v>75222.222222222219</v>
      </c>
      <c r="Z912" s="25">
        <f>MAX(0,X912*(1+inputs!$B$33)-MAX(0,inputs!$B$31*(Y912-inputs!$B$30)))</f>
        <v>32000.811956153204</v>
      </c>
      <c r="AA912" s="25">
        <f>MAX(0,Y912*(1+inputs!$B$33)-MAX(0,inputs!$B$31*(Z912-inputs!$B$30)))</f>
        <v>75287.042479501761</v>
      </c>
      <c r="AB912" s="26">
        <f t="shared" si="190"/>
        <v>91000</v>
      </c>
      <c r="AC912" s="25">
        <f>MAX(0,AA912*(1+inputs!$B$33)-MAX(0,inputs!$B$31*(AB912-inputs!$B$30)))</f>
        <v>70042.908116694278</v>
      </c>
      <c r="AD912" s="26">
        <f>IF(inputs!$B$27="YES",MAX(0,inputs!$B$31*(AB912-inputs!$B$30)),0)</f>
        <v>0</v>
      </c>
      <c r="AE912" s="3">
        <f t="shared" si="191"/>
        <v>32278.050000000003</v>
      </c>
      <c r="AF912" s="1">
        <f t="shared" si="194"/>
        <v>0.42</v>
      </c>
      <c r="AG912" s="8">
        <f t="shared" si="192"/>
        <v>58721.95</v>
      </c>
    </row>
    <row r="913" spans="1:33" x14ac:dyDescent="0.2">
      <c r="A913" s="11">
        <f t="shared" si="193"/>
        <v>91100</v>
      </c>
      <c r="B913" s="15">
        <f>inputs!$C$3-MAX(0,MIN((calculations!A913-inputs!$B$8)*0.5,inputs!$C$3))+IF(AND(inputs!$B$23="YES",A913&lt;=inputs!$B$25),inputs!$B$24,0)</f>
        <v>12570</v>
      </c>
      <c r="C913" s="15">
        <f>MAX(0,MIN(A913-B913,inputs!$C$4)*inputs!$B$3)</f>
        <v>7540.2000000000007</v>
      </c>
      <c r="D913" s="16">
        <f>MAX(0,(MIN(A913,inputs!$C$5)-(inputs!$C$4+B913))*inputs!$B$4)</f>
        <v>16331.6</v>
      </c>
      <c r="E913" s="16">
        <f>MAX(0, (calculations!A913-inputs!$C$5)*inputs!$B$5)</f>
        <v>0</v>
      </c>
      <c r="F913" s="19">
        <f>MAX(0,inputs!$B$13*(MIN(calculations!A913,inputs!$C$14)-inputs!$C$13))+MAX(0,inputs!$B$14*(calculations!A913-inputs!$C$14))</f>
        <v>5811.85</v>
      </c>
      <c r="G913" s="22">
        <f>MAX(MIN((calculations!A913-inputs!$B$21)/10000,100%),0) * inputs!$B$18</f>
        <v>2636.4</v>
      </c>
      <c r="H913" s="22">
        <f>IF(AND(inputs!$B$35="YES", calculations!A913&gt;=inputs!$B$36,calculations!A913&lt;inputs!$B$37),inputs!$B$38*MIN(2,inputs!$B$17),0)</f>
        <v>0</v>
      </c>
      <c r="I913" s="25">
        <f>MIN(inputs!$B$32,A913)</f>
        <v>20000</v>
      </c>
      <c r="J913" s="25">
        <f>inputs!$B$29*(1+inputs!$B$33)-MAX(0,inputs!$B$31*(I913-inputs!$B$30))</f>
        <v>46486.999999999993</v>
      </c>
      <c r="K913" s="26">
        <f t="shared" si="182"/>
        <v>20000</v>
      </c>
      <c r="L913" s="25">
        <f>MAX(0,J913*(1+inputs!$B$33)-MAX(0,inputs!$B$31*(K913-inputs!$B$30)))</f>
        <v>47184.304999999986</v>
      </c>
      <c r="M913" s="26">
        <f t="shared" si="183"/>
        <v>27900</v>
      </c>
      <c r="N913" s="25">
        <f>MAX(0,L913*(1+inputs!$B$33)-MAX(0,inputs!$B$31*(M913-inputs!$B$30)))</f>
        <v>47197.629574999977</v>
      </c>
      <c r="O913" s="26">
        <f t="shared" si="184"/>
        <v>35800</v>
      </c>
      <c r="P913" s="25">
        <f>MAX(0,N913*(1+inputs!$B$33)-MAX(0,inputs!$B$31*(O913-inputs!$B$30)))</f>
        <v>46500.154018624969</v>
      </c>
      <c r="Q913" s="26">
        <f t="shared" si="185"/>
        <v>43700</v>
      </c>
      <c r="R913" s="25">
        <f>MAX(0,P913*(1+inputs!$B$33)-MAX(0,inputs!$B$31*(Q913-inputs!$B$30)))</f>
        <v>45081.216328904338</v>
      </c>
      <c r="S913" s="26">
        <f t="shared" si="186"/>
        <v>51600</v>
      </c>
      <c r="T913" s="25">
        <f>MAX(0,R913*(1+inputs!$B$33)-MAX(0,inputs!$B$31*(S913-inputs!$B$30)))</f>
        <v>42929.994573837896</v>
      </c>
      <c r="U913" s="26">
        <f t="shared" si="187"/>
        <v>59500</v>
      </c>
      <c r="V913" s="25">
        <f>MAX(0,T913*(1+inputs!$B$33)-MAX(0,inputs!$B$31*(U913-inputs!$B$30)))</f>
        <v>40035.504492445456</v>
      </c>
      <c r="W913" s="26">
        <f t="shared" si="188"/>
        <v>67400</v>
      </c>
      <c r="X913" s="25">
        <f>MAX(0,V913*(1+inputs!$B$33)-MAX(0,inputs!$B$31*(W913-inputs!$B$30)))</f>
        <v>36386.597059832129</v>
      </c>
      <c r="Y913" s="26">
        <f t="shared" si="189"/>
        <v>75300</v>
      </c>
      <c r="Z913" s="25">
        <f>MAX(0,X913*(1+inputs!$B$33)-MAX(0,inputs!$B$31*(Y913-inputs!$B$30)))</f>
        <v>31971.956015729611</v>
      </c>
      <c r="AA913" s="25">
        <f>MAX(0,Y913*(1+inputs!$B$33)-MAX(0,inputs!$B$31*(Z913-inputs!$B$30)))</f>
        <v>75368.58395858432</v>
      </c>
      <c r="AB913" s="26">
        <f t="shared" si="190"/>
        <v>91100</v>
      </c>
      <c r="AC913" s="25">
        <f>MAX(0,AA913*(1+inputs!$B$33)-MAX(0,inputs!$B$31*(AB913-inputs!$B$30)))</f>
        <v>70116.672717963069</v>
      </c>
      <c r="AD913" s="26">
        <f>IF(inputs!$B$27="YES",MAX(0,inputs!$B$31*(AB913-inputs!$B$30)),0)</f>
        <v>0</v>
      </c>
      <c r="AE913" s="3">
        <f t="shared" si="191"/>
        <v>32320.050000000003</v>
      </c>
      <c r="AF913" s="1">
        <f t="shared" si="194"/>
        <v>0.42</v>
      </c>
      <c r="AG913" s="8">
        <f t="shared" si="192"/>
        <v>58779.95</v>
      </c>
    </row>
    <row r="914" spans="1:33" x14ac:dyDescent="0.2">
      <c r="A914" s="11">
        <f t="shared" si="193"/>
        <v>91200</v>
      </c>
      <c r="B914" s="15">
        <f>inputs!$C$3-MAX(0,MIN((calculations!A914-inputs!$B$8)*0.5,inputs!$C$3))+IF(AND(inputs!$B$23="YES",A914&lt;=inputs!$B$25),inputs!$B$24,0)</f>
        <v>12570</v>
      </c>
      <c r="C914" s="15">
        <f>MAX(0,MIN(A914-B914,inputs!$C$4)*inputs!$B$3)</f>
        <v>7540.2000000000007</v>
      </c>
      <c r="D914" s="16">
        <f>MAX(0,(MIN(A914,inputs!$C$5)-(inputs!$C$4+B914))*inputs!$B$4)</f>
        <v>16371.6</v>
      </c>
      <c r="E914" s="16">
        <f>MAX(0, (calculations!A914-inputs!$C$5)*inputs!$B$5)</f>
        <v>0</v>
      </c>
      <c r="F914" s="19">
        <f>MAX(0,inputs!$B$13*(MIN(calculations!A914,inputs!$C$14)-inputs!$C$13))+MAX(0,inputs!$B$14*(calculations!A914-inputs!$C$14))</f>
        <v>5813.85</v>
      </c>
      <c r="G914" s="22">
        <f>MAX(MIN((calculations!A914-inputs!$B$21)/10000,100%),0) * inputs!$B$18</f>
        <v>2636.4</v>
      </c>
      <c r="H914" s="22">
        <f>IF(AND(inputs!$B$35="YES", calculations!A914&gt;=inputs!$B$36,calculations!A914&lt;inputs!$B$37),inputs!$B$38*MIN(2,inputs!$B$17),0)</f>
        <v>0</v>
      </c>
      <c r="I914" s="25">
        <f>MIN(inputs!$B$32,A914)</f>
        <v>20000</v>
      </c>
      <c r="J914" s="25">
        <f>inputs!$B$29*(1+inputs!$B$33)-MAX(0,inputs!$B$31*(I914-inputs!$B$30))</f>
        <v>46486.999999999993</v>
      </c>
      <c r="K914" s="26">
        <f t="shared" si="182"/>
        <v>20000</v>
      </c>
      <c r="L914" s="25">
        <f>MAX(0,J914*(1+inputs!$B$33)-MAX(0,inputs!$B$31*(K914-inputs!$B$30)))</f>
        <v>47184.304999999986</v>
      </c>
      <c r="M914" s="26">
        <f t="shared" si="183"/>
        <v>27911.111111111109</v>
      </c>
      <c r="N914" s="25">
        <f>MAX(0,L914*(1+inputs!$B$33)-MAX(0,inputs!$B$31*(M914-inputs!$B$30)))</f>
        <v>47196.629574999977</v>
      </c>
      <c r="O914" s="26">
        <f t="shared" si="184"/>
        <v>35822.222222222219</v>
      </c>
      <c r="P914" s="25">
        <f>MAX(0,N914*(1+inputs!$B$33)-MAX(0,inputs!$B$31*(O914-inputs!$B$30)))</f>
        <v>46497.13901862497</v>
      </c>
      <c r="Q914" s="26">
        <f t="shared" si="185"/>
        <v>43733.333333333328</v>
      </c>
      <c r="R914" s="25">
        <f>MAX(0,P914*(1+inputs!$B$33)-MAX(0,inputs!$B$31*(Q914-inputs!$B$30)))</f>
        <v>45075.156103904337</v>
      </c>
      <c r="S914" s="26">
        <f t="shared" si="186"/>
        <v>51644.444444444445</v>
      </c>
      <c r="T914" s="25">
        <f>MAX(0,R914*(1+inputs!$B$33)-MAX(0,inputs!$B$31*(S914-inputs!$B$30)))</f>
        <v>42919.843445462895</v>
      </c>
      <c r="U914" s="26">
        <f t="shared" si="187"/>
        <v>59555.555555555555</v>
      </c>
      <c r="V914" s="25">
        <f>MAX(0,T914*(1+inputs!$B$33)-MAX(0,inputs!$B$31*(U914-inputs!$B$30)))</f>
        <v>40020.201097144833</v>
      </c>
      <c r="W914" s="26">
        <f t="shared" si="188"/>
        <v>67466.666666666657</v>
      </c>
      <c r="X914" s="25">
        <f>MAX(0,V914*(1+inputs!$B$33)-MAX(0,inputs!$B$31*(W914-inputs!$B$30)))</f>
        <v>36365.064113601999</v>
      </c>
      <c r="Y914" s="26">
        <f t="shared" si="189"/>
        <v>75377.777777777781</v>
      </c>
      <c r="Z914" s="25">
        <f>MAX(0,X914*(1+inputs!$B$33)-MAX(0,inputs!$B$31*(Y914-inputs!$B$30)))</f>
        <v>31943.100075306022</v>
      </c>
      <c r="AA914" s="25">
        <f>MAX(0,Y914*(1+inputs!$B$33)-MAX(0,inputs!$B$31*(Z914-inputs!$B$30)))</f>
        <v>75450.125437666895</v>
      </c>
      <c r="AB914" s="26">
        <f t="shared" si="190"/>
        <v>91200</v>
      </c>
      <c r="AC914" s="25">
        <f>MAX(0,AA914*(1+inputs!$B$33)-MAX(0,inputs!$B$31*(AB914-inputs!$B$30)))</f>
        <v>70190.437319231889</v>
      </c>
      <c r="AD914" s="26">
        <f>IF(inputs!$B$27="YES",MAX(0,inputs!$B$31*(AB914-inputs!$B$30)),0)</f>
        <v>0</v>
      </c>
      <c r="AE914" s="3">
        <f t="shared" si="191"/>
        <v>32362.050000000003</v>
      </c>
      <c r="AF914" s="1">
        <f t="shared" si="194"/>
        <v>0.42</v>
      </c>
      <c r="AG914" s="8">
        <f t="shared" si="192"/>
        <v>58837.95</v>
      </c>
    </row>
    <row r="915" spans="1:33" x14ac:dyDescent="0.2">
      <c r="A915" s="11">
        <f t="shared" si="193"/>
        <v>91300</v>
      </c>
      <c r="B915" s="15">
        <f>inputs!$C$3-MAX(0,MIN((calculations!A915-inputs!$B$8)*0.5,inputs!$C$3))+IF(AND(inputs!$B$23="YES",A915&lt;=inputs!$B$25),inputs!$B$24,0)</f>
        <v>12570</v>
      </c>
      <c r="C915" s="15">
        <f>MAX(0,MIN(A915-B915,inputs!$C$4)*inputs!$B$3)</f>
        <v>7540.2000000000007</v>
      </c>
      <c r="D915" s="16">
        <f>MAX(0,(MIN(A915,inputs!$C$5)-(inputs!$C$4+B915))*inputs!$B$4)</f>
        <v>16411.600000000002</v>
      </c>
      <c r="E915" s="16">
        <f>MAX(0, (calculations!A915-inputs!$C$5)*inputs!$B$5)</f>
        <v>0</v>
      </c>
      <c r="F915" s="19">
        <f>MAX(0,inputs!$B$13*(MIN(calculations!A915,inputs!$C$14)-inputs!$C$13))+MAX(0,inputs!$B$14*(calculations!A915-inputs!$C$14))</f>
        <v>5815.85</v>
      </c>
      <c r="G915" s="22">
        <f>MAX(MIN((calculations!A915-inputs!$B$21)/10000,100%),0) * inputs!$B$18</f>
        <v>2636.4</v>
      </c>
      <c r="H915" s="22">
        <f>IF(AND(inputs!$B$35="YES", calculations!A915&gt;=inputs!$B$36,calculations!A915&lt;inputs!$B$37),inputs!$B$38*MIN(2,inputs!$B$17),0)</f>
        <v>0</v>
      </c>
      <c r="I915" s="25">
        <f>MIN(inputs!$B$32,A915)</f>
        <v>20000</v>
      </c>
      <c r="J915" s="25">
        <f>inputs!$B$29*(1+inputs!$B$33)-MAX(0,inputs!$B$31*(I915-inputs!$B$30))</f>
        <v>46486.999999999993</v>
      </c>
      <c r="K915" s="26">
        <f t="shared" si="182"/>
        <v>20000</v>
      </c>
      <c r="L915" s="25">
        <f>MAX(0,J915*(1+inputs!$B$33)-MAX(0,inputs!$B$31*(K915-inputs!$B$30)))</f>
        <v>47184.304999999986</v>
      </c>
      <c r="M915" s="26">
        <f t="shared" si="183"/>
        <v>27922.222222222223</v>
      </c>
      <c r="N915" s="25">
        <f>MAX(0,L915*(1+inputs!$B$33)-MAX(0,inputs!$B$31*(M915-inputs!$B$30)))</f>
        <v>47195.629574999977</v>
      </c>
      <c r="O915" s="26">
        <f t="shared" si="184"/>
        <v>35844.444444444445</v>
      </c>
      <c r="P915" s="25">
        <f>MAX(0,N915*(1+inputs!$B$33)-MAX(0,inputs!$B$31*(O915-inputs!$B$30)))</f>
        <v>46494.124018624971</v>
      </c>
      <c r="Q915" s="26">
        <f t="shared" si="185"/>
        <v>43766.666666666672</v>
      </c>
      <c r="R915" s="25">
        <f>MAX(0,P915*(1+inputs!$B$33)-MAX(0,inputs!$B$31*(Q915-inputs!$B$30)))</f>
        <v>45069.095878904336</v>
      </c>
      <c r="S915" s="26">
        <f t="shared" si="186"/>
        <v>51688.888888888891</v>
      </c>
      <c r="T915" s="25">
        <f>MAX(0,R915*(1+inputs!$B$33)-MAX(0,inputs!$B$31*(S915-inputs!$B$30)))</f>
        <v>42909.692317087894</v>
      </c>
      <c r="U915" s="26">
        <f t="shared" si="187"/>
        <v>59611.111111111109</v>
      </c>
      <c r="V915" s="25">
        <f>MAX(0,T915*(1+inputs!$B$33)-MAX(0,inputs!$B$31*(U915-inputs!$B$30)))</f>
        <v>40004.897701844209</v>
      </c>
      <c r="W915" s="26">
        <f t="shared" si="188"/>
        <v>67533.333333333343</v>
      </c>
      <c r="X915" s="25">
        <f>MAX(0,V915*(1+inputs!$B$33)-MAX(0,inputs!$B$31*(W915-inputs!$B$30)))</f>
        <v>36343.531167371868</v>
      </c>
      <c r="Y915" s="26">
        <f t="shared" si="189"/>
        <v>75455.555555555562</v>
      </c>
      <c r="Z915" s="25">
        <f>MAX(0,X915*(1+inputs!$B$33)-MAX(0,inputs!$B$31*(Y915-inputs!$B$30)))</f>
        <v>31914.244134882443</v>
      </c>
      <c r="AA915" s="25">
        <f>MAX(0,Y915*(1+inputs!$B$33)-MAX(0,inputs!$B$31*(Z915-inputs!$B$30)))</f>
        <v>75531.666916749469</v>
      </c>
      <c r="AB915" s="26">
        <f t="shared" si="190"/>
        <v>91300</v>
      </c>
      <c r="AC915" s="25">
        <f>MAX(0,AA915*(1+inputs!$B$33)-MAX(0,inputs!$B$31*(AB915-inputs!$B$30)))</f>
        <v>70264.201920500695</v>
      </c>
      <c r="AD915" s="26">
        <f>IF(inputs!$B$27="YES",MAX(0,inputs!$B$31*(AB915-inputs!$B$30)),0)</f>
        <v>0</v>
      </c>
      <c r="AE915" s="3">
        <f t="shared" si="191"/>
        <v>32404.050000000003</v>
      </c>
      <c r="AF915" s="1">
        <f t="shared" si="194"/>
        <v>0.42</v>
      </c>
      <c r="AG915" s="8">
        <f t="shared" si="192"/>
        <v>58895.95</v>
      </c>
    </row>
    <row r="916" spans="1:33" x14ac:dyDescent="0.2">
      <c r="A916" s="11">
        <f t="shared" si="193"/>
        <v>91400</v>
      </c>
      <c r="B916" s="15">
        <f>inputs!$C$3-MAX(0,MIN((calculations!A916-inputs!$B$8)*0.5,inputs!$C$3))+IF(AND(inputs!$B$23="YES",A916&lt;=inputs!$B$25),inputs!$B$24,0)</f>
        <v>12570</v>
      </c>
      <c r="C916" s="15">
        <f>MAX(0,MIN(A916-B916,inputs!$C$4)*inputs!$B$3)</f>
        <v>7540.2000000000007</v>
      </c>
      <c r="D916" s="16">
        <f>MAX(0,(MIN(A916,inputs!$C$5)-(inputs!$C$4+B916))*inputs!$B$4)</f>
        <v>16451.600000000002</v>
      </c>
      <c r="E916" s="16">
        <f>MAX(0, (calculations!A916-inputs!$C$5)*inputs!$B$5)</f>
        <v>0</v>
      </c>
      <c r="F916" s="19">
        <f>MAX(0,inputs!$B$13*(MIN(calculations!A916,inputs!$C$14)-inputs!$C$13))+MAX(0,inputs!$B$14*(calculations!A916-inputs!$C$14))</f>
        <v>5817.85</v>
      </c>
      <c r="G916" s="22">
        <f>MAX(MIN((calculations!A916-inputs!$B$21)/10000,100%),0) * inputs!$B$18</f>
        <v>2636.4</v>
      </c>
      <c r="H916" s="22">
        <f>IF(AND(inputs!$B$35="YES", calculations!A916&gt;=inputs!$B$36,calculations!A916&lt;inputs!$B$37),inputs!$B$38*MIN(2,inputs!$B$17),0)</f>
        <v>0</v>
      </c>
      <c r="I916" s="25">
        <f>MIN(inputs!$B$32,A916)</f>
        <v>20000</v>
      </c>
      <c r="J916" s="25">
        <f>inputs!$B$29*(1+inputs!$B$33)-MAX(0,inputs!$B$31*(I916-inputs!$B$30))</f>
        <v>46486.999999999993</v>
      </c>
      <c r="K916" s="26">
        <f t="shared" si="182"/>
        <v>20000</v>
      </c>
      <c r="L916" s="25">
        <f>MAX(0,J916*(1+inputs!$B$33)-MAX(0,inputs!$B$31*(K916-inputs!$B$30)))</f>
        <v>47184.304999999986</v>
      </c>
      <c r="M916" s="26">
        <f t="shared" si="183"/>
        <v>27933.333333333332</v>
      </c>
      <c r="N916" s="25">
        <f>MAX(0,L916*(1+inputs!$B$33)-MAX(0,inputs!$B$31*(M916-inputs!$B$30)))</f>
        <v>47194.629574999977</v>
      </c>
      <c r="O916" s="26">
        <f t="shared" si="184"/>
        <v>35866.666666666664</v>
      </c>
      <c r="P916" s="25">
        <f>MAX(0,N916*(1+inputs!$B$33)-MAX(0,inputs!$B$31*(O916-inputs!$B$30)))</f>
        <v>46491.109018624971</v>
      </c>
      <c r="Q916" s="26">
        <f t="shared" si="185"/>
        <v>43800</v>
      </c>
      <c r="R916" s="25">
        <f>MAX(0,P916*(1+inputs!$B$33)-MAX(0,inputs!$B$31*(Q916-inputs!$B$30)))</f>
        <v>45063.035653904342</v>
      </c>
      <c r="S916" s="26">
        <f t="shared" si="186"/>
        <v>51733.333333333328</v>
      </c>
      <c r="T916" s="25">
        <f>MAX(0,R916*(1+inputs!$B$33)-MAX(0,inputs!$B$31*(S916-inputs!$B$30)))</f>
        <v>42899.541188712901</v>
      </c>
      <c r="U916" s="26">
        <f t="shared" si="187"/>
        <v>59666.666666666664</v>
      </c>
      <c r="V916" s="25">
        <f>MAX(0,T916*(1+inputs!$B$33)-MAX(0,inputs!$B$31*(U916-inputs!$B$30)))</f>
        <v>39989.594306543586</v>
      </c>
      <c r="W916" s="26">
        <f t="shared" si="188"/>
        <v>67600</v>
      </c>
      <c r="X916" s="25">
        <f>MAX(0,V916*(1+inputs!$B$33)-MAX(0,inputs!$B$31*(W916-inputs!$B$30)))</f>
        <v>36321.99822114173</v>
      </c>
      <c r="Y916" s="26">
        <f t="shared" si="189"/>
        <v>75533.333333333343</v>
      </c>
      <c r="Z916" s="25">
        <f>MAX(0,X916*(1+inputs!$B$33)-MAX(0,inputs!$B$31*(Y916-inputs!$B$30)))</f>
        <v>31885.38819445885</v>
      </c>
      <c r="AA916" s="25">
        <f>MAX(0,Y916*(1+inputs!$B$33)-MAX(0,inputs!$B$31*(Z916-inputs!$B$30)))</f>
        <v>75613.208395832044</v>
      </c>
      <c r="AB916" s="26">
        <f t="shared" si="190"/>
        <v>91400</v>
      </c>
      <c r="AC916" s="25">
        <f>MAX(0,AA916*(1+inputs!$B$33)-MAX(0,inputs!$B$31*(AB916-inputs!$B$30)))</f>
        <v>70337.966521769515</v>
      </c>
      <c r="AD916" s="26">
        <f>IF(inputs!$B$27="YES",MAX(0,inputs!$B$31*(AB916-inputs!$B$30)),0)</f>
        <v>0</v>
      </c>
      <c r="AE916" s="3">
        <f t="shared" si="191"/>
        <v>32446.050000000003</v>
      </c>
      <c r="AF916" s="1">
        <f t="shared" si="194"/>
        <v>0.42</v>
      </c>
      <c r="AG916" s="8">
        <f t="shared" si="192"/>
        <v>58953.95</v>
      </c>
    </row>
    <row r="917" spans="1:33" x14ac:dyDescent="0.2">
      <c r="A917" s="11">
        <f t="shared" si="193"/>
        <v>91500</v>
      </c>
      <c r="B917" s="15">
        <f>inputs!$C$3-MAX(0,MIN((calculations!A917-inputs!$B$8)*0.5,inputs!$C$3))+IF(AND(inputs!$B$23="YES",A917&lt;=inputs!$B$25),inputs!$B$24,0)</f>
        <v>12570</v>
      </c>
      <c r="C917" s="15">
        <f>MAX(0,MIN(A917-B917,inputs!$C$4)*inputs!$B$3)</f>
        <v>7540.2000000000007</v>
      </c>
      <c r="D917" s="16">
        <f>MAX(0,(MIN(A917,inputs!$C$5)-(inputs!$C$4+B917))*inputs!$B$4)</f>
        <v>16491.600000000002</v>
      </c>
      <c r="E917" s="16">
        <f>MAX(0, (calculations!A917-inputs!$C$5)*inputs!$B$5)</f>
        <v>0</v>
      </c>
      <c r="F917" s="19">
        <f>MAX(0,inputs!$B$13*(MIN(calculations!A917,inputs!$C$14)-inputs!$C$13))+MAX(0,inputs!$B$14*(calculations!A917-inputs!$C$14))</f>
        <v>5819.85</v>
      </c>
      <c r="G917" s="22">
        <f>MAX(MIN((calculations!A917-inputs!$B$21)/10000,100%),0) * inputs!$B$18</f>
        <v>2636.4</v>
      </c>
      <c r="H917" s="22">
        <f>IF(AND(inputs!$B$35="YES", calculations!A917&gt;=inputs!$B$36,calculations!A917&lt;inputs!$B$37),inputs!$B$38*MIN(2,inputs!$B$17),0)</f>
        <v>0</v>
      </c>
      <c r="I917" s="25">
        <f>MIN(inputs!$B$32,A917)</f>
        <v>20000</v>
      </c>
      <c r="J917" s="25">
        <f>inputs!$B$29*(1+inputs!$B$33)-MAX(0,inputs!$B$31*(I917-inputs!$B$30))</f>
        <v>46486.999999999993</v>
      </c>
      <c r="K917" s="26">
        <f t="shared" si="182"/>
        <v>20000</v>
      </c>
      <c r="L917" s="25">
        <f>MAX(0,J917*(1+inputs!$B$33)-MAX(0,inputs!$B$31*(K917-inputs!$B$30)))</f>
        <v>47184.304999999986</v>
      </c>
      <c r="M917" s="26">
        <f t="shared" si="183"/>
        <v>27944.444444444445</v>
      </c>
      <c r="N917" s="25">
        <f>MAX(0,L917*(1+inputs!$B$33)-MAX(0,inputs!$B$31*(M917-inputs!$B$30)))</f>
        <v>47193.629574999977</v>
      </c>
      <c r="O917" s="26">
        <f t="shared" si="184"/>
        <v>35888.888888888891</v>
      </c>
      <c r="P917" s="25">
        <f>MAX(0,N917*(1+inputs!$B$33)-MAX(0,inputs!$B$31*(O917-inputs!$B$30)))</f>
        <v>46488.094018624972</v>
      </c>
      <c r="Q917" s="26">
        <f t="shared" si="185"/>
        <v>43833.333333333328</v>
      </c>
      <c r="R917" s="25">
        <f>MAX(0,P917*(1+inputs!$B$33)-MAX(0,inputs!$B$31*(Q917-inputs!$B$30)))</f>
        <v>45056.975428904341</v>
      </c>
      <c r="S917" s="26">
        <f t="shared" si="186"/>
        <v>51777.777777777781</v>
      </c>
      <c r="T917" s="25">
        <f>MAX(0,R917*(1+inputs!$B$33)-MAX(0,inputs!$B$31*(S917-inputs!$B$30)))</f>
        <v>42889.390060337901</v>
      </c>
      <c r="U917" s="26">
        <f t="shared" si="187"/>
        <v>59722.222222222219</v>
      </c>
      <c r="V917" s="25">
        <f>MAX(0,T917*(1+inputs!$B$33)-MAX(0,inputs!$B$31*(U917-inputs!$B$30)))</f>
        <v>39974.290911242962</v>
      </c>
      <c r="W917" s="26">
        <f t="shared" si="188"/>
        <v>67666.666666666657</v>
      </c>
      <c r="X917" s="25">
        <f>MAX(0,V917*(1+inputs!$B$33)-MAX(0,inputs!$B$31*(W917-inputs!$B$30)))</f>
        <v>36300.465274911607</v>
      </c>
      <c r="Y917" s="26">
        <f t="shared" si="189"/>
        <v>75611.111111111109</v>
      </c>
      <c r="Z917" s="25">
        <f>MAX(0,X917*(1+inputs!$B$33)-MAX(0,inputs!$B$31*(Y917-inputs!$B$30)))</f>
        <v>31856.532254035275</v>
      </c>
      <c r="AA917" s="25">
        <f>MAX(0,Y917*(1+inputs!$B$33)-MAX(0,inputs!$B$31*(Z917-inputs!$B$30)))</f>
        <v>75694.749874914589</v>
      </c>
      <c r="AB917" s="26">
        <f t="shared" si="190"/>
        <v>91500</v>
      </c>
      <c r="AC917" s="25">
        <f>MAX(0,AA917*(1+inputs!$B$33)-MAX(0,inputs!$B$31*(AB917-inputs!$B$30)))</f>
        <v>70411.731123038291</v>
      </c>
      <c r="AD917" s="26">
        <f>IF(inputs!$B$27="YES",MAX(0,inputs!$B$31*(AB917-inputs!$B$30)),0)</f>
        <v>0</v>
      </c>
      <c r="AE917" s="3">
        <f t="shared" si="191"/>
        <v>32488.050000000003</v>
      </c>
      <c r="AF917" s="1">
        <f t="shared" si="194"/>
        <v>0.42</v>
      </c>
      <c r="AG917" s="8">
        <f t="shared" si="192"/>
        <v>59011.95</v>
      </c>
    </row>
    <row r="918" spans="1:33" x14ac:dyDescent="0.2">
      <c r="A918" s="11">
        <f t="shared" si="193"/>
        <v>91600</v>
      </c>
      <c r="B918" s="15">
        <f>inputs!$C$3-MAX(0,MIN((calculations!A918-inputs!$B$8)*0.5,inputs!$C$3))+IF(AND(inputs!$B$23="YES",A918&lt;=inputs!$B$25),inputs!$B$24,0)</f>
        <v>12570</v>
      </c>
      <c r="C918" s="15">
        <f>MAX(0,MIN(A918-B918,inputs!$C$4)*inputs!$B$3)</f>
        <v>7540.2000000000007</v>
      </c>
      <c r="D918" s="16">
        <f>MAX(0,(MIN(A918,inputs!$C$5)-(inputs!$C$4+B918))*inputs!$B$4)</f>
        <v>16531.600000000002</v>
      </c>
      <c r="E918" s="16">
        <f>MAX(0, (calculations!A918-inputs!$C$5)*inputs!$B$5)</f>
        <v>0</v>
      </c>
      <c r="F918" s="19">
        <f>MAX(0,inputs!$B$13*(MIN(calculations!A918,inputs!$C$14)-inputs!$C$13))+MAX(0,inputs!$B$14*(calculations!A918-inputs!$C$14))</f>
        <v>5821.85</v>
      </c>
      <c r="G918" s="22">
        <f>MAX(MIN((calculations!A918-inputs!$B$21)/10000,100%),0) * inputs!$B$18</f>
        <v>2636.4</v>
      </c>
      <c r="H918" s="22">
        <f>IF(AND(inputs!$B$35="YES", calculations!A918&gt;=inputs!$B$36,calculations!A918&lt;inputs!$B$37),inputs!$B$38*MIN(2,inputs!$B$17),0)</f>
        <v>0</v>
      </c>
      <c r="I918" s="25">
        <f>MIN(inputs!$B$32,A918)</f>
        <v>20000</v>
      </c>
      <c r="J918" s="25">
        <f>inputs!$B$29*(1+inputs!$B$33)-MAX(0,inputs!$B$31*(I918-inputs!$B$30))</f>
        <v>46486.999999999993</v>
      </c>
      <c r="K918" s="26">
        <f t="shared" si="182"/>
        <v>20000</v>
      </c>
      <c r="L918" s="25">
        <f>MAX(0,J918*(1+inputs!$B$33)-MAX(0,inputs!$B$31*(K918-inputs!$B$30)))</f>
        <v>47184.304999999986</v>
      </c>
      <c r="M918" s="26">
        <f t="shared" si="183"/>
        <v>27955.555555555555</v>
      </c>
      <c r="N918" s="25">
        <f>MAX(0,L918*(1+inputs!$B$33)-MAX(0,inputs!$B$31*(M918-inputs!$B$30)))</f>
        <v>47192.629574999977</v>
      </c>
      <c r="O918" s="26">
        <f t="shared" si="184"/>
        <v>35911.111111111109</v>
      </c>
      <c r="P918" s="25">
        <f>MAX(0,N918*(1+inputs!$B$33)-MAX(0,inputs!$B$31*(O918-inputs!$B$30)))</f>
        <v>46485.079018624972</v>
      </c>
      <c r="Q918" s="26">
        <f t="shared" si="185"/>
        <v>43866.666666666672</v>
      </c>
      <c r="R918" s="25">
        <f>MAX(0,P918*(1+inputs!$B$33)-MAX(0,inputs!$B$31*(Q918-inputs!$B$30)))</f>
        <v>45050.91520390434</v>
      </c>
      <c r="S918" s="26">
        <f t="shared" si="186"/>
        <v>51822.222222222219</v>
      </c>
      <c r="T918" s="25">
        <f>MAX(0,R918*(1+inputs!$B$33)-MAX(0,inputs!$B$31*(S918-inputs!$B$30)))</f>
        <v>42879.2389319629</v>
      </c>
      <c r="U918" s="26">
        <f t="shared" si="187"/>
        <v>59777.777777777781</v>
      </c>
      <c r="V918" s="25">
        <f>MAX(0,T918*(1+inputs!$B$33)-MAX(0,inputs!$B$31*(U918-inputs!$B$30)))</f>
        <v>39958.987515942339</v>
      </c>
      <c r="W918" s="26">
        <f t="shared" si="188"/>
        <v>67733.333333333343</v>
      </c>
      <c r="X918" s="25">
        <f>MAX(0,V918*(1+inputs!$B$33)-MAX(0,inputs!$B$31*(W918-inputs!$B$30)))</f>
        <v>36278.932328681469</v>
      </c>
      <c r="Y918" s="26">
        <f t="shared" si="189"/>
        <v>75688.888888888891</v>
      </c>
      <c r="Z918" s="25">
        <f>MAX(0,X918*(1+inputs!$B$33)-MAX(0,inputs!$B$31*(Y918-inputs!$B$30)))</f>
        <v>31827.67631361169</v>
      </c>
      <c r="AA918" s="25">
        <f>MAX(0,Y918*(1+inputs!$B$33)-MAX(0,inputs!$B$31*(Z918-inputs!$B$30)))</f>
        <v>75776.291353997163</v>
      </c>
      <c r="AB918" s="26">
        <f t="shared" si="190"/>
        <v>91600</v>
      </c>
      <c r="AC918" s="25">
        <f>MAX(0,AA918*(1+inputs!$B$33)-MAX(0,inputs!$B$31*(AB918-inputs!$B$30)))</f>
        <v>70485.495724307111</v>
      </c>
      <c r="AD918" s="26">
        <f>IF(inputs!$B$27="YES",MAX(0,inputs!$B$31*(AB918-inputs!$B$30)),0)</f>
        <v>0</v>
      </c>
      <c r="AE918" s="3">
        <f t="shared" si="191"/>
        <v>32530.050000000003</v>
      </c>
      <c r="AF918" s="1">
        <f t="shared" si="194"/>
        <v>0.42</v>
      </c>
      <c r="AG918" s="8">
        <f t="shared" si="192"/>
        <v>59069.95</v>
      </c>
    </row>
    <row r="919" spans="1:33" x14ac:dyDescent="0.2">
      <c r="A919" s="11">
        <f t="shared" si="193"/>
        <v>91700</v>
      </c>
      <c r="B919" s="15">
        <f>inputs!$C$3-MAX(0,MIN((calculations!A919-inputs!$B$8)*0.5,inputs!$C$3))+IF(AND(inputs!$B$23="YES",A919&lt;=inputs!$B$25),inputs!$B$24,0)</f>
        <v>12570</v>
      </c>
      <c r="C919" s="15">
        <f>MAX(0,MIN(A919-B919,inputs!$C$4)*inputs!$B$3)</f>
        <v>7540.2000000000007</v>
      </c>
      <c r="D919" s="16">
        <f>MAX(0,(MIN(A919,inputs!$C$5)-(inputs!$C$4+B919))*inputs!$B$4)</f>
        <v>16571.600000000002</v>
      </c>
      <c r="E919" s="16">
        <f>MAX(0, (calculations!A919-inputs!$C$5)*inputs!$B$5)</f>
        <v>0</v>
      </c>
      <c r="F919" s="19">
        <f>MAX(0,inputs!$B$13*(MIN(calculations!A919,inputs!$C$14)-inputs!$C$13))+MAX(0,inputs!$B$14*(calculations!A919-inputs!$C$14))</f>
        <v>5823.85</v>
      </c>
      <c r="G919" s="22">
        <f>MAX(MIN((calculations!A919-inputs!$B$21)/10000,100%),0) * inputs!$B$18</f>
        <v>2636.4</v>
      </c>
      <c r="H919" s="22">
        <f>IF(AND(inputs!$B$35="YES", calculations!A919&gt;=inputs!$B$36,calculations!A919&lt;inputs!$B$37),inputs!$B$38*MIN(2,inputs!$B$17),0)</f>
        <v>0</v>
      </c>
      <c r="I919" s="25">
        <f>MIN(inputs!$B$32,A919)</f>
        <v>20000</v>
      </c>
      <c r="J919" s="25">
        <f>inputs!$B$29*(1+inputs!$B$33)-MAX(0,inputs!$B$31*(I919-inputs!$B$30))</f>
        <v>46486.999999999993</v>
      </c>
      <c r="K919" s="26">
        <f t="shared" si="182"/>
        <v>20000</v>
      </c>
      <c r="L919" s="25">
        <f>MAX(0,J919*(1+inputs!$B$33)-MAX(0,inputs!$B$31*(K919-inputs!$B$30)))</f>
        <v>47184.304999999986</v>
      </c>
      <c r="M919" s="26">
        <f t="shared" si="183"/>
        <v>27966.666666666668</v>
      </c>
      <c r="N919" s="25">
        <f>MAX(0,L919*(1+inputs!$B$33)-MAX(0,inputs!$B$31*(M919-inputs!$B$30)))</f>
        <v>47191.629574999977</v>
      </c>
      <c r="O919" s="26">
        <f t="shared" si="184"/>
        <v>35933.333333333336</v>
      </c>
      <c r="P919" s="25">
        <f>MAX(0,N919*(1+inputs!$B$33)-MAX(0,inputs!$B$31*(O919-inputs!$B$30)))</f>
        <v>46482.064018624973</v>
      </c>
      <c r="Q919" s="26">
        <f t="shared" si="185"/>
        <v>43900</v>
      </c>
      <c r="R919" s="25">
        <f>MAX(0,P919*(1+inputs!$B$33)-MAX(0,inputs!$B$31*(Q919-inputs!$B$30)))</f>
        <v>45044.854978904339</v>
      </c>
      <c r="S919" s="26">
        <f t="shared" si="186"/>
        <v>51866.666666666672</v>
      </c>
      <c r="T919" s="25">
        <f>MAX(0,R919*(1+inputs!$B$33)-MAX(0,inputs!$B$31*(S919-inputs!$B$30)))</f>
        <v>42869.0878035879</v>
      </c>
      <c r="U919" s="26">
        <f t="shared" si="187"/>
        <v>59833.333333333336</v>
      </c>
      <c r="V919" s="25">
        <f>MAX(0,T919*(1+inputs!$B$33)-MAX(0,inputs!$B$31*(U919-inputs!$B$30)))</f>
        <v>39943.684120641708</v>
      </c>
      <c r="W919" s="26">
        <f t="shared" si="188"/>
        <v>67800</v>
      </c>
      <c r="X919" s="25">
        <f>MAX(0,V919*(1+inputs!$B$33)-MAX(0,inputs!$B$31*(W919-inputs!$B$30)))</f>
        <v>36257.399382451331</v>
      </c>
      <c r="Y919" s="26">
        <f t="shared" si="189"/>
        <v>75766.666666666657</v>
      </c>
      <c r="Z919" s="25">
        <f>MAX(0,X919*(1+inputs!$B$33)-MAX(0,inputs!$B$31*(Y919-inputs!$B$30)))</f>
        <v>31798.820373188097</v>
      </c>
      <c r="AA919" s="25">
        <f>MAX(0,Y919*(1+inputs!$B$33)-MAX(0,inputs!$B$31*(Z919-inputs!$B$30)))</f>
        <v>75857.832833079709</v>
      </c>
      <c r="AB919" s="26">
        <f t="shared" si="190"/>
        <v>91700</v>
      </c>
      <c r="AC919" s="25">
        <f>MAX(0,AA919*(1+inputs!$B$33)-MAX(0,inputs!$B$31*(AB919-inputs!$B$30)))</f>
        <v>70559.260325575888</v>
      </c>
      <c r="AD919" s="26">
        <f>IF(inputs!$B$27="YES",MAX(0,inputs!$B$31*(AB919-inputs!$B$30)),0)</f>
        <v>0</v>
      </c>
      <c r="AE919" s="3">
        <f t="shared" si="191"/>
        <v>32572.050000000003</v>
      </c>
      <c r="AF919" s="1">
        <f t="shared" si="194"/>
        <v>0.42</v>
      </c>
      <c r="AG919" s="8">
        <f t="shared" si="192"/>
        <v>59127.95</v>
      </c>
    </row>
    <row r="920" spans="1:33" x14ac:dyDescent="0.2">
      <c r="A920" s="11">
        <f t="shared" si="193"/>
        <v>91800</v>
      </c>
      <c r="B920" s="15">
        <f>inputs!$C$3-MAX(0,MIN((calculations!A920-inputs!$B$8)*0.5,inputs!$C$3))+IF(AND(inputs!$B$23="YES",A920&lt;=inputs!$B$25),inputs!$B$24,0)</f>
        <v>12570</v>
      </c>
      <c r="C920" s="15">
        <f>MAX(0,MIN(A920-B920,inputs!$C$4)*inputs!$B$3)</f>
        <v>7540.2000000000007</v>
      </c>
      <c r="D920" s="16">
        <f>MAX(0,(MIN(A920,inputs!$C$5)-(inputs!$C$4+B920))*inputs!$B$4)</f>
        <v>16611.600000000002</v>
      </c>
      <c r="E920" s="16">
        <f>MAX(0, (calculations!A920-inputs!$C$5)*inputs!$B$5)</f>
        <v>0</v>
      </c>
      <c r="F920" s="19">
        <f>MAX(0,inputs!$B$13*(MIN(calculations!A920,inputs!$C$14)-inputs!$C$13))+MAX(0,inputs!$B$14*(calculations!A920-inputs!$C$14))</f>
        <v>5825.85</v>
      </c>
      <c r="G920" s="22">
        <f>MAX(MIN((calculations!A920-inputs!$B$21)/10000,100%),0) * inputs!$B$18</f>
        <v>2636.4</v>
      </c>
      <c r="H920" s="22">
        <f>IF(AND(inputs!$B$35="YES", calculations!A920&gt;=inputs!$B$36,calculations!A920&lt;inputs!$B$37),inputs!$B$38*MIN(2,inputs!$B$17),0)</f>
        <v>0</v>
      </c>
      <c r="I920" s="25">
        <f>MIN(inputs!$B$32,A920)</f>
        <v>20000</v>
      </c>
      <c r="J920" s="25">
        <f>inputs!$B$29*(1+inputs!$B$33)-MAX(0,inputs!$B$31*(I920-inputs!$B$30))</f>
        <v>46486.999999999993</v>
      </c>
      <c r="K920" s="26">
        <f t="shared" si="182"/>
        <v>20000</v>
      </c>
      <c r="L920" s="25">
        <f>MAX(0,J920*(1+inputs!$B$33)-MAX(0,inputs!$B$31*(K920-inputs!$B$30)))</f>
        <v>47184.304999999986</v>
      </c>
      <c r="M920" s="26">
        <f t="shared" si="183"/>
        <v>27977.777777777777</v>
      </c>
      <c r="N920" s="25">
        <f>MAX(0,L920*(1+inputs!$B$33)-MAX(0,inputs!$B$31*(M920-inputs!$B$30)))</f>
        <v>47190.629574999977</v>
      </c>
      <c r="O920" s="26">
        <f t="shared" si="184"/>
        <v>35955.555555555555</v>
      </c>
      <c r="P920" s="25">
        <f>MAX(0,N920*(1+inputs!$B$33)-MAX(0,inputs!$B$31*(O920-inputs!$B$30)))</f>
        <v>46479.049018624974</v>
      </c>
      <c r="Q920" s="26">
        <f t="shared" si="185"/>
        <v>43933.333333333328</v>
      </c>
      <c r="R920" s="25">
        <f>MAX(0,P920*(1+inputs!$B$33)-MAX(0,inputs!$B$31*(Q920-inputs!$B$30)))</f>
        <v>45038.794753904338</v>
      </c>
      <c r="S920" s="26">
        <f t="shared" si="186"/>
        <v>51911.111111111109</v>
      </c>
      <c r="T920" s="25">
        <f>MAX(0,R920*(1+inputs!$B$33)-MAX(0,inputs!$B$31*(S920-inputs!$B$30)))</f>
        <v>42858.936675212899</v>
      </c>
      <c r="U920" s="26">
        <f t="shared" si="187"/>
        <v>59888.888888888891</v>
      </c>
      <c r="V920" s="25">
        <f>MAX(0,T920*(1+inputs!$B$33)-MAX(0,inputs!$B$31*(U920-inputs!$B$30)))</f>
        <v>39928.380725341085</v>
      </c>
      <c r="W920" s="26">
        <f t="shared" si="188"/>
        <v>67866.666666666657</v>
      </c>
      <c r="X920" s="25">
        <f>MAX(0,V920*(1+inputs!$B$33)-MAX(0,inputs!$B$31*(W920-inputs!$B$30)))</f>
        <v>36235.8664362212</v>
      </c>
      <c r="Y920" s="26">
        <f t="shared" si="189"/>
        <v>75844.444444444438</v>
      </c>
      <c r="Z920" s="25">
        <f>MAX(0,X920*(1+inputs!$B$33)-MAX(0,inputs!$B$31*(Y920-inputs!$B$30)))</f>
        <v>31769.964432764518</v>
      </c>
      <c r="AA920" s="25">
        <f>MAX(0,Y920*(1+inputs!$B$33)-MAX(0,inputs!$B$31*(Z920-inputs!$B$30)))</f>
        <v>75939.374312162283</v>
      </c>
      <c r="AB920" s="26">
        <f t="shared" si="190"/>
        <v>91800</v>
      </c>
      <c r="AC920" s="25">
        <f>MAX(0,AA920*(1+inputs!$B$33)-MAX(0,inputs!$B$31*(AB920-inputs!$B$30)))</f>
        <v>70633.024926844708</v>
      </c>
      <c r="AD920" s="26">
        <f>IF(inputs!$B$27="YES",MAX(0,inputs!$B$31*(AB920-inputs!$B$30)),0)</f>
        <v>0</v>
      </c>
      <c r="AE920" s="3">
        <f t="shared" si="191"/>
        <v>32614.050000000003</v>
      </c>
      <c r="AF920" s="1">
        <f t="shared" si="194"/>
        <v>0.42</v>
      </c>
      <c r="AG920" s="8">
        <f t="shared" si="192"/>
        <v>59185.95</v>
      </c>
    </row>
    <row r="921" spans="1:33" x14ac:dyDescent="0.2">
      <c r="A921" s="11">
        <f t="shared" si="193"/>
        <v>91900</v>
      </c>
      <c r="B921" s="15">
        <f>inputs!$C$3-MAX(0,MIN((calculations!A921-inputs!$B$8)*0.5,inputs!$C$3))+IF(AND(inputs!$B$23="YES",A921&lt;=inputs!$B$25),inputs!$B$24,0)</f>
        <v>12570</v>
      </c>
      <c r="C921" s="15">
        <f>MAX(0,MIN(A921-B921,inputs!$C$4)*inputs!$B$3)</f>
        <v>7540.2000000000007</v>
      </c>
      <c r="D921" s="16">
        <f>MAX(0,(MIN(A921,inputs!$C$5)-(inputs!$C$4+B921))*inputs!$B$4)</f>
        <v>16651.600000000002</v>
      </c>
      <c r="E921" s="16">
        <f>MAX(0, (calculations!A921-inputs!$C$5)*inputs!$B$5)</f>
        <v>0</v>
      </c>
      <c r="F921" s="19">
        <f>MAX(0,inputs!$B$13*(MIN(calculations!A921,inputs!$C$14)-inputs!$C$13))+MAX(0,inputs!$B$14*(calculations!A921-inputs!$C$14))</f>
        <v>5827.85</v>
      </c>
      <c r="G921" s="22">
        <f>MAX(MIN((calculations!A921-inputs!$B$21)/10000,100%),0) * inputs!$B$18</f>
        <v>2636.4</v>
      </c>
      <c r="H921" s="22">
        <f>IF(AND(inputs!$B$35="YES", calculations!A921&gt;=inputs!$B$36,calculations!A921&lt;inputs!$B$37),inputs!$B$38*MIN(2,inputs!$B$17),0)</f>
        <v>0</v>
      </c>
      <c r="I921" s="25">
        <f>MIN(inputs!$B$32,A921)</f>
        <v>20000</v>
      </c>
      <c r="J921" s="25">
        <f>inputs!$B$29*(1+inputs!$B$33)-MAX(0,inputs!$B$31*(I921-inputs!$B$30))</f>
        <v>46486.999999999993</v>
      </c>
      <c r="K921" s="26">
        <f t="shared" si="182"/>
        <v>20000</v>
      </c>
      <c r="L921" s="25">
        <f>MAX(0,J921*(1+inputs!$B$33)-MAX(0,inputs!$B$31*(K921-inputs!$B$30)))</f>
        <v>47184.304999999986</v>
      </c>
      <c r="M921" s="26">
        <f t="shared" si="183"/>
        <v>27988.888888888891</v>
      </c>
      <c r="N921" s="25">
        <f>MAX(0,L921*(1+inputs!$B$33)-MAX(0,inputs!$B$31*(M921-inputs!$B$30)))</f>
        <v>47189.629574999977</v>
      </c>
      <c r="O921" s="26">
        <f t="shared" si="184"/>
        <v>35977.777777777781</v>
      </c>
      <c r="P921" s="25">
        <f>MAX(0,N921*(1+inputs!$B$33)-MAX(0,inputs!$B$31*(O921-inputs!$B$30)))</f>
        <v>46476.034018624967</v>
      </c>
      <c r="Q921" s="26">
        <f t="shared" si="185"/>
        <v>43966.666666666672</v>
      </c>
      <c r="R921" s="25">
        <f>MAX(0,P921*(1+inputs!$B$33)-MAX(0,inputs!$B$31*(Q921-inputs!$B$30)))</f>
        <v>45032.734528904337</v>
      </c>
      <c r="S921" s="26">
        <f t="shared" si="186"/>
        <v>51955.555555555555</v>
      </c>
      <c r="T921" s="25">
        <f>MAX(0,R921*(1+inputs!$B$33)-MAX(0,inputs!$B$31*(S921-inputs!$B$30)))</f>
        <v>42848.785546837898</v>
      </c>
      <c r="U921" s="26">
        <f t="shared" si="187"/>
        <v>59944.444444444445</v>
      </c>
      <c r="V921" s="25">
        <f>MAX(0,T921*(1+inputs!$B$33)-MAX(0,inputs!$B$31*(U921-inputs!$B$30)))</f>
        <v>39913.077330040462</v>
      </c>
      <c r="W921" s="26">
        <f t="shared" si="188"/>
        <v>67933.333333333343</v>
      </c>
      <c r="X921" s="25">
        <f>MAX(0,V921*(1+inputs!$B$33)-MAX(0,inputs!$B$31*(W921-inputs!$B$30)))</f>
        <v>36214.333489991062</v>
      </c>
      <c r="Y921" s="26">
        <f t="shared" si="189"/>
        <v>75922.222222222219</v>
      </c>
      <c r="Z921" s="25">
        <f>MAX(0,X921*(1+inputs!$B$33)-MAX(0,inputs!$B$31*(Y921-inputs!$B$30)))</f>
        <v>31741.108492340925</v>
      </c>
      <c r="AA921" s="25">
        <f>MAX(0,Y921*(1+inputs!$B$33)-MAX(0,inputs!$B$31*(Z921-inputs!$B$30)))</f>
        <v>76020.915791244857</v>
      </c>
      <c r="AB921" s="26">
        <f t="shared" si="190"/>
        <v>91900</v>
      </c>
      <c r="AC921" s="25">
        <f>MAX(0,AA921*(1+inputs!$B$33)-MAX(0,inputs!$B$31*(AB921-inputs!$B$30)))</f>
        <v>70706.789528113513</v>
      </c>
      <c r="AD921" s="26">
        <f>IF(inputs!$B$27="YES",MAX(0,inputs!$B$31*(AB921-inputs!$B$30)),0)</f>
        <v>0</v>
      </c>
      <c r="AE921" s="3">
        <f t="shared" si="191"/>
        <v>32656.050000000003</v>
      </c>
      <c r="AF921" s="1">
        <f t="shared" si="194"/>
        <v>0.42</v>
      </c>
      <c r="AG921" s="8">
        <f t="shared" si="192"/>
        <v>59243.95</v>
      </c>
    </row>
    <row r="922" spans="1:33" x14ac:dyDescent="0.2">
      <c r="A922" s="11">
        <f t="shared" si="193"/>
        <v>92000</v>
      </c>
      <c r="B922" s="15">
        <f>inputs!$C$3-MAX(0,MIN((calculations!A922-inputs!$B$8)*0.5,inputs!$C$3))+IF(AND(inputs!$B$23="YES",A922&lt;=inputs!$B$25),inputs!$B$24,0)</f>
        <v>12570</v>
      </c>
      <c r="C922" s="15">
        <f>MAX(0,MIN(A922-B922,inputs!$C$4)*inputs!$B$3)</f>
        <v>7540.2000000000007</v>
      </c>
      <c r="D922" s="16">
        <f>MAX(0,(MIN(A922,inputs!$C$5)-(inputs!$C$4+B922))*inputs!$B$4)</f>
        <v>16691.600000000002</v>
      </c>
      <c r="E922" s="16">
        <f>MAX(0, (calculations!A922-inputs!$C$5)*inputs!$B$5)</f>
        <v>0</v>
      </c>
      <c r="F922" s="19">
        <f>MAX(0,inputs!$B$13*(MIN(calculations!A922,inputs!$C$14)-inputs!$C$13))+MAX(0,inputs!$B$14*(calculations!A922-inputs!$C$14))</f>
        <v>5829.85</v>
      </c>
      <c r="G922" s="22">
        <f>MAX(MIN((calculations!A922-inputs!$B$21)/10000,100%),0) * inputs!$B$18</f>
        <v>2636.4</v>
      </c>
      <c r="H922" s="22">
        <f>IF(AND(inputs!$B$35="YES", calculations!A922&gt;=inputs!$B$36,calculations!A922&lt;inputs!$B$37),inputs!$B$38*MIN(2,inputs!$B$17),0)</f>
        <v>0</v>
      </c>
      <c r="I922" s="25">
        <f>MIN(inputs!$B$32,A922)</f>
        <v>20000</v>
      </c>
      <c r="J922" s="25">
        <f>inputs!$B$29*(1+inputs!$B$33)-MAX(0,inputs!$B$31*(I922-inputs!$B$30))</f>
        <v>46486.999999999993</v>
      </c>
      <c r="K922" s="26">
        <f t="shared" si="182"/>
        <v>20000</v>
      </c>
      <c r="L922" s="25">
        <f>MAX(0,J922*(1+inputs!$B$33)-MAX(0,inputs!$B$31*(K922-inputs!$B$30)))</f>
        <v>47184.304999999986</v>
      </c>
      <c r="M922" s="26">
        <f t="shared" si="183"/>
        <v>28000</v>
      </c>
      <c r="N922" s="25">
        <f>MAX(0,L922*(1+inputs!$B$33)-MAX(0,inputs!$B$31*(M922-inputs!$B$30)))</f>
        <v>47188.629574999977</v>
      </c>
      <c r="O922" s="26">
        <f t="shared" si="184"/>
        <v>36000</v>
      </c>
      <c r="P922" s="25">
        <f>MAX(0,N922*(1+inputs!$B$33)-MAX(0,inputs!$B$31*(O922-inputs!$B$30)))</f>
        <v>46473.019018624967</v>
      </c>
      <c r="Q922" s="26">
        <f t="shared" si="185"/>
        <v>44000</v>
      </c>
      <c r="R922" s="25">
        <f>MAX(0,P922*(1+inputs!$B$33)-MAX(0,inputs!$B$31*(Q922-inputs!$B$30)))</f>
        <v>45026.674303904336</v>
      </c>
      <c r="S922" s="26">
        <f t="shared" si="186"/>
        <v>52000</v>
      </c>
      <c r="T922" s="25">
        <f>MAX(0,R922*(1+inputs!$B$33)-MAX(0,inputs!$B$31*(S922-inputs!$B$30)))</f>
        <v>42838.634418462891</v>
      </c>
      <c r="U922" s="26">
        <f t="shared" si="187"/>
        <v>60000</v>
      </c>
      <c r="V922" s="25">
        <f>MAX(0,T922*(1+inputs!$B$33)-MAX(0,inputs!$B$31*(U922-inputs!$B$30)))</f>
        <v>39897.773934739831</v>
      </c>
      <c r="W922" s="26">
        <f t="shared" si="188"/>
        <v>68000</v>
      </c>
      <c r="X922" s="25">
        <f>MAX(0,V922*(1+inputs!$B$33)-MAX(0,inputs!$B$31*(W922-inputs!$B$30)))</f>
        <v>36192.800543760924</v>
      </c>
      <c r="Y922" s="26">
        <f t="shared" si="189"/>
        <v>76000</v>
      </c>
      <c r="Z922" s="25">
        <f>MAX(0,X922*(1+inputs!$B$33)-MAX(0,inputs!$B$31*(Y922-inputs!$B$30)))</f>
        <v>31712.25255191734</v>
      </c>
      <c r="AA922" s="25">
        <f>MAX(0,Y922*(1+inputs!$B$33)-MAX(0,inputs!$B$31*(Z922-inputs!$B$30)))</f>
        <v>76102.457270327432</v>
      </c>
      <c r="AB922" s="26">
        <f t="shared" si="190"/>
        <v>92000</v>
      </c>
      <c r="AC922" s="25">
        <f>MAX(0,AA922*(1+inputs!$B$33)-MAX(0,inputs!$B$31*(AB922-inputs!$B$30)))</f>
        <v>70780.554129382333</v>
      </c>
      <c r="AD922" s="26">
        <f>IF(inputs!$B$27="YES",MAX(0,inputs!$B$31*(AB922-inputs!$B$30)),0)</f>
        <v>0</v>
      </c>
      <c r="AE922" s="3">
        <f t="shared" si="191"/>
        <v>32698.050000000003</v>
      </c>
      <c r="AF922" s="1">
        <f t="shared" si="194"/>
        <v>0.42</v>
      </c>
      <c r="AG922" s="8">
        <f t="shared" si="192"/>
        <v>59301.95</v>
      </c>
    </row>
    <row r="923" spans="1:33" x14ac:dyDescent="0.2">
      <c r="A923" s="11">
        <f t="shared" si="193"/>
        <v>92100</v>
      </c>
      <c r="B923" s="15">
        <f>inputs!$C$3-MAX(0,MIN((calculations!A923-inputs!$B$8)*0.5,inputs!$C$3))+IF(AND(inputs!$B$23="YES",A923&lt;=inputs!$B$25),inputs!$B$24,0)</f>
        <v>12570</v>
      </c>
      <c r="C923" s="15">
        <f>MAX(0,MIN(A923-B923,inputs!$C$4)*inputs!$B$3)</f>
        <v>7540.2000000000007</v>
      </c>
      <c r="D923" s="16">
        <f>MAX(0,(MIN(A923,inputs!$C$5)-(inputs!$C$4+B923))*inputs!$B$4)</f>
        <v>16731.600000000002</v>
      </c>
      <c r="E923" s="16">
        <f>MAX(0, (calculations!A923-inputs!$C$5)*inputs!$B$5)</f>
        <v>0</v>
      </c>
      <c r="F923" s="19">
        <f>MAX(0,inputs!$B$13*(MIN(calculations!A923,inputs!$C$14)-inputs!$C$13))+MAX(0,inputs!$B$14*(calculations!A923-inputs!$C$14))</f>
        <v>5831.85</v>
      </c>
      <c r="G923" s="22">
        <f>MAX(MIN((calculations!A923-inputs!$B$21)/10000,100%),0) * inputs!$B$18</f>
        <v>2636.4</v>
      </c>
      <c r="H923" s="22">
        <f>IF(AND(inputs!$B$35="YES", calculations!A923&gt;=inputs!$B$36,calculations!A923&lt;inputs!$B$37),inputs!$B$38*MIN(2,inputs!$B$17),0)</f>
        <v>0</v>
      </c>
      <c r="I923" s="25">
        <f>MIN(inputs!$B$32,A923)</f>
        <v>20000</v>
      </c>
      <c r="J923" s="25">
        <f>inputs!$B$29*(1+inputs!$B$33)-MAX(0,inputs!$B$31*(I923-inputs!$B$30))</f>
        <v>46486.999999999993</v>
      </c>
      <c r="K923" s="26">
        <f t="shared" si="182"/>
        <v>20000</v>
      </c>
      <c r="L923" s="25">
        <f>MAX(0,J923*(1+inputs!$B$33)-MAX(0,inputs!$B$31*(K923-inputs!$B$30)))</f>
        <v>47184.304999999986</v>
      </c>
      <c r="M923" s="26">
        <f t="shared" si="183"/>
        <v>28011.111111111109</v>
      </c>
      <c r="N923" s="25">
        <f>MAX(0,L923*(1+inputs!$B$33)-MAX(0,inputs!$B$31*(M923-inputs!$B$30)))</f>
        <v>47187.629574999977</v>
      </c>
      <c r="O923" s="26">
        <f t="shared" si="184"/>
        <v>36022.222222222219</v>
      </c>
      <c r="P923" s="25">
        <f>MAX(0,N923*(1+inputs!$B$33)-MAX(0,inputs!$B$31*(O923-inputs!$B$30)))</f>
        <v>46470.004018624968</v>
      </c>
      <c r="Q923" s="26">
        <f t="shared" si="185"/>
        <v>44033.333333333328</v>
      </c>
      <c r="R923" s="25">
        <f>MAX(0,P923*(1+inputs!$B$33)-MAX(0,inputs!$B$31*(Q923-inputs!$B$30)))</f>
        <v>45020.614078904335</v>
      </c>
      <c r="S923" s="26">
        <f t="shared" si="186"/>
        <v>52044.444444444445</v>
      </c>
      <c r="T923" s="25">
        <f>MAX(0,R923*(1+inputs!$B$33)-MAX(0,inputs!$B$31*(S923-inputs!$B$30)))</f>
        <v>42828.48329008789</v>
      </c>
      <c r="U923" s="26">
        <f t="shared" si="187"/>
        <v>60055.555555555555</v>
      </c>
      <c r="V923" s="25">
        <f>MAX(0,T923*(1+inputs!$B$33)-MAX(0,inputs!$B$31*(U923-inputs!$B$30)))</f>
        <v>39882.4705394392</v>
      </c>
      <c r="W923" s="26">
        <f t="shared" si="188"/>
        <v>68066.666666666657</v>
      </c>
      <c r="X923" s="25">
        <f>MAX(0,V923*(1+inputs!$B$33)-MAX(0,inputs!$B$31*(W923-inputs!$B$30)))</f>
        <v>36171.267597530779</v>
      </c>
      <c r="Y923" s="26">
        <f t="shared" si="189"/>
        <v>76077.777777777781</v>
      </c>
      <c r="Z923" s="25">
        <f>MAX(0,X923*(1+inputs!$B$33)-MAX(0,inputs!$B$31*(Y923-inputs!$B$30)))</f>
        <v>31683.396611493736</v>
      </c>
      <c r="AA923" s="25">
        <f>MAX(0,Y923*(1+inputs!$B$33)-MAX(0,inputs!$B$31*(Z923-inputs!$B$30)))</f>
        <v>76183.998749410006</v>
      </c>
      <c r="AB923" s="26">
        <f t="shared" si="190"/>
        <v>92100</v>
      </c>
      <c r="AC923" s="25">
        <f>MAX(0,AA923*(1+inputs!$B$33)-MAX(0,inputs!$B$31*(AB923-inputs!$B$30)))</f>
        <v>70854.318730651139</v>
      </c>
      <c r="AD923" s="26">
        <f>IF(inputs!$B$27="YES",MAX(0,inputs!$B$31*(AB923-inputs!$B$30)),0)</f>
        <v>0</v>
      </c>
      <c r="AE923" s="3">
        <f t="shared" si="191"/>
        <v>32740.050000000003</v>
      </c>
      <c r="AF923" s="1">
        <f t="shared" si="194"/>
        <v>0.42</v>
      </c>
      <c r="AG923" s="8">
        <f t="shared" si="192"/>
        <v>59359.95</v>
      </c>
    </row>
    <row r="924" spans="1:33" x14ac:dyDescent="0.2">
      <c r="A924" s="11">
        <f t="shared" si="193"/>
        <v>92200</v>
      </c>
      <c r="B924" s="15">
        <f>inputs!$C$3-MAX(0,MIN((calculations!A924-inputs!$B$8)*0.5,inputs!$C$3))+IF(AND(inputs!$B$23="YES",A924&lt;=inputs!$B$25),inputs!$B$24,0)</f>
        <v>12570</v>
      </c>
      <c r="C924" s="15">
        <f>MAX(0,MIN(A924-B924,inputs!$C$4)*inputs!$B$3)</f>
        <v>7540.2000000000007</v>
      </c>
      <c r="D924" s="16">
        <f>MAX(0,(MIN(A924,inputs!$C$5)-(inputs!$C$4+B924))*inputs!$B$4)</f>
        <v>16771.600000000002</v>
      </c>
      <c r="E924" s="16">
        <f>MAX(0, (calculations!A924-inputs!$C$5)*inputs!$B$5)</f>
        <v>0</v>
      </c>
      <c r="F924" s="19">
        <f>MAX(0,inputs!$B$13*(MIN(calculations!A924,inputs!$C$14)-inputs!$C$13))+MAX(0,inputs!$B$14*(calculations!A924-inputs!$C$14))</f>
        <v>5833.85</v>
      </c>
      <c r="G924" s="22">
        <f>MAX(MIN((calculations!A924-inputs!$B$21)/10000,100%),0) * inputs!$B$18</f>
        <v>2636.4</v>
      </c>
      <c r="H924" s="22">
        <f>IF(AND(inputs!$B$35="YES", calculations!A924&gt;=inputs!$B$36,calculations!A924&lt;inputs!$B$37),inputs!$B$38*MIN(2,inputs!$B$17),0)</f>
        <v>0</v>
      </c>
      <c r="I924" s="25">
        <f>MIN(inputs!$B$32,A924)</f>
        <v>20000</v>
      </c>
      <c r="J924" s="25">
        <f>inputs!$B$29*(1+inputs!$B$33)-MAX(0,inputs!$B$31*(I924-inputs!$B$30))</f>
        <v>46486.999999999993</v>
      </c>
      <c r="K924" s="26">
        <f t="shared" si="182"/>
        <v>20000</v>
      </c>
      <c r="L924" s="25">
        <f>MAX(0,J924*(1+inputs!$B$33)-MAX(0,inputs!$B$31*(K924-inputs!$B$30)))</f>
        <v>47184.304999999986</v>
      </c>
      <c r="M924" s="26">
        <f t="shared" si="183"/>
        <v>28022.222222222223</v>
      </c>
      <c r="N924" s="25">
        <f>MAX(0,L924*(1+inputs!$B$33)-MAX(0,inputs!$B$31*(M924-inputs!$B$30)))</f>
        <v>47186.629574999977</v>
      </c>
      <c r="O924" s="26">
        <f t="shared" si="184"/>
        <v>36044.444444444445</v>
      </c>
      <c r="P924" s="25">
        <f>MAX(0,N924*(1+inputs!$B$33)-MAX(0,inputs!$B$31*(O924-inputs!$B$30)))</f>
        <v>46466.989018624969</v>
      </c>
      <c r="Q924" s="26">
        <f t="shared" si="185"/>
        <v>44066.666666666672</v>
      </c>
      <c r="R924" s="25">
        <f>MAX(0,P924*(1+inputs!$B$33)-MAX(0,inputs!$B$31*(Q924-inputs!$B$30)))</f>
        <v>45014.553853904334</v>
      </c>
      <c r="S924" s="26">
        <f t="shared" si="186"/>
        <v>52088.888888888891</v>
      </c>
      <c r="T924" s="25">
        <f>MAX(0,R924*(1+inputs!$B$33)-MAX(0,inputs!$B$31*(S924-inputs!$B$30)))</f>
        <v>42818.33216171289</v>
      </c>
      <c r="U924" s="26">
        <f t="shared" si="187"/>
        <v>60111.111111111109</v>
      </c>
      <c r="V924" s="25">
        <f>MAX(0,T924*(1+inputs!$B$33)-MAX(0,inputs!$B$31*(U924-inputs!$B$30)))</f>
        <v>39867.167144138577</v>
      </c>
      <c r="W924" s="26">
        <f t="shared" si="188"/>
        <v>68133.333333333343</v>
      </c>
      <c r="X924" s="25">
        <f>MAX(0,V924*(1+inputs!$B$33)-MAX(0,inputs!$B$31*(W924-inputs!$B$30)))</f>
        <v>36149.734651300649</v>
      </c>
      <c r="Y924" s="26">
        <f t="shared" si="189"/>
        <v>76155.555555555562</v>
      </c>
      <c r="Z924" s="25">
        <f>MAX(0,X924*(1+inputs!$B$33)-MAX(0,inputs!$B$31*(Y924-inputs!$B$30)))</f>
        <v>31654.54067107015</v>
      </c>
      <c r="AA924" s="25">
        <f>MAX(0,Y924*(1+inputs!$B$33)-MAX(0,inputs!$B$31*(Z924-inputs!$B$30)))</f>
        <v>76265.54022849258</v>
      </c>
      <c r="AB924" s="26">
        <f t="shared" si="190"/>
        <v>92200</v>
      </c>
      <c r="AC924" s="25">
        <f>MAX(0,AA924*(1+inputs!$B$33)-MAX(0,inputs!$B$31*(AB924-inputs!$B$30)))</f>
        <v>70928.083331919959</v>
      </c>
      <c r="AD924" s="26">
        <f>IF(inputs!$B$27="YES",MAX(0,inputs!$B$31*(AB924-inputs!$B$30)),0)</f>
        <v>0</v>
      </c>
      <c r="AE924" s="3">
        <f t="shared" si="191"/>
        <v>32782.050000000003</v>
      </c>
      <c r="AF924" s="1">
        <f t="shared" si="194"/>
        <v>0.42</v>
      </c>
      <c r="AG924" s="8">
        <f t="shared" si="192"/>
        <v>59417.95</v>
      </c>
    </row>
    <row r="925" spans="1:33" x14ac:dyDescent="0.2">
      <c r="A925" s="11">
        <f t="shared" si="193"/>
        <v>92300</v>
      </c>
      <c r="B925" s="15">
        <f>inputs!$C$3-MAX(0,MIN((calculations!A925-inputs!$B$8)*0.5,inputs!$C$3))+IF(AND(inputs!$B$23="YES",A925&lt;=inputs!$B$25),inputs!$B$24,0)</f>
        <v>12570</v>
      </c>
      <c r="C925" s="15">
        <f>MAX(0,MIN(A925-B925,inputs!$C$4)*inputs!$B$3)</f>
        <v>7540.2000000000007</v>
      </c>
      <c r="D925" s="16">
        <f>MAX(0,(MIN(A925,inputs!$C$5)-(inputs!$C$4+B925))*inputs!$B$4)</f>
        <v>16811.600000000002</v>
      </c>
      <c r="E925" s="16">
        <f>MAX(0, (calculations!A925-inputs!$C$5)*inputs!$B$5)</f>
        <v>0</v>
      </c>
      <c r="F925" s="19">
        <f>MAX(0,inputs!$B$13*(MIN(calculations!A925,inputs!$C$14)-inputs!$C$13))+MAX(0,inputs!$B$14*(calculations!A925-inputs!$C$14))</f>
        <v>5835.85</v>
      </c>
      <c r="G925" s="22">
        <f>MAX(MIN((calculations!A925-inputs!$B$21)/10000,100%),0) * inputs!$B$18</f>
        <v>2636.4</v>
      </c>
      <c r="H925" s="22">
        <f>IF(AND(inputs!$B$35="YES", calculations!A925&gt;=inputs!$B$36,calculations!A925&lt;inputs!$B$37),inputs!$B$38*MIN(2,inputs!$B$17),0)</f>
        <v>0</v>
      </c>
      <c r="I925" s="25">
        <f>MIN(inputs!$B$32,A925)</f>
        <v>20000</v>
      </c>
      <c r="J925" s="25">
        <f>inputs!$B$29*(1+inputs!$B$33)-MAX(0,inputs!$B$31*(I925-inputs!$B$30))</f>
        <v>46486.999999999993</v>
      </c>
      <c r="K925" s="26">
        <f t="shared" si="182"/>
        <v>20000</v>
      </c>
      <c r="L925" s="25">
        <f>MAX(0,J925*(1+inputs!$B$33)-MAX(0,inputs!$B$31*(K925-inputs!$B$30)))</f>
        <v>47184.304999999986</v>
      </c>
      <c r="M925" s="26">
        <f t="shared" si="183"/>
        <v>28033.333333333332</v>
      </c>
      <c r="N925" s="25">
        <f>MAX(0,L925*(1+inputs!$B$33)-MAX(0,inputs!$B$31*(M925-inputs!$B$30)))</f>
        <v>47185.629574999977</v>
      </c>
      <c r="O925" s="26">
        <f t="shared" si="184"/>
        <v>36066.666666666664</v>
      </c>
      <c r="P925" s="25">
        <f>MAX(0,N925*(1+inputs!$B$33)-MAX(0,inputs!$B$31*(O925-inputs!$B$30)))</f>
        <v>46463.974018624969</v>
      </c>
      <c r="Q925" s="26">
        <f t="shared" si="185"/>
        <v>44100</v>
      </c>
      <c r="R925" s="25">
        <f>MAX(0,P925*(1+inputs!$B$33)-MAX(0,inputs!$B$31*(Q925-inputs!$B$30)))</f>
        <v>45008.49362890434</v>
      </c>
      <c r="S925" s="26">
        <f t="shared" si="186"/>
        <v>52133.333333333328</v>
      </c>
      <c r="T925" s="25">
        <f>MAX(0,R925*(1+inputs!$B$33)-MAX(0,inputs!$B$31*(S925-inputs!$B$30)))</f>
        <v>42808.181033337896</v>
      </c>
      <c r="U925" s="26">
        <f t="shared" si="187"/>
        <v>60166.666666666664</v>
      </c>
      <c r="V925" s="25">
        <f>MAX(0,T925*(1+inputs!$B$33)-MAX(0,inputs!$B$31*(U925-inputs!$B$30)))</f>
        <v>39851.863748837961</v>
      </c>
      <c r="W925" s="26">
        <f t="shared" si="188"/>
        <v>68200</v>
      </c>
      <c r="X925" s="25">
        <f>MAX(0,V925*(1+inputs!$B$33)-MAX(0,inputs!$B$31*(W925-inputs!$B$30)))</f>
        <v>36128.201705070525</v>
      </c>
      <c r="Y925" s="26">
        <f t="shared" si="189"/>
        <v>76233.333333333343</v>
      </c>
      <c r="Z925" s="25">
        <f>MAX(0,X925*(1+inputs!$B$33)-MAX(0,inputs!$B$31*(Y925-inputs!$B$30)))</f>
        <v>31625.684730646579</v>
      </c>
      <c r="AA925" s="25">
        <f>MAX(0,Y925*(1+inputs!$B$33)-MAX(0,inputs!$B$31*(Z925-inputs!$B$30)))</f>
        <v>76347.08170757514</v>
      </c>
      <c r="AB925" s="26">
        <f t="shared" si="190"/>
        <v>92300</v>
      </c>
      <c r="AC925" s="25">
        <f>MAX(0,AA925*(1+inputs!$B$33)-MAX(0,inputs!$B$31*(AB925-inputs!$B$30)))</f>
        <v>71001.847933188765</v>
      </c>
      <c r="AD925" s="26">
        <f>IF(inputs!$B$27="YES",MAX(0,inputs!$B$31*(AB925-inputs!$B$30)),0)</f>
        <v>0</v>
      </c>
      <c r="AE925" s="3">
        <f t="shared" si="191"/>
        <v>32824.050000000003</v>
      </c>
      <c r="AF925" s="1">
        <f t="shared" si="194"/>
        <v>0.42</v>
      </c>
      <c r="AG925" s="8">
        <f t="shared" si="192"/>
        <v>59475.95</v>
      </c>
    </row>
    <row r="926" spans="1:33" x14ac:dyDescent="0.2">
      <c r="A926" s="11">
        <f t="shared" si="193"/>
        <v>92400</v>
      </c>
      <c r="B926" s="15">
        <f>inputs!$C$3-MAX(0,MIN((calculations!A926-inputs!$B$8)*0.5,inputs!$C$3))+IF(AND(inputs!$B$23="YES",A926&lt;=inputs!$B$25),inputs!$B$24,0)</f>
        <v>12570</v>
      </c>
      <c r="C926" s="15">
        <f>MAX(0,MIN(A926-B926,inputs!$C$4)*inputs!$B$3)</f>
        <v>7540.2000000000007</v>
      </c>
      <c r="D926" s="16">
        <f>MAX(0,(MIN(A926,inputs!$C$5)-(inputs!$C$4+B926))*inputs!$B$4)</f>
        <v>16851.600000000002</v>
      </c>
      <c r="E926" s="16">
        <f>MAX(0, (calculations!A926-inputs!$C$5)*inputs!$B$5)</f>
        <v>0</v>
      </c>
      <c r="F926" s="19">
        <f>MAX(0,inputs!$B$13*(MIN(calculations!A926,inputs!$C$14)-inputs!$C$13))+MAX(0,inputs!$B$14*(calculations!A926-inputs!$C$14))</f>
        <v>5837.85</v>
      </c>
      <c r="G926" s="22">
        <f>MAX(MIN((calculations!A926-inputs!$B$21)/10000,100%),0) * inputs!$B$18</f>
        <v>2636.4</v>
      </c>
      <c r="H926" s="22">
        <f>IF(AND(inputs!$B$35="YES", calculations!A926&gt;=inputs!$B$36,calculations!A926&lt;inputs!$B$37),inputs!$B$38*MIN(2,inputs!$B$17),0)</f>
        <v>0</v>
      </c>
      <c r="I926" s="25">
        <f>MIN(inputs!$B$32,A926)</f>
        <v>20000</v>
      </c>
      <c r="J926" s="25">
        <f>inputs!$B$29*(1+inputs!$B$33)-MAX(0,inputs!$B$31*(I926-inputs!$B$30))</f>
        <v>46486.999999999993</v>
      </c>
      <c r="K926" s="26">
        <f t="shared" si="182"/>
        <v>20000</v>
      </c>
      <c r="L926" s="25">
        <f>MAX(0,J926*(1+inputs!$B$33)-MAX(0,inputs!$B$31*(K926-inputs!$B$30)))</f>
        <v>47184.304999999986</v>
      </c>
      <c r="M926" s="26">
        <f t="shared" si="183"/>
        <v>28044.444444444445</v>
      </c>
      <c r="N926" s="25">
        <f>MAX(0,L926*(1+inputs!$B$33)-MAX(0,inputs!$B$31*(M926-inputs!$B$30)))</f>
        <v>47184.629574999977</v>
      </c>
      <c r="O926" s="26">
        <f t="shared" si="184"/>
        <v>36088.888888888891</v>
      </c>
      <c r="P926" s="25">
        <f>MAX(0,N926*(1+inputs!$B$33)-MAX(0,inputs!$B$31*(O926-inputs!$B$30)))</f>
        <v>46460.95901862497</v>
      </c>
      <c r="Q926" s="26">
        <f t="shared" si="185"/>
        <v>44133.333333333328</v>
      </c>
      <c r="R926" s="25">
        <f>MAX(0,P926*(1+inputs!$B$33)-MAX(0,inputs!$B$31*(Q926-inputs!$B$30)))</f>
        <v>45002.433403904339</v>
      </c>
      <c r="S926" s="26">
        <f t="shared" si="186"/>
        <v>52177.777777777781</v>
      </c>
      <c r="T926" s="25">
        <f>MAX(0,R926*(1+inputs!$B$33)-MAX(0,inputs!$B$31*(S926-inputs!$B$30)))</f>
        <v>42798.029904962896</v>
      </c>
      <c r="U926" s="26">
        <f t="shared" si="187"/>
        <v>60222.222222222219</v>
      </c>
      <c r="V926" s="25">
        <f>MAX(0,T926*(1+inputs!$B$33)-MAX(0,inputs!$B$31*(U926-inputs!$B$30)))</f>
        <v>39836.56035353733</v>
      </c>
      <c r="W926" s="26">
        <f t="shared" si="188"/>
        <v>68266.666666666657</v>
      </c>
      <c r="X926" s="25">
        <f>MAX(0,V926*(1+inputs!$B$33)-MAX(0,inputs!$B$31*(W926-inputs!$B$30)))</f>
        <v>36106.668758840387</v>
      </c>
      <c r="Y926" s="26">
        <f t="shared" si="189"/>
        <v>76311.111111111109</v>
      </c>
      <c r="Z926" s="25">
        <f>MAX(0,X926*(1+inputs!$B$33)-MAX(0,inputs!$B$31*(Y926-inputs!$B$30)))</f>
        <v>31596.828790222989</v>
      </c>
      <c r="AA926" s="25">
        <f>MAX(0,Y926*(1+inputs!$B$33)-MAX(0,inputs!$B$31*(Z926-inputs!$B$30)))</f>
        <v>76428.6231866577</v>
      </c>
      <c r="AB926" s="26">
        <f t="shared" si="190"/>
        <v>92400</v>
      </c>
      <c r="AC926" s="25">
        <f>MAX(0,AA926*(1+inputs!$B$33)-MAX(0,inputs!$B$31*(AB926-inputs!$B$30)))</f>
        <v>71075.612534457556</v>
      </c>
      <c r="AD926" s="26">
        <f>IF(inputs!$B$27="YES",MAX(0,inputs!$B$31*(AB926-inputs!$B$30)),0)</f>
        <v>0</v>
      </c>
      <c r="AE926" s="3">
        <f t="shared" si="191"/>
        <v>32866.050000000003</v>
      </c>
      <c r="AF926" s="1">
        <f t="shared" si="194"/>
        <v>0.42</v>
      </c>
      <c r="AG926" s="8">
        <f t="shared" si="192"/>
        <v>59533.95</v>
      </c>
    </row>
    <row r="927" spans="1:33" x14ac:dyDescent="0.2">
      <c r="A927" s="11">
        <f t="shared" si="193"/>
        <v>92500</v>
      </c>
      <c r="B927" s="15">
        <f>inputs!$C$3-MAX(0,MIN((calculations!A927-inputs!$B$8)*0.5,inputs!$C$3))+IF(AND(inputs!$B$23="YES",A927&lt;=inputs!$B$25),inputs!$B$24,0)</f>
        <v>12570</v>
      </c>
      <c r="C927" s="15">
        <f>MAX(0,MIN(A927-B927,inputs!$C$4)*inputs!$B$3)</f>
        <v>7540.2000000000007</v>
      </c>
      <c r="D927" s="16">
        <f>MAX(0,(MIN(A927,inputs!$C$5)-(inputs!$C$4+B927))*inputs!$B$4)</f>
        <v>16891.600000000002</v>
      </c>
      <c r="E927" s="16">
        <f>MAX(0, (calculations!A927-inputs!$C$5)*inputs!$B$5)</f>
        <v>0</v>
      </c>
      <c r="F927" s="19">
        <f>MAX(0,inputs!$B$13*(MIN(calculations!A927,inputs!$C$14)-inputs!$C$13))+MAX(0,inputs!$B$14*(calculations!A927-inputs!$C$14))</f>
        <v>5839.85</v>
      </c>
      <c r="G927" s="22">
        <f>MAX(MIN((calculations!A927-inputs!$B$21)/10000,100%),0) * inputs!$B$18</f>
        <v>2636.4</v>
      </c>
      <c r="H927" s="22">
        <f>IF(AND(inputs!$B$35="YES", calculations!A927&gt;=inputs!$B$36,calculations!A927&lt;inputs!$B$37),inputs!$B$38*MIN(2,inputs!$B$17),0)</f>
        <v>0</v>
      </c>
      <c r="I927" s="25">
        <f>MIN(inputs!$B$32,A927)</f>
        <v>20000</v>
      </c>
      <c r="J927" s="25">
        <f>inputs!$B$29*(1+inputs!$B$33)-MAX(0,inputs!$B$31*(I927-inputs!$B$30))</f>
        <v>46486.999999999993</v>
      </c>
      <c r="K927" s="26">
        <f t="shared" si="182"/>
        <v>20000</v>
      </c>
      <c r="L927" s="25">
        <f>MAX(0,J927*(1+inputs!$B$33)-MAX(0,inputs!$B$31*(K927-inputs!$B$30)))</f>
        <v>47184.304999999986</v>
      </c>
      <c r="M927" s="26">
        <f t="shared" si="183"/>
        <v>28055.555555555555</v>
      </c>
      <c r="N927" s="25">
        <f>MAX(0,L927*(1+inputs!$B$33)-MAX(0,inputs!$B$31*(M927-inputs!$B$30)))</f>
        <v>47183.629574999977</v>
      </c>
      <c r="O927" s="26">
        <f t="shared" si="184"/>
        <v>36111.111111111109</v>
      </c>
      <c r="P927" s="25">
        <f>MAX(0,N927*(1+inputs!$B$33)-MAX(0,inputs!$B$31*(O927-inputs!$B$30)))</f>
        <v>46457.94401862497</v>
      </c>
      <c r="Q927" s="26">
        <f t="shared" si="185"/>
        <v>44166.666666666672</v>
      </c>
      <c r="R927" s="25">
        <f>MAX(0,P927*(1+inputs!$B$33)-MAX(0,inputs!$B$31*(Q927-inputs!$B$30)))</f>
        <v>44996.373178904338</v>
      </c>
      <c r="S927" s="26">
        <f t="shared" si="186"/>
        <v>52222.222222222219</v>
      </c>
      <c r="T927" s="25">
        <f>MAX(0,R927*(1+inputs!$B$33)-MAX(0,inputs!$B$31*(S927-inputs!$B$30)))</f>
        <v>42787.878776587895</v>
      </c>
      <c r="U927" s="26">
        <f t="shared" si="187"/>
        <v>60277.777777777781</v>
      </c>
      <c r="V927" s="25">
        <f>MAX(0,T927*(1+inputs!$B$33)-MAX(0,inputs!$B$31*(U927-inputs!$B$30)))</f>
        <v>39821.256958236707</v>
      </c>
      <c r="W927" s="26">
        <f t="shared" si="188"/>
        <v>68333.333333333343</v>
      </c>
      <c r="X927" s="25">
        <f>MAX(0,V927*(1+inputs!$B$33)-MAX(0,inputs!$B$31*(W927-inputs!$B$30)))</f>
        <v>36085.13581261025</v>
      </c>
      <c r="Y927" s="26">
        <f t="shared" si="189"/>
        <v>76388.888888888891</v>
      </c>
      <c r="Z927" s="25">
        <f>MAX(0,X927*(1+inputs!$B$33)-MAX(0,inputs!$B$31*(Y927-inputs!$B$30)))</f>
        <v>31567.972849799404</v>
      </c>
      <c r="AA927" s="25">
        <f>MAX(0,Y927*(1+inputs!$B$33)-MAX(0,inputs!$B$31*(Z927-inputs!$B$30)))</f>
        <v>76510.164665740274</v>
      </c>
      <c r="AB927" s="26">
        <f t="shared" si="190"/>
        <v>92500</v>
      </c>
      <c r="AC927" s="25">
        <f>MAX(0,AA927*(1+inputs!$B$33)-MAX(0,inputs!$B$31*(AB927-inputs!$B$30)))</f>
        <v>71149.377135726376</v>
      </c>
      <c r="AD927" s="26">
        <f>IF(inputs!$B$27="YES",MAX(0,inputs!$B$31*(AB927-inputs!$B$30)),0)</f>
        <v>0</v>
      </c>
      <c r="AE927" s="3">
        <f t="shared" si="191"/>
        <v>32908.050000000003</v>
      </c>
      <c r="AF927" s="1">
        <f t="shared" si="194"/>
        <v>0.42</v>
      </c>
      <c r="AG927" s="8">
        <f t="shared" si="192"/>
        <v>59591.95</v>
      </c>
    </row>
    <row r="928" spans="1:33" x14ac:dyDescent="0.2">
      <c r="A928" s="11">
        <f t="shared" si="193"/>
        <v>92600</v>
      </c>
      <c r="B928" s="15">
        <f>inputs!$C$3-MAX(0,MIN((calculations!A928-inputs!$B$8)*0.5,inputs!$C$3))+IF(AND(inputs!$B$23="YES",A928&lt;=inputs!$B$25),inputs!$B$24,0)</f>
        <v>12570</v>
      </c>
      <c r="C928" s="15">
        <f>MAX(0,MIN(A928-B928,inputs!$C$4)*inputs!$B$3)</f>
        <v>7540.2000000000007</v>
      </c>
      <c r="D928" s="16">
        <f>MAX(0,(MIN(A928,inputs!$C$5)-(inputs!$C$4+B928))*inputs!$B$4)</f>
        <v>16931.600000000002</v>
      </c>
      <c r="E928" s="16">
        <f>MAX(0, (calculations!A928-inputs!$C$5)*inputs!$B$5)</f>
        <v>0</v>
      </c>
      <c r="F928" s="19">
        <f>MAX(0,inputs!$B$13*(MIN(calculations!A928,inputs!$C$14)-inputs!$C$13))+MAX(0,inputs!$B$14*(calculations!A928-inputs!$C$14))</f>
        <v>5841.85</v>
      </c>
      <c r="G928" s="22">
        <f>MAX(MIN((calculations!A928-inputs!$B$21)/10000,100%),0) * inputs!$B$18</f>
        <v>2636.4</v>
      </c>
      <c r="H928" s="22">
        <f>IF(AND(inputs!$B$35="YES", calculations!A928&gt;=inputs!$B$36,calculations!A928&lt;inputs!$B$37),inputs!$B$38*MIN(2,inputs!$B$17),0)</f>
        <v>0</v>
      </c>
      <c r="I928" s="25">
        <f>MIN(inputs!$B$32,A928)</f>
        <v>20000</v>
      </c>
      <c r="J928" s="25">
        <f>inputs!$B$29*(1+inputs!$B$33)-MAX(0,inputs!$B$31*(I928-inputs!$B$30))</f>
        <v>46486.999999999993</v>
      </c>
      <c r="K928" s="26">
        <f t="shared" si="182"/>
        <v>20000</v>
      </c>
      <c r="L928" s="25">
        <f>MAX(0,J928*(1+inputs!$B$33)-MAX(0,inputs!$B$31*(K928-inputs!$B$30)))</f>
        <v>47184.304999999986</v>
      </c>
      <c r="M928" s="26">
        <f t="shared" si="183"/>
        <v>28066.666666666668</v>
      </c>
      <c r="N928" s="25">
        <f>MAX(0,L928*(1+inputs!$B$33)-MAX(0,inputs!$B$31*(M928-inputs!$B$30)))</f>
        <v>47182.629574999977</v>
      </c>
      <c r="O928" s="26">
        <f t="shared" si="184"/>
        <v>36133.333333333336</v>
      </c>
      <c r="P928" s="25">
        <f>MAX(0,N928*(1+inputs!$B$33)-MAX(0,inputs!$B$31*(O928-inputs!$B$30)))</f>
        <v>46454.929018624971</v>
      </c>
      <c r="Q928" s="26">
        <f t="shared" si="185"/>
        <v>44200</v>
      </c>
      <c r="R928" s="25">
        <f>MAX(0,P928*(1+inputs!$B$33)-MAX(0,inputs!$B$31*(Q928-inputs!$B$30)))</f>
        <v>44990.312953904337</v>
      </c>
      <c r="S928" s="26">
        <f t="shared" si="186"/>
        <v>52266.666666666672</v>
      </c>
      <c r="T928" s="25">
        <f>MAX(0,R928*(1+inputs!$B$33)-MAX(0,inputs!$B$31*(S928-inputs!$B$30)))</f>
        <v>42777.727648212895</v>
      </c>
      <c r="U928" s="26">
        <f t="shared" si="187"/>
        <v>60333.333333333336</v>
      </c>
      <c r="V928" s="25">
        <f>MAX(0,T928*(1+inputs!$B$33)-MAX(0,inputs!$B$31*(U928-inputs!$B$30)))</f>
        <v>39805.953562936083</v>
      </c>
      <c r="W928" s="26">
        <f t="shared" si="188"/>
        <v>68400</v>
      </c>
      <c r="X928" s="25">
        <f>MAX(0,V928*(1+inputs!$B$33)-MAX(0,inputs!$B$31*(W928-inputs!$B$30)))</f>
        <v>36063.602866380119</v>
      </c>
      <c r="Y928" s="26">
        <f t="shared" si="189"/>
        <v>76466.666666666657</v>
      </c>
      <c r="Z928" s="25">
        <f>MAX(0,X928*(1+inputs!$B$33)-MAX(0,inputs!$B$31*(Y928-inputs!$B$30)))</f>
        <v>31539.116909375818</v>
      </c>
      <c r="AA928" s="25">
        <f>MAX(0,Y928*(1+inputs!$B$33)-MAX(0,inputs!$B$31*(Z928-inputs!$B$30)))</f>
        <v>76591.70614482282</v>
      </c>
      <c r="AB928" s="26">
        <f t="shared" si="190"/>
        <v>92600</v>
      </c>
      <c r="AC928" s="25">
        <f>MAX(0,AA928*(1+inputs!$B$33)-MAX(0,inputs!$B$31*(AB928-inputs!$B$30)))</f>
        <v>71223.141736995152</v>
      </c>
      <c r="AD928" s="26">
        <f>IF(inputs!$B$27="YES",MAX(0,inputs!$B$31*(AB928-inputs!$B$30)),0)</f>
        <v>0</v>
      </c>
      <c r="AE928" s="3">
        <f t="shared" si="191"/>
        <v>32950.050000000003</v>
      </c>
      <c r="AF928" s="1">
        <f t="shared" si="194"/>
        <v>0.42</v>
      </c>
      <c r="AG928" s="8">
        <f t="shared" si="192"/>
        <v>59649.95</v>
      </c>
    </row>
    <row r="929" spans="1:33" x14ac:dyDescent="0.2">
      <c r="A929" s="11">
        <f t="shared" si="193"/>
        <v>92700</v>
      </c>
      <c r="B929" s="15">
        <f>inputs!$C$3-MAX(0,MIN((calculations!A929-inputs!$B$8)*0.5,inputs!$C$3))+IF(AND(inputs!$B$23="YES",A929&lt;=inputs!$B$25),inputs!$B$24,0)</f>
        <v>12570</v>
      </c>
      <c r="C929" s="15">
        <f>MAX(0,MIN(A929-B929,inputs!$C$4)*inputs!$B$3)</f>
        <v>7540.2000000000007</v>
      </c>
      <c r="D929" s="16">
        <f>MAX(0,(MIN(A929,inputs!$C$5)-(inputs!$C$4+B929))*inputs!$B$4)</f>
        <v>16971.600000000002</v>
      </c>
      <c r="E929" s="16">
        <f>MAX(0, (calculations!A929-inputs!$C$5)*inputs!$B$5)</f>
        <v>0</v>
      </c>
      <c r="F929" s="19">
        <f>MAX(0,inputs!$B$13*(MIN(calculations!A929,inputs!$C$14)-inputs!$C$13))+MAX(0,inputs!$B$14*(calculations!A929-inputs!$C$14))</f>
        <v>5843.85</v>
      </c>
      <c r="G929" s="22">
        <f>MAX(MIN((calculations!A929-inputs!$B$21)/10000,100%),0) * inputs!$B$18</f>
        <v>2636.4</v>
      </c>
      <c r="H929" s="22">
        <f>IF(AND(inputs!$B$35="YES", calculations!A929&gt;=inputs!$B$36,calculations!A929&lt;inputs!$B$37),inputs!$B$38*MIN(2,inputs!$B$17),0)</f>
        <v>0</v>
      </c>
      <c r="I929" s="25">
        <f>MIN(inputs!$B$32,A929)</f>
        <v>20000</v>
      </c>
      <c r="J929" s="25">
        <f>inputs!$B$29*(1+inputs!$B$33)-MAX(0,inputs!$B$31*(I929-inputs!$B$30))</f>
        <v>46486.999999999993</v>
      </c>
      <c r="K929" s="26">
        <f t="shared" si="182"/>
        <v>20000</v>
      </c>
      <c r="L929" s="25">
        <f>MAX(0,J929*(1+inputs!$B$33)-MAX(0,inputs!$B$31*(K929-inputs!$B$30)))</f>
        <v>47184.304999999986</v>
      </c>
      <c r="M929" s="26">
        <f t="shared" si="183"/>
        <v>28077.777777777777</v>
      </c>
      <c r="N929" s="25">
        <f>MAX(0,L929*(1+inputs!$B$33)-MAX(0,inputs!$B$31*(M929-inputs!$B$30)))</f>
        <v>47181.629574999977</v>
      </c>
      <c r="O929" s="26">
        <f t="shared" si="184"/>
        <v>36155.555555555555</v>
      </c>
      <c r="P929" s="25">
        <f>MAX(0,N929*(1+inputs!$B$33)-MAX(0,inputs!$B$31*(O929-inputs!$B$30)))</f>
        <v>46451.914018624972</v>
      </c>
      <c r="Q929" s="26">
        <f t="shared" si="185"/>
        <v>44233.333333333328</v>
      </c>
      <c r="R929" s="25">
        <f>MAX(0,P929*(1+inputs!$B$33)-MAX(0,inputs!$B$31*(Q929-inputs!$B$30)))</f>
        <v>44984.252728904343</v>
      </c>
      <c r="S929" s="26">
        <f t="shared" si="186"/>
        <v>52311.111111111109</v>
      </c>
      <c r="T929" s="25">
        <f>MAX(0,R929*(1+inputs!$B$33)-MAX(0,inputs!$B$31*(S929-inputs!$B$30)))</f>
        <v>42767.576519837901</v>
      </c>
      <c r="U929" s="26">
        <f t="shared" si="187"/>
        <v>60388.888888888891</v>
      </c>
      <c r="V929" s="25">
        <f>MAX(0,T929*(1+inputs!$B$33)-MAX(0,inputs!$B$31*(U929-inputs!$B$30)))</f>
        <v>39790.65016763546</v>
      </c>
      <c r="W929" s="26">
        <f t="shared" si="188"/>
        <v>68466.666666666657</v>
      </c>
      <c r="X929" s="25">
        <f>MAX(0,V929*(1+inputs!$B$33)-MAX(0,inputs!$B$31*(W929-inputs!$B$30)))</f>
        <v>36042.069920149996</v>
      </c>
      <c r="Y929" s="26">
        <f t="shared" si="189"/>
        <v>76544.444444444438</v>
      </c>
      <c r="Z929" s="25">
        <f>MAX(0,X929*(1+inputs!$B$33)-MAX(0,inputs!$B$31*(Y929-inputs!$B$30)))</f>
        <v>31510.260968952247</v>
      </c>
      <c r="AA929" s="25">
        <f>MAX(0,Y929*(1+inputs!$B$33)-MAX(0,inputs!$B$31*(Z929-inputs!$B$30)))</f>
        <v>76673.247623905394</v>
      </c>
      <c r="AB929" s="26">
        <f t="shared" si="190"/>
        <v>92700</v>
      </c>
      <c r="AC929" s="25">
        <f>MAX(0,AA929*(1+inputs!$B$33)-MAX(0,inputs!$B$31*(AB929-inputs!$B$30)))</f>
        <v>71296.906338263958</v>
      </c>
      <c r="AD929" s="26">
        <f>IF(inputs!$B$27="YES",MAX(0,inputs!$B$31*(AB929-inputs!$B$30)),0)</f>
        <v>0</v>
      </c>
      <c r="AE929" s="3">
        <f t="shared" si="191"/>
        <v>32992.050000000003</v>
      </c>
      <c r="AF929" s="1">
        <f t="shared" si="194"/>
        <v>0.42</v>
      </c>
      <c r="AG929" s="8">
        <f t="shared" si="192"/>
        <v>59707.95</v>
      </c>
    </row>
    <row r="930" spans="1:33" x14ac:dyDescent="0.2">
      <c r="A930" s="11">
        <f t="shared" si="193"/>
        <v>92800</v>
      </c>
      <c r="B930" s="15">
        <f>inputs!$C$3-MAX(0,MIN((calculations!A930-inputs!$B$8)*0.5,inputs!$C$3))+IF(AND(inputs!$B$23="YES",A930&lt;=inputs!$B$25),inputs!$B$24,0)</f>
        <v>12570</v>
      </c>
      <c r="C930" s="15">
        <f>MAX(0,MIN(A930-B930,inputs!$C$4)*inputs!$B$3)</f>
        <v>7540.2000000000007</v>
      </c>
      <c r="D930" s="16">
        <f>MAX(0,(MIN(A930,inputs!$C$5)-(inputs!$C$4+B930))*inputs!$B$4)</f>
        <v>17011.600000000002</v>
      </c>
      <c r="E930" s="16">
        <f>MAX(0, (calculations!A930-inputs!$C$5)*inputs!$B$5)</f>
        <v>0</v>
      </c>
      <c r="F930" s="19">
        <f>MAX(0,inputs!$B$13*(MIN(calculations!A930,inputs!$C$14)-inputs!$C$13))+MAX(0,inputs!$B$14*(calculations!A930-inputs!$C$14))</f>
        <v>5845.85</v>
      </c>
      <c r="G930" s="22">
        <f>MAX(MIN((calculations!A930-inputs!$B$21)/10000,100%),0) * inputs!$B$18</f>
        <v>2636.4</v>
      </c>
      <c r="H930" s="22">
        <f>IF(AND(inputs!$B$35="YES", calculations!A930&gt;=inputs!$B$36,calculations!A930&lt;inputs!$B$37),inputs!$B$38*MIN(2,inputs!$B$17),0)</f>
        <v>0</v>
      </c>
      <c r="I930" s="25">
        <f>MIN(inputs!$B$32,A930)</f>
        <v>20000</v>
      </c>
      <c r="J930" s="25">
        <f>inputs!$B$29*(1+inputs!$B$33)-MAX(0,inputs!$B$31*(I930-inputs!$B$30))</f>
        <v>46486.999999999993</v>
      </c>
      <c r="K930" s="26">
        <f t="shared" si="182"/>
        <v>20000</v>
      </c>
      <c r="L930" s="25">
        <f>MAX(0,J930*(1+inputs!$B$33)-MAX(0,inputs!$B$31*(K930-inputs!$B$30)))</f>
        <v>47184.304999999986</v>
      </c>
      <c r="M930" s="26">
        <f t="shared" si="183"/>
        <v>28088.888888888891</v>
      </c>
      <c r="N930" s="25">
        <f>MAX(0,L930*(1+inputs!$B$33)-MAX(0,inputs!$B$31*(M930-inputs!$B$30)))</f>
        <v>47180.629574999977</v>
      </c>
      <c r="O930" s="26">
        <f t="shared" si="184"/>
        <v>36177.777777777781</v>
      </c>
      <c r="P930" s="25">
        <f>MAX(0,N930*(1+inputs!$B$33)-MAX(0,inputs!$B$31*(O930-inputs!$B$30)))</f>
        <v>46448.899018624972</v>
      </c>
      <c r="Q930" s="26">
        <f t="shared" si="185"/>
        <v>44266.666666666672</v>
      </c>
      <c r="R930" s="25">
        <f>MAX(0,P930*(1+inputs!$B$33)-MAX(0,inputs!$B$31*(Q930-inputs!$B$30)))</f>
        <v>44978.192503904342</v>
      </c>
      <c r="S930" s="26">
        <f t="shared" si="186"/>
        <v>52355.555555555555</v>
      </c>
      <c r="T930" s="25">
        <f>MAX(0,R930*(1+inputs!$B$33)-MAX(0,inputs!$B$31*(S930-inputs!$B$30)))</f>
        <v>42757.425391462901</v>
      </c>
      <c r="U930" s="26">
        <f t="shared" si="187"/>
        <v>60444.444444444445</v>
      </c>
      <c r="V930" s="25">
        <f>MAX(0,T930*(1+inputs!$B$33)-MAX(0,inputs!$B$31*(U930-inputs!$B$30)))</f>
        <v>39775.346772334837</v>
      </c>
      <c r="W930" s="26">
        <f t="shared" si="188"/>
        <v>68533.333333333343</v>
      </c>
      <c r="X930" s="25">
        <f>MAX(0,V930*(1+inputs!$B$33)-MAX(0,inputs!$B$31*(W930-inputs!$B$30)))</f>
        <v>36020.53697391985</v>
      </c>
      <c r="Y930" s="26">
        <f t="shared" si="189"/>
        <v>76622.222222222219</v>
      </c>
      <c r="Z930" s="25">
        <f>MAX(0,X930*(1+inputs!$B$33)-MAX(0,inputs!$B$31*(Y930-inputs!$B$30)))</f>
        <v>31481.405028528647</v>
      </c>
      <c r="AA930" s="25">
        <f>MAX(0,Y930*(1+inputs!$B$33)-MAX(0,inputs!$B$31*(Z930-inputs!$B$30)))</f>
        <v>76754.789102987968</v>
      </c>
      <c r="AB930" s="26">
        <f t="shared" si="190"/>
        <v>92800</v>
      </c>
      <c r="AC930" s="25">
        <f>MAX(0,AA930*(1+inputs!$B$33)-MAX(0,inputs!$B$31*(AB930-inputs!$B$30)))</f>
        <v>71370.670939532778</v>
      </c>
      <c r="AD930" s="26">
        <f>IF(inputs!$B$27="YES",MAX(0,inputs!$B$31*(AB930-inputs!$B$30)),0)</f>
        <v>0</v>
      </c>
      <c r="AE930" s="3">
        <f t="shared" si="191"/>
        <v>33034.050000000003</v>
      </c>
      <c r="AF930" s="1">
        <f t="shared" si="194"/>
        <v>0.42</v>
      </c>
      <c r="AG930" s="8">
        <f t="shared" si="192"/>
        <v>59765.95</v>
      </c>
    </row>
    <row r="931" spans="1:33" x14ac:dyDescent="0.2">
      <c r="A931" s="11">
        <f t="shared" si="193"/>
        <v>92900</v>
      </c>
      <c r="B931" s="15">
        <f>inputs!$C$3-MAX(0,MIN((calculations!A931-inputs!$B$8)*0.5,inputs!$C$3))+IF(AND(inputs!$B$23="YES",A931&lt;=inputs!$B$25),inputs!$B$24,0)</f>
        <v>12570</v>
      </c>
      <c r="C931" s="15">
        <f>MAX(0,MIN(A931-B931,inputs!$C$4)*inputs!$B$3)</f>
        <v>7540.2000000000007</v>
      </c>
      <c r="D931" s="16">
        <f>MAX(0,(MIN(A931,inputs!$C$5)-(inputs!$C$4+B931))*inputs!$B$4)</f>
        <v>17051.600000000002</v>
      </c>
      <c r="E931" s="16">
        <f>MAX(0, (calculations!A931-inputs!$C$5)*inputs!$B$5)</f>
        <v>0</v>
      </c>
      <c r="F931" s="19">
        <f>MAX(0,inputs!$B$13*(MIN(calculations!A931,inputs!$C$14)-inputs!$C$13))+MAX(0,inputs!$B$14*(calculations!A931-inputs!$C$14))</f>
        <v>5847.85</v>
      </c>
      <c r="G931" s="22">
        <f>MAX(MIN((calculations!A931-inputs!$B$21)/10000,100%),0) * inputs!$B$18</f>
        <v>2636.4</v>
      </c>
      <c r="H931" s="22">
        <f>IF(AND(inputs!$B$35="YES", calculations!A931&gt;=inputs!$B$36,calculations!A931&lt;inputs!$B$37),inputs!$B$38*MIN(2,inputs!$B$17),0)</f>
        <v>0</v>
      </c>
      <c r="I931" s="25">
        <f>MIN(inputs!$B$32,A931)</f>
        <v>20000</v>
      </c>
      <c r="J931" s="25">
        <f>inputs!$B$29*(1+inputs!$B$33)-MAX(0,inputs!$B$31*(I931-inputs!$B$30))</f>
        <v>46486.999999999993</v>
      </c>
      <c r="K931" s="26">
        <f t="shared" si="182"/>
        <v>20000</v>
      </c>
      <c r="L931" s="25">
        <f>MAX(0,J931*(1+inputs!$B$33)-MAX(0,inputs!$B$31*(K931-inputs!$B$30)))</f>
        <v>47184.304999999986</v>
      </c>
      <c r="M931" s="26">
        <f t="shared" si="183"/>
        <v>28100</v>
      </c>
      <c r="N931" s="25">
        <f>MAX(0,L931*(1+inputs!$B$33)-MAX(0,inputs!$B$31*(M931-inputs!$B$30)))</f>
        <v>47179.629574999977</v>
      </c>
      <c r="O931" s="26">
        <f t="shared" si="184"/>
        <v>36200</v>
      </c>
      <c r="P931" s="25">
        <f>MAX(0,N931*(1+inputs!$B$33)-MAX(0,inputs!$B$31*(O931-inputs!$B$30)))</f>
        <v>46445.884018624973</v>
      </c>
      <c r="Q931" s="26">
        <f t="shared" si="185"/>
        <v>44300</v>
      </c>
      <c r="R931" s="25">
        <f>MAX(0,P931*(1+inputs!$B$33)-MAX(0,inputs!$B$31*(Q931-inputs!$B$30)))</f>
        <v>44972.132278904341</v>
      </c>
      <c r="S931" s="26">
        <f t="shared" si="186"/>
        <v>52400</v>
      </c>
      <c r="T931" s="25">
        <f>MAX(0,R931*(1+inputs!$B$33)-MAX(0,inputs!$B$31*(S931-inputs!$B$30)))</f>
        <v>42747.2742630879</v>
      </c>
      <c r="U931" s="26">
        <f t="shared" si="187"/>
        <v>60500</v>
      </c>
      <c r="V931" s="25">
        <f>MAX(0,T931*(1+inputs!$B$33)-MAX(0,inputs!$B$31*(U931-inputs!$B$30)))</f>
        <v>39760.043377034213</v>
      </c>
      <c r="W931" s="26">
        <f t="shared" si="188"/>
        <v>68600</v>
      </c>
      <c r="X931" s="25">
        <f>MAX(0,V931*(1+inputs!$B$33)-MAX(0,inputs!$B$31*(W931-inputs!$B$30)))</f>
        <v>35999.00402768972</v>
      </c>
      <c r="Y931" s="26">
        <f t="shared" si="189"/>
        <v>76700</v>
      </c>
      <c r="Z931" s="25">
        <f>MAX(0,X931*(1+inputs!$B$33)-MAX(0,inputs!$B$31*(Y931-inputs!$B$30)))</f>
        <v>31452.549088105061</v>
      </c>
      <c r="AA931" s="25">
        <f>MAX(0,Y931*(1+inputs!$B$33)-MAX(0,inputs!$B$31*(Z931-inputs!$B$30)))</f>
        <v>76836.330582070528</v>
      </c>
      <c r="AB931" s="26">
        <f t="shared" si="190"/>
        <v>92900</v>
      </c>
      <c r="AC931" s="25">
        <f>MAX(0,AA931*(1+inputs!$B$33)-MAX(0,inputs!$B$31*(AB931-inputs!$B$30)))</f>
        <v>71444.435540801569</v>
      </c>
      <c r="AD931" s="26">
        <f>IF(inputs!$B$27="YES",MAX(0,inputs!$B$31*(AB931-inputs!$B$30)),0)</f>
        <v>0</v>
      </c>
      <c r="AE931" s="3">
        <f t="shared" si="191"/>
        <v>33076.050000000003</v>
      </c>
      <c r="AF931" s="1">
        <f t="shared" si="194"/>
        <v>0.42</v>
      </c>
      <c r="AG931" s="8">
        <f t="shared" si="192"/>
        <v>59823.95</v>
      </c>
    </row>
    <row r="932" spans="1:33" x14ac:dyDescent="0.2">
      <c r="A932" s="11">
        <f t="shared" si="193"/>
        <v>93000</v>
      </c>
      <c r="B932" s="15">
        <f>inputs!$C$3-MAX(0,MIN((calculations!A932-inputs!$B$8)*0.5,inputs!$C$3))+IF(AND(inputs!$B$23="YES",A932&lt;=inputs!$B$25),inputs!$B$24,0)</f>
        <v>12570</v>
      </c>
      <c r="C932" s="15">
        <f>MAX(0,MIN(A932-B932,inputs!$C$4)*inputs!$B$3)</f>
        <v>7540.2000000000007</v>
      </c>
      <c r="D932" s="16">
        <f>MAX(0,(MIN(A932,inputs!$C$5)-(inputs!$C$4+B932))*inputs!$B$4)</f>
        <v>17091.600000000002</v>
      </c>
      <c r="E932" s="16">
        <f>MAX(0, (calculations!A932-inputs!$C$5)*inputs!$B$5)</f>
        <v>0</v>
      </c>
      <c r="F932" s="19">
        <f>MAX(0,inputs!$B$13*(MIN(calculations!A932,inputs!$C$14)-inputs!$C$13))+MAX(0,inputs!$B$14*(calculations!A932-inputs!$C$14))</f>
        <v>5849.85</v>
      </c>
      <c r="G932" s="22">
        <f>MAX(MIN((calculations!A932-inputs!$B$21)/10000,100%),0) * inputs!$B$18</f>
        <v>2636.4</v>
      </c>
      <c r="H932" s="22">
        <f>IF(AND(inputs!$B$35="YES", calculations!A932&gt;=inputs!$B$36,calculations!A932&lt;inputs!$B$37),inputs!$B$38*MIN(2,inputs!$B$17),0)</f>
        <v>0</v>
      </c>
      <c r="I932" s="25">
        <f>MIN(inputs!$B$32,A932)</f>
        <v>20000</v>
      </c>
      <c r="J932" s="25">
        <f>inputs!$B$29*(1+inputs!$B$33)-MAX(0,inputs!$B$31*(I932-inputs!$B$30))</f>
        <v>46486.999999999993</v>
      </c>
      <c r="K932" s="26">
        <f t="shared" si="182"/>
        <v>20000</v>
      </c>
      <c r="L932" s="25">
        <f>MAX(0,J932*(1+inputs!$B$33)-MAX(0,inputs!$B$31*(K932-inputs!$B$30)))</f>
        <v>47184.304999999986</v>
      </c>
      <c r="M932" s="26">
        <f t="shared" si="183"/>
        <v>28111.111111111109</v>
      </c>
      <c r="N932" s="25">
        <f>MAX(0,L932*(1+inputs!$B$33)-MAX(0,inputs!$B$31*(M932-inputs!$B$30)))</f>
        <v>47178.629574999977</v>
      </c>
      <c r="O932" s="26">
        <f t="shared" si="184"/>
        <v>36222.222222222219</v>
      </c>
      <c r="P932" s="25">
        <f>MAX(0,N932*(1+inputs!$B$33)-MAX(0,inputs!$B$31*(O932-inputs!$B$30)))</f>
        <v>46442.869018624973</v>
      </c>
      <c r="Q932" s="26">
        <f t="shared" si="185"/>
        <v>44333.333333333328</v>
      </c>
      <c r="R932" s="25">
        <f>MAX(0,P932*(1+inputs!$B$33)-MAX(0,inputs!$B$31*(Q932-inputs!$B$30)))</f>
        <v>44966.07205390434</v>
      </c>
      <c r="S932" s="26">
        <f t="shared" si="186"/>
        <v>52444.444444444445</v>
      </c>
      <c r="T932" s="25">
        <f>MAX(0,R932*(1+inputs!$B$33)-MAX(0,inputs!$B$31*(S932-inputs!$B$30)))</f>
        <v>42737.1231347129</v>
      </c>
      <c r="U932" s="26">
        <f t="shared" si="187"/>
        <v>60555.555555555555</v>
      </c>
      <c r="V932" s="25">
        <f>MAX(0,T932*(1+inputs!$B$33)-MAX(0,inputs!$B$31*(U932-inputs!$B$30)))</f>
        <v>39744.73998173359</v>
      </c>
      <c r="W932" s="26">
        <f t="shared" si="188"/>
        <v>68666.666666666657</v>
      </c>
      <c r="X932" s="25">
        <f>MAX(0,V932*(1+inputs!$B$33)-MAX(0,inputs!$B$31*(W932-inputs!$B$30)))</f>
        <v>35977.471081459589</v>
      </c>
      <c r="Y932" s="26">
        <f t="shared" si="189"/>
        <v>76777.777777777781</v>
      </c>
      <c r="Z932" s="25">
        <f>MAX(0,X932*(1+inputs!$B$33)-MAX(0,inputs!$B$31*(Y932-inputs!$B$30)))</f>
        <v>31423.693147681479</v>
      </c>
      <c r="AA932" s="25">
        <f>MAX(0,Y932*(1+inputs!$B$33)-MAX(0,inputs!$B$31*(Z932-inputs!$B$30)))</f>
        <v>76917.872061153103</v>
      </c>
      <c r="AB932" s="26">
        <f t="shared" si="190"/>
        <v>93000</v>
      </c>
      <c r="AC932" s="25">
        <f>MAX(0,AA932*(1+inputs!$B$33)-MAX(0,inputs!$B$31*(AB932-inputs!$B$30)))</f>
        <v>71518.200142070389</v>
      </c>
      <c r="AD932" s="26">
        <f>IF(inputs!$B$27="YES",MAX(0,inputs!$B$31*(AB932-inputs!$B$30)),0)</f>
        <v>0</v>
      </c>
      <c r="AE932" s="3">
        <f t="shared" si="191"/>
        <v>33118.050000000003</v>
      </c>
      <c r="AF932" s="1">
        <f t="shared" si="194"/>
        <v>0.42</v>
      </c>
      <c r="AG932" s="8">
        <f t="shared" si="192"/>
        <v>59881.95</v>
      </c>
    </row>
    <row r="933" spans="1:33" x14ac:dyDescent="0.2">
      <c r="A933" s="11">
        <f t="shared" si="193"/>
        <v>93100</v>
      </c>
      <c r="B933" s="15">
        <f>inputs!$C$3-MAX(0,MIN((calculations!A933-inputs!$B$8)*0.5,inputs!$C$3))+IF(AND(inputs!$B$23="YES",A933&lt;=inputs!$B$25),inputs!$B$24,0)</f>
        <v>12570</v>
      </c>
      <c r="C933" s="15">
        <f>MAX(0,MIN(A933-B933,inputs!$C$4)*inputs!$B$3)</f>
        <v>7540.2000000000007</v>
      </c>
      <c r="D933" s="16">
        <f>MAX(0,(MIN(A933,inputs!$C$5)-(inputs!$C$4+B933))*inputs!$B$4)</f>
        <v>17131.600000000002</v>
      </c>
      <c r="E933" s="16">
        <f>MAX(0, (calculations!A933-inputs!$C$5)*inputs!$B$5)</f>
        <v>0</v>
      </c>
      <c r="F933" s="19">
        <f>MAX(0,inputs!$B$13*(MIN(calculations!A933,inputs!$C$14)-inputs!$C$13))+MAX(0,inputs!$B$14*(calculations!A933-inputs!$C$14))</f>
        <v>5851.85</v>
      </c>
      <c r="G933" s="22">
        <f>MAX(MIN((calculations!A933-inputs!$B$21)/10000,100%),0) * inputs!$B$18</f>
        <v>2636.4</v>
      </c>
      <c r="H933" s="22">
        <f>IF(AND(inputs!$B$35="YES", calculations!A933&gt;=inputs!$B$36,calculations!A933&lt;inputs!$B$37),inputs!$B$38*MIN(2,inputs!$B$17),0)</f>
        <v>0</v>
      </c>
      <c r="I933" s="25">
        <f>MIN(inputs!$B$32,A933)</f>
        <v>20000</v>
      </c>
      <c r="J933" s="25">
        <f>inputs!$B$29*(1+inputs!$B$33)-MAX(0,inputs!$B$31*(I933-inputs!$B$30))</f>
        <v>46486.999999999993</v>
      </c>
      <c r="K933" s="26">
        <f t="shared" si="182"/>
        <v>20000</v>
      </c>
      <c r="L933" s="25">
        <f>MAX(0,J933*(1+inputs!$B$33)-MAX(0,inputs!$B$31*(K933-inputs!$B$30)))</f>
        <v>47184.304999999986</v>
      </c>
      <c r="M933" s="26">
        <f t="shared" si="183"/>
        <v>28122.222222222223</v>
      </c>
      <c r="N933" s="25">
        <f>MAX(0,L933*(1+inputs!$B$33)-MAX(0,inputs!$B$31*(M933-inputs!$B$30)))</f>
        <v>47177.629574999977</v>
      </c>
      <c r="O933" s="26">
        <f t="shared" si="184"/>
        <v>36244.444444444445</v>
      </c>
      <c r="P933" s="25">
        <f>MAX(0,N933*(1+inputs!$B$33)-MAX(0,inputs!$B$31*(O933-inputs!$B$30)))</f>
        <v>46439.854018624967</v>
      </c>
      <c r="Q933" s="26">
        <f t="shared" si="185"/>
        <v>44366.666666666672</v>
      </c>
      <c r="R933" s="25">
        <f>MAX(0,P933*(1+inputs!$B$33)-MAX(0,inputs!$B$31*(Q933-inputs!$B$30)))</f>
        <v>44960.011828904331</v>
      </c>
      <c r="S933" s="26">
        <f t="shared" si="186"/>
        <v>52488.888888888891</v>
      </c>
      <c r="T933" s="25">
        <f>MAX(0,R933*(1+inputs!$B$33)-MAX(0,inputs!$B$31*(S933-inputs!$B$30)))</f>
        <v>42726.972006337892</v>
      </c>
      <c r="U933" s="26">
        <f t="shared" si="187"/>
        <v>60611.111111111109</v>
      </c>
      <c r="V933" s="25">
        <f>MAX(0,T933*(1+inputs!$B$33)-MAX(0,inputs!$B$31*(U933-inputs!$B$30)))</f>
        <v>39729.436586432952</v>
      </c>
      <c r="W933" s="26">
        <f t="shared" si="188"/>
        <v>68733.333333333343</v>
      </c>
      <c r="X933" s="25">
        <f>MAX(0,V933*(1+inputs!$B$33)-MAX(0,inputs!$B$31*(W933-inputs!$B$30)))</f>
        <v>35955.938135229437</v>
      </c>
      <c r="Y933" s="26">
        <f t="shared" si="189"/>
        <v>76855.555555555562</v>
      </c>
      <c r="Z933" s="25">
        <f>MAX(0,X933*(1+inputs!$B$33)-MAX(0,inputs!$B$31*(Y933-inputs!$B$30)))</f>
        <v>31394.837207257871</v>
      </c>
      <c r="AA933" s="25">
        <f>MAX(0,Y933*(1+inputs!$B$33)-MAX(0,inputs!$B$31*(Z933-inputs!$B$30)))</f>
        <v>76999.413540235677</v>
      </c>
      <c r="AB933" s="26">
        <f t="shared" si="190"/>
        <v>93100</v>
      </c>
      <c r="AC933" s="25">
        <f>MAX(0,AA933*(1+inputs!$B$33)-MAX(0,inputs!$B$31*(AB933-inputs!$B$30)))</f>
        <v>71591.964743339209</v>
      </c>
      <c r="AD933" s="26">
        <f>IF(inputs!$B$27="YES",MAX(0,inputs!$B$31*(AB933-inputs!$B$30)),0)</f>
        <v>0</v>
      </c>
      <c r="AE933" s="3">
        <f t="shared" si="191"/>
        <v>33160.050000000003</v>
      </c>
      <c r="AF933" s="1">
        <f t="shared" si="194"/>
        <v>0.42</v>
      </c>
      <c r="AG933" s="8">
        <f t="shared" si="192"/>
        <v>59939.95</v>
      </c>
    </row>
    <row r="934" spans="1:33" x14ac:dyDescent="0.2">
      <c r="A934" s="11">
        <f t="shared" si="193"/>
        <v>93200</v>
      </c>
      <c r="B934" s="15">
        <f>inputs!$C$3-MAX(0,MIN((calculations!A934-inputs!$B$8)*0.5,inputs!$C$3))+IF(AND(inputs!$B$23="YES",A934&lt;=inputs!$B$25),inputs!$B$24,0)</f>
        <v>12570</v>
      </c>
      <c r="C934" s="15">
        <f>MAX(0,MIN(A934-B934,inputs!$C$4)*inputs!$B$3)</f>
        <v>7540.2000000000007</v>
      </c>
      <c r="D934" s="16">
        <f>MAX(0,(MIN(A934,inputs!$C$5)-(inputs!$C$4+B934))*inputs!$B$4)</f>
        <v>17171.600000000002</v>
      </c>
      <c r="E934" s="16">
        <f>MAX(0, (calculations!A934-inputs!$C$5)*inputs!$B$5)</f>
        <v>0</v>
      </c>
      <c r="F934" s="19">
        <f>MAX(0,inputs!$B$13*(MIN(calculations!A934,inputs!$C$14)-inputs!$C$13))+MAX(0,inputs!$B$14*(calculations!A934-inputs!$C$14))</f>
        <v>5853.85</v>
      </c>
      <c r="G934" s="22">
        <f>MAX(MIN((calculations!A934-inputs!$B$21)/10000,100%),0) * inputs!$B$18</f>
        <v>2636.4</v>
      </c>
      <c r="H934" s="22">
        <f>IF(AND(inputs!$B$35="YES", calculations!A934&gt;=inputs!$B$36,calculations!A934&lt;inputs!$B$37),inputs!$B$38*MIN(2,inputs!$B$17),0)</f>
        <v>0</v>
      </c>
      <c r="I934" s="25">
        <f>MIN(inputs!$B$32,A934)</f>
        <v>20000</v>
      </c>
      <c r="J934" s="25">
        <f>inputs!$B$29*(1+inputs!$B$33)-MAX(0,inputs!$B$31*(I934-inputs!$B$30))</f>
        <v>46486.999999999993</v>
      </c>
      <c r="K934" s="26">
        <f t="shared" si="182"/>
        <v>20000</v>
      </c>
      <c r="L934" s="25">
        <f>MAX(0,J934*(1+inputs!$B$33)-MAX(0,inputs!$B$31*(K934-inputs!$B$30)))</f>
        <v>47184.304999999986</v>
      </c>
      <c r="M934" s="26">
        <f t="shared" si="183"/>
        <v>28133.333333333332</v>
      </c>
      <c r="N934" s="25">
        <f>MAX(0,L934*(1+inputs!$B$33)-MAX(0,inputs!$B$31*(M934-inputs!$B$30)))</f>
        <v>47176.629574999977</v>
      </c>
      <c r="O934" s="26">
        <f t="shared" si="184"/>
        <v>36266.666666666664</v>
      </c>
      <c r="P934" s="25">
        <f>MAX(0,N934*(1+inputs!$B$33)-MAX(0,inputs!$B$31*(O934-inputs!$B$30)))</f>
        <v>46436.839018624967</v>
      </c>
      <c r="Q934" s="26">
        <f t="shared" si="185"/>
        <v>44400</v>
      </c>
      <c r="R934" s="25">
        <f>MAX(0,P934*(1+inputs!$B$33)-MAX(0,inputs!$B$31*(Q934-inputs!$B$30)))</f>
        <v>44953.951603904337</v>
      </c>
      <c r="S934" s="26">
        <f t="shared" si="186"/>
        <v>52533.333333333328</v>
      </c>
      <c r="T934" s="25">
        <f>MAX(0,R934*(1+inputs!$B$33)-MAX(0,inputs!$B$31*(S934-inputs!$B$30)))</f>
        <v>42716.820877962899</v>
      </c>
      <c r="U934" s="26">
        <f t="shared" si="187"/>
        <v>60666.666666666664</v>
      </c>
      <c r="V934" s="25">
        <f>MAX(0,T934*(1+inputs!$B$33)-MAX(0,inputs!$B$31*(U934-inputs!$B$30)))</f>
        <v>39714.133191132336</v>
      </c>
      <c r="W934" s="26">
        <f t="shared" si="188"/>
        <v>68800</v>
      </c>
      <c r="X934" s="25">
        <f>MAX(0,V934*(1+inputs!$B$33)-MAX(0,inputs!$B$31*(W934-inputs!$B$30)))</f>
        <v>35934.405188999313</v>
      </c>
      <c r="Y934" s="26">
        <f t="shared" si="189"/>
        <v>76933.333333333343</v>
      </c>
      <c r="Z934" s="25">
        <f>MAX(0,X934*(1+inputs!$B$33)-MAX(0,inputs!$B$31*(Y934-inputs!$B$30)))</f>
        <v>31365.9812668343</v>
      </c>
      <c r="AA934" s="25">
        <f>MAX(0,Y934*(1+inputs!$B$33)-MAX(0,inputs!$B$31*(Z934-inputs!$B$30)))</f>
        <v>77080.955019318237</v>
      </c>
      <c r="AB934" s="26">
        <f t="shared" si="190"/>
        <v>93200</v>
      </c>
      <c r="AC934" s="25">
        <f>MAX(0,AA934*(1+inputs!$B$33)-MAX(0,inputs!$B$31*(AB934-inputs!$B$30)))</f>
        <v>71665.729344608</v>
      </c>
      <c r="AD934" s="26">
        <f>IF(inputs!$B$27="YES",MAX(0,inputs!$B$31*(AB934-inputs!$B$30)),0)</f>
        <v>0</v>
      </c>
      <c r="AE934" s="3">
        <f t="shared" si="191"/>
        <v>33202.050000000003</v>
      </c>
      <c r="AF934" s="1">
        <f t="shared" si="194"/>
        <v>0.42</v>
      </c>
      <c r="AG934" s="8">
        <f t="shared" si="192"/>
        <v>59997.95</v>
      </c>
    </row>
    <row r="935" spans="1:33" x14ac:dyDescent="0.2">
      <c r="A935" s="11">
        <f t="shared" si="193"/>
        <v>93300</v>
      </c>
      <c r="B935" s="15">
        <f>inputs!$C$3-MAX(0,MIN((calculations!A935-inputs!$B$8)*0.5,inputs!$C$3))+IF(AND(inputs!$B$23="YES",A935&lt;=inputs!$B$25),inputs!$B$24,0)</f>
        <v>12570</v>
      </c>
      <c r="C935" s="15">
        <f>MAX(0,MIN(A935-B935,inputs!$C$4)*inputs!$B$3)</f>
        <v>7540.2000000000007</v>
      </c>
      <c r="D935" s="16">
        <f>MAX(0,(MIN(A935,inputs!$C$5)-(inputs!$C$4+B935))*inputs!$B$4)</f>
        <v>17211.600000000002</v>
      </c>
      <c r="E935" s="16">
        <f>MAX(0, (calculations!A935-inputs!$C$5)*inputs!$B$5)</f>
        <v>0</v>
      </c>
      <c r="F935" s="19">
        <f>MAX(0,inputs!$B$13*(MIN(calculations!A935,inputs!$C$14)-inputs!$C$13))+MAX(0,inputs!$B$14*(calculations!A935-inputs!$C$14))</f>
        <v>5855.85</v>
      </c>
      <c r="G935" s="22">
        <f>MAX(MIN((calculations!A935-inputs!$B$21)/10000,100%),0) * inputs!$B$18</f>
        <v>2636.4</v>
      </c>
      <c r="H935" s="22">
        <f>IF(AND(inputs!$B$35="YES", calculations!A935&gt;=inputs!$B$36,calculations!A935&lt;inputs!$B$37),inputs!$B$38*MIN(2,inputs!$B$17),0)</f>
        <v>0</v>
      </c>
      <c r="I935" s="25">
        <f>MIN(inputs!$B$32,A935)</f>
        <v>20000</v>
      </c>
      <c r="J935" s="25">
        <f>inputs!$B$29*(1+inputs!$B$33)-MAX(0,inputs!$B$31*(I935-inputs!$B$30))</f>
        <v>46486.999999999993</v>
      </c>
      <c r="K935" s="26">
        <f t="shared" si="182"/>
        <v>20000</v>
      </c>
      <c r="L935" s="25">
        <f>MAX(0,J935*(1+inputs!$B$33)-MAX(0,inputs!$B$31*(K935-inputs!$B$30)))</f>
        <v>47184.304999999986</v>
      </c>
      <c r="M935" s="26">
        <f t="shared" si="183"/>
        <v>28144.444444444445</v>
      </c>
      <c r="N935" s="25">
        <f>MAX(0,L935*(1+inputs!$B$33)-MAX(0,inputs!$B$31*(M935-inputs!$B$30)))</f>
        <v>47175.629574999977</v>
      </c>
      <c r="O935" s="26">
        <f t="shared" si="184"/>
        <v>36288.888888888891</v>
      </c>
      <c r="P935" s="25">
        <f>MAX(0,N935*(1+inputs!$B$33)-MAX(0,inputs!$B$31*(O935-inputs!$B$30)))</f>
        <v>46433.824018624968</v>
      </c>
      <c r="Q935" s="26">
        <f t="shared" si="185"/>
        <v>44433.333333333328</v>
      </c>
      <c r="R935" s="25">
        <f>MAX(0,P935*(1+inputs!$B$33)-MAX(0,inputs!$B$31*(Q935-inputs!$B$30)))</f>
        <v>44947.891378904336</v>
      </c>
      <c r="S935" s="26">
        <f t="shared" si="186"/>
        <v>52577.777777777781</v>
      </c>
      <c r="T935" s="25">
        <f>MAX(0,R935*(1+inputs!$B$33)-MAX(0,inputs!$B$31*(S935-inputs!$B$30)))</f>
        <v>42706.669749587898</v>
      </c>
      <c r="U935" s="26">
        <f t="shared" si="187"/>
        <v>60722.222222222219</v>
      </c>
      <c r="V935" s="25">
        <f>MAX(0,T935*(1+inputs!$B$33)-MAX(0,inputs!$B$31*(U935-inputs!$B$30)))</f>
        <v>39698.829795831713</v>
      </c>
      <c r="W935" s="26">
        <f t="shared" si="188"/>
        <v>68866.666666666657</v>
      </c>
      <c r="X935" s="25">
        <f>MAX(0,V935*(1+inputs!$B$33)-MAX(0,inputs!$B$31*(W935-inputs!$B$30)))</f>
        <v>35912.872242769183</v>
      </c>
      <c r="Y935" s="26">
        <f t="shared" si="189"/>
        <v>77011.111111111109</v>
      </c>
      <c r="Z935" s="25">
        <f>MAX(0,X935*(1+inputs!$B$33)-MAX(0,inputs!$B$31*(Y935-inputs!$B$30)))</f>
        <v>31337.125326410718</v>
      </c>
      <c r="AA935" s="25">
        <f>MAX(0,Y935*(1+inputs!$B$33)-MAX(0,inputs!$B$31*(Z935-inputs!$B$30)))</f>
        <v>77162.496498400797</v>
      </c>
      <c r="AB935" s="26">
        <f t="shared" si="190"/>
        <v>93300</v>
      </c>
      <c r="AC935" s="25">
        <f>MAX(0,AA935*(1+inputs!$B$33)-MAX(0,inputs!$B$31*(AB935-inputs!$B$30)))</f>
        <v>71739.493945876806</v>
      </c>
      <c r="AD935" s="26">
        <f>IF(inputs!$B$27="YES",MAX(0,inputs!$B$31*(AB935-inputs!$B$30)),0)</f>
        <v>0</v>
      </c>
      <c r="AE935" s="3">
        <f t="shared" si="191"/>
        <v>33244.050000000003</v>
      </c>
      <c r="AF935" s="1">
        <f t="shared" si="194"/>
        <v>0.42</v>
      </c>
      <c r="AG935" s="8">
        <f t="shared" si="192"/>
        <v>60055.95</v>
      </c>
    </row>
    <row r="936" spans="1:33" x14ac:dyDescent="0.2">
      <c r="A936" s="11">
        <f t="shared" si="193"/>
        <v>93400</v>
      </c>
      <c r="B936" s="15">
        <f>inputs!$C$3-MAX(0,MIN((calculations!A936-inputs!$B$8)*0.5,inputs!$C$3))+IF(AND(inputs!$B$23="YES",A936&lt;=inputs!$B$25),inputs!$B$24,0)</f>
        <v>12570</v>
      </c>
      <c r="C936" s="15">
        <f>MAX(0,MIN(A936-B936,inputs!$C$4)*inputs!$B$3)</f>
        <v>7540.2000000000007</v>
      </c>
      <c r="D936" s="16">
        <f>MAX(0,(MIN(A936,inputs!$C$5)-(inputs!$C$4+B936))*inputs!$B$4)</f>
        <v>17251.600000000002</v>
      </c>
      <c r="E936" s="16">
        <f>MAX(0, (calculations!A936-inputs!$C$5)*inputs!$B$5)</f>
        <v>0</v>
      </c>
      <c r="F936" s="19">
        <f>MAX(0,inputs!$B$13*(MIN(calculations!A936,inputs!$C$14)-inputs!$C$13))+MAX(0,inputs!$B$14*(calculations!A936-inputs!$C$14))</f>
        <v>5857.85</v>
      </c>
      <c r="G936" s="22">
        <f>MAX(MIN((calculations!A936-inputs!$B$21)/10000,100%),0) * inputs!$B$18</f>
        <v>2636.4</v>
      </c>
      <c r="H936" s="22">
        <f>IF(AND(inputs!$B$35="YES", calculations!A936&gt;=inputs!$B$36,calculations!A936&lt;inputs!$B$37),inputs!$B$38*MIN(2,inputs!$B$17),0)</f>
        <v>0</v>
      </c>
      <c r="I936" s="25">
        <f>MIN(inputs!$B$32,A936)</f>
        <v>20000</v>
      </c>
      <c r="J936" s="25">
        <f>inputs!$B$29*(1+inputs!$B$33)-MAX(0,inputs!$B$31*(I936-inputs!$B$30))</f>
        <v>46486.999999999993</v>
      </c>
      <c r="K936" s="26">
        <f t="shared" si="182"/>
        <v>20000</v>
      </c>
      <c r="L936" s="25">
        <f>MAX(0,J936*(1+inputs!$B$33)-MAX(0,inputs!$B$31*(K936-inputs!$B$30)))</f>
        <v>47184.304999999986</v>
      </c>
      <c r="M936" s="26">
        <f t="shared" si="183"/>
        <v>28155.555555555555</v>
      </c>
      <c r="N936" s="25">
        <f>MAX(0,L936*(1+inputs!$B$33)-MAX(0,inputs!$B$31*(M936-inputs!$B$30)))</f>
        <v>47174.629574999977</v>
      </c>
      <c r="O936" s="26">
        <f t="shared" si="184"/>
        <v>36311.111111111109</v>
      </c>
      <c r="P936" s="25">
        <f>MAX(0,N936*(1+inputs!$B$33)-MAX(0,inputs!$B$31*(O936-inputs!$B$30)))</f>
        <v>46430.809018624968</v>
      </c>
      <c r="Q936" s="26">
        <f t="shared" si="185"/>
        <v>44466.666666666672</v>
      </c>
      <c r="R936" s="25">
        <f>MAX(0,P936*(1+inputs!$B$33)-MAX(0,inputs!$B$31*(Q936-inputs!$B$30)))</f>
        <v>44941.831153904335</v>
      </c>
      <c r="S936" s="26">
        <f t="shared" si="186"/>
        <v>52622.222222222219</v>
      </c>
      <c r="T936" s="25">
        <f>MAX(0,R936*(1+inputs!$B$33)-MAX(0,inputs!$B$31*(S936-inputs!$B$30)))</f>
        <v>42696.51862121289</v>
      </c>
      <c r="U936" s="26">
        <f t="shared" si="187"/>
        <v>60777.777777777781</v>
      </c>
      <c r="V936" s="25">
        <f>MAX(0,T936*(1+inputs!$B$33)-MAX(0,inputs!$B$31*(U936-inputs!$B$30)))</f>
        <v>39683.526400531075</v>
      </c>
      <c r="W936" s="26">
        <f t="shared" si="188"/>
        <v>68933.333333333343</v>
      </c>
      <c r="X936" s="25">
        <f>MAX(0,V936*(1+inputs!$B$33)-MAX(0,inputs!$B$31*(W936-inputs!$B$30)))</f>
        <v>35891.339296539038</v>
      </c>
      <c r="Y936" s="26">
        <f t="shared" si="189"/>
        <v>77088.888888888891</v>
      </c>
      <c r="Z936" s="25">
        <f>MAX(0,X936*(1+inputs!$B$33)-MAX(0,inputs!$B$31*(Y936-inputs!$B$30)))</f>
        <v>31308.269385987118</v>
      </c>
      <c r="AA936" s="25">
        <f>MAX(0,Y936*(1+inputs!$B$33)-MAX(0,inputs!$B$31*(Z936-inputs!$B$30)))</f>
        <v>77244.037977483385</v>
      </c>
      <c r="AB936" s="26">
        <f t="shared" si="190"/>
        <v>93400</v>
      </c>
      <c r="AC936" s="25">
        <f>MAX(0,AA936*(1+inputs!$B$33)-MAX(0,inputs!$B$31*(AB936-inputs!$B$30)))</f>
        <v>71813.258547145626</v>
      </c>
      <c r="AD936" s="26">
        <f>IF(inputs!$B$27="YES",MAX(0,inputs!$B$31*(AB936-inputs!$B$30)),0)</f>
        <v>0</v>
      </c>
      <c r="AE936" s="3">
        <f t="shared" si="191"/>
        <v>33286.050000000003</v>
      </c>
      <c r="AF936" s="1">
        <f t="shared" si="194"/>
        <v>0.42</v>
      </c>
      <c r="AG936" s="8">
        <f t="shared" si="192"/>
        <v>60113.95</v>
      </c>
    </row>
    <row r="937" spans="1:33" x14ac:dyDescent="0.2">
      <c r="A937" s="11">
        <f t="shared" si="193"/>
        <v>93500</v>
      </c>
      <c r="B937" s="15">
        <f>inputs!$C$3-MAX(0,MIN((calculations!A937-inputs!$B$8)*0.5,inputs!$C$3))+IF(AND(inputs!$B$23="YES",A937&lt;=inputs!$B$25),inputs!$B$24,0)</f>
        <v>12570</v>
      </c>
      <c r="C937" s="15">
        <f>MAX(0,MIN(A937-B937,inputs!$C$4)*inputs!$B$3)</f>
        <v>7540.2000000000007</v>
      </c>
      <c r="D937" s="16">
        <f>MAX(0,(MIN(A937,inputs!$C$5)-(inputs!$C$4+B937))*inputs!$B$4)</f>
        <v>17291.600000000002</v>
      </c>
      <c r="E937" s="16">
        <f>MAX(0, (calculations!A937-inputs!$C$5)*inputs!$B$5)</f>
        <v>0</v>
      </c>
      <c r="F937" s="19">
        <f>MAX(0,inputs!$B$13*(MIN(calculations!A937,inputs!$C$14)-inputs!$C$13))+MAX(0,inputs!$B$14*(calculations!A937-inputs!$C$14))</f>
        <v>5859.85</v>
      </c>
      <c r="G937" s="22">
        <f>MAX(MIN((calculations!A937-inputs!$B$21)/10000,100%),0) * inputs!$B$18</f>
        <v>2636.4</v>
      </c>
      <c r="H937" s="22">
        <f>IF(AND(inputs!$B$35="YES", calculations!A937&gt;=inputs!$B$36,calculations!A937&lt;inputs!$B$37),inputs!$B$38*MIN(2,inputs!$B$17),0)</f>
        <v>0</v>
      </c>
      <c r="I937" s="25">
        <f>MIN(inputs!$B$32,A937)</f>
        <v>20000</v>
      </c>
      <c r="J937" s="25">
        <f>inputs!$B$29*(1+inputs!$B$33)-MAX(0,inputs!$B$31*(I937-inputs!$B$30))</f>
        <v>46486.999999999993</v>
      </c>
      <c r="K937" s="26">
        <f t="shared" si="182"/>
        <v>20000</v>
      </c>
      <c r="L937" s="25">
        <f>MAX(0,J937*(1+inputs!$B$33)-MAX(0,inputs!$B$31*(K937-inputs!$B$30)))</f>
        <v>47184.304999999986</v>
      </c>
      <c r="M937" s="26">
        <f t="shared" si="183"/>
        <v>28166.666666666668</v>
      </c>
      <c r="N937" s="25">
        <f>MAX(0,L937*(1+inputs!$B$33)-MAX(0,inputs!$B$31*(M937-inputs!$B$30)))</f>
        <v>47173.629574999977</v>
      </c>
      <c r="O937" s="26">
        <f t="shared" si="184"/>
        <v>36333.333333333336</v>
      </c>
      <c r="P937" s="25">
        <f>MAX(0,N937*(1+inputs!$B$33)-MAX(0,inputs!$B$31*(O937-inputs!$B$30)))</f>
        <v>46427.794018624969</v>
      </c>
      <c r="Q937" s="26">
        <f t="shared" si="185"/>
        <v>44500</v>
      </c>
      <c r="R937" s="25">
        <f>MAX(0,P937*(1+inputs!$B$33)-MAX(0,inputs!$B$31*(Q937-inputs!$B$30)))</f>
        <v>44935.770928904334</v>
      </c>
      <c r="S937" s="26">
        <f t="shared" si="186"/>
        <v>52666.666666666672</v>
      </c>
      <c r="T937" s="25">
        <f>MAX(0,R937*(1+inputs!$B$33)-MAX(0,inputs!$B$31*(S937-inputs!$B$30)))</f>
        <v>42686.36749283789</v>
      </c>
      <c r="U937" s="26">
        <f t="shared" si="187"/>
        <v>60833.333333333336</v>
      </c>
      <c r="V937" s="25">
        <f>MAX(0,T937*(1+inputs!$B$33)-MAX(0,inputs!$B$31*(U937-inputs!$B$30)))</f>
        <v>39668.223005230451</v>
      </c>
      <c r="W937" s="26">
        <f t="shared" si="188"/>
        <v>69000</v>
      </c>
      <c r="X937" s="25">
        <f>MAX(0,V937*(1+inputs!$B$33)-MAX(0,inputs!$B$31*(W937-inputs!$B$30)))</f>
        <v>35869.8063503089</v>
      </c>
      <c r="Y937" s="26">
        <f t="shared" si="189"/>
        <v>77166.666666666657</v>
      </c>
      <c r="Z937" s="25">
        <f>MAX(0,X937*(1+inputs!$B$33)-MAX(0,inputs!$B$31*(Y937-inputs!$B$30)))</f>
        <v>31279.413445563532</v>
      </c>
      <c r="AA937" s="25">
        <f>MAX(0,Y937*(1+inputs!$B$33)-MAX(0,inputs!$B$31*(Z937-inputs!$B$30)))</f>
        <v>77325.579456565931</v>
      </c>
      <c r="AB937" s="26">
        <f t="shared" si="190"/>
        <v>93500</v>
      </c>
      <c r="AC937" s="25">
        <f>MAX(0,AA937*(1+inputs!$B$33)-MAX(0,inputs!$B$31*(AB937-inputs!$B$30)))</f>
        <v>71887.023148414417</v>
      </c>
      <c r="AD937" s="26">
        <f>IF(inputs!$B$27="YES",MAX(0,inputs!$B$31*(AB937-inputs!$B$30)),0)</f>
        <v>0</v>
      </c>
      <c r="AE937" s="3">
        <f t="shared" si="191"/>
        <v>33328.050000000003</v>
      </c>
      <c r="AF937" s="1">
        <f t="shared" si="194"/>
        <v>0.42</v>
      </c>
      <c r="AG937" s="8">
        <f t="shared" si="192"/>
        <v>60171.95</v>
      </c>
    </row>
    <row r="938" spans="1:33" x14ac:dyDescent="0.2">
      <c r="A938" s="11">
        <f t="shared" si="193"/>
        <v>93600</v>
      </c>
      <c r="B938" s="15">
        <f>inputs!$C$3-MAX(0,MIN((calculations!A938-inputs!$B$8)*0.5,inputs!$C$3))+IF(AND(inputs!$B$23="YES",A938&lt;=inputs!$B$25),inputs!$B$24,0)</f>
        <v>12570</v>
      </c>
      <c r="C938" s="15">
        <f>MAX(0,MIN(A938-B938,inputs!$C$4)*inputs!$B$3)</f>
        <v>7540.2000000000007</v>
      </c>
      <c r="D938" s="16">
        <f>MAX(0,(MIN(A938,inputs!$C$5)-(inputs!$C$4+B938))*inputs!$B$4)</f>
        <v>17331.600000000002</v>
      </c>
      <c r="E938" s="16">
        <f>MAX(0, (calculations!A938-inputs!$C$5)*inputs!$B$5)</f>
        <v>0</v>
      </c>
      <c r="F938" s="19">
        <f>MAX(0,inputs!$B$13*(MIN(calculations!A938,inputs!$C$14)-inputs!$C$13))+MAX(0,inputs!$B$14*(calculations!A938-inputs!$C$14))</f>
        <v>5861.85</v>
      </c>
      <c r="G938" s="22">
        <f>MAX(MIN((calculations!A938-inputs!$B$21)/10000,100%),0) * inputs!$B$18</f>
        <v>2636.4</v>
      </c>
      <c r="H938" s="22">
        <f>IF(AND(inputs!$B$35="YES", calculations!A938&gt;=inputs!$B$36,calculations!A938&lt;inputs!$B$37),inputs!$B$38*MIN(2,inputs!$B$17),0)</f>
        <v>0</v>
      </c>
      <c r="I938" s="25">
        <f>MIN(inputs!$B$32,A938)</f>
        <v>20000</v>
      </c>
      <c r="J938" s="25">
        <f>inputs!$B$29*(1+inputs!$B$33)-MAX(0,inputs!$B$31*(I938-inputs!$B$30))</f>
        <v>46486.999999999993</v>
      </c>
      <c r="K938" s="26">
        <f t="shared" si="182"/>
        <v>20000</v>
      </c>
      <c r="L938" s="25">
        <f>MAX(0,J938*(1+inputs!$B$33)-MAX(0,inputs!$B$31*(K938-inputs!$B$30)))</f>
        <v>47184.304999999986</v>
      </c>
      <c r="M938" s="26">
        <f t="shared" si="183"/>
        <v>28177.777777777777</v>
      </c>
      <c r="N938" s="25">
        <f>MAX(0,L938*(1+inputs!$B$33)-MAX(0,inputs!$B$31*(M938-inputs!$B$30)))</f>
        <v>47172.629574999977</v>
      </c>
      <c r="O938" s="26">
        <f t="shared" si="184"/>
        <v>36355.555555555555</v>
      </c>
      <c r="P938" s="25">
        <f>MAX(0,N938*(1+inputs!$B$33)-MAX(0,inputs!$B$31*(O938-inputs!$B$30)))</f>
        <v>46424.779018624969</v>
      </c>
      <c r="Q938" s="26">
        <f t="shared" si="185"/>
        <v>44533.333333333328</v>
      </c>
      <c r="R938" s="25">
        <f>MAX(0,P938*(1+inputs!$B$33)-MAX(0,inputs!$B$31*(Q938-inputs!$B$30)))</f>
        <v>44929.71070390434</v>
      </c>
      <c r="S938" s="26">
        <f t="shared" si="186"/>
        <v>52711.111111111109</v>
      </c>
      <c r="T938" s="25">
        <f>MAX(0,R938*(1+inputs!$B$33)-MAX(0,inputs!$B$31*(S938-inputs!$B$30)))</f>
        <v>42676.216364462896</v>
      </c>
      <c r="U938" s="26">
        <f t="shared" si="187"/>
        <v>60888.888888888891</v>
      </c>
      <c r="V938" s="25">
        <f>MAX(0,T938*(1+inputs!$B$33)-MAX(0,inputs!$B$31*(U938-inputs!$B$30)))</f>
        <v>39652.919609929835</v>
      </c>
      <c r="W938" s="26">
        <f t="shared" si="188"/>
        <v>69066.666666666657</v>
      </c>
      <c r="X938" s="25">
        <f>MAX(0,V938*(1+inputs!$B$33)-MAX(0,inputs!$B$31*(W938-inputs!$B$30)))</f>
        <v>35848.273404078776</v>
      </c>
      <c r="Y938" s="26">
        <f t="shared" si="189"/>
        <v>77244.444444444438</v>
      </c>
      <c r="Z938" s="25">
        <f>MAX(0,X938*(1+inputs!$B$33)-MAX(0,inputs!$B$31*(Y938-inputs!$B$30)))</f>
        <v>31250.557505139954</v>
      </c>
      <c r="AA938" s="25">
        <f>MAX(0,Y938*(1+inputs!$B$33)-MAX(0,inputs!$B$31*(Z938-inputs!$B$30)))</f>
        <v>77407.120935648505</v>
      </c>
      <c r="AB938" s="26">
        <f t="shared" si="190"/>
        <v>93600</v>
      </c>
      <c r="AC938" s="25">
        <f>MAX(0,AA938*(1+inputs!$B$33)-MAX(0,inputs!$B$31*(AB938-inputs!$B$30)))</f>
        <v>71960.787749683223</v>
      </c>
      <c r="AD938" s="26">
        <f>IF(inputs!$B$27="YES",MAX(0,inputs!$B$31*(AB938-inputs!$B$30)),0)</f>
        <v>0</v>
      </c>
      <c r="AE938" s="3">
        <f t="shared" si="191"/>
        <v>33370.050000000003</v>
      </c>
      <c r="AF938" s="1">
        <f t="shared" si="194"/>
        <v>0.42</v>
      </c>
      <c r="AG938" s="8">
        <f t="shared" si="192"/>
        <v>60229.95</v>
      </c>
    </row>
    <row r="939" spans="1:33" x14ac:dyDescent="0.2">
      <c r="A939" s="11">
        <f t="shared" si="193"/>
        <v>93700</v>
      </c>
      <c r="B939" s="15">
        <f>inputs!$C$3-MAX(0,MIN((calculations!A939-inputs!$B$8)*0.5,inputs!$C$3))+IF(AND(inputs!$B$23="YES",A939&lt;=inputs!$B$25),inputs!$B$24,0)</f>
        <v>12570</v>
      </c>
      <c r="C939" s="15">
        <f>MAX(0,MIN(A939-B939,inputs!$C$4)*inputs!$B$3)</f>
        <v>7540.2000000000007</v>
      </c>
      <c r="D939" s="16">
        <f>MAX(0,(MIN(A939,inputs!$C$5)-(inputs!$C$4+B939))*inputs!$B$4)</f>
        <v>17371.600000000002</v>
      </c>
      <c r="E939" s="16">
        <f>MAX(0, (calculations!A939-inputs!$C$5)*inputs!$B$5)</f>
        <v>0</v>
      </c>
      <c r="F939" s="19">
        <f>MAX(0,inputs!$B$13*(MIN(calculations!A939,inputs!$C$14)-inputs!$C$13))+MAX(0,inputs!$B$14*(calculations!A939-inputs!$C$14))</f>
        <v>5863.85</v>
      </c>
      <c r="G939" s="22">
        <f>MAX(MIN((calculations!A939-inputs!$B$21)/10000,100%),0) * inputs!$B$18</f>
        <v>2636.4</v>
      </c>
      <c r="H939" s="22">
        <f>IF(AND(inputs!$B$35="YES", calculations!A939&gt;=inputs!$B$36,calculations!A939&lt;inputs!$B$37),inputs!$B$38*MIN(2,inputs!$B$17),0)</f>
        <v>0</v>
      </c>
      <c r="I939" s="25">
        <f>MIN(inputs!$B$32,A939)</f>
        <v>20000</v>
      </c>
      <c r="J939" s="25">
        <f>inputs!$B$29*(1+inputs!$B$33)-MAX(0,inputs!$B$31*(I939-inputs!$B$30))</f>
        <v>46486.999999999993</v>
      </c>
      <c r="K939" s="26">
        <f t="shared" si="182"/>
        <v>20000</v>
      </c>
      <c r="L939" s="25">
        <f>MAX(0,J939*(1+inputs!$B$33)-MAX(0,inputs!$B$31*(K939-inputs!$B$30)))</f>
        <v>47184.304999999986</v>
      </c>
      <c r="M939" s="26">
        <f t="shared" si="183"/>
        <v>28188.888888888891</v>
      </c>
      <c r="N939" s="25">
        <f>MAX(0,L939*(1+inputs!$B$33)-MAX(0,inputs!$B$31*(M939-inputs!$B$30)))</f>
        <v>47171.629574999977</v>
      </c>
      <c r="O939" s="26">
        <f t="shared" si="184"/>
        <v>36377.777777777781</v>
      </c>
      <c r="P939" s="25">
        <f>MAX(0,N939*(1+inputs!$B$33)-MAX(0,inputs!$B$31*(O939-inputs!$B$30)))</f>
        <v>46421.76401862497</v>
      </c>
      <c r="Q939" s="26">
        <f t="shared" si="185"/>
        <v>44566.666666666672</v>
      </c>
      <c r="R939" s="25">
        <f>MAX(0,P939*(1+inputs!$B$33)-MAX(0,inputs!$B$31*(Q939-inputs!$B$30)))</f>
        <v>44923.650478904339</v>
      </c>
      <c r="S939" s="26">
        <f t="shared" si="186"/>
        <v>52755.555555555555</v>
      </c>
      <c r="T939" s="25">
        <f>MAX(0,R939*(1+inputs!$B$33)-MAX(0,inputs!$B$31*(S939-inputs!$B$30)))</f>
        <v>42666.065236087896</v>
      </c>
      <c r="U939" s="26">
        <f t="shared" si="187"/>
        <v>60944.444444444445</v>
      </c>
      <c r="V939" s="25">
        <f>MAX(0,T939*(1+inputs!$B$33)-MAX(0,inputs!$B$31*(U939-inputs!$B$30)))</f>
        <v>39637.616214629204</v>
      </c>
      <c r="W939" s="26">
        <f t="shared" si="188"/>
        <v>69133.333333333343</v>
      </c>
      <c r="X939" s="25">
        <f>MAX(0,V939*(1+inputs!$B$33)-MAX(0,inputs!$B$31*(W939-inputs!$B$30)))</f>
        <v>35826.740457848638</v>
      </c>
      <c r="Y939" s="26">
        <f t="shared" si="189"/>
        <v>77322.222222222219</v>
      </c>
      <c r="Z939" s="25">
        <f>MAX(0,X939*(1+inputs!$B$33)-MAX(0,inputs!$B$31*(Y939-inputs!$B$30)))</f>
        <v>31221.701564716368</v>
      </c>
      <c r="AA939" s="25">
        <f>MAX(0,Y939*(1+inputs!$B$33)-MAX(0,inputs!$B$31*(Z939-inputs!$B$30)))</f>
        <v>77488.662414731079</v>
      </c>
      <c r="AB939" s="26">
        <f t="shared" si="190"/>
        <v>93700</v>
      </c>
      <c r="AC939" s="25">
        <f>MAX(0,AA939*(1+inputs!$B$33)-MAX(0,inputs!$B$31*(AB939-inputs!$B$30)))</f>
        <v>72034.552350952043</v>
      </c>
      <c r="AD939" s="26">
        <f>IF(inputs!$B$27="YES",MAX(0,inputs!$B$31*(AB939-inputs!$B$30)),0)</f>
        <v>0</v>
      </c>
      <c r="AE939" s="3">
        <f t="shared" si="191"/>
        <v>33412.050000000003</v>
      </c>
      <c r="AF939" s="1">
        <f t="shared" si="194"/>
        <v>0.42</v>
      </c>
      <c r="AG939" s="8">
        <f t="shared" si="192"/>
        <v>60287.95</v>
      </c>
    </row>
    <row r="940" spans="1:33" x14ac:dyDescent="0.2">
      <c r="A940" s="11">
        <f t="shared" si="193"/>
        <v>93800</v>
      </c>
      <c r="B940" s="15">
        <f>inputs!$C$3-MAX(0,MIN((calculations!A940-inputs!$B$8)*0.5,inputs!$C$3))+IF(AND(inputs!$B$23="YES",A940&lt;=inputs!$B$25),inputs!$B$24,0)</f>
        <v>12570</v>
      </c>
      <c r="C940" s="15">
        <f>MAX(0,MIN(A940-B940,inputs!$C$4)*inputs!$B$3)</f>
        <v>7540.2000000000007</v>
      </c>
      <c r="D940" s="16">
        <f>MAX(0,(MIN(A940,inputs!$C$5)-(inputs!$C$4+B940))*inputs!$B$4)</f>
        <v>17411.600000000002</v>
      </c>
      <c r="E940" s="16">
        <f>MAX(0, (calculations!A940-inputs!$C$5)*inputs!$B$5)</f>
        <v>0</v>
      </c>
      <c r="F940" s="19">
        <f>MAX(0,inputs!$B$13*(MIN(calculations!A940,inputs!$C$14)-inputs!$C$13))+MAX(0,inputs!$B$14*(calculations!A940-inputs!$C$14))</f>
        <v>5865.85</v>
      </c>
      <c r="G940" s="22">
        <f>MAX(MIN((calculations!A940-inputs!$B$21)/10000,100%),0) * inputs!$B$18</f>
        <v>2636.4</v>
      </c>
      <c r="H940" s="22">
        <f>IF(AND(inputs!$B$35="YES", calculations!A940&gt;=inputs!$B$36,calculations!A940&lt;inputs!$B$37),inputs!$B$38*MIN(2,inputs!$B$17),0)</f>
        <v>0</v>
      </c>
      <c r="I940" s="25">
        <f>MIN(inputs!$B$32,A940)</f>
        <v>20000</v>
      </c>
      <c r="J940" s="25">
        <f>inputs!$B$29*(1+inputs!$B$33)-MAX(0,inputs!$B$31*(I940-inputs!$B$30))</f>
        <v>46486.999999999993</v>
      </c>
      <c r="K940" s="26">
        <f t="shared" si="182"/>
        <v>20000</v>
      </c>
      <c r="L940" s="25">
        <f>MAX(0,J940*(1+inputs!$B$33)-MAX(0,inputs!$B$31*(K940-inputs!$B$30)))</f>
        <v>47184.304999999986</v>
      </c>
      <c r="M940" s="26">
        <f t="shared" si="183"/>
        <v>28200</v>
      </c>
      <c r="N940" s="25">
        <f>MAX(0,L940*(1+inputs!$B$33)-MAX(0,inputs!$B$31*(M940-inputs!$B$30)))</f>
        <v>47170.629574999977</v>
      </c>
      <c r="O940" s="26">
        <f t="shared" si="184"/>
        <v>36400</v>
      </c>
      <c r="P940" s="25">
        <f>MAX(0,N940*(1+inputs!$B$33)-MAX(0,inputs!$B$31*(O940-inputs!$B$30)))</f>
        <v>46418.749018624971</v>
      </c>
      <c r="Q940" s="26">
        <f t="shared" si="185"/>
        <v>44600</v>
      </c>
      <c r="R940" s="25">
        <f>MAX(0,P940*(1+inputs!$B$33)-MAX(0,inputs!$B$31*(Q940-inputs!$B$30)))</f>
        <v>44917.590253904338</v>
      </c>
      <c r="S940" s="26">
        <f t="shared" si="186"/>
        <v>52800</v>
      </c>
      <c r="T940" s="25">
        <f>MAX(0,R940*(1+inputs!$B$33)-MAX(0,inputs!$B$31*(S940-inputs!$B$30)))</f>
        <v>42655.914107712895</v>
      </c>
      <c r="U940" s="26">
        <f t="shared" si="187"/>
        <v>61000</v>
      </c>
      <c r="V940" s="25">
        <f>MAX(0,T940*(1+inputs!$B$33)-MAX(0,inputs!$B$31*(U940-inputs!$B$30)))</f>
        <v>39622.312819328581</v>
      </c>
      <c r="W940" s="26">
        <f t="shared" si="188"/>
        <v>69200</v>
      </c>
      <c r="X940" s="25">
        <f>MAX(0,V940*(1+inputs!$B$33)-MAX(0,inputs!$B$31*(W940-inputs!$B$30)))</f>
        <v>35805.207511618501</v>
      </c>
      <c r="Y940" s="26">
        <f t="shared" si="189"/>
        <v>77400</v>
      </c>
      <c r="Z940" s="25">
        <f>MAX(0,X940*(1+inputs!$B$33)-MAX(0,inputs!$B$31*(Y940-inputs!$B$30)))</f>
        <v>31192.845624292775</v>
      </c>
      <c r="AA940" s="25">
        <f>MAX(0,Y940*(1+inputs!$B$33)-MAX(0,inputs!$B$31*(Z940-inputs!$B$30)))</f>
        <v>77570.203893813639</v>
      </c>
      <c r="AB940" s="26">
        <f t="shared" si="190"/>
        <v>93800</v>
      </c>
      <c r="AC940" s="25">
        <f>MAX(0,AA940*(1+inputs!$B$33)-MAX(0,inputs!$B$31*(AB940-inputs!$B$30)))</f>
        <v>72108.316952220834</v>
      </c>
      <c r="AD940" s="26">
        <f>IF(inputs!$B$27="YES",MAX(0,inputs!$B$31*(AB940-inputs!$B$30)),0)</f>
        <v>0</v>
      </c>
      <c r="AE940" s="3">
        <f t="shared" si="191"/>
        <v>33454.050000000003</v>
      </c>
      <c r="AF940" s="1">
        <f t="shared" si="194"/>
        <v>0.42</v>
      </c>
      <c r="AG940" s="8">
        <f t="shared" si="192"/>
        <v>60345.95</v>
      </c>
    </row>
    <row r="941" spans="1:33" x14ac:dyDescent="0.2">
      <c r="A941" s="11">
        <f t="shared" si="193"/>
        <v>93900</v>
      </c>
      <c r="B941" s="15">
        <f>inputs!$C$3-MAX(0,MIN((calculations!A941-inputs!$B$8)*0.5,inputs!$C$3))+IF(AND(inputs!$B$23="YES",A941&lt;=inputs!$B$25),inputs!$B$24,0)</f>
        <v>12570</v>
      </c>
      <c r="C941" s="15">
        <f>MAX(0,MIN(A941-B941,inputs!$C$4)*inputs!$B$3)</f>
        <v>7540.2000000000007</v>
      </c>
      <c r="D941" s="16">
        <f>MAX(0,(MIN(A941,inputs!$C$5)-(inputs!$C$4+B941))*inputs!$B$4)</f>
        <v>17451.600000000002</v>
      </c>
      <c r="E941" s="16">
        <f>MAX(0, (calculations!A941-inputs!$C$5)*inputs!$B$5)</f>
        <v>0</v>
      </c>
      <c r="F941" s="19">
        <f>MAX(0,inputs!$B$13*(MIN(calculations!A941,inputs!$C$14)-inputs!$C$13))+MAX(0,inputs!$B$14*(calculations!A941-inputs!$C$14))</f>
        <v>5867.85</v>
      </c>
      <c r="G941" s="22">
        <f>MAX(MIN((calculations!A941-inputs!$B$21)/10000,100%),0) * inputs!$B$18</f>
        <v>2636.4</v>
      </c>
      <c r="H941" s="22">
        <f>IF(AND(inputs!$B$35="YES", calculations!A941&gt;=inputs!$B$36,calculations!A941&lt;inputs!$B$37),inputs!$B$38*MIN(2,inputs!$B$17),0)</f>
        <v>0</v>
      </c>
      <c r="I941" s="25">
        <f>MIN(inputs!$B$32,A941)</f>
        <v>20000</v>
      </c>
      <c r="J941" s="25">
        <f>inputs!$B$29*(1+inputs!$B$33)-MAX(0,inputs!$B$31*(I941-inputs!$B$30))</f>
        <v>46486.999999999993</v>
      </c>
      <c r="K941" s="26">
        <f t="shared" si="182"/>
        <v>20000</v>
      </c>
      <c r="L941" s="25">
        <f>MAX(0,J941*(1+inputs!$B$33)-MAX(0,inputs!$B$31*(K941-inputs!$B$30)))</f>
        <v>47184.304999999986</v>
      </c>
      <c r="M941" s="26">
        <f t="shared" si="183"/>
        <v>28211.111111111109</v>
      </c>
      <c r="N941" s="25">
        <f>MAX(0,L941*(1+inputs!$B$33)-MAX(0,inputs!$B$31*(M941-inputs!$B$30)))</f>
        <v>47169.629574999977</v>
      </c>
      <c r="O941" s="26">
        <f t="shared" si="184"/>
        <v>36422.222222222219</v>
      </c>
      <c r="P941" s="25">
        <f>MAX(0,N941*(1+inputs!$B$33)-MAX(0,inputs!$B$31*(O941-inputs!$B$30)))</f>
        <v>46415.734018624971</v>
      </c>
      <c r="Q941" s="26">
        <f t="shared" si="185"/>
        <v>44633.333333333328</v>
      </c>
      <c r="R941" s="25">
        <f>MAX(0,P941*(1+inputs!$B$33)-MAX(0,inputs!$B$31*(Q941-inputs!$B$30)))</f>
        <v>44911.530028904337</v>
      </c>
      <c r="S941" s="26">
        <f t="shared" si="186"/>
        <v>52844.444444444445</v>
      </c>
      <c r="T941" s="25">
        <f>MAX(0,R941*(1+inputs!$B$33)-MAX(0,inputs!$B$31*(S941-inputs!$B$30)))</f>
        <v>42645.762979337895</v>
      </c>
      <c r="U941" s="26">
        <f t="shared" si="187"/>
        <v>61055.555555555555</v>
      </c>
      <c r="V941" s="25">
        <f>MAX(0,T941*(1+inputs!$B$33)-MAX(0,inputs!$B$31*(U941-inputs!$B$30)))</f>
        <v>39607.009424027958</v>
      </c>
      <c r="W941" s="26">
        <f t="shared" si="188"/>
        <v>69266.666666666657</v>
      </c>
      <c r="X941" s="25">
        <f>MAX(0,V941*(1+inputs!$B$33)-MAX(0,inputs!$B$31*(W941-inputs!$B$30)))</f>
        <v>35783.67456538837</v>
      </c>
      <c r="Y941" s="26">
        <f t="shared" si="189"/>
        <v>77477.777777777781</v>
      </c>
      <c r="Z941" s="25">
        <f>MAX(0,X941*(1+inputs!$B$33)-MAX(0,inputs!$B$31*(Y941-inputs!$B$30)))</f>
        <v>31163.989683869193</v>
      </c>
      <c r="AA941" s="25">
        <f>MAX(0,Y941*(1+inputs!$B$33)-MAX(0,inputs!$B$31*(Z941-inputs!$B$30)))</f>
        <v>77651.745372896214</v>
      </c>
      <c r="AB941" s="26">
        <f t="shared" si="190"/>
        <v>93900</v>
      </c>
      <c r="AC941" s="25">
        <f>MAX(0,AA941*(1+inputs!$B$33)-MAX(0,inputs!$B$31*(AB941-inputs!$B$30)))</f>
        <v>72182.081553489654</v>
      </c>
      <c r="AD941" s="26">
        <f>IF(inputs!$B$27="YES",MAX(0,inputs!$B$31*(AB941-inputs!$B$30)),0)</f>
        <v>0</v>
      </c>
      <c r="AE941" s="3">
        <f t="shared" si="191"/>
        <v>33496.050000000003</v>
      </c>
      <c r="AF941" s="1">
        <f t="shared" si="194"/>
        <v>0.42</v>
      </c>
      <c r="AG941" s="8">
        <f t="shared" si="192"/>
        <v>60403.95</v>
      </c>
    </row>
    <row r="942" spans="1:33" x14ac:dyDescent="0.2">
      <c r="A942" s="11">
        <f t="shared" si="193"/>
        <v>94000</v>
      </c>
      <c r="B942" s="15">
        <f>inputs!$C$3-MAX(0,MIN((calculations!A942-inputs!$B$8)*0.5,inputs!$C$3))+IF(AND(inputs!$B$23="YES",A942&lt;=inputs!$B$25),inputs!$B$24,0)</f>
        <v>12570</v>
      </c>
      <c r="C942" s="15">
        <f>MAX(0,MIN(A942-B942,inputs!$C$4)*inputs!$B$3)</f>
        <v>7540.2000000000007</v>
      </c>
      <c r="D942" s="16">
        <f>MAX(0,(MIN(A942,inputs!$C$5)-(inputs!$C$4+B942))*inputs!$B$4)</f>
        <v>17491.600000000002</v>
      </c>
      <c r="E942" s="16">
        <f>MAX(0, (calculations!A942-inputs!$C$5)*inputs!$B$5)</f>
        <v>0</v>
      </c>
      <c r="F942" s="19">
        <f>MAX(0,inputs!$B$13*(MIN(calculations!A942,inputs!$C$14)-inputs!$C$13))+MAX(0,inputs!$B$14*(calculations!A942-inputs!$C$14))</f>
        <v>5869.85</v>
      </c>
      <c r="G942" s="22">
        <f>MAX(MIN((calculations!A942-inputs!$B$21)/10000,100%),0) * inputs!$B$18</f>
        <v>2636.4</v>
      </c>
      <c r="H942" s="22">
        <f>IF(AND(inputs!$B$35="YES", calculations!A942&gt;=inputs!$B$36,calculations!A942&lt;inputs!$B$37),inputs!$B$38*MIN(2,inputs!$B$17),0)</f>
        <v>0</v>
      </c>
      <c r="I942" s="25">
        <f>MIN(inputs!$B$32,A942)</f>
        <v>20000</v>
      </c>
      <c r="J942" s="25">
        <f>inputs!$B$29*(1+inputs!$B$33)-MAX(0,inputs!$B$31*(I942-inputs!$B$30))</f>
        <v>46486.999999999993</v>
      </c>
      <c r="K942" s="26">
        <f t="shared" si="182"/>
        <v>20000</v>
      </c>
      <c r="L942" s="25">
        <f>MAX(0,J942*(1+inputs!$B$33)-MAX(0,inputs!$B$31*(K942-inputs!$B$30)))</f>
        <v>47184.304999999986</v>
      </c>
      <c r="M942" s="26">
        <f t="shared" si="183"/>
        <v>28222.222222222223</v>
      </c>
      <c r="N942" s="25">
        <f>MAX(0,L942*(1+inputs!$B$33)-MAX(0,inputs!$B$31*(M942-inputs!$B$30)))</f>
        <v>47168.629574999977</v>
      </c>
      <c r="O942" s="26">
        <f t="shared" si="184"/>
        <v>36444.444444444445</v>
      </c>
      <c r="P942" s="25">
        <f>MAX(0,N942*(1+inputs!$B$33)-MAX(0,inputs!$B$31*(O942-inputs!$B$30)))</f>
        <v>46412.719018624972</v>
      </c>
      <c r="Q942" s="26">
        <f t="shared" si="185"/>
        <v>44666.666666666672</v>
      </c>
      <c r="R942" s="25">
        <f>MAX(0,P942*(1+inputs!$B$33)-MAX(0,inputs!$B$31*(Q942-inputs!$B$30)))</f>
        <v>44905.469803904336</v>
      </c>
      <c r="S942" s="26">
        <f t="shared" si="186"/>
        <v>52888.888888888891</v>
      </c>
      <c r="T942" s="25">
        <f>MAX(0,R942*(1+inputs!$B$33)-MAX(0,inputs!$B$31*(S942-inputs!$B$30)))</f>
        <v>42635.611850962894</v>
      </c>
      <c r="U942" s="26">
        <f t="shared" si="187"/>
        <v>61111.111111111109</v>
      </c>
      <c r="V942" s="25">
        <f>MAX(0,T942*(1+inputs!$B$33)-MAX(0,inputs!$B$31*(U942-inputs!$B$30)))</f>
        <v>39591.706028727334</v>
      </c>
      <c r="W942" s="26">
        <f t="shared" si="188"/>
        <v>69333.333333333343</v>
      </c>
      <c r="X942" s="25">
        <f>MAX(0,V942*(1+inputs!$B$33)-MAX(0,inputs!$B$31*(W942-inputs!$B$30)))</f>
        <v>35762.141619158239</v>
      </c>
      <c r="Y942" s="26">
        <f t="shared" si="189"/>
        <v>77555.555555555562</v>
      </c>
      <c r="Z942" s="25">
        <f>MAX(0,X942*(1+inputs!$B$33)-MAX(0,inputs!$B$31*(Y942-inputs!$B$30)))</f>
        <v>31135.133743445607</v>
      </c>
      <c r="AA942" s="25">
        <f>MAX(0,Y942*(1+inputs!$B$33)-MAX(0,inputs!$B$31*(Z942-inputs!$B$30)))</f>
        <v>77733.286851978788</v>
      </c>
      <c r="AB942" s="26">
        <f t="shared" si="190"/>
        <v>94000</v>
      </c>
      <c r="AC942" s="25">
        <f>MAX(0,AA942*(1+inputs!$B$33)-MAX(0,inputs!$B$31*(AB942-inputs!$B$30)))</f>
        <v>72255.846154758459</v>
      </c>
      <c r="AD942" s="26">
        <f>IF(inputs!$B$27="YES",MAX(0,inputs!$B$31*(AB942-inputs!$B$30)),0)</f>
        <v>0</v>
      </c>
      <c r="AE942" s="3">
        <f t="shared" si="191"/>
        <v>33538.050000000003</v>
      </c>
      <c r="AF942" s="1">
        <f t="shared" si="194"/>
        <v>0.42</v>
      </c>
      <c r="AG942" s="8">
        <f t="shared" si="192"/>
        <v>60461.95</v>
      </c>
    </row>
    <row r="943" spans="1:33" x14ac:dyDescent="0.2">
      <c r="A943" s="11">
        <f t="shared" si="193"/>
        <v>94100</v>
      </c>
      <c r="B943" s="15">
        <f>inputs!$C$3-MAX(0,MIN((calculations!A943-inputs!$B$8)*0.5,inputs!$C$3))+IF(AND(inputs!$B$23="YES",A943&lt;=inputs!$B$25),inputs!$B$24,0)</f>
        <v>12570</v>
      </c>
      <c r="C943" s="15">
        <f>MAX(0,MIN(A943-B943,inputs!$C$4)*inputs!$B$3)</f>
        <v>7540.2000000000007</v>
      </c>
      <c r="D943" s="16">
        <f>MAX(0,(MIN(A943,inputs!$C$5)-(inputs!$C$4+B943))*inputs!$B$4)</f>
        <v>17531.600000000002</v>
      </c>
      <c r="E943" s="16">
        <f>MAX(0, (calculations!A943-inputs!$C$5)*inputs!$B$5)</f>
        <v>0</v>
      </c>
      <c r="F943" s="19">
        <f>MAX(0,inputs!$B$13*(MIN(calculations!A943,inputs!$C$14)-inputs!$C$13))+MAX(0,inputs!$B$14*(calculations!A943-inputs!$C$14))</f>
        <v>5871.85</v>
      </c>
      <c r="G943" s="22">
        <f>MAX(MIN((calculations!A943-inputs!$B$21)/10000,100%),0) * inputs!$B$18</f>
        <v>2636.4</v>
      </c>
      <c r="H943" s="22">
        <f>IF(AND(inputs!$B$35="YES", calculations!A943&gt;=inputs!$B$36,calculations!A943&lt;inputs!$B$37),inputs!$B$38*MIN(2,inputs!$B$17),0)</f>
        <v>0</v>
      </c>
      <c r="I943" s="25">
        <f>MIN(inputs!$B$32,A943)</f>
        <v>20000</v>
      </c>
      <c r="J943" s="25">
        <f>inputs!$B$29*(1+inputs!$B$33)-MAX(0,inputs!$B$31*(I943-inputs!$B$30))</f>
        <v>46486.999999999993</v>
      </c>
      <c r="K943" s="26">
        <f t="shared" si="182"/>
        <v>20000</v>
      </c>
      <c r="L943" s="25">
        <f>MAX(0,J943*(1+inputs!$B$33)-MAX(0,inputs!$B$31*(K943-inputs!$B$30)))</f>
        <v>47184.304999999986</v>
      </c>
      <c r="M943" s="26">
        <f t="shared" si="183"/>
        <v>28233.333333333336</v>
      </c>
      <c r="N943" s="25">
        <f>MAX(0,L943*(1+inputs!$B$33)-MAX(0,inputs!$B$31*(M943-inputs!$B$30)))</f>
        <v>47167.629574999977</v>
      </c>
      <c r="O943" s="26">
        <f t="shared" si="184"/>
        <v>36466.666666666672</v>
      </c>
      <c r="P943" s="25">
        <f>MAX(0,N943*(1+inputs!$B$33)-MAX(0,inputs!$B$31*(O943-inputs!$B$30)))</f>
        <v>46409.704018624972</v>
      </c>
      <c r="Q943" s="26">
        <f t="shared" si="185"/>
        <v>44700</v>
      </c>
      <c r="R943" s="25">
        <f>MAX(0,P943*(1+inputs!$B$33)-MAX(0,inputs!$B$31*(Q943-inputs!$B$30)))</f>
        <v>44899.409578904342</v>
      </c>
      <c r="S943" s="26">
        <f t="shared" si="186"/>
        <v>52933.333333333336</v>
      </c>
      <c r="T943" s="25">
        <f>MAX(0,R943*(1+inputs!$B$33)-MAX(0,inputs!$B$31*(S943-inputs!$B$30)))</f>
        <v>42625.460722587901</v>
      </c>
      <c r="U943" s="26">
        <f t="shared" si="187"/>
        <v>61166.666666666664</v>
      </c>
      <c r="V943" s="25">
        <f>MAX(0,T943*(1+inputs!$B$33)-MAX(0,inputs!$B$31*(U943-inputs!$B$30)))</f>
        <v>39576.402633426711</v>
      </c>
      <c r="W943" s="26">
        <f t="shared" si="188"/>
        <v>69400</v>
      </c>
      <c r="X943" s="25">
        <f>MAX(0,V943*(1+inputs!$B$33)-MAX(0,inputs!$B$31*(W943-inputs!$B$30)))</f>
        <v>35740.608672928109</v>
      </c>
      <c r="Y943" s="26">
        <f t="shared" si="189"/>
        <v>77633.333333333343</v>
      </c>
      <c r="Z943" s="25">
        <f>MAX(0,X943*(1+inputs!$B$33)-MAX(0,inputs!$B$31*(Y943-inputs!$B$30)))</f>
        <v>31106.277803022022</v>
      </c>
      <c r="AA943" s="25">
        <f>MAX(0,Y943*(1+inputs!$B$33)-MAX(0,inputs!$B$31*(Z943-inputs!$B$30)))</f>
        <v>77814.828331061348</v>
      </c>
      <c r="AB943" s="26">
        <f t="shared" si="190"/>
        <v>94100</v>
      </c>
      <c r="AC943" s="25">
        <f>MAX(0,AA943*(1+inputs!$B$33)-MAX(0,inputs!$B$31*(AB943-inputs!$B$30)))</f>
        <v>72329.610756027265</v>
      </c>
      <c r="AD943" s="26">
        <f>IF(inputs!$B$27="YES",MAX(0,inputs!$B$31*(AB943-inputs!$B$30)),0)</f>
        <v>0</v>
      </c>
      <c r="AE943" s="3">
        <f t="shared" si="191"/>
        <v>33580.050000000003</v>
      </c>
      <c r="AF943" s="1">
        <f t="shared" si="194"/>
        <v>0.42</v>
      </c>
      <c r="AG943" s="8">
        <f t="shared" si="192"/>
        <v>60519.95</v>
      </c>
    </row>
    <row r="944" spans="1:33" x14ac:dyDescent="0.2">
      <c r="A944" s="11">
        <f t="shared" si="193"/>
        <v>94200</v>
      </c>
      <c r="B944" s="15">
        <f>inputs!$C$3-MAX(0,MIN((calculations!A944-inputs!$B$8)*0.5,inputs!$C$3))+IF(AND(inputs!$B$23="YES",A944&lt;=inputs!$B$25),inputs!$B$24,0)</f>
        <v>12570</v>
      </c>
      <c r="C944" s="15">
        <f>MAX(0,MIN(A944-B944,inputs!$C$4)*inputs!$B$3)</f>
        <v>7540.2000000000007</v>
      </c>
      <c r="D944" s="16">
        <f>MAX(0,(MIN(A944,inputs!$C$5)-(inputs!$C$4+B944))*inputs!$B$4)</f>
        <v>17571.600000000002</v>
      </c>
      <c r="E944" s="16">
        <f>MAX(0, (calculations!A944-inputs!$C$5)*inputs!$B$5)</f>
        <v>0</v>
      </c>
      <c r="F944" s="19">
        <f>MAX(0,inputs!$B$13*(MIN(calculations!A944,inputs!$C$14)-inputs!$C$13))+MAX(0,inputs!$B$14*(calculations!A944-inputs!$C$14))</f>
        <v>5873.85</v>
      </c>
      <c r="G944" s="22">
        <f>MAX(MIN((calculations!A944-inputs!$B$21)/10000,100%),0) * inputs!$B$18</f>
        <v>2636.4</v>
      </c>
      <c r="H944" s="22">
        <f>IF(AND(inputs!$B$35="YES", calculations!A944&gt;=inputs!$B$36,calculations!A944&lt;inputs!$B$37),inputs!$B$38*MIN(2,inputs!$B$17),0)</f>
        <v>0</v>
      </c>
      <c r="I944" s="25">
        <f>MIN(inputs!$B$32,A944)</f>
        <v>20000</v>
      </c>
      <c r="J944" s="25">
        <f>inputs!$B$29*(1+inputs!$B$33)-MAX(0,inputs!$B$31*(I944-inputs!$B$30))</f>
        <v>46486.999999999993</v>
      </c>
      <c r="K944" s="26">
        <f t="shared" si="182"/>
        <v>20000</v>
      </c>
      <c r="L944" s="25">
        <f>MAX(0,J944*(1+inputs!$B$33)-MAX(0,inputs!$B$31*(K944-inputs!$B$30)))</f>
        <v>47184.304999999986</v>
      </c>
      <c r="M944" s="26">
        <f t="shared" si="183"/>
        <v>28244.444444444445</v>
      </c>
      <c r="N944" s="25">
        <f>MAX(0,L944*(1+inputs!$B$33)-MAX(0,inputs!$B$31*(M944-inputs!$B$30)))</f>
        <v>47166.629574999977</v>
      </c>
      <c r="O944" s="26">
        <f t="shared" si="184"/>
        <v>36488.888888888891</v>
      </c>
      <c r="P944" s="25">
        <f>MAX(0,N944*(1+inputs!$B$33)-MAX(0,inputs!$B$31*(O944-inputs!$B$30)))</f>
        <v>46406.689018624973</v>
      </c>
      <c r="Q944" s="26">
        <f t="shared" si="185"/>
        <v>44733.333333333328</v>
      </c>
      <c r="R944" s="25">
        <f>MAX(0,P944*(1+inputs!$B$33)-MAX(0,inputs!$B$31*(Q944-inputs!$B$30)))</f>
        <v>44893.349353904341</v>
      </c>
      <c r="S944" s="26">
        <f t="shared" si="186"/>
        <v>52977.777777777781</v>
      </c>
      <c r="T944" s="25">
        <f>MAX(0,R944*(1+inputs!$B$33)-MAX(0,inputs!$B$31*(S944-inputs!$B$30)))</f>
        <v>42615.3095942129</v>
      </c>
      <c r="U944" s="26">
        <f t="shared" si="187"/>
        <v>61222.222222222219</v>
      </c>
      <c r="V944" s="25">
        <f>MAX(0,T944*(1+inputs!$B$33)-MAX(0,inputs!$B$31*(U944-inputs!$B$30)))</f>
        <v>39561.099238126088</v>
      </c>
      <c r="W944" s="26">
        <f t="shared" si="188"/>
        <v>69466.666666666657</v>
      </c>
      <c r="X944" s="25">
        <f>MAX(0,V944*(1+inputs!$B$33)-MAX(0,inputs!$B$31*(W944-inputs!$B$30)))</f>
        <v>35719.075726697978</v>
      </c>
      <c r="Y944" s="26">
        <f t="shared" si="189"/>
        <v>77711.111111111109</v>
      </c>
      <c r="Z944" s="25">
        <f>MAX(0,X944*(1+inputs!$B$33)-MAX(0,inputs!$B$31*(Y944-inputs!$B$30)))</f>
        <v>31077.421862598447</v>
      </c>
      <c r="AA944" s="25">
        <f>MAX(0,Y944*(1+inputs!$B$33)-MAX(0,inputs!$B$31*(Z944-inputs!$B$30)))</f>
        <v>77896.369810143908</v>
      </c>
      <c r="AB944" s="26">
        <f t="shared" si="190"/>
        <v>94200</v>
      </c>
      <c r="AC944" s="25">
        <f>MAX(0,AA944*(1+inputs!$B$33)-MAX(0,inputs!$B$31*(AB944-inputs!$B$30)))</f>
        <v>72403.375357296056</v>
      </c>
      <c r="AD944" s="26">
        <f>IF(inputs!$B$27="YES",MAX(0,inputs!$B$31*(AB944-inputs!$B$30)),0)</f>
        <v>0</v>
      </c>
      <c r="AE944" s="3">
        <f t="shared" si="191"/>
        <v>33622.050000000003</v>
      </c>
      <c r="AF944" s="1">
        <f t="shared" si="194"/>
        <v>0.42</v>
      </c>
      <c r="AG944" s="8">
        <f t="shared" si="192"/>
        <v>60577.95</v>
      </c>
    </row>
    <row r="945" spans="1:33" x14ac:dyDescent="0.2">
      <c r="A945" s="11">
        <f t="shared" si="193"/>
        <v>94300</v>
      </c>
      <c r="B945" s="15">
        <f>inputs!$C$3-MAX(0,MIN((calculations!A945-inputs!$B$8)*0.5,inputs!$C$3))+IF(AND(inputs!$B$23="YES",A945&lt;=inputs!$B$25),inputs!$B$24,0)</f>
        <v>12570</v>
      </c>
      <c r="C945" s="15">
        <f>MAX(0,MIN(A945-B945,inputs!$C$4)*inputs!$B$3)</f>
        <v>7540.2000000000007</v>
      </c>
      <c r="D945" s="16">
        <f>MAX(0,(MIN(A945,inputs!$C$5)-(inputs!$C$4+B945))*inputs!$B$4)</f>
        <v>17611.600000000002</v>
      </c>
      <c r="E945" s="16">
        <f>MAX(0, (calculations!A945-inputs!$C$5)*inputs!$B$5)</f>
        <v>0</v>
      </c>
      <c r="F945" s="19">
        <f>MAX(0,inputs!$B$13*(MIN(calculations!A945,inputs!$C$14)-inputs!$C$13))+MAX(0,inputs!$B$14*(calculations!A945-inputs!$C$14))</f>
        <v>5875.85</v>
      </c>
      <c r="G945" s="22">
        <f>MAX(MIN((calculations!A945-inputs!$B$21)/10000,100%),0) * inputs!$B$18</f>
        <v>2636.4</v>
      </c>
      <c r="H945" s="22">
        <f>IF(AND(inputs!$B$35="YES", calculations!A945&gt;=inputs!$B$36,calculations!A945&lt;inputs!$B$37),inputs!$B$38*MIN(2,inputs!$B$17),0)</f>
        <v>0</v>
      </c>
      <c r="I945" s="25">
        <f>MIN(inputs!$B$32,A945)</f>
        <v>20000</v>
      </c>
      <c r="J945" s="25">
        <f>inputs!$B$29*(1+inputs!$B$33)-MAX(0,inputs!$B$31*(I945-inputs!$B$30))</f>
        <v>46486.999999999993</v>
      </c>
      <c r="K945" s="26">
        <f t="shared" si="182"/>
        <v>20000</v>
      </c>
      <c r="L945" s="25">
        <f>MAX(0,J945*(1+inputs!$B$33)-MAX(0,inputs!$B$31*(K945-inputs!$B$30)))</f>
        <v>47184.304999999986</v>
      </c>
      <c r="M945" s="26">
        <f t="shared" si="183"/>
        <v>28255.555555555555</v>
      </c>
      <c r="N945" s="25">
        <f>MAX(0,L945*(1+inputs!$B$33)-MAX(0,inputs!$B$31*(M945-inputs!$B$30)))</f>
        <v>47165.629574999977</v>
      </c>
      <c r="O945" s="26">
        <f t="shared" si="184"/>
        <v>36511.111111111109</v>
      </c>
      <c r="P945" s="25">
        <f>MAX(0,N945*(1+inputs!$B$33)-MAX(0,inputs!$B$31*(O945-inputs!$B$30)))</f>
        <v>46403.674018624974</v>
      </c>
      <c r="Q945" s="26">
        <f t="shared" si="185"/>
        <v>44766.666666666672</v>
      </c>
      <c r="R945" s="25">
        <f>MAX(0,P945*(1+inputs!$B$33)-MAX(0,inputs!$B$31*(Q945-inputs!$B$30)))</f>
        <v>44887.28912890434</v>
      </c>
      <c r="S945" s="26">
        <f t="shared" si="186"/>
        <v>53022.222222222219</v>
      </c>
      <c r="T945" s="25">
        <f>MAX(0,R945*(1+inputs!$B$33)-MAX(0,inputs!$B$31*(S945-inputs!$B$30)))</f>
        <v>42605.1584658379</v>
      </c>
      <c r="U945" s="26">
        <f t="shared" si="187"/>
        <v>61277.777777777781</v>
      </c>
      <c r="V945" s="25">
        <f>MAX(0,T945*(1+inputs!$B$33)-MAX(0,inputs!$B$31*(U945-inputs!$B$30)))</f>
        <v>39545.795842825464</v>
      </c>
      <c r="W945" s="26">
        <f t="shared" si="188"/>
        <v>69533.333333333343</v>
      </c>
      <c r="X945" s="25">
        <f>MAX(0,V945*(1+inputs!$B$33)-MAX(0,inputs!$B$31*(W945-inputs!$B$30)))</f>
        <v>35697.54278046784</v>
      </c>
      <c r="Y945" s="26">
        <f t="shared" si="189"/>
        <v>77788.888888888891</v>
      </c>
      <c r="Z945" s="25">
        <f>MAX(0,X945*(1+inputs!$B$33)-MAX(0,inputs!$B$31*(Y945-inputs!$B$30)))</f>
        <v>31048.565922174854</v>
      </c>
      <c r="AA945" s="25">
        <f>MAX(0,Y945*(1+inputs!$B$33)-MAX(0,inputs!$B$31*(Z945-inputs!$B$30)))</f>
        <v>77977.911289226482</v>
      </c>
      <c r="AB945" s="26">
        <f t="shared" si="190"/>
        <v>94300</v>
      </c>
      <c r="AC945" s="25">
        <f>MAX(0,AA945*(1+inputs!$B$33)-MAX(0,inputs!$B$31*(AB945-inputs!$B$30)))</f>
        <v>72477.139958564876</v>
      </c>
      <c r="AD945" s="26">
        <f>IF(inputs!$B$27="YES",MAX(0,inputs!$B$31*(AB945-inputs!$B$30)),0)</f>
        <v>0</v>
      </c>
      <c r="AE945" s="3">
        <f t="shared" si="191"/>
        <v>33664.050000000003</v>
      </c>
      <c r="AF945" s="1">
        <f t="shared" si="194"/>
        <v>0.42</v>
      </c>
      <c r="AG945" s="8">
        <f t="shared" si="192"/>
        <v>60635.95</v>
      </c>
    </row>
    <row r="946" spans="1:33" x14ac:dyDescent="0.2">
      <c r="A946" s="11">
        <f t="shared" si="193"/>
        <v>94400</v>
      </c>
      <c r="B946" s="15">
        <f>inputs!$C$3-MAX(0,MIN((calculations!A946-inputs!$B$8)*0.5,inputs!$C$3))+IF(AND(inputs!$B$23="YES",A946&lt;=inputs!$B$25),inputs!$B$24,0)</f>
        <v>12570</v>
      </c>
      <c r="C946" s="15">
        <f>MAX(0,MIN(A946-B946,inputs!$C$4)*inputs!$B$3)</f>
        <v>7540.2000000000007</v>
      </c>
      <c r="D946" s="16">
        <f>MAX(0,(MIN(A946,inputs!$C$5)-(inputs!$C$4+B946))*inputs!$B$4)</f>
        <v>17651.600000000002</v>
      </c>
      <c r="E946" s="16">
        <f>MAX(0, (calculations!A946-inputs!$C$5)*inputs!$B$5)</f>
        <v>0</v>
      </c>
      <c r="F946" s="19">
        <f>MAX(0,inputs!$B$13*(MIN(calculations!A946,inputs!$C$14)-inputs!$C$13))+MAX(0,inputs!$B$14*(calculations!A946-inputs!$C$14))</f>
        <v>5877.85</v>
      </c>
      <c r="G946" s="22">
        <f>MAX(MIN((calculations!A946-inputs!$B$21)/10000,100%),0) * inputs!$B$18</f>
        <v>2636.4</v>
      </c>
      <c r="H946" s="22">
        <f>IF(AND(inputs!$B$35="YES", calculations!A946&gt;=inputs!$B$36,calculations!A946&lt;inputs!$B$37),inputs!$B$38*MIN(2,inputs!$B$17),0)</f>
        <v>0</v>
      </c>
      <c r="I946" s="25">
        <f>MIN(inputs!$B$32,A946)</f>
        <v>20000</v>
      </c>
      <c r="J946" s="25">
        <f>inputs!$B$29*(1+inputs!$B$33)-MAX(0,inputs!$B$31*(I946-inputs!$B$30))</f>
        <v>46486.999999999993</v>
      </c>
      <c r="K946" s="26">
        <f t="shared" si="182"/>
        <v>20000</v>
      </c>
      <c r="L946" s="25">
        <f>MAX(0,J946*(1+inputs!$B$33)-MAX(0,inputs!$B$31*(K946-inputs!$B$30)))</f>
        <v>47184.304999999986</v>
      </c>
      <c r="M946" s="26">
        <f t="shared" si="183"/>
        <v>28266.666666666664</v>
      </c>
      <c r="N946" s="25">
        <f>MAX(0,L946*(1+inputs!$B$33)-MAX(0,inputs!$B$31*(M946-inputs!$B$30)))</f>
        <v>47164.629574999977</v>
      </c>
      <c r="O946" s="26">
        <f t="shared" si="184"/>
        <v>36533.333333333328</v>
      </c>
      <c r="P946" s="25">
        <f>MAX(0,N946*(1+inputs!$B$33)-MAX(0,inputs!$B$31*(O946-inputs!$B$30)))</f>
        <v>46400.659018624967</v>
      </c>
      <c r="Q946" s="26">
        <f t="shared" si="185"/>
        <v>44800</v>
      </c>
      <c r="R946" s="25">
        <f>MAX(0,P946*(1+inputs!$B$33)-MAX(0,inputs!$B$31*(Q946-inputs!$B$30)))</f>
        <v>44881.228903904332</v>
      </c>
      <c r="S946" s="26">
        <f t="shared" si="186"/>
        <v>53066.666666666664</v>
      </c>
      <c r="T946" s="25">
        <f>MAX(0,R946*(1+inputs!$B$33)-MAX(0,inputs!$B$31*(S946-inputs!$B$30)))</f>
        <v>42595.007337462892</v>
      </c>
      <c r="U946" s="26">
        <f t="shared" si="187"/>
        <v>61333.333333333336</v>
      </c>
      <c r="V946" s="25">
        <f>MAX(0,T946*(1+inputs!$B$33)-MAX(0,inputs!$B$31*(U946-inputs!$B$30)))</f>
        <v>39530.492447524826</v>
      </c>
      <c r="W946" s="26">
        <f t="shared" si="188"/>
        <v>69600</v>
      </c>
      <c r="X946" s="25">
        <f>MAX(0,V946*(1+inputs!$B$33)-MAX(0,inputs!$B$31*(W946-inputs!$B$30)))</f>
        <v>35676.009834237695</v>
      </c>
      <c r="Y946" s="26">
        <f t="shared" si="189"/>
        <v>77866.666666666657</v>
      </c>
      <c r="Z946" s="25">
        <f>MAX(0,X946*(1+inputs!$B$33)-MAX(0,inputs!$B$31*(Y946-inputs!$B$30)))</f>
        <v>31019.709981751261</v>
      </c>
      <c r="AA946" s="25">
        <f>MAX(0,Y946*(1+inputs!$B$33)-MAX(0,inputs!$B$31*(Z946-inputs!$B$30)))</f>
        <v>78059.452768309027</v>
      </c>
      <c r="AB946" s="26">
        <f t="shared" si="190"/>
        <v>94400</v>
      </c>
      <c r="AC946" s="25">
        <f>MAX(0,AA946*(1+inputs!$B$33)-MAX(0,inputs!$B$31*(AB946-inputs!$B$30)))</f>
        <v>72550.904559833652</v>
      </c>
      <c r="AD946" s="26">
        <f>IF(inputs!$B$27="YES",MAX(0,inputs!$B$31*(AB946-inputs!$B$30)),0)</f>
        <v>0</v>
      </c>
      <c r="AE946" s="3">
        <f t="shared" si="191"/>
        <v>33706.050000000003</v>
      </c>
      <c r="AF946" s="1">
        <f t="shared" si="194"/>
        <v>0.42</v>
      </c>
      <c r="AG946" s="8">
        <f t="shared" si="192"/>
        <v>60693.95</v>
      </c>
    </row>
    <row r="947" spans="1:33" x14ac:dyDescent="0.2">
      <c r="A947" s="11">
        <f t="shared" si="193"/>
        <v>94500</v>
      </c>
      <c r="B947" s="15">
        <f>inputs!$C$3-MAX(0,MIN((calculations!A947-inputs!$B$8)*0.5,inputs!$C$3))+IF(AND(inputs!$B$23="YES",A947&lt;=inputs!$B$25),inputs!$B$24,0)</f>
        <v>12570</v>
      </c>
      <c r="C947" s="15">
        <f>MAX(0,MIN(A947-B947,inputs!$C$4)*inputs!$B$3)</f>
        <v>7540.2000000000007</v>
      </c>
      <c r="D947" s="16">
        <f>MAX(0,(MIN(A947,inputs!$C$5)-(inputs!$C$4+B947))*inputs!$B$4)</f>
        <v>17691.600000000002</v>
      </c>
      <c r="E947" s="16">
        <f>MAX(0, (calculations!A947-inputs!$C$5)*inputs!$B$5)</f>
        <v>0</v>
      </c>
      <c r="F947" s="19">
        <f>MAX(0,inputs!$B$13*(MIN(calculations!A947,inputs!$C$14)-inputs!$C$13))+MAX(0,inputs!$B$14*(calculations!A947-inputs!$C$14))</f>
        <v>5879.85</v>
      </c>
      <c r="G947" s="22">
        <f>MAX(MIN((calculations!A947-inputs!$B$21)/10000,100%),0) * inputs!$B$18</f>
        <v>2636.4</v>
      </c>
      <c r="H947" s="22">
        <f>IF(AND(inputs!$B$35="YES", calculations!A947&gt;=inputs!$B$36,calculations!A947&lt;inputs!$B$37),inputs!$B$38*MIN(2,inputs!$B$17),0)</f>
        <v>0</v>
      </c>
      <c r="I947" s="25">
        <f>MIN(inputs!$B$32,A947)</f>
        <v>20000</v>
      </c>
      <c r="J947" s="25">
        <f>inputs!$B$29*(1+inputs!$B$33)-MAX(0,inputs!$B$31*(I947-inputs!$B$30))</f>
        <v>46486.999999999993</v>
      </c>
      <c r="K947" s="26">
        <f t="shared" si="182"/>
        <v>20000</v>
      </c>
      <c r="L947" s="25">
        <f>MAX(0,J947*(1+inputs!$B$33)-MAX(0,inputs!$B$31*(K947-inputs!$B$30)))</f>
        <v>47184.304999999986</v>
      </c>
      <c r="M947" s="26">
        <f t="shared" si="183"/>
        <v>28277.777777777777</v>
      </c>
      <c r="N947" s="25">
        <f>MAX(0,L947*(1+inputs!$B$33)-MAX(0,inputs!$B$31*(M947-inputs!$B$30)))</f>
        <v>47163.629574999977</v>
      </c>
      <c r="O947" s="26">
        <f t="shared" si="184"/>
        <v>36555.555555555555</v>
      </c>
      <c r="P947" s="25">
        <f>MAX(0,N947*(1+inputs!$B$33)-MAX(0,inputs!$B$31*(O947-inputs!$B$30)))</f>
        <v>46397.644018624967</v>
      </c>
      <c r="Q947" s="26">
        <f t="shared" si="185"/>
        <v>44833.333333333328</v>
      </c>
      <c r="R947" s="25">
        <f>MAX(0,P947*(1+inputs!$B$33)-MAX(0,inputs!$B$31*(Q947-inputs!$B$30)))</f>
        <v>44875.168678904338</v>
      </c>
      <c r="S947" s="26">
        <f t="shared" si="186"/>
        <v>53111.111111111109</v>
      </c>
      <c r="T947" s="25">
        <f>MAX(0,R947*(1+inputs!$B$33)-MAX(0,inputs!$B$31*(S947-inputs!$B$30)))</f>
        <v>42584.856209087899</v>
      </c>
      <c r="U947" s="26">
        <f t="shared" si="187"/>
        <v>61388.888888888891</v>
      </c>
      <c r="V947" s="25">
        <f>MAX(0,T947*(1+inputs!$B$33)-MAX(0,inputs!$B$31*(U947-inputs!$B$30)))</f>
        <v>39515.18905222421</v>
      </c>
      <c r="W947" s="26">
        <f t="shared" si="188"/>
        <v>69666.666666666657</v>
      </c>
      <c r="X947" s="25">
        <f>MAX(0,V947*(1+inputs!$B$33)-MAX(0,inputs!$B$31*(W947-inputs!$B$30)))</f>
        <v>35654.476888007572</v>
      </c>
      <c r="Y947" s="26">
        <f t="shared" si="189"/>
        <v>77944.444444444438</v>
      </c>
      <c r="Z947" s="25">
        <f>MAX(0,X947*(1+inputs!$B$33)-MAX(0,inputs!$B$31*(Y947-inputs!$B$30)))</f>
        <v>30990.854041327682</v>
      </c>
      <c r="AA947" s="25">
        <f>MAX(0,Y947*(1+inputs!$B$33)-MAX(0,inputs!$B$31*(Z947-inputs!$B$30)))</f>
        <v>78140.994247391602</v>
      </c>
      <c r="AB947" s="26">
        <f t="shared" si="190"/>
        <v>94500</v>
      </c>
      <c r="AC947" s="25">
        <f>MAX(0,AA947*(1+inputs!$B$33)-MAX(0,inputs!$B$31*(AB947-inputs!$B$30)))</f>
        <v>72624.669161102473</v>
      </c>
      <c r="AD947" s="26">
        <f>IF(inputs!$B$27="YES",MAX(0,inputs!$B$31*(AB947-inputs!$B$30)),0)</f>
        <v>0</v>
      </c>
      <c r="AE947" s="3">
        <f t="shared" si="191"/>
        <v>33748.050000000003</v>
      </c>
      <c r="AF947" s="1">
        <f t="shared" si="194"/>
        <v>0.42</v>
      </c>
      <c r="AG947" s="8">
        <f t="shared" si="192"/>
        <v>60751.95</v>
      </c>
    </row>
    <row r="948" spans="1:33" x14ac:dyDescent="0.2">
      <c r="A948" s="11">
        <f t="shared" si="193"/>
        <v>94600</v>
      </c>
      <c r="B948" s="15">
        <f>inputs!$C$3-MAX(0,MIN((calculations!A948-inputs!$B$8)*0.5,inputs!$C$3))+IF(AND(inputs!$B$23="YES",A948&lt;=inputs!$B$25),inputs!$B$24,0)</f>
        <v>12570</v>
      </c>
      <c r="C948" s="15">
        <f>MAX(0,MIN(A948-B948,inputs!$C$4)*inputs!$B$3)</f>
        <v>7540.2000000000007</v>
      </c>
      <c r="D948" s="16">
        <f>MAX(0,(MIN(A948,inputs!$C$5)-(inputs!$C$4+B948))*inputs!$B$4)</f>
        <v>17731.600000000002</v>
      </c>
      <c r="E948" s="16">
        <f>MAX(0, (calculations!A948-inputs!$C$5)*inputs!$B$5)</f>
        <v>0</v>
      </c>
      <c r="F948" s="19">
        <f>MAX(0,inputs!$B$13*(MIN(calculations!A948,inputs!$C$14)-inputs!$C$13))+MAX(0,inputs!$B$14*(calculations!A948-inputs!$C$14))</f>
        <v>5881.85</v>
      </c>
      <c r="G948" s="22">
        <f>MAX(MIN((calculations!A948-inputs!$B$21)/10000,100%),0) * inputs!$B$18</f>
        <v>2636.4</v>
      </c>
      <c r="H948" s="22">
        <f>IF(AND(inputs!$B$35="YES", calculations!A948&gt;=inputs!$B$36,calculations!A948&lt;inputs!$B$37),inputs!$B$38*MIN(2,inputs!$B$17),0)</f>
        <v>0</v>
      </c>
      <c r="I948" s="25">
        <f>MIN(inputs!$B$32,A948)</f>
        <v>20000</v>
      </c>
      <c r="J948" s="25">
        <f>inputs!$B$29*(1+inputs!$B$33)-MAX(0,inputs!$B$31*(I948-inputs!$B$30))</f>
        <v>46486.999999999993</v>
      </c>
      <c r="K948" s="26">
        <f t="shared" si="182"/>
        <v>20000</v>
      </c>
      <c r="L948" s="25">
        <f>MAX(0,J948*(1+inputs!$B$33)-MAX(0,inputs!$B$31*(K948-inputs!$B$30)))</f>
        <v>47184.304999999986</v>
      </c>
      <c r="M948" s="26">
        <f t="shared" si="183"/>
        <v>28288.888888888891</v>
      </c>
      <c r="N948" s="25">
        <f>MAX(0,L948*(1+inputs!$B$33)-MAX(0,inputs!$B$31*(M948-inputs!$B$30)))</f>
        <v>47162.629574999977</v>
      </c>
      <c r="O948" s="26">
        <f t="shared" si="184"/>
        <v>36577.777777777781</v>
      </c>
      <c r="P948" s="25">
        <f>MAX(0,N948*(1+inputs!$B$33)-MAX(0,inputs!$B$31*(O948-inputs!$B$30)))</f>
        <v>46394.629018624968</v>
      </c>
      <c r="Q948" s="26">
        <f t="shared" si="185"/>
        <v>44866.666666666672</v>
      </c>
      <c r="R948" s="25">
        <f>MAX(0,P948*(1+inputs!$B$33)-MAX(0,inputs!$B$31*(Q948-inputs!$B$30)))</f>
        <v>44869.108453904337</v>
      </c>
      <c r="S948" s="26">
        <f t="shared" si="186"/>
        <v>53155.555555555555</v>
      </c>
      <c r="T948" s="25">
        <f>MAX(0,R948*(1+inputs!$B$33)-MAX(0,inputs!$B$31*(S948-inputs!$B$30)))</f>
        <v>42574.705080712898</v>
      </c>
      <c r="U948" s="26">
        <f t="shared" si="187"/>
        <v>61444.444444444445</v>
      </c>
      <c r="V948" s="25">
        <f>MAX(0,T948*(1+inputs!$B$33)-MAX(0,inputs!$B$31*(U948-inputs!$B$30)))</f>
        <v>39499.885656923587</v>
      </c>
      <c r="W948" s="26">
        <f t="shared" si="188"/>
        <v>69733.333333333343</v>
      </c>
      <c r="X948" s="25">
        <f>MAX(0,V948*(1+inputs!$B$33)-MAX(0,inputs!$B$31*(W948-inputs!$B$30)))</f>
        <v>35632.943941777434</v>
      </c>
      <c r="Y948" s="26">
        <f t="shared" si="189"/>
        <v>78022.222222222219</v>
      </c>
      <c r="Z948" s="25">
        <f>MAX(0,X948*(1+inputs!$B$33)-MAX(0,inputs!$B$31*(Y948-inputs!$B$30)))</f>
        <v>30961.998100904097</v>
      </c>
      <c r="AA948" s="25">
        <f>MAX(0,Y948*(1+inputs!$B$33)-MAX(0,inputs!$B$31*(Z948-inputs!$B$30)))</f>
        <v>78222.535726474176</v>
      </c>
      <c r="AB948" s="26">
        <f t="shared" si="190"/>
        <v>94600</v>
      </c>
      <c r="AC948" s="25">
        <f>MAX(0,AA948*(1+inputs!$B$33)-MAX(0,inputs!$B$31*(AB948-inputs!$B$30)))</f>
        <v>72698.433762371278</v>
      </c>
      <c r="AD948" s="26">
        <f>IF(inputs!$B$27="YES",MAX(0,inputs!$B$31*(AB948-inputs!$B$30)),0)</f>
        <v>0</v>
      </c>
      <c r="AE948" s="3">
        <f t="shared" si="191"/>
        <v>33790.050000000003</v>
      </c>
      <c r="AF948" s="1">
        <f t="shared" si="194"/>
        <v>0.42</v>
      </c>
      <c r="AG948" s="8">
        <f t="shared" si="192"/>
        <v>60809.95</v>
      </c>
    </row>
    <row r="949" spans="1:33" x14ac:dyDescent="0.2">
      <c r="A949" s="11">
        <f t="shared" si="193"/>
        <v>94700</v>
      </c>
      <c r="B949" s="15">
        <f>inputs!$C$3-MAX(0,MIN((calculations!A949-inputs!$B$8)*0.5,inputs!$C$3))+IF(AND(inputs!$B$23="YES",A949&lt;=inputs!$B$25),inputs!$B$24,0)</f>
        <v>12570</v>
      </c>
      <c r="C949" s="15">
        <f>MAX(0,MIN(A949-B949,inputs!$C$4)*inputs!$B$3)</f>
        <v>7540.2000000000007</v>
      </c>
      <c r="D949" s="16">
        <f>MAX(0,(MIN(A949,inputs!$C$5)-(inputs!$C$4+B949))*inputs!$B$4)</f>
        <v>17771.600000000002</v>
      </c>
      <c r="E949" s="16">
        <f>MAX(0, (calculations!A949-inputs!$C$5)*inputs!$B$5)</f>
        <v>0</v>
      </c>
      <c r="F949" s="19">
        <f>MAX(0,inputs!$B$13*(MIN(calculations!A949,inputs!$C$14)-inputs!$C$13))+MAX(0,inputs!$B$14*(calculations!A949-inputs!$C$14))</f>
        <v>5883.85</v>
      </c>
      <c r="G949" s="22">
        <f>MAX(MIN((calculations!A949-inputs!$B$21)/10000,100%),0) * inputs!$B$18</f>
        <v>2636.4</v>
      </c>
      <c r="H949" s="22">
        <f>IF(AND(inputs!$B$35="YES", calculations!A949&gt;=inputs!$B$36,calculations!A949&lt;inputs!$B$37),inputs!$B$38*MIN(2,inputs!$B$17),0)</f>
        <v>0</v>
      </c>
      <c r="I949" s="25">
        <f>MIN(inputs!$B$32,A949)</f>
        <v>20000</v>
      </c>
      <c r="J949" s="25">
        <f>inputs!$B$29*(1+inputs!$B$33)-MAX(0,inputs!$B$31*(I949-inputs!$B$30))</f>
        <v>46486.999999999993</v>
      </c>
      <c r="K949" s="26">
        <f t="shared" si="182"/>
        <v>20000</v>
      </c>
      <c r="L949" s="25">
        <f>MAX(0,J949*(1+inputs!$B$33)-MAX(0,inputs!$B$31*(K949-inputs!$B$30)))</f>
        <v>47184.304999999986</v>
      </c>
      <c r="M949" s="26">
        <f t="shared" si="183"/>
        <v>28300</v>
      </c>
      <c r="N949" s="25">
        <f>MAX(0,L949*(1+inputs!$B$33)-MAX(0,inputs!$B$31*(M949-inputs!$B$30)))</f>
        <v>47161.629574999977</v>
      </c>
      <c r="O949" s="26">
        <f t="shared" si="184"/>
        <v>36600</v>
      </c>
      <c r="P949" s="25">
        <f>MAX(0,N949*(1+inputs!$B$33)-MAX(0,inputs!$B$31*(O949-inputs!$B$30)))</f>
        <v>46391.614018624969</v>
      </c>
      <c r="Q949" s="26">
        <f t="shared" si="185"/>
        <v>44900</v>
      </c>
      <c r="R949" s="25">
        <f>MAX(0,P949*(1+inputs!$B$33)-MAX(0,inputs!$B$31*(Q949-inputs!$B$30)))</f>
        <v>44863.048228904336</v>
      </c>
      <c r="S949" s="26">
        <f t="shared" si="186"/>
        <v>53200</v>
      </c>
      <c r="T949" s="25">
        <f>MAX(0,R949*(1+inputs!$B$33)-MAX(0,inputs!$B$31*(S949-inputs!$B$30)))</f>
        <v>42564.553952337897</v>
      </c>
      <c r="U949" s="26">
        <f t="shared" si="187"/>
        <v>61500</v>
      </c>
      <c r="V949" s="25">
        <f>MAX(0,T949*(1+inputs!$B$33)-MAX(0,inputs!$B$31*(U949-inputs!$B$30)))</f>
        <v>39484.582261622956</v>
      </c>
      <c r="W949" s="26">
        <f t="shared" si="188"/>
        <v>69800</v>
      </c>
      <c r="X949" s="25">
        <f>MAX(0,V949*(1+inputs!$B$33)-MAX(0,inputs!$B$31*(W949-inputs!$B$30)))</f>
        <v>35611.410995547296</v>
      </c>
      <c r="Y949" s="26">
        <f t="shared" si="189"/>
        <v>78100</v>
      </c>
      <c r="Z949" s="25">
        <f>MAX(0,X949*(1+inputs!$B$33)-MAX(0,inputs!$B$31*(Y949-inputs!$B$30)))</f>
        <v>30933.142160480504</v>
      </c>
      <c r="AA949" s="25">
        <f>MAX(0,Y949*(1+inputs!$B$33)-MAX(0,inputs!$B$31*(Z949-inputs!$B$30)))</f>
        <v>78304.077205556736</v>
      </c>
      <c r="AB949" s="26">
        <f t="shared" si="190"/>
        <v>94700</v>
      </c>
      <c r="AC949" s="25">
        <f>MAX(0,AA949*(1+inputs!$B$33)-MAX(0,inputs!$B$31*(AB949-inputs!$B$30)))</f>
        <v>72772.198363640084</v>
      </c>
      <c r="AD949" s="26">
        <f>IF(inputs!$B$27="YES",MAX(0,inputs!$B$31*(AB949-inputs!$B$30)),0)</f>
        <v>0</v>
      </c>
      <c r="AE949" s="3">
        <f t="shared" si="191"/>
        <v>33832.050000000003</v>
      </c>
      <c r="AF949" s="1">
        <f t="shared" si="194"/>
        <v>0.42</v>
      </c>
      <c r="AG949" s="8">
        <f t="shared" si="192"/>
        <v>60867.95</v>
      </c>
    </row>
    <row r="950" spans="1:33" x14ac:dyDescent="0.2">
      <c r="A950" s="11">
        <f t="shared" si="193"/>
        <v>94800</v>
      </c>
      <c r="B950" s="15">
        <f>inputs!$C$3-MAX(0,MIN((calculations!A950-inputs!$B$8)*0.5,inputs!$C$3))+IF(AND(inputs!$B$23="YES",A950&lt;=inputs!$B$25),inputs!$B$24,0)</f>
        <v>12570</v>
      </c>
      <c r="C950" s="15">
        <f>MAX(0,MIN(A950-B950,inputs!$C$4)*inputs!$B$3)</f>
        <v>7540.2000000000007</v>
      </c>
      <c r="D950" s="16">
        <f>MAX(0,(MIN(A950,inputs!$C$5)-(inputs!$C$4+B950))*inputs!$B$4)</f>
        <v>17811.600000000002</v>
      </c>
      <c r="E950" s="16">
        <f>MAX(0, (calculations!A950-inputs!$C$5)*inputs!$B$5)</f>
        <v>0</v>
      </c>
      <c r="F950" s="19">
        <f>MAX(0,inputs!$B$13*(MIN(calculations!A950,inputs!$C$14)-inputs!$C$13))+MAX(0,inputs!$B$14*(calculations!A950-inputs!$C$14))</f>
        <v>5885.85</v>
      </c>
      <c r="G950" s="22">
        <f>MAX(MIN((calculations!A950-inputs!$B$21)/10000,100%),0) * inputs!$B$18</f>
        <v>2636.4</v>
      </c>
      <c r="H950" s="22">
        <f>IF(AND(inputs!$B$35="YES", calculations!A950&gt;=inputs!$B$36,calculations!A950&lt;inputs!$B$37),inputs!$B$38*MIN(2,inputs!$B$17),0)</f>
        <v>0</v>
      </c>
      <c r="I950" s="25">
        <f>MIN(inputs!$B$32,A950)</f>
        <v>20000</v>
      </c>
      <c r="J950" s="25">
        <f>inputs!$B$29*(1+inputs!$B$33)-MAX(0,inputs!$B$31*(I950-inputs!$B$30))</f>
        <v>46486.999999999993</v>
      </c>
      <c r="K950" s="26">
        <f t="shared" si="182"/>
        <v>20000</v>
      </c>
      <c r="L950" s="25">
        <f>MAX(0,J950*(1+inputs!$B$33)-MAX(0,inputs!$B$31*(K950-inputs!$B$30)))</f>
        <v>47184.304999999986</v>
      </c>
      <c r="M950" s="26">
        <f t="shared" si="183"/>
        <v>28311.111111111109</v>
      </c>
      <c r="N950" s="25">
        <f>MAX(0,L950*(1+inputs!$B$33)-MAX(0,inputs!$B$31*(M950-inputs!$B$30)))</f>
        <v>47160.629574999977</v>
      </c>
      <c r="O950" s="26">
        <f t="shared" si="184"/>
        <v>36622.222222222219</v>
      </c>
      <c r="P950" s="25">
        <f>MAX(0,N950*(1+inputs!$B$33)-MAX(0,inputs!$B$31*(O950-inputs!$B$30)))</f>
        <v>46388.599018624969</v>
      </c>
      <c r="Q950" s="26">
        <f t="shared" si="185"/>
        <v>44933.333333333328</v>
      </c>
      <c r="R950" s="25">
        <f>MAX(0,P950*(1+inputs!$B$33)-MAX(0,inputs!$B$31*(Q950-inputs!$B$30)))</f>
        <v>44856.988003904335</v>
      </c>
      <c r="S950" s="26">
        <f t="shared" si="186"/>
        <v>53244.444444444445</v>
      </c>
      <c r="T950" s="25">
        <f>MAX(0,R950*(1+inputs!$B$33)-MAX(0,inputs!$B$31*(S950-inputs!$B$30)))</f>
        <v>42554.40282396289</v>
      </c>
      <c r="U950" s="26">
        <f t="shared" si="187"/>
        <v>61555.555555555555</v>
      </c>
      <c r="V950" s="25">
        <f>MAX(0,T950*(1+inputs!$B$33)-MAX(0,inputs!$B$31*(U950-inputs!$B$30)))</f>
        <v>39469.278866322325</v>
      </c>
      <c r="W950" s="26">
        <f t="shared" si="188"/>
        <v>69866.666666666657</v>
      </c>
      <c r="X950" s="25">
        <f>MAX(0,V950*(1+inputs!$B$33)-MAX(0,inputs!$B$31*(W950-inputs!$B$30)))</f>
        <v>35589.878049317151</v>
      </c>
      <c r="Y950" s="26">
        <f t="shared" si="189"/>
        <v>78177.777777777781</v>
      </c>
      <c r="Z950" s="25">
        <f>MAX(0,X950*(1+inputs!$B$33)-MAX(0,inputs!$B$31*(Y950-inputs!$B$30)))</f>
        <v>30904.2862200569</v>
      </c>
      <c r="AA950" s="25">
        <f>MAX(0,Y950*(1+inputs!$B$33)-MAX(0,inputs!$B$31*(Z950-inputs!$B$30)))</f>
        <v>78385.61868463931</v>
      </c>
      <c r="AB950" s="26">
        <f t="shared" si="190"/>
        <v>94800</v>
      </c>
      <c r="AC950" s="25">
        <f>MAX(0,AA950*(1+inputs!$B$33)-MAX(0,inputs!$B$31*(AB950-inputs!$B$30)))</f>
        <v>72845.962964908889</v>
      </c>
      <c r="AD950" s="26">
        <f>IF(inputs!$B$27="YES",MAX(0,inputs!$B$31*(AB950-inputs!$B$30)),0)</f>
        <v>0</v>
      </c>
      <c r="AE950" s="3">
        <f t="shared" si="191"/>
        <v>33874.050000000003</v>
      </c>
      <c r="AF950" s="1">
        <f t="shared" si="194"/>
        <v>0.42</v>
      </c>
      <c r="AG950" s="8">
        <f t="shared" si="192"/>
        <v>60925.95</v>
      </c>
    </row>
    <row r="951" spans="1:33" x14ac:dyDescent="0.2">
      <c r="A951" s="11">
        <f t="shared" si="193"/>
        <v>94900</v>
      </c>
      <c r="B951" s="15">
        <f>inputs!$C$3-MAX(0,MIN((calculations!A951-inputs!$B$8)*0.5,inputs!$C$3))+IF(AND(inputs!$B$23="YES",A951&lt;=inputs!$B$25),inputs!$B$24,0)</f>
        <v>12570</v>
      </c>
      <c r="C951" s="15">
        <f>MAX(0,MIN(A951-B951,inputs!$C$4)*inputs!$B$3)</f>
        <v>7540.2000000000007</v>
      </c>
      <c r="D951" s="16">
        <f>MAX(0,(MIN(A951,inputs!$C$5)-(inputs!$C$4+B951))*inputs!$B$4)</f>
        <v>17851.600000000002</v>
      </c>
      <c r="E951" s="16">
        <f>MAX(0, (calculations!A951-inputs!$C$5)*inputs!$B$5)</f>
        <v>0</v>
      </c>
      <c r="F951" s="19">
        <f>MAX(0,inputs!$B$13*(MIN(calculations!A951,inputs!$C$14)-inputs!$C$13))+MAX(0,inputs!$B$14*(calculations!A951-inputs!$C$14))</f>
        <v>5887.85</v>
      </c>
      <c r="G951" s="22">
        <f>MAX(MIN((calculations!A951-inputs!$B$21)/10000,100%),0) * inputs!$B$18</f>
        <v>2636.4</v>
      </c>
      <c r="H951" s="22">
        <f>IF(AND(inputs!$B$35="YES", calculations!A951&gt;=inputs!$B$36,calculations!A951&lt;inputs!$B$37),inputs!$B$38*MIN(2,inputs!$B$17),0)</f>
        <v>0</v>
      </c>
      <c r="I951" s="25">
        <f>MIN(inputs!$B$32,A951)</f>
        <v>20000</v>
      </c>
      <c r="J951" s="25">
        <f>inputs!$B$29*(1+inputs!$B$33)-MAX(0,inputs!$B$31*(I951-inputs!$B$30))</f>
        <v>46486.999999999993</v>
      </c>
      <c r="K951" s="26">
        <f t="shared" si="182"/>
        <v>20000</v>
      </c>
      <c r="L951" s="25">
        <f>MAX(0,J951*(1+inputs!$B$33)-MAX(0,inputs!$B$31*(K951-inputs!$B$30)))</f>
        <v>47184.304999999986</v>
      </c>
      <c r="M951" s="26">
        <f t="shared" si="183"/>
        <v>28322.222222222223</v>
      </c>
      <c r="N951" s="25">
        <f>MAX(0,L951*(1+inputs!$B$33)-MAX(0,inputs!$B$31*(M951-inputs!$B$30)))</f>
        <v>47159.629574999977</v>
      </c>
      <c r="O951" s="26">
        <f t="shared" si="184"/>
        <v>36644.444444444445</v>
      </c>
      <c r="P951" s="25">
        <f>MAX(0,N951*(1+inputs!$B$33)-MAX(0,inputs!$B$31*(O951-inputs!$B$30)))</f>
        <v>46385.58401862497</v>
      </c>
      <c r="Q951" s="26">
        <f t="shared" si="185"/>
        <v>44966.666666666672</v>
      </c>
      <c r="R951" s="25">
        <f>MAX(0,P951*(1+inputs!$B$33)-MAX(0,inputs!$B$31*(Q951-inputs!$B$30)))</f>
        <v>44850.927778904341</v>
      </c>
      <c r="S951" s="26">
        <f t="shared" si="186"/>
        <v>53288.888888888891</v>
      </c>
      <c r="T951" s="25">
        <f>MAX(0,R951*(1+inputs!$B$33)-MAX(0,inputs!$B$31*(S951-inputs!$B$30)))</f>
        <v>42544.251695587896</v>
      </c>
      <c r="U951" s="26">
        <f t="shared" si="187"/>
        <v>61611.111111111109</v>
      </c>
      <c r="V951" s="25">
        <f>MAX(0,T951*(1+inputs!$B$33)-MAX(0,inputs!$B$31*(U951-inputs!$B$30)))</f>
        <v>39453.975471021709</v>
      </c>
      <c r="W951" s="26">
        <f t="shared" si="188"/>
        <v>69933.333333333343</v>
      </c>
      <c r="X951" s="25">
        <f>MAX(0,V951*(1+inputs!$B$33)-MAX(0,inputs!$B$31*(W951-inputs!$B$30)))</f>
        <v>35568.345103087027</v>
      </c>
      <c r="Y951" s="26">
        <f t="shared" si="189"/>
        <v>78255.555555555562</v>
      </c>
      <c r="Z951" s="25">
        <f>MAX(0,X951*(1+inputs!$B$33)-MAX(0,inputs!$B$31*(Y951-inputs!$B$30)))</f>
        <v>30875.430279633329</v>
      </c>
      <c r="AA951" s="25">
        <f>MAX(0,Y951*(1+inputs!$B$33)-MAX(0,inputs!$B$31*(Z951-inputs!$B$30)))</f>
        <v>78467.160163721885</v>
      </c>
      <c r="AB951" s="26">
        <f t="shared" si="190"/>
        <v>94900</v>
      </c>
      <c r="AC951" s="25">
        <f>MAX(0,AA951*(1+inputs!$B$33)-MAX(0,inputs!$B$31*(AB951-inputs!$B$30)))</f>
        <v>72919.727566177709</v>
      </c>
      <c r="AD951" s="26">
        <f>IF(inputs!$B$27="YES",MAX(0,inputs!$B$31*(AB951-inputs!$B$30)),0)</f>
        <v>0</v>
      </c>
      <c r="AE951" s="3">
        <f t="shared" si="191"/>
        <v>33916.050000000003</v>
      </c>
      <c r="AF951" s="1">
        <f t="shared" si="194"/>
        <v>0.42</v>
      </c>
      <c r="AG951" s="8">
        <f t="shared" si="192"/>
        <v>60983.95</v>
      </c>
    </row>
    <row r="952" spans="1:33" x14ac:dyDescent="0.2">
      <c r="A952" s="11">
        <f t="shared" si="193"/>
        <v>95000</v>
      </c>
      <c r="B952" s="15">
        <f>inputs!$C$3-MAX(0,MIN((calculations!A952-inputs!$B$8)*0.5,inputs!$C$3))+IF(AND(inputs!$B$23="YES",A952&lt;=inputs!$B$25),inputs!$B$24,0)</f>
        <v>12570</v>
      </c>
      <c r="C952" s="15">
        <f>MAX(0,MIN(A952-B952,inputs!$C$4)*inputs!$B$3)</f>
        <v>7540.2000000000007</v>
      </c>
      <c r="D952" s="16">
        <f>MAX(0,(MIN(A952,inputs!$C$5)-(inputs!$C$4+B952))*inputs!$B$4)</f>
        <v>17891.600000000002</v>
      </c>
      <c r="E952" s="16">
        <f>MAX(0, (calculations!A952-inputs!$C$5)*inputs!$B$5)</f>
        <v>0</v>
      </c>
      <c r="F952" s="19">
        <f>MAX(0,inputs!$B$13*(MIN(calculations!A952,inputs!$C$14)-inputs!$C$13))+MAX(0,inputs!$B$14*(calculations!A952-inputs!$C$14))</f>
        <v>5889.85</v>
      </c>
      <c r="G952" s="22">
        <f>MAX(MIN((calculations!A952-inputs!$B$21)/10000,100%),0) * inputs!$B$18</f>
        <v>2636.4</v>
      </c>
      <c r="H952" s="22">
        <f>IF(AND(inputs!$B$35="YES", calculations!A952&gt;=inputs!$B$36,calculations!A952&lt;inputs!$B$37),inputs!$B$38*MIN(2,inputs!$B$17),0)</f>
        <v>0</v>
      </c>
      <c r="I952" s="25">
        <f>MIN(inputs!$B$32,A952)</f>
        <v>20000</v>
      </c>
      <c r="J952" s="25">
        <f>inputs!$B$29*(1+inputs!$B$33)-MAX(0,inputs!$B$31*(I952-inputs!$B$30))</f>
        <v>46486.999999999993</v>
      </c>
      <c r="K952" s="26">
        <f t="shared" si="182"/>
        <v>20000</v>
      </c>
      <c r="L952" s="25">
        <f>MAX(0,J952*(1+inputs!$B$33)-MAX(0,inputs!$B$31*(K952-inputs!$B$30)))</f>
        <v>47184.304999999986</v>
      </c>
      <c r="M952" s="26">
        <f t="shared" si="183"/>
        <v>28333.333333333336</v>
      </c>
      <c r="N952" s="25">
        <f>MAX(0,L952*(1+inputs!$B$33)-MAX(0,inputs!$B$31*(M952-inputs!$B$30)))</f>
        <v>47158.629574999977</v>
      </c>
      <c r="O952" s="26">
        <f t="shared" si="184"/>
        <v>36666.666666666672</v>
      </c>
      <c r="P952" s="25">
        <f>MAX(0,N952*(1+inputs!$B$33)-MAX(0,inputs!$B$31*(O952-inputs!$B$30)))</f>
        <v>46382.56901862497</v>
      </c>
      <c r="Q952" s="26">
        <f t="shared" si="185"/>
        <v>45000</v>
      </c>
      <c r="R952" s="25">
        <f>MAX(0,P952*(1+inputs!$B$33)-MAX(0,inputs!$B$31*(Q952-inputs!$B$30)))</f>
        <v>44844.86755390434</v>
      </c>
      <c r="S952" s="26">
        <f t="shared" si="186"/>
        <v>53333.333333333336</v>
      </c>
      <c r="T952" s="25">
        <f>MAX(0,R952*(1+inputs!$B$33)-MAX(0,inputs!$B$31*(S952-inputs!$B$30)))</f>
        <v>42534.100567212896</v>
      </c>
      <c r="U952" s="26">
        <f t="shared" si="187"/>
        <v>61666.666666666664</v>
      </c>
      <c r="V952" s="25">
        <f>MAX(0,T952*(1+inputs!$B$33)-MAX(0,inputs!$B$31*(U952-inputs!$B$30)))</f>
        <v>39438.672075721086</v>
      </c>
      <c r="W952" s="26">
        <f t="shared" si="188"/>
        <v>70000</v>
      </c>
      <c r="X952" s="25">
        <f>MAX(0,V952*(1+inputs!$B$33)-MAX(0,inputs!$B$31*(W952-inputs!$B$30)))</f>
        <v>35546.812156856897</v>
      </c>
      <c r="Y952" s="26">
        <f t="shared" si="189"/>
        <v>78333.333333333343</v>
      </c>
      <c r="Z952" s="25">
        <f>MAX(0,X952*(1+inputs!$B$33)-MAX(0,inputs!$B$31*(Y952-inputs!$B$30)))</f>
        <v>30846.574339209743</v>
      </c>
      <c r="AA952" s="25">
        <f>MAX(0,Y952*(1+inputs!$B$33)-MAX(0,inputs!$B$31*(Z952-inputs!$B$30)))</f>
        <v>78548.701642804459</v>
      </c>
      <c r="AB952" s="26">
        <f t="shared" si="190"/>
        <v>95000</v>
      </c>
      <c r="AC952" s="25">
        <f>MAX(0,AA952*(1+inputs!$B$33)-MAX(0,inputs!$B$31*(AB952-inputs!$B$30)))</f>
        <v>72993.492167446515</v>
      </c>
      <c r="AD952" s="26">
        <f>IF(inputs!$B$27="YES",MAX(0,inputs!$B$31*(AB952-inputs!$B$30)),0)</f>
        <v>0</v>
      </c>
      <c r="AE952" s="3">
        <f t="shared" si="191"/>
        <v>33958.050000000003</v>
      </c>
      <c r="AF952" s="1">
        <f t="shared" si="194"/>
        <v>0.42</v>
      </c>
      <c r="AG952" s="8">
        <f t="shared" si="192"/>
        <v>61041.95</v>
      </c>
    </row>
    <row r="953" spans="1:33" x14ac:dyDescent="0.2">
      <c r="A953" s="11">
        <f t="shared" si="193"/>
        <v>95100</v>
      </c>
      <c r="B953" s="15">
        <f>inputs!$C$3-MAX(0,MIN((calculations!A953-inputs!$B$8)*0.5,inputs!$C$3))+IF(AND(inputs!$B$23="YES",A953&lt;=inputs!$B$25),inputs!$B$24,0)</f>
        <v>12570</v>
      </c>
      <c r="C953" s="15">
        <f>MAX(0,MIN(A953-B953,inputs!$C$4)*inputs!$B$3)</f>
        <v>7540.2000000000007</v>
      </c>
      <c r="D953" s="16">
        <f>MAX(0,(MIN(A953,inputs!$C$5)-(inputs!$C$4+B953))*inputs!$B$4)</f>
        <v>17931.600000000002</v>
      </c>
      <c r="E953" s="16">
        <f>MAX(0, (calculations!A953-inputs!$C$5)*inputs!$B$5)</f>
        <v>0</v>
      </c>
      <c r="F953" s="19">
        <f>MAX(0,inputs!$B$13*(MIN(calculations!A953,inputs!$C$14)-inputs!$C$13))+MAX(0,inputs!$B$14*(calculations!A953-inputs!$C$14))</f>
        <v>5891.85</v>
      </c>
      <c r="G953" s="22">
        <f>MAX(MIN((calculations!A953-inputs!$B$21)/10000,100%),0) * inputs!$B$18</f>
        <v>2636.4</v>
      </c>
      <c r="H953" s="22">
        <f>IF(AND(inputs!$B$35="YES", calculations!A953&gt;=inputs!$B$36,calculations!A953&lt;inputs!$B$37),inputs!$B$38*MIN(2,inputs!$B$17),0)</f>
        <v>0</v>
      </c>
      <c r="I953" s="25">
        <f>MIN(inputs!$B$32,A953)</f>
        <v>20000</v>
      </c>
      <c r="J953" s="25">
        <f>inputs!$B$29*(1+inputs!$B$33)-MAX(0,inputs!$B$31*(I953-inputs!$B$30))</f>
        <v>46486.999999999993</v>
      </c>
      <c r="K953" s="26">
        <f t="shared" si="182"/>
        <v>20000</v>
      </c>
      <c r="L953" s="25">
        <f>MAX(0,J953*(1+inputs!$B$33)-MAX(0,inputs!$B$31*(K953-inputs!$B$30)))</f>
        <v>47184.304999999986</v>
      </c>
      <c r="M953" s="26">
        <f t="shared" si="183"/>
        <v>28344.444444444445</v>
      </c>
      <c r="N953" s="25">
        <f>MAX(0,L953*(1+inputs!$B$33)-MAX(0,inputs!$B$31*(M953-inputs!$B$30)))</f>
        <v>47157.629574999977</v>
      </c>
      <c r="O953" s="26">
        <f t="shared" si="184"/>
        <v>36688.888888888891</v>
      </c>
      <c r="P953" s="25">
        <f>MAX(0,N953*(1+inputs!$B$33)-MAX(0,inputs!$B$31*(O953-inputs!$B$30)))</f>
        <v>46379.554018624971</v>
      </c>
      <c r="Q953" s="26">
        <f t="shared" si="185"/>
        <v>45033.333333333328</v>
      </c>
      <c r="R953" s="25">
        <f>MAX(0,P953*(1+inputs!$B$33)-MAX(0,inputs!$B$31*(Q953-inputs!$B$30)))</f>
        <v>44838.807328904339</v>
      </c>
      <c r="S953" s="26">
        <f t="shared" si="186"/>
        <v>53377.777777777781</v>
      </c>
      <c r="T953" s="25">
        <f>MAX(0,R953*(1+inputs!$B$33)-MAX(0,inputs!$B$31*(S953-inputs!$B$30)))</f>
        <v>42523.949438837895</v>
      </c>
      <c r="U953" s="26">
        <f t="shared" si="187"/>
        <v>61722.222222222219</v>
      </c>
      <c r="V953" s="25">
        <f>MAX(0,T953*(1+inputs!$B$33)-MAX(0,inputs!$B$31*(U953-inputs!$B$30)))</f>
        <v>39423.368680420455</v>
      </c>
      <c r="W953" s="26">
        <f t="shared" si="188"/>
        <v>70066.666666666657</v>
      </c>
      <c r="X953" s="25">
        <f>MAX(0,V953*(1+inputs!$B$33)-MAX(0,inputs!$B$31*(W953-inputs!$B$30)))</f>
        <v>35525.279210626759</v>
      </c>
      <c r="Y953" s="26">
        <f t="shared" si="189"/>
        <v>78411.111111111109</v>
      </c>
      <c r="Z953" s="25">
        <f>MAX(0,X953*(1+inputs!$B$33)-MAX(0,inputs!$B$31*(Y953-inputs!$B$30)))</f>
        <v>30817.718398786161</v>
      </c>
      <c r="AA953" s="25">
        <f>MAX(0,Y953*(1+inputs!$B$33)-MAX(0,inputs!$B$31*(Z953-inputs!$B$30)))</f>
        <v>78630.243121887019</v>
      </c>
      <c r="AB953" s="26">
        <f t="shared" si="190"/>
        <v>95100</v>
      </c>
      <c r="AC953" s="25">
        <f>MAX(0,AA953*(1+inputs!$B$33)-MAX(0,inputs!$B$31*(AB953-inputs!$B$30)))</f>
        <v>73067.256768715321</v>
      </c>
      <c r="AD953" s="26">
        <f>IF(inputs!$B$27="YES",MAX(0,inputs!$B$31*(AB953-inputs!$B$30)),0)</f>
        <v>0</v>
      </c>
      <c r="AE953" s="3">
        <f t="shared" si="191"/>
        <v>34000.050000000003</v>
      </c>
      <c r="AF953" s="1">
        <f t="shared" si="194"/>
        <v>0.42</v>
      </c>
      <c r="AG953" s="8">
        <f t="shared" si="192"/>
        <v>61099.95</v>
      </c>
    </row>
    <row r="954" spans="1:33" x14ac:dyDescent="0.2">
      <c r="A954" s="11">
        <f t="shared" si="193"/>
        <v>95200</v>
      </c>
      <c r="B954" s="15">
        <f>inputs!$C$3-MAX(0,MIN((calculations!A954-inputs!$B$8)*0.5,inputs!$C$3))+IF(AND(inputs!$B$23="YES",A954&lt;=inputs!$B$25),inputs!$B$24,0)</f>
        <v>12570</v>
      </c>
      <c r="C954" s="15">
        <f>MAX(0,MIN(A954-B954,inputs!$C$4)*inputs!$B$3)</f>
        <v>7540.2000000000007</v>
      </c>
      <c r="D954" s="16">
        <f>MAX(0,(MIN(A954,inputs!$C$5)-(inputs!$C$4+B954))*inputs!$B$4)</f>
        <v>17971.600000000002</v>
      </c>
      <c r="E954" s="16">
        <f>MAX(0, (calculations!A954-inputs!$C$5)*inputs!$B$5)</f>
        <v>0</v>
      </c>
      <c r="F954" s="19">
        <f>MAX(0,inputs!$B$13*(MIN(calculations!A954,inputs!$C$14)-inputs!$C$13))+MAX(0,inputs!$B$14*(calculations!A954-inputs!$C$14))</f>
        <v>5893.85</v>
      </c>
      <c r="G954" s="22">
        <f>MAX(MIN((calculations!A954-inputs!$B$21)/10000,100%),0) * inputs!$B$18</f>
        <v>2636.4</v>
      </c>
      <c r="H954" s="22">
        <f>IF(AND(inputs!$B$35="YES", calculations!A954&gt;=inputs!$B$36,calculations!A954&lt;inputs!$B$37),inputs!$B$38*MIN(2,inputs!$B$17),0)</f>
        <v>0</v>
      </c>
      <c r="I954" s="25">
        <f>MIN(inputs!$B$32,A954)</f>
        <v>20000</v>
      </c>
      <c r="J954" s="25">
        <f>inputs!$B$29*(1+inputs!$B$33)-MAX(0,inputs!$B$31*(I954-inputs!$B$30))</f>
        <v>46486.999999999993</v>
      </c>
      <c r="K954" s="26">
        <f t="shared" si="182"/>
        <v>20000</v>
      </c>
      <c r="L954" s="25">
        <f>MAX(0,J954*(1+inputs!$B$33)-MAX(0,inputs!$B$31*(K954-inputs!$B$30)))</f>
        <v>47184.304999999986</v>
      </c>
      <c r="M954" s="26">
        <f t="shared" si="183"/>
        <v>28355.555555555555</v>
      </c>
      <c r="N954" s="25">
        <f>MAX(0,L954*(1+inputs!$B$33)-MAX(0,inputs!$B$31*(M954-inputs!$B$30)))</f>
        <v>47156.629574999977</v>
      </c>
      <c r="O954" s="26">
        <f t="shared" si="184"/>
        <v>36711.111111111109</v>
      </c>
      <c r="P954" s="25">
        <f>MAX(0,N954*(1+inputs!$B$33)-MAX(0,inputs!$B$31*(O954-inputs!$B$30)))</f>
        <v>46376.539018624972</v>
      </c>
      <c r="Q954" s="26">
        <f t="shared" si="185"/>
        <v>45066.666666666672</v>
      </c>
      <c r="R954" s="25">
        <f>MAX(0,P954*(1+inputs!$B$33)-MAX(0,inputs!$B$31*(Q954-inputs!$B$30)))</f>
        <v>44832.747103904338</v>
      </c>
      <c r="S954" s="26">
        <f t="shared" si="186"/>
        <v>53422.222222222219</v>
      </c>
      <c r="T954" s="25">
        <f>MAX(0,R954*(1+inputs!$B$33)-MAX(0,inputs!$B$31*(S954-inputs!$B$30)))</f>
        <v>42513.798310462895</v>
      </c>
      <c r="U954" s="26">
        <f t="shared" si="187"/>
        <v>61777.777777777781</v>
      </c>
      <c r="V954" s="25">
        <f>MAX(0,T954*(1+inputs!$B$33)-MAX(0,inputs!$B$31*(U954-inputs!$B$30)))</f>
        <v>39408.065285119832</v>
      </c>
      <c r="W954" s="26">
        <f t="shared" si="188"/>
        <v>70133.333333333343</v>
      </c>
      <c r="X954" s="25">
        <f>MAX(0,V954*(1+inputs!$B$33)-MAX(0,inputs!$B$31*(W954-inputs!$B$30)))</f>
        <v>35503.746264396621</v>
      </c>
      <c r="Y954" s="26">
        <f t="shared" si="189"/>
        <v>78488.888888888891</v>
      </c>
      <c r="Z954" s="25">
        <f>MAX(0,X954*(1+inputs!$B$33)-MAX(0,inputs!$B$31*(Y954-inputs!$B$30)))</f>
        <v>30788.862458362568</v>
      </c>
      <c r="AA954" s="25">
        <f>MAX(0,Y954*(1+inputs!$B$33)-MAX(0,inputs!$B$31*(Z954-inputs!$B$30)))</f>
        <v>78711.784600969593</v>
      </c>
      <c r="AB954" s="26">
        <f t="shared" si="190"/>
        <v>95200</v>
      </c>
      <c r="AC954" s="25">
        <f>MAX(0,AA954*(1+inputs!$B$33)-MAX(0,inputs!$B$31*(AB954-inputs!$B$30)))</f>
        <v>73141.021369984126</v>
      </c>
      <c r="AD954" s="26">
        <f>IF(inputs!$B$27="YES",MAX(0,inputs!$B$31*(AB954-inputs!$B$30)),0)</f>
        <v>0</v>
      </c>
      <c r="AE954" s="3">
        <f t="shared" si="191"/>
        <v>34042.050000000003</v>
      </c>
      <c r="AF954" s="1">
        <f t="shared" si="194"/>
        <v>0.42</v>
      </c>
      <c r="AG954" s="8">
        <f t="shared" si="192"/>
        <v>61157.95</v>
      </c>
    </row>
    <row r="955" spans="1:33" x14ac:dyDescent="0.2">
      <c r="A955" s="11">
        <f t="shared" si="193"/>
        <v>95300</v>
      </c>
      <c r="B955" s="15">
        <f>inputs!$C$3-MAX(0,MIN((calculations!A955-inputs!$B$8)*0.5,inputs!$C$3))+IF(AND(inputs!$B$23="YES",A955&lt;=inputs!$B$25),inputs!$B$24,0)</f>
        <v>12570</v>
      </c>
      <c r="C955" s="15">
        <f>MAX(0,MIN(A955-B955,inputs!$C$4)*inputs!$B$3)</f>
        <v>7540.2000000000007</v>
      </c>
      <c r="D955" s="16">
        <f>MAX(0,(MIN(A955,inputs!$C$5)-(inputs!$C$4+B955))*inputs!$B$4)</f>
        <v>18011.600000000002</v>
      </c>
      <c r="E955" s="16">
        <f>MAX(0, (calculations!A955-inputs!$C$5)*inputs!$B$5)</f>
        <v>0</v>
      </c>
      <c r="F955" s="19">
        <f>MAX(0,inputs!$B$13*(MIN(calculations!A955,inputs!$C$14)-inputs!$C$13))+MAX(0,inputs!$B$14*(calculations!A955-inputs!$C$14))</f>
        <v>5895.85</v>
      </c>
      <c r="G955" s="22">
        <f>MAX(MIN((calculations!A955-inputs!$B$21)/10000,100%),0) * inputs!$B$18</f>
        <v>2636.4</v>
      </c>
      <c r="H955" s="22">
        <f>IF(AND(inputs!$B$35="YES", calculations!A955&gt;=inputs!$B$36,calculations!A955&lt;inputs!$B$37),inputs!$B$38*MIN(2,inputs!$B$17),0)</f>
        <v>0</v>
      </c>
      <c r="I955" s="25">
        <f>MIN(inputs!$B$32,A955)</f>
        <v>20000</v>
      </c>
      <c r="J955" s="25">
        <f>inputs!$B$29*(1+inputs!$B$33)-MAX(0,inputs!$B$31*(I955-inputs!$B$30))</f>
        <v>46486.999999999993</v>
      </c>
      <c r="K955" s="26">
        <f t="shared" si="182"/>
        <v>20000</v>
      </c>
      <c r="L955" s="25">
        <f>MAX(0,J955*(1+inputs!$B$33)-MAX(0,inputs!$B$31*(K955-inputs!$B$30)))</f>
        <v>47184.304999999986</v>
      </c>
      <c r="M955" s="26">
        <f t="shared" si="183"/>
        <v>28366.666666666664</v>
      </c>
      <c r="N955" s="25">
        <f>MAX(0,L955*(1+inputs!$B$33)-MAX(0,inputs!$B$31*(M955-inputs!$B$30)))</f>
        <v>47155.629574999977</v>
      </c>
      <c r="O955" s="26">
        <f t="shared" si="184"/>
        <v>36733.333333333328</v>
      </c>
      <c r="P955" s="25">
        <f>MAX(0,N955*(1+inputs!$B$33)-MAX(0,inputs!$B$31*(O955-inputs!$B$30)))</f>
        <v>46373.524018624972</v>
      </c>
      <c r="Q955" s="26">
        <f t="shared" si="185"/>
        <v>45100</v>
      </c>
      <c r="R955" s="25">
        <f>MAX(0,P955*(1+inputs!$B$33)-MAX(0,inputs!$B$31*(Q955-inputs!$B$30)))</f>
        <v>44826.686878904336</v>
      </c>
      <c r="S955" s="26">
        <f t="shared" si="186"/>
        <v>53466.666666666664</v>
      </c>
      <c r="T955" s="25">
        <f>MAX(0,R955*(1+inputs!$B$33)-MAX(0,inputs!$B$31*(S955-inputs!$B$30)))</f>
        <v>42503.647182087894</v>
      </c>
      <c r="U955" s="26">
        <f t="shared" si="187"/>
        <v>61833.333333333336</v>
      </c>
      <c r="V955" s="25">
        <f>MAX(0,T955*(1+inputs!$B$33)-MAX(0,inputs!$B$31*(U955-inputs!$B$30)))</f>
        <v>39392.761889819209</v>
      </c>
      <c r="W955" s="26">
        <f t="shared" si="188"/>
        <v>70200</v>
      </c>
      <c r="X955" s="25">
        <f>MAX(0,V955*(1+inputs!$B$33)-MAX(0,inputs!$B$31*(W955-inputs!$B$30)))</f>
        <v>35482.21331816649</v>
      </c>
      <c r="Y955" s="26">
        <f t="shared" si="189"/>
        <v>78566.666666666657</v>
      </c>
      <c r="Z955" s="25">
        <f>MAX(0,X955*(1+inputs!$B$33)-MAX(0,inputs!$B$31*(Y955-inputs!$B$30)))</f>
        <v>30760.006517938982</v>
      </c>
      <c r="AA955" s="25">
        <f>MAX(0,Y955*(1+inputs!$B$33)-MAX(0,inputs!$B$31*(Z955-inputs!$B$30)))</f>
        <v>78793.326080052138</v>
      </c>
      <c r="AB955" s="26">
        <f t="shared" si="190"/>
        <v>95300</v>
      </c>
      <c r="AC955" s="25">
        <f>MAX(0,AA955*(1+inputs!$B$33)-MAX(0,inputs!$B$31*(AB955-inputs!$B$30)))</f>
        <v>73214.785971252917</v>
      </c>
      <c r="AD955" s="26">
        <f>IF(inputs!$B$27="YES",MAX(0,inputs!$B$31*(AB955-inputs!$B$30)),0)</f>
        <v>0</v>
      </c>
      <c r="AE955" s="3">
        <f t="shared" si="191"/>
        <v>34084.050000000003</v>
      </c>
      <c r="AF955" s="1">
        <f t="shared" si="194"/>
        <v>0.42</v>
      </c>
      <c r="AG955" s="8">
        <f t="shared" si="192"/>
        <v>61215.95</v>
      </c>
    </row>
    <row r="956" spans="1:33" x14ac:dyDescent="0.2">
      <c r="A956" s="11">
        <f t="shared" si="193"/>
        <v>95400</v>
      </c>
      <c r="B956" s="15">
        <f>inputs!$C$3-MAX(0,MIN((calculations!A956-inputs!$B$8)*0.5,inputs!$C$3))+IF(AND(inputs!$B$23="YES",A956&lt;=inputs!$B$25),inputs!$B$24,0)</f>
        <v>12570</v>
      </c>
      <c r="C956" s="15">
        <f>MAX(0,MIN(A956-B956,inputs!$C$4)*inputs!$B$3)</f>
        <v>7540.2000000000007</v>
      </c>
      <c r="D956" s="16">
        <f>MAX(0,(MIN(A956,inputs!$C$5)-(inputs!$C$4+B956))*inputs!$B$4)</f>
        <v>18051.600000000002</v>
      </c>
      <c r="E956" s="16">
        <f>MAX(0, (calculations!A956-inputs!$C$5)*inputs!$B$5)</f>
        <v>0</v>
      </c>
      <c r="F956" s="19">
        <f>MAX(0,inputs!$B$13*(MIN(calculations!A956,inputs!$C$14)-inputs!$C$13))+MAX(0,inputs!$B$14*(calculations!A956-inputs!$C$14))</f>
        <v>5897.85</v>
      </c>
      <c r="G956" s="22">
        <f>MAX(MIN((calculations!A956-inputs!$B$21)/10000,100%),0) * inputs!$B$18</f>
        <v>2636.4</v>
      </c>
      <c r="H956" s="22">
        <f>IF(AND(inputs!$B$35="YES", calculations!A956&gt;=inputs!$B$36,calculations!A956&lt;inputs!$B$37),inputs!$B$38*MIN(2,inputs!$B$17),0)</f>
        <v>0</v>
      </c>
      <c r="I956" s="25">
        <f>MIN(inputs!$B$32,A956)</f>
        <v>20000</v>
      </c>
      <c r="J956" s="25">
        <f>inputs!$B$29*(1+inputs!$B$33)-MAX(0,inputs!$B$31*(I956-inputs!$B$30))</f>
        <v>46486.999999999993</v>
      </c>
      <c r="K956" s="26">
        <f t="shared" si="182"/>
        <v>20000</v>
      </c>
      <c r="L956" s="25">
        <f>MAX(0,J956*(1+inputs!$B$33)-MAX(0,inputs!$B$31*(K956-inputs!$B$30)))</f>
        <v>47184.304999999986</v>
      </c>
      <c r="M956" s="26">
        <f t="shared" si="183"/>
        <v>28377.777777777777</v>
      </c>
      <c r="N956" s="25">
        <f>MAX(0,L956*(1+inputs!$B$33)-MAX(0,inputs!$B$31*(M956-inputs!$B$30)))</f>
        <v>47154.629574999977</v>
      </c>
      <c r="O956" s="26">
        <f t="shared" si="184"/>
        <v>36755.555555555555</v>
      </c>
      <c r="P956" s="25">
        <f>MAX(0,N956*(1+inputs!$B$33)-MAX(0,inputs!$B$31*(O956-inputs!$B$30)))</f>
        <v>46370.509018624973</v>
      </c>
      <c r="Q956" s="26">
        <f t="shared" si="185"/>
        <v>45133.333333333328</v>
      </c>
      <c r="R956" s="25">
        <f>MAX(0,P956*(1+inputs!$B$33)-MAX(0,inputs!$B$31*(Q956-inputs!$B$30)))</f>
        <v>44820.626653904343</v>
      </c>
      <c r="S956" s="26">
        <f t="shared" si="186"/>
        <v>53511.111111111109</v>
      </c>
      <c r="T956" s="25">
        <f>MAX(0,R956*(1+inputs!$B$33)-MAX(0,inputs!$B$31*(S956-inputs!$B$30)))</f>
        <v>42493.496053712901</v>
      </c>
      <c r="U956" s="26">
        <f t="shared" si="187"/>
        <v>61888.888888888891</v>
      </c>
      <c r="V956" s="25">
        <f>MAX(0,T956*(1+inputs!$B$33)-MAX(0,inputs!$B$31*(U956-inputs!$B$30)))</f>
        <v>39377.458494518585</v>
      </c>
      <c r="W956" s="26">
        <f t="shared" si="188"/>
        <v>70266.666666666657</v>
      </c>
      <c r="X956" s="25">
        <f>MAX(0,V956*(1+inputs!$B$33)-MAX(0,inputs!$B$31*(W956-inputs!$B$30)))</f>
        <v>35460.680371936367</v>
      </c>
      <c r="Y956" s="26">
        <f t="shared" si="189"/>
        <v>78644.444444444438</v>
      </c>
      <c r="Z956" s="25">
        <f>MAX(0,X956*(1+inputs!$B$33)-MAX(0,inputs!$B$31*(Y956-inputs!$B$30)))</f>
        <v>30731.150577515411</v>
      </c>
      <c r="AA956" s="25">
        <f>MAX(0,Y956*(1+inputs!$B$33)-MAX(0,inputs!$B$31*(Z956-inputs!$B$30)))</f>
        <v>78874.867559134713</v>
      </c>
      <c r="AB956" s="26">
        <f t="shared" si="190"/>
        <v>95400</v>
      </c>
      <c r="AC956" s="25">
        <f>MAX(0,AA956*(1+inputs!$B$33)-MAX(0,inputs!$B$31*(AB956-inputs!$B$30)))</f>
        <v>73288.550572521723</v>
      </c>
      <c r="AD956" s="26">
        <f>IF(inputs!$B$27="YES",MAX(0,inputs!$B$31*(AB956-inputs!$B$30)),0)</f>
        <v>0</v>
      </c>
      <c r="AE956" s="3">
        <f t="shared" si="191"/>
        <v>34126.050000000003</v>
      </c>
      <c r="AF956" s="1">
        <f t="shared" si="194"/>
        <v>0.42</v>
      </c>
      <c r="AG956" s="8">
        <f t="shared" si="192"/>
        <v>61273.95</v>
      </c>
    </row>
    <row r="957" spans="1:33" x14ac:dyDescent="0.2">
      <c r="A957" s="11">
        <f t="shared" si="193"/>
        <v>95500</v>
      </c>
      <c r="B957" s="15">
        <f>inputs!$C$3-MAX(0,MIN((calculations!A957-inputs!$B$8)*0.5,inputs!$C$3))+IF(AND(inputs!$B$23="YES",A957&lt;=inputs!$B$25),inputs!$B$24,0)</f>
        <v>12570</v>
      </c>
      <c r="C957" s="15">
        <f>MAX(0,MIN(A957-B957,inputs!$C$4)*inputs!$B$3)</f>
        <v>7540.2000000000007</v>
      </c>
      <c r="D957" s="16">
        <f>MAX(0,(MIN(A957,inputs!$C$5)-(inputs!$C$4+B957))*inputs!$B$4)</f>
        <v>18091.600000000002</v>
      </c>
      <c r="E957" s="16">
        <f>MAX(0, (calculations!A957-inputs!$C$5)*inputs!$B$5)</f>
        <v>0</v>
      </c>
      <c r="F957" s="19">
        <f>MAX(0,inputs!$B$13*(MIN(calculations!A957,inputs!$C$14)-inputs!$C$13))+MAX(0,inputs!$B$14*(calculations!A957-inputs!$C$14))</f>
        <v>5899.85</v>
      </c>
      <c r="G957" s="22">
        <f>MAX(MIN((calculations!A957-inputs!$B$21)/10000,100%),0) * inputs!$B$18</f>
        <v>2636.4</v>
      </c>
      <c r="H957" s="22">
        <f>IF(AND(inputs!$B$35="YES", calculations!A957&gt;=inputs!$B$36,calculations!A957&lt;inputs!$B$37),inputs!$B$38*MIN(2,inputs!$B$17),0)</f>
        <v>0</v>
      </c>
      <c r="I957" s="25">
        <f>MIN(inputs!$B$32,A957)</f>
        <v>20000</v>
      </c>
      <c r="J957" s="25">
        <f>inputs!$B$29*(1+inputs!$B$33)-MAX(0,inputs!$B$31*(I957-inputs!$B$30))</f>
        <v>46486.999999999993</v>
      </c>
      <c r="K957" s="26">
        <f t="shared" si="182"/>
        <v>20000</v>
      </c>
      <c r="L957" s="25">
        <f>MAX(0,J957*(1+inputs!$B$33)-MAX(0,inputs!$B$31*(K957-inputs!$B$30)))</f>
        <v>47184.304999999986</v>
      </c>
      <c r="M957" s="26">
        <f t="shared" si="183"/>
        <v>28388.888888888891</v>
      </c>
      <c r="N957" s="25">
        <f>MAX(0,L957*(1+inputs!$B$33)-MAX(0,inputs!$B$31*(M957-inputs!$B$30)))</f>
        <v>47153.629574999977</v>
      </c>
      <c r="O957" s="26">
        <f t="shared" si="184"/>
        <v>36777.777777777781</v>
      </c>
      <c r="P957" s="25">
        <f>MAX(0,N957*(1+inputs!$B$33)-MAX(0,inputs!$B$31*(O957-inputs!$B$30)))</f>
        <v>46367.494018624973</v>
      </c>
      <c r="Q957" s="26">
        <f t="shared" si="185"/>
        <v>45166.666666666672</v>
      </c>
      <c r="R957" s="25">
        <f>MAX(0,P957*(1+inputs!$B$33)-MAX(0,inputs!$B$31*(Q957-inputs!$B$30)))</f>
        <v>44814.566428904342</v>
      </c>
      <c r="S957" s="26">
        <f t="shared" si="186"/>
        <v>53555.555555555555</v>
      </c>
      <c r="T957" s="25">
        <f>MAX(0,R957*(1+inputs!$B$33)-MAX(0,inputs!$B$31*(S957-inputs!$B$30)))</f>
        <v>42483.3449253379</v>
      </c>
      <c r="U957" s="26">
        <f t="shared" si="187"/>
        <v>61944.444444444445</v>
      </c>
      <c r="V957" s="25">
        <f>MAX(0,T957*(1+inputs!$B$33)-MAX(0,inputs!$B$31*(U957-inputs!$B$30)))</f>
        <v>39362.155099217962</v>
      </c>
      <c r="W957" s="26">
        <f t="shared" si="188"/>
        <v>70333.333333333343</v>
      </c>
      <c r="X957" s="25">
        <f>MAX(0,V957*(1+inputs!$B$33)-MAX(0,inputs!$B$31*(W957-inputs!$B$30)))</f>
        <v>35439.147425706222</v>
      </c>
      <c r="Y957" s="26">
        <f t="shared" si="189"/>
        <v>78722.222222222219</v>
      </c>
      <c r="Z957" s="25">
        <f>MAX(0,X957*(1+inputs!$B$33)-MAX(0,inputs!$B$31*(Y957-inputs!$B$30)))</f>
        <v>30702.294637091811</v>
      </c>
      <c r="AA957" s="25">
        <f>MAX(0,Y957*(1+inputs!$B$33)-MAX(0,inputs!$B$31*(Z957-inputs!$B$30)))</f>
        <v>78956.409038217287</v>
      </c>
      <c r="AB957" s="26">
        <f t="shared" si="190"/>
        <v>95500</v>
      </c>
      <c r="AC957" s="25">
        <f>MAX(0,AA957*(1+inputs!$B$33)-MAX(0,inputs!$B$31*(AB957-inputs!$B$30)))</f>
        <v>73362.315173790543</v>
      </c>
      <c r="AD957" s="26">
        <f>IF(inputs!$B$27="YES",MAX(0,inputs!$B$31*(AB957-inputs!$B$30)),0)</f>
        <v>0</v>
      </c>
      <c r="AE957" s="3">
        <f t="shared" si="191"/>
        <v>34168.050000000003</v>
      </c>
      <c r="AF957" s="1">
        <f t="shared" si="194"/>
        <v>0.42</v>
      </c>
      <c r="AG957" s="8">
        <f t="shared" si="192"/>
        <v>61331.95</v>
      </c>
    </row>
    <row r="958" spans="1:33" x14ac:dyDescent="0.2">
      <c r="A958" s="11">
        <f t="shared" si="193"/>
        <v>95600</v>
      </c>
      <c r="B958" s="15">
        <f>inputs!$C$3-MAX(0,MIN((calculations!A958-inputs!$B$8)*0.5,inputs!$C$3))+IF(AND(inputs!$B$23="YES",A958&lt;=inputs!$B$25),inputs!$B$24,0)</f>
        <v>12570</v>
      </c>
      <c r="C958" s="15">
        <f>MAX(0,MIN(A958-B958,inputs!$C$4)*inputs!$B$3)</f>
        <v>7540.2000000000007</v>
      </c>
      <c r="D958" s="16">
        <f>MAX(0,(MIN(A958,inputs!$C$5)-(inputs!$C$4+B958))*inputs!$B$4)</f>
        <v>18131.600000000002</v>
      </c>
      <c r="E958" s="16">
        <f>MAX(0, (calculations!A958-inputs!$C$5)*inputs!$B$5)</f>
        <v>0</v>
      </c>
      <c r="F958" s="19">
        <f>MAX(0,inputs!$B$13*(MIN(calculations!A958,inputs!$C$14)-inputs!$C$13))+MAX(0,inputs!$B$14*(calculations!A958-inputs!$C$14))</f>
        <v>5901.85</v>
      </c>
      <c r="G958" s="22">
        <f>MAX(MIN((calculations!A958-inputs!$B$21)/10000,100%),0) * inputs!$B$18</f>
        <v>2636.4</v>
      </c>
      <c r="H958" s="22">
        <f>IF(AND(inputs!$B$35="YES", calculations!A958&gt;=inputs!$B$36,calculations!A958&lt;inputs!$B$37),inputs!$B$38*MIN(2,inputs!$B$17),0)</f>
        <v>0</v>
      </c>
      <c r="I958" s="25">
        <f>MIN(inputs!$B$32,A958)</f>
        <v>20000</v>
      </c>
      <c r="J958" s="25">
        <f>inputs!$B$29*(1+inputs!$B$33)-MAX(0,inputs!$B$31*(I958-inputs!$B$30))</f>
        <v>46486.999999999993</v>
      </c>
      <c r="K958" s="26">
        <f t="shared" si="182"/>
        <v>20000</v>
      </c>
      <c r="L958" s="25">
        <f>MAX(0,J958*(1+inputs!$B$33)-MAX(0,inputs!$B$31*(K958-inputs!$B$30)))</f>
        <v>47184.304999999986</v>
      </c>
      <c r="M958" s="26">
        <f t="shared" si="183"/>
        <v>28400</v>
      </c>
      <c r="N958" s="25">
        <f>MAX(0,L958*(1+inputs!$B$33)-MAX(0,inputs!$B$31*(M958-inputs!$B$30)))</f>
        <v>47152.629574999977</v>
      </c>
      <c r="O958" s="26">
        <f t="shared" si="184"/>
        <v>36800</v>
      </c>
      <c r="P958" s="25">
        <f>MAX(0,N958*(1+inputs!$B$33)-MAX(0,inputs!$B$31*(O958-inputs!$B$30)))</f>
        <v>46364.479018624967</v>
      </c>
      <c r="Q958" s="26">
        <f t="shared" si="185"/>
        <v>45200</v>
      </c>
      <c r="R958" s="25">
        <f>MAX(0,P958*(1+inputs!$B$33)-MAX(0,inputs!$B$31*(Q958-inputs!$B$30)))</f>
        <v>44808.506203904333</v>
      </c>
      <c r="S958" s="26">
        <f t="shared" si="186"/>
        <v>53600</v>
      </c>
      <c r="T958" s="25">
        <f>MAX(0,R958*(1+inputs!$B$33)-MAX(0,inputs!$B$31*(S958-inputs!$B$30)))</f>
        <v>42473.193796962893</v>
      </c>
      <c r="U958" s="26">
        <f t="shared" si="187"/>
        <v>62000</v>
      </c>
      <c r="V958" s="25">
        <f>MAX(0,T958*(1+inputs!$B$33)-MAX(0,inputs!$B$31*(U958-inputs!$B$30)))</f>
        <v>39346.851703917331</v>
      </c>
      <c r="W958" s="26">
        <f t="shared" si="188"/>
        <v>70400</v>
      </c>
      <c r="X958" s="25">
        <f>MAX(0,V958*(1+inputs!$B$33)-MAX(0,inputs!$B$31*(W958-inputs!$B$30)))</f>
        <v>35417.614479476084</v>
      </c>
      <c r="Y958" s="26">
        <f t="shared" si="189"/>
        <v>78800</v>
      </c>
      <c r="Z958" s="25">
        <f>MAX(0,X958*(1+inputs!$B$33)-MAX(0,inputs!$B$31*(Y958-inputs!$B$30)))</f>
        <v>30673.438696668225</v>
      </c>
      <c r="AA958" s="25">
        <f>MAX(0,Y958*(1+inputs!$B$33)-MAX(0,inputs!$B$31*(Z958-inputs!$B$30)))</f>
        <v>79037.950517299847</v>
      </c>
      <c r="AB958" s="26">
        <f t="shared" si="190"/>
        <v>95600</v>
      </c>
      <c r="AC958" s="25">
        <f>MAX(0,AA958*(1+inputs!$B$33)-MAX(0,inputs!$B$31*(AB958-inputs!$B$30)))</f>
        <v>73436.079775059334</v>
      </c>
      <c r="AD958" s="26">
        <f>IF(inputs!$B$27="YES",MAX(0,inputs!$B$31*(AB958-inputs!$B$30)),0)</f>
        <v>0</v>
      </c>
      <c r="AE958" s="3">
        <f t="shared" si="191"/>
        <v>34210.050000000003</v>
      </c>
      <c r="AF958" s="1">
        <f t="shared" si="194"/>
        <v>0.42</v>
      </c>
      <c r="AG958" s="8">
        <f t="shared" si="192"/>
        <v>61389.95</v>
      </c>
    </row>
    <row r="959" spans="1:33" x14ac:dyDescent="0.2">
      <c r="A959" s="11">
        <f t="shared" si="193"/>
        <v>95700</v>
      </c>
      <c r="B959" s="15">
        <f>inputs!$C$3-MAX(0,MIN((calculations!A959-inputs!$B$8)*0.5,inputs!$C$3))+IF(AND(inputs!$B$23="YES",A959&lt;=inputs!$B$25),inputs!$B$24,0)</f>
        <v>12570</v>
      </c>
      <c r="C959" s="15">
        <f>MAX(0,MIN(A959-B959,inputs!$C$4)*inputs!$B$3)</f>
        <v>7540.2000000000007</v>
      </c>
      <c r="D959" s="16">
        <f>MAX(0,(MIN(A959,inputs!$C$5)-(inputs!$C$4+B959))*inputs!$B$4)</f>
        <v>18171.600000000002</v>
      </c>
      <c r="E959" s="16">
        <f>MAX(0, (calculations!A959-inputs!$C$5)*inputs!$B$5)</f>
        <v>0</v>
      </c>
      <c r="F959" s="19">
        <f>MAX(0,inputs!$B$13*(MIN(calculations!A959,inputs!$C$14)-inputs!$C$13))+MAX(0,inputs!$B$14*(calculations!A959-inputs!$C$14))</f>
        <v>5903.85</v>
      </c>
      <c r="G959" s="22">
        <f>MAX(MIN((calculations!A959-inputs!$B$21)/10000,100%),0) * inputs!$B$18</f>
        <v>2636.4</v>
      </c>
      <c r="H959" s="22">
        <f>IF(AND(inputs!$B$35="YES", calculations!A959&gt;=inputs!$B$36,calculations!A959&lt;inputs!$B$37),inputs!$B$38*MIN(2,inputs!$B$17),0)</f>
        <v>0</v>
      </c>
      <c r="I959" s="25">
        <f>MIN(inputs!$B$32,A959)</f>
        <v>20000</v>
      </c>
      <c r="J959" s="25">
        <f>inputs!$B$29*(1+inputs!$B$33)-MAX(0,inputs!$B$31*(I959-inputs!$B$30))</f>
        <v>46486.999999999993</v>
      </c>
      <c r="K959" s="26">
        <f t="shared" si="182"/>
        <v>20000</v>
      </c>
      <c r="L959" s="25">
        <f>MAX(0,J959*(1+inputs!$B$33)-MAX(0,inputs!$B$31*(K959-inputs!$B$30)))</f>
        <v>47184.304999999986</v>
      </c>
      <c r="M959" s="26">
        <f t="shared" si="183"/>
        <v>28411.111111111109</v>
      </c>
      <c r="N959" s="25">
        <f>MAX(0,L959*(1+inputs!$B$33)-MAX(0,inputs!$B$31*(M959-inputs!$B$30)))</f>
        <v>47151.629574999977</v>
      </c>
      <c r="O959" s="26">
        <f t="shared" si="184"/>
        <v>36822.222222222219</v>
      </c>
      <c r="P959" s="25">
        <f>MAX(0,N959*(1+inputs!$B$33)-MAX(0,inputs!$B$31*(O959-inputs!$B$30)))</f>
        <v>46361.464018624967</v>
      </c>
      <c r="Q959" s="26">
        <f t="shared" si="185"/>
        <v>45233.333333333328</v>
      </c>
      <c r="R959" s="25">
        <f>MAX(0,P959*(1+inputs!$B$33)-MAX(0,inputs!$B$31*(Q959-inputs!$B$30)))</f>
        <v>44802.445978904332</v>
      </c>
      <c r="S959" s="26">
        <f t="shared" si="186"/>
        <v>53644.444444444445</v>
      </c>
      <c r="T959" s="25">
        <f>MAX(0,R959*(1+inputs!$B$33)-MAX(0,inputs!$B$31*(S959-inputs!$B$30)))</f>
        <v>42463.042668587892</v>
      </c>
      <c r="U959" s="26">
        <f t="shared" si="187"/>
        <v>62055.555555555555</v>
      </c>
      <c r="V959" s="25">
        <f>MAX(0,T959*(1+inputs!$B$33)-MAX(0,inputs!$B$31*(U959-inputs!$B$30)))</f>
        <v>39331.548308616701</v>
      </c>
      <c r="W959" s="26">
        <f t="shared" si="188"/>
        <v>70466.666666666657</v>
      </c>
      <c r="X959" s="25">
        <f>MAX(0,V959*(1+inputs!$B$33)-MAX(0,inputs!$B$31*(W959-inputs!$B$30)))</f>
        <v>35396.081533245946</v>
      </c>
      <c r="Y959" s="26">
        <f t="shared" si="189"/>
        <v>78877.777777777781</v>
      </c>
      <c r="Z959" s="25">
        <f>MAX(0,X959*(1+inputs!$B$33)-MAX(0,inputs!$B$31*(Y959-inputs!$B$30)))</f>
        <v>30644.582756244628</v>
      </c>
      <c r="AA959" s="25">
        <f>MAX(0,Y959*(1+inputs!$B$33)-MAX(0,inputs!$B$31*(Z959-inputs!$B$30)))</f>
        <v>79119.491996382421</v>
      </c>
      <c r="AB959" s="26">
        <f t="shared" si="190"/>
        <v>95700</v>
      </c>
      <c r="AC959" s="25">
        <f>MAX(0,AA959*(1+inputs!$B$33)-MAX(0,inputs!$B$31*(AB959-inputs!$B$30)))</f>
        <v>73509.844376328154</v>
      </c>
      <c r="AD959" s="26">
        <f>IF(inputs!$B$27="YES",MAX(0,inputs!$B$31*(AB959-inputs!$B$30)),0)</f>
        <v>0</v>
      </c>
      <c r="AE959" s="3">
        <f t="shared" si="191"/>
        <v>34252.050000000003</v>
      </c>
      <c r="AF959" s="1">
        <f t="shared" si="194"/>
        <v>0.42</v>
      </c>
      <c r="AG959" s="8">
        <f t="shared" si="192"/>
        <v>61447.95</v>
      </c>
    </row>
    <row r="960" spans="1:33" x14ac:dyDescent="0.2">
      <c r="A960" s="11">
        <f t="shared" si="193"/>
        <v>95800</v>
      </c>
      <c r="B960" s="15">
        <f>inputs!$C$3-MAX(0,MIN((calculations!A960-inputs!$B$8)*0.5,inputs!$C$3))+IF(AND(inputs!$B$23="YES",A960&lt;=inputs!$B$25),inputs!$B$24,0)</f>
        <v>12570</v>
      </c>
      <c r="C960" s="15">
        <f>MAX(0,MIN(A960-B960,inputs!$C$4)*inputs!$B$3)</f>
        <v>7540.2000000000007</v>
      </c>
      <c r="D960" s="16">
        <f>MAX(0,(MIN(A960,inputs!$C$5)-(inputs!$C$4+B960))*inputs!$B$4)</f>
        <v>18211.600000000002</v>
      </c>
      <c r="E960" s="16">
        <f>MAX(0, (calculations!A960-inputs!$C$5)*inputs!$B$5)</f>
        <v>0</v>
      </c>
      <c r="F960" s="19">
        <f>MAX(0,inputs!$B$13*(MIN(calculations!A960,inputs!$C$14)-inputs!$C$13))+MAX(0,inputs!$B$14*(calculations!A960-inputs!$C$14))</f>
        <v>5905.85</v>
      </c>
      <c r="G960" s="22">
        <f>MAX(MIN((calculations!A960-inputs!$B$21)/10000,100%),0) * inputs!$B$18</f>
        <v>2636.4</v>
      </c>
      <c r="H960" s="22">
        <f>IF(AND(inputs!$B$35="YES", calculations!A960&gt;=inputs!$B$36,calculations!A960&lt;inputs!$B$37),inputs!$B$38*MIN(2,inputs!$B$17),0)</f>
        <v>0</v>
      </c>
      <c r="I960" s="25">
        <f>MIN(inputs!$B$32,A960)</f>
        <v>20000</v>
      </c>
      <c r="J960" s="25">
        <f>inputs!$B$29*(1+inputs!$B$33)-MAX(0,inputs!$B$31*(I960-inputs!$B$30))</f>
        <v>46486.999999999993</v>
      </c>
      <c r="K960" s="26">
        <f t="shared" si="182"/>
        <v>20000</v>
      </c>
      <c r="L960" s="25">
        <f>MAX(0,J960*(1+inputs!$B$33)-MAX(0,inputs!$B$31*(K960-inputs!$B$30)))</f>
        <v>47184.304999999986</v>
      </c>
      <c r="M960" s="26">
        <f t="shared" si="183"/>
        <v>28422.222222222223</v>
      </c>
      <c r="N960" s="25">
        <f>MAX(0,L960*(1+inputs!$B$33)-MAX(0,inputs!$B$31*(M960-inputs!$B$30)))</f>
        <v>47150.629574999977</v>
      </c>
      <c r="O960" s="26">
        <f t="shared" si="184"/>
        <v>36844.444444444445</v>
      </c>
      <c r="P960" s="25">
        <f>MAX(0,N960*(1+inputs!$B$33)-MAX(0,inputs!$B$31*(O960-inputs!$B$30)))</f>
        <v>46358.449018624968</v>
      </c>
      <c r="Q960" s="26">
        <f t="shared" si="185"/>
        <v>45266.666666666672</v>
      </c>
      <c r="R960" s="25">
        <f>MAX(0,P960*(1+inputs!$B$33)-MAX(0,inputs!$B$31*(Q960-inputs!$B$30)))</f>
        <v>44796.385753904338</v>
      </c>
      <c r="S960" s="26">
        <f t="shared" si="186"/>
        <v>53688.888888888891</v>
      </c>
      <c r="T960" s="25">
        <f>MAX(0,R960*(1+inputs!$B$33)-MAX(0,inputs!$B$31*(S960-inputs!$B$30)))</f>
        <v>42452.891540212899</v>
      </c>
      <c r="U960" s="26">
        <f t="shared" si="187"/>
        <v>62111.111111111109</v>
      </c>
      <c r="V960" s="25">
        <f>MAX(0,T960*(1+inputs!$B$33)-MAX(0,inputs!$B$31*(U960-inputs!$B$30)))</f>
        <v>39316.244913316084</v>
      </c>
      <c r="W960" s="26">
        <f t="shared" si="188"/>
        <v>70533.333333333343</v>
      </c>
      <c r="X960" s="25">
        <f>MAX(0,V960*(1+inputs!$B$33)-MAX(0,inputs!$B$31*(W960-inputs!$B$30)))</f>
        <v>35374.548587015823</v>
      </c>
      <c r="Y960" s="26">
        <f t="shared" si="189"/>
        <v>78955.555555555562</v>
      </c>
      <c r="Z960" s="25">
        <f>MAX(0,X960*(1+inputs!$B$33)-MAX(0,inputs!$B$31*(Y960-inputs!$B$30)))</f>
        <v>30615.726815821057</v>
      </c>
      <c r="AA960" s="25">
        <f>MAX(0,Y960*(1+inputs!$B$33)-MAX(0,inputs!$B$31*(Z960-inputs!$B$30)))</f>
        <v>79201.033475464996</v>
      </c>
      <c r="AB960" s="26">
        <f t="shared" si="190"/>
        <v>95800</v>
      </c>
      <c r="AC960" s="25">
        <f>MAX(0,AA960*(1+inputs!$B$33)-MAX(0,inputs!$B$31*(AB960-inputs!$B$30)))</f>
        <v>73583.608977596959</v>
      </c>
      <c r="AD960" s="26">
        <f>IF(inputs!$B$27="YES",MAX(0,inputs!$B$31*(AB960-inputs!$B$30)),0)</f>
        <v>0</v>
      </c>
      <c r="AE960" s="3">
        <f t="shared" si="191"/>
        <v>34294.050000000003</v>
      </c>
      <c r="AF960" s="1">
        <f t="shared" si="194"/>
        <v>0.42</v>
      </c>
      <c r="AG960" s="8">
        <f t="shared" si="192"/>
        <v>61505.95</v>
      </c>
    </row>
    <row r="961" spans="1:33" x14ac:dyDescent="0.2">
      <c r="A961" s="11">
        <f t="shared" si="193"/>
        <v>95900</v>
      </c>
      <c r="B961" s="15">
        <f>inputs!$C$3-MAX(0,MIN((calculations!A961-inputs!$B$8)*0.5,inputs!$C$3))+IF(AND(inputs!$B$23="YES",A961&lt;=inputs!$B$25),inputs!$B$24,0)</f>
        <v>12570</v>
      </c>
      <c r="C961" s="15">
        <f>MAX(0,MIN(A961-B961,inputs!$C$4)*inputs!$B$3)</f>
        <v>7540.2000000000007</v>
      </c>
      <c r="D961" s="16">
        <f>MAX(0,(MIN(A961,inputs!$C$5)-(inputs!$C$4+B961))*inputs!$B$4)</f>
        <v>18251.600000000002</v>
      </c>
      <c r="E961" s="16">
        <f>MAX(0, (calculations!A961-inputs!$C$5)*inputs!$B$5)</f>
        <v>0</v>
      </c>
      <c r="F961" s="19">
        <f>MAX(0,inputs!$B$13*(MIN(calculations!A961,inputs!$C$14)-inputs!$C$13))+MAX(0,inputs!$B$14*(calculations!A961-inputs!$C$14))</f>
        <v>5907.85</v>
      </c>
      <c r="G961" s="22">
        <f>MAX(MIN((calculations!A961-inputs!$B$21)/10000,100%),0) * inputs!$B$18</f>
        <v>2636.4</v>
      </c>
      <c r="H961" s="22">
        <f>IF(AND(inputs!$B$35="YES", calculations!A961&gt;=inputs!$B$36,calculations!A961&lt;inputs!$B$37),inputs!$B$38*MIN(2,inputs!$B$17),0)</f>
        <v>0</v>
      </c>
      <c r="I961" s="25">
        <f>MIN(inputs!$B$32,A961)</f>
        <v>20000</v>
      </c>
      <c r="J961" s="25">
        <f>inputs!$B$29*(1+inputs!$B$33)-MAX(0,inputs!$B$31*(I961-inputs!$B$30))</f>
        <v>46486.999999999993</v>
      </c>
      <c r="K961" s="26">
        <f t="shared" si="182"/>
        <v>20000</v>
      </c>
      <c r="L961" s="25">
        <f>MAX(0,J961*(1+inputs!$B$33)-MAX(0,inputs!$B$31*(K961-inputs!$B$30)))</f>
        <v>47184.304999999986</v>
      </c>
      <c r="M961" s="26">
        <f t="shared" si="183"/>
        <v>28433.333333333336</v>
      </c>
      <c r="N961" s="25">
        <f>MAX(0,L961*(1+inputs!$B$33)-MAX(0,inputs!$B$31*(M961-inputs!$B$30)))</f>
        <v>47149.629574999977</v>
      </c>
      <c r="O961" s="26">
        <f t="shared" si="184"/>
        <v>36866.666666666672</v>
      </c>
      <c r="P961" s="25">
        <f>MAX(0,N961*(1+inputs!$B$33)-MAX(0,inputs!$B$31*(O961-inputs!$B$30)))</f>
        <v>46355.434018624968</v>
      </c>
      <c r="Q961" s="26">
        <f t="shared" si="185"/>
        <v>45300</v>
      </c>
      <c r="R961" s="25">
        <f>MAX(0,P961*(1+inputs!$B$33)-MAX(0,inputs!$B$31*(Q961-inputs!$B$30)))</f>
        <v>44790.325528904337</v>
      </c>
      <c r="S961" s="26">
        <f t="shared" si="186"/>
        <v>53733.333333333336</v>
      </c>
      <c r="T961" s="25">
        <f>MAX(0,R961*(1+inputs!$B$33)-MAX(0,inputs!$B$31*(S961-inputs!$B$30)))</f>
        <v>42442.740411837898</v>
      </c>
      <c r="U961" s="26">
        <f t="shared" si="187"/>
        <v>62166.666666666664</v>
      </c>
      <c r="V961" s="25">
        <f>MAX(0,T961*(1+inputs!$B$33)-MAX(0,inputs!$B$31*(U961-inputs!$B$30)))</f>
        <v>39300.941518015461</v>
      </c>
      <c r="W961" s="26">
        <f t="shared" si="188"/>
        <v>70600</v>
      </c>
      <c r="X961" s="25">
        <f>MAX(0,V961*(1+inputs!$B$33)-MAX(0,inputs!$B$31*(W961-inputs!$B$30)))</f>
        <v>35353.015640785685</v>
      </c>
      <c r="Y961" s="26">
        <f t="shared" si="189"/>
        <v>79033.333333333343</v>
      </c>
      <c r="Z961" s="25">
        <f>MAX(0,X961*(1+inputs!$B$33)-MAX(0,inputs!$B$31*(Y961-inputs!$B$30)))</f>
        <v>30586.870875397464</v>
      </c>
      <c r="AA961" s="25">
        <f>MAX(0,Y961*(1+inputs!$B$33)-MAX(0,inputs!$B$31*(Z961-inputs!$B$30)))</f>
        <v>79282.574954547556</v>
      </c>
      <c r="AB961" s="26">
        <f t="shared" si="190"/>
        <v>95900</v>
      </c>
      <c r="AC961" s="25">
        <f>MAX(0,AA961*(1+inputs!$B$33)-MAX(0,inputs!$B$31*(AB961-inputs!$B$30)))</f>
        <v>73657.373578865765</v>
      </c>
      <c r="AD961" s="26">
        <f>IF(inputs!$B$27="YES",MAX(0,inputs!$B$31*(AB961-inputs!$B$30)),0)</f>
        <v>0</v>
      </c>
      <c r="AE961" s="3">
        <f t="shared" si="191"/>
        <v>34336.050000000003</v>
      </c>
      <c r="AF961" s="1">
        <f t="shared" si="194"/>
        <v>0.42</v>
      </c>
      <c r="AG961" s="8">
        <f t="shared" si="192"/>
        <v>61563.95</v>
      </c>
    </row>
    <row r="962" spans="1:33" x14ac:dyDescent="0.2">
      <c r="A962" s="11">
        <f t="shared" si="193"/>
        <v>96000</v>
      </c>
      <c r="B962" s="15">
        <f>inputs!$C$3-MAX(0,MIN((calculations!A962-inputs!$B$8)*0.5,inputs!$C$3))+IF(AND(inputs!$B$23="YES",A962&lt;=inputs!$B$25),inputs!$B$24,0)</f>
        <v>12570</v>
      </c>
      <c r="C962" s="15">
        <f>MAX(0,MIN(A962-B962,inputs!$C$4)*inputs!$B$3)</f>
        <v>7540.2000000000007</v>
      </c>
      <c r="D962" s="16">
        <f>MAX(0,(MIN(A962,inputs!$C$5)-(inputs!$C$4+B962))*inputs!$B$4)</f>
        <v>18291.600000000002</v>
      </c>
      <c r="E962" s="16">
        <f>MAX(0, (calculations!A962-inputs!$C$5)*inputs!$B$5)</f>
        <v>0</v>
      </c>
      <c r="F962" s="19">
        <f>MAX(0,inputs!$B$13*(MIN(calculations!A962,inputs!$C$14)-inputs!$C$13))+MAX(0,inputs!$B$14*(calculations!A962-inputs!$C$14))</f>
        <v>5909.85</v>
      </c>
      <c r="G962" s="22">
        <f>MAX(MIN((calculations!A962-inputs!$B$21)/10000,100%),0) * inputs!$B$18</f>
        <v>2636.4</v>
      </c>
      <c r="H962" s="22">
        <f>IF(AND(inputs!$B$35="YES", calculations!A962&gt;=inputs!$B$36,calculations!A962&lt;inputs!$B$37),inputs!$B$38*MIN(2,inputs!$B$17),0)</f>
        <v>0</v>
      </c>
      <c r="I962" s="25">
        <f>MIN(inputs!$B$32,A962)</f>
        <v>20000</v>
      </c>
      <c r="J962" s="25">
        <f>inputs!$B$29*(1+inputs!$B$33)-MAX(0,inputs!$B$31*(I962-inputs!$B$30))</f>
        <v>46486.999999999993</v>
      </c>
      <c r="K962" s="26">
        <f t="shared" ref="K962:K1025" si="195">$I962+(INT(COLUMN(K$1)/2) - 5) * ($A962-$I962)/9</f>
        <v>20000</v>
      </c>
      <c r="L962" s="25">
        <f>MAX(0,J962*(1+inputs!$B$33)-MAX(0,inputs!$B$31*(K962-inputs!$B$30)))</f>
        <v>47184.304999999986</v>
      </c>
      <c r="M962" s="26">
        <f t="shared" ref="M962:M1025" si="196">$I962+(INT(COLUMN(M$1)/2) - 5) * ($A962-$I962)/9</f>
        <v>28444.444444444445</v>
      </c>
      <c r="N962" s="25">
        <f>MAX(0,L962*(1+inputs!$B$33)-MAX(0,inputs!$B$31*(M962-inputs!$B$30)))</f>
        <v>47148.629574999977</v>
      </c>
      <c r="O962" s="26">
        <f t="shared" ref="O962:O1025" si="197">$I962+(INT(COLUMN(O$1)/2) - 5) * ($A962-$I962)/9</f>
        <v>36888.888888888891</v>
      </c>
      <c r="P962" s="25">
        <f>MAX(0,N962*(1+inputs!$B$33)-MAX(0,inputs!$B$31*(O962-inputs!$B$30)))</f>
        <v>46352.419018624969</v>
      </c>
      <c r="Q962" s="26">
        <f t="shared" ref="Q962:Q1025" si="198">$I962+(INT(COLUMN(Q$1)/2) - 5) * ($A962-$I962)/9</f>
        <v>45333.333333333328</v>
      </c>
      <c r="R962" s="25">
        <f>MAX(0,P962*(1+inputs!$B$33)-MAX(0,inputs!$B$31*(Q962-inputs!$B$30)))</f>
        <v>44784.265303904336</v>
      </c>
      <c r="S962" s="26">
        <f t="shared" ref="S962:S1025" si="199">$I962+(INT(COLUMN(S$1)/2) - 5) * ($A962-$I962)/9</f>
        <v>53777.777777777781</v>
      </c>
      <c r="T962" s="25">
        <f>MAX(0,R962*(1+inputs!$B$33)-MAX(0,inputs!$B$31*(S962-inputs!$B$30)))</f>
        <v>42432.589283462898</v>
      </c>
      <c r="U962" s="26">
        <f t="shared" ref="U962:U1025" si="200">$I962+(INT(COLUMN(U$1)/2) - 5) * ($A962-$I962)/9</f>
        <v>62222.222222222219</v>
      </c>
      <c r="V962" s="25">
        <f>MAX(0,T962*(1+inputs!$B$33)-MAX(0,inputs!$B$31*(U962-inputs!$B$30)))</f>
        <v>39285.638122714838</v>
      </c>
      <c r="W962" s="26">
        <f t="shared" ref="W962:W1025" si="201">$I962+(INT(COLUMN(W$1)/2) - 5) * ($A962-$I962)/9</f>
        <v>70666.666666666657</v>
      </c>
      <c r="X962" s="25">
        <f>MAX(0,V962*(1+inputs!$B$33)-MAX(0,inputs!$B$31*(W962-inputs!$B$30)))</f>
        <v>35331.482694555554</v>
      </c>
      <c r="Y962" s="26">
        <f t="shared" ref="Y962:Y1025" si="202">$I962+(INT(COLUMN(Y$1)/2) - 5) * ($A962-$I962)/9</f>
        <v>79111.111111111109</v>
      </c>
      <c r="Z962" s="25">
        <f>MAX(0,X962*(1+inputs!$B$33)-MAX(0,inputs!$B$31*(Y962-inputs!$B$30)))</f>
        <v>30558.014934973882</v>
      </c>
      <c r="AA962" s="25">
        <f>MAX(0,Y962*(1+inputs!$B$33)-MAX(0,inputs!$B$31*(Z962-inputs!$B$30)))</f>
        <v>79364.116433630115</v>
      </c>
      <c r="AB962" s="26">
        <f t="shared" ref="AB962:AB1025" si="203">$I962+(INT(COLUMN(AB$1)/2) - 5) * ($A962-$I962)/9</f>
        <v>96000</v>
      </c>
      <c r="AC962" s="25">
        <f>MAX(0,AA962*(1+inputs!$B$33)-MAX(0,inputs!$B$31*(AB962-inputs!$B$30)))</f>
        <v>73731.138180134556</v>
      </c>
      <c r="AD962" s="26">
        <f>IF(inputs!$B$27="YES",MAX(0,inputs!$B$31*(AB962-inputs!$B$30)),0)</f>
        <v>0</v>
      </c>
      <c r="AE962" s="3">
        <f t="shared" ref="AE962:AE1025" si="204">SUM(C962:G962)+AD962-H962</f>
        <v>34378.050000000003</v>
      </c>
      <c r="AF962" s="1">
        <f t="shared" si="194"/>
        <v>0.42</v>
      </c>
      <c r="AG962" s="8">
        <f t="shared" ref="AG962:AG1025" si="205">A962-AE962</f>
        <v>61621.95</v>
      </c>
    </row>
    <row r="963" spans="1:33" x14ac:dyDescent="0.2">
      <c r="A963" s="11">
        <f t="shared" ref="A963:A1026" si="206">(ROW(A963)-2)*100</f>
        <v>96100</v>
      </c>
      <c r="B963" s="15">
        <f>inputs!$C$3-MAX(0,MIN((calculations!A963-inputs!$B$8)*0.5,inputs!$C$3))+IF(AND(inputs!$B$23="YES",A963&lt;=inputs!$B$25),inputs!$B$24,0)</f>
        <v>12570</v>
      </c>
      <c r="C963" s="15">
        <f>MAX(0,MIN(A963-B963,inputs!$C$4)*inputs!$B$3)</f>
        <v>7540.2000000000007</v>
      </c>
      <c r="D963" s="16">
        <f>MAX(0,(MIN(A963,inputs!$C$5)-(inputs!$C$4+B963))*inputs!$B$4)</f>
        <v>18331.600000000002</v>
      </c>
      <c r="E963" s="16">
        <f>MAX(0, (calculations!A963-inputs!$C$5)*inputs!$B$5)</f>
        <v>0</v>
      </c>
      <c r="F963" s="19">
        <f>MAX(0,inputs!$B$13*(MIN(calculations!A963,inputs!$C$14)-inputs!$C$13))+MAX(0,inputs!$B$14*(calculations!A963-inputs!$C$14))</f>
        <v>5911.85</v>
      </c>
      <c r="G963" s="22">
        <f>MAX(MIN((calculations!A963-inputs!$B$21)/10000,100%),0) * inputs!$B$18</f>
        <v>2636.4</v>
      </c>
      <c r="H963" s="22">
        <f>IF(AND(inputs!$B$35="YES", calculations!A963&gt;=inputs!$B$36,calculations!A963&lt;inputs!$B$37),inputs!$B$38*MIN(2,inputs!$B$17),0)</f>
        <v>0</v>
      </c>
      <c r="I963" s="25">
        <f>MIN(inputs!$B$32,A963)</f>
        <v>20000</v>
      </c>
      <c r="J963" s="25">
        <f>inputs!$B$29*(1+inputs!$B$33)-MAX(0,inputs!$B$31*(I963-inputs!$B$30))</f>
        <v>46486.999999999993</v>
      </c>
      <c r="K963" s="26">
        <f t="shared" si="195"/>
        <v>20000</v>
      </c>
      <c r="L963" s="25">
        <f>MAX(0,J963*(1+inputs!$B$33)-MAX(0,inputs!$B$31*(K963-inputs!$B$30)))</f>
        <v>47184.304999999986</v>
      </c>
      <c r="M963" s="26">
        <f t="shared" si="196"/>
        <v>28455.555555555555</v>
      </c>
      <c r="N963" s="25">
        <f>MAX(0,L963*(1+inputs!$B$33)-MAX(0,inputs!$B$31*(M963-inputs!$B$30)))</f>
        <v>47147.629574999977</v>
      </c>
      <c r="O963" s="26">
        <f t="shared" si="197"/>
        <v>36911.111111111109</v>
      </c>
      <c r="P963" s="25">
        <f>MAX(0,N963*(1+inputs!$B$33)-MAX(0,inputs!$B$31*(O963-inputs!$B$30)))</f>
        <v>46349.404018624969</v>
      </c>
      <c r="Q963" s="26">
        <f t="shared" si="198"/>
        <v>45366.666666666672</v>
      </c>
      <c r="R963" s="25">
        <f>MAX(0,P963*(1+inputs!$B$33)-MAX(0,inputs!$B$31*(Q963-inputs!$B$30)))</f>
        <v>44778.205078904335</v>
      </c>
      <c r="S963" s="26">
        <f t="shared" si="199"/>
        <v>53822.222222222219</v>
      </c>
      <c r="T963" s="25">
        <f>MAX(0,R963*(1+inputs!$B$33)-MAX(0,inputs!$B$31*(S963-inputs!$B$30)))</f>
        <v>42422.438155087897</v>
      </c>
      <c r="U963" s="26">
        <f t="shared" si="200"/>
        <v>62277.777777777781</v>
      </c>
      <c r="V963" s="25">
        <f>MAX(0,T963*(1+inputs!$B$33)-MAX(0,inputs!$B$31*(U963-inputs!$B$30)))</f>
        <v>39270.334727414207</v>
      </c>
      <c r="W963" s="26">
        <f t="shared" si="201"/>
        <v>70733.333333333343</v>
      </c>
      <c r="X963" s="25">
        <f>MAX(0,V963*(1+inputs!$B$33)-MAX(0,inputs!$B$31*(W963-inputs!$B$30)))</f>
        <v>35309.949748325416</v>
      </c>
      <c r="Y963" s="26">
        <f t="shared" si="202"/>
        <v>79188.888888888891</v>
      </c>
      <c r="Z963" s="25">
        <f>MAX(0,X963*(1+inputs!$B$33)-MAX(0,inputs!$B$31*(Y963-inputs!$B$30)))</f>
        <v>30529.158994550296</v>
      </c>
      <c r="AA963" s="25">
        <f>MAX(0,Y963*(1+inputs!$B$33)-MAX(0,inputs!$B$31*(Z963-inputs!$B$30)))</f>
        <v>79445.65791271269</v>
      </c>
      <c r="AB963" s="26">
        <f t="shared" si="203"/>
        <v>96100</v>
      </c>
      <c r="AC963" s="25">
        <f>MAX(0,AA963*(1+inputs!$B$33)-MAX(0,inputs!$B$31*(AB963-inputs!$B$30)))</f>
        <v>73804.902781403376</v>
      </c>
      <c r="AD963" s="26">
        <f>IF(inputs!$B$27="YES",MAX(0,inputs!$B$31*(AB963-inputs!$B$30)),0)</f>
        <v>0</v>
      </c>
      <c r="AE963" s="3">
        <f t="shared" si="204"/>
        <v>34420.050000000003</v>
      </c>
      <c r="AF963" s="1">
        <f t="shared" ref="AF963:AF1026" si="207">(AE964-AE963)/100</f>
        <v>0.42</v>
      </c>
      <c r="AG963" s="8">
        <f t="shared" si="205"/>
        <v>61679.95</v>
      </c>
    </row>
    <row r="964" spans="1:33" x14ac:dyDescent="0.2">
      <c r="A964" s="11">
        <f t="shared" si="206"/>
        <v>96200</v>
      </c>
      <c r="B964" s="15">
        <f>inputs!$C$3-MAX(0,MIN((calculations!A964-inputs!$B$8)*0.5,inputs!$C$3))+IF(AND(inputs!$B$23="YES",A964&lt;=inputs!$B$25),inputs!$B$24,0)</f>
        <v>12570</v>
      </c>
      <c r="C964" s="15">
        <f>MAX(0,MIN(A964-B964,inputs!$C$4)*inputs!$B$3)</f>
        <v>7540.2000000000007</v>
      </c>
      <c r="D964" s="16">
        <f>MAX(0,(MIN(A964,inputs!$C$5)-(inputs!$C$4+B964))*inputs!$B$4)</f>
        <v>18371.600000000002</v>
      </c>
      <c r="E964" s="16">
        <f>MAX(0, (calculations!A964-inputs!$C$5)*inputs!$B$5)</f>
        <v>0</v>
      </c>
      <c r="F964" s="19">
        <f>MAX(0,inputs!$B$13*(MIN(calculations!A964,inputs!$C$14)-inputs!$C$13))+MAX(0,inputs!$B$14*(calculations!A964-inputs!$C$14))</f>
        <v>5913.85</v>
      </c>
      <c r="G964" s="22">
        <f>MAX(MIN((calculations!A964-inputs!$B$21)/10000,100%),0) * inputs!$B$18</f>
        <v>2636.4</v>
      </c>
      <c r="H964" s="22">
        <f>IF(AND(inputs!$B$35="YES", calculations!A964&gt;=inputs!$B$36,calculations!A964&lt;inputs!$B$37),inputs!$B$38*MIN(2,inputs!$B$17),0)</f>
        <v>0</v>
      </c>
      <c r="I964" s="25">
        <f>MIN(inputs!$B$32,A964)</f>
        <v>20000</v>
      </c>
      <c r="J964" s="25">
        <f>inputs!$B$29*(1+inputs!$B$33)-MAX(0,inputs!$B$31*(I964-inputs!$B$30))</f>
        <v>46486.999999999993</v>
      </c>
      <c r="K964" s="26">
        <f t="shared" si="195"/>
        <v>20000</v>
      </c>
      <c r="L964" s="25">
        <f>MAX(0,J964*(1+inputs!$B$33)-MAX(0,inputs!$B$31*(K964-inputs!$B$30)))</f>
        <v>47184.304999999986</v>
      </c>
      <c r="M964" s="26">
        <f t="shared" si="196"/>
        <v>28466.666666666664</v>
      </c>
      <c r="N964" s="25">
        <f>MAX(0,L964*(1+inputs!$B$33)-MAX(0,inputs!$B$31*(M964-inputs!$B$30)))</f>
        <v>47146.629574999977</v>
      </c>
      <c r="O964" s="26">
        <f t="shared" si="197"/>
        <v>36933.333333333328</v>
      </c>
      <c r="P964" s="25">
        <f>MAX(0,N964*(1+inputs!$B$33)-MAX(0,inputs!$B$31*(O964-inputs!$B$30)))</f>
        <v>46346.38901862497</v>
      </c>
      <c r="Q964" s="26">
        <f t="shared" si="198"/>
        <v>45400</v>
      </c>
      <c r="R964" s="25">
        <f>MAX(0,P964*(1+inputs!$B$33)-MAX(0,inputs!$B$31*(Q964-inputs!$B$30)))</f>
        <v>44772.144853904341</v>
      </c>
      <c r="S964" s="26">
        <f t="shared" si="199"/>
        <v>53866.666666666664</v>
      </c>
      <c r="T964" s="25">
        <f>MAX(0,R964*(1+inputs!$B$33)-MAX(0,inputs!$B$31*(S964-inputs!$B$30)))</f>
        <v>42412.287026712896</v>
      </c>
      <c r="U964" s="26">
        <f t="shared" si="200"/>
        <v>62333.333333333336</v>
      </c>
      <c r="V964" s="25">
        <f>MAX(0,T964*(1+inputs!$B$33)-MAX(0,inputs!$B$31*(U964-inputs!$B$30)))</f>
        <v>39255.031332113584</v>
      </c>
      <c r="W964" s="26">
        <f t="shared" si="201"/>
        <v>70800</v>
      </c>
      <c r="X964" s="25">
        <f>MAX(0,V964*(1+inputs!$B$33)-MAX(0,inputs!$B$31*(W964-inputs!$B$30)))</f>
        <v>35288.416802095278</v>
      </c>
      <c r="Y964" s="26">
        <f t="shared" si="202"/>
        <v>79266.666666666657</v>
      </c>
      <c r="Z964" s="25">
        <f>MAX(0,X964*(1+inputs!$B$33)-MAX(0,inputs!$B$31*(Y964-inputs!$B$30)))</f>
        <v>30500.303054126704</v>
      </c>
      <c r="AA964" s="25">
        <f>MAX(0,Y964*(1+inputs!$B$33)-MAX(0,inputs!$B$31*(Z964-inputs!$B$30)))</f>
        <v>79527.199391795235</v>
      </c>
      <c r="AB964" s="26">
        <f t="shared" si="203"/>
        <v>96200</v>
      </c>
      <c r="AC964" s="25">
        <f>MAX(0,AA964*(1+inputs!$B$33)-MAX(0,inputs!$B$31*(AB964-inputs!$B$30)))</f>
        <v>73878.667382672153</v>
      </c>
      <c r="AD964" s="26">
        <f>IF(inputs!$B$27="YES",MAX(0,inputs!$B$31*(AB964-inputs!$B$30)),0)</f>
        <v>0</v>
      </c>
      <c r="AE964" s="3">
        <f t="shared" si="204"/>
        <v>34462.050000000003</v>
      </c>
      <c r="AF964" s="1">
        <f t="shared" si="207"/>
        <v>0.42</v>
      </c>
      <c r="AG964" s="8">
        <f t="shared" si="205"/>
        <v>61737.95</v>
      </c>
    </row>
    <row r="965" spans="1:33" x14ac:dyDescent="0.2">
      <c r="A965" s="11">
        <f t="shared" si="206"/>
        <v>96300</v>
      </c>
      <c r="B965" s="15">
        <f>inputs!$C$3-MAX(0,MIN((calculations!A965-inputs!$B$8)*0.5,inputs!$C$3))+IF(AND(inputs!$B$23="YES",A965&lt;=inputs!$B$25),inputs!$B$24,0)</f>
        <v>12570</v>
      </c>
      <c r="C965" s="15">
        <f>MAX(0,MIN(A965-B965,inputs!$C$4)*inputs!$B$3)</f>
        <v>7540.2000000000007</v>
      </c>
      <c r="D965" s="16">
        <f>MAX(0,(MIN(A965,inputs!$C$5)-(inputs!$C$4+B965))*inputs!$B$4)</f>
        <v>18411.600000000002</v>
      </c>
      <c r="E965" s="16">
        <f>MAX(0, (calculations!A965-inputs!$C$5)*inputs!$B$5)</f>
        <v>0</v>
      </c>
      <c r="F965" s="19">
        <f>MAX(0,inputs!$B$13*(MIN(calculations!A965,inputs!$C$14)-inputs!$C$13))+MAX(0,inputs!$B$14*(calculations!A965-inputs!$C$14))</f>
        <v>5915.85</v>
      </c>
      <c r="G965" s="22">
        <f>MAX(MIN((calculations!A965-inputs!$B$21)/10000,100%),0) * inputs!$B$18</f>
        <v>2636.4</v>
      </c>
      <c r="H965" s="22">
        <f>IF(AND(inputs!$B$35="YES", calculations!A965&gt;=inputs!$B$36,calculations!A965&lt;inputs!$B$37),inputs!$B$38*MIN(2,inputs!$B$17),0)</f>
        <v>0</v>
      </c>
      <c r="I965" s="25">
        <f>MIN(inputs!$B$32,A965)</f>
        <v>20000</v>
      </c>
      <c r="J965" s="25">
        <f>inputs!$B$29*(1+inputs!$B$33)-MAX(0,inputs!$B$31*(I965-inputs!$B$30))</f>
        <v>46486.999999999993</v>
      </c>
      <c r="K965" s="26">
        <f t="shared" si="195"/>
        <v>20000</v>
      </c>
      <c r="L965" s="25">
        <f>MAX(0,J965*(1+inputs!$B$33)-MAX(0,inputs!$B$31*(K965-inputs!$B$30)))</f>
        <v>47184.304999999986</v>
      </c>
      <c r="M965" s="26">
        <f t="shared" si="196"/>
        <v>28477.777777777777</v>
      </c>
      <c r="N965" s="25">
        <f>MAX(0,L965*(1+inputs!$B$33)-MAX(0,inputs!$B$31*(M965-inputs!$B$30)))</f>
        <v>47145.629574999977</v>
      </c>
      <c r="O965" s="26">
        <f t="shared" si="197"/>
        <v>36955.555555555555</v>
      </c>
      <c r="P965" s="25">
        <f>MAX(0,N965*(1+inputs!$B$33)-MAX(0,inputs!$B$31*(O965-inputs!$B$30)))</f>
        <v>46343.374018624971</v>
      </c>
      <c r="Q965" s="26">
        <f t="shared" si="198"/>
        <v>45433.333333333328</v>
      </c>
      <c r="R965" s="25">
        <f>MAX(0,P965*(1+inputs!$B$33)-MAX(0,inputs!$B$31*(Q965-inputs!$B$30)))</f>
        <v>44766.08462890434</v>
      </c>
      <c r="S965" s="26">
        <f t="shared" si="199"/>
        <v>53911.111111111109</v>
      </c>
      <c r="T965" s="25">
        <f>MAX(0,R965*(1+inputs!$B$33)-MAX(0,inputs!$B$31*(S965-inputs!$B$30)))</f>
        <v>42402.135898337896</v>
      </c>
      <c r="U965" s="26">
        <f t="shared" si="200"/>
        <v>62388.888888888891</v>
      </c>
      <c r="V965" s="25">
        <f>MAX(0,T965*(1+inputs!$B$33)-MAX(0,inputs!$B$31*(U965-inputs!$B$30)))</f>
        <v>39239.72793681296</v>
      </c>
      <c r="W965" s="26">
        <f t="shared" si="201"/>
        <v>70866.666666666657</v>
      </c>
      <c r="X965" s="25">
        <f>MAX(0,V965*(1+inputs!$B$33)-MAX(0,inputs!$B$31*(W965-inputs!$B$30)))</f>
        <v>35266.883855865148</v>
      </c>
      <c r="Y965" s="26">
        <f t="shared" si="202"/>
        <v>79344.444444444438</v>
      </c>
      <c r="Z965" s="25">
        <f>MAX(0,X965*(1+inputs!$B$33)-MAX(0,inputs!$B$31*(Y965-inputs!$B$30)))</f>
        <v>30471.447113703125</v>
      </c>
      <c r="AA965" s="25">
        <f>MAX(0,Y965*(1+inputs!$B$33)-MAX(0,inputs!$B$31*(Z965-inputs!$B$30)))</f>
        <v>79608.740870877809</v>
      </c>
      <c r="AB965" s="26">
        <f t="shared" si="203"/>
        <v>96300</v>
      </c>
      <c r="AC965" s="25">
        <f>MAX(0,AA965*(1+inputs!$B$33)-MAX(0,inputs!$B$31*(AB965-inputs!$B$30)))</f>
        <v>73952.431983940973</v>
      </c>
      <c r="AD965" s="26">
        <f>IF(inputs!$B$27="YES",MAX(0,inputs!$B$31*(AB965-inputs!$B$30)),0)</f>
        <v>0</v>
      </c>
      <c r="AE965" s="3">
        <f t="shared" si="204"/>
        <v>34504.050000000003</v>
      </c>
      <c r="AF965" s="1">
        <f t="shared" si="207"/>
        <v>0.42</v>
      </c>
      <c r="AG965" s="8">
        <f t="shared" si="205"/>
        <v>61795.95</v>
      </c>
    </row>
    <row r="966" spans="1:33" x14ac:dyDescent="0.2">
      <c r="A966" s="11">
        <f t="shared" si="206"/>
        <v>96400</v>
      </c>
      <c r="B966" s="15">
        <f>inputs!$C$3-MAX(0,MIN((calculations!A966-inputs!$B$8)*0.5,inputs!$C$3))+IF(AND(inputs!$B$23="YES",A966&lt;=inputs!$B$25),inputs!$B$24,0)</f>
        <v>12570</v>
      </c>
      <c r="C966" s="15">
        <f>MAX(0,MIN(A966-B966,inputs!$C$4)*inputs!$B$3)</f>
        <v>7540.2000000000007</v>
      </c>
      <c r="D966" s="16">
        <f>MAX(0,(MIN(A966,inputs!$C$5)-(inputs!$C$4+B966))*inputs!$B$4)</f>
        <v>18451.600000000002</v>
      </c>
      <c r="E966" s="16">
        <f>MAX(0, (calculations!A966-inputs!$C$5)*inputs!$B$5)</f>
        <v>0</v>
      </c>
      <c r="F966" s="19">
        <f>MAX(0,inputs!$B$13*(MIN(calculations!A966,inputs!$C$14)-inputs!$C$13))+MAX(0,inputs!$B$14*(calculations!A966-inputs!$C$14))</f>
        <v>5917.85</v>
      </c>
      <c r="G966" s="22">
        <f>MAX(MIN((calculations!A966-inputs!$B$21)/10000,100%),0) * inputs!$B$18</f>
        <v>2636.4</v>
      </c>
      <c r="H966" s="22">
        <f>IF(AND(inputs!$B$35="YES", calculations!A966&gt;=inputs!$B$36,calculations!A966&lt;inputs!$B$37),inputs!$B$38*MIN(2,inputs!$B$17),0)</f>
        <v>0</v>
      </c>
      <c r="I966" s="25">
        <f>MIN(inputs!$B$32,A966)</f>
        <v>20000</v>
      </c>
      <c r="J966" s="25">
        <f>inputs!$B$29*(1+inputs!$B$33)-MAX(0,inputs!$B$31*(I966-inputs!$B$30))</f>
        <v>46486.999999999993</v>
      </c>
      <c r="K966" s="26">
        <f t="shared" si="195"/>
        <v>20000</v>
      </c>
      <c r="L966" s="25">
        <f>MAX(0,J966*(1+inputs!$B$33)-MAX(0,inputs!$B$31*(K966-inputs!$B$30)))</f>
        <v>47184.304999999986</v>
      </c>
      <c r="M966" s="26">
        <f t="shared" si="196"/>
        <v>28488.888888888891</v>
      </c>
      <c r="N966" s="25">
        <f>MAX(0,L966*(1+inputs!$B$33)-MAX(0,inputs!$B$31*(M966-inputs!$B$30)))</f>
        <v>47144.629574999977</v>
      </c>
      <c r="O966" s="26">
        <f t="shared" si="197"/>
        <v>36977.777777777781</v>
      </c>
      <c r="P966" s="25">
        <f>MAX(0,N966*(1+inputs!$B$33)-MAX(0,inputs!$B$31*(O966-inputs!$B$30)))</f>
        <v>46340.359018624971</v>
      </c>
      <c r="Q966" s="26">
        <f t="shared" si="198"/>
        <v>45466.666666666672</v>
      </c>
      <c r="R966" s="25">
        <f>MAX(0,P966*(1+inputs!$B$33)-MAX(0,inputs!$B$31*(Q966-inputs!$B$30)))</f>
        <v>44760.024403904339</v>
      </c>
      <c r="S966" s="26">
        <f t="shared" si="199"/>
        <v>53955.555555555555</v>
      </c>
      <c r="T966" s="25">
        <f>MAX(0,R966*(1+inputs!$B$33)-MAX(0,inputs!$B$31*(S966-inputs!$B$30)))</f>
        <v>42391.984769962895</v>
      </c>
      <c r="U966" s="26">
        <f t="shared" si="200"/>
        <v>62444.444444444445</v>
      </c>
      <c r="V966" s="25">
        <f>MAX(0,T966*(1+inputs!$B$33)-MAX(0,inputs!$B$31*(U966-inputs!$B$30)))</f>
        <v>39224.42454151233</v>
      </c>
      <c r="W966" s="26">
        <f t="shared" si="201"/>
        <v>70933.333333333343</v>
      </c>
      <c r="X966" s="25">
        <f>MAX(0,V966*(1+inputs!$B$33)-MAX(0,inputs!$B$31*(W966-inputs!$B$30)))</f>
        <v>35245.35090963501</v>
      </c>
      <c r="Y966" s="26">
        <f t="shared" si="202"/>
        <v>79422.222222222219</v>
      </c>
      <c r="Z966" s="25">
        <f>MAX(0,X966*(1+inputs!$B$33)-MAX(0,inputs!$B$31*(Y966-inputs!$B$30)))</f>
        <v>30442.591173279532</v>
      </c>
      <c r="AA966" s="25">
        <f>MAX(0,Y966*(1+inputs!$B$33)-MAX(0,inputs!$B$31*(Z966-inputs!$B$30)))</f>
        <v>79690.282349960384</v>
      </c>
      <c r="AB966" s="26">
        <f t="shared" si="203"/>
        <v>96400</v>
      </c>
      <c r="AC966" s="25">
        <f>MAX(0,AA966*(1+inputs!$B$33)-MAX(0,inputs!$B$31*(AB966-inputs!$B$30)))</f>
        <v>74026.196585209778</v>
      </c>
      <c r="AD966" s="26">
        <f>IF(inputs!$B$27="YES",MAX(0,inputs!$B$31*(AB966-inputs!$B$30)),0)</f>
        <v>0</v>
      </c>
      <c r="AE966" s="3">
        <f t="shared" si="204"/>
        <v>34546.050000000003</v>
      </c>
      <c r="AF966" s="1">
        <f t="shared" si="207"/>
        <v>0.42</v>
      </c>
      <c r="AG966" s="8">
        <f t="shared" si="205"/>
        <v>61853.95</v>
      </c>
    </row>
    <row r="967" spans="1:33" x14ac:dyDescent="0.2">
      <c r="A967" s="11">
        <f t="shared" si="206"/>
        <v>96500</v>
      </c>
      <c r="B967" s="15">
        <f>inputs!$C$3-MAX(0,MIN((calculations!A967-inputs!$B$8)*0.5,inputs!$C$3))+IF(AND(inputs!$B$23="YES",A967&lt;=inputs!$B$25),inputs!$B$24,0)</f>
        <v>12570</v>
      </c>
      <c r="C967" s="15">
        <f>MAX(0,MIN(A967-B967,inputs!$C$4)*inputs!$B$3)</f>
        <v>7540.2000000000007</v>
      </c>
      <c r="D967" s="16">
        <f>MAX(0,(MIN(A967,inputs!$C$5)-(inputs!$C$4+B967))*inputs!$B$4)</f>
        <v>18491.600000000002</v>
      </c>
      <c r="E967" s="16">
        <f>MAX(0, (calculations!A967-inputs!$C$5)*inputs!$B$5)</f>
        <v>0</v>
      </c>
      <c r="F967" s="19">
        <f>MAX(0,inputs!$B$13*(MIN(calculations!A967,inputs!$C$14)-inputs!$C$13))+MAX(0,inputs!$B$14*(calculations!A967-inputs!$C$14))</f>
        <v>5919.85</v>
      </c>
      <c r="G967" s="22">
        <f>MAX(MIN((calculations!A967-inputs!$B$21)/10000,100%),0) * inputs!$B$18</f>
        <v>2636.4</v>
      </c>
      <c r="H967" s="22">
        <f>IF(AND(inputs!$B$35="YES", calculations!A967&gt;=inputs!$B$36,calculations!A967&lt;inputs!$B$37),inputs!$B$38*MIN(2,inputs!$B$17),0)</f>
        <v>0</v>
      </c>
      <c r="I967" s="25">
        <f>MIN(inputs!$B$32,A967)</f>
        <v>20000</v>
      </c>
      <c r="J967" s="25">
        <f>inputs!$B$29*(1+inputs!$B$33)-MAX(0,inputs!$B$31*(I967-inputs!$B$30))</f>
        <v>46486.999999999993</v>
      </c>
      <c r="K967" s="26">
        <f t="shared" si="195"/>
        <v>20000</v>
      </c>
      <c r="L967" s="25">
        <f>MAX(0,J967*(1+inputs!$B$33)-MAX(0,inputs!$B$31*(K967-inputs!$B$30)))</f>
        <v>47184.304999999986</v>
      </c>
      <c r="M967" s="26">
        <f t="shared" si="196"/>
        <v>28500</v>
      </c>
      <c r="N967" s="25">
        <f>MAX(0,L967*(1+inputs!$B$33)-MAX(0,inputs!$B$31*(M967-inputs!$B$30)))</f>
        <v>47143.629574999977</v>
      </c>
      <c r="O967" s="26">
        <f t="shared" si="197"/>
        <v>37000</v>
      </c>
      <c r="P967" s="25">
        <f>MAX(0,N967*(1+inputs!$B$33)-MAX(0,inputs!$B$31*(O967-inputs!$B$30)))</f>
        <v>46337.344018624972</v>
      </c>
      <c r="Q967" s="26">
        <f t="shared" si="198"/>
        <v>45500</v>
      </c>
      <c r="R967" s="25">
        <f>MAX(0,P967*(1+inputs!$B$33)-MAX(0,inputs!$B$31*(Q967-inputs!$B$30)))</f>
        <v>44753.964178904338</v>
      </c>
      <c r="S967" s="26">
        <f t="shared" si="199"/>
        <v>54000</v>
      </c>
      <c r="T967" s="25">
        <f>MAX(0,R967*(1+inputs!$B$33)-MAX(0,inputs!$B$31*(S967-inputs!$B$30)))</f>
        <v>42381.833641587895</v>
      </c>
      <c r="U967" s="26">
        <f t="shared" si="200"/>
        <v>62500</v>
      </c>
      <c r="V967" s="25">
        <f>MAX(0,T967*(1+inputs!$B$33)-MAX(0,inputs!$B$31*(U967-inputs!$B$30)))</f>
        <v>39209.121146211706</v>
      </c>
      <c r="W967" s="26">
        <f t="shared" si="201"/>
        <v>71000</v>
      </c>
      <c r="X967" s="25">
        <f>MAX(0,V967*(1+inputs!$B$33)-MAX(0,inputs!$B$31*(W967-inputs!$B$30)))</f>
        <v>35223.817963404879</v>
      </c>
      <c r="Y967" s="26">
        <f t="shared" si="202"/>
        <v>79500</v>
      </c>
      <c r="Z967" s="25">
        <f>MAX(0,X967*(1+inputs!$B$33)-MAX(0,inputs!$B$31*(Y967-inputs!$B$30)))</f>
        <v>30413.735232855954</v>
      </c>
      <c r="AA967" s="25">
        <f>MAX(0,Y967*(1+inputs!$B$33)-MAX(0,inputs!$B$31*(Z967-inputs!$B$30)))</f>
        <v>79771.823829042944</v>
      </c>
      <c r="AB967" s="26">
        <f t="shared" si="203"/>
        <v>96500</v>
      </c>
      <c r="AC967" s="25">
        <f>MAX(0,AA967*(1+inputs!$B$33)-MAX(0,inputs!$B$31*(AB967-inputs!$B$30)))</f>
        <v>74099.961186478584</v>
      </c>
      <c r="AD967" s="26">
        <f>IF(inputs!$B$27="YES",MAX(0,inputs!$B$31*(AB967-inputs!$B$30)),0)</f>
        <v>0</v>
      </c>
      <c r="AE967" s="3">
        <f t="shared" si="204"/>
        <v>34588.050000000003</v>
      </c>
      <c r="AF967" s="1">
        <f t="shared" si="207"/>
        <v>0.42</v>
      </c>
      <c r="AG967" s="8">
        <f t="shared" si="205"/>
        <v>61911.95</v>
      </c>
    </row>
    <row r="968" spans="1:33" x14ac:dyDescent="0.2">
      <c r="A968" s="11">
        <f t="shared" si="206"/>
        <v>96600</v>
      </c>
      <c r="B968" s="15">
        <f>inputs!$C$3-MAX(0,MIN((calculations!A968-inputs!$B$8)*0.5,inputs!$C$3))+IF(AND(inputs!$B$23="YES",A968&lt;=inputs!$B$25),inputs!$B$24,0)</f>
        <v>12570</v>
      </c>
      <c r="C968" s="15">
        <f>MAX(0,MIN(A968-B968,inputs!$C$4)*inputs!$B$3)</f>
        <v>7540.2000000000007</v>
      </c>
      <c r="D968" s="16">
        <f>MAX(0,(MIN(A968,inputs!$C$5)-(inputs!$C$4+B968))*inputs!$B$4)</f>
        <v>18531.600000000002</v>
      </c>
      <c r="E968" s="16">
        <f>MAX(0, (calculations!A968-inputs!$C$5)*inputs!$B$5)</f>
        <v>0</v>
      </c>
      <c r="F968" s="19">
        <f>MAX(0,inputs!$B$13*(MIN(calculations!A968,inputs!$C$14)-inputs!$C$13))+MAX(0,inputs!$B$14*(calculations!A968-inputs!$C$14))</f>
        <v>5921.85</v>
      </c>
      <c r="G968" s="22">
        <f>MAX(MIN((calculations!A968-inputs!$B$21)/10000,100%),0) * inputs!$B$18</f>
        <v>2636.4</v>
      </c>
      <c r="H968" s="22">
        <f>IF(AND(inputs!$B$35="YES", calculations!A968&gt;=inputs!$B$36,calculations!A968&lt;inputs!$B$37),inputs!$B$38*MIN(2,inputs!$B$17),0)</f>
        <v>0</v>
      </c>
      <c r="I968" s="25">
        <f>MIN(inputs!$B$32,A968)</f>
        <v>20000</v>
      </c>
      <c r="J968" s="25">
        <f>inputs!$B$29*(1+inputs!$B$33)-MAX(0,inputs!$B$31*(I968-inputs!$B$30))</f>
        <v>46486.999999999993</v>
      </c>
      <c r="K968" s="26">
        <f t="shared" si="195"/>
        <v>20000</v>
      </c>
      <c r="L968" s="25">
        <f>MAX(0,J968*(1+inputs!$B$33)-MAX(0,inputs!$B$31*(K968-inputs!$B$30)))</f>
        <v>47184.304999999986</v>
      </c>
      <c r="M968" s="26">
        <f t="shared" si="196"/>
        <v>28511.111111111109</v>
      </c>
      <c r="N968" s="25">
        <f>MAX(0,L968*(1+inputs!$B$33)-MAX(0,inputs!$B$31*(M968-inputs!$B$30)))</f>
        <v>47142.629574999977</v>
      </c>
      <c r="O968" s="26">
        <f t="shared" si="197"/>
        <v>37022.222222222219</v>
      </c>
      <c r="P968" s="25">
        <f>MAX(0,N968*(1+inputs!$B$33)-MAX(0,inputs!$B$31*(O968-inputs!$B$30)))</f>
        <v>46334.329018624972</v>
      </c>
      <c r="Q968" s="26">
        <f t="shared" si="198"/>
        <v>45533.333333333328</v>
      </c>
      <c r="R968" s="25">
        <f>MAX(0,P968*(1+inputs!$B$33)-MAX(0,inputs!$B$31*(Q968-inputs!$B$30)))</f>
        <v>44747.903953904337</v>
      </c>
      <c r="S968" s="26">
        <f t="shared" si="199"/>
        <v>54044.444444444445</v>
      </c>
      <c r="T968" s="25">
        <f>MAX(0,R968*(1+inputs!$B$33)-MAX(0,inputs!$B$31*(S968-inputs!$B$30)))</f>
        <v>42371.682513212894</v>
      </c>
      <c r="U968" s="26">
        <f t="shared" si="200"/>
        <v>62555.555555555555</v>
      </c>
      <c r="V968" s="25">
        <f>MAX(0,T968*(1+inputs!$B$33)-MAX(0,inputs!$B$31*(U968-inputs!$B$30)))</f>
        <v>39193.817750911083</v>
      </c>
      <c r="W968" s="26">
        <f t="shared" si="201"/>
        <v>71066.666666666657</v>
      </c>
      <c r="X968" s="25">
        <f>MAX(0,V968*(1+inputs!$B$33)-MAX(0,inputs!$B$31*(W968-inputs!$B$30)))</f>
        <v>35202.285017174741</v>
      </c>
      <c r="Y968" s="26">
        <f t="shared" si="202"/>
        <v>79577.777777777781</v>
      </c>
      <c r="Z968" s="25">
        <f>MAX(0,X968*(1+inputs!$B$33)-MAX(0,inputs!$B$31*(Y968-inputs!$B$30)))</f>
        <v>30384.879292432357</v>
      </c>
      <c r="AA968" s="25">
        <f>MAX(0,Y968*(1+inputs!$B$33)-MAX(0,inputs!$B$31*(Z968-inputs!$B$30)))</f>
        <v>79853.365308125532</v>
      </c>
      <c r="AB968" s="26">
        <f t="shared" si="203"/>
        <v>96600</v>
      </c>
      <c r="AC968" s="25">
        <f>MAX(0,AA968*(1+inputs!$B$33)-MAX(0,inputs!$B$31*(AB968-inputs!$B$30)))</f>
        <v>74173.725787747404</v>
      </c>
      <c r="AD968" s="26">
        <f>IF(inputs!$B$27="YES",MAX(0,inputs!$B$31*(AB968-inputs!$B$30)),0)</f>
        <v>0</v>
      </c>
      <c r="AE968" s="3">
        <f t="shared" si="204"/>
        <v>34630.050000000003</v>
      </c>
      <c r="AF968" s="1">
        <f t="shared" si="207"/>
        <v>0.42</v>
      </c>
      <c r="AG968" s="8">
        <f t="shared" si="205"/>
        <v>61969.95</v>
      </c>
    </row>
    <row r="969" spans="1:33" x14ac:dyDescent="0.2">
      <c r="A969" s="11">
        <f t="shared" si="206"/>
        <v>96700</v>
      </c>
      <c r="B969" s="15">
        <f>inputs!$C$3-MAX(0,MIN((calculations!A969-inputs!$B$8)*0.5,inputs!$C$3))+IF(AND(inputs!$B$23="YES",A969&lt;=inputs!$B$25),inputs!$B$24,0)</f>
        <v>12570</v>
      </c>
      <c r="C969" s="15">
        <f>MAX(0,MIN(A969-B969,inputs!$C$4)*inputs!$B$3)</f>
        <v>7540.2000000000007</v>
      </c>
      <c r="D969" s="16">
        <f>MAX(0,(MIN(A969,inputs!$C$5)-(inputs!$C$4+B969))*inputs!$B$4)</f>
        <v>18571.600000000002</v>
      </c>
      <c r="E969" s="16">
        <f>MAX(0, (calculations!A969-inputs!$C$5)*inputs!$B$5)</f>
        <v>0</v>
      </c>
      <c r="F969" s="19">
        <f>MAX(0,inputs!$B$13*(MIN(calculations!A969,inputs!$C$14)-inputs!$C$13))+MAX(0,inputs!$B$14*(calculations!A969-inputs!$C$14))</f>
        <v>5923.85</v>
      </c>
      <c r="G969" s="22">
        <f>MAX(MIN((calculations!A969-inputs!$B$21)/10000,100%),0) * inputs!$B$18</f>
        <v>2636.4</v>
      </c>
      <c r="H969" s="22">
        <f>IF(AND(inputs!$B$35="YES", calculations!A969&gt;=inputs!$B$36,calculations!A969&lt;inputs!$B$37),inputs!$B$38*MIN(2,inputs!$B$17),0)</f>
        <v>0</v>
      </c>
      <c r="I969" s="25">
        <f>MIN(inputs!$B$32,A969)</f>
        <v>20000</v>
      </c>
      <c r="J969" s="25">
        <f>inputs!$B$29*(1+inputs!$B$33)-MAX(0,inputs!$B$31*(I969-inputs!$B$30))</f>
        <v>46486.999999999993</v>
      </c>
      <c r="K969" s="26">
        <f t="shared" si="195"/>
        <v>20000</v>
      </c>
      <c r="L969" s="25">
        <f>MAX(0,J969*(1+inputs!$B$33)-MAX(0,inputs!$B$31*(K969-inputs!$B$30)))</f>
        <v>47184.304999999986</v>
      </c>
      <c r="M969" s="26">
        <f t="shared" si="196"/>
        <v>28522.222222222223</v>
      </c>
      <c r="N969" s="25">
        <f>MAX(0,L969*(1+inputs!$B$33)-MAX(0,inputs!$B$31*(M969-inputs!$B$30)))</f>
        <v>47141.629574999977</v>
      </c>
      <c r="O969" s="26">
        <f t="shared" si="197"/>
        <v>37044.444444444445</v>
      </c>
      <c r="P969" s="25">
        <f>MAX(0,N969*(1+inputs!$B$33)-MAX(0,inputs!$B$31*(O969-inputs!$B$30)))</f>
        <v>46331.314018624973</v>
      </c>
      <c r="Q969" s="26">
        <f t="shared" si="198"/>
        <v>45566.666666666672</v>
      </c>
      <c r="R969" s="25">
        <f>MAX(0,P969*(1+inputs!$B$33)-MAX(0,inputs!$B$31*(Q969-inputs!$B$30)))</f>
        <v>44741.843728904343</v>
      </c>
      <c r="S969" s="26">
        <f t="shared" si="199"/>
        <v>54088.888888888891</v>
      </c>
      <c r="T969" s="25">
        <f>MAX(0,R969*(1+inputs!$B$33)-MAX(0,inputs!$B$31*(S969-inputs!$B$30)))</f>
        <v>42361.531384837901</v>
      </c>
      <c r="U969" s="26">
        <f t="shared" si="200"/>
        <v>62611.111111111109</v>
      </c>
      <c r="V969" s="25">
        <f>MAX(0,T969*(1+inputs!$B$33)-MAX(0,inputs!$B$31*(U969-inputs!$B$30)))</f>
        <v>39178.514355610459</v>
      </c>
      <c r="W969" s="26">
        <f t="shared" si="201"/>
        <v>71133.333333333343</v>
      </c>
      <c r="X969" s="25">
        <f>MAX(0,V969*(1+inputs!$B$33)-MAX(0,inputs!$B$31*(W969-inputs!$B$30)))</f>
        <v>35180.752070944611</v>
      </c>
      <c r="Y969" s="26">
        <f t="shared" si="202"/>
        <v>79655.555555555562</v>
      </c>
      <c r="Z969" s="25">
        <f>MAX(0,X969*(1+inputs!$B$33)-MAX(0,inputs!$B$31*(Y969-inputs!$B$30)))</f>
        <v>30356.023352008771</v>
      </c>
      <c r="AA969" s="25">
        <f>MAX(0,Y969*(1+inputs!$B$33)-MAX(0,inputs!$B$31*(Z969-inputs!$B$30)))</f>
        <v>79934.906787208107</v>
      </c>
      <c r="AB969" s="26">
        <f t="shared" si="203"/>
        <v>96700</v>
      </c>
      <c r="AC969" s="25">
        <f>MAX(0,AA969*(1+inputs!$B$33)-MAX(0,inputs!$B$31*(AB969-inputs!$B$30)))</f>
        <v>74247.490389016224</v>
      </c>
      <c r="AD969" s="26">
        <f>IF(inputs!$B$27="YES",MAX(0,inputs!$B$31*(AB969-inputs!$B$30)),0)</f>
        <v>0</v>
      </c>
      <c r="AE969" s="3">
        <f t="shared" si="204"/>
        <v>34672.050000000003</v>
      </c>
      <c r="AF969" s="1">
        <f t="shared" si="207"/>
        <v>0.42</v>
      </c>
      <c r="AG969" s="8">
        <f t="shared" si="205"/>
        <v>62027.95</v>
      </c>
    </row>
    <row r="970" spans="1:33" x14ac:dyDescent="0.2">
      <c r="A970" s="11">
        <f t="shared" si="206"/>
        <v>96800</v>
      </c>
      <c r="B970" s="15">
        <f>inputs!$C$3-MAX(0,MIN((calculations!A970-inputs!$B$8)*0.5,inputs!$C$3))+IF(AND(inputs!$B$23="YES",A970&lt;=inputs!$B$25),inputs!$B$24,0)</f>
        <v>12570</v>
      </c>
      <c r="C970" s="15">
        <f>MAX(0,MIN(A970-B970,inputs!$C$4)*inputs!$B$3)</f>
        <v>7540.2000000000007</v>
      </c>
      <c r="D970" s="16">
        <f>MAX(0,(MIN(A970,inputs!$C$5)-(inputs!$C$4+B970))*inputs!$B$4)</f>
        <v>18611.600000000002</v>
      </c>
      <c r="E970" s="16">
        <f>MAX(0, (calculations!A970-inputs!$C$5)*inputs!$B$5)</f>
        <v>0</v>
      </c>
      <c r="F970" s="19">
        <f>MAX(0,inputs!$B$13*(MIN(calculations!A970,inputs!$C$14)-inputs!$C$13))+MAX(0,inputs!$B$14*(calculations!A970-inputs!$C$14))</f>
        <v>5925.85</v>
      </c>
      <c r="G970" s="22">
        <f>MAX(MIN((calculations!A970-inputs!$B$21)/10000,100%),0) * inputs!$B$18</f>
        <v>2636.4</v>
      </c>
      <c r="H970" s="22">
        <f>IF(AND(inputs!$B$35="YES", calculations!A970&gt;=inputs!$B$36,calculations!A970&lt;inputs!$B$37),inputs!$B$38*MIN(2,inputs!$B$17),0)</f>
        <v>0</v>
      </c>
      <c r="I970" s="25">
        <f>MIN(inputs!$B$32,A970)</f>
        <v>20000</v>
      </c>
      <c r="J970" s="25">
        <f>inputs!$B$29*(1+inputs!$B$33)-MAX(0,inputs!$B$31*(I970-inputs!$B$30))</f>
        <v>46486.999999999993</v>
      </c>
      <c r="K970" s="26">
        <f t="shared" si="195"/>
        <v>20000</v>
      </c>
      <c r="L970" s="25">
        <f>MAX(0,J970*(1+inputs!$B$33)-MAX(0,inputs!$B$31*(K970-inputs!$B$30)))</f>
        <v>47184.304999999986</v>
      </c>
      <c r="M970" s="26">
        <f t="shared" si="196"/>
        <v>28533.333333333336</v>
      </c>
      <c r="N970" s="25">
        <f>MAX(0,L970*(1+inputs!$B$33)-MAX(0,inputs!$B$31*(M970-inputs!$B$30)))</f>
        <v>47140.629574999977</v>
      </c>
      <c r="O970" s="26">
        <f t="shared" si="197"/>
        <v>37066.666666666672</v>
      </c>
      <c r="P970" s="25">
        <f>MAX(0,N970*(1+inputs!$B$33)-MAX(0,inputs!$B$31*(O970-inputs!$B$30)))</f>
        <v>46328.299018624974</v>
      </c>
      <c r="Q970" s="26">
        <f t="shared" si="198"/>
        <v>45600</v>
      </c>
      <c r="R970" s="25">
        <f>MAX(0,P970*(1+inputs!$B$33)-MAX(0,inputs!$B$31*(Q970-inputs!$B$30)))</f>
        <v>44735.783503904342</v>
      </c>
      <c r="S970" s="26">
        <f t="shared" si="199"/>
        <v>54133.333333333336</v>
      </c>
      <c r="T970" s="25">
        <f>MAX(0,R970*(1+inputs!$B$33)-MAX(0,inputs!$B$31*(S970-inputs!$B$30)))</f>
        <v>42351.3802564629</v>
      </c>
      <c r="U970" s="26">
        <f t="shared" si="200"/>
        <v>62666.666666666664</v>
      </c>
      <c r="V970" s="25">
        <f>MAX(0,T970*(1+inputs!$B$33)-MAX(0,inputs!$B$31*(U970-inputs!$B$30)))</f>
        <v>39163.210960309836</v>
      </c>
      <c r="W970" s="26">
        <f t="shared" si="201"/>
        <v>71200</v>
      </c>
      <c r="X970" s="25">
        <f>MAX(0,V970*(1+inputs!$B$33)-MAX(0,inputs!$B$31*(W970-inputs!$B$30)))</f>
        <v>35159.21912471448</v>
      </c>
      <c r="Y970" s="26">
        <f t="shared" si="202"/>
        <v>79733.333333333343</v>
      </c>
      <c r="Z970" s="25">
        <f>MAX(0,X970*(1+inputs!$B$33)-MAX(0,inputs!$B$31*(Y970-inputs!$B$30)))</f>
        <v>30327.167411585193</v>
      </c>
      <c r="AA970" s="25">
        <f>MAX(0,Y970*(1+inputs!$B$33)-MAX(0,inputs!$B$31*(Z970-inputs!$B$30)))</f>
        <v>80016.448266290667</v>
      </c>
      <c r="AB970" s="26">
        <f t="shared" si="203"/>
        <v>96800</v>
      </c>
      <c r="AC970" s="25">
        <f>MAX(0,AA970*(1+inputs!$B$33)-MAX(0,inputs!$B$31*(AB970-inputs!$B$30)))</f>
        <v>74321.254990285015</v>
      </c>
      <c r="AD970" s="26">
        <f>IF(inputs!$B$27="YES",MAX(0,inputs!$B$31*(AB970-inputs!$B$30)),0)</f>
        <v>0</v>
      </c>
      <c r="AE970" s="3">
        <f t="shared" si="204"/>
        <v>34714.050000000003</v>
      </c>
      <c r="AF970" s="1">
        <f t="shared" si="207"/>
        <v>0.42</v>
      </c>
      <c r="AG970" s="8">
        <f t="shared" si="205"/>
        <v>62085.95</v>
      </c>
    </row>
    <row r="971" spans="1:33" x14ac:dyDescent="0.2">
      <c r="A971" s="11">
        <f t="shared" si="206"/>
        <v>96900</v>
      </c>
      <c r="B971" s="15">
        <f>inputs!$C$3-MAX(0,MIN((calculations!A971-inputs!$B$8)*0.5,inputs!$C$3))+IF(AND(inputs!$B$23="YES",A971&lt;=inputs!$B$25),inputs!$B$24,0)</f>
        <v>12570</v>
      </c>
      <c r="C971" s="15">
        <f>MAX(0,MIN(A971-B971,inputs!$C$4)*inputs!$B$3)</f>
        <v>7540.2000000000007</v>
      </c>
      <c r="D971" s="16">
        <f>MAX(0,(MIN(A971,inputs!$C$5)-(inputs!$C$4+B971))*inputs!$B$4)</f>
        <v>18651.600000000002</v>
      </c>
      <c r="E971" s="16">
        <f>MAX(0, (calculations!A971-inputs!$C$5)*inputs!$B$5)</f>
        <v>0</v>
      </c>
      <c r="F971" s="19">
        <f>MAX(0,inputs!$B$13*(MIN(calculations!A971,inputs!$C$14)-inputs!$C$13))+MAX(0,inputs!$B$14*(calculations!A971-inputs!$C$14))</f>
        <v>5927.85</v>
      </c>
      <c r="G971" s="22">
        <f>MAX(MIN((calculations!A971-inputs!$B$21)/10000,100%),0) * inputs!$B$18</f>
        <v>2636.4</v>
      </c>
      <c r="H971" s="22">
        <f>IF(AND(inputs!$B$35="YES", calculations!A971&gt;=inputs!$B$36,calculations!A971&lt;inputs!$B$37),inputs!$B$38*MIN(2,inputs!$B$17),0)</f>
        <v>0</v>
      </c>
      <c r="I971" s="25">
        <f>MIN(inputs!$B$32,A971)</f>
        <v>20000</v>
      </c>
      <c r="J971" s="25">
        <f>inputs!$B$29*(1+inputs!$B$33)-MAX(0,inputs!$B$31*(I971-inputs!$B$30))</f>
        <v>46486.999999999993</v>
      </c>
      <c r="K971" s="26">
        <f t="shared" si="195"/>
        <v>20000</v>
      </c>
      <c r="L971" s="25">
        <f>MAX(0,J971*(1+inputs!$B$33)-MAX(0,inputs!$B$31*(K971-inputs!$B$30)))</f>
        <v>47184.304999999986</v>
      </c>
      <c r="M971" s="26">
        <f t="shared" si="196"/>
        <v>28544.444444444445</v>
      </c>
      <c r="N971" s="25">
        <f>MAX(0,L971*(1+inputs!$B$33)-MAX(0,inputs!$B$31*(M971-inputs!$B$30)))</f>
        <v>47139.629574999977</v>
      </c>
      <c r="O971" s="26">
        <f t="shared" si="197"/>
        <v>37088.888888888891</v>
      </c>
      <c r="P971" s="25">
        <f>MAX(0,N971*(1+inputs!$B$33)-MAX(0,inputs!$B$31*(O971-inputs!$B$30)))</f>
        <v>46325.284018624967</v>
      </c>
      <c r="Q971" s="26">
        <f t="shared" si="198"/>
        <v>45633.333333333328</v>
      </c>
      <c r="R971" s="25">
        <f>MAX(0,P971*(1+inputs!$B$33)-MAX(0,inputs!$B$31*(Q971-inputs!$B$30)))</f>
        <v>44729.723278904334</v>
      </c>
      <c r="S971" s="26">
        <f t="shared" si="199"/>
        <v>54177.777777777781</v>
      </c>
      <c r="T971" s="25">
        <f>MAX(0,R971*(1+inputs!$B$33)-MAX(0,inputs!$B$31*(S971-inputs!$B$30)))</f>
        <v>42341.229128087893</v>
      </c>
      <c r="U971" s="26">
        <f t="shared" si="200"/>
        <v>62722.222222222219</v>
      </c>
      <c r="V971" s="25">
        <f>MAX(0,T971*(1+inputs!$B$33)-MAX(0,inputs!$B$31*(U971-inputs!$B$30)))</f>
        <v>39147.907565009205</v>
      </c>
      <c r="W971" s="26">
        <f t="shared" si="201"/>
        <v>71266.666666666657</v>
      </c>
      <c r="X971" s="25">
        <f>MAX(0,V971*(1+inputs!$B$33)-MAX(0,inputs!$B$31*(W971-inputs!$B$30)))</f>
        <v>35137.686178484335</v>
      </c>
      <c r="Y971" s="26">
        <f t="shared" si="202"/>
        <v>79811.111111111109</v>
      </c>
      <c r="Z971" s="25">
        <f>MAX(0,X971*(1+inputs!$B$33)-MAX(0,inputs!$B$31*(Y971-inputs!$B$30)))</f>
        <v>30298.311471161596</v>
      </c>
      <c r="AA971" s="25">
        <f>MAX(0,Y971*(1+inputs!$B$33)-MAX(0,inputs!$B$31*(Z971-inputs!$B$30)))</f>
        <v>80097.989745373226</v>
      </c>
      <c r="AB971" s="26">
        <f t="shared" si="203"/>
        <v>96900</v>
      </c>
      <c r="AC971" s="25">
        <f>MAX(0,AA971*(1+inputs!$B$33)-MAX(0,inputs!$B$31*(AB971-inputs!$B$30)))</f>
        <v>74395.019591553821</v>
      </c>
      <c r="AD971" s="26">
        <f>IF(inputs!$B$27="YES",MAX(0,inputs!$B$31*(AB971-inputs!$B$30)),0)</f>
        <v>0</v>
      </c>
      <c r="AE971" s="3">
        <f t="shared" si="204"/>
        <v>34756.050000000003</v>
      </c>
      <c r="AF971" s="1">
        <f t="shared" si="207"/>
        <v>0.42</v>
      </c>
      <c r="AG971" s="8">
        <f t="shared" si="205"/>
        <v>62143.95</v>
      </c>
    </row>
    <row r="972" spans="1:33" x14ac:dyDescent="0.2">
      <c r="A972" s="11">
        <f t="shared" si="206"/>
        <v>97000</v>
      </c>
      <c r="B972" s="15">
        <f>inputs!$C$3-MAX(0,MIN((calculations!A972-inputs!$B$8)*0.5,inputs!$C$3))+IF(AND(inputs!$B$23="YES",A972&lt;=inputs!$B$25),inputs!$B$24,0)</f>
        <v>12570</v>
      </c>
      <c r="C972" s="15">
        <f>MAX(0,MIN(A972-B972,inputs!$C$4)*inputs!$B$3)</f>
        <v>7540.2000000000007</v>
      </c>
      <c r="D972" s="16">
        <f>MAX(0,(MIN(A972,inputs!$C$5)-(inputs!$C$4+B972))*inputs!$B$4)</f>
        <v>18691.600000000002</v>
      </c>
      <c r="E972" s="16">
        <f>MAX(0, (calculations!A972-inputs!$C$5)*inputs!$B$5)</f>
        <v>0</v>
      </c>
      <c r="F972" s="19">
        <f>MAX(0,inputs!$B$13*(MIN(calculations!A972,inputs!$C$14)-inputs!$C$13))+MAX(0,inputs!$B$14*(calculations!A972-inputs!$C$14))</f>
        <v>5929.85</v>
      </c>
      <c r="G972" s="22">
        <f>MAX(MIN((calculations!A972-inputs!$B$21)/10000,100%),0) * inputs!$B$18</f>
        <v>2636.4</v>
      </c>
      <c r="H972" s="22">
        <f>IF(AND(inputs!$B$35="YES", calculations!A972&gt;=inputs!$B$36,calculations!A972&lt;inputs!$B$37),inputs!$B$38*MIN(2,inputs!$B$17),0)</f>
        <v>0</v>
      </c>
      <c r="I972" s="25">
        <f>MIN(inputs!$B$32,A972)</f>
        <v>20000</v>
      </c>
      <c r="J972" s="25">
        <f>inputs!$B$29*(1+inputs!$B$33)-MAX(0,inputs!$B$31*(I972-inputs!$B$30))</f>
        <v>46486.999999999993</v>
      </c>
      <c r="K972" s="26">
        <f t="shared" si="195"/>
        <v>20000</v>
      </c>
      <c r="L972" s="25">
        <f>MAX(0,J972*(1+inputs!$B$33)-MAX(0,inputs!$B$31*(K972-inputs!$B$30)))</f>
        <v>47184.304999999986</v>
      </c>
      <c r="M972" s="26">
        <f t="shared" si="196"/>
        <v>28555.555555555555</v>
      </c>
      <c r="N972" s="25">
        <f>MAX(0,L972*(1+inputs!$B$33)-MAX(0,inputs!$B$31*(M972-inputs!$B$30)))</f>
        <v>47138.629574999977</v>
      </c>
      <c r="O972" s="26">
        <f t="shared" si="197"/>
        <v>37111.111111111109</v>
      </c>
      <c r="P972" s="25">
        <f>MAX(0,N972*(1+inputs!$B$33)-MAX(0,inputs!$B$31*(O972-inputs!$B$30)))</f>
        <v>46322.269018624967</v>
      </c>
      <c r="Q972" s="26">
        <f t="shared" si="198"/>
        <v>45666.666666666672</v>
      </c>
      <c r="R972" s="25">
        <f>MAX(0,P972*(1+inputs!$B$33)-MAX(0,inputs!$B$31*(Q972-inputs!$B$30)))</f>
        <v>44723.663053904333</v>
      </c>
      <c r="S972" s="26">
        <f t="shared" si="199"/>
        <v>54222.222222222219</v>
      </c>
      <c r="T972" s="25">
        <f>MAX(0,R972*(1+inputs!$B$33)-MAX(0,inputs!$B$31*(S972-inputs!$B$30)))</f>
        <v>42331.077999712892</v>
      </c>
      <c r="U972" s="26">
        <f t="shared" si="200"/>
        <v>62777.777777777781</v>
      </c>
      <c r="V972" s="25">
        <f>MAX(0,T972*(1+inputs!$B$33)-MAX(0,inputs!$B$31*(U972-inputs!$B$30)))</f>
        <v>39132.604169708582</v>
      </c>
      <c r="W972" s="26">
        <f t="shared" si="201"/>
        <v>71333.333333333343</v>
      </c>
      <c r="X972" s="25">
        <f>MAX(0,V972*(1+inputs!$B$33)-MAX(0,inputs!$B$31*(W972-inputs!$B$30)))</f>
        <v>35116.153232254204</v>
      </c>
      <c r="Y972" s="26">
        <f t="shared" si="202"/>
        <v>79888.888888888891</v>
      </c>
      <c r="Z972" s="25">
        <f>MAX(0,X972*(1+inputs!$B$33)-MAX(0,inputs!$B$31*(Y972-inputs!$B$30)))</f>
        <v>30269.455530738018</v>
      </c>
      <c r="AA972" s="25">
        <f>MAX(0,Y972*(1+inputs!$B$33)-MAX(0,inputs!$B$31*(Z972-inputs!$B$30)))</f>
        <v>80179.531224455801</v>
      </c>
      <c r="AB972" s="26">
        <f t="shared" si="203"/>
        <v>97000</v>
      </c>
      <c r="AC972" s="25">
        <f>MAX(0,AA972*(1+inputs!$B$33)-MAX(0,inputs!$B$31*(AB972-inputs!$B$30)))</f>
        <v>74468.784192822626</v>
      </c>
      <c r="AD972" s="26">
        <f>IF(inputs!$B$27="YES",MAX(0,inputs!$B$31*(AB972-inputs!$B$30)),0)</f>
        <v>0</v>
      </c>
      <c r="AE972" s="3">
        <f t="shared" si="204"/>
        <v>34798.050000000003</v>
      </c>
      <c r="AF972" s="1">
        <f t="shared" si="207"/>
        <v>0.42</v>
      </c>
      <c r="AG972" s="8">
        <f t="shared" si="205"/>
        <v>62201.95</v>
      </c>
    </row>
    <row r="973" spans="1:33" x14ac:dyDescent="0.2">
      <c r="A973" s="11">
        <f t="shared" si="206"/>
        <v>97100</v>
      </c>
      <c r="B973" s="15">
        <f>inputs!$C$3-MAX(0,MIN((calculations!A973-inputs!$B$8)*0.5,inputs!$C$3))+IF(AND(inputs!$B$23="YES",A973&lt;=inputs!$B$25),inputs!$B$24,0)</f>
        <v>12570</v>
      </c>
      <c r="C973" s="15">
        <f>MAX(0,MIN(A973-B973,inputs!$C$4)*inputs!$B$3)</f>
        <v>7540.2000000000007</v>
      </c>
      <c r="D973" s="16">
        <f>MAX(0,(MIN(A973,inputs!$C$5)-(inputs!$C$4+B973))*inputs!$B$4)</f>
        <v>18731.600000000002</v>
      </c>
      <c r="E973" s="16">
        <f>MAX(0, (calculations!A973-inputs!$C$5)*inputs!$B$5)</f>
        <v>0</v>
      </c>
      <c r="F973" s="19">
        <f>MAX(0,inputs!$B$13*(MIN(calculations!A973,inputs!$C$14)-inputs!$C$13))+MAX(0,inputs!$B$14*(calculations!A973-inputs!$C$14))</f>
        <v>5931.85</v>
      </c>
      <c r="G973" s="22">
        <f>MAX(MIN((calculations!A973-inputs!$B$21)/10000,100%),0) * inputs!$B$18</f>
        <v>2636.4</v>
      </c>
      <c r="H973" s="22">
        <f>IF(AND(inputs!$B$35="YES", calculations!A973&gt;=inputs!$B$36,calculations!A973&lt;inputs!$B$37),inputs!$B$38*MIN(2,inputs!$B$17),0)</f>
        <v>0</v>
      </c>
      <c r="I973" s="25">
        <f>MIN(inputs!$B$32,A973)</f>
        <v>20000</v>
      </c>
      <c r="J973" s="25">
        <f>inputs!$B$29*(1+inputs!$B$33)-MAX(0,inputs!$B$31*(I973-inputs!$B$30))</f>
        <v>46486.999999999993</v>
      </c>
      <c r="K973" s="26">
        <f t="shared" si="195"/>
        <v>20000</v>
      </c>
      <c r="L973" s="25">
        <f>MAX(0,J973*(1+inputs!$B$33)-MAX(0,inputs!$B$31*(K973-inputs!$B$30)))</f>
        <v>47184.304999999986</v>
      </c>
      <c r="M973" s="26">
        <f t="shared" si="196"/>
        <v>28566.666666666664</v>
      </c>
      <c r="N973" s="25">
        <f>MAX(0,L973*(1+inputs!$B$33)-MAX(0,inputs!$B$31*(M973-inputs!$B$30)))</f>
        <v>47137.629574999977</v>
      </c>
      <c r="O973" s="26">
        <f t="shared" si="197"/>
        <v>37133.333333333328</v>
      </c>
      <c r="P973" s="25">
        <f>MAX(0,N973*(1+inputs!$B$33)-MAX(0,inputs!$B$31*(O973-inputs!$B$30)))</f>
        <v>46319.254018624968</v>
      </c>
      <c r="Q973" s="26">
        <f t="shared" si="198"/>
        <v>45700</v>
      </c>
      <c r="R973" s="25">
        <f>MAX(0,P973*(1+inputs!$B$33)-MAX(0,inputs!$B$31*(Q973-inputs!$B$30)))</f>
        <v>44717.602828904339</v>
      </c>
      <c r="S973" s="26">
        <f t="shared" si="199"/>
        <v>54266.666666666664</v>
      </c>
      <c r="T973" s="25">
        <f>MAX(0,R973*(1+inputs!$B$33)-MAX(0,inputs!$B$31*(S973-inputs!$B$30)))</f>
        <v>42320.926871337899</v>
      </c>
      <c r="U973" s="26">
        <f t="shared" si="200"/>
        <v>62833.333333333336</v>
      </c>
      <c r="V973" s="25">
        <f>MAX(0,T973*(1+inputs!$B$33)-MAX(0,inputs!$B$31*(U973-inputs!$B$30)))</f>
        <v>39117.300774407959</v>
      </c>
      <c r="W973" s="26">
        <f t="shared" si="201"/>
        <v>71400</v>
      </c>
      <c r="X973" s="25">
        <f>MAX(0,V973*(1+inputs!$B$33)-MAX(0,inputs!$B$31*(W973-inputs!$B$30)))</f>
        <v>35094.620286024074</v>
      </c>
      <c r="Y973" s="26">
        <f t="shared" si="202"/>
        <v>79966.666666666657</v>
      </c>
      <c r="Z973" s="25">
        <f>MAX(0,X973*(1+inputs!$B$33)-MAX(0,inputs!$B$31*(Y973-inputs!$B$30)))</f>
        <v>30240.599590314432</v>
      </c>
      <c r="AA973" s="25">
        <f>MAX(0,Y973*(1+inputs!$B$33)-MAX(0,inputs!$B$31*(Z973-inputs!$B$30)))</f>
        <v>80261.072703538346</v>
      </c>
      <c r="AB973" s="26">
        <f t="shared" si="203"/>
        <v>97100</v>
      </c>
      <c r="AC973" s="25">
        <f>MAX(0,AA973*(1+inputs!$B$33)-MAX(0,inputs!$B$31*(AB973-inputs!$B$30)))</f>
        <v>74542.548794091417</v>
      </c>
      <c r="AD973" s="26">
        <f>IF(inputs!$B$27="YES",MAX(0,inputs!$B$31*(AB973-inputs!$B$30)),0)</f>
        <v>0</v>
      </c>
      <c r="AE973" s="3">
        <f t="shared" si="204"/>
        <v>34840.050000000003</v>
      </c>
      <c r="AF973" s="1">
        <f t="shared" si="207"/>
        <v>0.42</v>
      </c>
      <c r="AG973" s="8">
        <f t="shared" si="205"/>
        <v>62259.95</v>
      </c>
    </row>
    <row r="974" spans="1:33" x14ac:dyDescent="0.2">
      <c r="A974" s="11">
        <f t="shared" si="206"/>
        <v>97200</v>
      </c>
      <c r="B974" s="15">
        <f>inputs!$C$3-MAX(0,MIN((calculations!A974-inputs!$B$8)*0.5,inputs!$C$3))+IF(AND(inputs!$B$23="YES",A974&lt;=inputs!$B$25),inputs!$B$24,0)</f>
        <v>12570</v>
      </c>
      <c r="C974" s="15">
        <f>MAX(0,MIN(A974-B974,inputs!$C$4)*inputs!$B$3)</f>
        <v>7540.2000000000007</v>
      </c>
      <c r="D974" s="16">
        <f>MAX(0,(MIN(A974,inputs!$C$5)-(inputs!$C$4+B974))*inputs!$B$4)</f>
        <v>18771.600000000002</v>
      </c>
      <c r="E974" s="16">
        <f>MAX(0, (calculations!A974-inputs!$C$5)*inputs!$B$5)</f>
        <v>0</v>
      </c>
      <c r="F974" s="19">
        <f>MAX(0,inputs!$B$13*(MIN(calculations!A974,inputs!$C$14)-inputs!$C$13))+MAX(0,inputs!$B$14*(calculations!A974-inputs!$C$14))</f>
        <v>5933.85</v>
      </c>
      <c r="G974" s="22">
        <f>MAX(MIN((calculations!A974-inputs!$B$21)/10000,100%),0) * inputs!$B$18</f>
        <v>2636.4</v>
      </c>
      <c r="H974" s="22">
        <f>IF(AND(inputs!$B$35="YES", calculations!A974&gt;=inputs!$B$36,calculations!A974&lt;inputs!$B$37),inputs!$B$38*MIN(2,inputs!$B$17),0)</f>
        <v>0</v>
      </c>
      <c r="I974" s="25">
        <f>MIN(inputs!$B$32,A974)</f>
        <v>20000</v>
      </c>
      <c r="J974" s="25">
        <f>inputs!$B$29*(1+inputs!$B$33)-MAX(0,inputs!$B$31*(I974-inputs!$B$30))</f>
        <v>46486.999999999993</v>
      </c>
      <c r="K974" s="26">
        <f t="shared" si="195"/>
        <v>20000</v>
      </c>
      <c r="L974" s="25">
        <f>MAX(0,J974*(1+inputs!$B$33)-MAX(0,inputs!$B$31*(K974-inputs!$B$30)))</f>
        <v>47184.304999999986</v>
      </c>
      <c r="M974" s="26">
        <f t="shared" si="196"/>
        <v>28577.777777777777</v>
      </c>
      <c r="N974" s="25">
        <f>MAX(0,L974*(1+inputs!$B$33)-MAX(0,inputs!$B$31*(M974-inputs!$B$30)))</f>
        <v>47136.629574999977</v>
      </c>
      <c r="O974" s="26">
        <f t="shared" si="197"/>
        <v>37155.555555555555</v>
      </c>
      <c r="P974" s="25">
        <f>MAX(0,N974*(1+inputs!$B$33)-MAX(0,inputs!$B$31*(O974-inputs!$B$30)))</f>
        <v>46316.239018624969</v>
      </c>
      <c r="Q974" s="26">
        <f t="shared" si="198"/>
        <v>45733.333333333328</v>
      </c>
      <c r="R974" s="25">
        <f>MAX(0,P974*(1+inputs!$B$33)-MAX(0,inputs!$B$31*(Q974-inputs!$B$30)))</f>
        <v>44711.542603904338</v>
      </c>
      <c r="S974" s="26">
        <f t="shared" si="199"/>
        <v>54311.111111111109</v>
      </c>
      <c r="T974" s="25">
        <f>MAX(0,R974*(1+inputs!$B$33)-MAX(0,inputs!$B$31*(S974-inputs!$B$30)))</f>
        <v>42310.775742962898</v>
      </c>
      <c r="U974" s="26">
        <f t="shared" si="200"/>
        <v>62888.888888888891</v>
      </c>
      <c r="V974" s="25">
        <f>MAX(0,T974*(1+inputs!$B$33)-MAX(0,inputs!$B$31*(U974-inputs!$B$30)))</f>
        <v>39101.997379107335</v>
      </c>
      <c r="W974" s="26">
        <f t="shared" si="201"/>
        <v>71466.666666666657</v>
      </c>
      <c r="X974" s="25">
        <f>MAX(0,V974*(1+inputs!$B$33)-MAX(0,inputs!$B$31*(W974-inputs!$B$30)))</f>
        <v>35073.087339793943</v>
      </c>
      <c r="Y974" s="26">
        <f t="shared" si="202"/>
        <v>80044.444444444438</v>
      </c>
      <c r="Z974" s="25">
        <f>MAX(0,X974*(1+inputs!$B$33)-MAX(0,inputs!$B$31*(Y974-inputs!$B$30)))</f>
        <v>30211.743649890854</v>
      </c>
      <c r="AA974" s="25">
        <f>MAX(0,Y974*(1+inputs!$B$33)-MAX(0,inputs!$B$31*(Z974-inputs!$B$30)))</f>
        <v>80342.61418262092</v>
      </c>
      <c r="AB974" s="26">
        <f t="shared" si="203"/>
        <v>97200</v>
      </c>
      <c r="AC974" s="25">
        <f>MAX(0,AA974*(1+inputs!$B$33)-MAX(0,inputs!$B$31*(AB974-inputs!$B$30)))</f>
        <v>74616.313395360223</v>
      </c>
      <c r="AD974" s="26">
        <f>IF(inputs!$B$27="YES",MAX(0,inputs!$B$31*(AB974-inputs!$B$30)),0)</f>
        <v>0</v>
      </c>
      <c r="AE974" s="3">
        <f t="shared" si="204"/>
        <v>34882.050000000003</v>
      </c>
      <c r="AF974" s="1">
        <f t="shared" si="207"/>
        <v>0.42</v>
      </c>
      <c r="AG974" s="8">
        <f t="shared" si="205"/>
        <v>62317.95</v>
      </c>
    </row>
    <row r="975" spans="1:33" x14ac:dyDescent="0.2">
      <c r="A975" s="11">
        <f t="shared" si="206"/>
        <v>97300</v>
      </c>
      <c r="B975" s="15">
        <f>inputs!$C$3-MAX(0,MIN((calculations!A975-inputs!$B$8)*0.5,inputs!$C$3))+IF(AND(inputs!$B$23="YES",A975&lt;=inputs!$B$25),inputs!$B$24,0)</f>
        <v>12570</v>
      </c>
      <c r="C975" s="15">
        <f>MAX(0,MIN(A975-B975,inputs!$C$4)*inputs!$B$3)</f>
        <v>7540.2000000000007</v>
      </c>
      <c r="D975" s="16">
        <f>MAX(0,(MIN(A975,inputs!$C$5)-(inputs!$C$4+B975))*inputs!$B$4)</f>
        <v>18811.600000000002</v>
      </c>
      <c r="E975" s="16">
        <f>MAX(0, (calculations!A975-inputs!$C$5)*inputs!$B$5)</f>
        <v>0</v>
      </c>
      <c r="F975" s="19">
        <f>MAX(0,inputs!$B$13*(MIN(calculations!A975,inputs!$C$14)-inputs!$C$13))+MAX(0,inputs!$B$14*(calculations!A975-inputs!$C$14))</f>
        <v>5935.85</v>
      </c>
      <c r="G975" s="22">
        <f>MAX(MIN((calculations!A975-inputs!$B$21)/10000,100%),0) * inputs!$B$18</f>
        <v>2636.4</v>
      </c>
      <c r="H975" s="22">
        <f>IF(AND(inputs!$B$35="YES", calculations!A975&gt;=inputs!$B$36,calculations!A975&lt;inputs!$B$37),inputs!$B$38*MIN(2,inputs!$B$17),0)</f>
        <v>0</v>
      </c>
      <c r="I975" s="25">
        <f>MIN(inputs!$B$32,A975)</f>
        <v>20000</v>
      </c>
      <c r="J975" s="25">
        <f>inputs!$B$29*(1+inputs!$B$33)-MAX(0,inputs!$B$31*(I975-inputs!$B$30))</f>
        <v>46486.999999999993</v>
      </c>
      <c r="K975" s="26">
        <f t="shared" si="195"/>
        <v>20000</v>
      </c>
      <c r="L975" s="25">
        <f>MAX(0,J975*(1+inputs!$B$33)-MAX(0,inputs!$B$31*(K975-inputs!$B$30)))</f>
        <v>47184.304999999986</v>
      </c>
      <c r="M975" s="26">
        <f t="shared" si="196"/>
        <v>28588.888888888891</v>
      </c>
      <c r="N975" s="25">
        <f>MAX(0,L975*(1+inputs!$B$33)-MAX(0,inputs!$B$31*(M975-inputs!$B$30)))</f>
        <v>47135.629574999977</v>
      </c>
      <c r="O975" s="26">
        <f t="shared" si="197"/>
        <v>37177.777777777781</v>
      </c>
      <c r="P975" s="25">
        <f>MAX(0,N975*(1+inputs!$B$33)-MAX(0,inputs!$B$31*(O975-inputs!$B$30)))</f>
        <v>46313.224018624969</v>
      </c>
      <c r="Q975" s="26">
        <f t="shared" si="198"/>
        <v>45766.666666666672</v>
      </c>
      <c r="R975" s="25">
        <f>MAX(0,P975*(1+inputs!$B$33)-MAX(0,inputs!$B$31*(Q975-inputs!$B$30)))</f>
        <v>44705.482378904337</v>
      </c>
      <c r="S975" s="26">
        <f t="shared" si="199"/>
        <v>54355.555555555555</v>
      </c>
      <c r="T975" s="25">
        <f>MAX(0,R975*(1+inputs!$B$33)-MAX(0,inputs!$B$31*(S975-inputs!$B$30)))</f>
        <v>42300.624614587898</v>
      </c>
      <c r="U975" s="26">
        <f t="shared" si="200"/>
        <v>62944.444444444445</v>
      </c>
      <c r="V975" s="25">
        <f>MAX(0,T975*(1+inputs!$B$33)-MAX(0,inputs!$B$31*(U975-inputs!$B$30)))</f>
        <v>39086.693983806712</v>
      </c>
      <c r="W975" s="26">
        <f t="shared" si="201"/>
        <v>71533.333333333343</v>
      </c>
      <c r="X975" s="25">
        <f>MAX(0,V975*(1+inputs!$B$33)-MAX(0,inputs!$B$31*(W975-inputs!$B$30)))</f>
        <v>35051.554393563805</v>
      </c>
      <c r="Y975" s="26">
        <f t="shared" si="202"/>
        <v>80122.222222222219</v>
      </c>
      <c r="Z975" s="25">
        <f>MAX(0,X975*(1+inputs!$B$33)-MAX(0,inputs!$B$31*(Y975-inputs!$B$30)))</f>
        <v>30182.887709467261</v>
      </c>
      <c r="AA975" s="25">
        <f>MAX(0,Y975*(1+inputs!$B$33)-MAX(0,inputs!$B$31*(Z975-inputs!$B$30)))</f>
        <v>80424.155661703495</v>
      </c>
      <c r="AB975" s="26">
        <f t="shared" si="203"/>
        <v>97300</v>
      </c>
      <c r="AC975" s="25">
        <f>MAX(0,AA975*(1+inputs!$B$33)-MAX(0,inputs!$B$31*(AB975-inputs!$B$30)))</f>
        <v>74690.077996629043</v>
      </c>
      <c r="AD975" s="26">
        <f>IF(inputs!$B$27="YES",MAX(0,inputs!$B$31*(AB975-inputs!$B$30)),0)</f>
        <v>0</v>
      </c>
      <c r="AE975" s="3">
        <f t="shared" si="204"/>
        <v>34924.050000000003</v>
      </c>
      <c r="AF975" s="1">
        <f t="shared" si="207"/>
        <v>0.42</v>
      </c>
      <c r="AG975" s="8">
        <f t="shared" si="205"/>
        <v>62375.95</v>
      </c>
    </row>
    <row r="976" spans="1:33" x14ac:dyDescent="0.2">
      <c r="A976" s="11">
        <f t="shared" si="206"/>
        <v>97400</v>
      </c>
      <c r="B976" s="15">
        <f>inputs!$C$3-MAX(0,MIN((calculations!A976-inputs!$B$8)*0.5,inputs!$C$3))+IF(AND(inputs!$B$23="YES",A976&lt;=inputs!$B$25),inputs!$B$24,0)</f>
        <v>12570</v>
      </c>
      <c r="C976" s="15">
        <f>MAX(0,MIN(A976-B976,inputs!$C$4)*inputs!$B$3)</f>
        <v>7540.2000000000007</v>
      </c>
      <c r="D976" s="16">
        <f>MAX(0,(MIN(A976,inputs!$C$5)-(inputs!$C$4+B976))*inputs!$B$4)</f>
        <v>18851.600000000002</v>
      </c>
      <c r="E976" s="16">
        <f>MAX(0, (calculations!A976-inputs!$C$5)*inputs!$B$5)</f>
        <v>0</v>
      </c>
      <c r="F976" s="19">
        <f>MAX(0,inputs!$B$13*(MIN(calculations!A976,inputs!$C$14)-inputs!$C$13))+MAX(0,inputs!$B$14*(calculations!A976-inputs!$C$14))</f>
        <v>5937.85</v>
      </c>
      <c r="G976" s="22">
        <f>MAX(MIN((calculations!A976-inputs!$B$21)/10000,100%),0) * inputs!$B$18</f>
        <v>2636.4</v>
      </c>
      <c r="H976" s="22">
        <f>IF(AND(inputs!$B$35="YES", calculations!A976&gt;=inputs!$B$36,calculations!A976&lt;inputs!$B$37),inputs!$B$38*MIN(2,inputs!$B$17),0)</f>
        <v>0</v>
      </c>
      <c r="I976" s="25">
        <f>MIN(inputs!$B$32,A976)</f>
        <v>20000</v>
      </c>
      <c r="J976" s="25">
        <f>inputs!$B$29*(1+inputs!$B$33)-MAX(0,inputs!$B$31*(I976-inputs!$B$30))</f>
        <v>46486.999999999993</v>
      </c>
      <c r="K976" s="26">
        <f t="shared" si="195"/>
        <v>20000</v>
      </c>
      <c r="L976" s="25">
        <f>MAX(0,J976*(1+inputs!$B$33)-MAX(0,inputs!$B$31*(K976-inputs!$B$30)))</f>
        <v>47184.304999999986</v>
      </c>
      <c r="M976" s="26">
        <f t="shared" si="196"/>
        <v>28600</v>
      </c>
      <c r="N976" s="25">
        <f>MAX(0,L976*(1+inputs!$B$33)-MAX(0,inputs!$B$31*(M976-inputs!$B$30)))</f>
        <v>47134.629574999977</v>
      </c>
      <c r="O976" s="26">
        <f t="shared" si="197"/>
        <v>37200</v>
      </c>
      <c r="P976" s="25">
        <f>MAX(0,N976*(1+inputs!$B$33)-MAX(0,inputs!$B$31*(O976-inputs!$B$30)))</f>
        <v>46310.20901862497</v>
      </c>
      <c r="Q976" s="26">
        <f t="shared" si="198"/>
        <v>45800</v>
      </c>
      <c r="R976" s="25">
        <f>MAX(0,P976*(1+inputs!$B$33)-MAX(0,inputs!$B$31*(Q976-inputs!$B$30)))</f>
        <v>44699.422153904336</v>
      </c>
      <c r="S976" s="26">
        <f t="shared" si="199"/>
        <v>54400</v>
      </c>
      <c r="T976" s="25">
        <f>MAX(0,R976*(1+inputs!$B$33)-MAX(0,inputs!$B$31*(S976-inputs!$B$30)))</f>
        <v>42290.473486212897</v>
      </c>
      <c r="U976" s="26">
        <f t="shared" si="200"/>
        <v>63000</v>
      </c>
      <c r="V976" s="25">
        <f>MAX(0,T976*(1+inputs!$B$33)-MAX(0,inputs!$B$31*(U976-inputs!$B$30)))</f>
        <v>39071.390588506081</v>
      </c>
      <c r="W976" s="26">
        <f t="shared" si="201"/>
        <v>71600</v>
      </c>
      <c r="X976" s="25">
        <f>MAX(0,V976*(1+inputs!$B$33)-MAX(0,inputs!$B$31*(W976-inputs!$B$30)))</f>
        <v>35030.021447333667</v>
      </c>
      <c r="Y976" s="26">
        <f t="shared" si="202"/>
        <v>80200</v>
      </c>
      <c r="Z976" s="25">
        <f>MAX(0,X976*(1+inputs!$B$33)-MAX(0,inputs!$B$31*(Y976-inputs!$B$30)))</f>
        <v>30154.031769043668</v>
      </c>
      <c r="AA976" s="25">
        <f>MAX(0,Y976*(1+inputs!$B$33)-MAX(0,inputs!$B$31*(Z976-inputs!$B$30)))</f>
        <v>80505.697140786055</v>
      </c>
      <c r="AB976" s="26">
        <f t="shared" si="203"/>
        <v>97400</v>
      </c>
      <c r="AC976" s="25">
        <f>MAX(0,AA976*(1+inputs!$B$33)-MAX(0,inputs!$B$31*(AB976-inputs!$B$30)))</f>
        <v>74763.842597897834</v>
      </c>
      <c r="AD976" s="26">
        <f>IF(inputs!$B$27="YES",MAX(0,inputs!$B$31*(AB976-inputs!$B$30)),0)</f>
        <v>0</v>
      </c>
      <c r="AE976" s="3">
        <f t="shared" si="204"/>
        <v>34966.050000000003</v>
      </c>
      <c r="AF976" s="1">
        <f t="shared" si="207"/>
        <v>0.42</v>
      </c>
      <c r="AG976" s="8">
        <f t="shared" si="205"/>
        <v>62433.95</v>
      </c>
    </row>
    <row r="977" spans="1:33" x14ac:dyDescent="0.2">
      <c r="A977" s="11">
        <f t="shared" si="206"/>
        <v>97500</v>
      </c>
      <c r="B977" s="15">
        <f>inputs!$C$3-MAX(0,MIN((calculations!A977-inputs!$B$8)*0.5,inputs!$C$3))+IF(AND(inputs!$B$23="YES",A977&lt;=inputs!$B$25),inputs!$B$24,0)</f>
        <v>12570</v>
      </c>
      <c r="C977" s="15">
        <f>MAX(0,MIN(A977-B977,inputs!$C$4)*inputs!$B$3)</f>
        <v>7540.2000000000007</v>
      </c>
      <c r="D977" s="16">
        <f>MAX(0,(MIN(A977,inputs!$C$5)-(inputs!$C$4+B977))*inputs!$B$4)</f>
        <v>18891.600000000002</v>
      </c>
      <c r="E977" s="16">
        <f>MAX(0, (calculations!A977-inputs!$C$5)*inputs!$B$5)</f>
        <v>0</v>
      </c>
      <c r="F977" s="19">
        <f>MAX(0,inputs!$B$13*(MIN(calculations!A977,inputs!$C$14)-inputs!$C$13))+MAX(0,inputs!$B$14*(calculations!A977-inputs!$C$14))</f>
        <v>5939.85</v>
      </c>
      <c r="G977" s="22">
        <f>MAX(MIN((calculations!A977-inputs!$B$21)/10000,100%),0) * inputs!$B$18</f>
        <v>2636.4</v>
      </c>
      <c r="H977" s="22">
        <f>IF(AND(inputs!$B$35="YES", calculations!A977&gt;=inputs!$B$36,calculations!A977&lt;inputs!$B$37),inputs!$B$38*MIN(2,inputs!$B$17),0)</f>
        <v>0</v>
      </c>
      <c r="I977" s="25">
        <f>MIN(inputs!$B$32,A977)</f>
        <v>20000</v>
      </c>
      <c r="J977" s="25">
        <f>inputs!$B$29*(1+inputs!$B$33)-MAX(0,inputs!$B$31*(I977-inputs!$B$30))</f>
        <v>46486.999999999993</v>
      </c>
      <c r="K977" s="26">
        <f t="shared" si="195"/>
        <v>20000</v>
      </c>
      <c r="L977" s="25">
        <f>MAX(0,J977*(1+inputs!$B$33)-MAX(0,inputs!$B$31*(K977-inputs!$B$30)))</f>
        <v>47184.304999999986</v>
      </c>
      <c r="M977" s="26">
        <f t="shared" si="196"/>
        <v>28611.111111111109</v>
      </c>
      <c r="N977" s="25">
        <f>MAX(0,L977*(1+inputs!$B$33)-MAX(0,inputs!$B$31*(M977-inputs!$B$30)))</f>
        <v>47133.629574999977</v>
      </c>
      <c r="O977" s="26">
        <f t="shared" si="197"/>
        <v>37222.222222222219</v>
      </c>
      <c r="P977" s="25">
        <f>MAX(0,N977*(1+inputs!$B$33)-MAX(0,inputs!$B$31*(O977-inputs!$B$30)))</f>
        <v>46307.19401862497</v>
      </c>
      <c r="Q977" s="26">
        <f t="shared" si="198"/>
        <v>45833.333333333328</v>
      </c>
      <c r="R977" s="25">
        <f>MAX(0,P977*(1+inputs!$B$33)-MAX(0,inputs!$B$31*(Q977-inputs!$B$30)))</f>
        <v>44693.361928904334</v>
      </c>
      <c r="S977" s="26">
        <f t="shared" si="199"/>
        <v>54444.444444444445</v>
      </c>
      <c r="T977" s="25">
        <f>MAX(0,R977*(1+inputs!$B$33)-MAX(0,inputs!$B$31*(S977-inputs!$B$30)))</f>
        <v>42280.322357837889</v>
      </c>
      <c r="U977" s="26">
        <f t="shared" si="200"/>
        <v>63055.555555555555</v>
      </c>
      <c r="V977" s="25">
        <f>MAX(0,T977*(1+inputs!$B$33)-MAX(0,inputs!$B$31*(U977-inputs!$B$30)))</f>
        <v>39056.087193205451</v>
      </c>
      <c r="W977" s="26">
        <f t="shared" si="201"/>
        <v>71666.666666666657</v>
      </c>
      <c r="X977" s="25">
        <f>MAX(0,V977*(1+inputs!$B$33)-MAX(0,inputs!$B$31*(W977-inputs!$B$30)))</f>
        <v>35008.488501103537</v>
      </c>
      <c r="Y977" s="26">
        <f t="shared" si="202"/>
        <v>80277.777777777781</v>
      </c>
      <c r="Z977" s="25">
        <f>MAX(0,X977*(1+inputs!$B$33)-MAX(0,inputs!$B$31*(Y977-inputs!$B$30)))</f>
        <v>30125.175828620086</v>
      </c>
      <c r="AA977" s="25">
        <f>MAX(0,Y977*(1+inputs!$B$33)-MAX(0,inputs!$B$31*(Z977-inputs!$B$30)))</f>
        <v>80587.238619868629</v>
      </c>
      <c r="AB977" s="26">
        <f t="shared" si="203"/>
        <v>97500</v>
      </c>
      <c r="AC977" s="25">
        <f>MAX(0,AA977*(1+inputs!$B$33)-MAX(0,inputs!$B$31*(AB977-inputs!$B$30)))</f>
        <v>74837.607199166654</v>
      </c>
      <c r="AD977" s="26">
        <f>IF(inputs!$B$27="YES",MAX(0,inputs!$B$31*(AB977-inputs!$B$30)),0)</f>
        <v>0</v>
      </c>
      <c r="AE977" s="3">
        <f t="shared" si="204"/>
        <v>35008.050000000003</v>
      </c>
      <c r="AF977" s="1">
        <f t="shared" si="207"/>
        <v>0.42</v>
      </c>
      <c r="AG977" s="8">
        <f t="shared" si="205"/>
        <v>62491.95</v>
      </c>
    </row>
    <row r="978" spans="1:33" x14ac:dyDescent="0.2">
      <c r="A978" s="11">
        <f t="shared" si="206"/>
        <v>97600</v>
      </c>
      <c r="B978" s="15">
        <f>inputs!$C$3-MAX(0,MIN((calculations!A978-inputs!$B$8)*0.5,inputs!$C$3))+IF(AND(inputs!$B$23="YES",A978&lt;=inputs!$B$25),inputs!$B$24,0)</f>
        <v>12570</v>
      </c>
      <c r="C978" s="15">
        <f>MAX(0,MIN(A978-B978,inputs!$C$4)*inputs!$B$3)</f>
        <v>7540.2000000000007</v>
      </c>
      <c r="D978" s="16">
        <f>MAX(0,(MIN(A978,inputs!$C$5)-(inputs!$C$4+B978))*inputs!$B$4)</f>
        <v>18931.600000000002</v>
      </c>
      <c r="E978" s="16">
        <f>MAX(0, (calculations!A978-inputs!$C$5)*inputs!$B$5)</f>
        <v>0</v>
      </c>
      <c r="F978" s="19">
        <f>MAX(0,inputs!$B$13*(MIN(calculations!A978,inputs!$C$14)-inputs!$C$13))+MAX(0,inputs!$B$14*(calculations!A978-inputs!$C$14))</f>
        <v>5941.85</v>
      </c>
      <c r="G978" s="22">
        <f>MAX(MIN((calculations!A978-inputs!$B$21)/10000,100%),0) * inputs!$B$18</f>
        <v>2636.4</v>
      </c>
      <c r="H978" s="22">
        <f>IF(AND(inputs!$B$35="YES", calculations!A978&gt;=inputs!$B$36,calculations!A978&lt;inputs!$B$37),inputs!$B$38*MIN(2,inputs!$B$17),0)</f>
        <v>0</v>
      </c>
      <c r="I978" s="25">
        <f>MIN(inputs!$B$32,A978)</f>
        <v>20000</v>
      </c>
      <c r="J978" s="25">
        <f>inputs!$B$29*(1+inputs!$B$33)-MAX(0,inputs!$B$31*(I978-inputs!$B$30))</f>
        <v>46486.999999999993</v>
      </c>
      <c r="K978" s="26">
        <f t="shared" si="195"/>
        <v>20000</v>
      </c>
      <c r="L978" s="25">
        <f>MAX(0,J978*(1+inputs!$B$33)-MAX(0,inputs!$B$31*(K978-inputs!$B$30)))</f>
        <v>47184.304999999986</v>
      </c>
      <c r="M978" s="26">
        <f t="shared" si="196"/>
        <v>28622.222222222223</v>
      </c>
      <c r="N978" s="25">
        <f>MAX(0,L978*(1+inputs!$B$33)-MAX(0,inputs!$B$31*(M978-inputs!$B$30)))</f>
        <v>47132.629574999977</v>
      </c>
      <c r="O978" s="26">
        <f t="shared" si="197"/>
        <v>37244.444444444445</v>
      </c>
      <c r="P978" s="25">
        <f>MAX(0,N978*(1+inputs!$B$33)-MAX(0,inputs!$B$31*(O978-inputs!$B$30)))</f>
        <v>46304.179018624971</v>
      </c>
      <c r="Q978" s="26">
        <f t="shared" si="198"/>
        <v>45866.666666666672</v>
      </c>
      <c r="R978" s="25">
        <f>MAX(0,P978*(1+inputs!$B$33)-MAX(0,inputs!$B$31*(Q978-inputs!$B$30)))</f>
        <v>44687.301703904341</v>
      </c>
      <c r="S978" s="26">
        <f t="shared" si="199"/>
        <v>54488.888888888891</v>
      </c>
      <c r="T978" s="25">
        <f>MAX(0,R978*(1+inputs!$B$33)-MAX(0,inputs!$B$31*(S978-inputs!$B$30)))</f>
        <v>42270.171229462896</v>
      </c>
      <c r="U978" s="26">
        <f t="shared" si="200"/>
        <v>63111.111111111109</v>
      </c>
      <c r="V978" s="25">
        <f>MAX(0,T978*(1+inputs!$B$33)-MAX(0,inputs!$B$31*(U978-inputs!$B$30)))</f>
        <v>39040.783797904835</v>
      </c>
      <c r="W978" s="26">
        <f t="shared" si="201"/>
        <v>71733.333333333343</v>
      </c>
      <c r="X978" s="25">
        <f>MAX(0,V978*(1+inputs!$B$33)-MAX(0,inputs!$B$31*(W978-inputs!$B$30)))</f>
        <v>34986.955554873399</v>
      </c>
      <c r="Y978" s="26">
        <f t="shared" si="202"/>
        <v>80355.555555555562</v>
      </c>
      <c r="Z978" s="25">
        <f>MAX(0,X978*(1+inputs!$B$33)-MAX(0,inputs!$B$31*(Y978-inputs!$B$30)))</f>
        <v>30096.319888196493</v>
      </c>
      <c r="AA978" s="25">
        <f>MAX(0,Y978*(1+inputs!$B$33)-MAX(0,inputs!$B$31*(Z978-inputs!$B$30)))</f>
        <v>80668.780098951203</v>
      </c>
      <c r="AB978" s="26">
        <f t="shared" si="203"/>
        <v>97600</v>
      </c>
      <c r="AC978" s="25">
        <f>MAX(0,AA978*(1+inputs!$B$33)-MAX(0,inputs!$B$31*(AB978-inputs!$B$30)))</f>
        <v>74911.37180043546</v>
      </c>
      <c r="AD978" s="26">
        <f>IF(inputs!$B$27="YES",MAX(0,inputs!$B$31*(AB978-inputs!$B$30)),0)</f>
        <v>0</v>
      </c>
      <c r="AE978" s="3">
        <f t="shared" si="204"/>
        <v>35050.050000000003</v>
      </c>
      <c r="AF978" s="1">
        <f t="shared" si="207"/>
        <v>0.42</v>
      </c>
      <c r="AG978" s="8">
        <f t="shared" si="205"/>
        <v>62549.95</v>
      </c>
    </row>
    <row r="979" spans="1:33" x14ac:dyDescent="0.2">
      <c r="A979" s="11">
        <f t="shared" si="206"/>
        <v>97700</v>
      </c>
      <c r="B979" s="15">
        <f>inputs!$C$3-MAX(0,MIN((calculations!A979-inputs!$B$8)*0.5,inputs!$C$3))+IF(AND(inputs!$B$23="YES",A979&lt;=inputs!$B$25),inputs!$B$24,0)</f>
        <v>12570</v>
      </c>
      <c r="C979" s="15">
        <f>MAX(0,MIN(A979-B979,inputs!$C$4)*inputs!$B$3)</f>
        <v>7540.2000000000007</v>
      </c>
      <c r="D979" s="16">
        <f>MAX(0,(MIN(A979,inputs!$C$5)-(inputs!$C$4+B979))*inputs!$B$4)</f>
        <v>18971.600000000002</v>
      </c>
      <c r="E979" s="16">
        <f>MAX(0, (calculations!A979-inputs!$C$5)*inputs!$B$5)</f>
        <v>0</v>
      </c>
      <c r="F979" s="19">
        <f>MAX(0,inputs!$B$13*(MIN(calculations!A979,inputs!$C$14)-inputs!$C$13))+MAX(0,inputs!$B$14*(calculations!A979-inputs!$C$14))</f>
        <v>5943.85</v>
      </c>
      <c r="G979" s="22">
        <f>MAX(MIN((calculations!A979-inputs!$B$21)/10000,100%),0) * inputs!$B$18</f>
        <v>2636.4</v>
      </c>
      <c r="H979" s="22">
        <f>IF(AND(inputs!$B$35="YES", calculations!A979&gt;=inputs!$B$36,calculations!A979&lt;inputs!$B$37),inputs!$B$38*MIN(2,inputs!$B$17),0)</f>
        <v>0</v>
      </c>
      <c r="I979" s="25">
        <f>MIN(inputs!$B$32,A979)</f>
        <v>20000</v>
      </c>
      <c r="J979" s="25">
        <f>inputs!$B$29*(1+inputs!$B$33)-MAX(0,inputs!$B$31*(I979-inputs!$B$30))</f>
        <v>46486.999999999993</v>
      </c>
      <c r="K979" s="26">
        <f t="shared" si="195"/>
        <v>20000</v>
      </c>
      <c r="L979" s="25">
        <f>MAX(0,J979*(1+inputs!$B$33)-MAX(0,inputs!$B$31*(K979-inputs!$B$30)))</f>
        <v>47184.304999999986</v>
      </c>
      <c r="M979" s="26">
        <f t="shared" si="196"/>
        <v>28633.333333333336</v>
      </c>
      <c r="N979" s="25">
        <f>MAX(0,L979*(1+inputs!$B$33)-MAX(0,inputs!$B$31*(M979-inputs!$B$30)))</f>
        <v>47131.629574999977</v>
      </c>
      <c r="O979" s="26">
        <f t="shared" si="197"/>
        <v>37266.666666666672</v>
      </c>
      <c r="P979" s="25">
        <f>MAX(0,N979*(1+inputs!$B$33)-MAX(0,inputs!$B$31*(O979-inputs!$B$30)))</f>
        <v>46301.164018624972</v>
      </c>
      <c r="Q979" s="26">
        <f t="shared" si="198"/>
        <v>45900</v>
      </c>
      <c r="R979" s="25">
        <f>MAX(0,P979*(1+inputs!$B$33)-MAX(0,inputs!$B$31*(Q979-inputs!$B$30)))</f>
        <v>44681.24147890434</v>
      </c>
      <c r="S979" s="26">
        <f t="shared" si="199"/>
        <v>54533.333333333336</v>
      </c>
      <c r="T979" s="25">
        <f>MAX(0,R979*(1+inputs!$B$33)-MAX(0,inputs!$B$31*(S979-inputs!$B$30)))</f>
        <v>42260.020101087895</v>
      </c>
      <c r="U979" s="26">
        <f t="shared" si="200"/>
        <v>63166.666666666664</v>
      </c>
      <c r="V979" s="25">
        <f>MAX(0,T979*(1+inputs!$B$33)-MAX(0,inputs!$B$31*(U979-inputs!$B$30)))</f>
        <v>39025.480402604204</v>
      </c>
      <c r="W979" s="26">
        <f t="shared" si="201"/>
        <v>71800</v>
      </c>
      <c r="X979" s="25">
        <f>MAX(0,V979*(1+inputs!$B$33)-MAX(0,inputs!$B$31*(W979-inputs!$B$30)))</f>
        <v>34965.422608643261</v>
      </c>
      <c r="Y979" s="26">
        <f t="shared" si="202"/>
        <v>80433.333333333343</v>
      </c>
      <c r="Z979" s="25">
        <f>MAX(0,X979*(1+inputs!$B$33)-MAX(0,inputs!$B$31*(Y979-inputs!$B$30)))</f>
        <v>30067.463947772907</v>
      </c>
      <c r="AA979" s="25">
        <f>MAX(0,Y979*(1+inputs!$B$33)-MAX(0,inputs!$B$31*(Z979-inputs!$B$30)))</f>
        <v>80750.321578033763</v>
      </c>
      <c r="AB979" s="26">
        <f t="shared" si="203"/>
        <v>97700</v>
      </c>
      <c r="AC979" s="25">
        <f>MAX(0,AA979*(1+inputs!$B$33)-MAX(0,inputs!$B$31*(AB979-inputs!$B$30)))</f>
        <v>74985.136401704265</v>
      </c>
      <c r="AD979" s="26">
        <f>IF(inputs!$B$27="YES",MAX(0,inputs!$B$31*(AB979-inputs!$B$30)),0)</f>
        <v>0</v>
      </c>
      <c r="AE979" s="3">
        <f t="shared" si="204"/>
        <v>35092.050000000003</v>
      </c>
      <c r="AF979" s="1">
        <f t="shared" si="207"/>
        <v>0.42</v>
      </c>
      <c r="AG979" s="8">
        <f t="shared" si="205"/>
        <v>62607.95</v>
      </c>
    </row>
    <row r="980" spans="1:33" x14ac:dyDescent="0.2">
      <c r="A980" s="11">
        <f t="shared" si="206"/>
        <v>97800</v>
      </c>
      <c r="B980" s="15">
        <f>inputs!$C$3-MAX(0,MIN((calculations!A980-inputs!$B$8)*0.5,inputs!$C$3))+IF(AND(inputs!$B$23="YES",A980&lt;=inputs!$B$25),inputs!$B$24,0)</f>
        <v>12570</v>
      </c>
      <c r="C980" s="15">
        <f>MAX(0,MIN(A980-B980,inputs!$C$4)*inputs!$B$3)</f>
        <v>7540.2000000000007</v>
      </c>
      <c r="D980" s="16">
        <f>MAX(0,(MIN(A980,inputs!$C$5)-(inputs!$C$4+B980))*inputs!$B$4)</f>
        <v>19011.600000000002</v>
      </c>
      <c r="E980" s="16">
        <f>MAX(0, (calculations!A980-inputs!$C$5)*inputs!$B$5)</f>
        <v>0</v>
      </c>
      <c r="F980" s="19">
        <f>MAX(0,inputs!$B$13*(MIN(calculations!A980,inputs!$C$14)-inputs!$C$13))+MAX(0,inputs!$B$14*(calculations!A980-inputs!$C$14))</f>
        <v>5945.85</v>
      </c>
      <c r="G980" s="22">
        <f>MAX(MIN((calculations!A980-inputs!$B$21)/10000,100%),0) * inputs!$B$18</f>
        <v>2636.4</v>
      </c>
      <c r="H980" s="22">
        <f>IF(AND(inputs!$B$35="YES", calculations!A980&gt;=inputs!$B$36,calculations!A980&lt;inputs!$B$37),inputs!$B$38*MIN(2,inputs!$B$17),0)</f>
        <v>0</v>
      </c>
      <c r="I980" s="25">
        <f>MIN(inputs!$B$32,A980)</f>
        <v>20000</v>
      </c>
      <c r="J980" s="25">
        <f>inputs!$B$29*(1+inputs!$B$33)-MAX(0,inputs!$B$31*(I980-inputs!$B$30))</f>
        <v>46486.999999999993</v>
      </c>
      <c r="K980" s="26">
        <f t="shared" si="195"/>
        <v>20000</v>
      </c>
      <c r="L980" s="25">
        <f>MAX(0,J980*(1+inputs!$B$33)-MAX(0,inputs!$B$31*(K980-inputs!$B$30)))</f>
        <v>47184.304999999986</v>
      </c>
      <c r="M980" s="26">
        <f t="shared" si="196"/>
        <v>28644.444444444445</v>
      </c>
      <c r="N980" s="25">
        <f>MAX(0,L980*(1+inputs!$B$33)-MAX(0,inputs!$B$31*(M980-inputs!$B$30)))</f>
        <v>47130.629574999977</v>
      </c>
      <c r="O980" s="26">
        <f t="shared" si="197"/>
        <v>37288.888888888891</v>
      </c>
      <c r="P980" s="25">
        <f>MAX(0,N980*(1+inputs!$B$33)-MAX(0,inputs!$B$31*(O980-inputs!$B$30)))</f>
        <v>46298.149018624972</v>
      </c>
      <c r="Q980" s="26">
        <f t="shared" si="198"/>
        <v>45933.333333333328</v>
      </c>
      <c r="R980" s="25">
        <f>MAX(0,P980*(1+inputs!$B$33)-MAX(0,inputs!$B$31*(Q980-inputs!$B$30)))</f>
        <v>44675.181253904339</v>
      </c>
      <c r="S980" s="26">
        <f t="shared" si="199"/>
        <v>54577.777777777781</v>
      </c>
      <c r="T980" s="25">
        <f>MAX(0,R980*(1+inputs!$B$33)-MAX(0,inputs!$B$31*(S980-inputs!$B$30)))</f>
        <v>42249.868972712895</v>
      </c>
      <c r="U980" s="26">
        <f t="shared" si="200"/>
        <v>63222.222222222219</v>
      </c>
      <c r="V980" s="25">
        <f>MAX(0,T980*(1+inputs!$B$33)-MAX(0,inputs!$B$31*(U980-inputs!$B$30)))</f>
        <v>39010.17700730358</v>
      </c>
      <c r="W980" s="26">
        <f t="shared" si="201"/>
        <v>71866.666666666657</v>
      </c>
      <c r="X980" s="25">
        <f>MAX(0,V980*(1+inputs!$B$33)-MAX(0,inputs!$B$31*(W980-inputs!$B$30)))</f>
        <v>34943.88966241313</v>
      </c>
      <c r="Y980" s="26">
        <f t="shared" si="202"/>
        <v>80511.111111111109</v>
      </c>
      <c r="Z980" s="25">
        <f>MAX(0,X980*(1+inputs!$B$33)-MAX(0,inputs!$B$31*(Y980-inputs!$B$30)))</f>
        <v>30038.608007349325</v>
      </c>
      <c r="AA980" s="25">
        <f>MAX(0,Y980*(1+inputs!$B$33)-MAX(0,inputs!$B$31*(Z980-inputs!$B$30)))</f>
        <v>80831.863057116323</v>
      </c>
      <c r="AB980" s="26">
        <f t="shared" si="203"/>
        <v>97800</v>
      </c>
      <c r="AC980" s="25">
        <f>MAX(0,AA980*(1+inputs!$B$33)-MAX(0,inputs!$B$31*(AB980-inputs!$B$30)))</f>
        <v>75058.901002973056</v>
      </c>
      <c r="AD980" s="26">
        <f>IF(inputs!$B$27="YES",MAX(0,inputs!$B$31*(AB980-inputs!$B$30)),0)</f>
        <v>0</v>
      </c>
      <c r="AE980" s="3">
        <f t="shared" si="204"/>
        <v>35134.050000000003</v>
      </c>
      <c r="AF980" s="1">
        <f t="shared" si="207"/>
        <v>0.42</v>
      </c>
      <c r="AG980" s="8">
        <f t="shared" si="205"/>
        <v>62665.95</v>
      </c>
    </row>
    <row r="981" spans="1:33" x14ac:dyDescent="0.2">
      <c r="A981" s="11">
        <f t="shared" si="206"/>
        <v>97900</v>
      </c>
      <c r="B981" s="15">
        <f>inputs!$C$3-MAX(0,MIN((calculations!A981-inputs!$B$8)*0.5,inputs!$C$3))+IF(AND(inputs!$B$23="YES",A981&lt;=inputs!$B$25),inputs!$B$24,0)</f>
        <v>12570</v>
      </c>
      <c r="C981" s="15">
        <f>MAX(0,MIN(A981-B981,inputs!$C$4)*inputs!$B$3)</f>
        <v>7540.2000000000007</v>
      </c>
      <c r="D981" s="16">
        <f>MAX(0,(MIN(A981,inputs!$C$5)-(inputs!$C$4+B981))*inputs!$B$4)</f>
        <v>19051.600000000002</v>
      </c>
      <c r="E981" s="16">
        <f>MAX(0, (calculations!A981-inputs!$C$5)*inputs!$B$5)</f>
        <v>0</v>
      </c>
      <c r="F981" s="19">
        <f>MAX(0,inputs!$B$13*(MIN(calculations!A981,inputs!$C$14)-inputs!$C$13))+MAX(0,inputs!$B$14*(calculations!A981-inputs!$C$14))</f>
        <v>5947.85</v>
      </c>
      <c r="G981" s="22">
        <f>MAX(MIN((calculations!A981-inputs!$B$21)/10000,100%),0) * inputs!$B$18</f>
        <v>2636.4</v>
      </c>
      <c r="H981" s="22">
        <f>IF(AND(inputs!$B$35="YES", calculations!A981&gt;=inputs!$B$36,calculations!A981&lt;inputs!$B$37),inputs!$B$38*MIN(2,inputs!$B$17),0)</f>
        <v>0</v>
      </c>
      <c r="I981" s="25">
        <f>MIN(inputs!$B$32,A981)</f>
        <v>20000</v>
      </c>
      <c r="J981" s="25">
        <f>inputs!$B$29*(1+inputs!$B$33)-MAX(0,inputs!$B$31*(I981-inputs!$B$30))</f>
        <v>46486.999999999993</v>
      </c>
      <c r="K981" s="26">
        <f t="shared" si="195"/>
        <v>20000</v>
      </c>
      <c r="L981" s="25">
        <f>MAX(0,J981*(1+inputs!$B$33)-MAX(0,inputs!$B$31*(K981-inputs!$B$30)))</f>
        <v>47184.304999999986</v>
      </c>
      <c r="M981" s="26">
        <f t="shared" si="196"/>
        <v>28655.555555555555</v>
      </c>
      <c r="N981" s="25">
        <f>MAX(0,L981*(1+inputs!$B$33)-MAX(0,inputs!$B$31*(M981-inputs!$B$30)))</f>
        <v>47129.629574999977</v>
      </c>
      <c r="O981" s="26">
        <f t="shared" si="197"/>
        <v>37311.111111111109</v>
      </c>
      <c r="P981" s="25">
        <f>MAX(0,N981*(1+inputs!$B$33)-MAX(0,inputs!$B$31*(O981-inputs!$B$30)))</f>
        <v>46295.134018624973</v>
      </c>
      <c r="Q981" s="26">
        <f t="shared" si="198"/>
        <v>45966.666666666672</v>
      </c>
      <c r="R981" s="25">
        <f>MAX(0,P981*(1+inputs!$B$33)-MAX(0,inputs!$B$31*(Q981-inputs!$B$30)))</f>
        <v>44669.121028904337</v>
      </c>
      <c r="S981" s="26">
        <f t="shared" si="199"/>
        <v>54622.222222222219</v>
      </c>
      <c r="T981" s="25">
        <f>MAX(0,R981*(1+inputs!$B$33)-MAX(0,inputs!$B$31*(S981-inputs!$B$30)))</f>
        <v>42239.717844337894</v>
      </c>
      <c r="U981" s="26">
        <f t="shared" si="200"/>
        <v>63277.777777777781</v>
      </c>
      <c r="V981" s="25">
        <f>MAX(0,T981*(1+inputs!$B$33)-MAX(0,inputs!$B$31*(U981-inputs!$B$30)))</f>
        <v>38994.873612002957</v>
      </c>
      <c r="W981" s="26">
        <f t="shared" si="201"/>
        <v>71933.333333333343</v>
      </c>
      <c r="X981" s="25">
        <f>MAX(0,V981*(1+inputs!$B$33)-MAX(0,inputs!$B$31*(W981-inputs!$B$30)))</f>
        <v>34922.356716182992</v>
      </c>
      <c r="Y981" s="26">
        <f t="shared" si="202"/>
        <v>80588.888888888891</v>
      </c>
      <c r="Z981" s="25">
        <f>MAX(0,X981*(1+inputs!$B$33)-MAX(0,inputs!$B$31*(Y981-inputs!$B$30)))</f>
        <v>30009.752066925732</v>
      </c>
      <c r="AA981" s="25">
        <f>MAX(0,Y981*(1+inputs!$B$33)-MAX(0,inputs!$B$31*(Z981-inputs!$B$30)))</f>
        <v>80913.404536198897</v>
      </c>
      <c r="AB981" s="26">
        <f t="shared" si="203"/>
        <v>97900</v>
      </c>
      <c r="AC981" s="25">
        <f>MAX(0,AA981*(1+inputs!$B$33)-MAX(0,inputs!$B$31*(AB981-inputs!$B$30)))</f>
        <v>75132.665604241876</v>
      </c>
      <c r="AD981" s="26">
        <f>IF(inputs!$B$27="YES",MAX(0,inputs!$B$31*(AB981-inputs!$B$30)),0)</f>
        <v>0</v>
      </c>
      <c r="AE981" s="3">
        <f t="shared" si="204"/>
        <v>35176.050000000003</v>
      </c>
      <c r="AF981" s="1">
        <f t="shared" si="207"/>
        <v>0.42</v>
      </c>
      <c r="AG981" s="8">
        <f t="shared" si="205"/>
        <v>62723.95</v>
      </c>
    </row>
    <row r="982" spans="1:33" x14ac:dyDescent="0.2">
      <c r="A982" s="11">
        <f t="shared" si="206"/>
        <v>98000</v>
      </c>
      <c r="B982" s="15">
        <f>inputs!$C$3-MAX(0,MIN((calculations!A982-inputs!$B$8)*0.5,inputs!$C$3))+IF(AND(inputs!$B$23="YES",A982&lt;=inputs!$B$25),inputs!$B$24,0)</f>
        <v>12570</v>
      </c>
      <c r="C982" s="15">
        <f>MAX(0,MIN(A982-B982,inputs!$C$4)*inputs!$B$3)</f>
        <v>7540.2000000000007</v>
      </c>
      <c r="D982" s="16">
        <f>MAX(0,(MIN(A982,inputs!$C$5)-(inputs!$C$4+B982))*inputs!$B$4)</f>
        <v>19091.600000000002</v>
      </c>
      <c r="E982" s="16">
        <f>MAX(0, (calculations!A982-inputs!$C$5)*inputs!$B$5)</f>
        <v>0</v>
      </c>
      <c r="F982" s="19">
        <f>MAX(0,inputs!$B$13*(MIN(calculations!A982,inputs!$C$14)-inputs!$C$13))+MAX(0,inputs!$B$14*(calculations!A982-inputs!$C$14))</f>
        <v>5949.85</v>
      </c>
      <c r="G982" s="22">
        <f>MAX(MIN((calculations!A982-inputs!$B$21)/10000,100%),0) * inputs!$B$18</f>
        <v>2636.4</v>
      </c>
      <c r="H982" s="22">
        <f>IF(AND(inputs!$B$35="YES", calculations!A982&gt;=inputs!$B$36,calculations!A982&lt;inputs!$B$37),inputs!$B$38*MIN(2,inputs!$B$17),0)</f>
        <v>0</v>
      </c>
      <c r="I982" s="25">
        <f>MIN(inputs!$B$32,A982)</f>
        <v>20000</v>
      </c>
      <c r="J982" s="25">
        <f>inputs!$B$29*(1+inputs!$B$33)-MAX(0,inputs!$B$31*(I982-inputs!$B$30))</f>
        <v>46486.999999999993</v>
      </c>
      <c r="K982" s="26">
        <f t="shared" si="195"/>
        <v>20000</v>
      </c>
      <c r="L982" s="25">
        <f>MAX(0,J982*(1+inputs!$B$33)-MAX(0,inputs!$B$31*(K982-inputs!$B$30)))</f>
        <v>47184.304999999986</v>
      </c>
      <c r="M982" s="26">
        <f t="shared" si="196"/>
        <v>28666.666666666664</v>
      </c>
      <c r="N982" s="25">
        <f>MAX(0,L982*(1+inputs!$B$33)-MAX(0,inputs!$B$31*(M982-inputs!$B$30)))</f>
        <v>47128.629574999977</v>
      </c>
      <c r="O982" s="26">
        <f t="shared" si="197"/>
        <v>37333.333333333328</v>
      </c>
      <c r="P982" s="25">
        <f>MAX(0,N982*(1+inputs!$B$33)-MAX(0,inputs!$B$31*(O982-inputs!$B$30)))</f>
        <v>46292.119018624973</v>
      </c>
      <c r="Q982" s="26">
        <f t="shared" si="198"/>
        <v>46000</v>
      </c>
      <c r="R982" s="25">
        <f>MAX(0,P982*(1+inputs!$B$33)-MAX(0,inputs!$B$31*(Q982-inputs!$B$30)))</f>
        <v>44663.060803904344</v>
      </c>
      <c r="S982" s="26">
        <f t="shared" si="199"/>
        <v>54666.666666666664</v>
      </c>
      <c r="T982" s="25">
        <f>MAX(0,R982*(1+inputs!$B$33)-MAX(0,inputs!$B$31*(S982-inputs!$B$30)))</f>
        <v>42229.566715962901</v>
      </c>
      <c r="U982" s="26">
        <f t="shared" si="200"/>
        <v>63333.333333333336</v>
      </c>
      <c r="V982" s="25">
        <f>MAX(0,T982*(1+inputs!$B$33)-MAX(0,inputs!$B$31*(U982-inputs!$B$30)))</f>
        <v>38979.570216702341</v>
      </c>
      <c r="W982" s="26">
        <f t="shared" si="201"/>
        <v>72000</v>
      </c>
      <c r="X982" s="25">
        <f>MAX(0,V982*(1+inputs!$B$33)-MAX(0,inputs!$B$31*(W982-inputs!$B$30)))</f>
        <v>34900.823769952869</v>
      </c>
      <c r="Y982" s="26">
        <f t="shared" si="202"/>
        <v>80666.666666666657</v>
      </c>
      <c r="Z982" s="25">
        <f>MAX(0,X982*(1+inputs!$B$33)-MAX(0,inputs!$B$31*(Y982-inputs!$B$30)))</f>
        <v>29980.896126502161</v>
      </c>
      <c r="AA982" s="25">
        <f>MAX(0,Y982*(1+inputs!$B$33)-MAX(0,inputs!$B$31*(Z982-inputs!$B$30)))</f>
        <v>80994.946015281443</v>
      </c>
      <c r="AB982" s="26">
        <f t="shared" si="203"/>
        <v>98000</v>
      </c>
      <c r="AC982" s="25">
        <f>MAX(0,AA982*(1+inputs!$B$33)-MAX(0,inputs!$B$31*(AB982-inputs!$B$30)))</f>
        <v>75206.430205510653</v>
      </c>
      <c r="AD982" s="26">
        <f>IF(inputs!$B$27="YES",MAX(0,inputs!$B$31*(AB982-inputs!$B$30)),0)</f>
        <v>0</v>
      </c>
      <c r="AE982" s="3">
        <f t="shared" si="204"/>
        <v>35218.050000000003</v>
      </c>
      <c r="AF982" s="1">
        <f t="shared" si="207"/>
        <v>0.42</v>
      </c>
      <c r="AG982" s="8">
        <f t="shared" si="205"/>
        <v>62781.95</v>
      </c>
    </row>
    <row r="983" spans="1:33" x14ac:dyDescent="0.2">
      <c r="A983" s="11">
        <f t="shared" si="206"/>
        <v>98100</v>
      </c>
      <c r="B983" s="15">
        <f>inputs!$C$3-MAX(0,MIN((calculations!A983-inputs!$B$8)*0.5,inputs!$C$3))+IF(AND(inputs!$B$23="YES",A983&lt;=inputs!$B$25),inputs!$B$24,0)</f>
        <v>12570</v>
      </c>
      <c r="C983" s="15">
        <f>MAX(0,MIN(A983-B983,inputs!$C$4)*inputs!$B$3)</f>
        <v>7540.2000000000007</v>
      </c>
      <c r="D983" s="16">
        <f>MAX(0,(MIN(A983,inputs!$C$5)-(inputs!$C$4+B983))*inputs!$B$4)</f>
        <v>19131.600000000002</v>
      </c>
      <c r="E983" s="16">
        <f>MAX(0, (calculations!A983-inputs!$C$5)*inputs!$B$5)</f>
        <v>0</v>
      </c>
      <c r="F983" s="19">
        <f>MAX(0,inputs!$B$13*(MIN(calculations!A983,inputs!$C$14)-inputs!$C$13))+MAX(0,inputs!$B$14*(calculations!A983-inputs!$C$14))</f>
        <v>5951.85</v>
      </c>
      <c r="G983" s="22">
        <f>MAX(MIN((calculations!A983-inputs!$B$21)/10000,100%),0) * inputs!$B$18</f>
        <v>2636.4</v>
      </c>
      <c r="H983" s="22">
        <f>IF(AND(inputs!$B$35="YES", calculations!A983&gt;=inputs!$B$36,calculations!A983&lt;inputs!$B$37),inputs!$B$38*MIN(2,inputs!$B$17),0)</f>
        <v>0</v>
      </c>
      <c r="I983" s="25">
        <f>MIN(inputs!$B$32,A983)</f>
        <v>20000</v>
      </c>
      <c r="J983" s="25">
        <f>inputs!$B$29*(1+inputs!$B$33)-MAX(0,inputs!$B$31*(I983-inputs!$B$30))</f>
        <v>46486.999999999993</v>
      </c>
      <c r="K983" s="26">
        <f t="shared" si="195"/>
        <v>20000</v>
      </c>
      <c r="L983" s="25">
        <f>MAX(0,J983*(1+inputs!$B$33)-MAX(0,inputs!$B$31*(K983-inputs!$B$30)))</f>
        <v>47184.304999999986</v>
      </c>
      <c r="M983" s="26">
        <f t="shared" si="196"/>
        <v>28677.777777777777</v>
      </c>
      <c r="N983" s="25">
        <f>MAX(0,L983*(1+inputs!$B$33)-MAX(0,inputs!$B$31*(M983-inputs!$B$30)))</f>
        <v>47127.629574999977</v>
      </c>
      <c r="O983" s="26">
        <f t="shared" si="197"/>
        <v>37355.555555555555</v>
      </c>
      <c r="P983" s="25">
        <f>MAX(0,N983*(1+inputs!$B$33)-MAX(0,inputs!$B$31*(O983-inputs!$B$30)))</f>
        <v>46289.104018624967</v>
      </c>
      <c r="Q983" s="26">
        <f t="shared" si="198"/>
        <v>46033.333333333328</v>
      </c>
      <c r="R983" s="25">
        <f>MAX(0,P983*(1+inputs!$B$33)-MAX(0,inputs!$B$31*(Q983-inputs!$B$30)))</f>
        <v>44657.000578904335</v>
      </c>
      <c r="S983" s="26">
        <f t="shared" si="199"/>
        <v>54711.111111111109</v>
      </c>
      <c r="T983" s="25">
        <f>MAX(0,R983*(1+inputs!$B$33)-MAX(0,inputs!$B$31*(S983-inputs!$B$30)))</f>
        <v>42219.415587587893</v>
      </c>
      <c r="U983" s="26">
        <f t="shared" si="200"/>
        <v>63388.888888888891</v>
      </c>
      <c r="V983" s="25">
        <f>MAX(0,T983*(1+inputs!$B$33)-MAX(0,inputs!$B$31*(U983-inputs!$B$30)))</f>
        <v>38964.266821401703</v>
      </c>
      <c r="W983" s="26">
        <f t="shared" si="201"/>
        <v>72066.666666666657</v>
      </c>
      <c r="X983" s="25">
        <f>MAX(0,V983*(1+inputs!$B$33)-MAX(0,inputs!$B$31*(W983-inputs!$B$30)))</f>
        <v>34879.290823722724</v>
      </c>
      <c r="Y983" s="26">
        <f t="shared" si="202"/>
        <v>80744.444444444438</v>
      </c>
      <c r="Z983" s="25">
        <f>MAX(0,X983*(1+inputs!$B$33)-MAX(0,inputs!$B$31*(Y983-inputs!$B$30)))</f>
        <v>29952.040186078561</v>
      </c>
      <c r="AA983" s="25">
        <f>MAX(0,Y983*(1+inputs!$B$33)-MAX(0,inputs!$B$31*(Z983-inputs!$B$30)))</f>
        <v>81076.487494364032</v>
      </c>
      <c r="AB983" s="26">
        <f t="shared" si="203"/>
        <v>98100</v>
      </c>
      <c r="AC983" s="25">
        <f>MAX(0,AA983*(1+inputs!$B$33)-MAX(0,inputs!$B$31*(AB983-inputs!$B$30)))</f>
        <v>75280.194806779487</v>
      </c>
      <c r="AD983" s="26">
        <f>IF(inputs!$B$27="YES",MAX(0,inputs!$B$31*(AB983-inputs!$B$30)),0)</f>
        <v>0</v>
      </c>
      <c r="AE983" s="3">
        <f t="shared" si="204"/>
        <v>35260.050000000003</v>
      </c>
      <c r="AF983" s="1">
        <f t="shared" si="207"/>
        <v>0.42</v>
      </c>
      <c r="AG983" s="8">
        <f t="shared" si="205"/>
        <v>62839.95</v>
      </c>
    </row>
    <row r="984" spans="1:33" x14ac:dyDescent="0.2">
      <c r="A984" s="11">
        <f t="shared" si="206"/>
        <v>98200</v>
      </c>
      <c r="B984" s="15">
        <f>inputs!$C$3-MAX(0,MIN((calculations!A984-inputs!$B$8)*0.5,inputs!$C$3))+IF(AND(inputs!$B$23="YES",A984&lt;=inputs!$B$25),inputs!$B$24,0)</f>
        <v>12570</v>
      </c>
      <c r="C984" s="15">
        <f>MAX(0,MIN(A984-B984,inputs!$C$4)*inputs!$B$3)</f>
        <v>7540.2000000000007</v>
      </c>
      <c r="D984" s="16">
        <f>MAX(0,(MIN(A984,inputs!$C$5)-(inputs!$C$4+B984))*inputs!$B$4)</f>
        <v>19171.600000000002</v>
      </c>
      <c r="E984" s="16">
        <f>MAX(0, (calculations!A984-inputs!$C$5)*inputs!$B$5)</f>
        <v>0</v>
      </c>
      <c r="F984" s="19">
        <f>MAX(0,inputs!$B$13*(MIN(calculations!A984,inputs!$C$14)-inputs!$C$13))+MAX(0,inputs!$B$14*(calculations!A984-inputs!$C$14))</f>
        <v>5953.85</v>
      </c>
      <c r="G984" s="22">
        <f>MAX(MIN((calculations!A984-inputs!$B$21)/10000,100%),0) * inputs!$B$18</f>
        <v>2636.4</v>
      </c>
      <c r="H984" s="22">
        <f>IF(AND(inputs!$B$35="YES", calculations!A984&gt;=inputs!$B$36,calculations!A984&lt;inputs!$B$37),inputs!$B$38*MIN(2,inputs!$B$17),0)</f>
        <v>0</v>
      </c>
      <c r="I984" s="25">
        <f>MIN(inputs!$B$32,A984)</f>
        <v>20000</v>
      </c>
      <c r="J984" s="25">
        <f>inputs!$B$29*(1+inputs!$B$33)-MAX(0,inputs!$B$31*(I984-inputs!$B$30))</f>
        <v>46486.999999999993</v>
      </c>
      <c r="K984" s="26">
        <f t="shared" si="195"/>
        <v>20000</v>
      </c>
      <c r="L984" s="25">
        <f>MAX(0,J984*(1+inputs!$B$33)-MAX(0,inputs!$B$31*(K984-inputs!$B$30)))</f>
        <v>47184.304999999986</v>
      </c>
      <c r="M984" s="26">
        <f t="shared" si="196"/>
        <v>28688.888888888891</v>
      </c>
      <c r="N984" s="25">
        <f>MAX(0,L984*(1+inputs!$B$33)-MAX(0,inputs!$B$31*(M984-inputs!$B$30)))</f>
        <v>47126.629574999977</v>
      </c>
      <c r="O984" s="26">
        <f t="shared" si="197"/>
        <v>37377.777777777781</v>
      </c>
      <c r="P984" s="25">
        <f>MAX(0,N984*(1+inputs!$B$33)-MAX(0,inputs!$B$31*(O984-inputs!$B$30)))</f>
        <v>46286.089018624967</v>
      </c>
      <c r="Q984" s="26">
        <f t="shared" si="198"/>
        <v>46066.666666666672</v>
      </c>
      <c r="R984" s="25">
        <f>MAX(0,P984*(1+inputs!$B$33)-MAX(0,inputs!$B$31*(Q984-inputs!$B$30)))</f>
        <v>44650.940353904334</v>
      </c>
      <c r="S984" s="26">
        <f t="shared" si="199"/>
        <v>54755.555555555555</v>
      </c>
      <c r="T984" s="25">
        <f>MAX(0,R984*(1+inputs!$B$33)-MAX(0,inputs!$B$31*(S984-inputs!$B$30)))</f>
        <v>42209.264459212893</v>
      </c>
      <c r="U984" s="26">
        <f t="shared" si="200"/>
        <v>63444.444444444445</v>
      </c>
      <c r="V984" s="25">
        <f>MAX(0,T984*(1+inputs!$B$33)-MAX(0,inputs!$B$31*(U984-inputs!$B$30)))</f>
        <v>38948.96342610108</v>
      </c>
      <c r="W984" s="26">
        <f t="shared" si="201"/>
        <v>72133.333333333343</v>
      </c>
      <c r="X984" s="25">
        <f>MAX(0,V984*(1+inputs!$B$33)-MAX(0,inputs!$B$31*(W984-inputs!$B$30)))</f>
        <v>34857.757877492593</v>
      </c>
      <c r="Y984" s="26">
        <f t="shared" si="202"/>
        <v>80822.222222222219</v>
      </c>
      <c r="Z984" s="25">
        <f>MAX(0,X984*(1+inputs!$B$33)-MAX(0,inputs!$B$31*(Y984-inputs!$B$30)))</f>
        <v>29923.184245654982</v>
      </c>
      <c r="AA984" s="25">
        <f>MAX(0,Y984*(1+inputs!$B$33)-MAX(0,inputs!$B$31*(Z984-inputs!$B$30)))</f>
        <v>81158.028973446606</v>
      </c>
      <c r="AB984" s="26">
        <f t="shared" si="203"/>
        <v>98200</v>
      </c>
      <c r="AC984" s="25">
        <f>MAX(0,AA984*(1+inputs!$B$33)-MAX(0,inputs!$B$31*(AB984-inputs!$B$30)))</f>
        <v>75353.959408048293</v>
      </c>
      <c r="AD984" s="26">
        <f>IF(inputs!$B$27="YES",MAX(0,inputs!$B$31*(AB984-inputs!$B$30)),0)</f>
        <v>0</v>
      </c>
      <c r="AE984" s="3">
        <f t="shared" si="204"/>
        <v>35302.050000000003</v>
      </c>
      <c r="AF984" s="1">
        <f t="shared" si="207"/>
        <v>0.42</v>
      </c>
      <c r="AG984" s="8">
        <f t="shared" si="205"/>
        <v>62897.95</v>
      </c>
    </row>
    <row r="985" spans="1:33" x14ac:dyDescent="0.2">
      <c r="A985" s="11">
        <f t="shared" si="206"/>
        <v>98300</v>
      </c>
      <c r="B985" s="15">
        <f>inputs!$C$3-MAX(0,MIN((calculations!A985-inputs!$B$8)*0.5,inputs!$C$3))+IF(AND(inputs!$B$23="YES",A985&lt;=inputs!$B$25),inputs!$B$24,0)</f>
        <v>12570</v>
      </c>
      <c r="C985" s="15">
        <f>MAX(0,MIN(A985-B985,inputs!$C$4)*inputs!$B$3)</f>
        <v>7540.2000000000007</v>
      </c>
      <c r="D985" s="16">
        <f>MAX(0,(MIN(A985,inputs!$C$5)-(inputs!$C$4+B985))*inputs!$B$4)</f>
        <v>19211.600000000002</v>
      </c>
      <c r="E985" s="16">
        <f>MAX(0, (calculations!A985-inputs!$C$5)*inputs!$B$5)</f>
        <v>0</v>
      </c>
      <c r="F985" s="19">
        <f>MAX(0,inputs!$B$13*(MIN(calculations!A985,inputs!$C$14)-inputs!$C$13))+MAX(0,inputs!$B$14*(calculations!A985-inputs!$C$14))</f>
        <v>5955.85</v>
      </c>
      <c r="G985" s="22">
        <f>MAX(MIN((calculations!A985-inputs!$B$21)/10000,100%),0) * inputs!$B$18</f>
        <v>2636.4</v>
      </c>
      <c r="H985" s="22">
        <f>IF(AND(inputs!$B$35="YES", calculations!A985&gt;=inputs!$B$36,calculations!A985&lt;inputs!$B$37),inputs!$B$38*MIN(2,inputs!$B$17),0)</f>
        <v>0</v>
      </c>
      <c r="I985" s="25">
        <f>MIN(inputs!$B$32,A985)</f>
        <v>20000</v>
      </c>
      <c r="J985" s="25">
        <f>inputs!$B$29*(1+inputs!$B$33)-MAX(0,inputs!$B$31*(I985-inputs!$B$30))</f>
        <v>46486.999999999993</v>
      </c>
      <c r="K985" s="26">
        <f t="shared" si="195"/>
        <v>20000</v>
      </c>
      <c r="L985" s="25">
        <f>MAX(0,J985*(1+inputs!$B$33)-MAX(0,inputs!$B$31*(K985-inputs!$B$30)))</f>
        <v>47184.304999999986</v>
      </c>
      <c r="M985" s="26">
        <f t="shared" si="196"/>
        <v>28700</v>
      </c>
      <c r="N985" s="25">
        <f>MAX(0,L985*(1+inputs!$B$33)-MAX(0,inputs!$B$31*(M985-inputs!$B$30)))</f>
        <v>47125.629574999977</v>
      </c>
      <c r="O985" s="26">
        <f t="shared" si="197"/>
        <v>37400</v>
      </c>
      <c r="P985" s="25">
        <f>MAX(0,N985*(1+inputs!$B$33)-MAX(0,inputs!$B$31*(O985-inputs!$B$30)))</f>
        <v>46283.074018624968</v>
      </c>
      <c r="Q985" s="26">
        <f t="shared" si="198"/>
        <v>46100</v>
      </c>
      <c r="R985" s="25">
        <f>MAX(0,P985*(1+inputs!$B$33)-MAX(0,inputs!$B$31*(Q985-inputs!$B$30)))</f>
        <v>44644.880128904333</v>
      </c>
      <c r="S985" s="26">
        <f t="shared" si="199"/>
        <v>54800</v>
      </c>
      <c r="T985" s="25">
        <f>MAX(0,R985*(1+inputs!$B$33)-MAX(0,inputs!$B$31*(S985-inputs!$B$30)))</f>
        <v>42199.113330837892</v>
      </c>
      <c r="U985" s="26">
        <f t="shared" si="200"/>
        <v>63500</v>
      </c>
      <c r="V985" s="25">
        <f>MAX(0,T985*(1+inputs!$B$33)-MAX(0,inputs!$B$31*(U985-inputs!$B$30)))</f>
        <v>38933.660030800456</v>
      </c>
      <c r="W985" s="26">
        <f t="shared" si="201"/>
        <v>72200</v>
      </c>
      <c r="X985" s="25">
        <f>MAX(0,V985*(1+inputs!$B$33)-MAX(0,inputs!$B$31*(W985-inputs!$B$30)))</f>
        <v>34836.224931262455</v>
      </c>
      <c r="Y985" s="26">
        <f t="shared" si="202"/>
        <v>80900</v>
      </c>
      <c r="Z985" s="25">
        <f>MAX(0,X985*(1+inputs!$B$33)-MAX(0,inputs!$B$31*(Y985-inputs!$B$30)))</f>
        <v>29894.328305231389</v>
      </c>
      <c r="AA985" s="25">
        <f>MAX(0,Y985*(1+inputs!$B$33)-MAX(0,inputs!$B$31*(Z985-inputs!$B$30)))</f>
        <v>81239.570452529166</v>
      </c>
      <c r="AB985" s="26">
        <f t="shared" si="203"/>
        <v>98300</v>
      </c>
      <c r="AC985" s="25">
        <f>MAX(0,AA985*(1+inputs!$B$33)-MAX(0,inputs!$B$31*(AB985-inputs!$B$30)))</f>
        <v>75427.724009317099</v>
      </c>
      <c r="AD985" s="26">
        <f>IF(inputs!$B$27="YES",MAX(0,inputs!$B$31*(AB985-inputs!$B$30)),0)</f>
        <v>0</v>
      </c>
      <c r="AE985" s="3">
        <f t="shared" si="204"/>
        <v>35344.050000000003</v>
      </c>
      <c r="AF985" s="1">
        <f t="shared" si="207"/>
        <v>0.42</v>
      </c>
      <c r="AG985" s="8">
        <f t="shared" si="205"/>
        <v>62955.95</v>
      </c>
    </row>
    <row r="986" spans="1:33" x14ac:dyDescent="0.2">
      <c r="A986" s="11">
        <f t="shared" si="206"/>
        <v>98400</v>
      </c>
      <c r="B986" s="15">
        <f>inputs!$C$3-MAX(0,MIN((calculations!A986-inputs!$B$8)*0.5,inputs!$C$3))+IF(AND(inputs!$B$23="YES",A986&lt;=inputs!$B$25),inputs!$B$24,0)</f>
        <v>12570</v>
      </c>
      <c r="C986" s="15">
        <f>MAX(0,MIN(A986-B986,inputs!$C$4)*inputs!$B$3)</f>
        <v>7540.2000000000007</v>
      </c>
      <c r="D986" s="16">
        <f>MAX(0,(MIN(A986,inputs!$C$5)-(inputs!$C$4+B986))*inputs!$B$4)</f>
        <v>19251.600000000002</v>
      </c>
      <c r="E986" s="16">
        <f>MAX(0, (calculations!A986-inputs!$C$5)*inputs!$B$5)</f>
        <v>0</v>
      </c>
      <c r="F986" s="19">
        <f>MAX(0,inputs!$B$13*(MIN(calculations!A986,inputs!$C$14)-inputs!$C$13))+MAX(0,inputs!$B$14*(calculations!A986-inputs!$C$14))</f>
        <v>5957.85</v>
      </c>
      <c r="G986" s="22">
        <f>MAX(MIN((calculations!A986-inputs!$B$21)/10000,100%),0) * inputs!$B$18</f>
        <v>2636.4</v>
      </c>
      <c r="H986" s="22">
        <f>IF(AND(inputs!$B$35="YES", calculations!A986&gt;=inputs!$B$36,calculations!A986&lt;inputs!$B$37),inputs!$B$38*MIN(2,inputs!$B$17),0)</f>
        <v>0</v>
      </c>
      <c r="I986" s="25">
        <f>MIN(inputs!$B$32,A986)</f>
        <v>20000</v>
      </c>
      <c r="J986" s="25">
        <f>inputs!$B$29*(1+inputs!$B$33)-MAX(0,inputs!$B$31*(I986-inputs!$B$30))</f>
        <v>46486.999999999993</v>
      </c>
      <c r="K986" s="26">
        <f t="shared" si="195"/>
        <v>20000</v>
      </c>
      <c r="L986" s="25">
        <f>MAX(0,J986*(1+inputs!$B$33)-MAX(0,inputs!$B$31*(K986-inputs!$B$30)))</f>
        <v>47184.304999999986</v>
      </c>
      <c r="M986" s="26">
        <f t="shared" si="196"/>
        <v>28711.111111111109</v>
      </c>
      <c r="N986" s="25">
        <f>MAX(0,L986*(1+inputs!$B$33)-MAX(0,inputs!$B$31*(M986-inputs!$B$30)))</f>
        <v>47124.629574999977</v>
      </c>
      <c r="O986" s="26">
        <f t="shared" si="197"/>
        <v>37422.222222222219</v>
      </c>
      <c r="P986" s="25">
        <f>MAX(0,N986*(1+inputs!$B$33)-MAX(0,inputs!$B$31*(O986-inputs!$B$30)))</f>
        <v>46280.059018624968</v>
      </c>
      <c r="Q986" s="26">
        <f t="shared" si="198"/>
        <v>46133.333333333328</v>
      </c>
      <c r="R986" s="25">
        <f>MAX(0,P986*(1+inputs!$B$33)-MAX(0,inputs!$B$31*(Q986-inputs!$B$30)))</f>
        <v>44638.819903904339</v>
      </c>
      <c r="S986" s="26">
        <f t="shared" si="199"/>
        <v>54844.444444444445</v>
      </c>
      <c r="T986" s="25">
        <f>MAX(0,R986*(1+inputs!$B$33)-MAX(0,inputs!$B$31*(S986-inputs!$B$30)))</f>
        <v>42188.962202462899</v>
      </c>
      <c r="U986" s="26">
        <f t="shared" si="200"/>
        <v>63555.555555555555</v>
      </c>
      <c r="V986" s="25">
        <f>MAX(0,T986*(1+inputs!$B$33)-MAX(0,inputs!$B$31*(U986-inputs!$B$30)))</f>
        <v>38918.356635499833</v>
      </c>
      <c r="W986" s="26">
        <f t="shared" si="201"/>
        <v>72266.666666666657</v>
      </c>
      <c r="X986" s="25">
        <f>MAX(0,V986*(1+inputs!$B$33)-MAX(0,inputs!$B$31*(W986-inputs!$B$30)))</f>
        <v>34814.691985032332</v>
      </c>
      <c r="Y986" s="26">
        <f t="shared" si="202"/>
        <v>80977.777777777781</v>
      </c>
      <c r="Z986" s="25">
        <f>MAX(0,X986*(1+inputs!$B$33)-MAX(0,inputs!$B$31*(Y986-inputs!$B$30)))</f>
        <v>29865.472364807814</v>
      </c>
      <c r="AA986" s="25">
        <f>MAX(0,Y986*(1+inputs!$B$33)-MAX(0,inputs!$B$31*(Z986-inputs!$B$30)))</f>
        <v>81321.11193161174</v>
      </c>
      <c r="AB986" s="26">
        <f t="shared" si="203"/>
        <v>98400</v>
      </c>
      <c r="AC986" s="25">
        <f>MAX(0,AA986*(1+inputs!$B$33)-MAX(0,inputs!$B$31*(AB986-inputs!$B$30)))</f>
        <v>75501.488610585904</v>
      </c>
      <c r="AD986" s="26">
        <f>IF(inputs!$B$27="YES",MAX(0,inputs!$B$31*(AB986-inputs!$B$30)),0)</f>
        <v>0</v>
      </c>
      <c r="AE986" s="3">
        <f t="shared" si="204"/>
        <v>35386.050000000003</v>
      </c>
      <c r="AF986" s="1">
        <f t="shared" si="207"/>
        <v>0.42</v>
      </c>
      <c r="AG986" s="8">
        <f t="shared" si="205"/>
        <v>63013.95</v>
      </c>
    </row>
    <row r="987" spans="1:33" x14ac:dyDescent="0.2">
      <c r="A987" s="11">
        <f t="shared" si="206"/>
        <v>98500</v>
      </c>
      <c r="B987" s="15">
        <f>inputs!$C$3-MAX(0,MIN((calculations!A987-inputs!$B$8)*0.5,inputs!$C$3))+IF(AND(inputs!$B$23="YES",A987&lt;=inputs!$B$25),inputs!$B$24,0)</f>
        <v>12570</v>
      </c>
      <c r="C987" s="15">
        <f>MAX(0,MIN(A987-B987,inputs!$C$4)*inputs!$B$3)</f>
        <v>7540.2000000000007</v>
      </c>
      <c r="D987" s="16">
        <f>MAX(0,(MIN(A987,inputs!$C$5)-(inputs!$C$4+B987))*inputs!$B$4)</f>
        <v>19291.600000000002</v>
      </c>
      <c r="E987" s="16">
        <f>MAX(0, (calculations!A987-inputs!$C$5)*inputs!$B$5)</f>
        <v>0</v>
      </c>
      <c r="F987" s="19">
        <f>MAX(0,inputs!$B$13*(MIN(calculations!A987,inputs!$C$14)-inputs!$C$13))+MAX(0,inputs!$B$14*(calculations!A987-inputs!$C$14))</f>
        <v>5959.85</v>
      </c>
      <c r="G987" s="22">
        <f>MAX(MIN((calculations!A987-inputs!$B$21)/10000,100%),0) * inputs!$B$18</f>
        <v>2636.4</v>
      </c>
      <c r="H987" s="22">
        <f>IF(AND(inputs!$B$35="YES", calculations!A987&gt;=inputs!$B$36,calculations!A987&lt;inputs!$B$37),inputs!$B$38*MIN(2,inputs!$B$17),0)</f>
        <v>0</v>
      </c>
      <c r="I987" s="25">
        <f>MIN(inputs!$B$32,A987)</f>
        <v>20000</v>
      </c>
      <c r="J987" s="25">
        <f>inputs!$B$29*(1+inputs!$B$33)-MAX(0,inputs!$B$31*(I987-inputs!$B$30))</f>
        <v>46486.999999999993</v>
      </c>
      <c r="K987" s="26">
        <f t="shared" si="195"/>
        <v>20000</v>
      </c>
      <c r="L987" s="25">
        <f>MAX(0,J987*(1+inputs!$B$33)-MAX(0,inputs!$B$31*(K987-inputs!$B$30)))</f>
        <v>47184.304999999986</v>
      </c>
      <c r="M987" s="26">
        <f t="shared" si="196"/>
        <v>28722.222222222223</v>
      </c>
      <c r="N987" s="25">
        <f>MAX(0,L987*(1+inputs!$B$33)-MAX(0,inputs!$B$31*(M987-inputs!$B$30)))</f>
        <v>47123.629574999977</v>
      </c>
      <c r="O987" s="26">
        <f t="shared" si="197"/>
        <v>37444.444444444445</v>
      </c>
      <c r="P987" s="25">
        <f>MAX(0,N987*(1+inputs!$B$33)-MAX(0,inputs!$B$31*(O987-inputs!$B$30)))</f>
        <v>46277.044018624969</v>
      </c>
      <c r="Q987" s="26">
        <f t="shared" si="198"/>
        <v>46166.666666666672</v>
      </c>
      <c r="R987" s="25">
        <f>MAX(0,P987*(1+inputs!$B$33)-MAX(0,inputs!$B$31*(Q987-inputs!$B$30)))</f>
        <v>44632.759678904338</v>
      </c>
      <c r="S987" s="26">
        <f t="shared" si="199"/>
        <v>54888.888888888891</v>
      </c>
      <c r="T987" s="25">
        <f>MAX(0,R987*(1+inputs!$B$33)-MAX(0,inputs!$B$31*(S987-inputs!$B$30)))</f>
        <v>42178.811074087898</v>
      </c>
      <c r="U987" s="26">
        <f t="shared" si="200"/>
        <v>63611.111111111109</v>
      </c>
      <c r="V987" s="25">
        <f>MAX(0,T987*(1+inputs!$B$33)-MAX(0,inputs!$B$31*(U987-inputs!$B$30)))</f>
        <v>38903.05324019921</v>
      </c>
      <c r="W987" s="26">
        <f t="shared" si="201"/>
        <v>72333.333333333343</v>
      </c>
      <c r="X987" s="25">
        <f>MAX(0,V987*(1+inputs!$B$33)-MAX(0,inputs!$B$31*(W987-inputs!$B$30)))</f>
        <v>34793.159038802194</v>
      </c>
      <c r="Y987" s="26">
        <f t="shared" si="202"/>
        <v>81055.555555555562</v>
      </c>
      <c r="Z987" s="25">
        <f>MAX(0,X987*(1+inputs!$B$33)-MAX(0,inputs!$B$31*(Y987-inputs!$B$30)))</f>
        <v>29836.616424384221</v>
      </c>
      <c r="AA987" s="25">
        <f>MAX(0,Y987*(1+inputs!$B$33)-MAX(0,inputs!$B$31*(Z987-inputs!$B$30)))</f>
        <v>81402.653410694315</v>
      </c>
      <c r="AB987" s="26">
        <f t="shared" si="203"/>
        <v>98500</v>
      </c>
      <c r="AC987" s="25">
        <f>MAX(0,AA987*(1+inputs!$B$33)-MAX(0,inputs!$B$31*(AB987-inputs!$B$30)))</f>
        <v>75575.253211854724</v>
      </c>
      <c r="AD987" s="26">
        <f>IF(inputs!$B$27="YES",MAX(0,inputs!$B$31*(AB987-inputs!$B$30)),0)</f>
        <v>0</v>
      </c>
      <c r="AE987" s="3">
        <f t="shared" si="204"/>
        <v>35428.050000000003</v>
      </c>
      <c r="AF987" s="1">
        <f t="shared" si="207"/>
        <v>0.42</v>
      </c>
      <c r="AG987" s="8">
        <f t="shared" si="205"/>
        <v>63071.95</v>
      </c>
    </row>
    <row r="988" spans="1:33" x14ac:dyDescent="0.2">
      <c r="A988" s="11">
        <f t="shared" si="206"/>
        <v>98600</v>
      </c>
      <c r="B988" s="15">
        <f>inputs!$C$3-MAX(0,MIN((calculations!A988-inputs!$B$8)*0.5,inputs!$C$3))+IF(AND(inputs!$B$23="YES",A988&lt;=inputs!$B$25),inputs!$B$24,0)</f>
        <v>12570</v>
      </c>
      <c r="C988" s="15">
        <f>MAX(0,MIN(A988-B988,inputs!$C$4)*inputs!$B$3)</f>
        <v>7540.2000000000007</v>
      </c>
      <c r="D988" s="16">
        <f>MAX(0,(MIN(A988,inputs!$C$5)-(inputs!$C$4+B988))*inputs!$B$4)</f>
        <v>19331.600000000002</v>
      </c>
      <c r="E988" s="16">
        <f>MAX(0, (calculations!A988-inputs!$C$5)*inputs!$B$5)</f>
        <v>0</v>
      </c>
      <c r="F988" s="19">
        <f>MAX(0,inputs!$B$13*(MIN(calculations!A988,inputs!$C$14)-inputs!$C$13))+MAX(0,inputs!$B$14*(calculations!A988-inputs!$C$14))</f>
        <v>5961.85</v>
      </c>
      <c r="G988" s="22">
        <f>MAX(MIN((calculations!A988-inputs!$B$21)/10000,100%),0) * inputs!$B$18</f>
        <v>2636.4</v>
      </c>
      <c r="H988" s="22">
        <f>IF(AND(inputs!$B$35="YES", calculations!A988&gt;=inputs!$B$36,calculations!A988&lt;inputs!$B$37),inputs!$B$38*MIN(2,inputs!$B$17),0)</f>
        <v>0</v>
      </c>
      <c r="I988" s="25">
        <f>MIN(inputs!$B$32,A988)</f>
        <v>20000</v>
      </c>
      <c r="J988" s="25">
        <f>inputs!$B$29*(1+inputs!$B$33)-MAX(0,inputs!$B$31*(I988-inputs!$B$30))</f>
        <v>46486.999999999993</v>
      </c>
      <c r="K988" s="26">
        <f t="shared" si="195"/>
        <v>20000</v>
      </c>
      <c r="L988" s="25">
        <f>MAX(0,J988*(1+inputs!$B$33)-MAX(0,inputs!$B$31*(K988-inputs!$B$30)))</f>
        <v>47184.304999999986</v>
      </c>
      <c r="M988" s="26">
        <f t="shared" si="196"/>
        <v>28733.333333333336</v>
      </c>
      <c r="N988" s="25">
        <f>MAX(0,L988*(1+inputs!$B$33)-MAX(0,inputs!$B$31*(M988-inputs!$B$30)))</f>
        <v>47122.629574999977</v>
      </c>
      <c r="O988" s="26">
        <f t="shared" si="197"/>
        <v>37466.666666666672</v>
      </c>
      <c r="P988" s="25">
        <f>MAX(0,N988*(1+inputs!$B$33)-MAX(0,inputs!$B$31*(O988-inputs!$B$30)))</f>
        <v>46274.029018624969</v>
      </c>
      <c r="Q988" s="26">
        <f t="shared" si="198"/>
        <v>46200</v>
      </c>
      <c r="R988" s="25">
        <f>MAX(0,P988*(1+inputs!$B$33)-MAX(0,inputs!$B$31*(Q988-inputs!$B$30)))</f>
        <v>44626.699453904337</v>
      </c>
      <c r="S988" s="26">
        <f t="shared" si="199"/>
        <v>54933.333333333336</v>
      </c>
      <c r="T988" s="25">
        <f>MAX(0,R988*(1+inputs!$B$33)-MAX(0,inputs!$B$31*(S988-inputs!$B$30)))</f>
        <v>42168.659945712898</v>
      </c>
      <c r="U988" s="26">
        <f t="shared" si="200"/>
        <v>63666.666666666664</v>
      </c>
      <c r="V988" s="25">
        <f>MAX(0,T988*(1+inputs!$B$33)-MAX(0,inputs!$B$31*(U988-inputs!$B$30)))</f>
        <v>38887.749844898586</v>
      </c>
      <c r="W988" s="26">
        <f t="shared" si="201"/>
        <v>72400</v>
      </c>
      <c r="X988" s="25">
        <f>MAX(0,V988*(1+inputs!$B$33)-MAX(0,inputs!$B$31*(W988-inputs!$B$30)))</f>
        <v>34771.626092572056</v>
      </c>
      <c r="Y988" s="26">
        <f t="shared" si="202"/>
        <v>81133.333333333343</v>
      </c>
      <c r="Z988" s="25">
        <f>MAX(0,X988*(1+inputs!$B$33)-MAX(0,inputs!$B$31*(Y988-inputs!$B$30)))</f>
        <v>29807.760483960628</v>
      </c>
      <c r="AA988" s="25">
        <f>MAX(0,Y988*(1+inputs!$B$33)-MAX(0,inputs!$B$31*(Z988-inputs!$B$30)))</f>
        <v>81484.194889776874</v>
      </c>
      <c r="AB988" s="26">
        <f t="shared" si="203"/>
        <v>98600</v>
      </c>
      <c r="AC988" s="25">
        <f>MAX(0,AA988*(1+inputs!$B$33)-MAX(0,inputs!$B$31*(AB988-inputs!$B$30)))</f>
        <v>75649.017813123515</v>
      </c>
      <c r="AD988" s="26">
        <f>IF(inputs!$B$27="YES",MAX(0,inputs!$B$31*(AB988-inputs!$B$30)),0)</f>
        <v>0</v>
      </c>
      <c r="AE988" s="3">
        <f t="shared" si="204"/>
        <v>35470.050000000003</v>
      </c>
      <c r="AF988" s="1">
        <f t="shared" si="207"/>
        <v>0.42</v>
      </c>
      <c r="AG988" s="8">
        <f t="shared" si="205"/>
        <v>63129.95</v>
      </c>
    </row>
    <row r="989" spans="1:33" x14ac:dyDescent="0.2">
      <c r="A989" s="11">
        <f t="shared" si="206"/>
        <v>98700</v>
      </c>
      <c r="B989" s="15">
        <f>inputs!$C$3-MAX(0,MIN((calculations!A989-inputs!$B$8)*0.5,inputs!$C$3))+IF(AND(inputs!$B$23="YES",A989&lt;=inputs!$B$25),inputs!$B$24,0)</f>
        <v>12570</v>
      </c>
      <c r="C989" s="15">
        <f>MAX(0,MIN(A989-B989,inputs!$C$4)*inputs!$B$3)</f>
        <v>7540.2000000000007</v>
      </c>
      <c r="D989" s="16">
        <f>MAX(0,(MIN(A989,inputs!$C$5)-(inputs!$C$4+B989))*inputs!$B$4)</f>
        <v>19371.600000000002</v>
      </c>
      <c r="E989" s="16">
        <f>MAX(0, (calculations!A989-inputs!$C$5)*inputs!$B$5)</f>
        <v>0</v>
      </c>
      <c r="F989" s="19">
        <f>MAX(0,inputs!$B$13*(MIN(calculations!A989,inputs!$C$14)-inputs!$C$13))+MAX(0,inputs!$B$14*(calculations!A989-inputs!$C$14))</f>
        <v>5963.85</v>
      </c>
      <c r="G989" s="22">
        <f>MAX(MIN((calculations!A989-inputs!$B$21)/10000,100%),0) * inputs!$B$18</f>
        <v>2636.4</v>
      </c>
      <c r="H989" s="22">
        <f>IF(AND(inputs!$B$35="YES", calculations!A989&gt;=inputs!$B$36,calculations!A989&lt;inputs!$B$37),inputs!$B$38*MIN(2,inputs!$B$17),0)</f>
        <v>0</v>
      </c>
      <c r="I989" s="25">
        <f>MIN(inputs!$B$32,A989)</f>
        <v>20000</v>
      </c>
      <c r="J989" s="25">
        <f>inputs!$B$29*(1+inputs!$B$33)-MAX(0,inputs!$B$31*(I989-inputs!$B$30))</f>
        <v>46486.999999999993</v>
      </c>
      <c r="K989" s="26">
        <f t="shared" si="195"/>
        <v>20000</v>
      </c>
      <c r="L989" s="25">
        <f>MAX(0,J989*(1+inputs!$B$33)-MAX(0,inputs!$B$31*(K989-inputs!$B$30)))</f>
        <v>47184.304999999986</v>
      </c>
      <c r="M989" s="26">
        <f t="shared" si="196"/>
        <v>28744.444444444445</v>
      </c>
      <c r="N989" s="25">
        <f>MAX(0,L989*(1+inputs!$B$33)-MAX(0,inputs!$B$31*(M989-inputs!$B$30)))</f>
        <v>47121.629574999977</v>
      </c>
      <c r="O989" s="26">
        <f t="shared" si="197"/>
        <v>37488.888888888891</v>
      </c>
      <c r="P989" s="25">
        <f>MAX(0,N989*(1+inputs!$B$33)-MAX(0,inputs!$B$31*(O989-inputs!$B$30)))</f>
        <v>46271.01401862497</v>
      </c>
      <c r="Q989" s="26">
        <f t="shared" si="198"/>
        <v>46233.333333333328</v>
      </c>
      <c r="R989" s="25">
        <f>MAX(0,P989*(1+inputs!$B$33)-MAX(0,inputs!$B$31*(Q989-inputs!$B$30)))</f>
        <v>44620.639228904336</v>
      </c>
      <c r="S989" s="26">
        <f t="shared" si="199"/>
        <v>54977.777777777781</v>
      </c>
      <c r="T989" s="25">
        <f>MAX(0,R989*(1+inputs!$B$33)-MAX(0,inputs!$B$31*(S989-inputs!$B$30)))</f>
        <v>42158.508817337897</v>
      </c>
      <c r="U989" s="26">
        <f t="shared" si="200"/>
        <v>63722.222222222219</v>
      </c>
      <c r="V989" s="25">
        <f>MAX(0,T989*(1+inputs!$B$33)-MAX(0,inputs!$B$31*(U989-inputs!$B$30)))</f>
        <v>38872.446449597963</v>
      </c>
      <c r="W989" s="26">
        <f t="shared" si="201"/>
        <v>72466.666666666657</v>
      </c>
      <c r="X989" s="25">
        <f>MAX(0,V989*(1+inputs!$B$33)-MAX(0,inputs!$B$31*(W989-inputs!$B$30)))</f>
        <v>34750.093146341926</v>
      </c>
      <c r="Y989" s="26">
        <f t="shared" si="202"/>
        <v>81211.111111111109</v>
      </c>
      <c r="Z989" s="25">
        <f>MAX(0,X989*(1+inputs!$B$33)-MAX(0,inputs!$B$31*(Y989-inputs!$B$30)))</f>
        <v>29778.904543537054</v>
      </c>
      <c r="AA989" s="25">
        <f>MAX(0,Y989*(1+inputs!$B$33)-MAX(0,inputs!$B$31*(Z989-inputs!$B$30)))</f>
        <v>81565.736368859434</v>
      </c>
      <c r="AB989" s="26">
        <f t="shared" si="203"/>
        <v>98700</v>
      </c>
      <c r="AC989" s="25">
        <f>MAX(0,AA989*(1+inputs!$B$33)-MAX(0,inputs!$B$31*(AB989-inputs!$B$30)))</f>
        <v>75722.782414392321</v>
      </c>
      <c r="AD989" s="26">
        <f>IF(inputs!$B$27="YES",MAX(0,inputs!$B$31*(AB989-inputs!$B$30)),0)</f>
        <v>0</v>
      </c>
      <c r="AE989" s="3">
        <f t="shared" si="204"/>
        <v>35512.050000000003</v>
      </c>
      <c r="AF989" s="1">
        <f t="shared" si="207"/>
        <v>0.42</v>
      </c>
      <c r="AG989" s="8">
        <f t="shared" si="205"/>
        <v>63187.95</v>
      </c>
    </row>
    <row r="990" spans="1:33" x14ac:dyDescent="0.2">
      <c r="A990" s="11">
        <f t="shared" si="206"/>
        <v>98800</v>
      </c>
      <c r="B990" s="15">
        <f>inputs!$C$3-MAX(0,MIN((calculations!A990-inputs!$B$8)*0.5,inputs!$C$3))+IF(AND(inputs!$B$23="YES",A990&lt;=inputs!$B$25),inputs!$B$24,0)</f>
        <v>12570</v>
      </c>
      <c r="C990" s="15">
        <f>MAX(0,MIN(A990-B990,inputs!$C$4)*inputs!$B$3)</f>
        <v>7540.2000000000007</v>
      </c>
      <c r="D990" s="16">
        <f>MAX(0,(MIN(A990,inputs!$C$5)-(inputs!$C$4+B990))*inputs!$B$4)</f>
        <v>19411.600000000002</v>
      </c>
      <c r="E990" s="16">
        <f>MAX(0, (calculations!A990-inputs!$C$5)*inputs!$B$5)</f>
        <v>0</v>
      </c>
      <c r="F990" s="19">
        <f>MAX(0,inputs!$B$13*(MIN(calculations!A990,inputs!$C$14)-inputs!$C$13))+MAX(0,inputs!$B$14*(calculations!A990-inputs!$C$14))</f>
        <v>5965.85</v>
      </c>
      <c r="G990" s="22">
        <f>MAX(MIN((calculations!A990-inputs!$B$21)/10000,100%),0) * inputs!$B$18</f>
        <v>2636.4</v>
      </c>
      <c r="H990" s="22">
        <f>IF(AND(inputs!$B$35="YES", calculations!A990&gt;=inputs!$B$36,calculations!A990&lt;inputs!$B$37),inputs!$B$38*MIN(2,inputs!$B$17),0)</f>
        <v>0</v>
      </c>
      <c r="I990" s="25">
        <f>MIN(inputs!$B$32,A990)</f>
        <v>20000</v>
      </c>
      <c r="J990" s="25">
        <f>inputs!$B$29*(1+inputs!$B$33)-MAX(0,inputs!$B$31*(I990-inputs!$B$30))</f>
        <v>46486.999999999993</v>
      </c>
      <c r="K990" s="26">
        <f t="shared" si="195"/>
        <v>20000</v>
      </c>
      <c r="L990" s="25">
        <f>MAX(0,J990*(1+inputs!$B$33)-MAX(0,inputs!$B$31*(K990-inputs!$B$30)))</f>
        <v>47184.304999999986</v>
      </c>
      <c r="M990" s="26">
        <f t="shared" si="196"/>
        <v>28755.555555555555</v>
      </c>
      <c r="N990" s="25">
        <f>MAX(0,L990*(1+inputs!$B$33)-MAX(0,inputs!$B$31*(M990-inputs!$B$30)))</f>
        <v>47120.629574999977</v>
      </c>
      <c r="O990" s="26">
        <f t="shared" si="197"/>
        <v>37511.111111111109</v>
      </c>
      <c r="P990" s="25">
        <f>MAX(0,N990*(1+inputs!$B$33)-MAX(0,inputs!$B$31*(O990-inputs!$B$30)))</f>
        <v>46267.999018624971</v>
      </c>
      <c r="Q990" s="26">
        <f t="shared" si="198"/>
        <v>46266.666666666672</v>
      </c>
      <c r="R990" s="25">
        <f>MAX(0,P990*(1+inputs!$B$33)-MAX(0,inputs!$B$31*(Q990-inputs!$B$30)))</f>
        <v>44614.579003904335</v>
      </c>
      <c r="S990" s="26">
        <f t="shared" si="199"/>
        <v>55022.222222222219</v>
      </c>
      <c r="T990" s="25">
        <f>MAX(0,R990*(1+inputs!$B$33)-MAX(0,inputs!$B$31*(S990-inputs!$B$30)))</f>
        <v>42148.357688962897</v>
      </c>
      <c r="U990" s="26">
        <f t="shared" si="200"/>
        <v>63777.777777777781</v>
      </c>
      <c r="V990" s="25">
        <f>MAX(0,T990*(1+inputs!$B$33)-MAX(0,inputs!$B$31*(U990-inputs!$B$30)))</f>
        <v>38857.143054297332</v>
      </c>
      <c r="W990" s="26">
        <f t="shared" si="201"/>
        <v>72533.333333333343</v>
      </c>
      <c r="X990" s="25">
        <f>MAX(0,V990*(1+inputs!$B$33)-MAX(0,inputs!$B$31*(W990-inputs!$B$30)))</f>
        <v>34728.560200111788</v>
      </c>
      <c r="Y990" s="26">
        <f t="shared" si="202"/>
        <v>81288.888888888891</v>
      </c>
      <c r="Z990" s="25">
        <f>MAX(0,X990*(1+inputs!$B$33)-MAX(0,inputs!$B$31*(Y990-inputs!$B$30)))</f>
        <v>29750.048603113461</v>
      </c>
      <c r="AA990" s="25">
        <f>MAX(0,Y990*(1+inputs!$B$33)-MAX(0,inputs!$B$31*(Z990-inputs!$B$30)))</f>
        <v>81647.277847942009</v>
      </c>
      <c r="AB990" s="26">
        <f t="shared" si="203"/>
        <v>98800</v>
      </c>
      <c r="AC990" s="25">
        <f>MAX(0,AA990*(1+inputs!$B$33)-MAX(0,inputs!$B$31*(AB990-inputs!$B$30)))</f>
        <v>75796.547015661126</v>
      </c>
      <c r="AD990" s="26">
        <f>IF(inputs!$B$27="YES",MAX(0,inputs!$B$31*(AB990-inputs!$B$30)),0)</f>
        <v>0</v>
      </c>
      <c r="AE990" s="3">
        <f t="shared" si="204"/>
        <v>35554.050000000003</v>
      </c>
      <c r="AF990" s="1">
        <f t="shared" si="207"/>
        <v>0.42</v>
      </c>
      <c r="AG990" s="8">
        <f t="shared" si="205"/>
        <v>63245.95</v>
      </c>
    </row>
    <row r="991" spans="1:33" x14ac:dyDescent="0.2">
      <c r="A991" s="11">
        <f t="shared" si="206"/>
        <v>98900</v>
      </c>
      <c r="B991" s="15">
        <f>inputs!$C$3-MAX(0,MIN((calculations!A991-inputs!$B$8)*0.5,inputs!$C$3))+IF(AND(inputs!$B$23="YES",A991&lt;=inputs!$B$25),inputs!$B$24,0)</f>
        <v>12570</v>
      </c>
      <c r="C991" s="15">
        <f>MAX(0,MIN(A991-B991,inputs!$C$4)*inputs!$B$3)</f>
        <v>7540.2000000000007</v>
      </c>
      <c r="D991" s="16">
        <f>MAX(0,(MIN(A991,inputs!$C$5)-(inputs!$C$4+B991))*inputs!$B$4)</f>
        <v>19451.600000000002</v>
      </c>
      <c r="E991" s="16">
        <f>MAX(0, (calculations!A991-inputs!$C$5)*inputs!$B$5)</f>
        <v>0</v>
      </c>
      <c r="F991" s="19">
        <f>MAX(0,inputs!$B$13*(MIN(calculations!A991,inputs!$C$14)-inputs!$C$13))+MAX(0,inputs!$B$14*(calculations!A991-inputs!$C$14))</f>
        <v>5967.85</v>
      </c>
      <c r="G991" s="22">
        <f>MAX(MIN((calculations!A991-inputs!$B$21)/10000,100%),0) * inputs!$B$18</f>
        <v>2636.4</v>
      </c>
      <c r="H991" s="22">
        <f>IF(AND(inputs!$B$35="YES", calculations!A991&gt;=inputs!$B$36,calculations!A991&lt;inputs!$B$37),inputs!$B$38*MIN(2,inputs!$B$17),0)</f>
        <v>0</v>
      </c>
      <c r="I991" s="25">
        <f>MIN(inputs!$B$32,A991)</f>
        <v>20000</v>
      </c>
      <c r="J991" s="25">
        <f>inputs!$B$29*(1+inputs!$B$33)-MAX(0,inputs!$B$31*(I991-inputs!$B$30))</f>
        <v>46486.999999999993</v>
      </c>
      <c r="K991" s="26">
        <f t="shared" si="195"/>
        <v>20000</v>
      </c>
      <c r="L991" s="25">
        <f>MAX(0,J991*(1+inputs!$B$33)-MAX(0,inputs!$B$31*(K991-inputs!$B$30)))</f>
        <v>47184.304999999986</v>
      </c>
      <c r="M991" s="26">
        <f t="shared" si="196"/>
        <v>28766.666666666664</v>
      </c>
      <c r="N991" s="25">
        <f>MAX(0,L991*(1+inputs!$B$33)-MAX(0,inputs!$B$31*(M991-inputs!$B$30)))</f>
        <v>47119.629574999977</v>
      </c>
      <c r="O991" s="26">
        <f t="shared" si="197"/>
        <v>37533.333333333328</v>
      </c>
      <c r="P991" s="25">
        <f>MAX(0,N991*(1+inputs!$B$33)-MAX(0,inputs!$B$31*(O991-inputs!$B$30)))</f>
        <v>46264.984018624971</v>
      </c>
      <c r="Q991" s="26">
        <f t="shared" si="198"/>
        <v>46300</v>
      </c>
      <c r="R991" s="25">
        <f>MAX(0,P991*(1+inputs!$B$33)-MAX(0,inputs!$B$31*(Q991-inputs!$B$30)))</f>
        <v>44608.518778904341</v>
      </c>
      <c r="S991" s="26">
        <f t="shared" si="199"/>
        <v>55066.666666666664</v>
      </c>
      <c r="T991" s="25">
        <f>MAX(0,R991*(1+inputs!$B$33)-MAX(0,inputs!$B$31*(S991-inputs!$B$30)))</f>
        <v>42138.206560587896</v>
      </c>
      <c r="U991" s="26">
        <f t="shared" si="200"/>
        <v>63833.333333333336</v>
      </c>
      <c r="V991" s="25">
        <f>MAX(0,T991*(1+inputs!$B$33)-MAX(0,inputs!$B$31*(U991-inputs!$B$30)))</f>
        <v>38841.839658996709</v>
      </c>
      <c r="W991" s="26">
        <f t="shared" si="201"/>
        <v>72600</v>
      </c>
      <c r="X991" s="25">
        <f>MAX(0,V991*(1+inputs!$B$33)-MAX(0,inputs!$B$31*(W991-inputs!$B$30)))</f>
        <v>34707.02725388165</v>
      </c>
      <c r="Y991" s="26">
        <f t="shared" si="202"/>
        <v>81366.666666666657</v>
      </c>
      <c r="Z991" s="25">
        <f>MAX(0,X991*(1+inputs!$B$33)-MAX(0,inputs!$B$31*(Y991-inputs!$B$30)))</f>
        <v>29721.192662689875</v>
      </c>
      <c r="AA991" s="25">
        <f>MAX(0,Y991*(1+inputs!$B$33)-MAX(0,inputs!$B$31*(Z991-inputs!$B$30)))</f>
        <v>81728.819327024554</v>
      </c>
      <c r="AB991" s="26">
        <f t="shared" si="203"/>
        <v>98900</v>
      </c>
      <c r="AC991" s="25">
        <f>MAX(0,AA991*(1+inputs!$B$33)-MAX(0,inputs!$B$31*(AB991-inputs!$B$30)))</f>
        <v>75870.311616929917</v>
      </c>
      <c r="AD991" s="26">
        <f>IF(inputs!$B$27="YES",MAX(0,inputs!$B$31*(AB991-inputs!$B$30)),0)</f>
        <v>0</v>
      </c>
      <c r="AE991" s="3">
        <f t="shared" si="204"/>
        <v>35596.050000000003</v>
      </c>
      <c r="AF991" s="1">
        <f t="shared" si="207"/>
        <v>0.42</v>
      </c>
      <c r="AG991" s="8">
        <f t="shared" si="205"/>
        <v>63303.95</v>
      </c>
    </row>
    <row r="992" spans="1:33" x14ac:dyDescent="0.2">
      <c r="A992" s="11">
        <f t="shared" si="206"/>
        <v>99000</v>
      </c>
      <c r="B992" s="15">
        <f>inputs!$C$3-MAX(0,MIN((calculations!A992-inputs!$B$8)*0.5,inputs!$C$3))+IF(AND(inputs!$B$23="YES",A992&lt;=inputs!$B$25),inputs!$B$24,0)</f>
        <v>12570</v>
      </c>
      <c r="C992" s="15">
        <f>MAX(0,MIN(A992-B992,inputs!$C$4)*inputs!$B$3)</f>
        <v>7540.2000000000007</v>
      </c>
      <c r="D992" s="16">
        <f>MAX(0,(MIN(A992,inputs!$C$5)-(inputs!$C$4+B992))*inputs!$B$4)</f>
        <v>19491.600000000002</v>
      </c>
      <c r="E992" s="16">
        <f>MAX(0, (calculations!A992-inputs!$C$5)*inputs!$B$5)</f>
        <v>0</v>
      </c>
      <c r="F992" s="19">
        <f>MAX(0,inputs!$B$13*(MIN(calculations!A992,inputs!$C$14)-inputs!$C$13))+MAX(0,inputs!$B$14*(calculations!A992-inputs!$C$14))</f>
        <v>5969.85</v>
      </c>
      <c r="G992" s="22">
        <f>MAX(MIN((calculations!A992-inputs!$B$21)/10000,100%),0) * inputs!$B$18</f>
        <v>2636.4</v>
      </c>
      <c r="H992" s="22">
        <f>IF(AND(inputs!$B$35="YES", calculations!A992&gt;=inputs!$B$36,calculations!A992&lt;inputs!$B$37),inputs!$B$38*MIN(2,inputs!$B$17),0)</f>
        <v>0</v>
      </c>
      <c r="I992" s="25">
        <f>MIN(inputs!$B$32,A992)</f>
        <v>20000</v>
      </c>
      <c r="J992" s="25">
        <f>inputs!$B$29*(1+inputs!$B$33)-MAX(0,inputs!$B$31*(I992-inputs!$B$30))</f>
        <v>46486.999999999993</v>
      </c>
      <c r="K992" s="26">
        <f t="shared" si="195"/>
        <v>20000</v>
      </c>
      <c r="L992" s="25">
        <f>MAX(0,J992*(1+inputs!$B$33)-MAX(0,inputs!$B$31*(K992-inputs!$B$30)))</f>
        <v>47184.304999999986</v>
      </c>
      <c r="M992" s="26">
        <f t="shared" si="196"/>
        <v>28777.777777777777</v>
      </c>
      <c r="N992" s="25">
        <f>MAX(0,L992*(1+inputs!$B$33)-MAX(0,inputs!$B$31*(M992-inputs!$B$30)))</f>
        <v>47118.629574999977</v>
      </c>
      <c r="O992" s="26">
        <f t="shared" si="197"/>
        <v>37555.555555555555</v>
      </c>
      <c r="P992" s="25">
        <f>MAX(0,N992*(1+inputs!$B$33)-MAX(0,inputs!$B$31*(O992-inputs!$B$30)))</f>
        <v>46261.969018624972</v>
      </c>
      <c r="Q992" s="26">
        <f t="shared" si="198"/>
        <v>46333.333333333328</v>
      </c>
      <c r="R992" s="25">
        <f>MAX(0,P992*(1+inputs!$B$33)-MAX(0,inputs!$B$31*(Q992-inputs!$B$30)))</f>
        <v>44602.45855390434</v>
      </c>
      <c r="S992" s="26">
        <f t="shared" si="199"/>
        <v>55111.111111111109</v>
      </c>
      <c r="T992" s="25">
        <f>MAX(0,R992*(1+inputs!$B$33)-MAX(0,inputs!$B$31*(S992-inputs!$B$30)))</f>
        <v>42128.055432212896</v>
      </c>
      <c r="U992" s="26">
        <f t="shared" si="200"/>
        <v>63888.888888888891</v>
      </c>
      <c r="V992" s="25">
        <f>MAX(0,T992*(1+inputs!$B$33)-MAX(0,inputs!$B$31*(U992-inputs!$B$30)))</f>
        <v>38826.536263696085</v>
      </c>
      <c r="W992" s="26">
        <f t="shared" si="201"/>
        <v>72666.666666666657</v>
      </c>
      <c r="X992" s="25">
        <f>MAX(0,V992*(1+inputs!$B$33)-MAX(0,inputs!$B$31*(W992-inputs!$B$30)))</f>
        <v>34685.494307651519</v>
      </c>
      <c r="Y992" s="26">
        <f t="shared" si="202"/>
        <v>81444.444444444438</v>
      </c>
      <c r="Z992" s="25">
        <f>MAX(0,X992*(1+inputs!$B$33)-MAX(0,inputs!$B$31*(Y992-inputs!$B$30)))</f>
        <v>29692.336722266289</v>
      </c>
      <c r="AA992" s="25">
        <f>MAX(0,Y992*(1+inputs!$B$33)-MAX(0,inputs!$B$31*(Z992-inputs!$B$30)))</f>
        <v>81810.360806107128</v>
      </c>
      <c r="AB992" s="26">
        <f t="shared" si="203"/>
        <v>99000</v>
      </c>
      <c r="AC992" s="25">
        <f>MAX(0,AA992*(1+inputs!$B$33)-MAX(0,inputs!$B$31*(AB992-inputs!$B$30)))</f>
        <v>75944.076218198723</v>
      </c>
      <c r="AD992" s="26">
        <f>IF(inputs!$B$27="YES",MAX(0,inputs!$B$31*(AB992-inputs!$B$30)),0)</f>
        <v>0</v>
      </c>
      <c r="AE992" s="3">
        <f t="shared" si="204"/>
        <v>35638.050000000003</v>
      </c>
      <c r="AF992" s="1">
        <f t="shared" si="207"/>
        <v>0.42</v>
      </c>
      <c r="AG992" s="8">
        <f t="shared" si="205"/>
        <v>63361.95</v>
      </c>
    </row>
    <row r="993" spans="1:34" x14ac:dyDescent="0.2">
      <c r="A993" s="11">
        <f t="shared" si="206"/>
        <v>99100</v>
      </c>
      <c r="B993" s="15">
        <f>inputs!$C$3-MAX(0,MIN((calculations!A993-inputs!$B$8)*0.5,inputs!$C$3))+IF(AND(inputs!$B$23="YES",A993&lt;=inputs!$B$25),inputs!$B$24,0)</f>
        <v>12570</v>
      </c>
      <c r="C993" s="15">
        <f>MAX(0,MIN(A993-B993,inputs!$C$4)*inputs!$B$3)</f>
        <v>7540.2000000000007</v>
      </c>
      <c r="D993" s="16">
        <f>MAX(0,(MIN(A993,inputs!$C$5)-(inputs!$C$4+B993))*inputs!$B$4)</f>
        <v>19531.600000000002</v>
      </c>
      <c r="E993" s="16">
        <f>MAX(0, (calculations!A993-inputs!$C$5)*inputs!$B$5)</f>
        <v>0</v>
      </c>
      <c r="F993" s="19">
        <f>MAX(0,inputs!$B$13*(MIN(calculations!A993,inputs!$C$14)-inputs!$C$13))+MAX(0,inputs!$B$14*(calculations!A993-inputs!$C$14))</f>
        <v>5971.85</v>
      </c>
      <c r="G993" s="22">
        <f>MAX(MIN((calculations!A993-inputs!$B$21)/10000,100%),0) * inputs!$B$18</f>
        <v>2636.4</v>
      </c>
      <c r="H993" s="22">
        <f>IF(AND(inputs!$B$35="YES", calculations!A993&gt;=inputs!$B$36,calculations!A993&lt;inputs!$B$37),inputs!$B$38*MIN(2,inputs!$B$17),0)</f>
        <v>0</v>
      </c>
      <c r="I993" s="25">
        <f>MIN(inputs!$B$32,A993)</f>
        <v>20000</v>
      </c>
      <c r="J993" s="25">
        <f>inputs!$B$29*(1+inputs!$B$33)-MAX(0,inputs!$B$31*(I993-inputs!$B$30))</f>
        <v>46486.999999999993</v>
      </c>
      <c r="K993" s="26">
        <f t="shared" si="195"/>
        <v>20000</v>
      </c>
      <c r="L993" s="25">
        <f>MAX(0,J993*(1+inputs!$B$33)-MAX(0,inputs!$B$31*(K993-inputs!$B$30)))</f>
        <v>47184.304999999986</v>
      </c>
      <c r="M993" s="26">
        <f t="shared" si="196"/>
        <v>28788.888888888891</v>
      </c>
      <c r="N993" s="25">
        <f>MAX(0,L993*(1+inputs!$B$33)-MAX(0,inputs!$B$31*(M993-inputs!$B$30)))</f>
        <v>47117.629574999977</v>
      </c>
      <c r="O993" s="26">
        <f t="shared" si="197"/>
        <v>37577.777777777781</v>
      </c>
      <c r="P993" s="25">
        <f>MAX(0,N993*(1+inputs!$B$33)-MAX(0,inputs!$B$31*(O993-inputs!$B$30)))</f>
        <v>46258.954018624972</v>
      </c>
      <c r="Q993" s="26">
        <f t="shared" si="198"/>
        <v>46366.666666666672</v>
      </c>
      <c r="R993" s="25">
        <f>MAX(0,P993*(1+inputs!$B$33)-MAX(0,inputs!$B$31*(Q993-inputs!$B$30)))</f>
        <v>44596.398328904339</v>
      </c>
      <c r="S993" s="26">
        <f t="shared" si="199"/>
        <v>55155.555555555555</v>
      </c>
      <c r="T993" s="25">
        <f>MAX(0,R993*(1+inputs!$B$33)-MAX(0,inputs!$B$31*(S993-inputs!$B$30)))</f>
        <v>42117.904303837895</v>
      </c>
      <c r="U993" s="26">
        <f t="shared" si="200"/>
        <v>63944.444444444445</v>
      </c>
      <c r="V993" s="25">
        <f>MAX(0,T993*(1+inputs!$B$33)-MAX(0,inputs!$B$31*(U993-inputs!$B$30)))</f>
        <v>38811.232868395455</v>
      </c>
      <c r="W993" s="26">
        <f t="shared" si="201"/>
        <v>72733.333333333343</v>
      </c>
      <c r="X993" s="25">
        <f>MAX(0,V993*(1+inputs!$B$33)-MAX(0,inputs!$B$31*(W993-inputs!$B$30)))</f>
        <v>34663.961361421381</v>
      </c>
      <c r="Y993" s="26">
        <f t="shared" si="202"/>
        <v>81522.222222222219</v>
      </c>
      <c r="Z993" s="25">
        <f>MAX(0,X993*(1+inputs!$B$33)-MAX(0,inputs!$B$31*(Y993-inputs!$B$30)))</f>
        <v>29663.480781842703</v>
      </c>
      <c r="AA993" s="25">
        <f>MAX(0,Y993*(1+inputs!$B$33)-MAX(0,inputs!$B$31*(Z993-inputs!$B$30)))</f>
        <v>81891.902285189703</v>
      </c>
      <c r="AB993" s="26">
        <f t="shared" si="203"/>
        <v>99100</v>
      </c>
      <c r="AC993" s="25">
        <f>MAX(0,AA993*(1+inputs!$B$33)-MAX(0,inputs!$B$31*(AB993-inputs!$B$30)))</f>
        <v>76017.840819467543</v>
      </c>
      <c r="AD993" s="26">
        <f>IF(inputs!$B$27="YES",MAX(0,inputs!$B$31*(AB993-inputs!$B$30)),0)</f>
        <v>0</v>
      </c>
      <c r="AE993" s="3">
        <f t="shared" si="204"/>
        <v>35680.050000000003</v>
      </c>
      <c r="AF993" s="1">
        <f t="shared" si="207"/>
        <v>0.42</v>
      </c>
      <c r="AG993" s="8">
        <f t="shared" si="205"/>
        <v>63419.95</v>
      </c>
    </row>
    <row r="994" spans="1:34" x14ac:dyDescent="0.2">
      <c r="A994" s="11">
        <f t="shared" si="206"/>
        <v>99200</v>
      </c>
      <c r="B994" s="15">
        <f>inputs!$C$3-MAX(0,MIN((calculations!A994-inputs!$B$8)*0.5,inputs!$C$3))+IF(AND(inputs!$B$23="YES",A994&lt;=inputs!$B$25),inputs!$B$24,0)</f>
        <v>12570</v>
      </c>
      <c r="C994" s="15">
        <f>MAX(0,MIN(A994-B994,inputs!$C$4)*inputs!$B$3)</f>
        <v>7540.2000000000007</v>
      </c>
      <c r="D994" s="16">
        <f>MAX(0,(MIN(A994,inputs!$C$5)-(inputs!$C$4+B994))*inputs!$B$4)</f>
        <v>19571.600000000002</v>
      </c>
      <c r="E994" s="16">
        <f>MAX(0, (calculations!A994-inputs!$C$5)*inputs!$B$5)</f>
        <v>0</v>
      </c>
      <c r="F994" s="19">
        <f>MAX(0,inputs!$B$13*(MIN(calculations!A994,inputs!$C$14)-inputs!$C$13))+MAX(0,inputs!$B$14*(calculations!A994-inputs!$C$14))</f>
        <v>5973.85</v>
      </c>
      <c r="G994" s="22">
        <f>MAX(MIN((calculations!A994-inputs!$B$21)/10000,100%),0) * inputs!$B$18</f>
        <v>2636.4</v>
      </c>
      <c r="H994" s="22">
        <f>IF(AND(inputs!$B$35="YES", calculations!A994&gt;=inputs!$B$36,calculations!A994&lt;inputs!$B$37),inputs!$B$38*MIN(2,inputs!$B$17),0)</f>
        <v>0</v>
      </c>
      <c r="I994" s="25">
        <f>MIN(inputs!$B$32,A994)</f>
        <v>20000</v>
      </c>
      <c r="J994" s="25">
        <f>inputs!$B$29*(1+inputs!$B$33)-MAX(0,inputs!$B$31*(I994-inputs!$B$30))</f>
        <v>46486.999999999993</v>
      </c>
      <c r="K994" s="26">
        <f t="shared" si="195"/>
        <v>20000</v>
      </c>
      <c r="L994" s="25">
        <f>MAX(0,J994*(1+inputs!$B$33)-MAX(0,inputs!$B$31*(K994-inputs!$B$30)))</f>
        <v>47184.304999999986</v>
      </c>
      <c r="M994" s="26">
        <f t="shared" si="196"/>
        <v>28800</v>
      </c>
      <c r="N994" s="25">
        <f>MAX(0,L994*(1+inputs!$B$33)-MAX(0,inputs!$B$31*(M994-inputs!$B$30)))</f>
        <v>47116.629574999977</v>
      </c>
      <c r="O994" s="26">
        <f t="shared" si="197"/>
        <v>37600</v>
      </c>
      <c r="P994" s="25">
        <f>MAX(0,N994*(1+inputs!$B$33)-MAX(0,inputs!$B$31*(O994-inputs!$B$30)))</f>
        <v>46255.939018624973</v>
      </c>
      <c r="Q994" s="26">
        <f t="shared" si="198"/>
        <v>46400</v>
      </c>
      <c r="R994" s="25">
        <f>MAX(0,P994*(1+inputs!$B$33)-MAX(0,inputs!$B$31*(Q994-inputs!$B$30)))</f>
        <v>44590.338103904338</v>
      </c>
      <c r="S994" s="26">
        <f t="shared" si="199"/>
        <v>55200</v>
      </c>
      <c r="T994" s="25">
        <f>MAX(0,R994*(1+inputs!$B$33)-MAX(0,inputs!$B$31*(S994-inputs!$B$30)))</f>
        <v>42107.753175462894</v>
      </c>
      <c r="U994" s="26">
        <f t="shared" si="200"/>
        <v>64000</v>
      </c>
      <c r="V994" s="25">
        <f>MAX(0,T994*(1+inputs!$B$33)-MAX(0,inputs!$B$31*(U994-inputs!$B$30)))</f>
        <v>38795.929473094831</v>
      </c>
      <c r="W994" s="26">
        <f t="shared" si="201"/>
        <v>72800</v>
      </c>
      <c r="X994" s="25">
        <f>MAX(0,V994*(1+inputs!$B$33)-MAX(0,inputs!$B$31*(W994-inputs!$B$30)))</f>
        <v>34642.428415191251</v>
      </c>
      <c r="Y994" s="26">
        <f t="shared" si="202"/>
        <v>81600</v>
      </c>
      <c r="Z994" s="25">
        <f>MAX(0,X994*(1+inputs!$B$33)-MAX(0,inputs!$B$31*(Y994-inputs!$B$30)))</f>
        <v>29634.624841419118</v>
      </c>
      <c r="AA994" s="25">
        <f>MAX(0,Y994*(1+inputs!$B$33)-MAX(0,inputs!$B$31*(Z994-inputs!$B$30)))</f>
        <v>81973.443764272262</v>
      </c>
      <c r="AB994" s="26">
        <f t="shared" si="203"/>
        <v>99200</v>
      </c>
      <c r="AC994" s="25">
        <f>MAX(0,AA994*(1+inputs!$B$33)-MAX(0,inputs!$B$31*(AB994-inputs!$B$30)))</f>
        <v>76091.605420736334</v>
      </c>
      <c r="AD994" s="26">
        <f>IF(inputs!$B$27="YES",MAX(0,inputs!$B$31*(AB994-inputs!$B$30)),0)</f>
        <v>0</v>
      </c>
      <c r="AE994" s="3">
        <f t="shared" si="204"/>
        <v>35722.050000000003</v>
      </c>
      <c r="AF994" s="1">
        <f t="shared" si="207"/>
        <v>0.42</v>
      </c>
      <c r="AG994" s="8">
        <f t="shared" si="205"/>
        <v>63477.95</v>
      </c>
    </row>
    <row r="995" spans="1:34" x14ac:dyDescent="0.2">
      <c r="A995" s="11">
        <f t="shared" si="206"/>
        <v>99300</v>
      </c>
      <c r="B995" s="15">
        <f>inputs!$C$3-MAX(0,MIN((calculations!A995-inputs!$B$8)*0.5,inputs!$C$3))+IF(AND(inputs!$B$23="YES",A995&lt;=inputs!$B$25),inputs!$B$24,0)</f>
        <v>12570</v>
      </c>
      <c r="C995" s="15">
        <f>MAX(0,MIN(A995-B995,inputs!$C$4)*inputs!$B$3)</f>
        <v>7540.2000000000007</v>
      </c>
      <c r="D995" s="16">
        <f>MAX(0,(MIN(A995,inputs!$C$5)-(inputs!$C$4+B995))*inputs!$B$4)</f>
        <v>19611.600000000002</v>
      </c>
      <c r="E995" s="16">
        <f>MAX(0, (calculations!A995-inputs!$C$5)*inputs!$B$5)</f>
        <v>0</v>
      </c>
      <c r="F995" s="19">
        <f>MAX(0,inputs!$B$13*(MIN(calculations!A995,inputs!$C$14)-inputs!$C$13))+MAX(0,inputs!$B$14*(calculations!A995-inputs!$C$14))</f>
        <v>5975.85</v>
      </c>
      <c r="G995" s="22">
        <f>MAX(MIN((calculations!A995-inputs!$B$21)/10000,100%),0) * inputs!$B$18</f>
        <v>2636.4</v>
      </c>
      <c r="H995" s="22">
        <f>IF(AND(inputs!$B$35="YES", calculations!A995&gt;=inputs!$B$36,calculations!A995&lt;inputs!$B$37),inputs!$B$38*MIN(2,inputs!$B$17),0)</f>
        <v>0</v>
      </c>
      <c r="I995" s="25">
        <f>MIN(inputs!$B$32,A995)</f>
        <v>20000</v>
      </c>
      <c r="J995" s="25">
        <f>inputs!$B$29*(1+inputs!$B$33)-MAX(0,inputs!$B$31*(I995-inputs!$B$30))</f>
        <v>46486.999999999993</v>
      </c>
      <c r="K995" s="26">
        <f t="shared" si="195"/>
        <v>20000</v>
      </c>
      <c r="L995" s="25">
        <f>MAX(0,J995*(1+inputs!$B$33)-MAX(0,inputs!$B$31*(K995-inputs!$B$30)))</f>
        <v>47184.304999999986</v>
      </c>
      <c r="M995" s="26">
        <f t="shared" si="196"/>
        <v>28811.111111111109</v>
      </c>
      <c r="N995" s="25">
        <f>MAX(0,L995*(1+inputs!$B$33)-MAX(0,inputs!$B$31*(M995-inputs!$B$30)))</f>
        <v>47115.629574999977</v>
      </c>
      <c r="O995" s="26">
        <f t="shared" si="197"/>
        <v>37622.222222222219</v>
      </c>
      <c r="P995" s="25">
        <f>MAX(0,N995*(1+inputs!$B$33)-MAX(0,inputs!$B$31*(O995-inputs!$B$30)))</f>
        <v>46252.924018624974</v>
      </c>
      <c r="Q995" s="26">
        <f t="shared" si="198"/>
        <v>46433.333333333328</v>
      </c>
      <c r="R995" s="25">
        <f>MAX(0,P995*(1+inputs!$B$33)-MAX(0,inputs!$B$31*(Q995-inputs!$B$30)))</f>
        <v>44584.277878904344</v>
      </c>
      <c r="S995" s="26">
        <f t="shared" si="199"/>
        <v>55244.444444444445</v>
      </c>
      <c r="T995" s="25">
        <f>MAX(0,R995*(1+inputs!$B$33)-MAX(0,inputs!$B$31*(S995-inputs!$B$30)))</f>
        <v>42097.602047087901</v>
      </c>
      <c r="U995" s="26">
        <f t="shared" si="200"/>
        <v>64055.555555555555</v>
      </c>
      <c r="V995" s="25">
        <f>MAX(0,T995*(1+inputs!$B$33)-MAX(0,inputs!$B$31*(U995-inputs!$B$30)))</f>
        <v>38780.626077794215</v>
      </c>
      <c r="W995" s="26">
        <f t="shared" si="201"/>
        <v>72866.666666666657</v>
      </c>
      <c r="X995" s="25">
        <f>MAX(0,V995*(1+inputs!$B$33)-MAX(0,inputs!$B$31*(W995-inputs!$B$30)))</f>
        <v>34620.895468961127</v>
      </c>
      <c r="Y995" s="26">
        <f t="shared" si="202"/>
        <v>81677.777777777781</v>
      </c>
      <c r="Z995" s="25">
        <f>MAX(0,X995*(1+inputs!$B$33)-MAX(0,inputs!$B$31*(Y995-inputs!$B$30)))</f>
        <v>29605.768900995536</v>
      </c>
      <c r="AA995" s="25">
        <f>MAX(0,Y995*(1+inputs!$B$33)-MAX(0,inputs!$B$31*(Z995-inputs!$B$30)))</f>
        <v>82054.985243354837</v>
      </c>
      <c r="AB995" s="26">
        <f t="shared" si="203"/>
        <v>99300</v>
      </c>
      <c r="AC995" s="25">
        <f>MAX(0,AA995*(1+inputs!$B$33)-MAX(0,inputs!$B$31*(AB995-inputs!$B$30)))</f>
        <v>76165.370022005154</v>
      </c>
      <c r="AD995" s="26">
        <f>IF(inputs!$B$27="YES",MAX(0,inputs!$B$31*(AB995-inputs!$B$30)),0)</f>
        <v>0</v>
      </c>
      <c r="AE995" s="3">
        <f t="shared" si="204"/>
        <v>35764.050000000003</v>
      </c>
      <c r="AF995" s="1">
        <f t="shared" si="207"/>
        <v>0.42</v>
      </c>
      <c r="AG995" s="8">
        <f t="shared" si="205"/>
        <v>63535.95</v>
      </c>
    </row>
    <row r="996" spans="1:34" x14ac:dyDescent="0.2">
      <c r="A996" s="11">
        <f t="shared" si="206"/>
        <v>99400</v>
      </c>
      <c r="B996" s="15">
        <f>inputs!$C$3-MAX(0,MIN((calculations!A996-inputs!$B$8)*0.5,inputs!$C$3))+IF(AND(inputs!$B$23="YES",A996&lt;=inputs!$B$25),inputs!$B$24,0)</f>
        <v>12570</v>
      </c>
      <c r="C996" s="15">
        <f>MAX(0,MIN(A996-B996,inputs!$C$4)*inputs!$B$3)</f>
        <v>7540.2000000000007</v>
      </c>
      <c r="D996" s="16">
        <f>MAX(0,(MIN(A996,inputs!$C$5)-(inputs!$C$4+B996))*inputs!$B$4)</f>
        <v>19651.600000000002</v>
      </c>
      <c r="E996" s="16">
        <f>MAX(0, (calculations!A996-inputs!$C$5)*inputs!$B$5)</f>
        <v>0</v>
      </c>
      <c r="F996" s="19">
        <f>MAX(0,inputs!$B$13*(MIN(calculations!A996,inputs!$C$14)-inputs!$C$13))+MAX(0,inputs!$B$14*(calculations!A996-inputs!$C$14))</f>
        <v>5977.85</v>
      </c>
      <c r="G996" s="22">
        <f>MAX(MIN((calculations!A996-inputs!$B$21)/10000,100%),0) * inputs!$B$18</f>
        <v>2636.4</v>
      </c>
      <c r="H996" s="22">
        <f>IF(AND(inputs!$B$35="YES", calculations!A996&gt;=inputs!$B$36,calculations!A996&lt;inputs!$B$37),inputs!$B$38*MIN(2,inputs!$B$17),0)</f>
        <v>0</v>
      </c>
      <c r="I996" s="25">
        <f>MIN(inputs!$B$32,A996)</f>
        <v>20000</v>
      </c>
      <c r="J996" s="25">
        <f>inputs!$B$29*(1+inputs!$B$33)-MAX(0,inputs!$B$31*(I996-inputs!$B$30))</f>
        <v>46486.999999999993</v>
      </c>
      <c r="K996" s="26">
        <f t="shared" si="195"/>
        <v>20000</v>
      </c>
      <c r="L996" s="25">
        <f>MAX(0,J996*(1+inputs!$B$33)-MAX(0,inputs!$B$31*(K996-inputs!$B$30)))</f>
        <v>47184.304999999986</v>
      </c>
      <c r="M996" s="26">
        <f t="shared" si="196"/>
        <v>28822.222222222223</v>
      </c>
      <c r="N996" s="25">
        <f>MAX(0,L996*(1+inputs!$B$33)-MAX(0,inputs!$B$31*(M996-inputs!$B$30)))</f>
        <v>47114.629574999977</v>
      </c>
      <c r="O996" s="26">
        <f t="shared" si="197"/>
        <v>37644.444444444445</v>
      </c>
      <c r="P996" s="25">
        <f>MAX(0,N996*(1+inputs!$B$33)-MAX(0,inputs!$B$31*(O996-inputs!$B$30)))</f>
        <v>46249.909018624967</v>
      </c>
      <c r="Q996" s="26">
        <f t="shared" si="198"/>
        <v>46466.666666666672</v>
      </c>
      <c r="R996" s="25">
        <f>MAX(0,P996*(1+inputs!$B$33)-MAX(0,inputs!$B$31*(Q996-inputs!$B$30)))</f>
        <v>44578.217653904336</v>
      </c>
      <c r="S996" s="26">
        <f t="shared" si="199"/>
        <v>55288.888888888891</v>
      </c>
      <c r="T996" s="25">
        <f>MAX(0,R996*(1+inputs!$B$33)-MAX(0,inputs!$B$31*(S996-inputs!$B$30)))</f>
        <v>42087.450918712893</v>
      </c>
      <c r="U996" s="26">
        <f t="shared" si="200"/>
        <v>64111.111111111109</v>
      </c>
      <c r="V996" s="25">
        <f>MAX(0,T996*(1+inputs!$B$33)-MAX(0,inputs!$B$31*(U996-inputs!$B$30)))</f>
        <v>38765.322682493577</v>
      </c>
      <c r="W996" s="26">
        <f t="shared" si="201"/>
        <v>72933.333333333343</v>
      </c>
      <c r="X996" s="25">
        <f>MAX(0,V996*(1+inputs!$B$33)-MAX(0,inputs!$B$31*(W996-inputs!$B$30)))</f>
        <v>34599.362522730975</v>
      </c>
      <c r="Y996" s="26">
        <f t="shared" si="202"/>
        <v>81755.555555555562</v>
      </c>
      <c r="Z996" s="25">
        <f>MAX(0,X996*(1+inputs!$B$33)-MAX(0,inputs!$B$31*(Y996-inputs!$B$30)))</f>
        <v>29576.912960571935</v>
      </c>
      <c r="AA996" s="25">
        <f>MAX(0,Y996*(1+inputs!$B$33)-MAX(0,inputs!$B$31*(Z996-inputs!$B$30)))</f>
        <v>82136.526722437411</v>
      </c>
      <c r="AB996" s="26">
        <f t="shared" si="203"/>
        <v>99400</v>
      </c>
      <c r="AC996" s="25">
        <f>MAX(0,AA996*(1+inputs!$B$33)-MAX(0,inputs!$B$31*(AB996-inputs!$B$30)))</f>
        <v>76239.13462327396</v>
      </c>
      <c r="AD996" s="26">
        <f>IF(inputs!$B$27="YES",MAX(0,inputs!$B$31*(AB996-inputs!$B$30)),0)</f>
        <v>0</v>
      </c>
      <c r="AE996" s="3">
        <f t="shared" si="204"/>
        <v>35806.050000000003</v>
      </c>
      <c r="AF996" s="1">
        <f t="shared" si="207"/>
        <v>0.42</v>
      </c>
      <c r="AG996" s="8">
        <f t="shared" si="205"/>
        <v>63593.95</v>
      </c>
    </row>
    <row r="997" spans="1:34" x14ac:dyDescent="0.2">
      <c r="A997" s="11">
        <f t="shared" si="206"/>
        <v>99500</v>
      </c>
      <c r="B997" s="15">
        <f>inputs!$C$3-MAX(0,MIN((calculations!A997-inputs!$B$8)*0.5,inputs!$C$3))+IF(AND(inputs!$B$23="YES",A997&lt;=inputs!$B$25),inputs!$B$24,0)</f>
        <v>12570</v>
      </c>
      <c r="C997" s="15">
        <f>MAX(0,MIN(A997-B997,inputs!$C$4)*inputs!$B$3)</f>
        <v>7540.2000000000007</v>
      </c>
      <c r="D997" s="16">
        <f>MAX(0,(MIN(A997,inputs!$C$5)-(inputs!$C$4+B997))*inputs!$B$4)</f>
        <v>19691.600000000002</v>
      </c>
      <c r="E997" s="16">
        <f>MAX(0, (calculations!A997-inputs!$C$5)*inputs!$B$5)</f>
        <v>0</v>
      </c>
      <c r="F997" s="19">
        <f>MAX(0,inputs!$B$13*(MIN(calculations!A997,inputs!$C$14)-inputs!$C$13))+MAX(0,inputs!$B$14*(calculations!A997-inputs!$C$14))</f>
        <v>5979.85</v>
      </c>
      <c r="G997" s="22">
        <f>MAX(MIN((calculations!A997-inputs!$B$21)/10000,100%),0) * inputs!$B$18</f>
        <v>2636.4</v>
      </c>
      <c r="H997" s="22">
        <f>IF(AND(inputs!$B$35="YES", calculations!A997&gt;=inputs!$B$36,calculations!A997&lt;inputs!$B$37),inputs!$B$38*MIN(2,inputs!$B$17),0)</f>
        <v>0</v>
      </c>
      <c r="I997" s="25">
        <f>MIN(inputs!$B$32,A997)</f>
        <v>20000</v>
      </c>
      <c r="J997" s="25">
        <f>inputs!$B$29*(1+inputs!$B$33)-MAX(0,inputs!$B$31*(I997-inputs!$B$30))</f>
        <v>46486.999999999993</v>
      </c>
      <c r="K997" s="26">
        <f t="shared" si="195"/>
        <v>20000</v>
      </c>
      <c r="L997" s="25">
        <f>MAX(0,J997*(1+inputs!$B$33)-MAX(0,inputs!$B$31*(K997-inputs!$B$30)))</f>
        <v>47184.304999999986</v>
      </c>
      <c r="M997" s="26">
        <f t="shared" si="196"/>
        <v>28833.333333333336</v>
      </c>
      <c r="N997" s="25">
        <f>MAX(0,L997*(1+inputs!$B$33)-MAX(0,inputs!$B$31*(M997-inputs!$B$30)))</f>
        <v>47113.629574999977</v>
      </c>
      <c r="O997" s="26">
        <f t="shared" si="197"/>
        <v>37666.666666666672</v>
      </c>
      <c r="P997" s="25">
        <f>MAX(0,N997*(1+inputs!$B$33)-MAX(0,inputs!$B$31*(O997-inputs!$B$30)))</f>
        <v>46246.894018624967</v>
      </c>
      <c r="Q997" s="26">
        <f t="shared" si="198"/>
        <v>46500</v>
      </c>
      <c r="R997" s="25">
        <f>MAX(0,P997*(1+inputs!$B$33)-MAX(0,inputs!$B$31*(Q997-inputs!$B$30)))</f>
        <v>44572.157428904335</v>
      </c>
      <c r="S997" s="26">
        <f t="shared" si="199"/>
        <v>55333.333333333336</v>
      </c>
      <c r="T997" s="25">
        <f>MAX(0,R997*(1+inputs!$B$33)-MAX(0,inputs!$B$31*(S997-inputs!$B$30)))</f>
        <v>42077.299790337893</v>
      </c>
      <c r="U997" s="26">
        <f t="shared" si="200"/>
        <v>64166.666666666664</v>
      </c>
      <c r="V997" s="25">
        <f>MAX(0,T997*(1+inputs!$B$33)-MAX(0,inputs!$B$31*(U997-inputs!$B$30)))</f>
        <v>38750.019287192954</v>
      </c>
      <c r="W997" s="26">
        <f t="shared" si="201"/>
        <v>73000</v>
      </c>
      <c r="X997" s="25">
        <f>MAX(0,V997*(1+inputs!$B$33)-MAX(0,inputs!$B$31*(W997-inputs!$B$30)))</f>
        <v>34577.829576500844</v>
      </c>
      <c r="Y997" s="26">
        <f t="shared" si="202"/>
        <v>81833.333333333343</v>
      </c>
      <c r="Z997" s="25">
        <f>MAX(0,X997*(1+inputs!$B$33)-MAX(0,inputs!$B$31*(Y997-inputs!$B$30)))</f>
        <v>29548.05702014835</v>
      </c>
      <c r="AA997" s="25">
        <f>MAX(0,Y997*(1+inputs!$B$33)-MAX(0,inputs!$B$31*(Z997-inputs!$B$30)))</f>
        <v>82218.068201519971</v>
      </c>
      <c r="AB997" s="26">
        <f t="shared" si="203"/>
        <v>99500</v>
      </c>
      <c r="AC997" s="25">
        <f>MAX(0,AA997*(1+inputs!$B$33)-MAX(0,inputs!$B$31*(AB997-inputs!$B$30)))</f>
        <v>76312.899224542765</v>
      </c>
      <c r="AD997" s="26">
        <f>IF(inputs!$B$27="YES",MAX(0,inputs!$B$31*(AB997-inputs!$B$30)),0)</f>
        <v>0</v>
      </c>
      <c r="AE997" s="3">
        <f t="shared" si="204"/>
        <v>35848.050000000003</v>
      </c>
      <c r="AF997" s="1">
        <f t="shared" si="207"/>
        <v>0.42</v>
      </c>
      <c r="AG997" s="8">
        <f t="shared" si="205"/>
        <v>63651.95</v>
      </c>
    </row>
    <row r="998" spans="1:34" x14ac:dyDescent="0.2">
      <c r="A998" s="11">
        <f t="shared" si="206"/>
        <v>99600</v>
      </c>
      <c r="B998" s="15">
        <f>inputs!$C$3-MAX(0,MIN((calculations!A998-inputs!$B$8)*0.5,inputs!$C$3))+IF(AND(inputs!$B$23="YES",A998&lt;=inputs!$B$25),inputs!$B$24,0)</f>
        <v>12570</v>
      </c>
      <c r="C998" s="15">
        <f>MAX(0,MIN(A998-B998,inputs!$C$4)*inputs!$B$3)</f>
        <v>7540.2000000000007</v>
      </c>
      <c r="D998" s="16">
        <f>MAX(0,(MIN(A998,inputs!$C$5)-(inputs!$C$4+B998))*inputs!$B$4)</f>
        <v>19731.600000000002</v>
      </c>
      <c r="E998" s="16">
        <f>MAX(0, (calculations!A998-inputs!$C$5)*inputs!$B$5)</f>
        <v>0</v>
      </c>
      <c r="F998" s="19">
        <f>MAX(0,inputs!$B$13*(MIN(calculations!A998,inputs!$C$14)-inputs!$C$13))+MAX(0,inputs!$B$14*(calculations!A998-inputs!$C$14))</f>
        <v>5981.85</v>
      </c>
      <c r="G998" s="22">
        <f>MAX(MIN((calculations!A998-inputs!$B$21)/10000,100%),0) * inputs!$B$18</f>
        <v>2636.4</v>
      </c>
      <c r="H998" s="22">
        <f>IF(AND(inputs!$B$35="YES", calculations!A998&gt;=inputs!$B$36,calculations!A998&lt;inputs!$B$37),inputs!$B$38*MIN(2,inputs!$B$17),0)</f>
        <v>0</v>
      </c>
      <c r="I998" s="25">
        <f>MIN(inputs!$B$32,A998)</f>
        <v>20000</v>
      </c>
      <c r="J998" s="25">
        <f>inputs!$B$29*(1+inputs!$B$33)-MAX(0,inputs!$B$31*(I998-inputs!$B$30))</f>
        <v>46486.999999999993</v>
      </c>
      <c r="K998" s="26">
        <f t="shared" si="195"/>
        <v>20000</v>
      </c>
      <c r="L998" s="25">
        <f>MAX(0,J998*(1+inputs!$B$33)-MAX(0,inputs!$B$31*(K998-inputs!$B$30)))</f>
        <v>47184.304999999986</v>
      </c>
      <c r="M998" s="26">
        <f t="shared" si="196"/>
        <v>28844.444444444445</v>
      </c>
      <c r="N998" s="25">
        <f>MAX(0,L998*(1+inputs!$B$33)-MAX(0,inputs!$B$31*(M998-inputs!$B$30)))</f>
        <v>47112.629574999977</v>
      </c>
      <c r="O998" s="26">
        <f t="shared" si="197"/>
        <v>37688.888888888891</v>
      </c>
      <c r="P998" s="25">
        <f>MAX(0,N998*(1+inputs!$B$33)-MAX(0,inputs!$B$31*(O998-inputs!$B$30)))</f>
        <v>46243.879018624968</v>
      </c>
      <c r="Q998" s="26">
        <f t="shared" si="198"/>
        <v>46533.333333333328</v>
      </c>
      <c r="R998" s="25">
        <f>MAX(0,P998*(1+inputs!$B$33)-MAX(0,inputs!$B$31*(Q998-inputs!$B$30)))</f>
        <v>44566.097203904334</v>
      </c>
      <c r="S998" s="26">
        <f t="shared" si="199"/>
        <v>55377.777777777781</v>
      </c>
      <c r="T998" s="25">
        <f>MAX(0,R998*(1+inputs!$B$33)-MAX(0,inputs!$B$31*(S998-inputs!$B$30)))</f>
        <v>42067.148661962892</v>
      </c>
      <c r="U998" s="26">
        <f t="shared" si="200"/>
        <v>64222.222222222219</v>
      </c>
      <c r="V998" s="25">
        <f>MAX(0,T998*(1+inputs!$B$33)-MAX(0,inputs!$B$31*(U998-inputs!$B$30)))</f>
        <v>38734.715891892331</v>
      </c>
      <c r="W998" s="26">
        <f t="shared" si="201"/>
        <v>73066.666666666657</v>
      </c>
      <c r="X998" s="25">
        <f>MAX(0,V998*(1+inputs!$B$33)-MAX(0,inputs!$B$31*(W998-inputs!$B$30)))</f>
        <v>34556.296630270706</v>
      </c>
      <c r="Y998" s="26">
        <f t="shared" si="202"/>
        <v>81911.111111111109</v>
      </c>
      <c r="Z998" s="25">
        <f>MAX(0,X998*(1+inputs!$B$33)-MAX(0,inputs!$B$31*(Y998-inputs!$B$30)))</f>
        <v>29519.201079724768</v>
      </c>
      <c r="AA998" s="25">
        <f>MAX(0,Y998*(1+inputs!$B$33)-MAX(0,inputs!$B$31*(Z998-inputs!$B$30)))</f>
        <v>82299.609680602531</v>
      </c>
      <c r="AB998" s="26">
        <f t="shared" si="203"/>
        <v>99600</v>
      </c>
      <c r="AC998" s="25">
        <f>MAX(0,AA998*(1+inputs!$B$33)-MAX(0,inputs!$B$31*(AB998-inputs!$B$30)))</f>
        <v>76386.663825811556</v>
      </c>
      <c r="AD998" s="26">
        <f>IF(inputs!$B$27="YES",MAX(0,inputs!$B$31*(AB998-inputs!$B$30)),0)</f>
        <v>0</v>
      </c>
      <c r="AE998" s="3">
        <f t="shared" si="204"/>
        <v>35890.050000000003</v>
      </c>
      <c r="AF998" s="1">
        <f t="shared" si="207"/>
        <v>0.42</v>
      </c>
      <c r="AG998" s="8">
        <f t="shared" si="205"/>
        <v>63709.95</v>
      </c>
    </row>
    <row r="999" spans="1:34" x14ac:dyDescent="0.2">
      <c r="A999" s="11">
        <f t="shared" si="206"/>
        <v>99700</v>
      </c>
      <c r="B999" s="15">
        <f>inputs!$C$3-MAX(0,MIN((calculations!A999-inputs!$B$8)*0.5,inputs!$C$3))+IF(AND(inputs!$B$23="YES",A999&lt;=inputs!$B$25),inputs!$B$24,0)</f>
        <v>12570</v>
      </c>
      <c r="C999" s="15">
        <f>MAX(0,MIN(A999-B999,inputs!$C$4)*inputs!$B$3)</f>
        <v>7540.2000000000007</v>
      </c>
      <c r="D999" s="16">
        <f>MAX(0,(MIN(A999,inputs!$C$5)-(inputs!$C$4+B999))*inputs!$B$4)</f>
        <v>19771.600000000002</v>
      </c>
      <c r="E999" s="16">
        <f>MAX(0, (calculations!A999-inputs!$C$5)*inputs!$B$5)</f>
        <v>0</v>
      </c>
      <c r="F999" s="19">
        <f>MAX(0,inputs!$B$13*(MIN(calculations!A999,inputs!$C$14)-inputs!$C$13))+MAX(0,inputs!$B$14*(calculations!A999-inputs!$C$14))</f>
        <v>5983.85</v>
      </c>
      <c r="G999" s="22">
        <f>MAX(MIN((calculations!A999-inputs!$B$21)/10000,100%),0) * inputs!$B$18</f>
        <v>2636.4</v>
      </c>
      <c r="H999" s="22">
        <f>IF(AND(inputs!$B$35="YES", calculations!A999&gt;=inputs!$B$36,calculations!A999&lt;inputs!$B$37),inputs!$B$38*MIN(2,inputs!$B$17),0)</f>
        <v>0</v>
      </c>
      <c r="I999" s="25">
        <f>MIN(inputs!$B$32,A999)</f>
        <v>20000</v>
      </c>
      <c r="J999" s="25">
        <f>inputs!$B$29*(1+inputs!$B$33)-MAX(0,inputs!$B$31*(I999-inputs!$B$30))</f>
        <v>46486.999999999993</v>
      </c>
      <c r="K999" s="26">
        <f t="shared" si="195"/>
        <v>20000</v>
      </c>
      <c r="L999" s="25">
        <f>MAX(0,J999*(1+inputs!$B$33)-MAX(0,inputs!$B$31*(K999-inputs!$B$30)))</f>
        <v>47184.304999999986</v>
      </c>
      <c r="M999" s="26">
        <f t="shared" si="196"/>
        <v>28855.555555555555</v>
      </c>
      <c r="N999" s="25">
        <f>MAX(0,L999*(1+inputs!$B$33)-MAX(0,inputs!$B$31*(M999-inputs!$B$30)))</f>
        <v>47111.629574999977</v>
      </c>
      <c r="O999" s="26">
        <f t="shared" si="197"/>
        <v>37711.111111111109</v>
      </c>
      <c r="P999" s="25">
        <f>MAX(0,N999*(1+inputs!$B$33)-MAX(0,inputs!$B$31*(O999-inputs!$B$30)))</f>
        <v>46240.864018624969</v>
      </c>
      <c r="Q999" s="26">
        <f t="shared" si="198"/>
        <v>46566.666666666672</v>
      </c>
      <c r="R999" s="25">
        <f>MAX(0,P999*(1+inputs!$B$33)-MAX(0,inputs!$B$31*(Q999-inputs!$B$30)))</f>
        <v>44560.03697890434</v>
      </c>
      <c r="S999" s="26">
        <f t="shared" si="199"/>
        <v>55422.222222222219</v>
      </c>
      <c r="T999" s="25">
        <f>MAX(0,R999*(1+inputs!$B$33)-MAX(0,inputs!$B$31*(S999-inputs!$B$30)))</f>
        <v>42056.997533587899</v>
      </c>
      <c r="U999" s="26">
        <f t="shared" si="200"/>
        <v>64277.777777777781</v>
      </c>
      <c r="V999" s="25">
        <f>MAX(0,T999*(1+inputs!$B$33)-MAX(0,inputs!$B$31*(U999-inputs!$B$30)))</f>
        <v>38719.412496591714</v>
      </c>
      <c r="W999" s="26">
        <f t="shared" si="201"/>
        <v>73133.333333333343</v>
      </c>
      <c r="X999" s="25">
        <f>MAX(0,V999*(1+inputs!$B$33)-MAX(0,inputs!$B$31*(W999-inputs!$B$30)))</f>
        <v>34534.763684040583</v>
      </c>
      <c r="Y999" s="26">
        <f t="shared" si="202"/>
        <v>81988.888888888891</v>
      </c>
      <c r="Z999" s="25">
        <f>MAX(0,X999*(1+inputs!$B$33)-MAX(0,inputs!$B$31*(Y999-inputs!$B$30)))</f>
        <v>29490.345139301189</v>
      </c>
      <c r="AA999" s="25">
        <f>MAX(0,Y999*(1+inputs!$B$33)-MAX(0,inputs!$B$31*(Z999-inputs!$B$30)))</f>
        <v>82381.151159685105</v>
      </c>
      <c r="AB999" s="26">
        <f t="shared" si="203"/>
        <v>99700</v>
      </c>
      <c r="AC999" s="25">
        <f>MAX(0,AA999*(1+inputs!$B$33)-MAX(0,inputs!$B$31*(AB999-inputs!$B$30)))</f>
        <v>76460.428427080376</v>
      </c>
      <c r="AD999" s="26">
        <f>IF(inputs!$B$27="YES",MAX(0,inputs!$B$31*(AB999-inputs!$B$30)),0)</f>
        <v>0</v>
      </c>
      <c r="AE999" s="3">
        <f t="shared" si="204"/>
        <v>35932.050000000003</v>
      </c>
      <c r="AF999" s="1">
        <f t="shared" si="207"/>
        <v>0.42</v>
      </c>
      <c r="AG999" s="8">
        <f t="shared" si="205"/>
        <v>63767.95</v>
      </c>
    </row>
    <row r="1000" spans="1:34" x14ac:dyDescent="0.2">
      <c r="A1000" s="11">
        <f t="shared" si="206"/>
        <v>99800</v>
      </c>
      <c r="B1000" s="15">
        <f>inputs!$C$3-MAX(0,MIN((calculations!A1000-inputs!$B$8)*0.5,inputs!$C$3))+IF(AND(inputs!$B$23="YES",A1000&lt;=inputs!$B$25),inputs!$B$24,0)</f>
        <v>12570</v>
      </c>
      <c r="C1000" s="15">
        <f>MAX(0,MIN(A1000-B1000,inputs!$C$4)*inputs!$B$3)</f>
        <v>7540.2000000000007</v>
      </c>
      <c r="D1000" s="16">
        <f>MAX(0,(MIN(A1000,inputs!$C$5)-(inputs!$C$4+B1000))*inputs!$B$4)</f>
        <v>19811.600000000002</v>
      </c>
      <c r="E1000" s="16">
        <f>MAX(0, (calculations!A1000-inputs!$C$5)*inputs!$B$5)</f>
        <v>0</v>
      </c>
      <c r="F1000" s="19">
        <f>MAX(0,inputs!$B$13*(MIN(calculations!A1000,inputs!$C$14)-inputs!$C$13))+MAX(0,inputs!$B$14*(calculations!A1000-inputs!$C$14))</f>
        <v>5985.85</v>
      </c>
      <c r="G1000" s="22">
        <f>MAX(MIN((calculations!A1000-inputs!$B$21)/10000,100%),0) * inputs!$B$18</f>
        <v>2636.4</v>
      </c>
      <c r="H1000" s="22">
        <f>IF(AND(inputs!$B$35="YES", calculations!A1000&gt;=inputs!$B$36,calculations!A1000&lt;inputs!$B$37),inputs!$B$38*MIN(2,inputs!$B$17),0)</f>
        <v>0</v>
      </c>
      <c r="I1000" s="25">
        <f>MIN(inputs!$B$32,A1000)</f>
        <v>20000</v>
      </c>
      <c r="J1000" s="25">
        <f>inputs!$B$29*(1+inputs!$B$33)-MAX(0,inputs!$B$31*(I1000-inputs!$B$30))</f>
        <v>46486.999999999993</v>
      </c>
      <c r="K1000" s="26">
        <f t="shared" si="195"/>
        <v>20000</v>
      </c>
      <c r="L1000" s="25">
        <f>MAX(0,J1000*(1+inputs!$B$33)-MAX(0,inputs!$B$31*(K1000-inputs!$B$30)))</f>
        <v>47184.304999999986</v>
      </c>
      <c r="M1000" s="26">
        <f t="shared" si="196"/>
        <v>28866.666666666664</v>
      </c>
      <c r="N1000" s="25">
        <f>MAX(0,L1000*(1+inputs!$B$33)-MAX(0,inputs!$B$31*(M1000-inputs!$B$30)))</f>
        <v>47110.629574999977</v>
      </c>
      <c r="O1000" s="26">
        <f t="shared" si="197"/>
        <v>37733.333333333328</v>
      </c>
      <c r="P1000" s="25">
        <f>MAX(0,N1000*(1+inputs!$B$33)-MAX(0,inputs!$B$31*(O1000-inputs!$B$30)))</f>
        <v>46237.849018624969</v>
      </c>
      <c r="Q1000" s="26">
        <f t="shared" si="198"/>
        <v>46600</v>
      </c>
      <c r="R1000" s="25">
        <f>MAX(0,P1000*(1+inputs!$B$33)-MAX(0,inputs!$B$31*(Q1000-inputs!$B$30)))</f>
        <v>44553.976753904339</v>
      </c>
      <c r="S1000" s="26">
        <f t="shared" si="199"/>
        <v>55466.666666666664</v>
      </c>
      <c r="T1000" s="25">
        <f>MAX(0,R1000*(1+inputs!$B$33)-MAX(0,inputs!$B$31*(S1000-inputs!$B$30)))</f>
        <v>42046.846405212898</v>
      </c>
      <c r="U1000" s="26">
        <f t="shared" si="200"/>
        <v>64333.333333333336</v>
      </c>
      <c r="V1000" s="25">
        <f>MAX(0,T1000*(1+inputs!$B$33)-MAX(0,inputs!$B$31*(U1000-inputs!$B$30)))</f>
        <v>38704.109101291084</v>
      </c>
      <c r="W1000" s="26">
        <f t="shared" si="201"/>
        <v>73200</v>
      </c>
      <c r="X1000" s="25">
        <f>MAX(0,V1000*(1+inputs!$B$33)-MAX(0,inputs!$B$31*(W1000-inputs!$B$30)))</f>
        <v>34513.230737810445</v>
      </c>
      <c r="Y1000" s="26">
        <f t="shared" si="202"/>
        <v>82066.666666666657</v>
      </c>
      <c r="Z1000" s="25">
        <f>MAX(0,X1000*(1+inputs!$B$33)-MAX(0,inputs!$B$31*(Y1000-inputs!$B$30)))</f>
        <v>29461.489198877596</v>
      </c>
      <c r="AA1000" s="25">
        <f>MAX(0,Y1000*(1+inputs!$B$33)-MAX(0,inputs!$B$31*(Z1000-inputs!$B$30)))</f>
        <v>82462.692638767665</v>
      </c>
      <c r="AB1000" s="26">
        <f t="shared" si="203"/>
        <v>99800</v>
      </c>
      <c r="AC1000" s="25">
        <f>MAX(0,AA1000*(1+inputs!$B$33)-MAX(0,inputs!$B$31*(AB1000-inputs!$B$30)))</f>
        <v>76534.193028349167</v>
      </c>
      <c r="AD1000" s="26">
        <f>IF(inputs!$B$27="YES",MAX(0,inputs!$B$31*(AB1000-inputs!$B$30)),0)</f>
        <v>0</v>
      </c>
      <c r="AE1000" s="3">
        <f t="shared" si="204"/>
        <v>35974.050000000003</v>
      </c>
      <c r="AF1000" s="1">
        <f t="shared" si="207"/>
        <v>0.42</v>
      </c>
      <c r="AG1000" s="8">
        <f t="shared" si="205"/>
        <v>63825.95</v>
      </c>
    </row>
    <row r="1001" spans="1:34" x14ac:dyDescent="0.2">
      <c r="A1001" s="11">
        <f t="shared" si="206"/>
        <v>99900</v>
      </c>
      <c r="B1001" s="15">
        <f>inputs!$C$3-MAX(0,MIN((calculations!A1001-inputs!$B$8)*0.5,inputs!$C$3))+IF(AND(inputs!$B$23="YES",A1001&lt;=inputs!$B$25),inputs!$B$24,0)</f>
        <v>12570</v>
      </c>
      <c r="C1001" s="15">
        <f>MAX(0,MIN(A1001-B1001,inputs!$C$4)*inputs!$B$3)</f>
        <v>7540.2000000000007</v>
      </c>
      <c r="D1001" s="16">
        <f>MAX(0,(MIN(A1001,inputs!$C$5)-(inputs!$C$4+B1001))*inputs!$B$4)</f>
        <v>19851.600000000002</v>
      </c>
      <c r="E1001" s="16">
        <f>MAX(0, (calculations!A1001-inputs!$C$5)*inputs!$B$5)</f>
        <v>0</v>
      </c>
      <c r="F1001" s="19">
        <f>MAX(0,inputs!$B$13*(MIN(calculations!A1001,inputs!$C$14)-inputs!$C$13))+MAX(0,inputs!$B$14*(calculations!A1001-inputs!$C$14))</f>
        <v>5987.85</v>
      </c>
      <c r="G1001" s="22">
        <f>MAX(MIN((calculations!A1001-inputs!$B$21)/10000,100%),0) * inputs!$B$18</f>
        <v>2636.4</v>
      </c>
      <c r="H1001" s="22">
        <f>IF(AND(inputs!$B$35="YES", calculations!A1001&gt;=inputs!$B$36,calculations!A1001&lt;inputs!$B$37),inputs!$B$38*MIN(2,inputs!$B$17),0)</f>
        <v>0</v>
      </c>
      <c r="I1001" s="25">
        <f>MIN(inputs!$B$32,A1001)</f>
        <v>20000</v>
      </c>
      <c r="J1001" s="25">
        <f>inputs!$B$29*(1+inputs!$B$33)-MAX(0,inputs!$B$31*(I1001-inputs!$B$30))</f>
        <v>46486.999999999993</v>
      </c>
      <c r="K1001" s="26">
        <f t="shared" si="195"/>
        <v>20000</v>
      </c>
      <c r="L1001" s="25">
        <f>MAX(0,J1001*(1+inputs!$B$33)-MAX(0,inputs!$B$31*(K1001-inputs!$B$30)))</f>
        <v>47184.304999999986</v>
      </c>
      <c r="M1001" s="26">
        <f t="shared" si="196"/>
        <v>28877.777777777777</v>
      </c>
      <c r="N1001" s="25">
        <f>MAX(0,L1001*(1+inputs!$B$33)-MAX(0,inputs!$B$31*(M1001-inputs!$B$30)))</f>
        <v>47109.629574999977</v>
      </c>
      <c r="O1001" s="26">
        <f t="shared" si="197"/>
        <v>37755.555555555555</v>
      </c>
      <c r="P1001" s="25">
        <f>MAX(0,N1001*(1+inputs!$B$33)-MAX(0,inputs!$B$31*(O1001-inputs!$B$30)))</f>
        <v>46234.83401862497</v>
      </c>
      <c r="Q1001" s="26">
        <f t="shared" si="198"/>
        <v>46633.333333333328</v>
      </c>
      <c r="R1001" s="25">
        <f>MAX(0,P1001*(1+inputs!$B$33)-MAX(0,inputs!$B$31*(Q1001-inputs!$B$30)))</f>
        <v>44547.916528904338</v>
      </c>
      <c r="S1001" s="26">
        <f t="shared" si="199"/>
        <v>55511.111111111109</v>
      </c>
      <c r="T1001" s="25">
        <f>MAX(0,R1001*(1+inputs!$B$33)-MAX(0,inputs!$B$31*(S1001-inputs!$B$30)))</f>
        <v>42036.695276837898</v>
      </c>
      <c r="U1001" s="26">
        <f t="shared" si="200"/>
        <v>64388.888888888891</v>
      </c>
      <c r="V1001" s="25">
        <f>MAX(0,T1001*(1+inputs!$B$33)-MAX(0,inputs!$B$31*(U1001-inputs!$B$30)))</f>
        <v>38688.80570599046</v>
      </c>
      <c r="W1001" s="26">
        <f t="shared" si="201"/>
        <v>73266.666666666657</v>
      </c>
      <c r="X1001" s="25">
        <f>MAX(0,V1001*(1+inputs!$B$33)-MAX(0,inputs!$B$31*(W1001-inputs!$B$30)))</f>
        <v>34491.697791580315</v>
      </c>
      <c r="Y1001" s="26">
        <f t="shared" si="202"/>
        <v>82144.444444444438</v>
      </c>
      <c r="Z1001" s="25">
        <f>MAX(0,X1001*(1+inputs!$B$33)-MAX(0,inputs!$B$31*(Y1001-inputs!$B$30)))</f>
        <v>29432.633258454018</v>
      </c>
      <c r="AA1001" s="25">
        <f>MAX(0,Y1001*(1+inputs!$B$33)-MAX(0,inputs!$B$31*(Z1001-inputs!$B$30)))</f>
        <v>82544.234117850239</v>
      </c>
      <c r="AB1001" s="26">
        <f t="shared" si="203"/>
        <v>99900</v>
      </c>
      <c r="AC1001" s="25">
        <f>MAX(0,AA1001*(1+inputs!$B$33)-MAX(0,inputs!$B$31*(AB1001-inputs!$B$30)))</f>
        <v>76607.957629617988</v>
      </c>
      <c r="AD1001" s="26">
        <f>IF(inputs!$B$27="YES",MAX(0,inputs!$B$31*(AB1001-inputs!$B$30)),0)</f>
        <v>0</v>
      </c>
      <c r="AE1001" s="3">
        <f t="shared" si="204"/>
        <v>36016.050000000003</v>
      </c>
      <c r="AF1001" s="1">
        <f t="shared" si="207"/>
        <v>0.42</v>
      </c>
      <c r="AG1001" s="8">
        <f t="shared" si="205"/>
        <v>63883.95</v>
      </c>
    </row>
    <row r="1002" spans="1:34" x14ac:dyDescent="0.2">
      <c r="A1002" s="11">
        <f t="shared" si="206"/>
        <v>100000</v>
      </c>
      <c r="B1002" s="15">
        <f>inputs!$C$3-MAX(0,MIN((calculations!A1002-inputs!$B$8)*0.5,inputs!$C$3))+IF(AND(inputs!$B$23="YES",A1002&lt;=inputs!$B$25),inputs!$B$24,0)</f>
        <v>12570</v>
      </c>
      <c r="C1002" s="15">
        <f>MAX(0,MIN(A1002-B1002,inputs!$C$4)*inputs!$B$3)</f>
        <v>7540.2000000000007</v>
      </c>
      <c r="D1002" s="16">
        <f>MAX(0,(MIN(A1002,inputs!$C$5)-(inputs!$C$4+B1002))*inputs!$B$4)</f>
        <v>19891.600000000002</v>
      </c>
      <c r="E1002" s="16">
        <f>MAX(0, (calculations!A1002-inputs!$C$5)*inputs!$B$5)</f>
        <v>0</v>
      </c>
      <c r="F1002" s="19">
        <f>MAX(0,inputs!$B$13*(MIN(calculations!A1002,inputs!$C$14)-inputs!$C$13))+MAX(0,inputs!$B$14*(calculations!A1002-inputs!$C$14))</f>
        <v>5989.85</v>
      </c>
      <c r="G1002" s="22">
        <f>MAX(MIN((calculations!A1002-inputs!$B$21)/10000,100%),0) * inputs!$B$18</f>
        <v>2636.4</v>
      </c>
      <c r="H1002" s="22">
        <f>IF(AND(inputs!$B$35="YES", calculations!A1002&gt;=inputs!$B$36,calculations!A1002&lt;inputs!$B$37),inputs!$B$38*MIN(2,inputs!$B$17),0)</f>
        <v>0</v>
      </c>
      <c r="I1002" s="25">
        <f>MIN(inputs!$B$32,A1002)</f>
        <v>20000</v>
      </c>
      <c r="J1002" s="25">
        <f>inputs!$B$29*(1+inputs!$B$33)-MAX(0,inputs!$B$31*(I1002-inputs!$B$30))</f>
        <v>46486.999999999993</v>
      </c>
      <c r="K1002" s="26">
        <f t="shared" si="195"/>
        <v>20000</v>
      </c>
      <c r="L1002" s="25">
        <f>MAX(0,J1002*(1+inputs!$B$33)-MAX(0,inputs!$B$31*(K1002-inputs!$B$30)))</f>
        <v>47184.304999999986</v>
      </c>
      <c r="M1002" s="26">
        <f t="shared" si="196"/>
        <v>28888.888888888891</v>
      </c>
      <c r="N1002" s="25">
        <f>MAX(0,L1002*(1+inputs!$B$33)-MAX(0,inputs!$B$31*(M1002-inputs!$B$30)))</f>
        <v>47108.629574999977</v>
      </c>
      <c r="O1002" s="26">
        <f t="shared" si="197"/>
        <v>37777.777777777781</v>
      </c>
      <c r="P1002" s="25">
        <f>MAX(0,N1002*(1+inputs!$B$33)-MAX(0,inputs!$B$31*(O1002-inputs!$B$30)))</f>
        <v>46231.81901862497</v>
      </c>
      <c r="Q1002" s="26">
        <f t="shared" si="198"/>
        <v>46666.666666666672</v>
      </c>
      <c r="R1002" s="25">
        <f>MAX(0,P1002*(1+inputs!$B$33)-MAX(0,inputs!$B$31*(Q1002-inputs!$B$30)))</f>
        <v>44541.856303904337</v>
      </c>
      <c r="S1002" s="26">
        <f t="shared" si="199"/>
        <v>55555.555555555555</v>
      </c>
      <c r="T1002" s="25">
        <f>MAX(0,R1002*(1+inputs!$B$33)-MAX(0,inputs!$B$31*(S1002-inputs!$B$30)))</f>
        <v>42026.544148462897</v>
      </c>
      <c r="U1002" s="26">
        <f t="shared" si="200"/>
        <v>64444.444444444445</v>
      </c>
      <c r="V1002" s="25">
        <f>MAX(0,T1002*(1+inputs!$B$33)-MAX(0,inputs!$B$31*(U1002-inputs!$B$30)))</f>
        <v>38673.502310689837</v>
      </c>
      <c r="W1002" s="26">
        <f t="shared" si="201"/>
        <v>73333.333333333343</v>
      </c>
      <c r="X1002" s="25">
        <f>MAX(0,V1002*(1+inputs!$B$33)-MAX(0,inputs!$B$31*(W1002-inputs!$B$30)))</f>
        <v>34470.164845350177</v>
      </c>
      <c r="Y1002" s="26">
        <f t="shared" si="202"/>
        <v>82222.222222222219</v>
      </c>
      <c r="Z1002" s="25">
        <f>MAX(0,X1002*(1+inputs!$B$33)-MAX(0,inputs!$B$31*(Y1002-inputs!$B$30)))</f>
        <v>29403.777318030425</v>
      </c>
      <c r="AA1002" s="25">
        <f>MAX(0,Y1002*(1+inputs!$B$33)-MAX(0,inputs!$B$31*(Z1002-inputs!$B$30)))</f>
        <v>82625.775596932814</v>
      </c>
      <c r="AB1002" s="26">
        <f t="shared" si="203"/>
        <v>100000</v>
      </c>
      <c r="AC1002" s="25">
        <f>MAX(0,AA1002*(1+inputs!$B$33)-MAX(0,inputs!$B$31*(AB1002-inputs!$B$30)))</f>
        <v>76681.722230886793</v>
      </c>
      <c r="AD1002" s="26">
        <f>IF(inputs!$B$27="YES",MAX(0,inputs!$B$31*(AB1002-inputs!$B$30)),0)</f>
        <v>0</v>
      </c>
      <c r="AE1002" s="3">
        <f t="shared" si="204"/>
        <v>36058.050000000003</v>
      </c>
      <c r="AF1002" s="1">
        <f t="shared" si="207"/>
        <v>0.62</v>
      </c>
      <c r="AG1002" s="8">
        <f t="shared" si="205"/>
        <v>63941.95</v>
      </c>
      <c r="AH1002" s="8"/>
    </row>
    <row r="1003" spans="1:34" x14ac:dyDescent="0.2">
      <c r="A1003" s="11">
        <f t="shared" si="206"/>
        <v>100100</v>
      </c>
      <c r="B1003" s="15">
        <f>inputs!$C$3-MAX(0,MIN((calculations!A1003-inputs!$B$8)*0.5,inputs!$C$3))+IF(AND(inputs!$B$23="YES",A1003&lt;=inputs!$B$25),inputs!$B$24,0)</f>
        <v>12520</v>
      </c>
      <c r="C1003" s="15">
        <f>MAX(0,MIN(A1003-B1003,inputs!$C$4)*inputs!$B$3)</f>
        <v>7540.2000000000007</v>
      </c>
      <c r="D1003" s="16">
        <f>MAX(0,(MIN(A1003,inputs!$C$5)-(inputs!$C$4+B1003))*inputs!$B$4)</f>
        <v>19951.600000000002</v>
      </c>
      <c r="E1003" s="16">
        <f>MAX(0, (calculations!A1003-inputs!$C$5)*inputs!$B$5)</f>
        <v>0</v>
      </c>
      <c r="F1003" s="19">
        <f>MAX(0,inputs!$B$13*(MIN(calculations!A1003,inputs!$C$14)-inputs!$C$13))+MAX(0,inputs!$B$14*(calculations!A1003-inputs!$C$14))</f>
        <v>5991.85</v>
      </c>
      <c r="G1003" s="22">
        <f>MAX(MIN((calculations!A1003-inputs!$B$21)/10000,100%),0) * inputs!$B$18</f>
        <v>2636.4</v>
      </c>
      <c r="H1003" s="22">
        <f>IF(AND(inputs!$B$35="YES", calculations!A1003&gt;=inputs!$B$36,calculations!A1003&lt;inputs!$B$37),inputs!$B$38*MIN(2,inputs!$B$17),0)</f>
        <v>0</v>
      </c>
      <c r="I1003" s="25">
        <f>MIN(inputs!$B$32,A1003)</f>
        <v>20000</v>
      </c>
      <c r="J1003" s="25">
        <f>inputs!$B$29*(1+inputs!$B$33)-MAX(0,inputs!$B$31*(I1003-inputs!$B$30))</f>
        <v>46486.999999999993</v>
      </c>
      <c r="K1003" s="26">
        <f t="shared" si="195"/>
        <v>20000</v>
      </c>
      <c r="L1003" s="25">
        <f>MAX(0,J1003*(1+inputs!$B$33)-MAX(0,inputs!$B$31*(K1003-inputs!$B$30)))</f>
        <v>47184.304999999986</v>
      </c>
      <c r="M1003" s="26">
        <f t="shared" si="196"/>
        <v>28900</v>
      </c>
      <c r="N1003" s="25">
        <f>MAX(0,L1003*(1+inputs!$B$33)-MAX(0,inputs!$B$31*(M1003-inputs!$B$30)))</f>
        <v>47107.629574999977</v>
      </c>
      <c r="O1003" s="26">
        <f t="shared" si="197"/>
        <v>37800</v>
      </c>
      <c r="P1003" s="25">
        <f>MAX(0,N1003*(1+inputs!$B$33)-MAX(0,inputs!$B$31*(O1003-inputs!$B$30)))</f>
        <v>46228.804018624971</v>
      </c>
      <c r="Q1003" s="26">
        <f t="shared" si="198"/>
        <v>46700</v>
      </c>
      <c r="R1003" s="25">
        <f>MAX(0,P1003*(1+inputs!$B$33)-MAX(0,inputs!$B$31*(Q1003-inputs!$B$30)))</f>
        <v>44535.796078904335</v>
      </c>
      <c r="S1003" s="26">
        <f t="shared" si="199"/>
        <v>55600</v>
      </c>
      <c r="T1003" s="25">
        <f>MAX(0,R1003*(1+inputs!$B$33)-MAX(0,inputs!$B$31*(S1003-inputs!$B$30)))</f>
        <v>42016.393020087897</v>
      </c>
      <c r="U1003" s="26">
        <f t="shared" si="200"/>
        <v>64500</v>
      </c>
      <c r="V1003" s="25">
        <f>MAX(0,T1003*(1+inputs!$B$33)-MAX(0,inputs!$B$31*(U1003-inputs!$B$30)))</f>
        <v>38658.198915389206</v>
      </c>
      <c r="W1003" s="26">
        <f t="shared" si="201"/>
        <v>73400</v>
      </c>
      <c r="X1003" s="25">
        <f>MAX(0,V1003*(1+inputs!$B$33)-MAX(0,inputs!$B$31*(W1003-inputs!$B$30)))</f>
        <v>34448.631899120039</v>
      </c>
      <c r="Y1003" s="26">
        <f t="shared" si="202"/>
        <v>82300</v>
      </c>
      <c r="Z1003" s="25">
        <f>MAX(0,X1003*(1+inputs!$B$33)-MAX(0,inputs!$B$31*(Y1003-inputs!$B$30)))</f>
        <v>29374.921377606839</v>
      </c>
      <c r="AA1003" s="25">
        <f>MAX(0,Y1003*(1+inputs!$B$33)-MAX(0,inputs!$B$31*(Z1003-inputs!$B$30)))</f>
        <v>82707.317076015373</v>
      </c>
      <c r="AB1003" s="26">
        <f t="shared" si="203"/>
        <v>100100</v>
      </c>
      <c r="AC1003" s="25">
        <f>MAX(0,AA1003*(1+inputs!$B$33)-MAX(0,inputs!$B$31*(AB1003-inputs!$B$30)))</f>
        <v>76755.486832155599</v>
      </c>
      <c r="AD1003" s="26">
        <f>IF(inputs!$B$27="YES",MAX(0,inputs!$B$31*(AB1003-inputs!$B$30)),0)</f>
        <v>0</v>
      </c>
      <c r="AE1003" s="3">
        <f t="shared" si="204"/>
        <v>36120.050000000003</v>
      </c>
      <c r="AF1003" s="1">
        <f t="shared" si="207"/>
        <v>0.62</v>
      </c>
      <c r="AG1003" s="8">
        <f t="shared" si="205"/>
        <v>63979.95</v>
      </c>
    </row>
    <row r="1004" spans="1:34" x14ac:dyDescent="0.2">
      <c r="A1004" s="11">
        <f t="shared" si="206"/>
        <v>100200</v>
      </c>
      <c r="B1004" s="15">
        <f>inputs!$C$3-MAX(0,MIN((calculations!A1004-inputs!$B$8)*0.5,inputs!$C$3))+IF(AND(inputs!$B$23="YES",A1004&lt;=inputs!$B$25),inputs!$B$24,0)</f>
        <v>12470</v>
      </c>
      <c r="C1004" s="15">
        <f>MAX(0,MIN(A1004-B1004,inputs!$C$4)*inputs!$B$3)</f>
        <v>7540.2000000000007</v>
      </c>
      <c r="D1004" s="16">
        <f>MAX(0,(MIN(A1004,inputs!$C$5)-(inputs!$C$4+B1004))*inputs!$B$4)</f>
        <v>20011.600000000002</v>
      </c>
      <c r="E1004" s="16">
        <f>MAX(0, (calculations!A1004-inputs!$C$5)*inputs!$B$5)</f>
        <v>0</v>
      </c>
      <c r="F1004" s="19">
        <f>MAX(0,inputs!$B$13*(MIN(calculations!A1004,inputs!$C$14)-inputs!$C$13))+MAX(0,inputs!$B$14*(calculations!A1004-inputs!$C$14))</f>
        <v>5993.85</v>
      </c>
      <c r="G1004" s="22">
        <f>MAX(MIN((calculations!A1004-inputs!$B$21)/10000,100%),0) * inputs!$B$18</f>
        <v>2636.4</v>
      </c>
      <c r="H1004" s="22">
        <f>IF(AND(inputs!$B$35="YES", calculations!A1004&gt;=inputs!$B$36,calculations!A1004&lt;inputs!$B$37),inputs!$B$38*MIN(2,inputs!$B$17),0)</f>
        <v>0</v>
      </c>
      <c r="I1004" s="25">
        <f>MIN(inputs!$B$32,A1004)</f>
        <v>20000</v>
      </c>
      <c r="J1004" s="25">
        <f>inputs!$B$29*(1+inputs!$B$33)-MAX(0,inputs!$B$31*(I1004-inputs!$B$30))</f>
        <v>46486.999999999993</v>
      </c>
      <c r="K1004" s="26">
        <f t="shared" si="195"/>
        <v>20000</v>
      </c>
      <c r="L1004" s="25">
        <f>MAX(0,J1004*(1+inputs!$B$33)-MAX(0,inputs!$B$31*(K1004-inputs!$B$30)))</f>
        <v>47184.304999999986</v>
      </c>
      <c r="M1004" s="26">
        <f t="shared" si="196"/>
        <v>28911.111111111109</v>
      </c>
      <c r="N1004" s="25">
        <f>MAX(0,L1004*(1+inputs!$B$33)-MAX(0,inputs!$B$31*(M1004-inputs!$B$30)))</f>
        <v>47106.629574999977</v>
      </c>
      <c r="O1004" s="26">
        <f t="shared" si="197"/>
        <v>37822.222222222219</v>
      </c>
      <c r="P1004" s="25">
        <f>MAX(0,N1004*(1+inputs!$B$33)-MAX(0,inputs!$B$31*(O1004-inputs!$B$30)))</f>
        <v>46225.789018624972</v>
      </c>
      <c r="Q1004" s="26">
        <f t="shared" si="198"/>
        <v>46733.333333333328</v>
      </c>
      <c r="R1004" s="25">
        <f>MAX(0,P1004*(1+inputs!$B$33)-MAX(0,inputs!$B$31*(Q1004-inputs!$B$30)))</f>
        <v>44529.735853904342</v>
      </c>
      <c r="S1004" s="26">
        <f t="shared" si="199"/>
        <v>55644.444444444445</v>
      </c>
      <c r="T1004" s="25">
        <f>MAX(0,R1004*(1+inputs!$B$33)-MAX(0,inputs!$B$31*(S1004-inputs!$B$30)))</f>
        <v>42006.241891712903</v>
      </c>
      <c r="U1004" s="26">
        <f t="shared" si="200"/>
        <v>64555.555555555555</v>
      </c>
      <c r="V1004" s="25">
        <f>MAX(0,T1004*(1+inputs!$B$33)-MAX(0,inputs!$B$31*(U1004-inputs!$B$30)))</f>
        <v>38642.89552008859</v>
      </c>
      <c r="W1004" s="26">
        <f t="shared" si="201"/>
        <v>73466.666666666657</v>
      </c>
      <c r="X1004" s="25">
        <f>MAX(0,V1004*(1+inputs!$B$33)-MAX(0,inputs!$B$31*(W1004-inputs!$B$30)))</f>
        <v>34427.098952889923</v>
      </c>
      <c r="Y1004" s="26">
        <f t="shared" si="202"/>
        <v>82377.777777777781</v>
      </c>
      <c r="Z1004" s="25">
        <f>MAX(0,X1004*(1+inputs!$B$33)-MAX(0,inputs!$B$31*(Y1004-inputs!$B$30)))</f>
        <v>29346.065437183264</v>
      </c>
      <c r="AA1004" s="25">
        <f>MAX(0,Y1004*(1+inputs!$B$33)-MAX(0,inputs!$B$31*(Z1004-inputs!$B$30)))</f>
        <v>82788.858555097948</v>
      </c>
      <c r="AB1004" s="26">
        <f t="shared" si="203"/>
        <v>100200</v>
      </c>
      <c r="AC1004" s="25">
        <f>MAX(0,AA1004*(1+inputs!$B$33)-MAX(0,inputs!$B$31*(AB1004-inputs!$B$30)))</f>
        <v>76829.251433424404</v>
      </c>
      <c r="AD1004" s="26">
        <f>IF(inputs!$B$27="YES",MAX(0,inputs!$B$31*(AB1004-inputs!$B$30)),0)</f>
        <v>0</v>
      </c>
      <c r="AE1004" s="3">
        <f t="shared" si="204"/>
        <v>36182.050000000003</v>
      </c>
      <c r="AF1004" s="1">
        <f t="shared" si="207"/>
        <v>0.62</v>
      </c>
      <c r="AG1004" s="8">
        <f t="shared" si="205"/>
        <v>64017.95</v>
      </c>
    </row>
    <row r="1005" spans="1:34" x14ac:dyDescent="0.2">
      <c r="A1005" s="11">
        <f t="shared" si="206"/>
        <v>100300</v>
      </c>
      <c r="B1005" s="15">
        <f>inputs!$C$3-MAX(0,MIN((calculations!A1005-inputs!$B$8)*0.5,inputs!$C$3))+IF(AND(inputs!$B$23="YES",A1005&lt;=inputs!$B$25),inputs!$B$24,0)</f>
        <v>12420</v>
      </c>
      <c r="C1005" s="15">
        <f>MAX(0,MIN(A1005-B1005,inputs!$C$4)*inputs!$B$3)</f>
        <v>7540.2000000000007</v>
      </c>
      <c r="D1005" s="16">
        <f>MAX(0,(MIN(A1005,inputs!$C$5)-(inputs!$C$4+B1005))*inputs!$B$4)</f>
        <v>20071.600000000002</v>
      </c>
      <c r="E1005" s="16">
        <f>MAX(0, (calculations!A1005-inputs!$C$5)*inputs!$B$5)</f>
        <v>0</v>
      </c>
      <c r="F1005" s="19">
        <f>MAX(0,inputs!$B$13*(MIN(calculations!A1005,inputs!$C$14)-inputs!$C$13))+MAX(0,inputs!$B$14*(calculations!A1005-inputs!$C$14))</f>
        <v>5995.85</v>
      </c>
      <c r="G1005" s="22">
        <f>MAX(MIN((calculations!A1005-inputs!$B$21)/10000,100%),0) * inputs!$B$18</f>
        <v>2636.4</v>
      </c>
      <c r="H1005" s="22">
        <f>IF(AND(inputs!$B$35="YES", calculations!A1005&gt;=inputs!$B$36,calculations!A1005&lt;inputs!$B$37),inputs!$B$38*MIN(2,inputs!$B$17),0)</f>
        <v>0</v>
      </c>
      <c r="I1005" s="25">
        <f>MIN(inputs!$B$32,A1005)</f>
        <v>20000</v>
      </c>
      <c r="J1005" s="25">
        <f>inputs!$B$29*(1+inputs!$B$33)-MAX(0,inputs!$B$31*(I1005-inputs!$B$30))</f>
        <v>46486.999999999993</v>
      </c>
      <c r="K1005" s="26">
        <f t="shared" si="195"/>
        <v>20000</v>
      </c>
      <c r="L1005" s="25">
        <f>MAX(0,J1005*(1+inputs!$B$33)-MAX(0,inputs!$B$31*(K1005-inputs!$B$30)))</f>
        <v>47184.304999999986</v>
      </c>
      <c r="M1005" s="26">
        <f t="shared" si="196"/>
        <v>28922.222222222223</v>
      </c>
      <c r="N1005" s="25">
        <f>MAX(0,L1005*(1+inputs!$B$33)-MAX(0,inputs!$B$31*(M1005-inputs!$B$30)))</f>
        <v>47105.629574999977</v>
      </c>
      <c r="O1005" s="26">
        <f t="shared" si="197"/>
        <v>37844.444444444445</v>
      </c>
      <c r="P1005" s="25">
        <f>MAX(0,N1005*(1+inputs!$B$33)-MAX(0,inputs!$B$31*(O1005-inputs!$B$30)))</f>
        <v>46222.774018624972</v>
      </c>
      <c r="Q1005" s="26">
        <f t="shared" si="198"/>
        <v>46766.666666666672</v>
      </c>
      <c r="R1005" s="25">
        <f>MAX(0,P1005*(1+inputs!$B$33)-MAX(0,inputs!$B$31*(Q1005-inputs!$B$30)))</f>
        <v>44523.675628904341</v>
      </c>
      <c r="S1005" s="26">
        <f t="shared" si="199"/>
        <v>55688.888888888891</v>
      </c>
      <c r="T1005" s="25">
        <f>MAX(0,R1005*(1+inputs!$B$33)-MAX(0,inputs!$B$31*(S1005-inputs!$B$30)))</f>
        <v>41996.090763337896</v>
      </c>
      <c r="U1005" s="26">
        <f t="shared" si="200"/>
        <v>64611.111111111109</v>
      </c>
      <c r="V1005" s="25">
        <f>MAX(0,T1005*(1+inputs!$B$33)-MAX(0,inputs!$B$31*(U1005-inputs!$B$30)))</f>
        <v>38627.59212478796</v>
      </c>
      <c r="W1005" s="26">
        <f t="shared" si="201"/>
        <v>73533.333333333343</v>
      </c>
      <c r="X1005" s="25">
        <f>MAX(0,V1005*(1+inputs!$B$33)-MAX(0,inputs!$B$31*(W1005-inputs!$B$30)))</f>
        <v>34405.56600665977</v>
      </c>
      <c r="Y1005" s="26">
        <f t="shared" si="202"/>
        <v>82455.555555555562</v>
      </c>
      <c r="Z1005" s="25">
        <f>MAX(0,X1005*(1+inputs!$B$33)-MAX(0,inputs!$B$31*(Y1005-inputs!$B$30)))</f>
        <v>29317.209496759664</v>
      </c>
      <c r="AA1005" s="25">
        <f>MAX(0,Y1005*(1+inputs!$B$33)-MAX(0,inputs!$B$31*(Z1005-inputs!$B$30)))</f>
        <v>82870.400034180522</v>
      </c>
      <c r="AB1005" s="26">
        <f t="shared" si="203"/>
        <v>100300</v>
      </c>
      <c r="AC1005" s="25">
        <f>MAX(0,AA1005*(1+inputs!$B$33)-MAX(0,inputs!$B$31*(AB1005-inputs!$B$30)))</f>
        <v>76903.016034693224</v>
      </c>
      <c r="AD1005" s="26">
        <f>IF(inputs!$B$27="YES",MAX(0,inputs!$B$31*(AB1005-inputs!$B$30)),0)</f>
        <v>0</v>
      </c>
      <c r="AE1005" s="3">
        <f t="shared" si="204"/>
        <v>36244.050000000003</v>
      </c>
      <c r="AF1005" s="1">
        <f t="shared" si="207"/>
        <v>0.62</v>
      </c>
      <c r="AG1005" s="8">
        <f t="shared" si="205"/>
        <v>64055.95</v>
      </c>
    </row>
    <row r="1006" spans="1:34" x14ac:dyDescent="0.2">
      <c r="A1006" s="11">
        <f t="shared" si="206"/>
        <v>100400</v>
      </c>
      <c r="B1006" s="15">
        <f>inputs!$C$3-MAX(0,MIN((calculations!A1006-inputs!$B$8)*0.5,inputs!$C$3))+IF(AND(inputs!$B$23="YES",A1006&lt;=inputs!$B$25),inputs!$B$24,0)</f>
        <v>12370</v>
      </c>
      <c r="C1006" s="15">
        <f>MAX(0,MIN(A1006-B1006,inputs!$C$4)*inputs!$B$3)</f>
        <v>7540.2000000000007</v>
      </c>
      <c r="D1006" s="16">
        <f>MAX(0,(MIN(A1006,inputs!$C$5)-(inputs!$C$4+B1006))*inputs!$B$4)</f>
        <v>20131.600000000002</v>
      </c>
      <c r="E1006" s="16">
        <f>MAX(0, (calculations!A1006-inputs!$C$5)*inputs!$B$5)</f>
        <v>0</v>
      </c>
      <c r="F1006" s="19">
        <f>MAX(0,inputs!$B$13*(MIN(calculations!A1006,inputs!$C$14)-inputs!$C$13))+MAX(0,inputs!$B$14*(calculations!A1006-inputs!$C$14))</f>
        <v>5997.85</v>
      </c>
      <c r="G1006" s="22">
        <f>MAX(MIN((calculations!A1006-inputs!$B$21)/10000,100%),0) * inputs!$B$18</f>
        <v>2636.4</v>
      </c>
      <c r="H1006" s="22">
        <f>IF(AND(inputs!$B$35="YES", calculations!A1006&gt;=inputs!$B$36,calculations!A1006&lt;inputs!$B$37),inputs!$B$38*MIN(2,inputs!$B$17),0)</f>
        <v>0</v>
      </c>
      <c r="I1006" s="25">
        <f>MIN(inputs!$B$32,A1006)</f>
        <v>20000</v>
      </c>
      <c r="J1006" s="25">
        <f>inputs!$B$29*(1+inputs!$B$33)-MAX(0,inputs!$B$31*(I1006-inputs!$B$30))</f>
        <v>46486.999999999993</v>
      </c>
      <c r="K1006" s="26">
        <f t="shared" si="195"/>
        <v>20000</v>
      </c>
      <c r="L1006" s="25">
        <f>MAX(0,J1006*(1+inputs!$B$33)-MAX(0,inputs!$B$31*(K1006-inputs!$B$30)))</f>
        <v>47184.304999999986</v>
      </c>
      <c r="M1006" s="26">
        <f t="shared" si="196"/>
        <v>28933.333333333336</v>
      </c>
      <c r="N1006" s="25">
        <f>MAX(0,L1006*(1+inputs!$B$33)-MAX(0,inputs!$B$31*(M1006-inputs!$B$30)))</f>
        <v>47104.629574999977</v>
      </c>
      <c r="O1006" s="26">
        <f t="shared" si="197"/>
        <v>37866.666666666672</v>
      </c>
      <c r="P1006" s="25">
        <f>MAX(0,N1006*(1+inputs!$B$33)-MAX(0,inputs!$B$31*(O1006-inputs!$B$30)))</f>
        <v>46219.759018624973</v>
      </c>
      <c r="Q1006" s="26">
        <f t="shared" si="198"/>
        <v>46800</v>
      </c>
      <c r="R1006" s="25">
        <f>MAX(0,P1006*(1+inputs!$B$33)-MAX(0,inputs!$B$31*(Q1006-inputs!$B$30)))</f>
        <v>44517.615403904339</v>
      </c>
      <c r="S1006" s="26">
        <f t="shared" si="199"/>
        <v>55733.333333333336</v>
      </c>
      <c r="T1006" s="25">
        <f>MAX(0,R1006*(1+inputs!$B$33)-MAX(0,inputs!$B$31*(S1006-inputs!$B$30)))</f>
        <v>41985.939634962895</v>
      </c>
      <c r="U1006" s="26">
        <f t="shared" si="200"/>
        <v>64666.666666666664</v>
      </c>
      <c r="V1006" s="25">
        <f>MAX(0,T1006*(1+inputs!$B$33)-MAX(0,inputs!$B$31*(U1006-inputs!$B$30)))</f>
        <v>38612.288729487329</v>
      </c>
      <c r="W1006" s="26">
        <f t="shared" si="201"/>
        <v>73600</v>
      </c>
      <c r="X1006" s="25">
        <f>MAX(0,V1006*(1+inputs!$B$33)-MAX(0,inputs!$B$31*(W1006-inputs!$B$30)))</f>
        <v>34384.033060429632</v>
      </c>
      <c r="Y1006" s="26">
        <f t="shared" si="202"/>
        <v>82533.333333333343</v>
      </c>
      <c r="Z1006" s="25">
        <f>MAX(0,X1006*(1+inputs!$B$33)-MAX(0,inputs!$B$31*(Y1006-inputs!$B$30)))</f>
        <v>29288.353556336071</v>
      </c>
      <c r="AA1006" s="25">
        <f>MAX(0,Y1006*(1+inputs!$B$33)-MAX(0,inputs!$B$31*(Z1006-inputs!$B$30)))</f>
        <v>82951.941513263082</v>
      </c>
      <c r="AB1006" s="26">
        <f t="shared" si="203"/>
        <v>100400</v>
      </c>
      <c r="AC1006" s="25">
        <f>MAX(0,AA1006*(1+inputs!$B$33)-MAX(0,inputs!$B$31*(AB1006-inputs!$B$30)))</f>
        <v>76976.780635962015</v>
      </c>
      <c r="AD1006" s="26">
        <f>IF(inputs!$B$27="YES",MAX(0,inputs!$B$31*(AB1006-inputs!$B$30)),0)</f>
        <v>0</v>
      </c>
      <c r="AE1006" s="3">
        <f t="shared" si="204"/>
        <v>36306.050000000003</v>
      </c>
      <c r="AF1006" s="1">
        <f t="shared" si="207"/>
        <v>0.62</v>
      </c>
      <c r="AG1006" s="8">
        <f t="shared" si="205"/>
        <v>64093.95</v>
      </c>
    </row>
    <row r="1007" spans="1:34" x14ac:dyDescent="0.2">
      <c r="A1007" s="11">
        <f t="shared" si="206"/>
        <v>100500</v>
      </c>
      <c r="B1007" s="15">
        <f>inputs!$C$3-MAX(0,MIN((calculations!A1007-inputs!$B$8)*0.5,inputs!$C$3))+IF(AND(inputs!$B$23="YES",A1007&lt;=inputs!$B$25),inputs!$B$24,0)</f>
        <v>12320</v>
      </c>
      <c r="C1007" s="15">
        <f>MAX(0,MIN(A1007-B1007,inputs!$C$4)*inputs!$B$3)</f>
        <v>7540.2000000000007</v>
      </c>
      <c r="D1007" s="16">
        <f>MAX(0,(MIN(A1007,inputs!$C$5)-(inputs!$C$4+B1007))*inputs!$B$4)</f>
        <v>20191.600000000002</v>
      </c>
      <c r="E1007" s="16">
        <f>MAX(0, (calculations!A1007-inputs!$C$5)*inputs!$B$5)</f>
        <v>0</v>
      </c>
      <c r="F1007" s="19">
        <f>MAX(0,inputs!$B$13*(MIN(calculations!A1007,inputs!$C$14)-inputs!$C$13))+MAX(0,inputs!$B$14*(calculations!A1007-inputs!$C$14))</f>
        <v>5999.85</v>
      </c>
      <c r="G1007" s="22">
        <f>MAX(MIN((calculations!A1007-inputs!$B$21)/10000,100%),0) * inputs!$B$18</f>
        <v>2636.4</v>
      </c>
      <c r="H1007" s="22">
        <f>IF(AND(inputs!$B$35="YES", calculations!A1007&gt;=inputs!$B$36,calculations!A1007&lt;inputs!$B$37),inputs!$B$38*MIN(2,inputs!$B$17),0)</f>
        <v>0</v>
      </c>
      <c r="I1007" s="25">
        <f>MIN(inputs!$B$32,A1007)</f>
        <v>20000</v>
      </c>
      <c r="J1007" s="25">
        <f>inputs!$B$29*(1+inputs!$B$33)-MAX(0,inputs!$B$31*(I1007-inputs!$B$30))</f>
        <v>46486.999999999993</v>
      </c>
      <c r="K1007" s="26">
        <f t="shared" si="195"/>
        <v>20000</v>
      </c>
      <c r="L1007" s="25">
        <f>MAX(0,J1007*(1+inputs!$B$33)-MAX(0,inputs!$B$31*(K1007-inputs!$B$30)))</f>
        <v>47184.304999999986</v>
      </c>
      <c r="M1007" s="26">
        <f t="shared" si="196"/>
        <v>28944.444444444445</v>
      </c>
      <c r="N1007" s="25">
        <f>MAX(0,L1007*(1+inputs!$B$33)-MAX(0,inputs!$B$31*(M1007-inputs!$B$30)))</f>
        <v>47103.629574999977</v>
      </c>
      <c r="O1007" s="26">
        <f t="shared" si="197"/>
        <v>37888.888888888891</v>
      </c>
      <c r="P1007" s="25">
        <f>MAX(0,N1007*(1+inputs!$B$33)-MAX(0,inputs!$B$31*(O1007-inputs!$B$30)))</f>
        <v>46216.744018624973</v>
      </c>
      <c r="Q1007" s="26">
        <f t="shared" si="198"/>
        <v>46833.333333333328</v>
      </c>
      <c r="R1007" s="25">
        <f>MAX(0,P1007*(1+inputs!$B$33)-MAX(0,inputs!$B$31*(Q1007-inputs!$B$30)))</f>
        <v>44511.555178904338</v>
      </c>
      <c r="S1007" s="26">
        <f t="shared" si="199"/>
        <v>55777.777777777781</v>
      </c>
      <c r="T1007" s="25">
        <f>MAX(0,R1007*(1+inputs!$B$33)-MAX(0,inputs!$B$31*(S1007-inputs!$B$30)))</f>
        <v>41975.788506587895</v>
      </c>
      <c r="U1007" s="26">
        <f t="shared" si="200"/>
        <v>64722.222222222219</v>
      </c>
      <c r="V1007" s="25">
        <f>MAX(0,T1007*(1+inputs!$B$33)-MAX(0,inputs!$B$31*(U1007-inputs!$B$30)))</f>
        <v>38596.985334186706</v>
      </c>
      <c r="W1007" s="26">
        <f t="shared" si="201"/>
        <v>73666.666666666657</v>
      </c>
      <c r="X1007" s="25">
        <f>MAX(0,V1007*(1+inputs!$B$33)-MAX(0,inputs!$B$31*(W1007-inputs!$B$30)))</f>
        <v>34362.500114199502</v>
      </c>
      <c r="Y1007" s="26">
        <f t="shared" si="202"/>
        <v>82611.111111111109</v>
      </c>
      <c r="Z1007" s="25">
        <f>MAX(0,X1007*(1+inputs!$B$33)-MAX(0,inputs!$B$31*(Y1007-inputs!$B$30)))</f>
        <v>29259.497615912489</v>
      </c>
      <c r="AA1007" s="25">
        <f>MAX(0,Y1007*(1+inputs!$B$33)-MAX(0,inputs!$B$31*(Z1007-inputs!$B$30)))</f>
        <v>83033.482992345642</v>
      </c>
      <c r="AB1007" s="26">
        <f t="shared" si="203"/>
        <v>100500</v>
      </c>
      <c r="AC1007" s="25">
        <f>MAX(0,AA1007*(1+inputs!$B$33)-MAX(0,inputs!$B$31*(AB1007-inputs!$B$30)))</f>
        <v>77050.545237230821</v>
      </c>
      <c r="AD1007" s="26">
        <f>IF(inputs!$B$27="YES",MAX(0,inputs!$B$31*(AB1007-inputs!$B$30)),0)</f>
        <v>0</v>
      </c>
      <c r="AE1007" s="3">
        <f t="shared" si="204"/>
        <v>36368.050000000003</v>
      </c>
      <c r="AF1007" s="1">
        <f t="shared" si="207"/>
        <v>0.62</v>
      </c>
      <c r="AG1007" s="8">
        <f t="shared" si="205"/>
        <v>64131.95</v>
      </c>
    </row>
    <row r="1008" spans="1:34" x14ac:dyDescent="0.2">
      <c r="A1008" s="11">
        <f t="shared" si="206"/>
        <v>100600</v>
      </c>
      <c r="B1008" s="15">
        <f>inputs!$C$3-MAX(0,MIN((calculations!A1008-inputs!$B$8)*0.5,inputs!$C$3))+IF(AND(inputs!$B$23="YES",A1008&lt;=inputs!$B$25),inputs!$B$24,0)</f>
        <v>12270</v>
      </c>
      <c r="C1008" s="15">
        <f>MAX(0,MIN(A1008-B1008,inputs!$C$4)*inputs!$B$3)</f>
        <v>7540.2000000000007</v>
      </c>
      <c r="D1008" s="16">
        <f>MAX(0,(MIN(A1008,inputs!$C$5)-(inputs!$C$4+B1008))*inputs!$B$4)</f>
        <v>20251.600000000002</v>
      </c>
      <c r="E1008" s="16">
        <f>MAX(0, (calculations!A1008-inputs!$C$5)*inputs!$B$5)</f>
        <v>0</v>
      </c>
      <c r="F1008" s="19">
        <f>MAX(0,inputs!$B$13*(MIN(calculations!A1008,inputs!$C$14)-inputs!$C$13))+MAX(0,inputs!$B$14*(calculations!A1008-inputs!$C$14))</f>
        <v>6001.85</v>
      </c>
      <c r="G1008" s="22">
        <f>MAX(MIN((calculations!A1008-inputs!$B$21)/10000,100%),0) * inputs!$B$18</f>
        <v>2636.4</v>
      </c>
      <c r="H1008" s="22">
        <f>IF(AND(inputs!$B$35="YES", calculations!A1008&gt;=inputs!$B$36,calculations!A1008&lt;inputs!$B$37),inputs!$B$38*MIN(2,inputs!$B$17),0)</f>
        <v>0</v>
      </c>
      <c r="I1008" s="25">
        <f>MIN(inputs!$B$32,A1008)</f>
        <v>20000</v>
      </c>
      <c r="J1008" s="25">
        <f>inputs!$B$29*(1+inputs!$B$33)-MAX(0,inputs!$B$31*(I1008-inputs!$B$30))</f>
        <v>46486.999999999993</v>
      </c>
      <c r="K1008" s="26">
        <f t="shared" si="195"/>
        <v>20000</v>
      </c>
      <c r="L1008" s="25">
        <f>MAX(0,J1008*(1+inputs!$B$33)-MAX(0,inputs!$B$31*(K1008-inputs!$B$30)))</f>
        <v>47184.304999999986</v>
      </c>
      <c r="M1008" s="26">
        <f t="shared" si="196"/>
        <v>28955.555555555555</v>
      </c>
      <c r="N1008" s="25">
        <f>MAX(0,L1008*(1+inputs!$B$33)-MAX(0,inputs!$B$31*(M1008-inputs!$B$30)))</f>
        <v>47102.629574999977</v>
      </c>
      <c r="O1008" s="26">
        <f t="shared" si="197"/>
        <v>37911.111111111109</v>
      </c>
      <c r="P1008" s="25">
        <f>MAX(0,N1008*(1+inputs!$B$33)-MAX(0,inputs!$B$31*(O1008-inputs!$B$30)))</f>
        <v>46213.729018624967</v>
      </c>
      <c r="Q1008" s="26">
        <f t="shared" si="198"/>
        <v>46866.666666666672</v>
      </c>
      <c r="R1008" s="25">
        <f>MAX(0,P1008*(1+inputs!$B$33)-MAX(0,inputs!$B$31*(Q1008-inputs!$B$30)))</f>
        <v>44505.494953904337</v>
      </c>
      <c r="S1008" s="26">
        <f t="shared" si="199"/>
        <v>55822.222222222219</v>
      </c>
      <c r="T1008" s="25">
        <f>MAX(0,R1008*(1+inputs!$B$33)-MAX(0,inputs!$B$31*(S1008-inputs!$B$30)))</f>
        <v>41965.637378212894</v>
      </c>
      <c r="U1008" s="26">
        <f t="shared" si="200"/>
        <v>64777.777777777781</v>
      </c>
      <c r="V1008" s="25">
        <f>MAX(0,T1008*(1+inputs!$B$33)-MAX(0,inputs!$B$31*(U1008-inputs!$B$30)))</f>
        <v>38581.681938886082</v>
      </c>
      <c r="W1008" s="26">
        <f t="shared" si="201"/>
        <v>73733.333333333343</v>
      </c>
      <c r="X1008" s="25">
        <f>MAX(0,V1008*(1+inputs!$B$33)-MAX(0,inputs!$B$31*(W1008-inputs!$B$30)))</f>
        <v>34340.967167969364</v>
      </c>
      <c r="Y1008" s="26">
        <f t="shared" si="202"/>
        <v>82688.888888888891</v>
      </c>
      <c r="Z1008" s="25">
        <f>MAX(0,X1008*(1+inputs!$B$33)-MAX(0,inputs!$B$31*(Y1008-inputs!$B$30)))</f>
        <v>29230.641675488903</v>
      </c>
      <c r="AA1008" s="25">
        <f>MAX(0,Y1008*(1+inputs!$B$33)-MAX(0,inputs!$B$31*(Z1008-inputs!$B$30)))</f>
        <v>83115.024471428216</v>
      </c>
      <c r="AB1008" s="26">
        <f t="shared" si="203"/>
        <v>100600</v>
      </c>
      <c r="AC1008" s="25">
        <f>MAX(0,AA1008*(1+inputs!$B$33)-MAX(0,inputs!$B$31*(AB1008-inputs!$B$30)))</f>
        <v>77124.309838499626</v>
      </c>
      <c r="AD1008" s="26">
        <f>IF(inputs!$B$27="YES",MAX(0,inputs!$B$31*(AB1008-inputs!$B$30)),0)</f>
        <v>0</v>
      </c>
      <c r="AE1008" s="3">
        <f t="shared" si="204"/>
        <v>36430.050000000003</v>
      </c>
      <c r="AF1008" s="1">
        <f t="shared" si="207"/>
        <v>0.62</v>
      </c>
      <c r="AG1008" s="8">
        <f t="shared" si="205"/>
        <v>64169.95</v>
      </c>
    </row>
    <row r="1009" spans="1:33" x14ac:dyDescent="0.2">
      <c r="A1009" s="11">
        <f t="shared" si="206"/>
        <v>100700</v>
      </c>
      <c r="B1009" s="15">
        <f>inputs!$C$3-MAX(0,MIN((calculations!A1009-inputs!$B$8)*0.5,inputs!$C$3))+IF(AND(inputs!$B$23="YES",A1009&lt;=inputs!$B$25),inputs!$B$24,0)</f>
        <v>12220</v>
      </c>
      <c r="C1009" s="15">
        <f>MAX(0,MIN(A1009-B1009,inputs!$C$4)*inputs!$B$3)</f>
        <v>7540.2000000000007</v>
      </c>
      <c r="D1009" s="16">
        <f>MAX(0,(MIN(A1009,inputs!$C$5)-(inputs!$C$4+B1009))*inputs!$B$4)</f>
        <v>20311.600000000002</v>
      </c>
      <c r="E1009" s="16">
        <f>MAX(0, (calculations!A1009-inputs!$C$5)*inputs!$B$5)</f>
        <v>0</v>
      </c>
      <c r="F1009" s="19">
        <f>MAX(0,inputs!$B$13*(MIN(calculations!A1009,inputs!$C$14)-inputs!$C$13))+MAX(0,inputs!$B$14*(calculations!A1009-inputs!$C$14))</f>
        <v>6003.85</v>
      </c>
      <c r="G1009" s="22">
        <f>MAX(MIN((calculations!A1009-inputs!$B$21)/10000,100%),0) * inputs!$B$18</f>
        <v>2636.4</v>
      </c>
      <c r="H1009" s="22">
        <f>IF(AND(inputs!$B$35="YES", calculations!A1009&gt;=inputs!$B$36,calculations!A1009&lt;inputs!$B$37),inputs!$B$38*MIN(2,inputs!$B$17),0)</f>
        <v>0</v>
      </c>
      <c r="I1009" s="25">
        <f>MIN(inputs!$B$32,A1009)</f>
        <v>20000</v>
      </c>
      <c r="J1009" s="25">
        <f>inputs!$B$29*(1+inputs!$B$33)-MAX(0,inputs!$B$31*(I1009-inputs!$B$30))</f>
        <v>46486.999999999993</v>
      </c>
      <c r="K1009" s="26">
        <f t="shared" si="195"/>
        <v>20000</v>
      </c>
      <c r="L1009" s="25">
        <f>MAX(0,J1009*(1+inputs!$B$33)-MAX(0,inputs!$B$31*(K1009-inputs!$B$30)))</f>
        <v>47184.304999999986</v>
      </c>
      <c r="M1009" s="26">
        <f t="shared" si="196"/>
        <v>28966.666666666664</v>
      </c>
      <c r="N1009" s="25">
        <f>MAX(0,L1009*(1+inputs!$B$33)-MAX(0,inputs!$B$31*(M1009-inputs!$B$30)))</f>
        <v>47101.629574999977</v>
      </c>
      <c r="O1009" s="26">
        <f t="shared" si="197"/>
        <v>37933.333333333328</v>
      </c>
      <c r="P1009" s="25">
        <f>MAX(0,N1009*(1+inputs!$B$33)-MAX(0,inputs!$B$31*(O1009-inputs!$B$30)))</f>
        <v>46210.714018624967</v>
      </c>
      <c r="Q1009" s="26">
        <f t="shared" si="198"/>
        <v>46900</v>
      </c>
      <c r="R1009" s="25">
        <f>MAX(0,P1009*(1+inputs!$B$33)-MAX(0,inputs!$B$31*(Q1009-inputs!$B$30)))</f>
        <v>44499.434728904336</v>
      </c>
      <c r="S1009" s="26">
        <f t="shared" si="199"/>
        <v>55866.666666666664</v>
      </c>
      <c r="T1009" s="25">
        <f>MAX(0,R1009*(1+inputs!$B$33)-MAX(0,inputs!$B$31*(S1009-inputs!$B$30)))</f>
        <v>41955.486249837893</v>
      </c>
      <c r="U1009" s="26">
        <f t="shared" si="200"/>
        <v>64833.333333333336</v>
      </c>
      <c r="V1009" s="25">
        <f>MAX(0,T1009*(1+inputs!$B$33)-MAX(0,inputs!$B$31*(U1009-inputs!$B$30)))</f>
        <v>38566.378543585459</v>
      </c>
      <c r="W1009" s="26">
        <f t="shared" si="201"/>
        <v>73800</v>
      </c>
      <c r="X1009" s="25">
        <f>MAX(0,V1009*(1+inputs!$B$33)-MAX(0,inputs!$B$31*(W1009-inputs!$B$30)))</f>
        <v>34319.434221739233</v>
      </c>
      <c r="Y1009" s="26">
        <f t="shared" si="202"/>
        <v>82766.666666666657</v>
      </c>
      <c r="Z1009" s="25">
        <f>MAX(0,X1009*(1+inputs!$B$33)-MAX(0,inputs!$B$31*(Y1009-inputs!$B$30)))</f>
        <v>29201.785735065318</v>
      </c>
      <c r="AA1009" s="25">
        <f>MAX(0,Y1009*(1+inputs!$B$33)-MAX(0,inputs!$B$31*(Z1009-inputs!$B$30)))</f>
        <v>83196.565950510761</v>
      </c>
      <c r="AB1009" s="26">
        <f t="shared" si="203"/>
        <v>100700</v>
      </c>
      <c r="AC1009" s="25">
        <f>MAX(0,AA1009*(1+inputs!$B$33)-MAX(0,inputs!$B$31*(AB1009-inputs!$B$30)))</f>
        <v>77198.074439768418</v>
      </c>
      <c r="AD1009" s="26">
        <f>IF(inputs!$B$27="YES",MAX(0,inputs!$B$31*(AB1009-inputs!$B$30)),0)</f>
        <v>0</v>
      </c>
      <c r="AE1009" s="3">
        <f t="shared" si="204"/>
        <v>36492.050000000003</v>
      </c>
      <c r="AF1009" s="1">
        <f t="shared" si="207"/>
        <v>0.62</v>
      </c>
      <c r="AG1009" s="8">
        <f t="shared" si="205"/>
        <v>64207.95</v>
      </c>
    </row>
    <row r="1010" spans="1:33" x14ac:dyDescent="0.2">
      <c r="A1010" s="11">
        <f t="shared" si="206"/>
        <v>100800</v>
      </c>
      <c r="B1010" s="15">
        <f>inputs!$C$3-MAX(0,MIN((calculations!A1010-inputs!$B$8)*0.5,inputs!$C$3))+IF(AND(inputs!$B$23="YES",A1010&lt;=inputs!$B$25),inputs!$B$24,0)</f>
        <v>12170</v>
      </c>
      <c r="C1010" s="15">
        <f>MAX(0,MIN(A1010-B1010,inputs!$C$4)*inputs!$B$3)</f>
        <v>7540.2000000000007</v>
      </c>
      <c r="D1010" s="16">
        <f>MAX(0,(MIN(A1010,inputs!$C$5)-(inputs!$C$4+B1010))*inputs!$B$4)</f>
        <v>20371.600000000002</v>
      </c>
      <c r="E1010" s="16">
        <f>MAX(0, (calculations!A1010-inputs!$C$5)*inputs!$B$5)</f>
        <v>0</v>
      </c>
      <c r="F1010" s="19">
        <f>MAX(0,inputs!$B$13*(MIN(calculations!A1010,inputs!$C$14)-inputs!$C$13))+MAX(0,inputs!$B$14*(calculations!A1010-inputs!$C$14))</f>
        <v>6005.85</v>
      </c>
      <c r="G1010" s="22">
        <f>MAX(MIN((calculations!A1010-inputs!$B$21)/10000,100%),0) * inputs!$B$18</f>
        <v>2636.4</v>
      </c>
      <c r="H1010" s="22">
        <f>IF(AND(inputs!$B$35="YES", calculations!A1010&gt;=inputs!$B$36,calculations!A1010&lt;inputs!$B$37),inputs!$B$38*MIN(2,inputs!$B$17),0)</f>
        <v>0</v>
      </c>
      <c r="I1010" s="25">
        <f>MIN(inputs!$B$32,A1010)</f>
        <v>20000</v>
      </c>
      <c r="J1010" s="25">
        <f>inputs!$B$29*(1+inputs!$B$33)-MAX(0,inputs!$B$31*(I1010-inputs!$B$30))</f>
        <v>46486.999999999993</v>
      </c>
      <c r="K1010" s="26">
        <f t="shared" si="195"/>
        <v>20000</v>
      </c>
      <c r="L1010" s="25">
        <f>MAX(0,J1010*(1+inputs!$B$33)-MAX(0,inputs!$B$31*(K1010-inputs!$B$30)))</f>
        <v>47184.304999999986</v>
      </c>
      <c r="M1010" s="26">
        <f t="shared" si="196"/>
        <v>28977.777777777777</v>
      </c>
      <c r="N1010" s="25">
        <f>MAX(0,L1010*(1+inputs!$B$33)-MAX(0,inputs!$B$31*(M1010-inputs!$B$30)))</f>
        <v>47100.629574999977</v>
      </c>
      <c r="O1010" s="26">
        <f t="shared" si="197"/>
        <v>37955.555555555555</v>
      </c>
      <c r="P1010" s="25">
        <f>MAX(0,N1010*(1+inputs!$B$33)-MAX(0,inputs!$B$31*(O1010-inputs!$B$30)))</f>
        <v>46207.699018624968</v>
      </c>
      <c r="Q1010" s="26">
        <f t="shared" si="198"/>
        <v>46933.333333333328</v>
      </c>
      <c r="R1010" s="25">
        <f>MAX(0,P1010*(1+inputs!$B$33)-MAX(0,inputs!$B$31*(Q1010-inputs!$B$30)))</f>
        <v>44493.374503904335</v>
      </c>
      <c r="S1010" s="26">
        <f t="shared" si="199"/>
        <v>55911.111111111109</v>
      </c>
      <c r="T1010" s="25">
        <f>MAX(0,R1010*(1+inputs!$B$33)-MAX(0,inputs!$B$31*(S1010-inputs!$B$30)))</f>
        <v>41945.335121462893</v>
      </c>
      <c r="U1010" s="26">
        <f t="shared" si="200"/>
        <v>64888.888888888891</v>
      </c>
      <c r="V1010" s="25">
        <f>MAX(0,T1010*(1+inputs!$B$33)-MAX(0,inputs!$B$31*(U1010-inputs!$B$30)))</f>
        <v>38551.075148284828</v>
      </c>
      <c r="W1010" s="26">
        <f t="shared" si="201"/>
        <v>73866.666666666657</v>
      </c>
      <c r="X1010" s="25">
        <f>MAX(0,V1010*(1+inputs!$B$33)-MAX(0,inputs!$B$31*(W1010-inputs!$B$30)))</f>
        <v>34297.901275509095</v>
      </c>
      <c r="Y1010" s="26">
        <f t="shared" si="202"/>
        <v>82844.444444444438</v>
      </c>
      <c r="Z1010" s="25">
        <f>MAX(0,X1010*(1+inputs!$B$33)-MAX(0,inputs!$B$31*(Y1010-inputs!$B$30)))</f>
        <v>29172.929794641732</v>
      </c>
      <c r="AA1010" s="25">
        <f>MAX(0,Y1010*(1+inputs!$B$33)-MAX(0,inputs!$B$31*(Z1010-inputs!$B$30)))</f>
        <v>83278.107429593336</v>
      </c>
      <c r="AB1010" s="26">
        <f t="shared" si="203"/>
        <v>100800</v>
      </c>
      <c r="AC1010" s="25">
        <f>MAX(0,AA1010*(1+inputs!$B$33)-MAX(0,inputs!$B$31*(AB1010-inputs!$B$30)))</f>
        <v>77271.839041037223</v>
      </c>
      <c r="AD1010" s="26">
        <f>IF(inputs!$B$27="YES",MAX(0,inputs!$B$31*(AB1010-inputs!$B$30)),0)</f>
        <v>0</v>
      </c>
      <c r="AE1010" s="3">
        <f t="shared" si="204"/>
        <v>36554.050000000003</v>
      </c>
      <c r="AF1010" s="1">
        <f t="shared" si="207"/>
        <v>0.62</v>
      </c>
      <c r="AG1010" s="8">
        <f t="shared" si="205"/>
        <v>64245.95</v>
      </c>
    </row>
    <row r="1011" spans="1:33" x14ac:dyDescent="0.2">
      <c r="A1011" s="11">
        <f t="shared" si="206"/>
        <v>100900</v>
      </c>
      <c r="B1011" s="15">
        <f>inputs!$C$3-MAX(0,MIN((calculations!A1011-inputs!$B$8)*0.5,inputs!$C$3))+IF(AND(inputs!$B$23="YES",A1011&lt;=inputs!$B$25),inputs!$B$24,0)</f>
        <v>12120</v>
      </c>
      <c r="C1011" s="15">
        <f>MAX(0,MIN(A1011-B1011,inputs!$C$4)*inputs!$B$3)</f>
        <v>7540.2000000000007</v>
      </c>
      <c r="D1011" s="16">
        <f>MAX(0,(MIN(A1011,inputs!$C$5)-(inputs!$C$4+B1011))*inputs!$B$4)</f>
        <v>20431.600000000002</v>
      </c>
      <c r="E1011" s="16">
        <f>MAX(0, (calculations!A1011-inputs!$C$5)*inputs!$B$5)</f>
        <v>0</v>
      </c>
      <c r="F1011" s="19">
        <f>MAX(0,inputs!$B$13*(MIN(calculations!A1011,inputs!$C$14)-inputs!$C$13))+MAX(0,inputs!$B$14*(calculations!A1011-inputs!$C$14))</f>
        <v>6007.85</v>
      </c>
      <c r="G1011" s="22">
        <f>MAX(MIN((calculations!A1011-inputs!$B$21)/10000,100%),0) * inputs!$B$18</f>
        <v>2636.4</v>
      </c>
      <c r="H1011" s="22">
        <f>IF(AND(inputs!$B$35="YES", calculations!A1011&gt;=inputs!$B$36,calculations!A1011&lt;inputs!$B$37),inputs!$B$38*MIN(2,inputs!$B$17),0)</f>
        <v>0</v>
      </c>
      <c r="I1011" s="25">
        <f>MIN(inputs!$B$32,A1011)</f>
        <v>20000</v>
      </c>
      <c r="J1011" s="25">
        <f>inputs!$B$29*(1+inputs!$B$33)-MAX(0,inputs!$B$31*(I1011-inputs!$B$30))</f>
        <v>46486.999999999993</v>
      </c>
      <c r="K1011" s="26">
        <f t="shared" si="195"/>
        <v>20000</v>
      </c>
      <c r="L1011" s="25">
        <f>MAX(0,J1011*(1+inputs!$B$33)-MAX(0,inputs!$B$31*(K1011-inputs!$B$30)))</f>
        <v>47184.304999999986</v>
      </c>
      <c r="M1011" s="26">
        <f t="shared" si="196"/>
        <v>28988.888888888891</v>
      </c>
      <c r="N1011" s="25">
        <f>MAX(0,L1011*(1+inputs!$B$33)-MAX(0,inputs!$B$31*(M1011-inputs!$B$30)))</f>
        <v>47099.629574999977</v>
      </c>
      <c r="O1011" s="26">
        <f t="shared" si="197"/>
        <v>37977.777777777781</v>
      </c>
      <c r="P1011" s="25">
        <f>MAX(0,N1011*(1+inputs!$B$33)-MAX(0,inputs!$B$31*(O1011-inputs!$B$30)))</f>
        <v>46204.684018624968</v>
      </c>
      <c r="Q1011" s="26">
        <f t="shared" si="198"/>
        <v>46966.666666666672</v>
      </c>
      <c r="R1011" s="25">
        <f>MAX(0,P1011*(1+inputs!$B$33)-MAX(0,inputs!$B$31*(Q1011-inputs!$B$30)))</f>
        <v>44487.314278904334</v>
      </c>
      <c r="S1011" s="26">
        <f t="shared" si="199"/>
        <v>55955.555555555555</v>
      </c>
      <c r="T1011" s="25">
        <f>MAX(0,R1011*(1+inputs!$B$33)-MAX(0,inputs!$B$31*(S1011-inputs!$B$30)))</f>
        <v>41935.183993087892</v>
      </c>
      <c r="U1011" s="26">
        <f t="shared" si="200"/>
        <v>64944.444444444445</v>
      </c>
      <c r="V1011" s="25">
        <f>MAX(0,T1011*(1+inputs!$B$33)-MAX(0,inputs!$B$31*(U1011-inputs!$B$30)))</f>
        <v>38535.771752984205</v>
      </c>
      <c r="W1011" s="26">
        <f t="shared" si="201"/>
        <v>73933.333333333343</v>
      </c>
      <c r="X1011" s="25">
        <f>MAX(0,V1011*(1+inputs!$B$33)-MAX(0,inputs!$B$31*(W1011-inputs!$B$30)))</f>
        <v>34276.368329278965</v>
      </c>
      <c r="Y1011" s="26">
        <f t="shared" si="202"/>
        <v>82922.222222222219</v>
      </c>
      <c r="Z1011" s="25">
        <f>MAX(0,X1011*(1+inputs!$B$33)-MAX(0,inputs!$B$31*(Y1011-inputs!$B$30)))</f>
        <v>29144.073854218146</v>
      </c>
      <c r="AA1011" s="25">
        <f>MAX(0,Y1011*(1+inputs!$B$33)-MAX(0,inputs!$B$31*(Z1011-inputs!$B$30)))</f>
        <v>83359.64890867591</v>
      </c>
      <c r="AB1011" s="26">
        <f t="shared" si="203"/>
        <v>100900</v>
      </c>
      <c r="AC1011" s="25">
        <f>MAX(0,AA1011*(1+inputs!$B$33)-MAX(0,inputs!$B$31*(AB1011-inputs!$B$30)))</f>
        <v>77345.603642306043</v>
      </c>
      <c r="AD1011" s="26">
        <f>IF(inputs!$B$27="YES",MAX(0,inputs!$B$31*(AB1011-inputs!$B$30)),0)</f>
        <v>0</v>
      </c>
      <c r="AE1011" s="3">
        <f t="shared" si="204"/>
        <v>36616.050000000003</v>
      </c>
      <c r="AF1011" s="1">
        <f t="shared" si="207"/>
        <v>0.62</v>
      </c>
      <c r="AG1011" s="8">
        <f t="shared" si="205"/>
        <v>64283.95</v>
      </c>
    </row>
    <row r="1012" spans="1:33" x14ac:dyDescent="0.2">
      <c r="A1012" s="11">
        <f t="shared" si="206"/>
        <v>101000</v>
      </c>
      <c r="B1012" s="15">
        <f>inputs!$C$3-MAX(0,MIN((calculations!A1012-inputs!$B$8)*0.5,inputs!$C$3))+IF(AND(inputs!$B$23="YES",A1012&lt;=inputs!$B$25),inputs!$B$24,0)</f>
        <v>12070</v>
      </c>
      <c r="C1012" s="15">
        <f>MAX(0,MIN(A1012-B1012,inputs!$C$4)*inputs!$B$3)</f>
        <v>7540.2000000000007</v>
      </c>
      <c r="D1012" s="16">
        <f>MAX(0,(MIN(A1012,inputs!$C$5)-(inputs!$C$4+B1012))*inputs!$B$4)</f>
        <v>20491.600000000002</v>
      </c>
      <c r="E1012" s="16">
        <f>MAX(0, (calculations!A1012-inputs!$C$5)*inputs!$B$5)</f>
        <v>0</v>
      </c>
      <c r="F1012" s="19">
        <f>MAX(0,inputs!$B$13*(MIN(calculations!A1012,inputs!$C$14)-inputs!$C$13))+MAX(0,inputs!$B$14*(calculations!A1012-inputs!$C$14))</f>
        <v>6009.85</v>
      </c>
      <c r="G1012" s="22">
        <f>MAX(MIN((calculations!A1012-inputs!$B$21)/10000,100%),0) * inputs!$B$18</f>
        <v>2636.4</v>
      </c>
      <c r="H1012" s="22">
        <f>IF(AND(inputs!$B$35="YES", calculations!A1012&gt;=inputs!$B$36,calculations!A1012&lt;inputs!$B$37),inputs!$B$38*MIN(2,inputs!$B$17),0)</f>
        <v>0</v>
      </c>
      <c r="I1012" s="25">
        <f>MIN(inputs!$B$32,A1012)</f>
        <v>20000</v>
      </c>
      <c r="J1012" s="25">
        <f>inputs!$B$29*(1+inputs!$B$33)-MAX(0,inputs!$B$31*(I1012-inputs!$B$30))</f>
        <v>46486.999999999993</v>
      </c>
      <c r="K1012" s="26">
        <f t="shared" si="195"/>
        <v>20000</v>
      </c>
      <c r="L1012" s="25">
        <f>MAX(0,J1012*(1+inputs!$B$33)-MAX(0,inputs!$B$31*(K1012-inputs!$B$30)))</f>
        <v>47184.304999999986</v>
      </c>
      <c r="M1012" s="26">
        <f t="shared" si="196"/>
        <v>29000</v>
      </c>
      <c r="N1012" s="25">
        <f>MAX(0,L1012*(1+inputs!$B$33)-MAX(0,inputs!$B$31*(M1012-inputs!$B$30)))</f>
        <v>47098.629574999977</v>
      </c>
      <c r="O1012" s="26">
        <f t="shared" si="197"/>
        <v>38000</v>
      </c>
      <c r="P1012" s="25">
        <f>MAX(0,N1012*(1+inputs!$B$33)-MAX(0,inputs!$B$31*(O1012-inputs!$B$30)))</f>
        <v>46201.669018624969</v>
      </c>
      <c r="Q1012" s="26">
        <f t="shared" si="198"/>
        <v>47000</v>
      </c>
      <c r="R1012" s="25">
        <f>MAX(0,P1012*(1+inputs!$B$33)-MAX(0,inputs!$B$31*(Q1012-inputs!$B$30)))</f>
        <v>44481.254053904333</v>
      </c>
      <c r="S1012" s="26">
        <f t="shared" si="199"/>
        <v>56000</v>
      </c>
      <c r="T1012" s="25">
        <f>MAX(0,R1012*(1+inputs!$B$33)-MAX(0,inputs!$B$31*(S1012-inputs!$B$30)))</f>
        <v>41925.032864712892</v>
      </c>
      <c r="U1012" s="26">
        <f t="shared" si="200"/>
        <v>65000</v>
      </c>
      <c r="V1012" s="25">
        <f>MAX(0,T1012*(1+inputs!$B$33)-MAX(0,inputs!$B$31*(U1012-inputs!$B$30)))</f>
        <v>38520.468357683581</v>
      </c>
      <c r="W1012" s="26">
        <f t="shared" si="201"/>
        <v>74000</v>
      </c>
      <c r="X1012" s="25">
        <f>MAX(0,V1012*(1+inputs!$B$33)-MAX(0,inputs!$B$31*(W1012-inputs!$B$30)))</f>
        <v>34254.835383048827</v>
      </c>
      <c r="Y1012" s="26">
        <f t="shared" si="202"/>
        <v>83000</v>
      </c>
      <c r="Z1012" s="25">
        <f>MAX(0,X1012*(1+inputs!$B$33)-MAX(0,inputs!$B$31*(Y1012-inputs!$B$30)))</f>
        <v>29115.21791379456</v>
      </c>
      <c r="AA1012" s="25">
        <f>MAX(0,Y1012*(1+inputs!$B$33)-MAX(0,inputs!$B$31*(Z1012-inputs!$B$30)))</f>
        <v>83441.19038775847</v>
      </c>
      <c r="AB1012" s="26">
        <f t="shared" si="203"/>
        <v>101000</v>
      </c>
      <c r="AC1012" s="25">
        <f>MAX(0,AA1012*(1+inputs!$B$33)-MAX(0,inputs!$B$31*(AB1012-inputs!$B$30)))</f>
        <v>77419.368243574834</v>
      </c>
      <c r="AD1012" s="26">
        <f>IF(inputs!$B$27="YES",MAX(0,inputs!$B$31*(AB1012-inputs!$B$30)),0)</f>
        <v>0</v>
      </c>
      <c r="AE1012" s="3">
        <f t="shared" si="204"/>
        <v>36678.050000000003</v>
      </c>
      <c r="AF1012" s="1">
        <f t="shared" si="207"/>
        <v>0.62</v>
      </c>
      <c r="AG1012" s="8">
        <f t="shared" si="205"/>
        <v>64321.95</v>
      </c>
    </row>
    <row r="1013" spans="1:33" x14ac:dyDescent="0.2">
      <c r="A1013" s="11">
        <f t="shared" si="206"/>
        <v>101100</v>
      </c>
      <c r="B1013" s="15">
        <f>inputs!$C$3-MAX(0,MIN((calculations!A1013-inputs!$B$8)*0.5,inputs!$C$3))+IF(AND(inputs!$B$23="YES",A1013&lt;=inputs!$B$25),inputs!$B$24,0)</f>
        <v>12020</v>
      </c>
      <c r="C1013" s="15">
        <f>MAX(0,MIN(A1013-B1013,inputs!$C$4)*inputs!$B$3)</f>
        <v>7540.2000000000007</v>
      </c>
      <c r="D1013" s="16">
        <f>MAX(0,(MIN(A1013,inputs!$C$5)-(inputs!$C$4+B1013))*inputs!$B$4)</f>
        <v>20551.600000000002</v>
      </c>
      <c r="E1013" s="16">
        <f>MAX(0, (calculations!A1013-inputs!$C$5)*inputs!$B$5)</f>
        <v>0</v>
      </c>
      <c r="F1013" s="19">
        <f>MAX(0,inputs!$B$13*(MIN(calculations!A1013,inputs!$C$14)-inputs!$C$13))+MAX(0,inputs!$B$14*(calculations!A1013-inputs!$C$14))</f>
        <v>6011.85</v>
      </c>
      <c r="G1013" s="22">
        <f>MAX(MIN((calculations!A1013-inputs!$B$21)/10000,100%),0) * inputs!$B$18</f>
        <v>2636.4</v>
      </c>
      <c r="H1013" s="22">
        <f>IF(AND(inputs!$B$35="YES", calculations!A1013&gt;=inputs!$B$36,calculations!A1013&lt;inputs!$B$37),inputs!$B$38*MIN(2,inputs!$B$17),0)</f>
        <v>0</v>
      </c>
      <c r="I1013" s="25">
        <f>MIN(inputs!$B$32,A1013)</f>
        <v>20000</v>
      </c>
      <c r="J1013" s="25">
        <f>inputs!$B$29*(1+inputs!$B$33)-MAX(0,inputs!$B$31*(I1013-inputs!$B$30))</f>
        <v>46486.999999999993</v>
      </c>
      <c r="K1013" s="26">
        <f t="shared" si="195"/>
        <v>20000</v>
      </c>
      <c r="L1013" s="25">
        <f>MAX(0,J1013*(1+inputs!$B$33)-MAX(0,inputs!$B$31*(K1013-inputs!$B$30)))</f>
        <v>47184.304999999986</v>
      </c>
      <c r="M1013" s="26">
        <f t="shared" si="196"/>
        <v>29011.111111111109</v>
      </c>
      <c r="N1013" s="25">
        <f>MAX(0,L1013*(1+inputs!$B$33)-MAX(0,inputs!$B$31*(M1013-inputs!$B$30)))</f>
        <v>47097.629574999977</v>
      </c>
      <c r="O1013" s="26">
        <f t="shared" si="197"/>
        <v>38022.222222222219</v>
      </c>
      <c r="P1013" s="25">
        <f>MAX(0,N1013*(1+inputs!$B$33)-MAX(0,inputs!$B$31*(O1013-inputs!$B$30)))</f>
        <v>46198.654018624969</v>
      </c>
      <c r="Q1013" s="26">
        <f t="shared" si="198"/>
        <v>47033.333333333328</v>
      </c>
      <c r="R1013" s="25">
        <f>MAX(0,P1013*(1+inputs!$B$33)-MAX(0,inputs!$B$31*(Q1013-inputs!$B$30)))</f>
        <v>44475.193828904339</v>
      </c>
      <c r="S1013" s="26">
        <f t="shared" si="199"/>
        <v>56044.444444444445</v>
      </c>
      <c r="T1013" s="25">
        <f>MAX(0,R1013*(1+inputs!$B$33)-MAX(0,inputs!$B$31*(S1013-inputs!$B$30)))</f>
        <v>41914.881736337898</v>
      </c>
      <c r="U1013" s="26">
        <f t="shared" si="200"/>
        <v>65055.555555555555</v>
      </c>
      <c r="V1013" s="25">
        <f>MAX(0,T1013*(1+inputs!$B$33)-MAX(0,inputs!$B$31*(U1013-inputs!$B$30)))</f>
        <v>38505.164962382958</v>
      </c>
      <c r="W1013" s="26">
        <f t="shared" si="201"/>
        <v>74066.666666666657</v>
      </c>
      <c r="X1013" s="25">
        <f>MAX(0,V1013*(1+inputs!$B$33)-MAX(0,inputs!$B$31*(W1013-inputs!$B$30)))</f>
        <v>34233.302436818703</v>
      </c>
      <c r="Y1013" s="26">
        <f t="shared" si="202"/>
        <v>83077.777777777781</v>
      </c>
      <c r="Z1013" s="25">
        <f>MAX(0,X1013*(1+inputs!$B$33)-MAX(0,inputs!$B$31*(Y1013-inputs!$B$30)))</f>
        <v>29086.361973370978</v>
      </c>
      <c r="AA1013" s="25">
        <f>MAX(0,Y1013*(1+inputs!$B$33)-MAX(0,inputs!$B$31*(Z1013-inputs!$B$30)))</f>
        <v>83522.731866841044</v>
      </c>
      <c r="AB1013" s="26">
        <f t="shared" si="203"/>
        <v>101100</v>
      </c>
      <c r="AC1013" s="25">
        <f>MAX(0,AA1013*(1+inputs!$B$33)-MAX(0,inputs!$B$31*(AB1013-inputs!$B$30)))</f>
        <v>77493.132844843654</v>
      </c>
      <c r="AD1013" s="26">
        <f>IF(inputs!$B$27="YES",MAX(0,inputs!$B$31*(AB1013-inputs!$B$30)),0)</f>
        <v>0</v>
      </c>
      <c r="AE1013" s="3">
        <f t="shared" si="204"/>
        <v>36740.050000000003</v>
      </c>
      <c r="AF1013" s="1">
        <f t="shared" si="207"/>
        <v>0.62</v>
      </c>
      <c r="AG1013" s="8">
        <f t="shared" si="205"/>
        <v>64359.95</v>
      </c>
    </row>
    <row r="1014" spans="1:33" x14ac:dyDescent="0.2">
      <c r="A1014" s="11">
        <f t="shared" si="206"/>
        <v>101200</v>
      </c>
      <c r="B1014" s="15">
        <f>inputs!$C$3-MAX(0,MIN((calculations!A1014-inputs!$B$8)*0.5,inputs!$C$3))+IF(AND(inputs!$B$23="YES",A1014&lt;=inputs!$B$25),inputs!$B$24,0)</f>
        <v>11970</v>
      </c>
      <c r="C1014" s="15">
        <f>MAX(0,MIN(A1014-B1014,inputs!$C$4)*inputs!$B$3)</f>
        <v>7540.2000000000007</v>
      </c>
      <c r="D1014" s="16">
        <f>MAX(0,(MIN(A1014,inputs!$C$5)-(inputs!$C$4+B1014))*inputs!$B$4)</f>
        <v>20611.600000000002</v>
      </c>
      <c r="E1014" s="16">
        <f>MAX(0, (calculations!A1014-inputs!$C$5)*inputs!$B$5)</f>
        <v>0</v>
      </c>
      <c r="F1014" s="19">
        <f>MAX(0,inputs!$B$13*(MIN(calculations!A1014,inputs!$C$14)-inputs!$C$13))+MAX(0,inputs!$B$14*(calculations!A1014-inputs!$C$14))</f>
        <v>6013.85</v>
      </c>
      <c r="G1014" s="22">
        <f>MAX(MIN((calculations!A1014-inputs!$B$21)/10000,100%),0) * inputs!$B$18</f>
        <v>2636.4</v>
      </c>
      <c r="H1014" s="22">
        <f>IF(AND(inputs!$B$35="YES", calculations!A1014&gt;=inputs!$B$36,calculations!A1014&lt;inputs!$B$37),inputs!$B$38*MIN(2,inputs!$B$17),0)</f>
        <v>0</v>
      </c>
      <c r="I1014" s="25">
        <f>MIN(inputs!$B$32,A1014)</f>
        <v>20000</v>
      </c>
      <c r="J1014" s="25">
        <f>inputs!$B$29*(1+inputs!$B$33)-MAX(0,inputs!$B$31*(I1014-inputs!$B$30))</f>
        <v>46486.999999999993</v>
      </c>
      <c r="K1014" s="26">
        <f t="shared" si="195"/>
        <v>20000</v>
      </c>
      <c r="L1014" s="25">
        <f>MAX(0,J1014*(1+inputs!$B$33)-MAX(0,inputs!$B$31*(K1014-inputs!$B$30)))</f>
        <v>47184.304999999986</v>
      </c>
      <c r="M1014" s="26">
        <f t="shared" si="196"/>
        <v>29022.222222222223</v>
      </c>
      <c r="N1014" s="25">
        <f>MAX(0,L1014*(1+inputs!$B$33)-MAX(0,inputs!$B$31*(M1014-inputs!$B$30)))</f>
        <v>47096.629574999977</v>
      </c>
      <c r="O1014" s="26">
        <f t="shared" si="197"/>
        <v>38044.444444444445</v>
      </c>
      <c r="P1014" s="25">
        <f>MAX(0,N1014*(1+inputs!$B$33)-MAX(0,inputs!$B$31*(O1014-inputs!$B$30)))</f>
        <v>46195.63901862497</v>
      </c>
      <c r="Q1014" s="26">
        <f t="shared" si="198"/>
        <v>47066.666666666672</v>
      </c>
      <c r="R1014" s="25">
        <f>MAX(0,P1014*(1+inputs!$B$33)-MAX(0,inputs!$B$31*(Q1014-inputs!$B$30)))</f>
        <v>44469.133603904338</v>
      </c>
      <c r="S1014" s="26">
        <f t="shared" si="199"/>
        <v>56088.888888888891</v>
      </c>
      <c r="T1014" s="25">
        <f>MAX(0,R1014*(1+inputs!$B$33)-MAX(0,inputs!$B$31*(S1014-inputs!$B$30)))</f>
        <v>41904.730607962898</v>
      </c>
      <c r="U1014" s="26">
        <f t="shared" si="200"/>
        <v>65111.111111111109</v>
      </c>
      <c r="V1014" s="25">
        <f>MAX(0,T1014*(1+inputs!$B$33)-MAX(0,inputs!$B$31*(U1014-inputs!$B$30)))</f>
        <v>38489.861567082335</v>
      </c>
      <c r="W1014" s="26">
        <f t="shared" si="201"/>
        <v>74133.333333333343</v>
      </c>
      <c r="X1014" s="25">
        <f>MAX(0,V1014*(1+inputs!$B$33)-MAX(0,inputs!$B$31*(W1014-inputs!$B$30)))</f>
        <v>34211.769490588566</v>
      </c>
      <c r="Y1014" s="26">
        <f t="shared" si="202"/>
        <v>83155.555555555562</v>
      </c>
      <c r="Z1014" s="25">
        <f>MAX(0,X1014*(1+inputs!$B$33)-MAX(0,inputs!$B$31*(Y1014-inputs!$B$30)))</f>
        <v>29057.506032947385</v>
      </c>
      <c r="AA1014" s="25">
        <f>MAX(0,Y1014*(1+inputs!$B$33)-MAX(0,inputs!$B$31*(Z1014-inputs!$B$30)))</f>
        <v>83604.273345923619</v>
      </c>
      <c r="AB1014" s="26">
        <f t="shared" si="203"/>
        <v>101200</v>
      </c>
      <c r="AC1014" s="25">
        <f>MAX(0,AA1014*(1+inputs!$B$33)-MAX(0,inputs!$B$31*(AB1014-inputs!$B$30)))</f>
        <v>77566.89744611246</v>
      </c>
      <c r="AD1014" s="26">
        <f>IF(inputs!$B$27="YES",MAX(0,inputs!$B$31*(AB1014-inputs!$B$30)),0)</f>
        <v>0</v>
      </c>
      <c r="AE1014" s="3">
        <f t="shared" si="204"/>
        <v>36802.050000000003</v>
      </c>
      <c r="AF1014" s="1">
        <f t="shared" si="207"/>
        <v>0.62</v>
      </c>
      <c r="AG1014" s="8">
        <f t="shared" si="205"/>
        <v>64397.95</v>
      </c>
    </row>
    <row r="1015" spans="1:33" x14ac:dyDescent="0.2">
      <c r="A1015" s="11">
        <f t="shared" si="206"/>
        <v>101300</v>
      </c>
      <c r="B1015" s="15">
        <f>inputs!$C$3-MAX(0,MIN((calculations!A1015-inputs!$B$8)*0.5,inputs!$C$3))+IF(AND(inputs!$B$23="YES",A1015&lt;=inputs!$B$25),inputs!$B$24,0)</f>
        <v>11920</v>
      </c>
      <c r="C1015" s="15">
        <f>MAX(0,MIN(A1015-B1015,inputs!$C$4)*inputs!$B$3)</f>
        <v>7540.2000000000007</v>
      </c>
      <c r="D1015" s="16">
        <f>MAX(0,(MIN(A1015,inputs!$C$5)-(inputs!$C$4+B1015))*inputs!$B$4)</f>
        <v>20671.600000000002</v>
      </c>
      <c r="E1015" s="16">
        <f>MAX(0, (calculations!A1015-inputs!$C$5)*inputs!$B$5)</f>
        <v>0</v>
      </c>
      <c r="F1015" s="19">
        <f>MAX(0,inputs!$B$13*(MIN(calculations!A1015,inputs!$C$14)-inputs!$C$13))+MAX(0,inputs!$B$14*(calculations!A1015-inputs!$C$14))</f>
        <v>6015.85</v>
      </c>
      <c r="G1015" s="22">
        <f>MAX(MIN((calculations!A1015-inputs!$B$21)/10000,100%),0) * inputs!$B$18</f>
        <v>2636.4</v>
      </c>
      <c r="H1015" s="22">
        <f>IF(AND(inputs!$B$35="YES", calculations!A1015&gt;=inputs!$B$36,calculations!A1015&lt;inputs!$B$37),inputs!$B$38*MIN(2,inputs!$B$17),0)</f>
        <v>0</v>
      </c>
      <c r="I1015" s="25">
        <f>MIN(inputs!$B$32,A1015)</f>
        <v>20000</v>
      </c>
      <c r="J1015" s="25">
        <f>inputs!$B$29*(1+inputs!$B$33)-MAX(0,inputs!$B$31*(I1015-inputs!$B$30))</f>
        <v>46486.999999999993</v>
      </c>
      <c r="K1015" s="26">
        <f t="shared" si="195"/>
        <v>20000</v>
      </c>
      <c r="L1015" s="25">
        <f>MAX(0,J1015*(1+inputs!$B$33)-MAX(0,inputs!$B$31*(K1015-inputs!$B$30)))</f>
        <v>47184.304999999986</v>
      </c>
      <c r="M1015" s="26">
        <f t="shared" si="196"/>
        <v>29033.333333333336</v>
      </c>
      <c r="N1015" s="25">
        <f>MAX(0,L1015*(1+inputs!$B$33)-MAX(0,inputs!$B$31*(M1015-inputs!$B$30)))</f>
        <v>47095.629574999977</v>
      </c>
      <c r="O1015" s="26">
        <f t="shared" si="197"/>
        <v>38066.666666666672</v>
      </c>
      <c r="P1015" s="25">
        <f>MAX(0,N1015*(1+inputs!$B$33)-MAX(0,inputs!$B$31*(O1015-inputs!$B$30)))</f>
        <v>46192.624018624971</v>
      </c>
      <c r="Q1015" s="26">
        <f t="shared" si="198"/>
        <v>47100</v>
      </c>
      <c r="R1015" s="25">
        <f>MAX(0,P1015*(1+inputs!$B$33)-MAX(0,inputs!$B$31*(Q1015-inputs!$B$30)))</f>
        <v>44463.073378904337</v>
      </c>
      <c r="S1015" s="26">
        <f t="shared" si="199"/>
        <v>56133.333333333336</v>
      </c>
      <c r="T1015" s="25">
        <f>MAX(0,R1015*(1+inputs!$B$33)-MAX(0,inputs!$B$31*(S1015-inputs!$B$30)))</f>
        <v>41894.579479587897</v>
      </c>
      <c r="U1015" s="26">
        <f t="shared" si="200"/>
        <v>65166.666666666664</v>
      </c>
      <c r="V1015" s="25">
        <f>MAX(0,T1015*(1+inputs!$B$33)-MAX(0,inputs!$B$31*(U1015-inputs!$B$30)))</f>
        <v>38474.558171781711</v>
      </c>
      <c r="W1015" s="26">
        <f t="shared" si="201"/>
        <v>74200</v>
      </c>
      <c r="X1015" s="25">
        <f>MAX(0,V1015*(1+inputs!$B$33)-MAX(0,inputs!$B$31*(W1015-inputs!$B$30)))</f>
        <v>34190.236544358428</v>
      </c>
      <c r="Y1015" s="26">
        <f t="shared" si="202"/>
        <v>83233.333333333343</v>
      </c>
      <c r="Z1015" s="25">
        <f>MAX(0,X1015*(1+inputs!$B$33)-MAX(0,inputs!$B$31*(Y1015-inputs!$B$30)))</f>
        <v>29028.6500925238</v>
      </c>
      <c r="AA1015" s="25">
        <f>MAX(0,Y1015*(1+inputs!$B$33)-MAX(0,inputs!$B$31*(Z1015-inputs!$B$30)))</f>
        <v>83685.814825006193</v>
      </c>
      <c r="AB1015" s="26">
        <f t="shared" si="203"/>
        <v>101300</v>
      </c>
      <c r="AC1015" s="25">
        <f>MAX(0,AA1015*(1+inputs!$B$33)-MAX(0,inputs!$B$31*(AB1015-inputs!$B$30)))</f>
        <v>77640.66204738128</v>
      </c>
      <c r="AD1015" s="26">
        <f>IF(inputs!$B$27="YES",MAX(0,inputs!$B$31*(AB1015-inputs!$B$30)),0)</f>
        <v>0</v>
      </c>
      <c r="AE1015" s="3">
        <f t="shared" si="204"/>
        <v>36864.050000000003</v>
      </c>
      <c r="AF1015" s="1">
        <f t="shared" si="207"/>
        <v>0.62</v>
      </c>
      <c r="AG1015" s="8">
        <f t="shared" si="205"/>
        <v>64435.95</v>
      </c>
    </row>
    <row r="1016" spans="1:33" x14ac:dyDescent="0.2">
      <c r="A1016" s="11">
        <f t="shared" si="206"/>
        <v>101400</v>
      </c>
      <c r="B1016" s="15">
        <f>inputs!$C$3-MAX(0,MIN((calculations!A1016-inputs!$B$8)*0.5,inputs!$C$3))+IF(AND(inputs!$B$23="YES",A1016&lt;=inputs!$B$25),inputs!$B$24,0)</f>
        <v>11870</v>
      </c>
      <c r="C1016" s="15">
        <f>MAX(0,MIN(A1016-B1016,inputs!$C$4)*inputs!$B$3)</f>
        <v>7540.2000000000007</v>
      </c>
      <c r="D1016" s="16">
        <f>MAX(0,(MIN(A1016,inputs!$C$5)-(inputs!$C$4+B1016))*inputs!$B$4)</f>
        <v>20731.600000000002</v>
      </c>
      <c r="E1016" s="16">
        <f>MAX(0, (calculations!A1016-inputs!$C$5)*inputs!$B$5)</f>
        <v>0</v>
      </c>
      <c r="F1016" s="19">
        <f>MAX(0,inputs!$B$13*(MIN(calculations!A1016,inputs!$C$14)-inputs!$C$13))+MAX(0,inputs!$B$14*(calculations!A1016-inputs!$C$14))</f>
        <v>6017.85</v>
      </c>
      <c r="G1016" s="22">
        <f>MAX(MIN((calculations!A1016-inputs!$B$21)/10000,100%),0) * inputs!$B$18</f>
        <v>2636.4</v>
      </c>
      <c r="H1016" s="22">
        <f>IF(AND(inputs!$B$35="YES", calculations!A1016&gt;=inputs!$B$36,calculations!A1016&lt;inputs!$B$37),inputs!$B$38*MIN(2,inputs!$B$17),0)</f>
        <v>0</v>
      </c>
      <c r="I1016" s="25">
        <f>MIN(inputs!$B$32,A1016)</f>
        <v>20000</v>
      </c>
      <c r="J1016" s="25">
        <f>inputs!$B$29*(1+inputs!$B$33)-MAX(0,inputs!$B$31*(I1016-inputs!$B$30))</f>
        <v>46486.999999999993</v>
      </c>
      <c r="K1016" s="26">
        <f t="shared" si="195"/>
        <v>20000</v>
      </c>
      <c r="L1016" s="25">
        <f>MAX(0,J1016*(1+inputs!$B$33)-MAX(0,inputs!$B$31*(K1016-inputs!$B$30)))</f>
        <v>47184.304999999986</v>
      </c>
      <c r="M1016" s="26">
        <f t="shared" si="196"/>
        <v>29044.444444444445</v>
      </c>
      <c r="N1016" s="25">
        <f>MAX(0,L1016*(1+inputs!$B$33)-MAX(0,inputs!$B$31*(M1016-inputs!$B$30)))</f>
        <v>47094.629574999977</v>
      </c>
      <c r="O1016" s="26">
        <f t="shared" si="197"/>
        <v>38088.888888888891</v>
      </c>
      <c r="P1016" s="25">
        <f>MAX(0,N1016*(1+inputs!$B$33)-MAX(0,inputs!$B$31*(O1016-inputs!$B$30)))</f>
        <v>46189.609018624971</v>
      </c>
      <c r="Q1016" s="26">
        <f t="shared" si="198"/>
        <v>47133.333333333328</v>
      </c>
      <c r="R1016" s="25">
        <f>MAX(0,P1016*(1+inputs!$B$33)-MAX(0,inputs!$B$31*(Q1016-inputs!$B$30)))</f>
        <v>44457.013153904336</v>
      </c>
      <c r="S1016" s="26">
        <f t="shared" si="199"/>
        <v>56177.777777777781</v>
      </c>
      <c r="T1016" s="25">
        <f>MAX(0,R1016*(1+inputs!$B$33)-MAX(0,inputs!$B$31*(S1016-inputs!$B$30)))</f>
        <v>41884.428351212897</v>
      </c>
      <c r="U1016" s="26">
        <f t="shared" si="200"/>
        <v>65222.222222222219</v>
      </c>
      <c r="V1016" s="25">
        <f>MAX(0,T1016*(1+inputs!$B$33)-MAX(0,inputs!$B$31*(U1016-inputs!$B$30)))</f>
        <v>38459.254776481081</v>
      </c>
      <c r="W1016" s="26">
        <f t="shared" si="201"/>
        <v>74266.666666666657</v>
      </c>
      <c r="X1016" s="25">
        <f>MAX(0,V1016*(1+inputs!$B$33)-MAX(0,inputs!$B$31*(W1016-inputs!$B$30)))</f>
        <v>34168.703598128297</v>
      </c>
      <c r="Y1016" s="26">
        <f t="shared" si="202"/>
        <v>83311.111111111109</v>
      </c>
      <c r="Z1016" s="25">
        <f>MAX(0,X1016*(1+inputs!$B$33)-MAX(0,inputs!$B$31*(Y1016-inputs!$B$30)))</f>
        <v>28999.794152100218</v>
      </c>
      <c r="AA1016" s="25">
        <f>MAX(0,Y1016*(1+inputs!$B$33)-MAX(0,inputs!$B$31*(Z1016-inputs!$B$30)))</f>
        <v>83767.356304088753</v>
      </c>
      <c r="AB1016" s="26">
        <f t="shared" si="203"/>
        <v>101400</v>
      </c>
      <c r="AC1016" s="25">
        <f>MAX(0,AA1016*(1+inputs!$B$33)-MAX(0,inputs!$B$31*(AB1016-inputs!$B$30)))</f>
        <v>77714.426648650071</v>
      </c>
      <c r="AD1016" s="26">
        <f>IF(inputs!$B$27="YES",MAX(0,inputs!$B$31*(AB1016-inputs!$B$30)),0)</f>
        <v>0</v>
      </c>
      <c r="AE1016" s="3">
        <f t="shared" si="204"/>
        <v>36926.050000000003</v>
      </c>
      <c r="AF1016" s="1">
        <f t="shared" si="207"/>
        <v>0.62</v>
      </c>
      <c r="AG1016" s="8">
        <f t="shared" si="205"/>
        <v>64473.95</v>
      </c>
    </row>
    <row r="1017" spans="1:33" x14ac:dyDescent="0.2">
      <c r="A1017" s="11">
        <f t="shared" si="206"/>
        <v>101500</v>
      </c>
      <c r="B1017" s="15">
        <f>inputs!$C$3-MAX(0,MIN((calculations!A1017-inputs!$B$8)*0.5,inputs!$C$3))+IF(AND(inputs!$B$23="YES",A1017&lt;=inputs!$B$25),inputs!$B$24,0)</f>
        <v>11820</v>
      </c>
      <c r="C1017" s="15">
        <f>MAX(0,MIN(A1017-B1017,inputs!$C$4)*inputs!$B$3)</f>
        <v>7540.2000000000007</v>
      </c>
      <c r="D1017" s="16">
        <f>MAX(0,(MIN(A1017,inputs!$C$5)-(inputs!$C$4+B1017))*inputs!$B$4)</f>
        <v>20791.600000000002</v>
      </c>
      <c r="E1017" s="16">
        <f>MAX(0, (calculations!A1017-inputs!$C$5)*inputs!$B$5)</f>
        <v>0</v>
      </c>
      <c r="F1017" s="19">
        <f>MAX(0,inputs!$B$13*(MIN(calculations!A1017,inputs!$C$14)-inputs!$C$13))+MAX(0,inputs!$B$14*(calculations!A1017-inputs!$C$14))</f>
        <v>6019.85</v>
      </c>
      <c r="G1017" s="22">
        <f>MAX(MIN((calculations!A1017-inputs!$B$21)/10000,100%),0) * inputs!$B$18</f>
        <v>2636.4</v>
      </c>
      <c r="H1017" s="22">
        <f>IF(AND(inputs!$B$35="YES", calculations!A1017&gt;=inputs!$B$36,calculations!A1017&lt;inputs!$B$37),inputs!$B$38*MIN(2,inputs!$B$17),0)</f>
        <v>0</v>
      </c>
      <c r="I1017" s="25">
        <f>MIN(inputs!$B$32,A1017)</f>
        <v>20000</v>
      </c>
      <c r="J1017" s="25">
        <f>inputs!$B$29*(1+inputs!$B$33)-MAX(0,inputs!$B$31*(I1017-inputs!$B$30))</f>
        <v>46486.999999999993</v>
      </c>
      <c r="K1017" s="26">
        <f t="shared" si="195"/>
        <v>20000</v>
      </c>
      <c r="L1017" s="25">
        <f>MAX(0,J1017*(1+inputs!$B$33)-MAX(0,inputs!$B$31*(K1017-inputs!$B$30)))</f>
        <v>47184.304999999986</v>
      </c>
      <c r="M1017" s="26">
        <f t="shared" si="196"/>
        <v>29055.555555555555</v>
      </c>
      <c r="N1017" s="25">
        <f>MAX(0,L1017*(1+inputs!$B$33)-MAX(0,inputs!$B$31*(M1017-inputs!$B$30)))</f>
        <v>47093.629574999977</v>
      </c>
      <c r="O1017" s="26">
        <f t="shared" si="197"/>
        <v>38111.111111111109</v>
      </c>
      <c r="P1017" s="25">
        <f>MAX(0,N1017*(1+inputs!$B$33)-MAX(0,inputs!$B$31*(O1017-inputs!$B$30)))</f>
        <v>46186.594018624972</v>
      </c>
      <c r="Q1017" s="26">
        <f t="shared" si="198"/>
        <v>47166.666666666672</v>
      </c>
      <c r="R1017" s="25">
        <f>MAX(0,P1017*(1+inputs!$B$33)-MAX(0,inputs!$B$31*(Q1017-inputs!$B$30)))</f>
        <v>44450.952928904342</v>
      </c>
      <c r="S1017" s="26">
        <f t="shared" si="199"/>
        <v>56222.222222222219</v>
      </c>
      <c r="T1017" s="25">
        <f>MAX(0,R1017*(1+inputs!$B$33)-MAX(0,inputs!$B$31*(S1017-inputs!$B$30)))</f>
        <v>41874.277222837904</v>
      </c>
      <c r="U1017" s="26">
        <f t="shared" si="200"/>
        <v>65277.777777777781</v>
      </c>
      <c r="V1017" s="25">
        <f>MAX(0,T1017*(1+inputs!$B$33)-MAX(0,inputs!$B$31*(U1017-inputs!$B$30)))</f>
        <v>38443.951381180465</v>
      </c>
      <c r="W1017" s="26">
        <f t="shared" si="201"/>
        <v>74333.333333333343</v>
      </c>
      <c r="X1017" s="25">
        <f>MAX(0,V1017*(1+inputs!$B$33)-MAX(0,inputs!$B$31*(W1017-inputs!$B$30)))</f>
        <v>34147.170651898166</v>
      </c>
      <c r="Y1017" s="26">
        <f t="shared" si="202"/>
        <v>83388.888888888891</v>
      </c>
      <c r="Z1017" s="25">
        <f>MAX(0,X1017*(1+inputs!$B$33)-MAX(0,inputs!$B$31*(Y1017-inputs!$B$30)))</f>
        <v>28970.938211676639</v>
      </c>
      <c r="AA1017" s="25">
        <f>MAX(0,Y1017*(1+inputs!$B$33)-MAX(0,inputs!$B$31*(Z1017-inputs!$B$30)))</f>
        <v>83848.897783171327</v>
      </c>
      <c r="AB1017" s="26">
        <f t="shared" si="203"/>
        <v>101500</v>
      </c>
      <c r="AC1017" s="25">
        <f>MAX(0,AA1017*(1+inputs!$B$33)-MAX(0,inputs!$B$31*(AB1017-inputs!$B$30)))</f>
        <v>77788.191249918891</v>
      </c>
      <c r="AD1017" s="26">
        <f>IF(inputs!$B$27="YES",MAX(0,inputs!$B$31*(AB1017-inputs!$B$30)),0)</f>
        <v>0</v>
      </c>
      <c r="AE1017" s="3">
        <f t="shared" si="204"/>
        <v>36988.050000000003</v>
      </c>
      <c r="AF1017" s="1">
        <f t="shared" si="207"/>
        <v>0.62</v>
      </c>
      <c r="AG1017" s="8">
        <f t="shared" si="205"/>
        <v>64511.95</v>
      </c>
    </row>
    <row r="1018" spans="1:33" x14ac:dyDescent="0.2">
      <c r="A1018" s="11">
        <f t="shared" si="206"/>
        <v>101600</v>
      </c>
      <c r="B1018" s="15">
        <f>inputs!$C$3-MAX(0,MIN((calculations!A1018-inputs!$B$8)*0.5,inputs!$C$3))+IF(AND(inputs!$B$23="YES",A1018&lt;=inputs!$B$25),inputs!$B$24,0)</f>
        <v>11770</v>
      </c>
      <c r="C1018" s="15">
        <f>MAX(0,MIN(A1018-B1018,inputs!$C$4)*inputs!$B$3)</f>
        <v>7540.2000000000007</v>
      </c>
      <c r="D1018" s="16">
        <f>MAX(0,(MIN(A1018,inputs!$C$5)-(inputs!$C$4+B1018))*inputs!$B$4)</f>
        <v>20851.600000000002</v>
      </c>
      <c r="E1018" s="16">
        <f>MAX(0, (calculations!A1018-inputs!$C$5)*inputs!$B$5)</f>
        <v>0</v>
      </c>
      <c r="F1018" s="19">
        <f>MAX(0,inputs!$B$13*(MIN(calculations!A1018,inputs!$C$14)-inputs!$C$13))+MAX(0,inputs!$B$14*(calculations!A1018-inputs!$C$14))</f>
        <v>6021.85</v>
      </c>
      <c r="G1018" s="22">
        <f>MAX(MIN((calculations!A1018-inputs!$B$21)/10000,100%),0) * inputs!$B$18</f>
        <v>2636.4</v>
      </c>
      <c r="H1018" s="22">
        <f>IF(AND(inputs!$B$35="YES", calculations!A1018&gt;=inputs!$B$36,calculations!A1018&lt;inputs!$B$37),inputs!$B$38*MIN(2,inputs!$B$17),0)</f>
        <v>0</v>
      </c>
      <c r="I1018" s="25">
        <f>MIN(inputs!$B$32,A1018)</f>
        <v>20000</v>
      </c>
      <c r="J1018" s="25">
        <f>inputs!$B$29*(1+inputs!$B$33)-MAX(0,inputs!$B$31*(I1018-inputs!$B$30))</f>
        <v>46486.999999999993</v>
      </c>
      <c r="K1018" s="26">
        <f t="shared" si="195"/>
        <v>20000</v>
      </c>
      <c r="L1018" s="25">
        <f>MAX(0,J1018*(1+inputs!$B$33)-MAX(0,inputs!$B$31*(K1018-inputs!$B$30)))</f>
        <v>47184.304999999986</v>
      </c>
      <c r="M1018" s="26">
        <f t="shared" si="196"/>
        <v>29066.666666666664</v>
      </c>
      <c r="N1018" s="25">
        <f>MAX(0,L1018*(1+inputs!$B$33)-MAX(0,inputs!$B$31*(M1018-inputs!$B$30)))</f>
        <v>47092.629574999977</v>
      </c>
      <c r="O1018" s="26">
        <f t="shared" si="197"/>
        <v>38133.333333333328</v>
      </c>
      <c r="P1018" s="25">
        <f>MAX(0,N1018*(1+inputs!$B$33)-MAX(0,inputs!$B$31*(O1018-inputs!$B$30)))</f>
        <v>46183.579018624972</v>
      </c>
      <c r="Q1018" s="26">
        <f t="shared" si="198"/>
        <v>47200</v>
      </c>
      <c r="R1018" s="25">
        <f>MAX(0,P1018*(1+inputs!$B$33)-MAX(0,inputs!$B$31*(Q1018-inputs!$B$30)))</f>
        <v>44444.892703904341</v>
      </c>
      <c r="S1018" s="26">
        <f t="shared" si="199"/>
        <v>56266.666666666664</v>
      </c>
      <c r="T1018" s="25">
        <f>MAX(0,R1018*(1+inputs!$B$33)-MAX(0,inputs!$B$31*(S1018-inputs!$B$30)))</f>
        <v>41864.126094462903</v>
      </c>
      <c r="U1018" s="26">
        <f t="shared" si="200"/>
        <v>65333.333333333336</v>
      </c>
      <c r="V1018" s="25">
        <f>MAX(0,T1018*(1+inputs!$B$33)-MAX(0,inputs!$B$31*(U1018-inputs!$B$30)))</f>
        <v>38428.647985879841</v>
      </c>
      <c r="W1018" s="26">
        <f t="shared" si="201"/>
        <v>74400</v>
      </c>
      <c r="X1018" s="25">
        <f>MAX(0,V1018*(1+inputs!$B$33)-MAX(0,inputs!$B$31*(W1018-inputs!$B$30)))</f>
        <v>34125.637705668036</v>
      </c>
      <c r="Y1018" s="26">
        <f t="shared" si="202"/>
        <v>83466.666666666657</v>
      </c>
      <c r="Z1018" s="25">
        <f>MAX(0,X1018*(1+inputs!$B$33)-MAX(0,inputs!$B$31*(Y1018-inputs!$B$30)))</f>
        <v>28942.082271253053</v>
      </c>
      <c r="AA1018" s="25">
        <f>MAX(0,Y1018*(1+inputs!$B$33)-MAX(0,inputs!$B$31*(Z1018-inputs!$B$30)))</f>
        <v>83930.439262253873</v>
      </c>
      <c r="AB1018" s="26">
        <f t="shared" si="203"/>
        <v>101600</v>
      </c>
      <c r="AC1018" s="25">
        <f>MAX(0,AA1018*(1+inputs!$B$33)-MAX(0,inputs!$B$31*(AB1018-inputs!$B$30)))</f>
        <v>77861.955851187668</v>
      </c>
      <c r="AD1018" s="26">
        <f>IF(inputs!$B$27="YES",MAX(0,inputs!$B$31*(AB1018-inputs!$B$30)),0)</f>
        <v>0</v>
      </c>
      <c r="AE1018" s="3">
        <f t="shared" si="204"/>
        <v>37050.050000000003</v>
      </c>
      <c r="AF1018" s="1">
        <f t="shared" si="207"/>
        <v>0.62</v>
      </c>
      <c r="AG1018" s="8">
        <f t="shared" si="205"/>
        <v>64549.95</v>
      </c>
    </row>
    <row r="1019" spans="1:33" x14ac:dyDescent="0.2">
      <c r="A1019" s="11">
        <f t="shared" si="206"/>
        <v>101700</v>
      </c>
      <c r="B1019" s="15">
        <f>inputs!$C$3-MAX(0,MIN((calculations!A1019-inputs!$B$8)*0.5,inputs!$C$3))+IF(AND(inputs!$B$23="YES",A1019&lt;=inputs!$B$25),inputs!$B$24,0)</f>
        <v>11720</v>
      </c>
      <c r="C1019" s="15">
        <f>MAX(0,MIN(A1019-B1019,inputs!$C$4)*inputs!$B$3)</f>
        <v>7540.2000000000007</v>
      </c>
      <c r="D1019" s="16">
        <f>MAX(0,(MIN(A1019,inputs!$C$5)-(inputs!$C$4+B1019))*inputs!$B$4)</f>
        <v>20911.600000000002</v>
      </c>
      <c r="E1019" s="16">
        <f>MAX(0, (calculations!A1019-inputs!$C$5)*inputs!$B$5)</f>
        <v>0</v>
      </c>
      <c r="F1019" s="19">
        <f>MAX(0,inputs!$B$13*(MIN(calculations!A1019,inputs!$C$14)-inputs!$C$13))+MAX(0,inputs!$B$14*(calculations!A1019-inputs!$C$14))</f>
        <v>6023.85</v>
      </c>
      <c r="G1019" s="22">
        <f>MAX(MIN((calculations!A1019-inputs!$B$21)/10000,100%),0) * inputs!$B$18</f>
        <v>2636.4</v>
      </c>
      <c r="H1019" s="22">
        <f>IF(AND(inputs!$B$35="YES", calculations!A1019&gt;=inputs!$B$36,calculations!A1019&lt;inputs!$B$37),inputs!$B$38*MIN(2,inputs!$B$17),0)</f>
        <v>0</v>
      </c>
      <c r="I1019" s="25">
        <f>MIN(inputs!$B$32,A1019)</f>
        <v>20000</v>
      </c>
      <c r="J1019" s="25">
        <f>inputs!$B$29*(1+inputs!$B$33)-MAX(0,inputs!$B$31*(I1019-inputs!$B$30))</f>
        <v>46486.999999999993</v>
      </c>
      <c r="K1019" s="26">
        <f t="shared" si="195"/>
        <v>20000</v>
      </c>
      <c r="L1019" s="25">
        <f>MAX(0,J1019*(1+inputs!$B$33)-MAX(0,inputs!$B$31*(K1019-inputs!$B$30)))</f>
        <v>47184.304999999986</v>
      </c>
      <c r="M1019" s="26">
        <f t="shared" si="196"/>
        <v>29077.777777777777</v>
      </c>
      <c r="N1019" s="25">
        <f>MAX(0,L1019*(1+inputs!$B$33)-MAX(0,inputs!$B$31*(M1019-inputs!$B$30)))</f>
        <v>47091.629574999977</v>
      </c>
      <c r="O1019" s="26">
        <f t="shared" si="197"/>
        <v>38155.555555555555</v>
      </c>
      <c r="P1019" s="25">
        <f>MAX(0,N1019*(1+inputs!$B$33)-MAX(0,inputs!$B$31*(O1019-inputs!$B$30)))</f>
        <v>46180.564018624973</v>
      </c>
      <c r="Q1019" s="26">
        <f t="shared" si="198"/>
        <v>47233.333333333328</v>
      </c>
      <c r="R1019" s="25">
        <f>MAX(0,P1019*(1+inputs!$B$33)-MAX(0,inputs!$B$31*(Q1019-inputs!$B$30)))</f>
        <v>44438.83247890434</v>
      </c>
      <c r="S1019" s="26">
        <f t="shared" si="199"/>
        <v>56311.111111111109</v>
      </c>
      <c r="T1019" s="25">
        <f>MAX(0,R1019*(1+inputs!$B$33)-MAX(0,inputs!$B$31*(S1019-inputs!$B$30)))</f>
        <v>41853.974966087895</v>
      </c>
      <c r="U1019" s="26">
        <f t="shared" si="200"/>
        <v>65388.888888888891</v>
      </c>
      <c r="V1019" s="25">
        <f>MAX(0,T1019*(1+inputs!$B$33)-MAX(0,inputs!$B$31*(U1019-inputs!$B$30)))</f>
        <v>38413.34459057921</v>
      </c>
      <c r="W1019" s="26">
        <f t="shared" si="201"/>
        <v>74466.666666666657</v>
      </c>
      <c r="X1019" s="25">
        <f>MAX(0,V1019*(1+inputs!$B$33)-MAX(0,inputs!$B$31*(W1019-inputs!$B$30)))</f>
        <v>34104.104759437891</v>
      </c>
      <c r="Y1019" s="26">
        <f t="shared" si="202"/>
        <v>83544.444444444438</v>
      </c>
      <c r="Z1019" s="25">
        <f>MAX(0,X1019*(1+inputs!$B$33)-MAX(0,inputs!$B$31*(Y1019-inputs!$B$30)))</f>
        <v>28913.22633082946</v>
      </c>
      <c r="AA1019" s="25">
        <f>MAX(0,Y1019*(1+inputs!$B$33)-MAX(0,inputs!$B$31*(Z1019-inputs!$B$30)))</f>
        <v>84011.980741336447</v>
      </c>
      <c r="AB1019" s="26">
        <f t="shared" si="203"/>
        <v>101700</v>
      </c>
      <c r="AC1019" s="25">
        <f>MAX(0,AA1019*(1+inputs!$B$33)-MAX(0,inputs!$B$31*(AB1019-inputs!$B$30)))</f>
        <v>77935.720452456488</v>
      </c>
      <c r="AD1019" s="26">
        <f>IF(inputs!$B$27="YES",MAX(0,inputs!$B$31*(AB1019-inputs!$B$30)),0)</f>
        <v>0</v>
      </c>
      <c r="AE1019" s="3">
        <f t="shared" si="204"/>
        <v>37112.050000000003</v>
      </c>
      <c r="AF1019" s="1">
        <f t="shared" si="207"/>
        <v>0.62</v>
      </c>
      <c r="AG1019" s="8">
        <f t="shared" si="205"/>
        <v>64587.95</v>
      </c>
    </row>
    <row r="1020" spans="1:33" x14ac:dyDescent="0.2">
      <c r="A1020" s="11">
        <f t="shared" si="206"/>
        <v>101800</v>
      </c>
      <c r="B1020" s="15">
        <f>inputs!$C$3-MAX(0,MIN((calculations!A1020-inputs!$B$8)*0.5,inputs!$C$3))+IF(AND(inputs!$B$23="YES",A1020&lt;=inputs!$B$25),inputs!$B$24,0)</f>
        <v>11670</v>
      </c>
      <c r="C1020" s="15">
        <f>MAX(0,MIN(A1020-B1020,inputs!$C$4)*inputs!$B$3)</f>
        <v>7540.2000000000007</v>
      </c>
      <c r="D1020" s="16">
        <f>MAX(0,(MIN(A1020,inputs!$C$5)-(inputs!$C$4+B1020))*inputs!$B$4)</f>
        <v>20971.600000000002</v>
      </c>
      <c r="E1020" s="16">
        <f>MAX(0, (calculations!A1020-inputs!$C$5)*inputs!$B$5)</f>
        <v>0</v>
      </c>
      <c r="F1020" s="19">
        <f>MAX(0,inputs!$B$13*(MIN(calculations!A1020,inputs!$C$14)-inputs!$C$13))+MAX(0,inputs!$B$14*(calculations!A1020-inputs!$C$14))</f>
        <v>6025.85</v>
      </c>
      <c r="G1020" s="22">
        <f>MAX(MIN((calculations!A1020-inputs!$B$21)/10000,100%),0) * inputs!$B$18</f>
        <v>2636.4</v>
      </c>
      <c r="H1020" s="22">
        <f>IF(AND(inputs!$B$35="YES", calculations!A1020&gt;=inputs!$B$36,calculations!A1020&lt;inputs!$B$37),inputs!$B$38*MIN(2,inputs!$B$17),0)</f>
        <v>0</v>
      </c>
      <c r="I1020" s="25">
        <f>MIN(inputs!$B$32,A1020)</f>
        <v>20000</v>
      </c>
      <c r="J1020" s="25">
        <f>inputs!$B$29*(1+inputs!$B$33)-MAX(0,inputs!$B$31*(I1020-inputs!$B$30))</f>
        <v>46486.999999999993</v>
      </c>
      <c r="K1020" s="26">
        <f t="shared" si="195"/>
        <v>20000</v>
      </c>
      <c r="L1020" s="25">
        <f>MAX(0,J1020*(1+inputs!$B$33)-MAX(0,inputs!$B$31*(K1020-inputs!$B$30)))</f>
        <v>47184.304999999986</v>
      </c>
      <c r="M1020" s="26">
        <f t="shared" si="196"/>
        <v>29088.888888888891</v>
      </c>
      <c r="N1020" s="25">
        <f>MAX(0,L1020*(1+inputs!$B$33)-MAX(0,inputs!$B$31*(M1020-inputs!$B$30)))</f>
        <v>47090.629574999977</v>
      </c>
      <c r="O1020" s="26">
        <f t="shared" si="197"/>
        <v>38177.777777777781</v>
      </c>
      <c r="P1020" s="25">
        <f>MAX(0,N1020*(1+inputs!$B$33)-MAX(0,inputs!$B$31*(O1020-inputs!$B$30)))</f>
        <v>46177.549018624974</v>
      </c>
      <c r="Q1020" s="26">
        <f t="shared" si="198"/>
        <v>47266.666666666672</v>
      </c>
      <c r="R1020" s="25">
        <f>MAX(0,P1020*(1+inputs!$B$33)-MAX(0,inputs!$B$31*(Q1020-inputs!$B$30)))</f>
        <v>44432.772253904339</v>
      </c>
      <c r="S1020" s="26">
        <f t="shared" si="199"/>
        <v>56355.555555555555</v>
      </c>
      <c r="T1020" s="25">
        <f>MAX(0,R1020*(1+inputs!$B$33)-MAX(0,inputs!$B$31*(S1020-inputs!$B$30)))</f>
        <v>41843.823837712895</v>
      </c>
      <c r="U1020" s="26">
        <f t="shared" si="200"/>
        <v>65444.444444444445</v>
      </c>
      <c r="V1020" s="25">
        <f>MAX(0,T1020*(1+inputs!$B$33)-MAX(0,inputs!$B$31*(U1020-inputs!$B$30)))</f>
        <v>38398.04119527858</v>
      </c>
      <c r="W1020" s="26">
        <f t="shared" si="201"/>
        <v>74533.333333333343</v>
      </c>
      <c r="X1020" s="25">
        <f>MAX(0,V1020*(1+inputs!$B$33)-MAX(0,inputs!$B$31*(W1020-inputs!$B$30)))</f>
        <v>34082.571813207753</v>
      </c>
      <c r="Y1020" s="26">
        <f t="shared" si="202"/>
        <v>83622.222222222219</v>
      </c>
      <c r="Z1020" s="25">
        <f>MAX(0,X1020*(1+inputs!$B$33)-MAX(0,inputs!$B$31*(Y1020-inputs!$B$30)))</f>
        <v>28884.370390405868</v>
      </c>
      <c r="AA1020" s="25">
        <f>MAX(0,Y1020*(1+inputs!$B$33)-MAX(0,inputs!$B$31*(Z1020-inputs!$B$30)))</f>
        <v>84093.522220419021</v>
      </c>
      <c r="AB1020" s="26">
        <f t="shared" si="203"/>
        <v>101800</v>
      </c>
      <c r="AC1020" s="25">
        <f>MAX(0,AA1020*(1+inputs!$B$33)-MAX(0,inputs!$B$31*(AB1020-inputs!$B$30)))</f>
        <v>78009.485053725293</v>
      </c>
      <c r="AD1020" s="26">
        <f>IF(inputs!$B$27="YES",MAX(0,inputs!$B$31*(AB1020-inputs!$B$30)),0)</f>
        <v>0</v>
      </c>
      <c r="AE1020" s="3">
        <f t="shared" si="204"/>
        <v>37174.050000000003</v>
      </c>
      <c r="AF1020" s="1">
        <f t="shared" si="207"/>
        <v>0.62</v>
      </c>
      <c r="AG1020" s="8">
        <f t="shared" si="205"/>
        <v>64625.95</v>
      </c>
    </row>
    <row r="1021" spans="1:33" x14ac:dyDescent="0.2">
      <c r="A1021" s="11">
        <f t="shared" si="206"/>
        <v>101900</v>
      </c>
      <c r="B1021" s="15">
        <f>inputs!$C$3-MAX(0,MIN((calculations!A1021-inputs!$B$8)*0.5,inputs!$C$3))+IF(AND(inputs!$B$23="YES",A1021&lt;=inputs!$B$25),inputs!$B$24,0)</f>
        <v>11620</v>
      </c>
      <c r="C1021" s="15">
        <f>MAX(0,MIN(A1021-B1021,inputs!$C$4)*inputs!$B$3)</f>
        <v>7540.2000000000007</v>
      </c>
      <c r="D1021" s="16">
        <f>MAX(0,(MIN(A1021,inputs!$C$5)-(inputs!$C$4+B1021))*inputs!$B$4)</f>
        <v>21031.600000000002</v>
      </c>
      <c r="E1021" s="16">
        <f>MAX(0, (calculations!A1021-inputs!$C$5)*inputs!$B$5)</f>
        <v>0</v>
      </c>
      <c r="F1021" s="19">
        <f>MAX(0,inputs!$B$13*(MIN(calculations!A1021,inputs!$C$14)-inputs!$C$13))+MAX(0,inputs!$B$14*(calculations!A1021-inputs!$C$14))</f>
        <v>6027.85</v>
      </c>
      <c r="G1021" s="22">
        <f>MAX(MIN((calculations!A1021-inputs!$B$21)/10000,100%),0) * inputs!$B$18</f>
        <v>2636.4</v>
      </c>
      <c r="H1021" s="22">
        <f>IF(AND(inputs!$B$35="YES", calculations!A1021&gt;=inputs!$B$36,calculations!A1021&lt;inputs!$B$37),inputs!$B$38*MIN(2,inputs!$B$17),0)</f>
        <v>0</v>
      </c>
      <c r="I1021" s="25">
        <f>MIN(inputs!$B$32,A1021)</f>
        <v>20000</v>
      </c>
      <c r="J1021" s="25">
        <f>inputs!$B$29*(1+inputs!$B$33)-MAX(0,inputs!$B$31*(I1021-inputs!$B$30))</f>
        <v>46486.999999999993</v>
      </c>
      <c r="K1021" s="26">
        <f t="shared" si="195"/>
        <v>20000</v>
      </c>
      <c r="L1021" s="25">
        <f>MAX(0,J1021*(1+inputs!$B$33)-MAX(0,inputs!$B$31*(K1021-inputs!$B$30)))</f>
        <v>47184.304999999986</v>
      </c>
      <c r="M1021" s="26">
        <f t="shared" si="196"/>
        <v>29100</v>
      </c>
      <c r="N1021" s="25">
        <f>MAX(0,L1021*(1+inputs!$B$33)-MAX(0,inputs!$B$31*(M1021-inputs!$B$30)))</f>
        <v>47089.629574999977</v>
      </c>
      <c r="O1021" s="26">
        <f t="shared" si="197"/>
        <v>38200</v>
      </c>
      <c r="P1021" s="25">
        <f>MAX(0,N1021*(1+inputs!$B$33)-MAX(0,inputs!$B$31*(O1021-inputs!$B$30)))</f>
        <v>46174.534018624967</v>
      </c>
      <c r="Q1021" s="26">
        <f t="shared" si="198"/>
        <v>47300</v>
      </c>
      <c r="R1021" s="25">
        <f>MAX(0,P1021*(1+inputs!$B$33)-MAX(0,inputs!$B$31*(Q1021-inputs!$B$30)))</f>
        <v>44426.712028904338</v>
      </c>
      <c r="S1021" s="26">
        <f t="shared" si="199"/>
        <v>56400</v>
      </c>
      <c r="T1021" s="25">
        <f>MAX(0,R1021*(1+inputs!$B$33)-MAX(0,inputs!$B$31*(S1021-inputs!$B$30)))</f>
        <v>41833.672709337894</v>
      </c>
      <c r="U1021" s="26">
        <f t="shared" si="200"/>
        <v>65500</v>
      </c>
      <c r="V1021" s="25">
        <f>MAX(0,T1021*(1+inputs!$B$33)-MAX(0,inputs!$B$31*(U1021-inputs!$B$30)))</f>
        <v>38382.737799977956</v>
      </c>
      <c r="W1021" s="26">
        <f t="shared" si="201"/>
        <v>74600</v>
      </c>
      <c r="X1021" s="25">
        <f>MAX(0,V1021*(1+inputs!$B$33)-MAX(0,inputs!$B$31*(W1021-inputs!$B$30)))</f>
        <v>34061.038866977622</v>
      </c>
      <c r="Y1021" s="26">
        <f t="shared" si="202"/>
        <v>83700</v>
      </c>
      <c r="Z1021" s="25">
        <f>MAX(0,X1021*(1+inputs!$B$33)-MAX(0,inputs!$B$31*(Y1021-inputs!$B$30)))</f>
        <v>28855.514449982282</v>
      </c>
      <c r="AA1021" s="25">
        <f>MAX(0,Y1021*(1+inputs!$B$33)-MAX(0,inputs!$B$31*(Z1021-inputs!$B$30)))</f>
        <v>84175.063699501581</v>
      </c>
      <c r="AB1021" s="26">
        <f t="shared" si="203"/>
        <v>101900</v>
      </c>
      <c r="AC1021" s="25">
        <f>MAX(0,AA1021*(1+inputs!$B$33)-MAX(0,inputs!$B$31*(AB1021-inputs!$B$30)))</f>
        <v>78083.249654994099</v>
      </c>
      <c r="AD1021" s="26">
        <f>IF(inputs!$B$27="YES",MAX(0,inputs!$B$31*(AB1021-inputs!$B$30)),0)</f>
        <v>0</v>
      </c>
      <c r="AE1021" s="3">
        <f t="shared" si="204"/>
        <v>37236.050000000003</v>
      </c>
      <c r="AF1021" s="1">
        <f t="shared" si="207"/>
        <v>0.62</v>
      </c>
      <c r="AG1021" s="8">
        <f t="shared" si="205"/>
        <v>64663.95</v>
      </c>
    </row>
    <row r="1022" spans="1:33" x14ac:dyDescent="0.2">
      <c r="A1022" s="11">
        <f t="shared" si="206"/>
        <v>102000</v>
      </c>
      <c r="B1022" s="15">
        <f>inputs!$C$3-MAX(0,MIN((calculations!A1022-inputs!$B$8)*0.5,inputs!$C$3))+IF(AND(inputs!$B$23="YES",A1022&lt;=inputs!$B$25),inputs!$B$24,0)</f>
        <v>11570</v>
      </c>
      <c r="C1022" s="15">
        <f>MAX(0,MIN(A1022-B1022,inputs!$C$4)*inputs!$B$3)</f>
        <v>7540.2000000000007</v>
      </c>
      <c r="D1022" s="16">
        <f>MAX(0,(MIN(A1022,inputs!$C$5)-(inputs!$C$4+B1022))*inputs!$B$4)</f>
        <v>21091.600000000002</v>
      </c>
      <c r="E1022" s="16">
        <f>MAX(0, (calculations!A1022-inputs!$C$5)*inputs!$B$5)</f>
        <v>0</v>
      </c>
      <c r="F1022" s="19">
        <f>MAX(0,inputs!$B$13*(MIN(calculations!A1022,inputs!$C$14)-inputs!$C$13))+MAX(0,inputs!$B$14*(calculations!A1022-inputs!$C$14))</f>
        <v>6029.85</v>
      </c>
      <c r="G1022" s="22">
        <f>MAX(MIN((calculations!A1022-inputs!$B$21)/10000,100%),0) * inputs!$B$18</f>
        <v>2636.4</v>
      </c>
      <c r="H1022" s="22">
        <f>IF(AND(inputs!$B$35="YES", calculations!A1022&gt;=inputs!$B$36,calculations!A1022&lt;inputs!$B$37),inputs!$B$38*MIN(2,inputs!$B$17),0)</f>
        <v>0</v>
      </c>
      <c r="I1022" s="25">
        <f>MIN(inputs!$B$32,A1022)</f>
        <v>20000</v>
      </c>
      <c r="J1022" s="25">
        <f>inputs!$B$29*(1+inputs!$B$33)-MAX(0,inputs!$B$31*(I1022-inputs!$B$30))</f>
        <v>46486.999999999993</v>
      </c>
      <c r="K1022" s="26">
        <f t="shared" si="195"/>
        <v>20000</v>
      </c>
      <c r="L1022" s="25">
        <f>MAX(0,J1022*(1+inputs!$B$33)-MAX(0,inputs!$B$31*(K1022-inputs!$B$30)))</f>
        <v>47184.304999999986</v>
      </c>
      <c r="M1022" s="26">
        <f t="shared" si="196"/>
        <v>29111.111111111109</v>
      </c>
      <c r="N1022" s="25">
        <f>MAX(0,L1022*(1+inputs!$B$33)-MAX(0,inputs!$B$31*(M1022-inputs!$B$30)))</f>
        <v>47088.629574999977</v>
      </c>
      <c r="O1022" s="26">
        <f t="shared" si="197"/>
        <v>38222.222222222219</v>
      </c>
      <c r="P1022" s="25">
        <f>MAX(0,N1022*(1+inputs!$B$33)-MAX(0,inputs!$B$31*(O1022-inputs!$B$30)))</f>
        <v>46171.519018624967</v>
      </c>
      <c r="Q1022" s="26">
        <f t="shared" si="198"/>
        <v>47333.333333333328</v>
      </c>
      <c r="R1022" s="25">
        <f>MAX(0,P1022*(1+inputs!$B$33)-MAX(0,inputs!$B$31*(Q1022-inputs!$B$30)))</f>
        <v>44420.651803904337</v>
      </c>
      <c r="S1022" s="26">
        <f t="shared" si="199"/>
        <v>56444.444444444445</v>
      </c>
      <c r="T1022" s="25">
        <f>MAX(0,R1022*(1+inputs!$B$33)-MAX(0,inputs!$B$31*(S1022-inputs!$B$30)))</f>
        <v>41823.521580962893</v>
      </c>
      <c r="U1022" s="26">
        <f t="shared" si="200"/>
        <v>65555.555555555562</v>
      </c>
      <c r="V1022" s="25">
        <f>MAX(0,T1022*(1+inputs!$B$33)-MAX(0,inputs!$B$31*(U1022-inputs!$B$30)))</f>
        <v>38367.434404677333</v>
      </c>
      <c r="W1022" s="26">
        <f t="shared" si="201"/>
        <v>74666.666666666657</v>
      </c>
      <c r="X1022" s="25">
        <f>MAX(0,V1022*(1+inputs!$B$33)-MAX(0,inputs!$B$31*(W1022-inputs!$B$30)))</f>
        <v>34039.505920747484</v>
      </c>
      <c r="Y1022" s="26">
        <f t="shared" si="202"/>
        <v>83777.777777777781</v>
      </c>
      <c r="Z1022" s="25">
        <f>MAX(0,X1022*(1+inputs!$B$33)-MAX(0,inputs!$B$31*(Y1022-inputs!$B$30)))</f>
        <v>28826.658509558692</v>
      </c>
      <c r="AA1022" s="25">
        <f>MAX(0,Y1022*(1+inputs!$B$33)-MAX(0,inputs!$B$31*(Z1022-inputs!$B$30)))</f>
        <v>84256.605178584156</v>
      </c>
      <c r="AB1022" s="26">
        <f t="shared" si="203"/>
        <v>102000</v>
      </c>
      <c r="AC1022" s="25">
        <f>MAX(0,AA1022*(1+inputs!$B$33)-MAX(0,inputs!$B$31*(AB1022-inputs!$B$30)))</f>
        <v>78157.014256262904</v>
      </c>
      <c r="AD1022" s="26">
        <f>IF(inputs!$B$27="YES",MAX(0,inputs!$B$31*(AB1022-inputs!$B$30)),0)</f>
        <v>0</v>
      </c>
      <c r="AE1022" s="3">
        <f t="shared" si="204"/>
        <v>37298.050000000003</v>
      </c>
      <c r="AF1022" s="1">
        <f t="shared" si="207"/>
        <v>0.62</v>
      </c>
      <c r="AG1022" s="8">
        <f t="shared" si="205"/>
        <v>64701.95</v>
      </c>
    </row>
    <row r="1023" spans="1:33" x14ac:dyDescent="0.2">
      <c r="A1023" s="11">
        <f t="shared" si="206"/>
        <v>102100</v>
      </c>
      <c r="B1023" s="15">
        <f>inputs!$C$3-MAX(0,MIN((calculations!A1023-inputs!$B$8)*0.5,inputs!$C$3))+IF(AND(inputs!$B$23="YES",A1023&lt;=inputs!$B$25),inputs!$B$24,0)</f>
        <v>11520</v>
      </c>
      <c r="C1023" s="15">
        <f>MAX(0,MIN(A1023-B1023,inputs!$C$4)*inputs!$B$3)</f>
        <v>7540.2000000000007</v>
      </c>
      <c r="D1023" s="16">
        <f>MAX(0,(MIN(A1023,inputs!$C$5)-(inputs!$C$4+B1023))*inputs!$B$4)</f>
        <v>21151.600000000002</v>
      </c>
      <c r="E1023" s="16">
        <f>MAX(0, (calculations!A1023-inputs!$C$5)*inputs!$B$5)</f>
        <v>0</v>
      </c>
      <c r="F1023" s="19">
        <f>MAX(0,inputs!$B$13*(MIN(calculations!A1023,inputs!$C$14)-inputs!$C$13))+MAX(0,inputs!$B$14*(calculations!A1023-inputs!$C$14))</f>
        <v>6031.85</v>
      </c>
      <c r="G1023" s="22">
        <f>MAX(MIN((calculations!A1023-inputs!$B$21)/10000,100%),0) * inputs!$B$18</f>
        <v>2636.4</v>
      </c>
      <c r="H1023" s="22">
        <f>IF(AND(inputs!$B$35="YES", calculations!A1023&gt;=inputs!$B$36,calculations!A1023&lt;inputs!$B$37),inputs!$B$38*MIN(2,inputs!$B$17),0)</f>
        <v>0</v>
      </c>
      <c r="I1023" s="25">
        <f>MIN(inputs!$B$32,A1023)</f>
        <v>20000</v>
      </c>
      <c r="J1023" s="25">
        <f>inputs!$B$29*(1+inputs!$B$33)-MAX(0,inputs!$B$31*(I1023-inputs!$B$30))</f>
        <v>46486.999999999993</v>
      </c>
      <c r="K1023" s="26">
        <f t="shared" si="195"/>
        <v>20000</v>
      </c>
      <c r="L1023" s="25">
        <f>MAX(0,J1023*(1+inputs!$B$33)-MAX(0,inputs!$B$31*(K1023-inputs!$B$30)))</f>
        <v>47184.304999999986</v>
      </c>
      <c r="M1023" s="26">
        <f t="shared" si="196"/>
        <v>29122.222222222223</v>
      </c>
      <c r="N1023" s="25">
        <f>MAX(0,L1023*(1+inputs!$B$33)-MAX(0,inputs!$B$31*(M1023-inputs!$B$30)))</f>
        <v>47087.629574999977</v>
      </c>
      <c r="O1023" s="26">
        <f t="shared" si="197"/>
        <v>38244.444444444445</v>
      </c>
      <c r="P1023" s="25">
        <f>MAX(0,N1023*(1+inputs!$B$33)-MAX(0,inputs!$B$31*(O1023-inputs!$B$30)))</f>
        <v>46168.504018624968</v>
      </c>
      <c r="Q1023" s="26">
        <f t="shared" si="198"/>
        <v>47366.666666666672</v>
      </c>
      <c r="R1023" s="25">
        <f>MAX(0,P1023*(1+inputs!$B$33)-MAX(0,inputs!$B$31*(Q1023-inputs!$B$30)))</f>
        <v>44414.591578904336</v>
      </c>
      <c r="S1023" s="26">
        <f t="shared" si="199"/>
        <v>56488.888888888891</v>
      </c>
      <c r="T1023" s="25">
        <f>MAX(0,R1023*(1+inputs!$B$33)-MAX(0,inputs!$B$31*(S1023-inputs!$B$30)))</f>
        <v>41813.370452587893</v>
      </c>
      <c r="U1023" s="26">
        <f t="shared" si="200"/>
        <v>65611.111111111109</v>
      </c>
      <c r="V1023" s="25">
        <f>MAX(0,T1023*(1+inputs!$B$33)-MAX(0,inputs!$B$31*(U1023-inputs!$B$30)))</f>
        <v>38352.131009376702</v>
      </c>
      <c r="W1023" s="26">
        <f t="shared" si="201"/>
        <v>74733.333333333343</v>
      </c>
      <c r="X1023" s="25">
        <f>MAX(0,V1023*(1+inputs!$B$33)-MAX(0,inputs!$B$31*(W1023-inputs!$B$30)))</f>
        <v>34017.972974517346</v>
      </c>
      <c r="Y1023" s="26">
        <f t="shared" si="202"/>
        <v>83855.555555555562</v>
      </c>
      <c r="Z1023" s="25">
        <f>MAX(0,X1023*(1+inputs!$B$33)-MAX(0,inputs!$B$31*(Y1023-inputs!$B$30)))</f>
        <v>28797.802569135099</v>
      </c>
      <c r="AA1023" s="25">
        <f>MAX(0,Y1023*(1+inputs!$B$33)-MAX(0,inputs!$B$31*(Z1023-inputs!$B$30)))</f>
        <v>84338.14665766673</v>
      </c>
      <c r="AB1023" s="26">
        <f t="shared" si="203"/>
        <v>102100</v>
      </c>
      <c r="AC1023" s="25">
        <f>MAX(0,AA1023*(1+inputs!$B$33)-MAX(0,inputs!$B$31*(AB1023-inputs!$B$30)))</f>
        <v>78230.778857531724</v>
      </c>
      <c r="AD1023" s="26">
        <f>IF(inputs!$B$27="YES",MAX(0,inputs!$B$31*(AB1023-inputs!$B$30)),0)</f>
        <v>0</v>
      </c>
      <c r="AE1023" s="3">
        <f t="shared" si="204"/>
        <v>37360.050000000003</v>
      </c>
      <c r="AF1023" s="1">
        <f t="shared" si="207"/>
        <v>0.62</v>
      </c>
      <c r="AG1023" s="8">
        <f t="shared" si="205"/>
        <v>64739.95</v>
      </c>
    </row>
    <row r="1024" spans="1:33" x14ac:dyDescent="0.2">
      <c r="A1024" s="11">
        <f t="shared" si="206"/>
        <v>102200</v>
      </c>
      <c r="B1024" s="15">
        <f>inputs!$C$3-MAX(0,MIN((calculations!A1024-inputs!$B$8)*0.5,inputs!$C$3))+IF(AND(inputs!$B$23="YES",A1024&lt;=inputs!$B$25),inputs!$B$24,0)</f>
        <v>11470</v>
      </c>
      <c r="C1024" s="15">
        <f>MAX(0,MIN(A1024-B1024,inputs!$C$4)*inputs!$B$3)</f>
        <v>7540.2000000000007</v>
      </c>
      <c r="D1024" s="16">
        <f>MAX(0,(MIN(A1024,inputs!$C$5)-(inputs!$C$4+B1024))*inputs!$B$4)</f>
        <v>21211.600000000002</v>
      </c>
      <c r="E1024" s="16">
        <f>MAX(0, (calculations!A1024-inputs!$C$5)*inputs!$B$5)</f>
        <v>0</v>
      </c>
      <c r="F1024" s="19">
        <f>MAX(0,inputs!$B$13*(MIN(calculations!A1024,inputs!$C$14)-inputs!$C$13))+MAX(0,inputs!$B$14*(calculations!A1024-inputs!$C$14))</f>
        <v>6033.85</v>
      </c>
      <c r="G1024" s="22">
        <f>MAX(MIN((calculations!A1024-inputs!$B$21)/10000,100%),0) * inputs!$B$18</f>
        <v>2636.4</v>
      </c>
      <c r="H1024" s="22">
        <f>IF(AND(inputs!$B$35="YES", calculations!A1024&gt;=inputs!$B$36,calculations!A1024&lt;inputs!$B$37),inputs!$B$38*MIN(2,inputs!$B$17),0)</f>
        <v>0</v>
      </c>
      <c r="I1024" s="25">
        <f>MIN(inputs!$B$32,A1024)</f>
        <v>20000</v>
      </c>
      <c r="J1024" s="25">
        <f>inputs!$B$29*(1+inputs!$B$33)-MAX(0,inputs!$B$31*(I1024-inputs!$B$30))</f>
        <v>46486.999999999993</v>
      </c>
      <c r="K1024" s="26">
        <f t="shared" si="195"/>
        <v>20000</v>
      </c>
      <c r="L1024" s="25">
        <f>MAX(0,J1024*(1+inputs!$B$33)-MAX(0,inputs!$B$31*(K1024-inputs!$B$30)))</f>
        <v>47184.304999999986</v>
      </c>
      <c r="M1024" s="26">
        <f t="shared" si="196"/>
        <v>29133.333333333336</v>
      </c>
      <c r="N1024" s="25">
        <f>MAX(0,L1024*(1+inputs!$B$33)-MAX(0,inputs!$B$31*(M1024-inputs!$B$30)))</f>
        <v>47086.629574999977</v>
      </c>
      <c r="O1024" s="26">
        <f t="shared" si="197"/>
        <v>38266.666666666672</v>
      </c>
      <c r="P1024" s="25">
        <f>MAX(0,N1024*(1+inputs!$B$33)-MAX(0,inputs!$B$31*(O1024-inputs!$B$30)))</f>
        <v>46165.489018624969</v>
      </c>
      <c r="Q1024" s="26">
        <f t="shared" si="198"/>
        <v>47400</v>
      </c>
      <c r="R1024" s="25">
        <f>MAX(0,P1024*(1+inputs!$B$33)-MAX(0,inputs!$B$31*(Q1024-inputs!$B$30)))</f>
        <v>44408.531353904335</v>
      </c>
      <c r="S1024" s="26">
        <f t="shared" si="199"/>
        <v>56533.333333333336</v>
      </c>
      <c r="T1024" s="25">
        <f>MAX(0,R1024*(1+inputs!$B$33)-MAX(0,inputs!$B$31*(S1024-inputs!$B$30)))</f>
        <v>41803.219324212892</v>
      </c>
      <c r="U1024" s="26">
        <f t="shared" si="200"/>
        <v>65666.666666666657</v>
      </c>
      <c r="V1024" s="25">
        <f>MAX(0,T1024*(1+inputs!$B$33)-MAX(0,inputs!$B$31*(U1024-inputs!$B$30)))</f>
        <v>38336.827614076079</v>
      </c>
      <c r="W1024" s="26">
        <f t="shared" si="201"/>
        <v>74800</v>
      </c>
      <c r="X1024" s="25">
        <f>MAX(0,V1024*(1+inputs!$B$33)-MAX(0,inputs!$B$31*(W1024-inputs!$B$30)))</f>
        <v>33996.440028287216</v>
      </c>
      <c r="Y1024" s="26">
        <f t="shared" si="202"/>
        <v>83933.333333333343</v>
      </c>
      <c r="Z1024" s="25">
        <f>MAX(0,X1024*(1+inputs!$B$33)-MAX(0,inputs!$B$31*(Y1024-inputs!$B$30)))</f>
        <v>28768.946628711521</v>
      </c>
      <c r="AA1024" s="25">
        <f>MAX(0,Y1024*(1+inputs!$B$33)-MAX(0,inputs!$B$31*(Z1024-inputs!$B$30)))</f>
        <v>84419.68813674929</v>
      </c>
      <c r="AB1024" s="26">
        <f t="shared" si="203"/>
        <v>102200</v>
      </c>
      <c r="AC1024" s="25">
        <f>MAX(0,AA1024*(1+inputs!$B$33)-MAX(0,inputs!$B$31*(AB1024-inputs!$B$30)))</f>
        <v>78304.543458800516</v>
      </c>
      <c r="AD1024" s="26">
        <f>IF(inputs!$B$27="YES",MAX(0,inputs!$B$31*(AB1024-inputs!$B$30)),0)</f>
        <v>0</v>
      </c>
      <c r="AE1024" s="3">
        <f t="shared" si="204"/>
        <v>37422.050000000003</v>
      </c>
      <c r="AF1024" s="1">
        <f t="shared" si="207"/>
        <v>0.62</v>
      </c>
      <c r="AG1024" s="8">
        <f t="shared" si="205"/>
        <v>64777.95</v>
      </c>
    </row>
    <row r="1025" spans="1:33" x14ac:dyDescent="0.2">
      <c r="A1025" s="11">
        <f t="shared" si="206"/>
        <v>102300</v>
      </c>
      <c r="B1025" s="15">
        <f>inputs!$C$3-MAX(0,MIN((calculations!A1025-inputs!$B$8)*0.5,inputs!$C$3))+IF(AND(inputs!$B$23="YES",A1025&lt;=inputs!$B$25),inputs!$B$24,0)</f>
        <v>11420</v>
      </c>
      <c r="C1025" s="15">
        <f>MAX(0,MIN(A1025-B1025,inputs!$C$4)*inputs!$B$3)</f>
        <v>7540.2000000000007</v>
      </c>
      <c r="D1025" s="16">
        <f>MAX(0,(MIN(A1025,inputs!$C$5)-(inputs!$C$4+B1025))*inputs!$B$4)</f>
        <v>21271.600000000002</v>
      </c>
      <c r="E1025" s="16">
        <f>MAX(0, (calculations!A1025-inputs!$C$5)*inputs!$B$5)</f>
        <v>0</v>
      </c>
      <c r="F1025" s="19">
        <f>MAX(0,inputs!$B$13*(MIN(calculations!A1025,inputs!$C$14)-inputs!$C$13))+MAX(0,inputs!$B$14*(calculations!A1025-inputs!$C$14))</f>
        <v>6035.85</v>
      </c>
      <c r="G1025" s="22">
        <f>MAX(MIN((calculations!A1025-inputs!$B$21)/10000,100%),0) * inputs!$B$18</f>
        <v>2636.4</v>
      </c>
      <c r="H1025" s="22">
        <f>IF(AND(inputs!$B$35="YES", calculations!A1025&gt;=inputs!$B$36,calculations!A1025&lt;inputs!$B$37),inputs!$B$38*MIN(2,inputs!$B$17),0)</f>
        <v>0</v>
      </c>
      <c r="I1025" s="25">
        <f>MIN(inputs!$B$32,A1025)</f>
        <v>20000</v>
      </c>
      <c r="J1025" s="25">
        <f>inputs!$B$29*(1+inputs!$B$33)-MAX(0,inputs!$B$31*(I1025-inputs!$B$30))</f>
        <v>46486.999999999993</v>
      </c>
      <c r="K1025" s="26">
        <f t="shared" si="195"/>
        <v>20000</v>
      </c>
      <c r="L1025" s="25">
        <f>MAX(0,J1025*(1+inputs!$B$33)-MAX(0,inputs!$B$31*(K1025-inputs!$B$30)))</f>
        <v>47184.304999999986</v>
      </c>
      <c r="M1025" s="26">
        <f t="shared" si="196"/>
        <v>29144.444444444445</v>
      </c>
      <c r="N1025" s="25">
        <f>MAX(0,L1025*(1+inputs!$B$33)-MAX(0,inputs!$B$31*(M1025-inputs!$B$30)))</f>
        <v>47085.629574999977</v>
      </c>
      <c r="O1025" s="26">
        <f t="shared" si="197"/>
        <v>38288.888888888891</v>
      </c>
      <c r="P1025" s="25">
        <f>MAX(0,N1025*(1+inputs!$B$33)-MAX(0,inputs!$B$31*(O1025-inputs!$B$30)))</f>
        <v>46162.474018624969</v>
      </c>
      <c r="Q1025" s="26">
        <f t="shared" si="198"/>
        <v>47433.333333333328</v>
      </c>
      <c r="R1025" s="25">
        <f>MAX(0,P1025*(1+inputs!$B$33)-MAX(0,inputs!$B$31*(Q1025-inputs!$B$30)))</f>
        <v>44402.471128904333</v>
      </c>
      <c r="S1025" s="26">
        <f t="shared" si="199"/>
        <v>56577.777777777781</v>
      </c>
      <c r="T1025" s="25">
        <f>MAX(0,R1025*(1+inputs!$B$33)-MAX(0,inputs!$B$31*(S1025-inputs!$B$30)))</f>
        <v>41793.068195837892</v>
      </c>
      <c r="U1025" s="26">
        <f t="shared" si="200"/>
        <v>65722.222222222219</v>
      </c>
      <c r="V1025" s="25">
        <f>MAX(0,T1025*(1+inputs!$B$33)-MAX(0,inputs!$B$31*(U1025-inputs!$B$30)))</f>
        <v>38321.524218775456</v>
      </c>
      <c r="W1025" s="26">
        <f t="shared" si="201"/>
        <v>74866.666666666657</v>
      </c>
      <c r="X1025" s="25">
        <f>MAX(0,V1025*(1+inputs!$B$33)-MAX(0,inputs!$B$31*(W1025-inputs!$B$30)))</f>
        <v>33974.907082057092</v>
      </c>
      <c r="Y1025" s="26">
        <f t="shared" si="202"/>
        <v>84011.111111111109</v>
      </c>
      <c r="Z1025" s="25">
        <f>MAX(0,X1025*(1+inputs!$B$33)-MAX(0,inputs!$B$31*(Y1025-inputs!$B$30)))</f>
        <v>28740.090688287946</v>
      </c>
      <c r="AA1025" s="25">
        <f>MAX(0,Y1025*(1+inputs!$B$33)-MAX(0,inputs!$B$31*(Z1025-inputs!$B$30)))</f>
        <v>84501.22961583185</v>
      </c>
      <c r="AB1025" s="26">
        <f t="shared" si="203"/>
        <v>102300</v>
      </c>
      <c r="AC1025" s="25">
        <f>MAX(0,AA1025*(1+inputs!$B$33)-MAX(0,inputs!$B$31*(AB1025-inputs!$B$30)))</f>
        <v>78378.308060069321</v>
      </c>
      <c r="AD1025" s="26">
        <f>IF(inputs!$B$27="YES",MAX(0,inputs!$B$31*(AB1025-inputs!$B$30)),0)</f>
        <v>0</v>
      </c>
      <c r="AE1025" s="3">
        <f t="shared" si="204"/>
        <v>37484.050000000003</v>
      </c>
      <c r="AF1025" s="1">
        <f t="shared" si="207"/>
        <v>0.62</v>
      </c>
      <c r="AG1025" s="8">
        <f t="shared" si="205"/>
        <v>64815.95</v>
      </c>
    </row>
    <row r="1026" spans="1:33" x14ac:dyDescent="0.2">
      <c r="A1026" s="11">
        <f t="shared" si="206"/>
        <v>102400</v>
      </c>
      <c r="B1026" s="15">
        <f>inputs!$C$3-MAX(0,MIN((calculations!A1026-inputs!$B$8)*0.5,inputs!$C$3))+IF(AND(inputs!$B$23="YES",A1026&lt;=inputs!$B$25),inputs!$B$24,0)</f>
        <v>11370</v>
      </c>
      <c r="C1026" s="15">
        <f>MAX(0,MIN(A1026-B1026,inputs!$C$4)*inputs!$B$3)</f>
        <v>7540.2000000000007</v>
      </c>
      <c r="D1026" s="16">
        <f>MAX(0,(MIN(A1026,inputs!$C$5)-(inputs!$C$4+B1026))*inputs!$B$4)</f>
        <v>21331.600000000002</v>
      </c>
      <c r="E1026" s="16">
        <f>MAX(0, (calculations!A1026-inputs!$C$5)*inputs!$B$5)</f>
        <v>0</v>
      </c>
      <c r="F1026" s="19">
        <f>MAX(0,inputs!$B$13*(MIN(calculations!A1026,inputs!$C$14)-inputs!$C$13))+MAX(0,inputs!$B$14*(calculations!A1026-inputs!$C$14))</f>
        <v>6037.85</v>
      </c>
      <c r="G1026" s="22">
        <f>MAX(MIN((calculations!A1026-inputs!$B$21)/10000,100%),0) * inputs!$B$18</f>
        <v>2636.4</v>
      </c>
      <c r="H1026" s="22">
        <f>IF(AND(inputs!$B$35="YES", calculations!A1026&gt;=inputs!$B$36,calculations!A1026&lt;inputs!$B$37),inputs!$B$38*MIN(2,inputs!$B$17),0)</f>
        <v>0</v>
      </c>
      <c r="I1026" s="25">
        <f>MIN(inputs!$B$32,A1026)</f>
        <v>20000</v>
      </c>
      <c r="J1026" s="25">
        <f>inputs!$B$29*(1+inputs!$B$33)-MAX(0,inputs!$B$31*(I1026-inputs!$B$30))</f>
        <v>46486.999999999993</v>
      </c>
      <c r="K1026" s="26">
        <f t="shared" ref="K1026:K1089" si="208">$I1026+(INT(COLUMN(K$1)/2) - 5) * ($A1026-$I1026)/9</f>
        <v>20000</v>
      </c>
      <c r="L1026" s="25">
        <f>MAX(0,J1026*(1+inputs!$B$33)-MAX(0,inputs!$B$31*(K1026-inputs!$B$30)))</f>
        <v>47184.304999999986</v>
      </c>
      <c r="M1026" s="26">
        <f t="shared" ref="M1026:M1089" si="209">$I1026+(INT(COLUMN(M$1)/2) - 5) * ($A1026-$I1026)/9</f>
        <v>29155.555555555555</v>
      </c>
      <c r="N1026" s="25">
        <f>MAX(0,L1026*(1+inputs!$B$33)-MAX(0,inputs!$B$31*(M1026-inputs!$B$30)))</f>
        <v>47084.629574999977</v>
      </c>
      <c r="O1026" s="26">
        <f t="shared" ref="O1026:O1089" si="210">$I1026+(INT(COLUMN(O$1)/2) - 5) * ($A1026-$I1026)/9</f>
        <v>38311.111111111109</v>
      </c>
      <c r="P1026" s="25">
        <f>MAX(0,N1026*(1+inputs!$B$33)-MAX(0,inputs!$B$31*(O1026-inputs!$B$30)))</f>
        <v>46159.45901862497</v>
      </c>
      <c r="Q1026" s="26">
        <f t="shared" ref="Q1026:Q1089" si="211">$I1026+(INT(COLUMN(Q$1)/2) - 5) * ($A1026-$I1026)/9</f>
        <v>47466.666666666672</v>
      </c>
      <c r="R1026" s="25">
        <f>MAX(0,P1026*(1+inputs!$B$33)-MAX(0,inputs!$B$31*(Q1026-inputs!$B$30)))</f>
        <v>44396.41090390434</v>
      </c>
      <c r="S1026" s="26">
        <f t="shared" ref="S1026:S1089" si="212">$I1026+(INT(COLUMN(S$1)/2) - 5) * ($A1026-$I1026)/9</f>
        <v>56622.222222222219</v>
      </c>
      <c r="T1026" s="25">
        <f>MAX(0,R1026*(1+inputs!$B$33)-MAX(0,inputs!$B$31*(S1026-inputs!$B$30)))</f>
        <v>41782.917067462899</v>
      </c>
      <c r="U1026" s="26">
        <f t="shared" ref="U1026:U1089" si="213">$I1026+(INT(COLUMN(U$1)/2) - 5) * ($A1026-$I1026)/9</f>
        <v>65777.777777777781</v>
      </c>
      <c r="V1026" s="25">
        <f>MAX(0,T1026*(1+inputs!$B$33)-MAX(0,inputs!$B$31*(U1026-inputs!$B$30)))</f>
        <v>38306.220823474832</v>
      </c>
      <c r="W1026" s="26">
        <f t="shared" ref="W1026:W1089" si="214">$I1026+(INT(COLUMN(W$1)/2) - 5) * ($A1026-$I1026)/9</f>
        <v>74933.333333333343</v>
      </c>
      <c r="X1026" s="25">
        <f>MAX(0,V1026*(1+inputs!$B$33)-MAX(0,inputs!$B$31*(W1026-inputs!$B$30)))</f>
        <v>33953.374135826947</v>
      </c>
      <c r="Y1026" s="26">
        <f t="shared" ref="Y1026:Y1089" si="215">$I1026+(INT(COLUMN(Y$1)/2) - 5) * ($A1026-$I1026)/9</f>
        <v>84088.888888888891</v>
      </c>
      <c r="Z1026" s="25">
        <f>MAX(0,X1026*(1+inputs!$B$33)-MAX(0,inputs!$B$31*(Y1026-inputs!$B$30)))</f>
        <v>28711.234747864346</v>
      </c>
      <c r="AA1026" s="25">
        <f>MAX(0,Y1026*(1+inputs!$B$33)-MAX(0,inputs!$B$31*(Z1026-inputs!$B$30)))</f>
        <v>84582.771094914424</v>
      </c>
      <c r="AB1026" s="26">
        <f t="shared" ref="AB1026:AB1089" si="216">$I1026+(INT(COLUMN(AB$1)/2) - 5) * ($A1026-$I1026)/9</f>
        <v>102400</v>
      </c>
      <c r="AC1026" s="25">
        <f>MAX(0,AA1026*(1+inputs!$B$33)-MAX(0,inputs!$B$31*(AB1026-inputs!$B$30)))</f>
        <v>78452.072661338127</v>
      </c>
      <c r="AD1026" s="26">
        <f>IF(inputs!$B$27="YES",MAX(0,inputs!$B$31*(AB1026-inputs!$B$30)),0)</f>
        <v>0</v>
      </c>
      <c r="AE1026" s="3">
        <f t="shared" ref="AE1026:AE1089" si="217">SUM(C1026:G1026)+AD1026-H1026</f>
        <v>37546.050000000003</v>
      </c>
      <c r="AF1026" s="1">
        <f t="shared" si="207"/>
        <v>0.62</v>
      </c>
      <c r="AG1026" s="8">
        <f t="shared" ref="AG1026:AG1089" si="218">A1026-AE1026</f>
        <v>64853.95</v>
      </c>
    </row>
    <row r="1027" spans="1:33" x14ac:dyDescent="0.2">
      <c r="A1027" s="11">
        <f t="shared" ref="A1027:A1090" si="219">(ROW(A1027)-2)*100</f>
        <v>102500</v>
      </c>
      <c r="B1027" s="15">
        <f>inputs!$C$3-MAX(0,MIN((calculations!A1027-inputs!$B$8)*0.5,inputs!$C$3))+IF(AND(inputs!$B$23="YES",A1027&lt;=inputs!$B$25),inputs!$B$24,0)</f>
        <v>11320</v>
      </c>
      <c r="C1027" s="15">
        <f>MAX(0,MIN(A1027-B1027,inputs!$C$4)*inputs!$B$3)</f>
        <v>7540.2000000000007</v>
      </c>
      <c r="D1027" s="16">
        <f>MAX(0,(MIN(A1027,inputs!$C$5)-(inputs!$C$4+B1027))*inputs!$B$4)</f>
        <v>21391.600000000002</v>
      </c>
      <c r="E1027" s="16">
        <f>MAX(0, (calculations!A1027-inputs!$C$5)*inputs!$B$5)</f>
        <v>0</v>
      </c>
      <c r="F1027" s="19">
        <f>MAX(0,inputs!$B$13*(MIN(calculations!A1027,inputs!$C$14)-inputs!$C$13))+MAX(0,inputs!$B$14*(calculations!A1027-inputs!$C$14))</f>
        <v>6039.85</v>
      </c>
      <c r="G1027" s="22">
        <f>MAX(MIN((calculations!A1027-inputs!$B$21)/10000,100%),0) * inputs!$B$18</f>
        <v>2636.4</v>
      </c>
      <c r="H1027" s="22">
        <f>IF(AND(inputs!$B$35="YES", calculations!A1027&gt;=inputs!$B$36,calculations!A1027&lt;inputs!$B$37),inputs!$B$38*MIN(2,inputs!$B$17),0)</f>
        <v>0</v>
      </c>
      <c r="I1027" s="25">
        <f>MIN(inputs!$B$32,A1027)</f>
        <v>20000</v>
      </c>
      <c r="J1027" s="25">
        <f>inputs!$B$29*(1+inputs!$B$33)-MAX(0,inputs!$B$31*(I1027-inputs!$B$30))</f>
        <v>46486.999999999993</v>
      </c>
      <c r="K1027" s="26">
        <f t="shared" si="208"/>
        <v>20000</v>
      </c>
      <c r="L1027" s="25">
        <f>MAX(0,J1027*(1+inputs!$B$33)-MAX(0,inputs!$B$31*(K1027-inputs!$B$30)))</f>
        <v>47184.304999999986</v>
      </c>
      <c r="M1027" s="26">
        <f t="shared" si="209"/>
        <v>29166.666666666664</v>
      </c>
      <c r="N1027" s="25">
        <f>MAX(0,L1027*(1+inputs!$B$33)-MAX(0,inputs!$B$31*(M1027-inputs!$B$30)))</f>
        <v>47083.629574999977</v>
      </c>
      <c r="O1027" s="26">
        <f t="shared" si="210"/>
        <v>38333.333333333328</v>
      </c>
      <c r="P1027" s="25">
        <f>MAX(0,N1027*(1+inputs!$B$33)-MAX(0,inputs!$B$31*(O1027-inputs!$B$30)))</f>
        <v>46156.44401862497</v>
      </c>
      <c r="Q1027" s="26">
        <f t="shared" si="211"/>
        <v>47500</v>
      </c>
      <c r="R1027" s="25">
        <f>MAX(0,P1027*(1+inputs!$B$33)-MAX(0,inputs!$B$31*(Q1027-inputs!$B$30)))</f>
        <v>44390.350678904339</v>
      </c>
      <c r="S1027" s="26">
        <f t="shared" si="212"/>
        <v>56666.666666666664</v>
      </c>
      <c r="T1027" s="25">
        <f>MAX(0,R1027*(1+inputs!$B$33)-MAX(0,inputs!$B$31*(S1027-inputs!$B$30)))</f>
        <v>41772.765939087898</v>
      </c>
      <c r="U1027" s="26">
        <f t="shared" si="213"/>
        <v>65833.333333333343</v>
      </c>
      <c r="V1027" s="25">
        <f>MAX(0,T1027*(1+inputs!$B$33)-MAX(0,inputs!$B$31*(U1027-inputs!$B$30)))</f>
        <v>38290.917428174209</v>
      </c>
      <c r="W1027" s="26">
        <f t="shared" si="214"/>
        <v>75000</v>
      </c>
      <c r="X1027" s="25">
        <f>MAX(0,V1027*(1+inputs!$B$33)-MAX(0,inputs!$B$31*(W1027-inputs!$B$30)))</f>
        <v>33931.841189596817</v>
      </c>
      <c r="Y1027" s="26">
        <f t="shared" si="215"/>
        <v>84166.666666666657</v>
      </c>
      <c r="Z1027" s="25">
        <f>MAX(0,X1027*(1+inputs!$B$33)-MAX(0,inputs!$B$31*(Y1027-inputs!$B$30)))</f>
        <v>28682.378807440768</v>
      </c>
      <c r="AA1027" s="25">
        <f>MAX(0,Y1027*(1+inputs!$B$33)-MAX(0,inputs!$B$31*(Z1027-inputs!$B$30)))</f>
        <v>84664.312573996969</v>
      </c>
      <c r="AB1027" s="26">
        <f t="shared" si="216"/>
        <v>102500</v>
      </c>
      <c r="AC1027" s="25">
        <f>MAX(0,AA1027*(1+inputs!$B$33)-MAX(0,inputs!$B$31*(AB1027-inputs!$B$30)))</f>
        <v>78525.837262606918</v>
      </c>
      <c r="AD1027" s="26">
        <f>IF(inputs!$B$27="YES",MAX(0,inputs!$B$31*(AB1027-inputs!$B$30)),0)</f>
        <v>0</v>
      </c>
      <c r="AE1027" s="3">
        <f t="shared" si="217"/>
        <v>37608.050000000003</v>
      </c>
      <c r="AF1027" s="1">
        <f t="shared" ref="AF1027:AF1090" si="220">(AE1028-AE1027)/100</f>
        <v>0.62</v>
      </c>
      <c r="AG1027" s="8">
        <f t="shared" si="218"/>
        <v>64891.95</v>
      </c>
    </row>
    <row r="1028" spans="1:33" x14ac:dyDescent="0.2">
      <c r="A1028" s="11">
        <f t="shared" si="219"/>
        <v>102600</v>
      </c>
      <c r="B1028" s="15">
        <f>inputs!$C$3-MAX(0,MIN((calculations!A1028-inputs!$B$8)*0.5,inputs!$C$3))+IF(AND(inputs!$B$23="YES",A1028&lt;=inputs!$B$25),inputs!$B$24,0)</f>
        <v>11270</v>
      </c>
      <c r="C1028" s="15">
        <f>MAX(0,MIN(A1028-B1028,inputs!$C$4)*inputs!$B$3)</f>
        <v>7540.2000000000007</v>
      </c>
      <c r="D1028" s="16">
        <f>MAX(0,(MIN(A1028,inputs!$C$5)-(inputs!$C$4+B1028))*inputs!$B$4)</f>
        <v>21451.600000000002</v>
      </c>
      <c r="E1028" s="16">
        <f>MAX(0, (calculations!A1028-inputs!$C$5)*inputs!$B$5)</f>
        <v>0</v>
      </c>
      <c r="F1028" s="19">
        <f>MAX(0,inputs!$B$13*(MIN(calculations!A1028,inputs!$C$14)-inputs!$C$13))+MAX(0,inputs!$B$14*(calculations!A1028-inputs!$C$14))</f>
        <v>6041.85</v>
      </c>
      <c r="G1028" s="22">
        <f>MAX(MIN((calculations!A1028-inputs!$B$21)/10000,100%),0) * inputs!$B$18</f>
        <v>2636.4</v>
      </c>
      <c r="H1028" s="22">
        <f>IF(AND(inputs!$B$35="YES", calculations!A1028&gt;=inputs!$B$36,calculations!A1028&lt;inputs!$B$37),inputs!$B$38*MIN(2,inputs!$B$17),0)</f>
        <v>0</v>
      </c>
      <c r="I1028" s="25">
        <f>MIN(inputs!$B$32,A1028)</f>
        <v>20000</v>
      </c>
      <c r="J1028" s="25">
        <f>inputs!$B$29*(1+inputs!$B$33)-MAX(0,inputs!$B$31*(I1028-inputs!$B$30))</f>
        <v>46486.999999999993</v>
      </c>
      <c r="K1028" s="26">
        <f t="shared" si="208"/>
        <v>20000</v>
      </c>
      <c r="L1028" s="25">
        <f>MAX(0,J1028*(1+inputs!$B$33)-MAX(0,inputs!$B$31*(K1028-inputs!$B$30)))</f>
        <v>47184.304999999986</v>
      </c>
      <c r="M1028" s="26">
        <f t="shared" si="209"/>
        <v>29177.777777777777</v>
      </c>
      <c r="N1028" s="25">
        <f>MAX(0,L1028*(1+inputs!$B$33)-MAX(0,inputs!$B$31*(M1028-inputs!$B$30)))</f>
        <v>47082.629574999977</v>
      </c>
      <c r="O1028" s="26">
        <f t="shared" si="210"/>
        <v>38355.555555555555</v>
      </c>
      <c r="P1028" s="25">
        <f>MAX(0,N1028*(1+inputs!$B$33)-MAX(0,inputs!$B$31*(O1028-inputs!$B$30)))</f>
        <v>46153.429018624971</v>
      </c>
      <c r="Q1028" s="26">
        <f t="shared" si="211"/>
        <v>47533.333333333328</v>
      </c>
      <c r="R1028" s="25">
        <f>MAX(0,P1028*(1+inputs!$B$33)-MAX(0,inputs!$B$31*(Q1028-inputs!$B$30)))</f>
        <v>44384.290453904337</v>
      </c>
      <c r="S1028" s="26">
        <f t="shared" si="212"/>
        <v>56711.111111111109</v>
      </c>
      <c r="T1028" s="25">
        <f>MAX(0,R1028*(1+inputs!$B$33)-MAX(0,inputs!$B$31*(S1028-inputs!$B$30)))</f>
        <v>41762.614810712897</v>
      </c>
      <c r="U1028" s="26">
        <f t="shared" si="213"/>
        <v>65888.888888888891</v>
      </c>
      <c r="V1028" s="25">
        <f>MAX(0,T1028*(1+inputs!$B$33)-MAX(0,inputs!$B$31*(U1028-inputs!$B$30)))</f>
        <v>38275.614032873586</v>
      </c>
      <c r="W1028" s="26">
        <f t="shared" si="214"/>
        <v>75066.666666666657</v>
      </c>
      <c r="X1028" s="25">
        <f>MAX(0,V1028*(1+inputs!$B$33)-MAX(0,inputs!$B$31*(W1028-inputs!$B$30)))</f>
        <v>33910.308243366686</v>
      </c>
      <c r="Y1028" s="26">
        <f t="shared" si="215"/>
        <v>84244.444444444438</v>
      </c>
      <c r="Z1028" s="25">
        <f>MAX(0,X1028*(1+inputs!$B$33)-MAX(0,inputs!$B$31*(Y1028-inputs!$B$30)))</f>
        <v>28653.522867017182</v>
      </c>
      <c r="AA1028" s="25">
        <f>MAX(0,Y1028*(1+inputs!$B$33)-MAX(0,inputs!$B$31*(Z1028-inputs!$B$30)))</f>
        <v>84745.854053079544</v>
      </c>
      <c r="AB1028" s="26">
        <f t="shared" si="216"/>
        <v>102600</v>
      </c>
      <c r="AC1028" s="25">
        <f>MAX(0,AA1028*(1+inputs!$B$33)-MAX(0,inputs!$B$31*(AB1028-inputs!$B$30)))</f>
        <v>78599.601863875723</v>
      </c>
      <c r="AD1028" s="26">
        <f>IF(inputs!$B$27="YES",MAX(0,inputs!$B$31*(AB1028-inputs!$B$30)),0)</f>
        <v>0</v>
      </c>
      <c r="AE1028" s="3">
        <f t="shared" si="217"/>
        <v>37670.050000000003</v>
      </c>
      <c r="AF1028" s="1">
        <f t="shared" si="220"/>
        <v>0.62</v>
      </c>
      <c r="AG1028" s="8">
        <f t="shared" si="218"/>
        <v>64929.95</v>
      </c>
    </row>
    <row r="1029" spans="1:33" x14ac:dyDescent="0.2">
      <c r="A1029" s="11">
        <f t="shared" si="219"/>
        <v>102700</v>
      </c>
      <c r="B1029" s="15">
        <f>inputs!$C$3-MAX(0,MIN((calculations!A1029-inputs!$B$8)*0.5,inputs!$C$3))+IF(AND(inputs!$B$23="YES",A1029&lt;=inputs!$B$25),inputs!$B$24,0)</f>
        <v>11220</v>
      </c>
      <c r="C1029" s="15">
        <f>MAX(0,MIN(A1029-B1029,inputs!$C$4)*inputs!$B$3)</f>
        <v>7540.2000000000007</v>
      </c>
      <c r="D1029" s="16">
        <f>MAX(0,(MIN(A1029,inputs!$C$5)-(inputs!$C$4+B1029))*inputs!$B$4)</f>
        <v>21511.600000000002</v>
      </c>
      <c r="E1029" s="16">
        <f>MAX(0, (calculations!A1029-inputs!$C$5)*inputs!$B$5)</f>
        <v>0</v>
      </c>
      <c r="F1029" s="19">
        <f>MAX(0,inputs!$B$13*(MIN(calculations!A1029,inputs!$C$14)-inputs!$C$13))+MAX(0,inputs!$B$14*(calculations!A1029-inputs!$C$14))</f>
        <v>6043.85</v>
      </c>
      <c r="G1029" s="22">
        <f>MAX(MIN((calculations!A1029-inputs!$B$21)/10000,100%),0) * inputs!$B$18</f>
        <v>2636.4</v>
      </c>
      <c r="H1029" s="22">
        <f>IF(AND(inputs!$B$35="YES", calculations!A1029&gt;=inputs!$B$36,calculations!A1029&lt;inputs!$B$37),inputs!$B$38*MIN(2,inputs!$B$17),0)</f>
        <v>0</v>
      </c>
      <c r="I1029" s="25">
        <f>MIN(inputs!$B$32,A1029)</f>
        <v>20000</v>
      </c>
      <c r="J1029" s="25">
        <f>inputs!$B$29*(1+inputs!$B$33)-MAX(0,inputs!$B$31*(I1029-inputs!$B$30))</f>
        <v>46486.999999999993</v>
      </c>
      <c r="K1029" s="26">
        <f t="shared" si="208"/>
        <v>20000</v>
      </c>
      <c r="L1029" s="25">
        <f>MAX(0,J1029*(1+inputs!$B$33)-MAX(0,inputs!$B$31*(K1029-inputs!$B$30)))</f>
        <v>47184.304999999986</v>
      </c>
      <c r="M1029" s="26">
        <f t="shared" si="209"/>
        <v>29188.888888888891</v>
      </c>
      <c r="N1029" s="25">
        <f>MAX(0,L1029*(1+inputs!$B$33)-MAX(0,inputs!$B$31*(M1029-inputs!$B$30)))</f>
        <v>47081.629574999977</v>
      </c>
      <c r="O1029" s="26">
        <f t="shared" si="210"/>
        <v>38377.777777777781</v>
      </c>
      <c r="P1029" s="25">
        <f>MAX(0,N1029*(1+inputs!$B$33)-MAX(0,inputs!$B$31*(O1029-inputs!$B$30)))</f>
        <v>46150.414018624972</v>
      </c>
      <c r="Q1029" s="26">
        <f t="shared" si="211"/>
        <v>47566.666666666672</v>
      </c>
      <c r="R1029" s="25">
        <f>MAX(0,P1029*(1+inputs!$B$33)-MAX(0,inputs!$B$31*(Q1029-inputs!$B$30)))</f>
        <v>44378.230228904336</v>
      </c>
      <c r="S1029" s="26">
        <f t="shared" si="212"/>
        <v>56755.555555555555</v>
      </c>
      <c r="T1029" s="25">
        <f>MAX(0,R1029*(1+inputs!$B$33)-MAX(0,inputs!$B$31*(S1029-inputs!$B$30)))</f>
        <v>41752.463682337897</v>
      </c>
      <c r="U1029" s="26">
        <f t="shared" si="213"/>
        <v>65944.444444444438</v>
      </c>
      <c r="V1029" s="25">
        <f>MAX(0,T1029*(1+inputs!$B$33)-MAX(0,inputs!$B$31*(U1029-inputs!$B$30)))</f>
        <v>38260.310637572962</v>
      </c>
      <c r="W1029" s="26">
        <f t="shared" si="214"/>
        <v>75133.333333333343</v>
      </c>
      <c r="X1029" s="25">
        <f>MAX(0,V1029*(1+inputs!$B$33)-MAX(0,inputs!$B$31*(W1029-inputs!$B$30)))</f>
        <v>33888.775297136548</v>
      </c>
      <c r="Y1029" s="26">
        <f t="shared" si="215"/>
        <v>84322.222222222219</v>
      </c>
      <c r="Z1029" s="25">
        <f>MAX(0,X1029*(1+inputs!$B$33)-MAX(0,inputs!$B$31*(Y1029-inputs!$B$30)))</f>
        <v>28624.666926593596</v>
      </c>
      <c r="AA1029" s="25">
        <f>MAX(0,Y1029*(1+inputs!$B$33)-MAX(0,inputs!$B$31*(Z1029-inputs!$B$30)))</f>
        <v>84827.395532162118</v>
      </c>
      <c r="AB1029" s="26">
        <f t="shared" si="216"/>
        <v>102700</v>
      </c>
      <c r="AC1029" s="25">
        <f>MAX(0,AA1029*(1+inputs!$B$33)-MAX(0,inputs!$B$31*(AB1029-inputs!$B$30)))</f>
        <v>78673.366465144543</v>
      </c>
      <c r="AD1029" s="26">
        <f>IF(inputs!$B$27="YES",MAX(0,inputs!$B$31*(AB1029-inputs!$B$30)),0)</f>
        <v>0</v>
      </c>
      <c r="AE1029" s="3">
        <f t="shared" si="217"/>
        <v>37732.050000000003</v>
      </c>
      <c r="AF1029" s="1">
        <f t="shared" si="220"/>
        <v>0.62</v>
      </c>
      <c r="AG1029" s="8">
        <f t="shared" si="218"/>
        <v>64967.95</v>
      </c>
    </row>
    <row r="1030" spans="1:33" x14ac:dyDescent="0.2">
      <c r="A1030" s="11">
        <f t="shared" si="219"/>
        <v>102800</v>
      </c>
      <c r="B1030" s="15">
        <f>inputs!$C$3-MAX(0,MIN((calculations!A1030-inputs!$B$8)*0.5,inputs!$C$3))+IF(AND(inputs!$B$23="YES",A1030&lt;=inputs!$B$25),inputs!$B$24,0)</f>
        <v>11170</v>
      </c>
      <c r="C1030" s="15">
        <f>MAX(0,MIN(A1030-B1030,inputs!$C$4)*inputs!$B$3)</f>
        <v>7540.2000000000007</v>
      </c>
      <c r="D1030" s="16">
        <f>MAX(0,(MIN(A1030,inputs!$C$5)-(inputs!$C$4+B1030))*inputs!$B$4)</f>
        <v>21571.600000000002</v>
      </c>
      <c r="E1030" s="16">
        <f>MAX(0, (calculations!A1030-inputs!$C$5)*inputs!$B$5)</f>
        <v>0</v>
      </c>
      <c r="F1030" s="19">
        <f>MAX(0,inputs!$B$13*(MIN(calculations!A1030,inputs!$C$14)-inputs!$C$13))+MAX(0,inputs!$B$14*(calculations!A1030-inputs!$C$14))</f>
        <v>6045.85</v>
      </c>
      <c r="G1030" s="22">
        <f>MAX(MIN((calculations!A1030-inputs!$B$21)/10000,100%),0) * inputs!$B$18</f>
        <v>2636.4</v>
      </c>
      <c r="H1030" s="22">
        <f>IF(AND(inputs!$B$35="YES", calculations!A1030&gt;=inputs!$B$36,calculations!A1030&lt;inputs!$B$37),inputs!$B$38*MIN(2,inputs!$B$17),0)</f>
        <v>0</v>
      </c>
      <c r="I1030" s="25">
        <f>MIN(inputs!$B$32,A1030)</f>
        <v>20000</v>
      </c>
      <c r="J1030" s="25">
        <f>inputs!$B$29*(1+inputs!$B$33)-MAX(0,inputs!$B$31*(I1030-inputs!$B$30))</f>
        <v>46486.999999999993</v>
      </c>
      <c r="K1030" s="26">
        <f t="shared" si="208"/>
        <v>20000</v>
      </c>
      <c r="L1030" s="25">
        <f>MAX(0,J1030*(1+inputs!$B$33)-MAX(0,inputs!$B$31*(K1030-inputs!$B$30)))</f>
        <v>47184.304999999986</v>
      </c>
      <c r="M1030" s="26">
        <f t="shared" si="209"/>
        <v>29200</v>
      </c>
      <c r="N1030" s="25">
        <f>MAX(0,L1030*(1+inputs!$B$33)-MAX(0,inputs!$B$31*(M1030-inputs!$B$30)))</f>
        <v>47080.629574999977</v>
      </c>
      <c r="O1030" s="26">
        <f t="shared" si="210"/>
        <v>38400</v>
      </c>
      <c r="P1030" s="25">
        <f>MAX(0,N1030*(1+inputs!$B$33)-MAX(0,inputs!$B$31*(O1030-inputs!$B$30)))</f>
        <v>46147.399018624972</v>
      </c>
      <c r="Q1030" s="26">
        <f t="shared" si="211"/>
        <v>47600</v>
      </c>
      <c r="R1030" s="25">
        <f>MAX(0,P1030*(1+inputs!$B$33)-MAX(0,inputs!$B$31*(Q1030-inputs!$B$30)))</f>
        <v>44372.170003904343</v>
      </c>
      <c r="S1030" s="26">
        <f t="shared" si="212"/>
        <v>56800</v>
      </c>
      <c r="T1030" s="25">
        <f>MAX(0,R1030*(1+inputs!$B$33)-MAX(0,inputs!$B$31*(S1030-inputs!$B$30)))</f>
        <v>41742.312553962904</v>
      </c>
      <c r="U1030" s="26">
        <f t="shared" si="213"/>
        <v>66000</v>
      </c>
      <c r="V1030" s="25">
        <f>MAX(0,T1030*(1+inputs!$B$33)-MAX(0,inputs!$B$31*(U1030-inputs!$B$30)))</f>
        <v>38245.007242272339</v>
      </c>
      <c r="W1030" s="26">
        <f t="shared" si="214"/>
        <v>75200</v>
      </c>
      <c r="X1030" s="25">
        <f>MAX(0,V1030*(1+inputs!$B$33)-MAX(0,inputs!$B$31*(W1030-inputs!$B$30)))</f>
        <v>33867.242350906417</v>
      </c>
      <c r="Y1030" s="26">
        <f t="shared" si="215"/>
        <v>84400</v>
      </c>
      <c r="Z1030" s="25">
        <f>MAX(0,X1030*(1+inputs!$B$33)-MAX(0,inputs!$B$31*(Y1030-inputs!$B$30)))</f>
        <v>28595.81098617001</v>
      </c>
      <c r="AA1030" s="25">
        <f>MAX(0,Y1030*(1+inputs!$B$33)-MAX(0,inputs!$B$31*(Z1030-inputs!$B$30)))</f>
        <v>84908.937011244678</v>
      </c>
      <c r="AB1030" s="26">
        <f t="shared" si="216"/>
        <v>102800</v>
      </c>
      <c r="AC1030" s="25">
        <f>MAX(0,AA1030*(1+inputs!$B$33)-MAX(0,inputs!$B$31*(AB1030-inputs!$B$30)))</f>
        <v>78747.131066413334</v>
      </c>
      <c r="AD1030" s="26">
        <f>IF(inputs!$B$27="YES",MAX(0,inputs!$B$31*(AB1030-inputs!$B$30)),0)</f>
        <v>0</v>
      </c>
      <c r="AE1030" s="3">
        <f t="shared" si="217"/>
        <v>37794.050000000003</v>
      </c>
      <c r="AF1030" s="1">
        <f t="shared" si="220"/>
        <v>0.62</v>
      </c>
      <c r="AG1030" s="8">
        <f t="shared" si="218"/>
        <v>65005.95</v>
      </c>
    </row>
    <row r="1031" spans="1:33" x14ac:dyDescent="0.2">
      <c r="A1031" s="11">
        <f t="shared" si="219"/>
        <v>102900</v>
      </c>
      <c r="B1031" s="15">
        <f>inputs!$C$3-MAX(0,MIN((calculations!A1031-inputs!$B$8)*0.5,inputs!$C$3))+IF(AND(inputs!$B$23="YES",A1031&lt;=inputs!$B$25),inputs!$B$24,0)</f>
        <v>11120</v>
      </c>
      <c r="C1031" s="15">
        <f>MAX(0,MIN(A1031-B1031,inputs!$C$4)*inputs!$B$3)</f>
        <v>7540.2000000000007</v>
      </c>
      <c r="D1031" s="16">
        <f>MAX(0,(MIN(A1031,inputs!$C$5)-(inputs!$C$4+B1031))*inputs!$B$4)</f>
        <v>21631.600000000002</v>
      </c>
      <c r="E1031" s="16">
        <f>MAX(0, (calculations!A1031-inputs!$C$5)*inputs!$B$5)</f>
        <v>0</v>
      </c>
      <c r="F1031" s="19">
        <f>MAX(0,inputs!$B$13*(MIN(calculations!A1031,inputs!$C$14)-inputs!$C$13))+MAX(0,inputs!$B$14*(calculations!A1031-inputs!$C$14))</f>
        <v>6047.85</v>
      </c>
      <c r="G1031" s="22">
        <f>MAX(MIN((calculations!A1031-inputs!$B$21)/10000,100%),0) * inputs!$B$18</f>
        <v>2636.4</v>
      </c>
      <c r="H1031" s="22">
        <f>IF(AND(inputs!$B$35="YES", calculations!A1031&gt;=inputs!$B$36,calculations!A1031&lt;inputs!$B$37),inputs!$B$38*MIN(2,inputs!$B$17),0)</f>
        <v>0</v>
      </c>
      <c r="I1031" s="25">
        <f>MIN(inputs!$B$32,A1031)</f>
        <v>20000</v>
      </c>
      <c r="J1031" s="25">
        <f>inputs!$B$29*(1+inputs!$B$33)-MAX(0,inputs!$B$31*(I1031-inputs!$B$30))</f>
        <v>46486.999999999993</v>
      </c>
      <c r="K1031" s="26">
        <f t="shared" si="208"/>
        <v>20000</v>
      </c>
      <c r="L1031" s="25">
        <f>MAX(0,J1031*(1+inputs!$B$33)-MAX(0,inputs!$B$31*(K1031-inputs!$B$30)))</f>
        <v>47184.304999999986</v>
      </c>
      <c r="M1031" s="26">
        <f t="shared" si="209"/>
        <v>29211.111111111109</v>
      </c>
      <c r="N1031" s="25">
        <f>MAX(0,L1031*(1+inputs!$B$33)-MAX(0,inputs!$B$31*(M1031-inputs!$B$30)))</f>
        <v>47079.629574999977</v>
      </c>
      <c r="O1031" s="26">
        <f t="shared" si="210"/>
        <v>38422.222222222219</v>
      </c>
      <c r="P1031" s="25">
        <f>MAX(0,N1031*(1+inputs!$B$33)-MAX(0,inputs!$B$31*(O1031-inputs!$B$30)))</f>
        <v>46144.384018624973</v>
      </c>
      <c r="Q1031" s="26">
        <f t="shared" si="211"/>
        <v>47633.333333333328</v>
      </c>
      <c r="R1031" s="25">
        <f>MAX(0,P1031*(1+inputs!$B$33)-MAX(0,inputs!$B$31*(Q1031-inputs!$B$30)))</f>
        <v>44366.109778904342</v>
      </c>
      <c r="S1031" s="26">
        <f t="shared" si="212"/>
        <v>56844.444444444445</v>
      </c>
      <c r="T1031" s="25">
        <f>MAX(0,R1031*(1+inputs!$B$33)-MAX(0,inputs!$B$31*(S1031-inputs!$B$30)))</f>
        <v>41732.161425587903</v>
      </c>
      <c r="U1031" s="26">
        <f t="shared" si="213"/>
        <v>66055.555555555562</v>
      </c>
      <c r="V1031" s="25">
        <f>MAX(0,T1031*(1+inputs!$B$33)-MAX(0,inputs!$B$31*(U1031-inputs!$B$30)))</f>
        <v>38229.703846971715</v>
      </c>
      <c r="W1031" s="26">
        <f t="shared" si="214"/>
        <v>75266.666666666657</v>
      </c>
      <c r="X1031" s="25">
        <f>MAX(0,V1031*(1+inputs!$B$33)-MAX(0,inputs!$B$31*(W1031-inputs!$B$30)))</f>
        <v>33845.709404676294</v>
      </c>
      <c r="Y1031" s="26">
        <f t="shared" si="215"/>
        <v>84477.777777777781</v>
      </c>
      <c r="Z1031" s="25">
        <f>MAX(0,X1031*(1+inputs!$B$33)-MAX(0,inputs!$B$31*(Y1031-inputs!$B$30)))</f>
        <v>28566.955045746436</v>
      </c>
      <c r="AA1031" s="25">
        <f>MAX(0,Y1031*(1+inputs!$B$33)-MAX(0,inputs!$B$31*(Z1031-inputs!$B$30)))</f>
        <v>84990.478490327252</v>
      </c>
      <c r="AB1031" s="26">
        <f t="shared" si="216"/>
        <v>102900</v>
      </c>
      <c r="AC1031" s="25">
        <f>MAX(0,AA1031*(1+inputs!$B$33)-MAX(0,inputs!$B$31*(AB1031-inputs!$B$30)))</f>
        <v>78820.895667682154</v>
      </c>
      <c r="AD1031" s="26">
        <f>IF(inputs!$B$27="YES",MAX(0,inputs!$B$31*(AB1031-inputs!$B$30)),0)</f>
        <v>0</v>
      </c>
      <c r="AE1031" s="3">
        <f t="shared" si="217"/>
        <v>37856.050000000003</v>
      </c>
      <c r="AF1031" s="1">
        <f t="shared" si="220"/>
        <v>0.62</v>
      </c>
      <c r="AG1031" s="8">
        <f t="shared" si="218"/>
        <v>65043.95</v>
      </c>
    </row>
    <row r="1032" spans="1:33" x14ac:dyDescent="0.2">
      <c r="A1032" s="11">
        <f t="shared" si="219"/>
        <v>103000</v>
      </c>
      <c r="B1032" s="15">
        <f>inputs!$C$3-MAX(0,MIN((calculations!A1032-inputs!$B$8)*0.5,inputs!$C$3))+IF(AND(inputs!$B$23="YES",A1032&lt;=inputs!$B$25),inputs!$B$24,0)</f>
        <v>11070</v>
      </c>
      <c r="C1032" s="15">
        <f>MAX(0,MIN(A1032-B1032,inputs!$C$4)*inputs!$B$3)</f>
        <v>7540.2000000000007</v>
      </c>
      <c r="D1032" s="16">
        <f>MAX(0,(MIN(A1032,inputs!$C$5)-(inputs!$C$4+B1032))*inputs!$B$4)</f>
        <v>21691.600000000002</v>
      </c>
      <c r="E1032" s="16">
        <f>MAX(0, (calculations!A1032-inputs!$C$5)*inputs!$B$5)</f>
        <v>0</v>
      </c>
      <c r="F1032" s="19">
        <f>MAX(0,inputs!$B$13*(MIN(calculations!A1032,inputs!$C$14)-inputs!$C$13))+MAX(0,inputs!$B$14*(calculations!A1032-inputs!$C$14))</f>
        <v>6049.85</v>
      </c>
      <c r="G1032" s="22">
        <f>MAX(MIN((calculations!A1032-inputs!$B$21)/10000,100%),0) * inputs!$B$18</f>
        <v>2636.4</v>
      </c>
      <c r="H1032" s="22">
        <f>IF(AND(inputs!$B$35="YES", calculations!A1032&gt;=inputs!$B$36,calculations!A1032&lt;inputs!$B$37),inputs!$B$38*MIN(2,inputs!$B$17),0)</f>
        <v>0</v>
      </c>
      <c r="I1032" s="25">
        <f>MIN(inputs!$B$32,A1032)</f>
        <v>20000</v>
      </c>
      <c r="J1032" s="25">
        <f>inputs!$B$29*(1+inputs!$B$33)-MAX(0,inputs!$B$31*(I1032-inputs!$B$30))</f>
        <v>46486.999999999993</v>
      </c>
      <c r="K1032" s="26">
        <f t="shared" si="208"/>
        <v>20000</v>
      </c>
      <c r="L1032" s="25">
        <f>MAX(0,J1032*(1+inputs!$B$33)-MAX(0,inputs!$B$31*(K1032-inputs!$B$30)))</f>
        <v>47184.304999999986</v>
      </c>
      <c r="M1032" s="26">
        <f t="shared" si="209"/>
        <v>29222.222222222223</v>
      </c>
      <c r="N1032" s="25">
        <f>MAX(0,L1032*(1+inputs!$B$33)-MAX(0,inputs!$B$31*(M1032-inputs!$B$30)))</f>
        <v>47078.629574999977</v>
      </c>
      <c r="O1032" s="26">
        <f t="shared" si="210"/>
        <v>38444.444444444445</v>
      </c>
      <c r="P1032" s="25">
        <f>MAX(0,N1032*(1+inputs!$B$33)-MAX(0,inputs!$B$31*(O1032-inputs!$B$30)))</f>
        <v>46141.369018624973</v>
      </c>
      <c r="Q1032" s="26">
        <f t="shared" si="211"/>
        <v>47666.666666666672</v>
      </c>
      <c r="R1032" s="25">
        <f>MAX(0,P1032*(1+inputs!$B$33)-MAX(0,inputs!$B$31*(Q1032-inputs!$B$30)))</f>
        <v>44360.04955390434</v>
      </c>
      <c r="S1032" s="26">
        <f t="shared" si="212"/>
        <v>56888.888888888891</v>
      </c>
      <c r="T1032" s="25">
        <f>MAX(0,R1032*(1+inputs!$B$33)-MAX(0,inputs!$B$31*(S1032-inputs!$B$30)))</f>
        <v>41722.010297212895</v>
      </c>
      <c r="U1032" s="26">
        <f t="shared" si="213"/>
        <v>66111.111111111109</v>
      </c>
      <c r="V1032" s="25">
        <f>MAX(0,T1032*(1+inputs!$B$33)-MAX(0,inputs!$B$31*(U1032-inputs!$B$30)))</f>
        <v>38214.400451671085</v>
      </c>
      <c r="W1032" s="26">
        <f t="shared" si="214"/>
        <v>75333.333333333343</v>
      </c>
      <c r="X1032" s="25">
        <f>MAX(0,V1032*(1+inputs!$B$33)-MAX(0,inputs!$B$31*(W1032-inputs!$B$30)))</f>
        <v>33824.176458446142</v>
      </c>
      <c r="Y1032" s="26">
        <f t="shared" si="215"/>
        <v>84555.555555555562</v>
      </c>
      <c r="Z1032" s="25">
        <f>MAX(0,X1032*(1+inputs!$B$33)-MAX(0,inputs!$B$31*(Y1032-inputs!$B$30)))</f>
        <v>28538.099105322828</v>
      </c>
      <c r="AA1032" s="25">
        <f>MAX(0,Y1032*(1+inputs!$B$33)-MAX(0,inputs!$B$31*(Z1032-inputs!$B$30)))</f>
        <v>85072.019969409841</v>
      </c>
      <c r="AB1032" s="26">
        <f t="shared" si="216"/>
        <v>103000</v>
      </c>
      <c r="AC1032" s="25">
        <f>MAX(0,AA1032*(1+inputs!$B$33)-MAX(0,inputs!$B$31*(AB1032-inputs!$B$30)))</f>
        <v>78894.660268950975</v>
      </c>
      <c r="AD1032" s="26">
        <f>IF(inputs!$B$27="YES",MAX(0,inputs!$B$31*(AB1032-inputs!$B$30)),0)</f>
        <v>0</v>
      </c>
      <c r="AE1032" s="3">
        <f t="shared" si="217"/>
        <v>37918.050000000003</v>
      </c>
      <c r="AF1032" s="1">
        <f t="shared" si="220"/>
        <v>0.62</v>
      </c>
      <c r="AG1032" s="8">
        <f t="shared" si="218"/>
        <v>65081.95</v>
      </c>
    </row>
    <row r="1033" spans="1:33" x14ac:dyDescent="0.2">
      <c r="A1033" s="11">
        <f t="shared" si="219"/>
        <v>103100</v>
      </c>
      <c r="B1033" s="15">
        <f>inputs!$C$3-MAX(0,MIN((calculations!A1033-inputs!$B$8)*0.5,inputs!$C$3))+IF(AND(inputs!$B$23="YES",A1033&lt;=inputs!$B$25),inputs!$B$24,0)</f>
        <v>11020</v>
      </c>
      <c r="C1033" s="15">
        <f>MAX(0,MIN(A1033-B1033,inputs!$C$4)*inputs!$B$3)</f>
        <v>7540.2000000000007</v>
      </c>
      <c r="D1033" s="16">
        <f>MAX(0,(MIN(A1033,inputs!$C$5)-(inputs!$C$4+B1033))*inputs!$B$4)</f>
        <v>21751.600000000002</v>
      </c>
      <c r="E1033" s="16">
        <f>MAX(0, (calculations!A1033-inputs!$C$5)*inputs!$B$5)</f>
        <v>0</v>
      </c>
      <c r="F1033" s="19">
        <f>MAX(0,inputs!$B$13*(MIN(calculations!A1033,inputs!$C$14)-inputs!$C$13))+MAX(0,inputs!$B$14*(calculations!A1033-inputs!$C$14))</f>
        <v>6051.85</v>
      </c>
      <c r="G1033" s="22">
        <f>MAX(MIN((calculations!A1033-inputs!$B$21)/10000,100%),0) * inputs!$B$18</f>
        <v>2636.4</v>
      </c>
      <c r="H1033" s="22">
        <f>IF(AND(inputs!$B$35="YES", calculations!A1033&gt;=inputs!$B$36,calculations!A1033&lt;inputs!$B$37),inputs!$B$38*MIN(2,inputs!$B$17),0)</f>
        <v>0</v>
      </c>
      <c r="I1033" s="25">
        <f>MIN(inputs!$B$32,A1033)</f>
        <v>20000</v>
      </c>
      <c r="J1033" s="25">
        <f>inputs!$B$29*(1+inputs!$B$33)-MAX(0,inputs!$B$31*(I1033-inputs!$B$30))</f>
        <v>46486.999999999993</v>
      </c>
      <c r="K1033" s="26">
        <f t="shared" si="208"/>
        <v>20000</v>
      </c>
      <c r="L1033" s="25">
        <f>MAX(0,J1033*(1+inputs!$B$33)-MAX(0,inputs!$B$31*(K1033-inputs!$B$30)))</f>
        <v>47184.304999999986</v>
      </c>
      <c r="M1033" s="26">
        <f t="shared" si="209"/>
        <v>29233.333333333336</v>
      </c>
      <c r="N1033" s="25">
        <f>MAX(0,L1033*(1+inputs!$B$33)-MAX(0,inputs!$B$31*(M1033-inputs!$B$30)))</f>
        <v>47077.629574999977</v>
      </c>
      <c r="O1033" s="26">
        <f t="shared" si="210"/>
        <v>38466.666666666672</v>
      </c>
      <c r="P1033" s="25">
        <f>MAX(0,N1033*(1+inputs!$B$33)-MAX(0,inputs!$B$31*(O1033-inputs!$B$30)))</f>
        <v>46138.354018624967</v>
      </c>
      <c r="Q1033" s="26">
        <f t="shared" si="211"/>
        <v>47700</v>
      </c>
      <c r="R1033" s="25">
        <f>MAX(0,P1033*(1+inputs!$B$33)-MAX(0,inputs!$B$31*(Q1033-inputs!$B$30)))</f>
        <v>44353.989328904332</v>
      </c>
      <c r="S1033" s="26">
        <f t="shared" si="212"/>
        <v>56933.333333333336</v>
      </c>
      <c r="T1033" s="25">
        <f>MAX(0,R1033*(1+inputs!$B$33)-MAX(0,inputs!$B$31*(S1033-inputs!$B$30)))</f>
        <v>41711.859168837887</v>
      </c>
      <c r="U1033" s="26">
        <f t="shared" si="213"/>
        <v>66166.666666666657</v>
      </c>
      <c r="V1033" s="25">
        <f>MAX(0,T1033*(1+inputs!$B$33)-MAX(0,inputs!$B$31*(U1033-inputs!$B$30)))</f>
        <v>38199.097056370447</v>
      </c>
      <c r="W1033" s="26">
        <f t="shared" si="214"/>
        <v>75400</v>
      </c>
      <c r="X1033" s="25">
        <f>MAX(0,V1033*(1+inputs!$B$33)-MAX(0,inputs!$B$31*(W1033-inputs!$B$30)))</f>
        <v>33802.643512215996</v>
      </c>
      <c r="Y1033" s="26">
        <f t="shared" si="215"/>
        <v>84633.333333333343</v>
      </c>
      <c r="Z1033" s="25">
        <f>MAX(0,X1033*(1+inputs!$B$33)-MAX(0,inputs!$B$31*(Y1033-inputs!$B$30)))</f>
        <v>28509.243164899228</v>
      </c>
      <c r="AA1033" s="25">
        <f>MAX(0,Y1033*(1+inputs!$B$33)-MAX(0,inputs!$B$31*(Z1033-inputs!$B$30)))</f>
        <v>85153.561448492401</v>
      </c>
      <c r="AB1033" s="26">
        <f t="shared" si="216"/>
        <v>103100</v>
      </c>
      <c r="AC1033" s="25">
        <f>MAX(0,AA1033*(1+inputs!$B$33)-MAX(0,inputs!$B$31*(AB1033-inputs!$B$30)))</f>
        <v>78968.42487021978</v>
      </c>
      <c r="AD1033" s="26">
        <f>IF(inputs!$B$27="YES",MAX(0,inputs!$B$31*(AB1033-inputs!$B$30)),0)</f>
        <v>0</v>
      </c>
      <c r="AE1033" s="3">
        <f t="shared" si="217"/>
        <v>37980.050000000003</v>
      </c>
      <c r="AF1033" s="1">
        <f t="shared" si="220"/>
        <v>0.62</v>
      </c>
      <c r="AG1033" s="8">
        <f t="shared" si="218"/>
        <v>65119.95</v>
      </c>
    </row>
    <row r="1034" spans="1:33" x14ac:dyDescent="0.2">
      <c r="A1034" s="11">
        <f t="shared" si="219"/>
        <v>103200</v>
      </c>
      <c r="B1034" s="15">
        <f>inputs!$C$3-MAX(0,MIN((calculations!A1034-inputs!$B$8)*0.5,inputs!$C$3))+IF(AND(inputs!$B$23="YES",A1034&lt;=inputs!$B$25),inputs!$B$24,0)</f>
        <v>10970</v>
      </c>
      <c r="C1034" s="15">
        <f>MAX(0,MIN(A1034-B1034,inputs!$C$4)*inputs!$B$3)</f>
        <v>7540.2000000000007</v>
      </c>
      <c r="D1034" s="16">
        <f>MAX(0,(MIN(A1034,inputs!$C$5)-(inputs!$C$4+B1034))*inputs!$B$4)</f>
        <v>21811.600000000002</v>
      </c>
      <c r="E1034" s="16">
        <f>MAX(0, (calculations!A1034-inputs!$C$5)*inputs!$B$5)</f>
        <v>0</v>
      </c>
      <c r="F1034" s="19">
        <f>MAX(0,inputs!$B$13*(MIN(calculations!A1034,inputs!$C$14)-inputs!$C$13))+MAX(0,inputs!$B$14*(calculations!A1034-inputs!$C$14))</f>
        <v>6053.85</v>
      </c>
      <c r="G1034" s="22">
        <f>MAX(MIN((calculations!A1034-inputs!$B$21)/10000,100%),0) * inputs!$B$18</f>
        <v>2636.4</v>
      </c>
      <c r="H1034" s="22">
        <f>IF(AND(inputs!$B$35="YES", calculations!A1034&gt;=inputs!$B$36,calculations!A1034&lt;inputs!$B$37),inputs!$B$38*MIN(2,inputs!$B$17),0)</f>
        <v>0</v>
      </c>
      <c r="I1034" s="25">
        <f>MIN(inputs!$B$32,A1034)</f>
        <v>20000</v>
      </c>
      <c r="J1034" s="25">
        <f>inputs!$B$29*(1+inputs!$B$33)-MAX(0,inputs!$B$31*(I1034-inputs!$B$30))</f>
        <v>46486.999999999993</v>
      </c>
      <c r="K1034" s="26">
        <f t="shared" si="208"/>
        <v>20000</v>
      </c>
      <c r="L1034" s="25">
        <f>MAX(0,J1034*(1+inputs!$B$33)-MAX(0,inputs!$B$31*(K1034-inputs!$B$30)))</f>
        <v>47184.304999999986</v>
      </c>
      <c r="M1034" s="26">
        <f t="shared" si="209"/>
        <v>29244.444444444445</v>
      </c>
      <c r="N1034" s="25">
        <f>MAX(0,L1034*(1+inputs!$B$33)-MAX(0,inputs!$B$31*(M1034-inputs!$B$30)))</f>
        <v>47076.629574999977</v>
      </c>
      <c r="O1034" s="26">
        <f t="shared" si="210"/>
        <v>38488.888888888891</v>
      </c>
      <c r="P1034" s="25">
        <f>MAX(0,N1034*(1+inputs!$B$33)-MAX(0,inputs!$B$31*(O1034-inputs!$B$30)))</f>
        <v>46135.339018624967</v>
      </c>
      <c r="Q1034" s="26">
        <f t="shared" si="211"/>
        <v>47733.333333333328</v>
      </c>
      <c r="R1034" s="25">
        <f>MAX(0,P1034*(1+inputs!$B$33)-MAX(0,inputs!$B$31*(Q1034-inputs!$B$30)))</f>
        <v>44347.929103904338</v>
      </c>
      <c r="S1034" s="26">
        <f t="shared" si="212"/>
        <v>56977.777777777781</v>
      </c>
      <c r="T1034" s="25">
        <f>MAX(0,R1034*(1+inputs!$B$33)-MAX(0,inputs!$B$31*(S1034-inputs!$B$30)))</f>
        <v>41701.708040462894</v>
      </c>
      <c r="U1034" s="26">
        <f t="shared" si="213"/>
        <v>66222.222222222219</v>
      </c>
      <c r="V1034" s="25">
        <f>MAX(0,T1034*(1+inputs!$B$33)-MAX(0,inputs!$B$31*(U1034-inputs!$B$30)))</f>
        <v>38183.793661069831</v>
      </c>
      <c r="W1034" s="26">
        <f t="shared" si="214"/>
        <v>75466.666666666657</v>
      </c>
      <c r="X1034" s="25">
        <f>MAX(0,V1034*(1+inputs!$B$33)-MAX(0,inputs!$B$31*(W1034-inputs!$B$30)))</f>
        <v>33781.110565985873</v>
      </c>
      <c r="Y1034" s="26">
        <f t="shared" si="215"/>
        <v>84711.111111111109</v>
      </c>
      <c r="Z1034" s="25">
        <f>MAX(0,X1034*(1+inputs!$B$33)-MAX(0,inputs!$B$31*(Y1034-inputs!$B$30)))</f>
        <v>28480.38722447566</v>
      </c>
      <c r="AA1034" s="25">
        <f>MAX(0,Y1034*(1+inputs!$B$33)-MAX(0,inputs!$B$31*(Z1034-inputs!$B$30)))</f>
        <v>85235.102927574961</v>
      </c>
      <c r="AB1034" s="26">
        <f t="shared" si="216"/>
        <v>103200</v>
      </c>
      <c r="AC1034" s="25">
        <f>MAX(0,AA1034*(1+inputs!$B$33)-MAX(0,inputs!$B$31*(AB1034-inputs!$B$30)))</f>
        <v>79042.189471488571</v>
      </c>
      <c r="AD1034" s="26">
        <f>IF(inputs!$B$27="YES",MAX(0,inputs!$B$31*(AB1034-inputs!$B$30)),0)</f>
        <v>0</v>
      </c>
      <c r="AE1034" s="3">
        <f t="shared" si="217"/>
        <v>38042.050000000003</v>
      </c>
      <c r="AF1034" s="1">
        <f t="shared" si="220"/>
        <v>0.62</v>
      </c>
      <c r="AG1034" s="8">
        <f t="shared" si="218"/>
        <v>65157.95</v>
      </c>
    </row>
    <row r="1035" spans="1:33" x14ac:dyDescent="0.2">
      <c r="A1035" s="11">
        <f t="shared" si="219"/>
        <v>103300</v>
      </c>
      <c r="B1035" s="15">
        <f>inputs!$C$3-MAX(0,MIN((calculations!A1035-inputs!$B$8)*0.5,inputs!$C$3))+IF(AND(inputs!$B$23="YES",A1035&lt;=inputs!$B$25),inputs!$B$24,0)</f>
        <v>10920</v>
      </c>
      <c r="C1035" s="15">
        <f>MAX(0,MIN(A1035-B1035,inputs!$C$4)*inputs!$B$3)</f>
        <v>7540.2000000000007</v>
      </c>
      <c r="D1035" s="16">
        <f>MAX(0,(MIN(A1035,inputs!$C$5)-(inputs!$C$4+B1035))*inputs!$B$4)</f>
        <v>21871.600000000002</v>
      </c>
      <c r="E1035" s="16">
        <f>MAX(0, (calculations!A1035-inputs!$C$5)*inputs!$B$5)</f>
        <v>0</v>
      </c>
      <c r="F1035" s="19">
        <f>MAX(0,inputs!$B$13*(MIN(calculations!A1035,inputs!$C$14)-inputs!$C$13))+MAX(0,inputs!$B$14*(calculations!A1035-inputs!$C$14))</f>
        <v>6055.85</v>
      </c>
      <c r="G1035" s="22">
        <f>MAX(MIN((calculations!A1035-inputs!$B$21)/10000,100%),0) * inputs!$B$18</f>
        <v>2636.4</v>
      </c>
      <c r="H1035" s="22">
        <f>IF(AND(inputs!$B$35="YES", calculations!A1035&gt;=inputs!$B$36,calculations!A1035&lt;inputs!$B$37),inputs!$B$38*MIN(2,inputs!$B$17),0)</f>
        <v>0</v>
      </c>
      <c r="I1035" s="25">
        <f>MIN(inputs!$B$32,A1035)</f>
        <v>20000</v>
      </c>
      <c r="J1035" s="25">
        <f>inputs!$B$29*(1+inputs!$B$33)-MAX(0,inputs!$B$31*(I1035-inputs!$B$30))</f>
        <v>46486.999999999993</v>
      </c>
      <c r="K1035" s="26">
        <f t="shared" si="208"/>
        <v>20000</v>
      </c>
      <c r="L1035" s="25">
        <f>MAX(0,J1035*(1+inputs!$B$33)-MAX(0,inputs!$B$31*(K1035-inputs!$B$30)))</f>
        <v>47184.304999999986</v>
      </c>
      <c r="M1035" s="26">
        <f t="shared" si="209"/>
        <v>29255.555555555555</v>
      </c>
      <c r="N1035" s="25">
        <f>MAX(0,L1035*(1+inputs!$B$33)-MAX(0,inputs!$B$31*(M1035-inputs!$B$30)))</f>
        <v>47075.629574999977</v>
      </c>
      <c r="O1035" s="26">
        <f t="shared" si="210"/>
        <v>38511.111111111109</v>
      </c>
      <c r="P1035" s="25">
        <f>MAX(0,N1035*(1+inputs!$B$33)-MAX(0,inputs!$B$31*(O1035-inputs!$B$30)))</f>
        <v>46132.324018624968</v>
      </c>
      <c r="Q1035" s="26">
        <f t="shared" si="211"/>
        <v>47766.666666666672</v>
      </c>
      <c r="R1035" s="25">
        <f>MAX(0,P1035*(1+inputs!$B$33)-MAX(0,inputs!$B$31*(Q1035-inputs!$B$30)))</f>
        <v>44341.868878904337</v>
      </c>
      <c r="S1035" s="26">
        <f t="shared" si="212"/>
        <v>57022.222222222219</v>
      </c>
      <c r="T1035" s="25">
        <f>MAX(0,R1035*(1+inputs!$B$33)-MAX(0,inputs!$B$31*(S1035-inputs!$B$30)))</f>
        <v>41691.556912087894</v>
      </c>
      <c r="U1035" s="26">
        <f t="shared" si="213"/>
        <v>66277.777777777781</v>
      </c>
      <c r="V1035" s="25">
        <f>MAX(0,T1035*(1+inputs!$B$33)-MAX(0,inputs!$B$31*(U1035-inputs!$B$30)))</f>
        <v>38168.490265769207</v>
      </c>
      <c r="W1035" s="26">
        <f t="shared" si="214"/>
        <v>75533.333333333343</v>
      </c>
      <c r="X1035" s="25">
        <f>MAX(0,V1035*(1+inputs!$B$33)-MAX(0,inputs!$B$31*(W1035-inputs!$B$30)))</f>
        <v>33759.577619755742</v>
      </c>
      <c r="Y1035" s="26">
        <f t="shared" si="215"/>
        <v>84788.888888888891</v>
      </c>
      <c r="Z1035" s="25">
        <f>MAX(0,X1035*(1+inputs!$B$33)-MAX(0,inputs!$B$31*(Y1035-inputs!$B$30)))</f>
        <v>28451.531284052075</v>
      </c>
      <c r="AA1035" s="25">
        <f>MAX(0,Y1035*(1+inputs!$B$33)-MAX(0,inputs!$B$31*(Z1035-inputs!$B$30)))</f>
        <v>85316.644406657535</v>
      </c>
      <c r="AB1035" s="26">
        <f t="shared" si="216"/>
        <v>103300</v>
      </c>
      <c r="AC1035" s="25">
        <f>MAX(0,AA1035*(1+inputs!$B$33)-MAX(0,inputs!$B$31*(AB1035-inputs!$B$30)))</f>
        <v>79115.954072757391</v>
      </c>
      <c r="AD1035" s="26">
        <f>IF(inputs!$B$27="YES",MAX(0,inputs!$B$31*(AB1035-inputs!$B$30)),0)</f>
        <v>0</v>
      </c>
      <c r="AE1035" s="3">
        <f t="shared" si="217"/>
        <v>38104.050000000003</v>
      </c>
      <c r="AF1035" s="1">
        <f t="shared" si="220"/>
        <v>0.62</v>
      </c>
      <c r="AG1035" s="8">
        <f t="shared" si="218"/>
        <v>65195.95</v>
      </c>
    </row>
    <row r="1036" spans="1:33" x14ac:dyDescent="0.2">
      <c r="A1036" s="11">
        <f t="shared" si="219"/>
        <v>103400</v>
      </c>
      <c r="B1036" s="15">
        <f>inputs!$C$3-MAX(0,MIN((calculations!A1036-inputs!$B$8)*0.5,inputs!$C$3))+IF(AND(inputs!$B$23="YES",A1036&lt;=inputs!$B$25),inputs!$B$24,0)</f>
        <v>10870</v>
      </c>
      <c r="C1036" s="15">
        <f>MAX(0,MIN(A1036-B1036,inputs!$C$4)*inputs!$B$3)</f>
        <v>7540.2000000000007</v>
      </c>
      <c r="D1036" s="16">
        <f>MAX(0,(MIN(A1036,inputs!$C$5)-(inputs!$C$4+B1036))*inputs!$B$4)</f>
        <v>21931.600000000002</v>
      </c>
      <c r="E1036" s="16">
        <f>MAX(0, (calculations!A1036-inputs!$C$5)*inputs!$B$5)</f>
        <v>0</v>
      </c>
      <c r="F1036" s="19">
        <f>MAX(0,inputs!$B$13*(MIN(calculations!A1036,inputs!$C$14)-inputs!$C$13))+MAX(0,inputs!$B$14*(calculations!A1036-inputs!$C$14))</f>
        <v>6057.85</v>
      </c>
      <c r="G1036" s="22">
        <f>MAX(MIN((calculations!A1036-inputs!$B$21)/10000,100%),0) * inputs!$B$18</f>
        <v>2636.4</v>
      </c>
      <c r="H1036" s="22">
        <f>IF(AND(inputs!$B$35="YES", calculations!A1036&gt;=inputs!$B$36,calculations!A1036&lt;inputs!$B$37),inputs!$B$38*MIN(2,inputs!$B$17),0)</f>
        <v>0</v>
      </c>
      <c r="I1036" s="25">
        <f>MIN(inputs!$B$32,A1036)</f>
        <v>20000</v>
      </c>
      <c r="J1036" s="25">
        <f>inputs!$B$29*(1+inputs!$B$33)-MAX(0,inputs!$B$31*(I1036-inputs!$B$30))</f>
        <v>46486.999999999993</v>
      </c>
      <c r="K1036" s="26">
        <f t="shared" si="208"/>
        <v>20000</v>
      </c>
      <c r="L1036" s="25">
        <f>MAX(0,J1036*(1+inputs!$B$33)-MAX(0,inputs!$B$31*(K1036-inputs!$B$30)))</f>
        <v>47184.304999999986</v>
      </c>
      <c r="M1036" s="26">
        <f t="shared" si="209"/>
        <v>29266.666666666664</v>
      </c>
      <c r="N1036" s="25">
        <f>MAX(0,L1036*(1+inputs!$B$33)-MAX(0,inputs!$B$31*(M1036-inputs!$B$30)))</f>
        <v>47074.629574999977</v>
      </c>
      <c r="O1036" s="26">
        <f t="shared" si="210"/>
        <v>38533.333333333328</v>
      </c>
      <c r="P1036" s="25">
        <f>MAX(0,N1036*(1+inputs!$B$33)-MAX(0,inputs!$B$31*(O1036-inputs!$B$30)))</f>
        <v>46129.309018624968</v>
      </c>
      <c r="Q1036" s="26">
        <f t="shared" si="211"/>
        <v>47800</v>
      </c>
      <c r="R1036" s="25">
        <f>MAX(0,P1036*(1+inputs!$B$33)-MAX(0,inputs!$B$31*(Q1036-inputs!$B$30)))</f>
        <v>44335.808653904336</v>
      </c>
      <c r="S1036" s="26">
        <f t="shared" si="212"/>
        <v>57066.666666666664</v>
      </c>
      <c r="T1036" s="25">
        <f>MAX(0,R1036*(1+inputs!$B$33)-MAX(0,inputs!$B$31*(S1036-inputs!$B$30)))</f>
        <v>41681.405783712893</v>
      </c>
      <c r="U1036" s="26">
        <f t="shared" si="213"/>
        <v>66333.333333333343</v>
      </c>
      <c r="V1036" s="25">
        <f>MAX(0,T1036*(1+inputs!$B$33)-MAX(0,inputs!$B$31*(U1036-inputs!$B$30)))</f>
        <v>38153.186870468577</v>
      </c>
      <c r="W1036" s="26">
        <f t="shared" si="214"/>
        <v>75600</v>
      </c>
      <c r="X1036" s="25">
        <f>MAX(0,V1036*(1+inputs!$B$33)-MAX(0,inputs!$B$31*(W1036-inputs!$B$30)))</f>
        <v>33738.044673525597</v>
      </c>
      <c r="Y1036" s="26">
        <f t="shared" si="215"/>
        <v>84866.666666666657</v>
      </c>
      <c r="Z1036" s="25">
        <f>MAX(0,X1036*(1+inputs!$B$33)-MAX(0,inputs!$B$31*(Y1036-inputs!$B$30)))</f>
        <v>28422.675343628482</v>
      </c>
      <c r="AA1036" s="25">
        <f>MAX(0,Y1036*(1+inputs!$B$33)-MAX(0,inputs!$B$31*(Z1036-inputs!$B$30)))</f>
        <v>85398.18588574008</v>
      </c>
      <c r="AB1036" s="26">
        <f t="shared" si="216"/>
        <v>103400</v>
      </c>
      <c r="AC1036" s="25">
        <f>MAX(0,AA1036*(1+inputs!$B$33)-MAX(0,inputs!$B$31*(AB1036-inputs!$B$30)))</f>
        <v>79189.718674026168</v>
      </c>
      <c r="AD1036" s="26">
        <f>IF(inputs!$B$27="YES",MAX(0,inputs!$B$31*(AB1036-inputs!$B$30)),0)</f>
        <v>0</v>
      </c>
      <c r="AE1036" s="3">
        <f t="shared" si="217"/>
        <v>38166.050000000003</v>
      </c>
      <c r="AF1036" s="1">
        <f t="shared" si="220"/>
        <v>0.62</v>
      </c>
      <c r="AG1036" s="8">
        <f t="shared" si="218"/>
        <v>65233.95</v>
      </c>
    </row>
    <row r="1037" spans="1:33" x14ac:dyDescent="0.2">
      <c r="A1037" s="11">
        <f t="shared" si="219"/>
        <v>103500</v>
      </c>
      <c r="B1037" s="15">
        <f>inputs!$C$3-MAX(0,MIN((calculations!A1037-inputs!$B$8)*0.5,inputs!$C$3))+IF(AND(inputs!$B$23="YES",A1037&lt;=inputs!$B$25),inputs!$B$24,0)</f>
        <v>10820</v>
      </c>
      <c r="C1037" s="15">
        <f>MAX(0,MIN(A1037-B1037,inputs!$C$4)*inputs!$B$3)</f>
        <v>7540.2000000000007</v>
      </c>
      <c r="D1037" s="16">
        <f>MAX(0,(MIN(A1037,inputs!$C$5)-(inputs!$C$4+B1037))*inputs!$B$4)</f>
        <v>21991.600000000002</v>
      </c>
      <c r="E1037" s="16">
        <f>MAX(0, (calculations!A1037-inputs!$C$5)*inputs!$B$5)</f>
        <v>0</v>
      </c>
      <c r="F1037" s="19">
        <f>MAX(0,inputs!$B$13*(MIN(calculations!A1037,inputs!$C$14)-inputs!$C$13))+MAX(0,inputs!$B$14*(calculations!A1037-inputs!$C$14))</f>
        <v>6059.85</v>
      </c>
      <c r="G1037" s="22">
        <f>MAX(MIN((calculations!A1037-inputs!$B$21)/10000,100%),0) * inputs!$B$18</f>
        <v>2636.4</v>
      </c>
      <c r="H1037" s="22">
        <f>IF(AND(inputs!$B$35="YES", calculations!A1037&gt;=inputs!$B$36,calculations!A1037&lt;inputs!$B$37),inputs!$B$38*MIN(2,inputs!$B$17),0)</f>
        <v>0</v>
      </c>
      <c r="I1037" s="25">
        <f>MIN(inputs!$B$32,A1037)</f>
        <v>20000</v>
      </c>
      <c r="J1037" s="25">
        <f>inputs!$B$29*(1+inputs!$B$33)-MAX(0,inputs!$B$31*(I1037-inputs!$B$30))</f>
        <v>46486.999999999993</v>
      </c>
      <c r="K1037" s="26">
        <f t="shared" si="208"/>
        <v>20000</v>
      </c>
      <c r="L1037" s="25">
        <f>MAX(0,J1037*(1+inputs!$B$33)-MAX(0,inputs!$B$31*(K1037-inputs!$B$30)))</f>
        <v>47184.304999999986</v>
      </c>
      <c r="M1037" s="26">
        <f t="shared" si="209"/>
        <v>29277.777777777777</v>
      </c>
      <c r="N1037" s="25">
        <f>MAX(0,L1037*(1+inputs!$B$33)-MAX(0,inputs!$B$31*(M1037-inputs!$B$30)))</f>
        <v>47073.629574999977</v>
      </c>
      <c r="O1037" s="26">
        <f t="shared" si="210"/>
        <v>38555.555555555555</v>
      </c>
      <c r="P1037" s="25">
        <f>MAX(0,N1037*(1+inputs!$B$33)-MAX(0,inputs!$B$31*(O1037-inputs!$B$30)))</f>
        <v>46126.294018624969</v>
      </c>
      <c r="Q1037" s="26">
        <f t="shared" si="211"/>
        <v>47833.333333333328</v>
      </c>
      <c r="R1037" s="25">
        <f>MAX(0,P1037*(1+inputs!$B$33)-MAX(0,inputs!$B$31*(Q1037-inputs!$B$30)))</f>
        <v>44329.748428904335</v>
      </c>
      <c r="S1037" s="26">
        <f t="shared" si="212"/>
        <v>57111.111111111109</v>
      </c>
      <c r="T1037" s="25">
        <f>MAX(0,R1037*(1+inputs!$B$33)-MAX(0,inputs!$B$31*(S1037-inputs!$B$30)))</f>
        <v>41671.254655337892</v>
      </c>
      <c r="U1037" s="26">
        <f t="shared" si="213"/>
        <v>66388.888888888891</v>
      </c>
      <c r="V1037" s="25">
        <f>MAX(0,T1037*(1+inputs!$B$33)-MAX(0,inputs!$B$31*(U1037-inputs!$B$30)))</f>
        <v>38137.883475167953</v>
      </c>
      <c r="W1037" s="26">
        <f t="shared" si="214"/>
        <v>75666.666666666657</v>
      </c>
      <c r="X1037" s="25">
        <f>MAX(0,V1037*(1+inputs!$B$33)-MAX(0,inputs!$B$31*(W1037-inputs!$B$30)))</f>
        <v>33716.511727295467</v>
      </c>
      <c r="Y1037" s="26">
        <f t="shared" si="215"/>
        <v>84944.444444444438</v>
      </c>
      <c r="Z1037" s="25">
        <f>MAX(0,X1037*(1+inputs!$B$33)-MAX(0,inputs!$B$31*(Y1037-inputs!$B$30)))</f>
        <v>28393.819403204896</v>
      </c>
      <c r="AA1037" s="25">
        <f>MAX(0,Y1037*(1+inputs!$B$33)-MAX(0,inputs!$B$31*(Z1037-inputs!$B$30)))</f>
        <v>85479.727364822655</v>
      </c>
      <c r="AB1037" s="26">
        <f t="shared" si="216"/>
        <v>103500</v>
      </c>
      <c r="AC1037" s="25">
        <f>MAX(0,AA1037*(1+inputs!$B$33)-MAX(0,inputs!$B$31*(AB1037-inputs!$B$30)))</f>
        <v>79263.483275294988</v>
      </c>
      <c r="AD1037" s="26">
        <f>IF(inputs!$B$27="YES",MAX(0,inputs!$B$31*(AB1037-inputs!$B$30)),0)</f>
        <v>0</v>
      </c>
      <c r="AE1037" s="3">
        <f t="shared" si="217"/>
        <v>38228.050000000003</v>
      </c>
      <c r="AF1037" s="1">
        <f t="shared" si="220"/>
        <v>0.62</v>
      </c>
      <c r="AG1037" s="8">
        <f t="shared" si="218"/>
        <v>65271.95</v>
      </c>
    </row>
    <row r="1038" spans="1:33" x14ac:dyDescent="0.2">
      <c r="A1038" s="11">
        <f t="shared" si="219"/>
        <v>103600</v>
      </c>
      <c r="B1038" s="15">
        <f>inputs!$C$3-MAX(0,MIN((calculations!A1038-inputs!$B$8)*0.5,inputs!$C$3))+IF(AND(inputs!$B$23="YES",A1038&lt;=inputs!$B$25),inputs!$B$24,0)</f>
        <v>10770</v>
      </c>
      <c r="C1038" s="15">
        <f>MAX(0,MIN(A1038-B1038,inputs!$C$4)*inputs!$B$3)</f>
        <v>7540.2000000000007</v>
      </c>
      <c r="D1038" s="16">
        <f>MAX(0,(MIN(A1038,inputs!$C$5)-(inputs!$C$4+B1038))*inputs!$B$4)</f>
        <v>22051.600000000002</v>
      </c>
      <c r="E1038" s="16">
        <f>MAX(0, (calculations!A1038-inputs!$C$5)*inputs!$B$5)</f>
        <v>0</v>
      </c>
      <c r="F1038" s="19">
        <f>MAX(0,inputs!$B$13*(MIN(calculations!A1038,inputs!$C$14)-inputs!$C$13))+MAX(0,inputs!$B$14*(calculations!A1038-inputs!$C$14))</f>
        <v>6061.85</v>
      </c>
      <c r="G1038" s="22">
        <f>MAX(MIN((calculations!A1038-inputs!$B$21)/10000,100%),0) * inputs!$B$18</f>
        <v>2636.4</v>
      </c>
      <c r="H1038" s="22">
        <f>IF(AND(inputs!$B$35="YES", calculations!A1038&gt;=inputs!$B$36,calculations!A1038&lt;inputs!$B$37),inputs!$B$38*MIN(2,inputs!$B$17),0)</f>
        <v>0</v>
      </c>
      <c r="I1038" s="25">
        <f>MIN(inputs!$B$32,A1038)</f>
        <v>20000</v>
      </c>
      <c r="J1038" s="25">
        <f>inputs!$B$29*(1+inputs!$B$33)-MAX(0,inputs!$B$31*(I1038-inputs!$B$30))</f>
        <v>46486.999999999993</v>
      </c>
      <c r="K1038" s="26">
        <f t="shared" si="208"/>
        <v>20000</v>
      </c>
      <c r="L1038" s="25">
        <f>MAX(0,J1038*(1+inputs!$B$33)-MAX(0,inputs!$B$31*(K1038-inputs!$B$30)))</f>
        <v>47184.304999999986</v>
      </c>
      <c r="M1038" s="26">
        <f t="shared" si="209"/>
        <v>29288.888888888891</v>
      </c>
      <c r="N1038" s="25">
        <f>MAX(0,L1038*(1+inputs!$B$33)-MAX(0,inputs!$B$31*(M1038-inputs!$B$30)))</f>
        <v>47072.629574999977</v>
      </c>
      <c r="O1038" s="26">
        <f t="shared" si="210"/>
        <v>38577.777777777781</v>
      </c>
      <c r="P1038" s="25">
        <f>MAX(0,N1038*(1+inputs!$B$33)-MAX(0,inputs!$B$31*(O1038-inputs!$B$30)))</f>
        <v>46123.279018624969</v>
      </c>
      <c r="Q1038" s="26">
        <f t="shared" si="211"/>
        <v>47866.666666666672</v>
      </c>
      <c r="R1038" s="25">
        <f>MAX(0,P1038*(1+inputs!$B$33)-MAX(0,inputs!$B$31*(Q1038-inputs!$B$30)))</f>
        <v>44323.688203904334</v>
      </c>
      <c r="S1038" s="26">
        <f t="shared" si="212"/>
        <v>57155.555555555555</v>
      </c>
      <c r="T1038" s="25">
        <f>MAX(0,R1038*(1+inputs!$B$33)-MAX(0,inputs!$B$31*(S1038-inputs!$B$30)))</f>
        <v>41661.103526962892</v>
      </c>
      <c r="U1038" s="26">
        <f t="shared" si="213"/>
        <v>66444.444444444438</v>
      </c>
      <c r="V1038" s="25">
        <f>MAX(0,T1038*(1+inputs!$B$33)-MAX(0,inputs!$B$31*(U1038-inputs!$B$30)))</f>
        <v>38122.58007986733</v>
      </c>
      <c r="W1038" s="26">
        <f t="shared" si="214"/>
        <v>75733.333333333343</v>
      </c>
      <c r="X1038" s="25">
        <f>MAX(0,V1038*(1+inputs!$B$33)-MAX(0,inputs!$B$31*(W1038-inputs!$B$30)))</f>
        <v>33694.978781065336</v>
      </c>
      <c r="Y1038" s="26">
        <f t="shared" si="215"/>
        <v>85022.222222222219</v>
      </c>
      <c r="Z1038" s="25">
        <f>MAX(0,X1038*(1+inputs!$B$33)-MAX(0,inputs!$B$31*(Y1038-inputs!$B$30)))</f>
        <v>28364.963462781318</v>
      </c>
      <c r="AA1038" s="25">
        <f>MAX(0,Y1038*(1+inputs!$B$33)-MAX(0,inputs!$B$31*(Z1038-inputs!$B$30)))</f>
        <v>85561.268843905229</v>
      </c>
      <c r="AB1038" s="26">
        <f t="shared" si="216"/>
        <v>103600</v>
      </c>
      <c r="AC1038" s="25">
        <f>MAX(0,AA1038*(1+inputs!$B$33)-MAX(0,inputs!$B$31*(AB1038-inputs!$B$30)))</f>
        <v>79337.247876563793</v>
      </c>
      <c r="AD1038" s="26">
        <f>IF(inputs!$B$27="YES",MAX(0,inputs!$B$31*(AB1038-inputs!$B$30)),0)</f>
        <v>0</v>
      </c>
      <c r="AE1038" s="3">
        <f t="shared" si="217"/>
        <v>38290.050000000003</v>
      </c>
      <c r="AF1038" s="1">
        <f t="shared" si="220"/>
        <v>0.62</v>
      </c>
      <c r="AG1038" s="8">
        <f t="shared" si="218"/>
        <v>65309.95</v>
      </c>
    </row>
    <row r="1039" spans="1:33" x14ac:dyDescent="0.2">
      <c r="A1039" s="11">
        <f t="shared" si="219"/>
        <v>103700</v>
      </c>
      <c r="B1039" s="15">
        <f>inputs!$C$3-MAX(0,MIN((calculations!A1039-inputs!$B$8)*0.5,inputs!$C$3))+IF(AND(inputs!$B$23="YES",A1039&lt;=inputs!$B$25),inputs!$B$24,0)</f>
        <v>10720</v>
      </c>
      <c r="C1039" s="15">
        <f>MAX(0,MIN(A1039-B1039,inputs!$C$4)*inputs!$B$3)</f>
        <v>7540.2000000000007</v>
      </c>
      <c r="D1039" s="16">
        <f>MAX(0,(MIN(A1039,inputs!$C$5)-(inputs!$C$4+B1039))*inputs!$B$4)</f>
        <v>22111.600000000002</v>
      </c>
      <c r="E1039" s="16">
        <f>MAX(0, (calculations!A1039-inputs!$C$5)*inputs!$B$5)</f>
        <v>0</v>
      </c>
      <c r="F1039" s="19">
        <f>MAX(0,inputs!$B$13*(MIN(calculations!A1039,inputs!$C$14)-inputs!$C$13))+MAX(0,inputs!$B$14*(calculations!A1039-inputs!$C$14))</f>
        <v>6063.85</v>
      </c>
      <c r="G1039" s="22">
        <f>MAX(MIN((calculations!A1039-inputs!$B$21)/10000,100%),0) * inputs!$B$18</f>
        <v>2636.4</v>
      </c>
      <c r="H1039" s="22">
        <f>IF(AND(inputs!$B$35="YES", calculations!A1039&gt;=inputs!$B$36,calculations!A1039&lt;inputs!$B$37),inputs!$B$38*MIN(2,inputs!$B$17),0)</f>
        <v>0</v>
      </c>
      <c r="I1039" s="25">
        <f>MIN(inputs!$B$32,A1039)</f>
        <v>20000</v>
      </c>
      <c r="J1039" s="25">
        <f>inputs!$B$29*(1+inputs!$B$33)-MAX(0,inputs!$B$31*(I1039-inputs!$B$30))</f>
        <v>46486.999999999993</v>
      </c>
      <c r="K1039" s="26">
        <f t="shared" si="208"/>
        <v>20000</v>
      </c>
      <c r="L1039" s="25">
        <f>MAX(0,J1039*(1+inputs!$B$33)-MAX(0,inputs!$B$31*(K1039-inputs!$B$30)))</f>
        <v>47184.304999999986</v>
      </c>
      <c r="M1039" s="26">
        <f t="shared" si="209"/>
        <v>29300</v>
      </c>
      <c r="N1039" s="25">
        <f>MAX(0,L1039*(1+inputs!$B$33)-MAX(0,inputs!$B$31*(M1039-inputs!$B$30)))</f>
        <v>47071.629574999977</v>
      </c>
      <c r="O1039" s="26">
        <f t="shared" si="210"/>
        <v>38600</v>
      </c>
      <c r="P1039" s="25">
        <f>MAX(0,N1039*(1+inputs!$B$33)-MAX(0,inputs!$B$31*(O1039-inputs!$B$30)))</f>
        <v>46120.26401862497</v>
      </c>
      <c r="Q1039" s="26">
        <f t="shared" si="211"/>
        <v>47900</v>
      </c>
      <c r="R1039" s="25">
        <f>MAX(0,P1039*(1+inputs!$B$33)-MAX(0,inputs!$B$31*(Q1039-inputs!$B$30)))</f>
        <v>44317.62797890434</v>
      </c>
      <c r="S1039" s="26">
        <f t="shared" si="212"/>
        <v>57200</v>
      </c>
      <c r="T1039" s="25">
        <f>MAX(0,R1039*(1+inputs!$B$33)-MAX(0,inputs!$B$31*(S1039-inputs!$B$30)))</f>
        <v>41650.952398587899</v>
      </c>
      <c r="U1039" s="26">
        <f t="shared" si="213"/>
        <v>66500</v>
      </c>
      <c r="V1039" s="25">
        <f>MAX(0,T1039*(1+inputs!$B$33)-MAX(0,inputs!$B$31*(U1039-inputs!$B$30)))</f>
        <v>38107.276684566714</v>
      </c>
      <c r="W1039" s="26">
        <f t="shared" si="214"/>
        <v>75800</v>
      </c>
      <c r="X1039" s="25">
        <f>MAX(0,V1039*(1+inputs!$B$33)-MAX(0,inputs!$B$31*(W1039-inputs!$B$30)))</f>
        <v>33673.445834835205</v>
      </c>
      <c r="Y1039" s="26">
        <f t="shared" si="215"/>
        <v>85100</v>
      </c>
      <c r="Z1039" s="25">
        <f>MAX(0,X1039*(1+inputs!$B$33)-MAX(0,inputs!$B$31*(Y1039-inputs!$B$30)))</f>
        <v>28336.107522357732</v>
      </c>
      <c r="AA1039" s="25">
        <f>MAX(0,Y1039*(1+inputs!$B$33)-MAX(0,inputs!$B$31*(Z1039-inputs!$B$30)))</f>
        <v>85642.810322987789</v>
      </c>
      <c r="AB1039" s="26">
        <f t="shared" si="216"/>
        <v>103700</v>
      </c>
      <c r="AC1039" s="25">
        <f>MAX(0,AA1039*(1+inputs!$B$33)-MAX(0,inputs!$B$31*(AB1039-inputs!$B$30)))</f>
        <v>79411.012477832599</v>
      </c>
      <c r="AD1039" s="26">
        <f>IF(inputs!$B$27="YES",MAX(0,inputs!$B$31*(AB1039-inputs!$B$30)),0)</f>
        <v>0</v>
      </c>
      <c r="AE1039" s="3">
        <f t="shared" si="217"/>
        <v>38352.050000000003</v>
      </c>
      <c r="AF1039" s="1">
        <f t="shared" si="220"/>
        <v>0.62</v>
      </c>
      <c r="AG1039" s="8">
        <f t="shared" si="218"/>
        <v>65347.95</v>
      </c>
    </row>
    <row r="1040" spans="1:33" x14ac:dyDescent="0.2">
      <c r="A1040" s="11">
        <f t="shared" si="219"/>
        <v>103800</v>
      </c>
      <c r="B1040" s="15">
        <f>inputs!$C$3-MAX(0,MIN((calculations!A1040-inputs!$B$8)*0.5,inputs!$C$3))+IF(AND(inputs!$B$23="YES",A1040&lt;=inputs!$B$25),inputs!$B$24,0)</f>
        <v>10670</v>
      </c>
      <c r="C1040" s="15">
        <f>MAX(0,MIN(A1040-B1040,inputs!$C$4)*inputs!$B$3)</f>
        <v>7540.2000000000007</v>
      </c>
      <c r="D1040" s="16">
        <f>MAX(0,(MIN(A1040,inputs!$C$5)-(inputs!$C$4+B1040))*inputs!$B$4)</f>
        <v>22171.600000000002</v>
      </c>
      <c r="E1040" s="16">
        <f>MAX(0, (calculations!A1040-inputs!$C$5)*inputs!$B$5)</f>
        <v>0</v>
      </c>
      <c r="F1040" s="19">
        <f>MAX(0,inputs!$B$13*(MIN(calculations!A1040,inputs!$C$14)-inputs!$C$13))+MAX(0,inputs!$B$14*(calculations!A1040-inputs!$C$14))</f>
        <v>6065.85</v>
      </c>
      <c r="G1040" s="22">
        <f>MAX(MIN((calculations!A1040-inputs!$B$21)/10000,100%),0) * inputs!$B$18</f>
        <v>2636.4</v>
      </c>
      <c r="H1040" s="22">
        <f>IF(AND(inputs!$B$35="YES", calculations!A1040&gt;=inputs!$B$36,calculations!A1040&lt;inputs!$B$37),inputs!$B$38*MIN(2,inputs!$B$17),0)</f>
        <v>0</v>
      </c>
      <c r="I1040" s="25">
        <f>MIN(inputs!$B$32,A1040)</f>
        <v>20000</v>
      </c>
      <c r="J1040" s="25">
        <f>inputs!$B$29*(1+inputs!$B$33)-MAX(0,inputs!$B$31*(I1040-inputs!$B$30))</f>
        <v>46486.999999999993</v>
      </c>
      <c r="K1040" s="26">
        <f t="shared" si="208"/>
        <v>20000</v>
      </c>
      <c r="L1040" s="25">
        <f>MAX(0,J1040*(1+inputs!$B$33)-MAX(0,inputs!$B$31*(K1040-inputs!$B$30)))</f>
        <v>47184.304999999986</v>
      </c>
      <c r="M1040" s="26">
        <f t="shared" si="209"/>
        <v>29311.111111111109</v>
      </c>
      <c r="N1040" s="25">
        <f>MAX(0,L1040*(1+inputs!$B$33)-MAX(0,inputs!$B$31*(M1040-inputs!$B$30)))</f>
        <v>47070.629574999977</v>
      </c>
      <c r="O1040" s="26">
        <f t="shared" si="210"/>
        <v>38622.222222222219</v>
      </c>
      <c r="P1040" s="25">
        <f>MAX(0,N1040*(1+inputs!$B$33)-MAX(0,inputs!$B$31*(O1040-inputs!$B$30)))</f>
        <v>46117.249018624971</v>
      </c>
      <c r="Q1040" s="26">
        <f t="shared" si="211"/>
        <v>47933.333333333328</v>
      </c>
      <c r="R1040" s="25">
        <f>MAX(0,P1040*(1+inputs!$B$33)-MAX(0,inputs!$B$31*(Q1040-inputs!$B$30)))</f>
        <v>44311.567753904339</v>
      </c>
      <c r="S1040" s="26">
        <f t="shared" si="212"/>
        <v>57244.444444444445</v>
      </c>
      <c r="T1040" s="25">
        <f>MAX(0,R1040*(1+inputs!$B$33)-MAX(0,inputs!$B$31*(S1040-inputs!$B$30)))</f>
        <v>41640.801270212898</v>
      </c>
      <c r="U1040" s="26">
        <f t="shared" si="213"/>
        <v>66555.555555555562</v>
      </c>
      <c r="V1040" s="25">
        <f>MAX(0,T1040*(1+inputs!$B$33)-MAX(0,inputs!$B$31*(U1040-inputs!$B$30)))</f>
        <v>38091.973289266083</v>
      </c>
      <c r="W1040" s="26">
        <f t="shared" si="214"/>
        <v>75866.666666666657</v>
      </c>
      <c r="X1040" s="25">
        <f>MAX(0,V1040*(1+inputs!$B$33)-MAX(0,inputs!$B$31*(W1040-inputs!$B$30)))</f>
        <v>33651.912888605075</v>
      </c>
      <c r="Y1040" s="26">
        <f t="shared" si="215"/>
        <v>85177.777777777781</v>
      </c>
      <c r="Z1040" s="25">
        <f>MAX(0,X1040*(1+inputs!$B$33)-MAX(0,inputs!$B$31*(Y1040-inputs!$B$30)))</f>
        <v>28307.251581934142</v>
      </c>
      <c r="AA1040" s="25">
        <f>MAX(0,Y1040*(1+inputs!$B$33)-MAX(0,inputs!$B$31*(Z1040-inputs!$B$30)))</f>
        <v>85724.351802070363</v>
      </c>
      <c r="AB1040" s="26">
        <f t="shared" si="216"/>
        <v>103800</v>
      </c>
      <c r="AC1040" s="25">
        <f>MAX(0,AA1040*(1+inputs!$B$33)-MAX(0,inputs!$B$31*(AB1040-inputs!$B$30)))</f>
        <v>79484.777079101405</v>
      </c>
      <c r="AD1040" s="26">
        <f>IF(inputs!$B$27="YES",MAX(0,inputs!$B$31*(AB1040-inputs!$B$30)),0)</f>
        <v>0</v>
      </c>
      <c r="AE1040" s="3">
        <f t="shared" si="217"/>
        <v>38414.050000000003</v>
      </c>
      <c r="AF1040" s="1">
        <f t="shared" si="220"/>
        <v>0.62</v>
      </c>
      <c r="AG1040" s="8">
        <f t="shared" si="218"/>
        <v>65385.95</v>
      </c>
    </row>
    <row r="1041" spans="1:33" x14ac:dyDescent="0.2">
      <c r="A1041" s="11">
        <f t="shared" si="219"/>
        <v>103900</v>
      </c>
      <c r="B1041" s="15">
        <f>inputs!$C$3-MAX(0,MIN((calculations!A1041-inputs!$B$8)*0.5,inputs!$C$3))+IF(AND(inputs!$B$23="YES",A1041&lt;=inputs!$B$25),inputs!$B$24,0)</f>
        <v>10620</v>
      </c>
      <c r="C1041" s="15">
        <f>MAX(0,MIN(A1041-B1041,inputs!$C$4)*inputs!$B$3)</f>
        <v>7540.2000000000007</v>
      </c>
      <c r="D1041" s="16">
        <f>MAX(0,(MIN(A1041,inputs!$C$5)-(inputs!$C$4+B1041))*inputs!$B$4)</f>
        <v>22231.600000000002</v>
      </c>
      <c r="E1041" s="16">
        <f>MAX(0, (calculations!A1041-inputs!$C$5)*inputs!$B$5)</f>
        <v>0</v>
      </c>
      <c r="F1041" s="19">
        <f>MAX(0,inputs!$B$13*(MIN(calculations!A1041,inputs!$C$14)-inputs!$C$13))+MAX(0,inputs!$B$14*(calculations!A1041-inputs!$C$14))</f>
        <v>6067.85</v>
      </c>
      <c r="G1041" s="22">
        <f>MAX(MIN((calculations!A1041-inputs!$B$21)/10000,100%),0) * inputs!$B$18</f>
        <v>2636.4</v>
      </c>
      <c r="H1041" s="22">
        <f>IF(AND(inputs!$B$35="YES", calculations!A1041&gt;=inputs!$B$36,calculations!A1041&lt;inputs!$B$37),inputs!$B$38*MIN(2,inputs!$B$17),0)</f>
        <v>0</v>
      </c>
      <c r="I1041" s="25">
        <f>MIN(inputs!$B$32,A1041)</f>
        <v>20000</v>
      </c>
      <c r="J1041" s="25">
        <f>inputs!$B$29*(1+inputs!$B$33)-MAX(0,inputs!$B$31*(I1041-inputs!$B$30))</f>
        <v>46486.999999999993</v>
      </c>
      <c r="K1041" s="26">
        <f t="shared" si="208"/>
        <v>20000</v>
      </c>
      <c r="L1041" s="25">
        <f>MAX(0,J1041*(1+inputs!$B$33)-MAX(0,inputs!$B$31*(K1041-inputs!$B$30)))</f>
        <v>47184.304999999986</v>
      </c>
      <c r="M1041" s="26">
        <f t="shared" si="209"/>
        <v>29322.222222222223</v>
      </c>
      <c r="N1041" s="25">
        <f>MAX(0,L1041*(1+inputs!$B$33)-MAX(0,inputs!$B$31*(M1041-inputs!$B$30)))</f>
        <v>47069.629574999977</v>
      </c>
      <c r="O1041" s="26">
        <f t="shared" si="210"/>
        <v>38644.444444444445</v>
      </c>
      <c r="P1041" s="25">
        <f>MAX(0,N1041*(1+inputs!$B$33)-MAX(0,inputs!$B$31*(O1041-inputs!$B$30)))</f>
        <v>46114.234018624971</v>
      </c>
      <c r="Q1041" s="26">
        <f t="shared" si="211"/>
        <v>47966.666666666672</v>
      </c>
      <c r="R1041" s="25">
        <f>MAX(0,P1041*(1+inputs!$B$33)-MAX(0,inputs!$B$31*(Q1041-inputs!$B$30)))</f>
        <v>44305.507528904338</v>
      </c>
      <c r="S1041" s="26">
        <f t="shared" si="212"/>
        <v>57288.888888888891</v>
      </c>
      <c r="T1041" s="25">
        <f>MAX(0,R1041*(1+inputs!$B$33)-MAX(0,inputs!$B$31*(S1041-inputs!$B$30)))</f>
        <v>41630.650141837898</v>
      </c>
      <c r="U1041" s="26">
        <f t="shared" si="213"/>
        <v>66611.111111111109</v>
      </c>
      <c r="V1041" s="25">
        <f>MAX(0,T1041*(1+inputs!$B$33)-MAX(0,inputs!$B$31*(U1041-inputs!$B$30)))</f>
        <v>38076.66989396546</v>
      </c>
      <c r="W1041" s="26">
        <f t="shared" si="214"/>
        <v>75933.333333333343</v>
      </c>
      <c r="X1041" s="25">
        <f>MAX(0,V1041*(1+inputs!$B$33)-MAX(0,inputs!$B$31*(W1041-inputs!$B$30)))</f>
        <v>33630.379942374937</v>
      </c>
      <c r="Y1041" s="26">
        <f t="shared" si="215"/>
        <v>85255.555555555562</v>
      </c>
      <c r="Z1041" s="25">
        <f>MAX(0,X1041*(1+inputs!$B$33)-MAX(0,inputs!$B$31*(Y1041-inputs!$B$30)))</f>
        <v>28278.395641510557</v>
      </c>
      <c r="AA1041" s="25">
        <f>MAX(0,Y1041*(1+inputs!$B$33)-MAX(0,inputs!$B$31*(Z1041-inputs!$B$30)))</f>
        <v>85805.893281152938</v>
      </c>
      <c r="AB1041" s="26">
        <f t="shared" si="216"/>
        <v>103900</v>
      </c>
      <c r="AC1041" s="25">
        <f>MAX(0,AA1041*(1+inputs!$B$33)-MAX(0,inputs!$B$31*(AB1041-inputs!$B$30)))</f>
        <v>79558.541680370225</v>
      </c>
      <c r="AD1041" s="26">
        <f>IF(inputs!$B$27="YES",MAX(0,inputs!$B$31*(AB1041-inputs!$B$30)),0)</f>
        <v>0</v>
      </c>
      <c r="AE1041" s="3">
        <f t="shared" si="217"/>
        <v>38476.050000000003</v>
      </c>
      <c r="AF1041" s="1">
        <f t="shared" si="220"/>
        <v>0.62</v>
      </c>
      <c r="AG1041" s="8">
        <f t="shared" si="218"/>
        <v>65423.95</v>
      </c>
    </row>
    <row r="1042" spans="1:33" x14ac:dyDescent="0.2">
      <c r="A1042" s="11">
        <f t="shared" si="219"/>
        <v>104000</v>
      </c>
      <c r="B1042" s="15">
        <f>inputs!$C$3-MAX(0,MIN((calculations!A1042-inputs!$B$8)*0.5,inputs!$C$3))+IF(AND(inputs!$B$23="YES",A1042&lt;=inputs!$B$25),inputs!$B$24,0)</f>
        <v>10570</v>
      </c>
      <c r="C1042" s="15">
        <f>MAX(0,MIN(A1042-B1042,inputs!$C$4)*inputs!$B$3)</f>
        <v>7540.2000000000007</v>
      </c>
      <c r="D1042" s="16">
        <f>MAX(0,(MIN(A1042,inputs!$C$5)-(inputs!$C$4+B1042))*inputs!$B$4)</f>
        <v>22291.600000000002</v>
      </c>
      <c r="E1042" s="16">
        <f>MAX(0, (calculations!A1042-inputs!$C$5)*inputs!$B$5)</f>
        <v>0</v>
      </c>
      <c r="F1042" s="19">
        <f>MAX(0,inputs!$B$13*(MIN(calculations!A1042,inputs!$C$14)-inputs!$C$13))+MAX(0,inputs!$B$14*(calculations!A1042-inputs!$C$14))</f>
        <v>6069.85</v>
      </c>
      <c r="G1042" s="22">
        <f>MAX(MIN((calculations!A1042-inputs!$B$21)/10000,100%),0) * inputs!$B$18</f>
        <v>2636.4</v>
      </c>
      <c r="H1042" s="22">
        <f>IF(AND(inputs!$B$35="YES", calculations!A1042&gt;=inputs!$B$36,calculations!A1042&lt;inputs!$B$37),inputs!$B$38*MIN(2,inputs!$B$17),0)</f>
        <v>0</v>
      </c>
      <c r="I1042" s="25">
        <f>MIN(inputs!$B$32,A1042)</f>
        <v>20000</v>
      </c>
      <c r="J1042" s="25">
        <f>inputs!$B$29*(1+inputs!$B$33)-MAX(0,inputs!$B$31*(I1042-inputs!$B$30))</f>
        <v>46486.999999999993</v>
      </c>
      <c r="K1042" s="26">
        <f t="shared" si="208"/>
        <v>20000</v>
      </c>
      <c r="L1042" s="25">
        <f>MAX(0,J1042*(1+inputs!$B$33)-MAX(0,inputs!$B$31*(K1042-inputs!$B$30)))</f>
        <v>47184.304999999986</v>
      </c>
      <c r="M1042" s="26">
        <f t="shared" si="209"/>
        <v>29333.333333333336</v>
      </c>
      <c r="N1042" s="25">
        <f>MAX(0,L1042*(1+inputs!$B$33)-MAX(0,inputs!$B$31*(M1042-inputs!$B$30)))</f>
        <v>47068.629574999977</v>
      </c>
      <c r="O1042" s="26">
        <f t="shared" si="210"/>
        <v>38666.666666666672</v>
      </c>
      <c r="P1042" s="25">
        <f>MAX(0,N1042*(1+inputs!$B$33)-MAX(0,inputs!$B$31*(O1042-inputs!$B$30)))</f>
        <v>46111.219018624972</v>
      </c>
      <c r="Q1042" s="26">
        <f t="shared" si="211"/>
        <v>48000</v>
      </c>
      <c r="R1042" s="25">
        <f>MAX(0,P1042*(1+inputs!$B$33)-MAX(0,inputs!$B$31*(Q1042-inputs!$B$30)))</f>
        <v>44299.447303904337</v>
      </c>
      <c r="S1042" s="26">
        <f t="shared" si="212"/>
        <v>57333.333333333336</v>
      </c>
      <c r="T1042" s="25">
        <f>MAX(0,R1042*(1+inputs!$B$33)-MAX(0,inputs!$B$31*(S1042-inputs!$B$30)))</f>
        <v>41620.499013462897</v>
      </c>
      <c r="U1042" s="26">
        <f t="shared" si="213"/>
        <v>66666.666666666657</v>
      </c>
      <c r="V1042" s="25">
        <f>MAX(0,T1042*(1+inputs!$B$33)-MAX(0,inputs!$B$31*(U1042-inputs!$B$30)))</f>
        <v>38061.366498664836</v>
      </c>
      <c r="W1042" s="26">
        <f t="shared" si="214"/>
        <v>76000</v>
      </c>
      <c r="X1042" s="25">
        <f>MAX(0,V1042*(1+inputs!$B$33)-MAX(0,inputs!$B$31*(W1042-inputs!$B$30)))</f>
        <v>33608.846996144806</v>
      </c>
      <c r="Y1042" s="26">
        <f t="shared" si="215"/>
        <v>85333.333333333343</v>
      </c>
      <c r="Z1042" s="25">
        <f>MAX(0,X1042*(1+inputs!$B$33)-MAX(0,inputs!$B$31*(Y1042-inputs!$B$30)))</f>
        <v>28249.539701086971</v>
      </c>
      <c r="AA1042" s="25">
        <f>MAX(0,Y1042*(1+inputs!$B$33)-MAX(0,inputs!$B$31*(Z1042-inputs!$B$30)))</f>
        <v>85887.434760235497</v>
      </c>
      <c r="AB1042" s="26">
        <f t="shared" si="216"/>
        <v>104000</v>
      </c>
      <c r="AC1042" s="25">
        <f>MAX(0,AA1042*(1+inputs!$B$33)-MAX(0,inputs!$B$31*(AB1042-inputs!$B$30)))</f>
        <v>79632.306281639016</v>
      </c>
      <c r="AD1042" s="26">
        <f>IF(inputs!$B$27="YES",MAX(0,inputs!$B$31*(AB1042-inputs!$B$30)),0)</f>
        <v>0</v>
      </c>
      <c r="AE1042" s="3">
        <f t="shared" si="217"/>
        <v>38538.050000000003</v>
      </c>
      <c r="AF1042" s="1">
        <f t="shared" si="220"/>
        <v>0.62</v>
      </c>
      <c r="AG1042" s="8">
        <f t="shared" si="218"/>
        <v>65461.95</v>
      </c>
    </row>
    <row r="1043" spans="1:33" x14ac:dyDescent="0.2">
      <c r="A1043" s="11">
        <f t="shared" si="219"/>
        <v>104100</v>
      </c>
      <c r="B1043" s="15">
        <f>inputs!$C$3-MAX(0,MIN((calculations!A1043-inputs!$B$8)*0.5,inputs!$C$3))+IF(AND(inputs!$B$23="YES",A1043&lt;=inputs!$B$25),inputs!$B$24,0)</f>
        <v>10520</v>
      </c>
      <c r="C1043" s="15">
        <f>MAX(0,MIN(A1043-B1043,inputs!$C$4)*inputs!$B$3)</f>
        <v>7540.2000000000007</v>
      </c>
      <c r="D1043" s="16">
        <f>MAX(0,(MIN(A1043,inputs!$C$5)-(inputs!$C$4+B1043))*inputs!$B$4)</f>
        <v>22351.600000000002</v>
      </c>
      <c r="E1043" s="16">
        <f>MAX(0, (calculations!A1043-inputs!$C$5)*inputs!$B$5)</f>
        <v>0</v>
      </c>
      <c r="F1043" s="19">
        <f>MAX(0,inputs!$B$13*(MIN(calculations!A1043,inputs!$C$14)-inputs!$C$13))+MAX(0,inputs!$B$14*(calculations!A1043-inputs!$C$14))</f>
        <v>6071.85</v>
      </c>
      <c r="G1043" s="22">
        <f>MAX(MIN((calculations!A1043-inputs!$B$21)/10000,100%),0) * inputs!$B$18</f>
        <v>2636.4</v>
      </c>
      <c r="H1043" s="22">
        <f>IF(AND(inputs!$B$35="YES", calculations!A1043&gt;=inputs!$B$36,calculations!A1043&lt;inputs!$B$37),inputs!$B$38*MIN(2,inputs!$B$17),0)</f>
        <v>0</v>
      </c>
      <c r="I1043" s="25">
        <f>MIN(inputs!$B$32,A1043)</f>
        <v>20000</v>
      </c>
      <c r="J1043" s="25">
        <f>inputs!$B$29*(1+inputs!$B$33)-MAX(0,inputs!$B$31*(I1043-inputs!$B$30))</f>
        <v>46486.999999999993</v>
      </c>
      <c r="K1043" s="26">
        <f t="shared" si="208"/>
        <v>20000</v>
      </c>
      <c r="L1043" s="25">
        <f>MAX(0,J1043*(1+inputs!$B$33)-MAX(0,inputs!$B$31*(K1043-inputs!$B$30)))</f>
        <v>47184.304999999986</v>
      </c>
      <c r="M1043" s="26">
        <f t="shared" si="209"/>
        <v>29344.444444444445</v>
      </c>
      <c r="N1043" s="25">
        <f>MAX(0,L1043*(1+inputs!$B$33)-MAX(0,inputs!$B$31*(M1043-inputs!$B$30)))</f>
        <v>47067.629574999977</v>
      </c>
      <c r="O1043" s="26">
        <f t="shared" si="210"/>
        <v>38688.888888888891</v>
      </c>
      <c r="P1043" s="25">
        <f>MAX(0,N1043*(1+inputs!$B$33)-MAX(0,inputs!$B$31*(O1043-inputs!$B$30)))</f>
        <v>46108.204018624972</v>
      </c>
      <c r="Q1043" s="26">
        <f t="shared" si="211"/>
        <v>48033.333333333328</v>
      </c>
      <c r="R1043" s="25">
        <f>MAX(0,P1043*(1+inputs!$B$33)-MAX(0,inputs!$B$31*(Q1043-inputs!$B$30)))</f>
        <v>44293.387078904343</v>
      </c>
      <c r="S1043" s="26">
        <f t="shared" si="212"/>
        <v>57377.777777777781</v>
      </c>
      <c r="T1043" s="25">
        <f>MAX(0,R1043*(1+inputs!$B$33)-MAX(0,inputs!$B$31*(S1043-inputs!$B$30)))</f>
        <v>41610.347885087904</v>
      </c>
      <c r="U1043" s="26">
        <f t="shared" si="213"/>
        <v>66722.222222222219</v>
      </c>
      <c r="V1043" s="25">
        <f>MAX(0,T1043*(1+inputs!$B$33)-MAX(0,inputs!$B$31*(U1043-inputs!$B$30)))</f>
        <v>38046.063103364213</v>
      </c>
      <c r="W1043" s="26">
        <f t="shared" si="214"/>
        <v>76066.666666666657</v>
      </c>
      <c r="X1043" s="25">
        <f>MAX(0,V1043*(1+inputs!$B$33)-MAX(0,inputs!$B$31*(W1043-inputs!$B$30)))</f>
        <v>33587.314049914668</v>
      </c>
      <c r="Y1043" s="26">
        <f t="shared" si="215"/>
        <v>85411.111111111109</v>
      </c>
      <c r="Z1043" s="25">
        <f>MAX(0,X1043*(1+inputs!$B$33)-MAX(0,inputs!$B$31*(Y1043-inputs!$B$30)))</f>
        <v>28220.683760663389</v>
      </c>
      <c r="AA1043" s="25">
        <f>MAX(0,Y1043*(1+inputs!$B$33)-MAX(0,inputs!$B$31*(Z1043-inputs!$B$30)))</f>
        <v>85968.976239318057</v>
      </c>
      <c r="AB1043" s="26">
        <f t="shared" si="216"/>
        <v>104100</v>
      </c>
      <c r="AC1043" s="25">
        <f>MAX(0,AA1043*(1+inputs!$B$33)-MAX(0,inputs!$B$31*(AB1043-inputs!$B$30)))</f>
        <v>79706.070882907821</v>
      </c>
      <c r="AD1043" s="26">
        <f>IF(inputs!$B$27="YES",MAX(0,inputs!$B$31*(AB1043-inputs!$B$30)),0)</f>
        <v>0</v>
      </c>
      <c r="AE1043" s="3">
        <f t="shared" si="217"/>
        <v>38600.050000000003</v>
      </c>
      <c r="AF1043" s="1">
        <f t="shared" si="220"/>
        <v>0.62</v>
      </c>
      <c r="AG1043" s="8">
        <f t="shared" si="218"/>
        <v>65499.95</v>
      </c>
    </row>
    <row r="1044" spans="1:33" x14ac:dyDescent="0.2">
      <c r="A1044" s="11">
        <f t="shared" si="219"/>
        <v>104200</v>
      </c>
      <c r="B1044" s="15">
        <f>inputs!$C$3-MAX(0,MIN((calculations!A1044-inputs!$B$8)*0.5,inputs!$C$3))+IF(AND(inputs!$B$23="YES",A1044&lt;=inputs!$B$25),inputs!$B$24,0)</f>
        <v>10470</v>
      </c>
      <c r="C1044" s="15">
        <f>MAX(0,MIN(A1044-B1044,inputs!$C$4)*inputs!$B$3)</f>
        <v>7540.2000000000007</v>
      </c>
      <c r="D1044" s="16">
        <f>MAX(0,(MIN(A1044,inputs!$C$5)-(inputs!$C$4+B1044))*inputs!$B$4)</f>
        <v>22411.600000000002</v>
      </c>
      <c r="E1044" s="16">
        <f>MAX(0, (calculations!A1044-inputs!$C$5)*inputs!$B$5)</f>
        <v>0</v>
      </c>
      <c r="F1044" s="19">
        <f>MAX(0,inputs!$B$13*(MIN(calculations!A1044,inputs!$C$14)-inputs!$C$13))+MAX(0,inputs!$B$14*(calculations!A1044-inputs!$C$14))</f>
        <v>6073.85</v>
      </c>
      <c r="G1044" s="22">
        <f>MAX(MIN((calculations!A1044-inputs!$B$21)/10000,100%),0) * inputs!$B$18</f>
        <v>2636.4</v>
      </c>
      <c r="H1044" s="22">
        <f>IF(AND(inputs!$B$35="YES", calculations!A1044&gt;=inputs!$B$36,calculations!A1044&lt;inputs!$B$37),inputs!$B$38*MIN(2,inputs!$B$17),0)</f>
        <v>0</v>
      </c>
      <c r="I1044" s="25">
        <f>MIN(inputs!$B$32,A1044)</f>
        <v>20000</v>
      </c>
      <c r="J1044" s="25">
        <f>inputs!$B$29*(1+inputs!$B$33)-MAX(0,inputs!$B$31*(I1044-inputs!$B$30))</f>
        <v>46486.999999999993</v>
      </c>
      <c r="K1044" s="26">
        <f t="shared" si="208"/>
        <v>20000</v>
      </c>
      <c r="L1044" s="25">
        <f>MAX(0,J1044*(1+inputs!$B$33)-MAX(0,inputs!$B$31*(K1044-inputs!$B$30)))</f>
        <v>47184.304999999986</v>
      </c>
      <c r="M1044" s="26">
        <f t="shared" si="209"/>
        <v>29355.555555555555</v>
      </c>
      <c r="N1044" s="25">
        <f>MAX(0,L1044*(1+inputs!$B$33)-MAX(0,inputs!$B$31*(M1044-inputs!$B$30)))</f>
        <v>47066.629574999977</v>
      </c>
      <c r="O1044" s="26">
        <f t="shared" si="210"/>
        <v>38711.111111111109</v>
      </c>
      <c r="P1044" s="25">
        <f>MAX(0,N1044*(1+inputs!$B$33)-MAX(0,inputs!$B$31*(O1044-inputs!$B$30)))</f>
        <v>46105.189018624973</v>
      </c>
      <c r="Q1044" s="26">
        <f t="shared" si="211"/>
        <v>48066.666666666672</v>
      </c>
      <c r="R1044" s="25">
        <f>MAX(0,P1044*(1+inputs!$B$33)-MAX(0,inputs!$B$31*(Q1044-inputs!$B$30)))</f>
        <v>44287.326853904342</v>
      </c>
      <c r="S1044" s="26">
        <f t="shared" si="212"/>
        <v>57422.222222222219</v>
      </c>
      <c r="T1044" s="25">
        <f>MAX(0,R1044*(1+inputs!$B$33)-MAX(0,inputs!$B$31*(S1044-inputs!$B$30)))</f>
        <v>41600.196756712903</v>
      </c>
      <c r="U1044" s="26">
        <f t="shared" si="213"/>
        <v>66777.777777777781</v>
      </c>
      <c r="V1044" s="25">
        <f>MAX(0,T1044*(1+inputs!$B$33)-MAX(0,inputs!$B$31*(U1044-inputs!$B$30)))</f>
        <v>38030.75970806359</v>
      </c>
      <c r="W1044" s="26">
        <f t="shared" si="214"/>
        <v>76133.333333333343</v>
      </c>
      <c r="X1044" s="25">
        <f>MAX(0,V1044*(1+inputs!$B$33)-MAX(0,inputs!$B$31*(W1044-inputs!$B$30)))</f>
        <v>33565.781103684538</v>
      </c>
      <c r="Y1044" s="26">
        <f t="shared" si="215"/>
        <v>85488.888888888891</v>
      </c>
      <c r="Z1044" s="25">
        <f>MAX(0,X1044*(1+inputs!$B$33)-MAX(0,inputs!$B$31*(Y1044-inputs!$B$30)))</f>
        <v>28191.827820239803</v>
      </c>
      <c r="AA1044" s="25">
        <f>MAX(0,Y1044*(1+inputs!$B$33)-MAX(0,inputs!$B$31*(Z1044-inputs!$B$30)))</f>
        <v>86050.517718400632</v>
      </c>
      <c r="AB1044" s="26">
        <f t="shared" si="216"/>
        <v>104200</v>
      </c>
      <c r="AC1044" s="25">
        <f>MAX(0,AA1044*(1+inputs!$B$33)-MAX(0,inputs!$B$31*(AB1044-inputs!$B$30)))</f>
        <v>79779.835484176627</v>
      </c>
      <c r="AD1044" s="26">
        <f>IF(inputs!$B$27="YES",MAX(0,inputs!$B$31*(AB1044-inputs!$B$30)),0)</f>
        <v>0</v>
      </c>
      <c r="AE1044" s="3">
        <f t="shared" si="217"/>
        <v>38662.050000000003</v>
      </c>
      <c r="AF1044" s="1">
        <f t="shared" si="220"/>
        <v>0.62</v>
      </c>
      <c r="AG1044" s="8">
        <f t="shared" si="218"/>
        <v>65537.95</v>
      </c>
    </row>
    <row r="1045" spans="1:33" x14ac:dyDescent="0.2">
      <c r="A1045" s="11">
        <f t="shared" si="219"/>
        <v>104300</v>
      </c>
      <c r="B1045" s="15">
        <f>inputs!$C$3-MAX(0,MIN((calculations!A1045-inputs!$B$8)*0.5,inputs!$C$3))+IF(AND(inputs!$B$23="YES",A1045&lt;=inputs!$B$25),inputs!$B$24,0)</f>
        <v>10420</v>
      </c>
      <c r="C1045" s="15">
        <f>MAX(0,MIN(A1045-B1045,inputs!$C$4)*inputs!$B$3)</f>
        <v>7540.2000000000007</v>
      </c>
      <c r="D1045" s="16">
        <f>MAX(0,(MIN(A1045,inputs!$C$5)-(inputs!$C$4+B1045))*inputs!$B$4)</f>
        <v>22471.600000000002</v>
      </c>
      <c r="E1045" s="16">
        <f>MAX(0, (calculations!A1045-inputs!$C$5)*inputs!$B$5)</f>
        <v>0</v>
      </c>
      <c r="F1045" s="19">
        <f>MAX(0,inputs!$B$13*(MIN(calculations!A1045,inputs!$C$14)-inputs!$C$13))+MAX(0,inputs!$B$14*(calculations!A1045-inputs!$C$14))</f>
        <v>6075.85</v>
      </c>
      <c r="G1045" s="22">
        <f>MAX(MIN((calculations!A1045-inputs!$B$21)/10000,100%),0) * inputs!$B$18</f>
        <v>2636.4</v>
      </c>
      <c r="H1045" s="22">
        <f>IF(AND(inputs!$B$35="YES", calculations!A1045&gt;=inputs!$B$36,calculations!A1045&lt;inputs!$B$37),inputs!$B$38*MIN(2,inputs!$B$17),0)</f>
        <v>0</v>
      </c>
      <c r="I1045" s="25">
        <f>MIN(inputs!$B$32,A1045)</f>
        <v>20000</v>
      </c>
      <c r="J1045" s="25">
        <f>inputs!$B$29*(1+inputs!$B$33)-MAX(0,inputs!$B$31*(I1045-inputs!$B$30))</f>
        <v>46486.999999999993</v>
      </c>
      <c r="K1045" s="26">
        <f t="shared" si="208"/>
        <v>20000</v>
      </c>
      <c r="L1045" s="25">
        <f>MAX(0,J1045*(1+inputs!$B$33)-MAX(0,inputs!$B$31*(K1045-inputs!$B$30)))</f>
        <v>47184.304999999986</v>
      </c>
      <c r="M1045" s="26">
        <f t="shared" si="209"/>
        <v>29366.666666666664</v>
      </c>
      <c r="N1045" s="25">
        <f>MAX(0,L1045*(1+inputs!$B$33)-MAX(0,inputs!$B$31*(M1045-inputs!$B$30)))</f>
        <v>47065.629574999977</v>
      </c>
      <c r="O1045" s="26">
        <f t="shared" si="210"/>
        <v>38733.333333333328</v>
      </c>
      <c r="P1045" s="25">
        <f>MAX(0,N1045*(1+inputs!$B$33)-MAX(0,inputs!$B$31*(O1045-inputs!$B$30)))</f>
        <v>46102.174018624974</v>
      </c>
      <c r="Q1045" s="26">
        <f t="shared" si="211"/>
        <v>48100</v>
      </c>
      <c r="R1045" s="25">
        <f>MAX(0,P1045*(1+inputs!$B$33)-MAX(0,inputs!$B$31*(Q1045-inputs!$B$30)))</f>
        <v>44281.266628904341</v>
      </c>
      <c r="S1045" s="26">
        <f t="shared" si="212"/>
        <v>57466.666666666664</v>
      </c>
      <c r="T1045" s="25">
        <f>MAX(0,R1045*(1+inputs!$B$33)-MAX(0,inputs!$B$31*(S1045-inputs!$B$30)))</f>
        <v>41590.045628337903</v>
      </c>
      <c r="U1045" s="26">
        <f t="shared" si="213"/>
        <v>66833.333333333343</v>
      </c>
      <c r="V1045" s="25">
        <f>MAX(0,T1045*(1+inputs!$B$33)-MAX(0,inputs!$B$31*(U1045-inputs!$B$30)))</f>
        <v>38015.456312762966</v>
      </c>
      <c r="W1045" s="26">
        <f t="shared" si="214"/>
        <v>76200</v>
      </c>
      <c r="X1045" s="25">
        <f>MAX(0,V1045*(1+inputs!$B$33)-MAX(0,inputs!$B$31*(W1045-inputs!$B$30)))</f>
        <v>33544.248157454407</v>
      </c>
      <c r="Y1045" s="26">
        <f t="shared" si="215"/>
        <v>85566.666666666672</v>
      </c>
      <c r="Z1045" s="25">
        <f>MAX(0,X1045*(1+inputs!$B$33)-MAX(0,inputs!$B$31*(Y1045-inputs!$B$30)))</f>
        <v>28162.971879816221</v>
      </c>
      <c r="AA1045" s="25">
        <f>MAX(0,Y1045*(1+inputs!$B$33)-MAX(0,inputs!$B$31*(Z1045-inputs!$B$30)))</f>
        <v>86132.059197483191</v>
      </c>
      <c r="AB1045" s="26">
        <f t="shared" si="216"/>
        <v>104300</v>
      </c>
      <c r="AC1045" s="25">
        <f>MAX(0,AA1045*(1+inputs!$B$33)-MAX(0,inputs!$B$31*(AB1045-inputs!$B$30)))</f>
        <v>79853.600085445432</v>
      </c>
      <c r="AD1045" s="26">
        <f>IF(inputs!$B$27="YES",MAX(0,inputs!$B$31*(AB1045-inputs!$B$30)),0)</f>
        <v>0</v>
      </c>
      <c r="AE1045" s="3">
        <f t="shared" si="217"/>
        <v>38724.050000000003</v>
      </c>
      <c r="AF1045" s="1">
        <f t="shared" si="220"/>
        <v>0.62</v>
      </c>
      <c r="AG1045" s="8">
        <f t="shared" si="218"/>
        <v>65575.95</v>
      </c>
    </row>
    <row r="1046" spans="1:33" x14ac:dyDescent="0.2">
      <c r="A1046" s="11">
        <f t="shared" si="219"/>
        <v>104400</v>
      </c>
      <c r="B1046" s="15">
        <f>inputs!$C$3-MAX(0,MIN((calculations!A1046-inputs!$B$8)*0.5,inputs!$C$3))+IF(AND(inputs!$B$23="YES",A1046&lt;=inputs!$B$25),inputs!$B$24,0)</f>
        <v>10370</v>
      </c>
      <c r="C1046" s="15">
        <f>MAX(0,MIN(A1046-B1046,inputs!$C$4)*inputs!$B$3)</f>
        <v>7540.2000000000007</v>
      </c>
      <c r="D1046" s="16">
        <f>MAX(0,(MIN(A1046,inputs!$C$5)-(inputs!$C$4+B1046))*inputs!$B$4)</f>
        <v>22531.600000000002</v>
      </c>
      <c r="E1046" s="16">
        <f>MAX(0, (calculations!A1046-inputs!$C$5)*inputs!$B$5)</f>
        <v>0</v>
      </c>
      <c r="F1046" s="19">
        <f>MAX(0,inputs!$B$13*(MIN(calculations!A1046,inputs!$C$14)-inputs!$C$13))+MAX(0,inputs!$B$14*(calculations!A1046-inputs!$C$14))</f>
        <v>6077.85</v>
      </c>
      <c r="G1046" s="22">
        <f>MAX(MIN((calculations!A1046-inputs!$B$21)/10000,100%),0) * inputs!$B$18</f>
        <v>2636.4</v>
      </c>
      <c r="H1046" s="22">
        <f>IF(AND(inputs!$B$35="YES", calculations!A1046&gt;=inputs!$B$36,calculations!A1046&lt;inputs!$B$37),inputs!$B$38*MIN(2,inputs!$B$17),0)</f>
        <v>0</v>
      </c>
      <c r="I1046" s="25">
        <f>MIN(inputs!$B$32,A1046)</f>
        <v>20000</v>
      </c>
      <c r="J1046" s="25">
        <f>inputs!$B$29*(1+inputs!$B$33)-MAX(0,inputs!$B$31*(I1046-inputs!$B$30))</f>
        <v>46486.999999999993</v>
      </c>
      <c r="K1046" s="26">
        <f t="shared" si="208"/>
        <v>20000</v>
      </c>
      <c r="L1046" s="25">
        <f>MAX(0,J1046*(1+inputs!$B$33)-MAX(0,inputs!$B$31*(K1046-inputs!$B$30)))</f>
        <v>47184.304999999986</v>
      </c>
      <c r="M1046" s="26">
        <f t="shared" si="209"/>
        <v>29377.777777777777</v>
      </c>
      <c r="N1046" s="25">
        <f>MAX(0,L1046*(1+inputs!$B$33)-MAX(0,inputs!$B$31*(M1046-inputs!$B$30)))</f>
        <v>47064.629574999977</v>
      </c>
      <c r="O1046" s="26">
        <f t="shared" si="210"/>
        <v>38755.555555555555</v>
      </c>
      <c r="P1046" s="25">
        <f>MAX(0,N1046*(1+inputs!$B$33)-MAX(0,inputs!$B$31*(O1046-inputs!$B$30)))</f>
        <v>46099.159018624967</v>
      </c>
      <c r="Q1046" s="26">
        <f t="shared" si="211"/>
        <v>48133.333333333328</v>
      </c>
      <c r="R1046" s="25">
        <f>MAX(0,P1046*(1+inputs!$B$33)-MAX(0,inputs!$B$31*(Q1046-inputs!$B$30)))</f>
        <v>44275.206403904333</v>
      </c>
      <c r="S1046" s="26">
        <f t="shared" si="212"/>
        <v>57511.111111111109</v>
      </c>
      <c r="T1046" s="25">
        <f>MAX(0,R1046*(1+inputs!$B$33)-MAX(0,inputs!$B$31*(S1046-inputs!$B$30)))</f>
        <v>41579.894499962887</v>
      </c>
      <c r="U1046" s="26">
        <f t="shared" si="213"/>
        <v>66888.888888888891</v>
      </c>
      <c r="V1046" s="25">
        <f>MAX(0,T1046*(1+inputs!$B$33)-MAX(0,inputs!$B$31*(U1046-inputs!$B$30)))</f>
        <v>38000.152917462321</v>
      </c>
      <c r="W1046" s="26">
        <f t="shared" si="214"/>
        <v>76266.666666666657</v>
      </c>
      <c r="X1046" s="25">
        <f>MAX(0,V1046*(1+inputs!$B$33)-MAX(0,inputs!$B$31*(W1046-inputs!$B$30)))</f>
        <v>33522.715211224247</v>
      </c>
      <c r="Y1046" s="26">
        <f t="shared" si="215"/>
        <v>85644.444444444438</v>
      </c>
      <c r="Z1046" s="25">
        <f>MAX(0,X1046*(1+inputs!$B$33)-MAX(0,inputs!$B$31*(Y1046-inputs!$B$30)))</f>
        <v>28134.11593939261</v>
      </c>
      <c r="AA1046" s="25">
        <f>MAX(0,Y1046*(1+inputs!$B$33)-MAX(0,inputs!$B$31*(Z1046-inputs!$B$30)))</f>
        <v>86213.600676565766</v>
      </c>
      <c r="AB1046" s="26">
        <f t="shared" si="216"/>
        <v>104400</v>
      </c>
      <c r="AC1046" s="25">
        <f>MAX(0,AA1046*(1+inputs!$B$33)-MAX(0,inputs!$B$31*(AB1046-inputs!$B$30)))</f>
        <v>79927.364686714238</v>
      </c>
      <c r="AD1046" s="26">
        <f>IF(inputs!$B$27="YES",MAX(0,inputs!$B$31*(AB1046-inputs!$B$30)),0)</f>
        <v>0</v>
      </c>
      <c r="AE1046" s="3">
        <f t="shared" si="217"/>
        <v>38786.050000000003</v>
      </c>
      <c r="AF1046" s="1">
        <f t="shared" si="220"/>
        <v>0.62</v>
      </c>
      <c r="AG1046" s="8">
        <f t="shared" si="218"/>
        <v>65613.95</v>
      </c>
    </row>
    <row r="1047" spans="1:33" x14ac:dyDescent="0.2">
      <c r="A1047" s="11">
        <f t="shared" si="219"/>
        <v>104500</v>
      </c>
      <c r="B1047" s="15">
        <f>inputs!$C$3-MAX(0,MIN((calculations!A1047-inputs!$B$8)*0.5,inputs!$C$3))+IF(AND(inputs!$B$23="YES",A1047&lt;=inputs!$B$25),inputs!$B$24,0)</f>
        <v>10320</v>
      </c>
      <c r="C1047" s="15">
        <f>MAX(0,MIN(A1047-B1047,inputs!$C$4)*inputs!$B$3)</f>
        <v>7540.2000000000007</v>
      </c>
      <c r="D1047" s="16">
        <f>MAX(0,(MIN(A1047,inputs!$C$5)-(inputs!$C$4+B1047))*inputs!$B$4)</f>
        <v>22591.600000000002</v>
      </c>
      <c r="E1047" s="16">
        <f>MAX(0, (calculations!A1047-inputs!$C$5)*inputs!$B$5)</f>
        <v>0</v>
      </c>
      <c r="F1047" s="19">
        <f>MAX(0,inputs!$B$13*(MIN(calculations!A1047,inputs!$C$14)-inputs!$C$13))+MAX(0,inputs!$B$14*(calculations!A1047-inputs!$C$14))</f>
        <v>6079.85</v>
      </c>
      <c r="G1047" s="22">
        <f>MAX(MIN((calculations!A1047-inputs!$B$21)/10000,100%),0) * inputs!$B$18</f>
        <v>2636.4</v>
      </c>
      <c r="H1047" s="22">
        <f>IF(AND(inputs!$B$35="YES", calculations!A1047&gt;=inputs!$B$36,calculations!A1047&lt;inputs!$B$37),inputs!$B$38*MIN(2,inputs!$B$17),0)</f>
        <v>0</v>
      </c>
      <c r="I1047" s="25">
        <f>MIN(inputs!$B$32,A1047)</f>
        <v>20000</v>
      </c>
      <c r="J1047" s="25">
        <f>inputs!$B$29*(1+inputs!$B$33)-MAX(0,inputs!$B$31*(I1047-inputs!$B$30))</f>
        <v>46486.999999999993</v>
      </c>
      <c r="K1047" s="26">
        <f t="shared" si="208"/>
        <v>20000</v>
      </c>
      <c r="L1047" s="25">
        <f>MAX(0,J1047*(1+inputs!$B$33)-MAX(0,inputs!$B$31*(K1047-inputs!$B$30)))</f>
        <v>47184.304999999986</v>
      </c>
      <c r="M1047" s="26">
        <f t="shared" si="209"/>
        <v>29388.888888888891</v>
      </c>
      <c r="N1047" s="25">
        <f>MAX(0,L1047*(1+inputs!$B$33)-MAX(0,inputs!$B$31*(M1047-inputs!$B$30)))</f>
        <v>47063.629574999977</v>
      </c>
      <c r="O1047" s="26">
        <f t="shared" si="210"/>
        <v>38777.777777777781</v>
      </c>
      <c r="P1047" s="25">
        <f>MAX(0,N1047*(1+inputs!$B$33)-MAX(0,inputs!$B$31*(O1047-inputs!$B$30)))</f>
        <v>46096.144018624967</v>
      </c>
      <c r="Q1047" s="26">
        <f t="shared" si="211"/>
        <v>48166.666666666672</v>
      </c>
      <c r="R1047" s="25">
        <f>MAX(0,P1047*(1+inputs!$B$33)-MAX(0,inputs!$B$31*(Q1047-inputs!$B$30)))</f>
        <v>44269.146178904339</v>
      </c>
      <c r="S1047" s="26">
        <f t="shared" si="212"/>
        <v>57555.555555555555</v>
      </c>
      <c r="T1047" s="25">
        <f>MAX(0,R1047*(1+inputs!$B$33)-MAX(0,inputs!$B$31*(S1047-inputs!$B$30)))</f>
        <v>41569.743371587894</v>
      </c>
      <c r="U1047" s="26">
        <f t="shared" si="213"/>
        <v>66944.444444444438</v>
      </c>
      <c r="V1047" s="25">
        <f>MAX(0,T1047*(1+inputs!$B$33)-MAX(0,inputs!$B$31*(U1047-inputs!$B$30)))</f>
        <v>37984.849522161705</v>
      </c>
      <c r="W1047" s="26">
        <f t="shared" si="214"/>
        <v>76333.333333333343</v>
      </c>
      <c r="X1047" s="25">
        <f>MAX(0,V1047*(1+inputs!$B$33)-MAX(0,inputs!$B$31*(W1047-inputs!$B$30)))</f>
        <v>33501.182264994124</v>
      </c>
      <c r="Y1047" s="26">
        <f t="shared" si="215"/>
        <v>85722.222222222219</v>
      </c>
      <c r="Z1047" s="25">
        <f>MAX(0,X1047*(1+inputs!$B$33)-MAX(0,inputs!$B$31*(Y1047-inputs!$B$30)))</f>
        <v>28105.259998969032</v>
      </c>
      <c r="AA1047" s="25">
        <f>MAX(0,Y1047*(1+inputs!$B$33)-MAX(0,inputs!$B$31*(Z1047-inputs!$B$30)))</f>
        <v>86295.14215564834</v>
      </c>
      <c r="AB1047" s="26">
        <f t="shared" si="216"/>
        <v>104500</v>
      </c>
      <c r="AC1047" s="25">
        <f>MAX(0,AA1047*(1+inputs!$B$33)-MAX(0,inputs!$B$31*(AB1047-inputs!$B$30)))</f>
        <v>80001.129287983058</v>
      </c>
      <c r="AD1047" s="26">
        <f>IF(inputs!$B$27="YES",MAX(0,inputs!$B$31*(AB1047-inputs!$B$30)),0)</f>
        <v>0</v>
      </c>
      <c r="AE1047" s="3">
        <f t="shared" si="217"/>
        <v>38848.050000000003</v>
      </c>
      <c r="AF1047" s="1">
        <f t="shared" si="220"/>
        <v>0.62</v>
      </c>
      <c r="AG1047" s="8">
        <f t="shared" si="218"/>
        <v>65651.95</v>
      </c>
    </row>
    <row r="1048" spans="1:33" x14ac:dyDescent="0.2">
      <c r="A1048" s="11">
        <f t="shared" si="219"/>
        <v>104600</v>
      </c>
      <c r="B1048" s="15">
        <f>inputs!$C$3-MAX(0,MIN((calculations!A1048-inputs!$B$8)*0.5,inputs!$C$3))+IF(AND(inputs!$B$23="YES",A1048&lt;=inputs!$B$25),inputs!$B$24,0)</f>
        <v>10270</v>
      </c>
      <c r="C1048" s="15">
        <f>MAX(0,MIN(A1048-B1048,inputs!$C$4)*inputs!$B$3)</f>
        <v>7540.2000000000007</v>
      </c>
      <c r="D1048" s="16">
        <f>MAX(0,(MIN(A1048,inputs!$C$5)-(inputs!$C$4+B1048))*inputs!$B$4)</f>
        <v>22651.600000000002</v>
      </c>
      <c r="E1048" s="16">
        <f>MAX(0, (calculations!A1048-inputs!$C$5)*inputs!$B$5)</f>
        <v>0</v>
      </c>
      <c r="F1048" s="19">
        <f>MAX(0,inputs!$B$13*(MIN(calculations!A1048,inputs!$C$14)-inputs!$C$13))+MAX(0,inputs!$B$14*(calculations!A1048-inputs!$C$14))</f>
        <v>6081.85</v>
      </c>
      <c r="G1048" s="22">
        <f>MAX(MIN((calculations!A1048-inputs!$B$21)/10000,100%),0) * inputs!$B$18</f>
        <v>2636.4</v>
      </c>
      <c r="H1048" s="22">
        <f>IF(AND(inputs!$B$35="YES", calculations!A1048&gt;=inputs!$B$36,calculations!A1048&lt;inputs!$B$37),inputs!$B$38*MIN(2,inputs!$B$17),0)</f>
        <v>0</v>
      </c>
      <c r="I1048" s="25">
        <f>MIN(inputs!$B$32,A1048)</f>
        <v>20000</v>
      </c>
      <c r="J1048" s="25">
        <f>inputs!$B$29*(1+inputs!$B$33)-MAX(0,inputs!$B$31*(I1048-inputs!$B$30))</f>
        <v>46486.999999999993</v>
      </c>
      <c r="K1048" s="26">
        <f t="shared" si="208"/>
        <v>20000</v>
      </c>
      <c r="L1048" s="25">
        <f>MAX(0,J1048*(1+inputs!$B$33)-MAX(0,inputs!$B$31*(K1048-inputs!$B$30)))</f>
        <v>47184.304999999986</v>
      </c>
      <c r="M1048" s="26">
        <f t="shared" si="209"/>
        <v>29400</v>
      </c>
      <c r="N1048" s="25">
        <f>MAX(0,L1048*(1+inputs!$B$33)-MAX(0,inputs!$B$31*(M1048-inputs!$B$30)))</f>
        <v>47062.629574999977</v>
      </c>
      <c r="O1048" s="26">
        <f t="shared" si="210"/>
        <v>38800</v>
      </c>
      <c r="P1048" s="25">
        <f>MAX(0,N1048*(1+inputs!$B$33)-MAX(0,inputs!$B$31*(O1048-inputs!$B$30)))</f>
        <v>46093.129018624968</v>
      </c>
      <c r="Q1048" s="26">
        <f t="shared" si="211"/>
        <v>48200</v>
      </c>
      <c r="R1048" s="25">
        <f>MAX(0,P1048*(1+inputs!$B$33)-MAX(0,inputs!$B$31*(Q1048-inputs!$B$30)))</f>
        <v>44263.085953904338</v>
      </c>
      <c r="S1048" s="26">
        <f t="shared" si="212"/>
        <v>57600</v>
      </c>
      <c r="T1048" s="25">
        <f>MAX(0,R1048*(1+inputs!$B$33)-MAX(0,inputs!$B$31*(S1048-inputs!$B$30)))</f>
        <v>41559.592243212894</v>
      </c>
      <c r="U1048" s="26">
        <f t="shared" si="213"/>
        <v>67000</v>
      </c>
      <c r="V1048" s="25">
        <f>MAX(0,T1048*(1+inputs!$B$33)-MAX(0,inputs!$B$31*(U1048-inputs!$B$30)))</f>
        <v>37969.546126861082</v>
      </c>
      <c r="W1048" s="26">
        <f t="shared" si="214"/>
        <v>76400</v>
      </c>
      <c r="X1048" s="25">
        <f>MAX(0,V1048*(1+inputs!$B$33)-MAX(0,inputs!$B$31*(W1048-inputs!$B$30)))</f>
        <v>33479.649318763994</v>
      </c>
      <c r="Y1048" s="26">
        <f t="shared" si="215"/>
        <v>85800</v>
      </c>
      <c r="Z1048" s="25">
        <f>MAX(0,X1048*(1+inputs!$B$33)-MAX(0,inputs!$B$31*(Y1048-inputs!$B$30)))</f>
        <v>28076.404058545453</v>
      </c>
      <c r="AA1048" s="25">
        <f>MAX(0,Y1048*(1+inputs!$B$33)-MAX(0,inputs!$B$31*(Z1048-inputs!$B$30)))</f>
        <v>86376.6836347309</v>
      </c>
      <c r="AB1048" s="26">
        <f t="shared" si="216"/>
        <v>104600</v>
      </c>
      <c r="AC1048" s="25">
        <f>MAX(0,AA1048*(1+inputs!$B$33)-MAX(0,inputs!$B$31*(AB1048-inputs!$B$30)))</f>
        <v>80074.893889251849</v>
      </c>
      <c r="AD1048" s="26">
        <f>IF(inputs!$B$27="YES",MAX(0,inputs!$B$31*(AB1048-inputs!$B$30)),0)</f>
        <v>0</v>
      </c>
      <c r="AE1048" s="3">
        <f t="shared" si="217"/>
        <v>38910.050000000003</v>
      </c>
      <c r="AF1048" s="1">
        <f t="shared" si="220"/>
        <v>0.62</v>
      </c>
      <c r="AG1048" s="8">
        <f t="shared" si="218"/>
        <v>65689.95</v>
      </c>
    </row>
    <row r="1049" spans="1:33" x14ac:dyDescent="0.2">
      <c r="A1049" s="11">
        <f t="shared" si="219"/>
        <v>104700</v>
      </c>
      <c r="B1049" s="15">
        <f>inputs!$C$3-MAX(0,MIN((calculations!A1049-inputs!$B$8)*0.5,inputs!$C$3))+IF(AND(inputs!$B$23="YES",A1049&lt;=inputs!$B$25),inputs!$B$24,0)</f>
        <v>10220</v>
      </c>
      <c r="C1049" s="15">
        <f>MAX(0,MIN(A1049-B1049,inputs!$C$4)*inputs!$B$3)</f>
        <v>7540.2000000000007</v>
      </c>
      <c r="D1049" s="16">
        <f>MAX(0,(MIN(A1049,inputs!$C$5)-(inputs!$C$4+B1049))*inputs!$B$4)</f>
        <v>22711.600000000002</v>
      </c>
      <c r="E1049" s="16">
        <f>MAX(0, (calculations!A1049-inputs!$C$5)*inputs!$B$5)</f>
        <v>0</v>
      </c>
      <c r="F1049" s="19">
        <f>MAX(0,inputs!$B$13*(MIN(calculations!A1049,inputs!$C$14)-inputs!$C$13))+MAX(0,inputs!$B$14*(calculations!A1049-inputs!$C$14))</f>
        <v>6083.85</v>
      </c>
      <c r="G1049" s="22">
        <f>MAX(MIN((calculations!A1049-inputs!$B$21)/10000,100%),0) * inputs!$B$18</f>
        <v>2636.4</v>
      </c>
      <c r="H1049" s="22">
        <f>IF(AND(inputs!$B$35="YES", calculations!A1049&gt;=inputs!$B$36,calculations!A1049&lt;inputs!$B$37),inputs!$B$38*MIN(2,inputs!$B$17),0)</f>
        <v>0</v>
      </c>
      <c r="I1049" s="25">
        <f>MIN(inputs!$B$32,A1049)</f>
        <v>20000</v>
      </c>
      <c r="J1049" s="25">
        <f>inputs!$B$29*(1+inputs!$B$33)-MAX(0,inputs!$B$31*(I1049-inputs!$B$30))</f>
        <v>46486.999999999993</v>
      </c>
      <c r="K1049" s="26">
        <f t="shared" si="208"/>
        <v>20000</v>
      </c>
      <c r="L1049" s="25">
        <f>MAX(0,J1049*(1+inputs!$B$33)-MAX(0,inputs!$B$31*(K1049-inputs!$B$30)))</f>
        <v>47184.304999999986</v>
      </c>
      <c r="M1049" s="26">
        <f t="shared" si="209"/>
        <v>29411.111111111109</v>
      </c>
      <c r="N1049" s="25">
        <f>MAX(0,L1049*(1+inputs!$B$33)-MAX(0,inputs!$B$31*(M1049-inputs!$B$30)))</f>
        <v>47061.629574999977</v>
      </c>
      <c r="O1049" s="26">
        <f t="shared" si="210"/>
        <v>38822.222222222219</v>
      </c>
      <c r="P1049" s="25">
        <f>MAX(0,N1049*(1+inputs!$B$33)-MAX(0,inputs!$B$31*(O1049-inputs!$B$30)))</f>
        <v>46090.114018624969</v>
      </c>
      <c r="Q1049" s="26">
        <f t="shared" si="211"/>
        <v>48233.333333333328</v>
      </c>
      <c r="R1049" s="25">
        <f>MAX(0,P1049*(1+inputs!$B$33)-MAX(0,inputs!$B$31*(Q1049-inputs!$B$30)))</f>
        <v>44257.025728904337</v>
      </c>
      <c r="S1049" s="26">
        <f t="shared" si="212"/>
        <v>57644.444444444445</v>
      </c>
      <c r="T1049" s="25">
        <f>MAX(0,R1049*(1+inputs!$B$33)-MAX(0,inputs!$B$31*(S1049-inputs!$B$30)))</f>
        <v>41549.441114837893</v>
      </c>
      <c r="U1049" s="26">
        <f t="shared" si="213"/>
        <v>67055.555555555562</v>
      </c>
      <c r="V1049" s="25">
        <f>MAX(0,T1049*(1+inputs!$B$33)-MAX(0,inputs!$B$31*(U1049-inputs!$B$30)))</f>
        <v>37954.242731560458</v>
      </c>
      <c r="W1049" s="26">
        <f t="shared" si="214"/>
        <v>76466.666666666657</v>
      </c>
      <c r="X1049" s="25">
        <f>MAX(0,V1049*(1+inputs!$B$33)-MAX(0,inputs!$B$31*(W1049-inputs!$B$30)))</f>
        <v>33458.116372533856</v>
      </c>
      <c r="Y1049" s="26">
        <f t="shared" si="215"/>
        <v>85877.777777777781</v>
      </c>
      <c r="Z1049" s="25">
        <f>MAX(0,X1049*(1+inputs!$B$33)-MAX(0,inputs!$B$31*(Y1049-inputs!$B$30)))</f>
        <v>28047.548118121857</v>
      </c>
      <c r="AA1049" s="25">
        <f>MAX(0,Y1049*(1+inputs!$B$33)-MAX(0,inputs!$B$31*(Z1049-inputs!$B$30)))</f>
        <v>86458.225113813474</v>
      </c>
      <c r="AB1049" s="26">
        <f t="shared" si="216"/>
        <v>104700</v>
      </c>
      <c r="AC1049" s="25">
        <f>MAX(0,AA1049*(1+inputs!$B$33)-MAX(0,inputs!$B$31*(AB1049-inputs!$B$30)))</f>
        <v>80148.658490520669</v>
      </c>
      <c r="AD1049" s="26">
        <f>IF(inputs!$B$27="YES",MAX(0,inputs!$B$31*(AB1049-inputs!$B$30)),0)</f>
        <v>0</v>
      </c>
      <c r="AE1049" s="3">
        <f t="shared" si="217"/>
        <v>38972.050000000003</v>
      </c>
      <c r="AF1049" s="1">
        <f t="shared" si="220"/>
        <v>0.62</v>
      </c>
      <c r="AG1049" s="8">
        <f t="shared" si="218"/>
        <v>65727.95</v>
      </c>
    </row>
    <row r="1050" spans="1:33" x14ac:dyDescent="0.2">
      <c r="A1050" s="11">
        <f t="shared" si="219"/>
        <v>104800</v>
      </c>
      <c r="B1050" s="15">
        <f>inputs!$C$3-MAX(0,MIN((calculations!A1050-inputs!$B$8)*0.5,inputs!$C$3))+IF(AND(inputs!$B$23="YES",A1050&lt;=inputs!$B$25),inputs!$B$24,0)</f>
        <v>10170</v>
      </c>
      <c r="C1050" s="15">
        <f>MAX(0,MIN(A1050-B1050,inputs!$C$4)*inputs!$B$3)</f>
        <v>7540.2000000000007</v>
      </c>
      <c r="D1050" s="16">
        <f>MAX(0,(MIN(A1050,inputs!$C$5)-(inputs!$C$4+B1050))*inputs!$B$4)</f>
        <v>22771.600000000002</v>
      </c>
      <c r="E1050" s="16">
        <f>MAX(0, (calculations!A1050-inputs!$C$5)*inputs!$B$5)</f>
        <v>0</v>
      </c>
      <c r="F1050" s="19">
        <f>MAX(0,inputs!$B$13*(MIN(calculations!A1050,inputs!$C$14)-inputs!$C$13))+MAX(0,inputs!$B$14*(calculations!A1050-inputs!$C$14))</f>
        <v>6085.85</v>
      </c>
      <c r="G1050" s="22">
        <f>MAX(MIN((calculations!A1050-inputs!$B$21)/10000,100%),0) * inputs!$B$18</f>
        <v>2636.4</v>
      </c>
      <c r="H1050" s="22">
        <f>IF(AND(inputs!$B$35="YES", calculations!A1050&gt;=inputs!$B$36,calculations!A1050&lt;inputs!$B$37),inputs!$B$38*MIN(2,inputs!$B$17),0)</f>
        <v>0</v>
      </c>
      <c r="I1050" s="25">
        <f>MIN(inputs!$B$32,A1050)</f>
        <v>20000</v>
      </c>
      <c r="J1050" s="25">
        <f>inputs!$B$29*(1+inputs!$B$33)-MAX(0,inputs!$B$31*(I1050-inputs!$B$30))</f>
        <v>46486.999999999993</v>
      </c>
      <c r="K1050" s="26">
        <f t="shared" si="208"/>
        <v>20000</v>
      </c>
      <c r="L1050" s="25">
        <f>MAX(0,J1050*(1+inputs!$B$33)-MAX(0,inputs!$B$31*(K1050-inputs!$B$30)))</f>
        <v>47184.304999999986</v>
      </c>
      <c r="M1050" s="26">
        <f t="shared" si="209"/>
        <v>29422.222222222223</v>
      </c>
      <c r="N1050" s="25">
        <f>MAX(0,L1050*(1+inputs!$B$33)-MAX(0,inputs!$B$31*(M1050-inputs!$B$30)))</f>
        <v>47060.629574999977</v>
      </c>
      <c r="O1050" s="26">
        <f t="shared" si="210"/>
        <v>38844.444444444445</v>
      </c>
      <c r="P1050" s="25">
        <f>MAX(0,N1050*(1+inputs!$B$33)-MAX(0,inputs!$B$31*(O1050-inputs!$B$30)))</f>
        <v>46087.099018624969</v>
      </c>
      <c r="Q1050" s="26">
        <f t="shared" si="211"/>
        <v>48266.666666666672</v>
      </c>
      <c r="R1050" s="25">
        <f>MAX(0,P1050*(1+inputs!$B$33)-MAX(0,inputs!$B$31*(Q1050-inputs!$B$30)))</f>
        <v>44250.965503904335</v>
      </c>
      <c r="S1050" s="26">
        <f t="shared" si="212"/>
        <v>57688.888888888891</v>
      </c>
      <c r="T1050" s="25">
        <f>MAX(0,R1050*(1+inputs!$B$33)-MAX(0,inputs!$B$31*(S1050-inputs!$B$30)))</f>
        <v>41539.289986462893</v>
      </c>
      <c r="U1050" s="26">
        <f t="shared" si="213"/>
        <v>67111.111111111109</v>
      </c>
      <c r="V1050" s="25">
        <f>MAX(0,T1050*(1+inputs!$B$33)-MAX(0,inputs!$B$31*(U1050-inputs!$B$30)))</f>
        <v>37938.939336259828</v>
      </c>
      <c r="W1050" s="26">
        <f t="shared" si="214"/>
        <v>76533.333333333343</v>
      </c>
      <c r="X1050" s="25">
        <f>MAX(0,V1050*(1+inputs!$B$33)-MAX(0,inputs!$B$31*(W1050-inputs!$B$30)))</f>
        <v>33436.583426303718</v>
      </c>
      <c r="Y1050" s="26">
        <f t="shared" si="215"/>
        <v>85955.555555555562</v>
      </c>
      <c r="Z1050" s="25">
        <f>MAX(0,X1050*(1+inputs!$B$33)-MAX(0,inputs!$B$31*(Y1050-inputs!$B$30)))</f>
        <v>28018.692177698271</v>
      </c>
      <c r="AA1050" s="25">
        <f>MAX(0,Y1050*(1+inputs!$B$33)-MAX(0,inputs!$B$31*(Z1050-inputs!$B$30)))</f>
        <v>86539.766592896049</v>
      </c>
      <c r="AB1050" s="26">
        <f t="shared" si="216"/>
        <v>104800</v>
      </c>
      <c r="AC1050" s="25">
        <f>MAX(0,AA1050*(1+inputs!$B$33)-MAX(0,inputs!$B$31*(AB1050-inputs!$B$30)))</f>
        <v>80222.423091789475</v>
      </c>
      <c r="AD1050" s="26">
        <f>IF(inputs!$B$27="YES",MAX(0,inputs!$B$31*(AB1050-inputs!$B$30)),0)</f>
        <v>0</v>
      </c>
      <c r="AE1050" s="3">
        <f t="shared" si="217"/>
        <v>39034.050000000003</v>
      </c>
      <c r="AF1050" s="1">
        <f t="shared" si="220"/>
        <v>0.62</v>
      </c>
      <c r="AG1050" s="8">
        <f t="shared" si="218"/>
        <v>65765.95</v>
      </c>
    </row>
    <row r="1051" spans="1:33" x14ac:dyDescent="0.2">
      <c r="A1051" s="11">
        <f t="shared" si="219"/>
        <v>104900</v>
      </c>
      <c r="B1051" s="15">
        <f>inputs!$C$3-MAX(0,MIN((calculations!A1051-inputs!$B$8)*0.5,inputs!$C$3))+IF(AND(inputs!$B$23="YES",A1051&lt;=inputs!$B$25),inputs!$B$24,0)</f>
        <v>10120</v>
      </c>
      <c r="C1051" s="15">
        <f>MAX(0,MIN(A1051-B1051,inputs!$C$4)*inputs!$B$3)</f>
        <v>7540.2000000000007</v>
      </c>
      <c r="D1051" s="16">
        <f>MAX(0,(MIN(A1051,inputs!$C$5)-(inputs!$C$4+B1051))*inputs!$B$4)</f>
        <v>22831.600000000002</v>
      </c>
      <c r="E1051" s="16">
        <f>MAX(0, (calculations!A1051-inputs!$C$5)*inputs!$B$5)</f>
        <v>0</v>
      </c>
      <c r="F1051" s="19">
        <f>MAX(0,inputs!$B$13*(MIN(calculations!A1051,inputs!$C$14)-inputs!$C$13))+MAX(0,inputs!$B$14*(calculations!A1051-inputs!$C$14))</f>
        <v>6087.85</v>
      </c>
      <c r="G1051" s="22">
        <f>MAX(MIN((calculations!A1051-inputs!$B$21)/10000,100%),0) * inputs!$B$18</f>
        <v>2636.4</v>
      </c>
      <c r="H1051" s="22">
        <f>IF(AND(inputs!$B$35="YES", calculations!A1051&gt;=inputs!$B$36,calculations!A1051&lt;inputs!$B$37),inputs!$B$38*MIN(2,inputs!$B$17),0)</f>
        <v>0</v>
      </c>
      <c r="I1051" s="25">
        <f>MIN(inputs!$B$32,A1051)</f>
        <v>20000</v>
      </c>
      <c r="J1051" s="25">
        <f>inputs!$B$29*(1+inputs!$B$33)-MAX(0,inputs!$B$31*(I1051-inputs!$B$30))</f>
        <v>46486.999999999993</v>
      </c>
      <c r="K1051" s="26">
        <f t="shared" si="208"/>
        <v>20000</v>
      </c>
      <c r="L1051" s="25">
        <f>MAX(0,J1051*(1+inputs!$B$33)-MAX(0,inputs!$B$31*(K1051-inputs!$B$30)))</f>
        <v>47184.304999999986</v>
      </c>
      <c r="M1051" s="26">
        <f t="shared" si="209"/>
        <v>29433.333333333336</v>
      </c>
      <c r="N1051" s="25">
        <f>MAX(0,L1051*(1+inputs!$B$33)-MAX(0,inputs!$B$31*(M1051-inputs!$B$30)))</f>
        <v>47059.629574999977</v>
      </c>
      <c r="O1051" s="26">
        <f t="shared" si="210"/>
        <v>38866.666666666672</v>
      </c>
      <c r="P1051" s="25">
        <f>MAX(0,N1051*(1+inputs!$B$33)-MAX(0,inputs!$B$31*(O1051-inputs!$B$30)))</f>
        <v>46084.08401862497</v>
      </c>
      <c r="Q1051" s="26">
        <f t="shared" si="211"/>
        <v>48300</v>
      </c>
      <c r="R1051" s="25">
        <f>MAX(0,P1051*(1+inputs!$B$33)-MAX(0,inputs!$B$31*(Q1051-inputs!$B$30)))</f>
        <v>44244.905278904334</v>
      </c>
      <c r="S1051" s="26">
        <f t="shared" si="212"/>
        <v>57733.333333333336</v>
      </c>
      <c r="T1051" s="25">
        <f>MAX(0,R1051*(1+inputs!$B$33)-MAX(0,inputs!$B$31*(S1051-inputs!$B$30)))</f>
        <v>41529.138858087892</v>
      </c>
      <c r="U1051" s="26">
        <f t="shared" si="213"/>
        <v>67166.666666666657</v>
      </c>
      <c r="V1051" s="25">
        <f>MAX(0,T1051*(1+inputs!$B$33)-MAX(0,inputs!$B$31*(U1051-inputs!$B$30)))</f>
        <v>37923.635940959211</v>
      </c>
      <c r="W1051" s="26">
        <f t="shared" si="214"/>
        <v>76600</v>
      </c>
      <c r="X1051" s="25">
        <f>MAX(0,V1051*(1+inputs!$B$33)-MAX(0,inputs!$B$31*(W1051-inputs!$B$30)))</f>
        <v>33415.050480073594</v>
      </c>
      <c r="Y1051" s="26">
        <f t="shared" si="215"/>
        <v>86033.333333333328</v>
      </c>
      <c r="Z1051" s="25">
        <f>MAX(0,X1051*(1+inputs!$B$33)-MAX(0,inputs!$B$31*(Y1051-inputs!$B$30)))</f>
        <v>27989.836237274696</v>
      </c>
      <c r="AA1051" s="25">
        <f>MAX(0,Y1051*(1+inputs!$B$33)-MAX(0,inputs!$B$31*(Z1051-inputs!$B$30)))</f>
        <v>86621.308071978594</v>
      </c>
      <c r="AB1051" s="26">
        <f t="shared" si="216"/>
        <v>104900</v>
      </c>
      <c r="AC1051" s="25">
        <f>MAX(0,AA1051*(1+inputs!$B$33)-MAX(0,inputs!$B$31*(AB1051-inputs!$B$30)))</f>
        <v>80296.187693058266</v>
      </c>
      <c r="AD1051" s="26">
        <f>IF(inputs!$B$27="YES",MAX(0,inputs!$B$31*(AB1051-inputs!$B$30)),0)</f>
        <v>0</v>
      </c>
      <c r="AE1051" s="3">
        <f t="shared" si="217"/>
        <v>39096.050000000003</v>
      </c>
      <c r="AF1051" s="1">
        <f t="shared" si="220"/>
        <v>0.62</v>
      </c>
      <c r="AG1051" s="8">
        <f t="shared" si="218"/>
        <v>65803.95</v>
      </c>
    </row>
    <row r="1052" spans="1:33" x14ac:dyDescent="0.2">
      <c r="A1052" s="11">
        <f t="shared" si="219"/>
        <v>105000</v>
      </c>
      <c r="B1052" s="15">
        <f>inputs!$C$3-MAX(0,MIN((calculations!A1052-inputs!$B$8)*0.5,inputs!$C$3))+IF(AND(inputs!$B$23="YES",A1052&lt;=inputs!$B$25),inputs!$B$24,0)</f>
        <v>10070</v>
      </c>
      <c r="C1052" s="15">
        <f>MAX(0,MIN(A1052-B1052,inputs!$C$4)*inputs!$B$3)</f>
        <v>7540.2000000000007</v>
      </c>
      <c r="D1052" s="16">
        <f>MAX(0,(MIN(A1052,inputs!$C$5)-(inputs!$C$4+B1052))*inputs!$B$4)</f>
        <v>22891.600000000002</v>
      </c>
      <c r="E1052" s="16">
        <f>MAX(0, (calculations!A1052-inputs!$C$5)*inputs!$B$5)</f>
        <v>0</v>
      </c>
      <c r="F1052" s="19">
        <f>MAX(0,inputs!$B$13*(MIN(calculations!A1052,inputs!$C$14)-inputs!$C$13))+MAX(0,inputs!$B$14*(calculations!A1052-inputs!$C$14))</f>
        <v>6089.85</v>
      </c>
      <c r="G1052" s="22">
        <f>MAX(MIN((calculations!A1052-inputs!$B$21)/10000,100%),0) * inputs!$B$18</f>
        <v>2636.4</v>
      </c>
      <c r="H1052" s="22">
        <f>IF(AND(inputs!$B$35="YES", calculations!A1052&gt;=inputs!$B$36,calculations!A1052&lt;inputs!$B$37),inputs!$B$38*MIN(2,inputs!$B$17),0)</f>
        <v>0</v>
      </c>
      <c r="I1052" s="25">
        <f>MIN(inputs!$B$32,A1052)</f>
        <v>20000</v>
      </c>
      <c r="J1052" s="25">
        <f>inputs!$B$29*(1+inputs!$B$33)-MAX(0,inputs!$B$31*(I1052-inputs!$B$30))</f>
        <v>46486.999999999993</v>
      </c>
      <c r="K1052" s="26">
        <f t="shared" si="208"/>
        <v>20000</v>
      </c>
      <c r="L1052" s="25">
        <f>MAX(0,J1052*(1+inputs!$B$33)-MAX(0,inputs!$B$31*(K1052-inputs!$B$30)))</f>
        <v>47184.304999999986</v>
      </c>
      <c r="M1052" s="26">
        <f t="shared" si="209"/>
        <v>29444.444444444445</v>
      </c>
      <c r="N1052" s="25">
        <f>MAX(0,L1052*(1+inputs!$B$33)-MAX(0,inputs!$B$31*(M1052-inputs!$B$30)))</f>
        <v>47058.629574999977</v>
      </c>
      <c r="O1052" s="26">
        <f t="shared" si="210"/>
        <v>38888.888888888891</v>
      </c>
      <c r="P1052" s="25">
        <f>MAX(0,N1052*(1+inputs!$B$33)-MAX(0,inputs!$B$31*(O1052-inputs!$B$30)))</f>
        <v>46081.06901862497</v>
      </c>
      <c r="Q1052" s="26">
        <f t="shared" si="211"/>
        <v>48333.333333333328</v>
      </c>
      <c r="R1052" s="25">
        <f>MAX(0,P1052*(1+inputs!$B$33)-MAX(0,inputs!$B$31*(Q1052-inputs!$B$30)))</f>
        <v>44238.845053904341</v>
      </c>
      <c r="S1052" s="26">
        <f t="shared" si="212"/>
        <v>57777.777777777781</v>
      </c>
      <c r="T1052" s="25">
        <f>MAX(0,R1052*(1+inputs!$B$33)-MAX(0,inputs!$B$31*(S1052-inputs!$B$30)))</f>
        <v>41518.987729712899</v>
      </c>
      <c r="U1052" s="26">
        <f t="shared" si="213"/>
        <v>67222.222222222219</v>
      </c>
      <c r="V1052" s="25">
        <f>MAX(0,T1052*(1+inputs!$B$33)-MAX(0,inputs!$B$31*(U1052-inputs!$B$30)))</f>
        <v>37908.332545658588</v>
      </c>
      <c r="W1052" s="26">
        <f t="shared" si="214"/>
        <v>76666.666666666657</v>
      </c>
      <c r="X1052" s="25">
        <f>MAX(0,V1052*(1+inputs!$B$33)-MAX(0,inputs!$B$31*(W1052-inputs!$B$30)))</f>
        <v>33393.517533843464</v>
      </c>
      <c r="Y1052" s="26">
        <f t="shared" si="215"/>
        <v>86111.111111111109</v>
      </c>
      <c r="Z1052" s="25">
        <f>MAX(0,X1052*(1+inputs!$B$33)-MAX(0,inputs!$B$31*(Y1052-inputs!$B$30)))</f>
        <v>27960.98029685111</v>
      </c>
      <c r="AA1052" s="25">
        <f>MAX(0,Y1052*(1+inputs!$B$33)-MAX(0,inputs!$B$31*(Z1052-inputs!$B$30)))</f>
        <v>86702.849551061168</v>
      </c>
      <c r="AB1052" s="26">
        <f t="shared" si="216"/>
        <v>105000</v>
      </c>
      <c r="AC1052" s="25">
        <f>MAX(0,AA1052*(1+inputs!$B$33)-MAX(0,inputs!$B$31*(AB1052-inputs!$B$30)))</f>
        <v>80369.952294327071</v>
      </c>
      <c r="AD1052" s="26">
        <f>IF(inputs!$B$27="YES",MAX(0,inputs!$B$31*(AB1052-inputs!$B$30)),0)</f>
        <v>0</v>
      </c>
      <c r="AE1052" s="3">
        <f t="shared" si="217"/>
        <v>39158.050000000003</v>
      </c>
      <c r="AF1052" s="1">
        <f t="shared" si="220"/>
        <v>0.62</v>
      </c>
      <c r="AG1052" s="8">
        <f t="shared" si="218"/>
        <v>65841.95</v>
      </c>
    </row>
    <row r="1053" spans="1:33" x14ac:dyDescent="0.2">
      <c r="A1053" s="11">
        <f t="shared" si="219"/>
        <v>105100</v>
      </c>
      <c r="B1053" s="15">
        <f>inputs!$C$3-MAX(0,MIN((calculations!A1053-inputs!$B$8)*0.5,inputs!$C$3))+IF(AND(inputs!$B$23="YES",A1053&lt;=inputs!$B$25),inputs!$B$24,0)</f>
        <v>10020</v>
      </c>
      <c r="C1053" s="15">
        <f>MAX(0,MIN(A1053-B1053,inputs!$C$4)*inputs!$B$3)</f>
        <v>7540.2000000000007</v>
      </c>
      <c r="D1053" s="16">
        <f>MAX(0,(MIN(A1053,inputs!$C$5)-(inputs!$C$4+B1053))*inputs!$B$4)</f>
        <v>22951.600000000002</v>
      </c>
      <c r="E1053" s="16">
        <f>MAX(0, (calculations!A1053-inputs!$C$5)*inputs!$B$5)</f>
        <v>0</v>
      </c>
      <c r="F1053" s="19">
        <f>MAX(0,inputs!$B$13*(MIN(calculations!A1053,inputs!$C$14)-inputs!$C$13))+MAX(0,inputs!$B$14*(calculations!A1053-inputs!$C$14))</f>
        <v>6091.85</v>
      </c>
      <c r="G1053" s="22">
        <f>MAX(MIN((calculations!A1053-inputs!$B$21)/10000,100%),0) * inputs!$B$18</f>
        <v>2636.4</v>
      </c>
      <c r="H1053" s="22">
        <f>IF(AND(inputs!$B$35="YES", calculations!A1053&gt;=inputs!$B$36,calculations!A1053&lt;inputs!$B$37),inputs!$B$38*MIN(2,inputs!$B$17),0)</f>
        <v>0</v>
      </c>
      <c r="I1053" s="25">
        <f>MIN(inputs!$B$32,A1053)</f>
        <v>20000</v>
      </c>
      <c r="J1053" s="25">
        <f>inputs!$B$29*(1+inputs!$B$33)-MAX(0,inputs!$B$31*(I1053-inputs!$B$30))</f>
        <v>46486.999999999993</v>
      </c>
      <c r="K1053" s="26">
        <f t="shared" si="208"/>
        <v>20000</v>
      </c>
      <c r="L1053" s="25">
        <f>MAX(0,J1053*(1+inputs!$B$33)-MAX(0,inputs!$B$31*(K1053-inputs!$B$30)))</f>
        <v>47184.304999999986</v>
      </c>
      <c r="M1053" s="26">
        <f t="shared" si="209"/>
        <v>29455.555555555555</v>
      </c>
      <c r="N1053" s="25">
        <f>MAX(0,L1053*(1+inputs!$B$33)-MAX(0,inputs!$B$31*(M1053-inputs!$B$30)))</f>
        <v>47057.629574999977</v>
      </c>
      <c r="O1053" s="26">
        <f t="shared" si="210"/>
        <v>38911.111111111109</v>
      </c>
      <c r="P1053" s="25">
        <f>MAX(0,N1053*(1+inputs!$B$33)-MAX(0,inputs!$B$31*(O1053-inputs!$B$30)))</f>
        <v>46078.054018624971</v>
      </c>
      <c r="Q1053" s="26">
        <f t="shared" si="211"/>
        <v>48366.666666666672</v>
      </c>
      <c r="R1053" s="25">
        <f>MAX(0,P1053*(1+inputs!$B$33)-MAX(0,inputs!$B$31*(Q1053-inputs!$B$30)))</f>
        <v>44232.78482890434</v>
      </c>
      <c r="S1053" s="26">
        <f t="shared" si="212"/>
        <v>57822.222222222219</v>
      </c>
      <c r="T1053" s="25">
        <f>MAX(0,R1053*(1+inputs!$B$33)-MAX(0,inputs!$B$31*(S1053-inputs!$B$30)))</f>
        <v>41508.836601337898</v>
      </c>
      <c r="U1053" s="26">
        <f t="shared" si="213"/>
        <v>67277.777777777781</v>
      </c>
      <c r="V1053" s="25">
        <f>MAX(0,T1053*(1+inputs!$B$33)-MAX(0,inputs!$B$31*(U1053-inputs!$B$30)))</f>
        <v>37893.029150357957</v>
      </c>
      <c r="W1053" s="26">
        <f t="shared" si="214"/>
        <v>76733.333333333343</v>
      </c>
      <c r="X1053" s="25">
        <f>MAX(0,V1053*(1+inputs!$B$33)-MAX(0,inputs!$B$31*(W1053-inputs!$B$30)))</f>
        <v>33371.984587613319</v>
      </c>
      <c r="Y1053" s="26">
        <f t="shared" si="215"/>
        <v>86188.888888888891</v>
      </c>
      <c r="Z1053" s="25">
        <f>MAX(0,X1053*(1+inputs!$B$33)-MAX(0,inputs!$B$31*(Y1053-inputs!$B$30)))</f>
        <v>27932.124356427517</v>
      </c>
      <c r="AA1053" s="25">
        <f>MAX(0,Y1053*(1+inputs!$B$33)-MAX(0,inputs!$B$31*(Z1053-inputs!$B$30)))</f>
        <v>86784.391030143743</v>
      </c>
      <c r="AB1053" s="26">
        <f t="shared" si="216"/>
        <v>105100</v>
      </c>
      <c r="AC1053" s="25">
        <f>MAX(0,AA1053*(1+inputs!$B$33)-MAX(0,inputs!$B$31*(AB1053-inputs!$B$30)))</f>
        <v>80443.716895595891</v>
      </c>
      <c r="AD1053" s="26">
        <f>IF(inputs!$B$27="YES",MAX(0,inputs!$B$31*(AB1053-inputs!$B$30)),0)</f>
        <v>0</v>
      </c>
      <c r="AE1053" s="3">
        <f t="shared" si="217"/>
        <v>39220.050000000003</v>
      </c>
      <c r="AF1053" s="1">
        <f t="shared" si="220"/>
        <v>0.62</v>
      </c>
      <c r="AG1053" s="8">
        <f t="shared" si="218"/>
        <v>65879.95</v>
      </c>
    </row>
    <row r="1054" spans="1:33" x14ac:dyDescent="0.2">
      <c r="A1054" s="11">
        <f t="shared" si="219"/>
        <v>105200</v>
      </c>
      <c r="B1054" s="15">
        <f>inputs!$C$3-MAX(0,MIN((calculations!A1054-inputs!$B$8)*0.5,inputs!$C$3))+IF(AND(inputs!$B$23="YES",A1054&lt;=inputs!$B$25),inputs!$B$24,0)</f>
        <v>9970</v>
      </c>
      <c r="C1054" s="15">
        <f>MAX(0,MIN(A1054-B1054,inputs!$C$4)*inputs!$B$3)</f>
        <v>7540.2000000000007</v>
      </c>
      <c r="D1054" s="16">
        <f>MAX(0,(MIN(A1054,inputs!$C$5)-(inputs!$C$4+B1054))*inputs!$B$4)</f>
        <v>23011.600000000002</v>
      </c>
      <c r="E1054" s="16">
        <f>MAX(0, (calculations!A1054-inputs!$C$5)*inputs!$B$5)</f>
        <v>0</v>
      </c>
      <c r="F1054" s="19">
        <f>MAX(0,inputs!$B$13*(MIN(calculations!A1054,inputs!$C$14)-inputs!$C$13))+MAX(0,inputs!$B$14*(calculations!A1054-inputs!$C$14))</f>
        <v>6093.85</v>
      </c>
      <c r="G1054" s="22">
        <f>MAX(MIN((calculations!A1054-inputs!$B$21)/10000,100%),0) * inputs!$B$18</f>
        <v>2636.4</v>
      </c>
      <c r="H1054" s="22">
        <f>IF(AND(inputs!$B$35="YES", calculations!A1054&gt;=inputs!$B$36,calculations!A1054&lt;inputs!$B$37),inputs!$B$38*MIN(2,inputs!$B$17),0)</f>
        <v>0</v>
      </c>
      <c r="I1054" s="25">
        <f>MIN(inputs!$B$32,A1054)</f>
        <v>20000</v>
      </c>
      <c r="J1054" s="25">
        <f>inputs!$B$29*(1+inputs!$B$33)-MAX(0,inputs!$B$31*(I1054-inputs!$B$30))</f>
        <v>46486.999999999993</v>
      </c>
      <c r="K1054" s="26">
        <f t="shared" si="208"/>
        <v>20000</v>
      </c>
      <c r="L1054" s="25">
        <f>MAX(0,J1054*(1+inputs!$B$33)-MAX(0,inputs!$B$31*(K1054-inputs!$B$30)))</f>
        <v>47184.304999999986</v>
      </c>
      <c r="M1054" s="26">
        <f t="shared" si="209"/>
        <v>29466.666666666664</v>
      </c>
      <c r="N1054" s="25">
        <f>MAX(0,L1054*(1+inputs!$B$33)-MAX(0,inputs!$B$31*(M1054-inputs!$B$30)))</f>
        <v>47056.629574999977</v>
      </c>
      <c r="O1054" s="26">
        <f t="shared" si="210"/>
        <v>38933.333333333328</v>
      </c>
      <c r="P1054" s="25">
        <f>MAX(0,N1054*(1+inputs!$B$33)-MAX(0,inputs!$B$31*(O1054-inputs!$B$30)))</f>
        <v>46075.039018624972</v>
      </c>
      <c r="Q1054" s="26">
        <f t="shared" si="211"/>
        <v>48400</v>
      </c>
      <c r="R1054" s="25">
        <f>MAX(0,P1054*(1+inputs!$B$33)-MAX(0,inputs!$B$31*(Q1054-inputs!$B$30)))</f>
        <v>44226.724603904338</v>
      </c>
      <c r="S1054" s="26">
        <f t="shared" si="212"/>
        <v>57866.666666666664</v>
      </c>
      <c r="T1054" s="25">
        <f>MAX(0,R1054*(1+inputs!$B$33)-MAX(0,inputs!$B$31*(S1054-inputs!$B$30)))</f>
        <v>41498.685472962898</v>
      </c>
      <c r="U1054" s="26">
        <f t="shared" si="213"/>
        <v>67333.333333333343</v>
      </c>
      <c r="V1054" s="25">
        <f>MAX(0,T1054*(1+inputs!$B$33)-MAX(0,inputs!$B$31*(U1054-inputs!$B$30)))</f>
        <v>37877.725755057334</v>
      </c>
      <c r="W1054" s="26">
        <f t="shared" si="214"/>
        <v>76800</v>
      </c>
      <c r="X1054" s="25">
        <f>MAX(0,V1054*(1+inputs!$B$33)-MAX(0,inputs!$B$31*(W1054-inputs!$B$30)))</f>
        <v>33350.451641383188</v>
      </c>
      <c r="Y1054" s="26">
        <f t="shared" si="215"/>
        <v>86266.666666666672</v>
      </c>
      <c r="Z1054" s="25">
        <f>MAX(0,X1054*(1+inputs!$B$33)-MAX(0,inputs!$B$31*(Y1054-inputs!$B$30)))</f>
        <v>27903.268416003928</v>
      </c>
      <c r="AA1054" s="25">
        <f>MAX(0,Y1054*(1+inputs!$B$33)-MAX(0,inputs!$B$31*(Z1054-inputs!$B$30)))</f>
        <v>86865.932509226302</v>
      </c>
      <c r="AB1054" s="26">
        <f t="shared" si="216"/>
        <v>105200</v>
      </c>
      <c r="AC1054" s="25">
        <f>MAX(0,AA1054*(1+inputs!$B$33)-MAX(0,inputs!$B$31*(AB1054-inputs!$B$30)))</f>
        <v>80517.481496864682</v>
      </c>
      <c r="AD1054" s="26">
        <f>IF(inputs!$B$27="YES",MAX(0,inputs!$B$31*(AB1054-inputs!$B$30)),0)</f>
        <v>0</v>
      </c>
      <c r="AE1054" s="3">
        <f t="shared" si="217"/>
        <v>39282.050000000003</v>
      </c>
      <c r="AF1054" s="1">
        <f t="shared" si="220"/>
        <v>0.62</v>
      </c>
      <c r="AG1054" s="8">
        <f t="shared" si="218"/>
        <v>65917.95</v>
      </c>
    </row>
    <row r="1055" spans="1:33" x14ac:dyDescent="0.2">
      <c r="A1055" s="11">
        <f t="shared" si="219"/>
        <v>105300</v>
      </c>
      <c r="B1055" s="15">
        <f>inputs!$C$3-MAX(0,MIN((calculations!A1055-inputs!$B$8)*0.5,inputs!$C$3))+IF(AND(inputs!$B$23="YES",A1055&lt;=inputs!$B$25),inputs!$B$24,0)</f>
        <v>9920</v>
      </c>
      <c r="C1055" s="15">
        <f>MAX(0,MIN(A1055-B1055,inputs!$C$4)*inputs!$B$3)</f>
        <v>7540.2000000000007</v>
      </c>
      <c r="D1055" s="16">
        <f>MAX(0,(MIN(A1055,inputs!$C$5)-(inputs!$C$4+B1055))*inputs!$B$4)</f>
        <v>23071.600000000002</v>
      </c>
      <c r="E1055" s="16">
        <f>MAX(0, (calculations!A1055-inputs!$C$5)*inputs!$B$5)</f>
        <v>0</v>
      </c>
      <c r="F1055" s="19">
        <f>MAX(0,inputs!$B$13*(MIN(calculations!A1055,inputs!$C$14)-inputs!$C$13))+MAX(0,inputs!$B$14*(calculations!A1055-inputs!$C$14))</f>
        <v>6095.85</v>
      </c>
      <c r="G1055" s="22">
        <f>MAX(MIN((calculations!A1055-inputs!$B$21)/10000,100%),0) * inputs!$B$18</f>
        <v>2636.4</v>
      </c>
      <c r="H1055" s="22">
        <f>IF(AND(inputs!$B$35="YES", calculations!A1055&gt;=inputs!$B$36,calculations!A1055&lt;inputs!$B$37),inputs!$B$38*MIN(2,inputs!$B$17),0)</f>
        <v>0</v>
      </c>
      <c r="I1055" s="25">
        <f>MIN(inputs!$B$32,A1055)</f>
        <v>20000</v>
      </c>
      <c r="J1055" s="25">
        <f>inputs!$B$29*(1+inputs!$B$33)-MAX(0,inputs!$B$31*(I1055-inputs!$B$30))</f>
        <v>46486.999999999993</v>
      </c>
      <c r="K1055" s="26">
        <f t="shared" si="208"/>
        <v>20000</v>
      </c>
      <c r="L1055" s="25">
        <f>MAX(0,J1055*(1+inputs!$B$33)-MAX(0,inputs!$B$31*(K1055-inputs!$B$30)))</f>
        <v>47184.304999999986</v>
      </c>
      <c r="M1055" s="26">
        <f t="shared" si="209"/>
        <v>29477.777777777777</v>
      </c>
      <c r="N1055" s="25">
        <f>MAX(0,L1055*(1+inputs!$B$33)-MAX(0,inputs!$B$31*(M1055-inputs!$B$30)))</f>
        <v>47055.629574999977</v>
      </c>
      <c r="O1055" s="26">
        <f t="shared" si="210"/>
        <v>38955.555555555555</v>
      </c>
      <c r="P1055" s="25">
        <f>MAX(0,N1055*(1+inputs!$B$33)-MAX(0,inputs!$B$31*(O1055-inputs!$B$30)))</f>
        <v>46072.024018624972</v>
      </c>
      <c r="Q1055" s="26">
        <f t="shared" si="211"/>
        <v>48433.333333333328</v>
      </c>
      <c r="R1055" s="25">
        <f>MAX(0,P1055*(1+inputs!$B$33)-MAX(0,inputs!$B$31*(Q1055-inputs!$B$30)))</f>
        <v>44220.664378904337</v>
      </c>
      <c r="S1055" s="26">
        <f t="shared" si="212"/>
        <v>57911.111111111109</v>
      </c>
      <c r="T1055" s="25">
        <f>MAX(0,R1055*(1+inputs!$B$33)-MAX(0,inputs!$B$31*(S1055-inputs!$B$30)))</f>
        <v>41488.534344587897</v>
      </c>
      <c r="U1055" s="26">
        <f t="shared" si="213"/>
        <v>67388.888888888891</v>
      </c>
      <c r="V1055" s="25">
        <f>MAX(0,T1055*(1+inputs!$B$33)-MAX(0,inputs!$B$31*(U1055-inputs!$B$30)))</f>
        <v>37862.422359756711</v>
      </c>
      <c r="W1055" s="26">
        <f t="shared" si="214"/>
        <v>76866.666666666657</v>
      </c>
      <c r="X1055" s="25">
        <f>MAX(0,V1055*(1+inputs!$B$33)-MAX(0,inputs!$B$31*(W1055-inputs!$B$30)))</f>
        <v>33328.918695153057</v>
      </c>
      <c r="Y1055" s="26">
        <f t="shared" si="215"/>
        <v>86344.444444444438</v>
      </c>
      <c r="Z1055" s="25">
        <f>MAX(0,X1055*(1+inputs!$B$33)-MAX(0,inputs!$B$31*(Y1055-inputs!$B$30)))</f>
        <v>27874.412475580353</v>
      </c>
      <c r="AA1055" s="25">
        <f>MAX(0,Y1055*(1+inputs!$B$33)-MAX(0,inputs!$B$31*(Z1055-inputs!$B$30)))</f>
        <v>86947.473988308862</v>
      </c>
      <c r="AB1055" s="26">
        <f t="shared" si="216"/>
        <v>105300</v>
      </c>
      <c r="AC1055" s="25">
        <f>MAX(0,AA1055*(1+inputs!$B$33)-MAX(0,inputs!$B$31*(AB1055-inputs!$B$30)))</f>
        <v>80591.246098133488</v>
      </c>
      <c r="AD1055" s="26">
        <f>IF(inputs!$B$27="YES",MAX(0,inputs!$B$31*(AB1055-inputs!$B$30)),0)</f>
        <v>0</v>
      </c>
      <c r="AE1055" s="3">
        <f t="shared" si="217"/>
        <v>39344.050000000003</v>
      </c>
      <c r="AF1055" s="1">
        <f t="shared" si="220"/>
        <v>0.62</v>
      </c>
      <c r="AG1055" s="8">
        <f t="shared" si="218"/>
        <v>65955.95</v>
      </c>
    </row>
    <row r="1056" spans="1:33" x14ac:dyDescent="0.2">
      <c r="A1056" s="11">
        <f t="shared" si="219"/>
        <v>105400</v>
      </c>
      <c r="B1056" s="15">
        <f>inputs!$C$3-MAX(0,MIN((calculations!A1056-inputs!$B$8)*0.5,inputs!$C$3))+IF(AND(inputs!$B$23="YES",A1056&lt;=inputs!$B$25),inputs!$B$24,0)</f>
        <v>9870</v>
      </c>
      <c r="C1056" s="15">
        <f>MAX(0,MIN(A1056-B1056,inputs!$C$4)*inputs!$B$3)</f>
        <v>7540.2000000000007</v>
      </c>
      <c r="D1056" s="16">
        <f>MAX(0,(MIN(A1056,inputs!$C$5)-(inputs!$C$4+B1056))*inputs!$B$4)</f>
        <v>23131.600000000002</v>
      </c>
      <c r="E1056" s="16">
        <f>MAX(0, (calculations!A1056-inputs!$C$5)*inputs!$B$5)</f>
        <v>0</v>
      </c>
      <c r="F1056" s="19">
        <f>MAX(0,inputs!$B$13*(MIN(calculations!A1056,inputs!$C$14)-inputs!$C$13))+MAX(0,inputs!$B$14*(calculations!A1056-inputs!$C$14))</f>
        <v>6097.85</v>
      </c>
      <c r="G1056" s="22">
        <f>MAX(MIN((calculations!A1056-inputs!$B$21)/10000,100%),0) * inputs!$B$18</f>
        <v>2636.4</v>
      </c>
      <c r="H1056" s="22">
        <f>IF(AND(inputs!$B$35="YES", calculations!A1056&gt;=inputs!$B$36,calculations!A1056&lt;inputs!$B$37),inputs!$B$38*MIN(2,inputs!$B$17),0)</f>
        <v>0</v>
      </c>
      <c r="I1056" s="25">
        <f>MIN(inputs!$B$32,A1056)</f>
        <v>20000</v>
      </c>
      <c r="J1056" s="25">
        <f>inputs!$B$29*(1+inputs!$B$33)-MAX(0,inputs!$B$31*(I1056-inputs!$B$30))</f>
        <v>46486.999999999993</v>
      </c>
      <c r="K1056" s="26">
        <f t="shared" si="208"/>
        <v>20000</v>
      </c>
      <c r="L1056" s="25">
        <f>MAX(0,J1056*(1+inputs!$B$33)-MAX(0,inputs!$B$31*(K1056-inputs!$B$30)))</f>
        <v>47184.304999999986</v>
      </c>
      <c r="M1056" s="26">
        <f t="shared" si="209"/>
        <v>29488.888888888891</v>
      </c>
      <c r="N1056" s="25">
        <f>MAX(0,L1056*(1+inputs!$B$33)-MAX(0,inputs!$B$31*(M1056-inputs!$B$30)))</f>
        <v>47054.629574999977</v>
      </c>
      <c r="O1056" s="26">
        <f t="shared" si="210"/>
        <v>38977.777777777781</v>
      </c>
      <c r="P1056" s="25">
        <f>MAX(0,N1056*(1+inputs!$B$33)-MAX(0,inputs!$B$31*(O1056-inputs!$B$30)))</f>
        <v>46069.009018624973</v>
      </c>
      <c r="Q1056" s="26">
        <f t="shared" si="211"/>
        <v>48466.666666666672</v>
      </c>
      <c r="R1056" s="25">
        <f>MAX(0,P1056*(1+inputs!$B$33)-MAX(0,inputs!$B$31*(Q1056-inputs!$B$30)))</f>
        <v>44214.604153904344</v>
      </c>
      <c r="S1056" s="26">
        <f t="shared" si="212"/>
        <v>57955.555555555555</v>
      </c>
      <c r="T1056" s="25">
        <f>MAX(0,R1056*(1+inputs!$B$33)-MAX(0,inputs!$B$31*(S1056-inputs!$B$30)))</f>
        <v>41478.383216212904</v>
      </c>
      <c r="U1056" s="26">
        <f t="shared" si="213"/>
        <v>67444.444444444438</v>
      </c>
      <c r="V1056" s="25">
        <f>MAX(0,T1056*(1+inputs!$B$33)-MAX(0,inputs!$B$31*(U1056-inputs!$B$30)))</f>
        <v>37847.118964456095</v>
      </c>
      <c r="W1056" s="26">
        <f t="shared" si="214"/>
        <v>76933.333333333343</v>
      </c>
      <c r="X1056" s="25">
        <f>MAX(0,V1056*(1+inputs!$B$33)-MAX(0,inputs!$B$31*(W1056-inputs!$B$30)))</f>
        <v>33307.385748922927</v>
      </c>
      <c r="Y1056" s="26">
        <f t="shared" si="215"/>
        <v>86422.222222222219</v>
      </c>
      <c r="Z1056" s="25">
        <f>MAX(0,X1056*(1+inputs!$B$33)-MAX(0,inputs!$B$31*(Y1056-inputs!$B$30)))</f>
        <v>27845.556535156767</v>
      </c>
      <c r="AA1056" s="25">
        <f>MAX(0,Y1056*(1+inputs!$B$33)-MAX(0,inputs!$B$31*(Z1056-inputs!$B$30)))</f>
        <v>87029.015467391437</v>
      </c>
      <c r="AB1056" s="26">
        <f t="shared" si="216"/>
        <v>105400</v>
      </c>
      <c r="AC1056" s="25">
        <f>MAX(0,AA1056*(1+inputs!$B$33)-MAX(0,inputs!$B$31*(AB1056-inputs!$B$30)))</f>
        <v>80665.010699402294</v>
      </c>
      <c r="AD1056" s="26">
        <f>IF(inputs!$B$27="YES",MAX(0,inputs!$B$31*(AB1056-inputs!$B$30)),0)</f>
        <v>0</v>
      </c>
      <c r="AE1056" s="3">
        <f t="shared" si="217"/>
        <v>39406.050000000003</v>
      </c>
      <c r="AF1056" s="1">
        <f t="shared" si="220"/>
        <v>0.62</v>
      </c>
      <c r="AG1056" s="8">
        <f t="shared" si="218"/>
        <v>65993.95</v>
      </c>
    </row>
    <row r="1057" spans="1:33" x14ac:dyDescent="0.2">
      <c r="A1057" s="11">
        <f t="shared" si="219"/>
        <v>105500</v>
      </c>
      <c r="B1057" s="15">
        <f>inputs!$C$3-MAX(0,MIN((calculations!A1057-inputs!$B$8)*0.5,inputs!$C$3))+IF(AND(inputs!$B$23="YES",A1057&lt;=inputs!$B$25),inputs!$B$24,0)</f>
        <v>9820</v>
      </c>
      <c r="C1057" s="15">
        <f>MAX(0,MIN(A1057-B1057,inputs!$C$4)*inputs!$B$3)</f>
        <v>7540.2000000000007</v>
      </c>
      <c r="D1057" s="16">
        <f>MAX(0,(MIN(A1057,inputs!$C$5)-(inputs!$C$4+B1057))*inputs!$B$4)</f>
        <v>23191.600000000002</v>
      </c>
      <c r="E1057" s="16">
        <f>MAX(0, (calculations!A1057-inputs!$C$5)*inputs!$B$5)</f>
        <v>0</v>
      </c>
      <c r="F1057" s="19">
        <f>MAX(0,inputs!$B$13*(MIN(calculations!A1057,inputs!$C$14)-inputs!$C$13))+MAX(0,inputs!$B$14*(calculations!A1057-inputs!$C$14))</f>
        <v>6099.85</v>
      </c>
      <c r="G1057" s="22">
        <f>MAX(MIN((calculations!A1057-inputs!$B$21)/10000,100%),0) * inputs!$B$18</f>
        <v>2636.4</v>
      </c>
      <c r="H1057" s="22">
        <f>IF(AND(inputs!$B$35="YES", calculations!A1057&gt;=inputs!$B$36,calculations!A1057&lt;inputs!$B$37),inputs!$B$38*MIN(2,inputs!$B$17),0)</f>
        <v>0</v>
      </c>
      <c r="I1057" s="25">
        <f>MIN(inputs!$B$32,A1057)</f>
        <v>20000</v>
      </c>
      <c r="J1057" s="25">
        <f>inputs!$B$29*(1+inputs!$B$33)-MAX(0,inputs!$B$31*(I1057-inputs!$B$30))</f>
        <v>46486.999999999993</v>
      </c>
      <c r="K1057" s="26">
        <f t="shared" si="208"/>
        <v>20000</v>
      </c>
      <c r="L1057" s="25">
        <f>MAX(0,J1057*(1+inputs!$B$33)-MAX(0,inputs!$B$31*(K1057-inputs!$B$30)))</f>
        <v>47184.304999999986</v>
      </c>
      <c r="M1057" s="26">
        <f t="shared" si="209"/>
        <v>29500</v>
      </c>
      <c r="N1057" s="25">
        <f>MAX(0,L1057*(1+inputs!$B$33)-MAX(0,inputs!$B$31*(M1057-inputs!$B$30)))</f>
        <v>47053.629574999977</v>
      </c>
      <c r="O1057" s="26">
        <f t="shared" si="210"/>
        <v>39000</v>
      </c>
      <c r="P1057" s="25">
        <f>MAX(0,N1057*(1+inputs!$B$33)-MAX(0,inputs!$B$31*(O1057-inputs!$B$30)))</f>
        <v>46065.994018624973</v>
      </c>
      <c r="Q1057" s="26">
        <f t="shared" si="211"/>
        <v>48500</v>
      </c>
      <c r="R1057" s="25">
        <f>MAX(0,P1057*(1+inputs!$B$33)-MAX(0,inputs!$B$31*(Q1057-inputs!$B$30)))</f>
        <v>44208.543928904342</v>
      </c>
      <c r="S1057" s="26">
        <f t="shared" si="212"/>
        <v>58000</v>
      </c>
      <c r="T1057" s="25">
        <f>MAX(0,R1057*(1+inputs!$B$33)-MAX(0,inputs!$B$31*(S1057-inputs!$B$30)))</f>
        <v>41468.232087837903</v>
      </c>
      <c r="U1057" s="26">
        <f t="shared" si="213"/>
        <v>67500</v>
      </c>
      <c r="V1057" s="25">
        <f>MAX(0,T1057*(1+inputs!$B$33)-MAX(0,inputs!$B$31*(U1057-inputs!$B$30)))</f>
        <v>37831.815569155464</v>
      </c>
      <c r="W1057" s="26">
        <f t="shared" si="214"/>
        <v>77000</v>
      </c>
      <c r="X1057" s="25">
        <f>MAX(0,V1057*(1+inputs!$B$33)-MAX(0,inputs!$B$31*(W1057-inputs!$B$30)))</f>
        <v>33285.852802692789</v>
      </c>
      <c r="Y1057" s="26">
        <f t="shared" si="215"/>
        <v>86500</v>
      </c>
      <c r="Z1057" s="25">
        <f>MAX(0,X1057*(1+inputs!$B$33)-MAX(0,inputs!$B$31*(Y1057-inputs!$B$30)))</f>
        <v>27816.700594733182</v>
      </c>
      <c r="AA1057" s="25">
        <f>MAX(0,Y1057*(1+inputs!$B$33)-MAX(0,inputs!$B$31*(Z1057-inputs!$B$30)))</f>
        <v>87110.556946473997</v>
      </c>
      <c r="AB1057" s="26">
        <f t="shared" si="216"/>
        <v>105500</v>
      </c>
      <c r="AC1057" s="25">
        <f>MAX(0,AA1057*(1+inputs!$B$33)-MAX(0,inputs!$B$31*(AB1057-inputs!$B$30)))</f>
        <v>80738.775300671099</v>
      </c>
      <c r="AD1057" s="26">
        <f>IF(inputs!$B$27="YES",MAX(0,inputs!$B$31*(AB1057-inputs!$B$30)),0)</f>
        <v>0</v>
      </c>
      <c r="AE1057" s="3">
        <f t="shared" si="217"/>
        <v>39468.050000000003</v>
      </c>
      <c r="AF1057" s="1">
        <f t="shared" si="220"/>
        <v>0.62</v>
      </c>
      <c r="AG1057" s="8">
        <f t="shared" si="218"/>
        <v>66031.95</v>
      </c>
    </row>
    <row r="1058" spans="1:33" x14ac:dyDescent="0.2">
      <c r="A1058" s="11">
        <f t="shared" si="219"/>
        <v>105600</v>
      </c>
      <c r="B1058" s="15">
        <f>inputs!$C$3-MAX(0,MIN((calculations!A1058-inputs!$B$8)*0.5,inputs!$C$3))+IF(AND(inputs!$B$23="YES",A1058&lt;=inputs!$B$25),inputs!$B$24,0)</f>
        <v>9770</v>
      </c>
      <c r="C1058" s="15">
        <f>MAX(0,MIN(A1058-B1058,inputs!$C$4)*inputs!$B$3)</f>
        <v>7540.2000000000007</v>
      </c>
      <c r="D1058" s="16">
        <f>MAX(0,(MIN(A1058,inputs!$C$5)-(inputs!$C$4+B1058))*inputs!$B$4)</f>
        <v>23251.600000000002</v>
      </c>
      <c r="E1058" s="16">
        <f>MAX(0, (calculations!A1058-inputs!$C$5)*inputs!$B$5)</f>
        <v>0</v>
      </c>
      <c r="F1058" s="19">
        <f>MAX(0,inputs!$B$13*(MIN(calculations!A1058,inputs!$C$14)-inputs!$C$13))+MAX(0,inputs!$B$14*(calculations!A1058-inputs!$C$14))</f>
        <v>6101.85</v>
      </c>
      <c r="G1058" s="22">
        <f>MAX(MIN((calculations!A1058-inputs!$B$21)/10000,100%),0) * inputs!$B$18</f>
        <v>2636.4</v>
      </c>
      <c r="H1058" s="22">
        <f>IF(AND(inputs!$B$35="YES", calculations!A1058&gt;=inputs!$B$36,calculations!A1058&lt;inputs!$B$37),inputs!$B$38*MIN(2,inputs!$B$17),0)</f>
        <v>0</v>
      </c>
      <c r="I1058" s="25">
        <f>MIN(inputs!$B$32,A1058)</f>
        <v>20000</v>
      </c>
      <c r="J1058" s="25">
        <f>inputs!$B$29*(1+inputs!$B$33)-MAX(0,inputs!$B$31*(I1058-inputs!$B$30))</f>
        <v>46486.999999999993</v>
      </c>
      <c r="K1058" s="26">
        <f t="shared" si="208"/>
        <v>20000</v>
      </c>
      <c r="L1058" s="25">
        <f>MAX(0,J1058*(1+inputs!$B$33)-MAX(0,inputs!$B$31*(K1058-inputs!$B$30)))</f>
        <v>47184.304999999986</v>
      </c>
      <c r="M1058" s="26">
        <f t="shared" si="209"/>
        <v>29511.111111111109</v>
      </c>
      <c r="N1058" s="25">
        <f>MAX(0,L1058*(1+inputs!$B$33)-MAX(0,inputs!$B$31*(M1058-inputs!$B$30)))</f>
        <v>47052.629574999977</v>
      </c>
      <c r="O1058" s="26">
        <f t="shared" si="210"/>
        <v>39022.222222222219</v>
      </c>
      <c r="P1058" s="25">
        <f>MAX(0,N1058*(1+inputs!$B$33)-MAX(0,inputs!$B$31*(O1058-inputs!$B$30)))</f>
        <v>46062.979018624967</v>
      </c>
      <c r="Q1058" s="26">
        <f t="shared" si="211"/>
        <v>48533.333333333328</v>
      </c>
      <c r="R1058" s="25">
        <f>MAX(0,P1058*(1+inputs!$B$33)-MAX(0,inputs!$B$31*(Q1058-inputs!$B$30)))</f>
        <v>44202.483703904334</v>
      </c>
      <c r="S1058" s="26">
        <f t="shared" si="212"/>
        <v>58044.444444444445</v>
      </c>
      <c r="T1058" s="25">
        <f>MAX(0,R1058*(1+inputs!$B$33)-MAX(0,inputs!$B$31*(S1058-inputs!$B$30)))</f>
        <v>41458.080959462895</v>
      </c>
      <c r="U1058" s="26">
        <f t="shared" si="213"/>
        <v>67555.555555555562</v>
      </c>
      <c r="V1058" s="25">
        <f>MAX(0,T1058*(1+inputs!$B$33)-MAX(0,inputs!$B$31*(U1058-inputs!$B$30)))</f>
        <v>37816.512173854833</v>
      </c>
      <c r="W1058" s="26">
        <f t="shared" si="214"/>
        <v>77066.666666666657</v>
      </c>
      <c r="X1058" s="25">
        <f>MAX(0,V1058*(1+inputs!$B$33)-MAX(0,inputs!$B$31*(W1058-inputs!$B$30)))</f>
        <v>33264.319856462651</v>
      </c>
      <c r="Y1058" s="26">
        <f t="shared" si="215"/>
        <v>86577.777777777781</v>
      </c>
      <c r="Z1058" s="25">
        <f>MAX(0,X1058*(1+inputs!$B$33)-MAX(0,inputs!$B$31*(Y1058-inputs!$B$30)))</f>
        <v>27787.844654309585</v>
      </c>
      <c r="AA1058" s="25">
        <f>MAX(0,Y1058*(1+inputs!$B$33)-MAX(0,inputs!$B$31*(Z1058-inputs!$B$30)))</f>
        <v>87192.098425556571</v>
      </c>
      <c r="AB1058" s="26">
        <f t="shared" si="216"/>
        <v>105600</v>
      </c>
      <c r="AC1058" s="25">
        <f>MAX(0,AA1058*(1+inputs!$B$33)-MAX(0,inputs!$B$31*(AB1058-inputs!$B$30)))</f>
        <v>80812.539901939905</v>
      </c>
      <c r="AD1058" s="26">
        <f>IF(inputs!$B$27="YES",MAX(0,inputs!$B$31*(AB1058-inputs!$B$30)),0)</f>
        <v>0</v>
      </c>
      <c r="AE1058" s="3">
        <f t="shared" si="217"/>
        <v>39530.050000000003</v>
      </c>
      <c r="AF1058" s="1">
        <f t="shared" si="220"/>
        <v>0.62</v>
      </c>
      <c r="AG1058" s="8">
        <f t="shared" si="218"/>
        <v>66069.95</v>
      </c>
    </row>
    <row r="1059" spans="1:33" x14ac:dyDescent="0.2">
      <c r="A1059" s="11">
        <f t="shared" si="219"/>
        <v>105700</v>
      </c>
      <c r="B1059" s="15">
        <f>inputs!$C$3-MAX(0,MIN((calculations!A1059-inputs!$B$8)*0.5,inputs!$C$3))+IF(AND(inputs!$B$23="YES",A1059&lt;=inputs!$B$25),inputs!$B$24,0)</f>
        <v>9720</v>
      </c>
      <c r="C1059" s="15">
        <f>MAX(0,MIN(A1059-B1059,inputs!$C$4)*inputs!$B$3)</f>
        <v>7540.2000000000007</v>
      </c>
      <c r="D1059" s="16">
        <f>MAX(0,(MIN(A1059,inputs!$C$5)-(inputs!$C$4+B1059))*inputs!$B$4)</f>
        <v>23311.600000000002</v>
      </c>
      <c r="E1059" s="16">
        <f>MAX(0, (calculations!A1059-inputs!$C$5)*inputs!$B$5)</f>
        <v>0</v>
      </c>
      <c r="F1059" s="19">
        <f>MAX(0,inputs!$B$13*(MIN(calculations!A1059,inputs!$C$14)-inputs!$C$13))+MAX(0,inputs!$B$14*(calculations!A1059-inputs!$C$14))</f>
        <v>6103.85</v>
      </c>
      <c r="G1059" s="22">
        <f>MAX(MIN((calculations!A1059-inputs!$B$21)/10000,100%),0) * inputs!$B$18</f>
        <v>2636.4</v>
      </c>
      <c r="H1059" s="22">
        <f>IF(AND(inputs!$B$35="YES", calculations!A1059&gt;=inputs!$B$36,calculations!A1059&lt;inputs!$B$37),inputs!$B$38*MIN(2,inputs!$B$17),0)</f>
        <v>0</v>
      </c>
      <c r="I1059" s="25">
        <f>MIN(inputs!$B$32,A1059)</f>
        <v>20000</v>
      </c>
      <c r="J1059" s="25">
        <f>inputs!$B$29*(1+inputs!$B$33)-MAX(0,inputs!$B$31*(I1059-inputs!$B$30))</f>
        <v>46486.999999999993</v>
      </c>
      <c r="K1059" s="26">
        <f t="shared" si="208"/>
        <v>20000</v>
      </c>
      <c r="L1059" s="25">
        <f>MAX(0,J1059*(1+inputs!$B$33)-MAX(0,inputs!$B$31*(K1059-inputs!$B$30)))</f>
        <v>47184.304999999986</v>
      </c>
      <c r="M1059" s="26">
        <f t="shared" si="209"/>
        <v>29522.222222222223</v>
      </c>
      <c r="N1059" s="25">
        <f>MAX(0,L1059*(1+inputs!$B$33)-MAX(0,inputs!$B$31*(M1059-inputs!$B$30)))</f>
        <v>47051.629574999977</v>
      </c>
      <c r="O1059" s="26">
        <f t="shared" si="210"/>
        <v>39044.444444444445</v>
      </c>
      <c r="P1059" s="25">
        <f>MAX(0,N1059*(1+inputs!$B$33)-MAX(0,inputs!$B$31*(O1059-inputs!$B$30)))</f>
        <v>46059.964018624967</v>
      </c>
      <c r="Q1059" s="26">
        <f t="shared" si="211"/>
        <v>48566.666666666672</v>
      </c>
      <c r="R1059" s="25">
        <f>MAX(0,P1059*(1+inputs!$B$33)-MAX(0,inputs!$B$31*(Q1059-inputs!$B$30)))</f>
        <v>44196.423478904333</v>
      </c>
      <c r="S1059" s="26">
        <f t="shared" si="212"/>
        <v>58088.888888888891</v>
      </c>
      <c r="T1059" s="25">
        <f>MAX(0,R1059*(1+inputs!$B$33)-MAX(0,inputs!$B$31*(S1059-inputs!$B$30)))</f>
        <v>41447.929831087895</v>
      </c>
      <c r="U1059" s="26">
        <f t="shared" si="213"/>
        <v>67611.111111111109</v>
      </c>
      <c r="V1059" s="25">
        <f>MAX(0,T1059*(1+inputs!$B$33)-MAX(0,inputs!$B$31*(U1059-inputs!$B$30)))</f>
        <v>37801.20877855421</v>
      </c>
      <c r="W1059" s="26">
        <f t="shared" si="214"/>
        <v>77133.333333333343</v>
      </c>
      <c r="X1059" s="25">
        <f>MAX(0,V1059*(1+inputs!$B$33)-MAX(0,inputs!$B$31*(W1059-inputs!$B$30)))</f>
        <v>33242.78691023252</v>
      </c>
      <c r="Y1059" s="26">
        <f t="shared" si="215"/>
        <v>86655.555555555562</v>
      </c>
      <c r="Z1059" s="25">
        <f>MAX(0,X1059*(1+inputs!$B$33)-MAX(0,inputs!$B$31*(Y1059-inputs!$B$30)))</f>
        <v>27758.988713885999</v>
      </c>
      <c r="AA1059" s="25">
        <f>MAX(0,Y1059*(1+inputs!$B$33)-MAX(0,inputs!$B$31*(Z1059-inputs!$B$30)))</f>
        <v>87273.639904639145</v>
      </c>
      <c r="AB1059" s="26">
        <f t="shared" si="216"/>
        <v>105700</v>
      </c>
      <c r="AC1059" s="25">
        <f>MAX(0,AA1059*(1+inputs!$B$33)-MAX(0,inputs!$B$31*(AB1059-inputs!$B$30)))</f>
        <v>80886.304503208725</v>
      </c>
      <c r="AD1059" s="26">
        <f>IF(inputs!$B$27="YES",MAX(0,inputs!$B$31*(AB1059-inputs!$B$30)),0)</f>
        <v>0</v>
      </c>
      <c r="AE1059" s="3">
        <f t="shared" si="217"/>
        <v>39592.050000000003</v>
      </c>
      <c r="AF1059" s="1">
        <f t="shared" si="220"/>
        <v>0.62</v>
      </c>
      <c r="AG1059" s="8">
        <f t="shared" si="218"/>
        <v>66107.95</v>
      </c>
    </row>
    <row r="1060" spans="1:33" x14ac:dyDescent="0.2">
      <c r="A1060" s="11">
        <f t="shared" si="219"/>
        <v>105800</v>
      </c>
      <c r="B1060" s="15">
        <f>inputs!$C$3-MAX(0,MIN((calculations!A1060-inputs!$B$8)*0.5,inputs!$C$3))+IF(AND(inputs!$B$23="YES",A1060&lt;=inputs!$B$25),inputs!$B$24,0)</f>
        <v>9670</v>
      </c>
      <c r="C1060" s="15">
        <f>MAX(0,MIN(A1060-B1060,inputs!$C$4)*inputs!$B$3)</f>
        <v>7540.2000000000007</v>
      </c>
      <c r="D1060" s="16">
        <f>MAX(0,(MIN(A1060,inputs!$C$5)-(inputs!$C$4+B1060))*inputs!$B$4)</f>
        <v>23371.600000000002</v>
      </c>
      <c r="E1060" s="16">
        <f>MAX(0, (calculations!A1060-inputs!$C$5)*inputs!$B$5)</f>
        <v>0</v>
      </c>
      <c r="F1060" s="19">
        <f>MAX(0,inputs!$B$13*(MIN(calculations!A1060,inputs!$C$14)-inputs!$C$13))+MAX(0,inputs!$B$14*(calculations!A1060-inputs!$C$14))</f>
        <v>6105.85</v>
      </c>
      <c r="G1060" s="22">
        <f>MAX(MIN((calculations!A1060-inputs!$B$21)/10000,100%),0) * inputs!$B$18</f>
        <v>2636.4</v>
      </c>
      <c r="H1060" s="22">
        <f>IF(AND(inputs!$B$35="YES", calculations!A1060&gt;=inputs!$B$36,calculations!A1060&lt;inputs!$B$37),inputs!$B$38*MIN(2,inputs!$B$17),0)</f>
        <v>0</v>
      </c>
      <c r="I1060" s="25">
        <f>MIN(inputs!$B$32,A1060)</f>
        <v>20000</v>
      </c>
      <c r="J1060" s="25">
        <f>inputs!$B$29*(1+inputs!$B$33)-MAX(0,inputs!$B$31*(I1060-inputs!$B$30))</f>
        <v>46486.999999999993</v>
      </c>
      <c r="K1060" s="26">
        <f t="shared" si="208"/>
        <v>20000</v>
      </c>
      <c r="L1060" s="25">
        <f>MAX(0,J1060*(1+inputs!$B$33)-MAX(0,inputs!$B$31*(K1060-inputs!$B$30)))</f>
        <v>47184.304999999986</v>
      </c>
      <c r="M1060" s="26">
        <f t="shared" si="209"/>
        <v>29533.333333333336</v>
      </c>
      <c r="N1060" s="25">
        <f>MAX(0,L1060*(1+inputs!$B$33)-MAX(0,inputs!$B$31*(M1060-inputs!$B$30)))</f>
        <v>47050.629574999977</v>
      </c>
      <c r="O1060" s="26">
        <f t="shared" si="210"/>
        <v>39066.666666666672</v>
      </c>
      <c r="P1060" s="25">
        <f>MAX(0,N1060*(1+inputs!$B$33)-MAX(0,inputs!$B$31*(O1060-inputs!$B$30)))</f>
        <v>46056.949018624968</v>
      </c>
      <c r="Q1060" s="26">
        <f t="shared" si="211"/>
        <v>48600</v>
      </c>
      <c r="R1060" s="25">
        <f>MAX(0,P1060*(1+inputs!$B$33)-MAX(0,inputs!$B$31*(Q1060-inputs!$B$30)))</f>
        <v>44190.363253904332</v>
      </c>
      <c r="S1060" s="26">
        <f t="shared" si="212"/>
        <v>58133.333333333336</v>
      </c>
      <c r="T1060" s="25">
        <f>MAX(0,R1060*(1+inputs!$B$33)-MAX(0,inputs!$B$31*(S1060-inputs!$B$30)))</f>
        <v>41437.778702712887</v>
      </c>
      <c r="U1060" s="26">
        <f t="shared" si="213"/>
        <v>67666.666666666657</v>
      </c>
      <c r="V1060" s="25">
        <f>MAX(0,T1060*(1+inputs!$B$33)-MAX(0,inputs!$B$31*(U1060-inputs!$B$30)))</f>
        <v>37785.905383253572</v>
      </c>
      <c r="W1060" s="26">
        <f t="shared" si="214"/>
        <v>77200</v>
      </c>
      <c r="X1060" s="25">
        <f>MAX(0,V1060*(1+inputs!$B$33)-MAX(0,inputs!$B$31*(W1060-inputs!$B$30)))</f>
        <v>33221.253964002368</v>
      </c>
      <c r="Y1060" s="26">
        <f t="shared" si="215"/>
        <v>86733.333333333328</v>
      </c>
      <c r="Z1060" s="25">
        <f>MAX(0,X1060*(1+inputs!$B$33)-MAX(0,inputs!$B$31*(Y1060-inputs!$B$30)))</f>
        <v>27730.132773462403</v>
      </c>
      <c r="AA1060" s="25">
        <f>MAX(0,Y1060*(1+inputs!$B$33)-MAX(0,inputs!$B$31*(Z1060-inputs!$B$30)))</f>
        <v>87355.181383721691</v>
      </c>
      <c r="AB1060" s="26">
        <f t="shared" si="216"/>
        <v>105800</v>
      </c>
      <c r="AC1060" s="25">
        <f>MAX(0,AA1060*(1+inputs!$B$33)-MAX(0,inputs!$B$31*(AB1060-inputs!$B$30)))</f>
        <v>80960.069104477501</v>
      </c>
      <c r="AD1060" s="26">
        <f>IF(inputs!$B$27="YES",MAX(0,inputs!$B$31*(AB1060-inputs!$B$30)),0)</f>
        <v>0</v>
      </c>
      <c r="AE1060" s="3">
        <f t="shared" si="217"/>
        <v>39654.050000000003</v>
      </c>
      <c r="AF1060" s="1">
        <f t="shared" si="220"/>
        <v>0.62</v>
      </c>
      <c r="AG1060" s="8">
        <f t="shared" si="218"/>
        <v>66145.95</v>
      </c>
    </row>
    <row r="1061" spans="1:33" x14ac:dyDescent="0.2">
      <c r="A1061" s="11">
        <f t="shared" si="219"/>
        <v>105900</v>
      </c>
      <c r="B1061" s="15">
        <f>inputs!$C$3-MAX(0,MIN((calculations!A1061-inputs!$B$8)*0.5,inputs!$C$3))+IF(AND(inputs!$B$23="YES",A1061&lt;=inputs!$B$25),inputs!$B$24,0)</f>
        <v>9620</v>
      </c>
      <c r="C1061" s="15">
        <f>MAX(0,MIN(A1061-B1061,inputs!$C$4)*inputs!$B$3)</f>
        <v>7540.2000000000007</v>
      </c>
      <c r="D1061" s="16">
        <f>MAX(0,(MIN(A1061,inputs!$C$5)-(inputs!$C$4+B1061))*inputs!$B$4)</f>
        <v>23431.600000000002</v>
      </c>
      <c r="E1061" s="16">
        <f>MAX(0, (calculations!A1061-inputs!$C$5)*inputs!$B$5)</f>
        <v>0</v>
      </c>
      <c r="F1061" s="19">
        <f>MAX(0,inputs!$B$13*(MIN(calculations!A1061,inputs!$C$14)-inputs!$C$13))+MAX(0,inputs!$B$14*(calculations!A1061-inputs!$C$14))</f>
        <v>6107.85</v>
      </c>
      <c r="G1061" s="22">
        <f>MAX(MIN((calculations!A1061-inputs!$B$21)/10000,100%),0) * inputs!$B$18</f>
        <v>2636.4</v>
      </c>
      <c r="H1061" s="22">
        <f>IF(AND(inputs!$B$35="YES", calculations!A1061&gt;=inputs!$B$36,calculations!A1061&lt;inputs!$B$37),inputs!$B$38*MIN(2,inputs!$B$17),0)</f>
        <v>0</v>
      </c>
      <c r="I1061" s="25">
        <f>MIN(inputs!$B$32,A1061)</f>
        <v>20000</v>
      </c>
      <c r="J1061" s="25">
        <f>inputs!$B$29*(1+inputs!$B$33)-MAX(0,inputs!$B$31*(I1061-inputs!$B$30))</f>
        <v>46486.999999999993</v>
      </c>
      <c r="K1061" s="26">
        <f t="shared" si="208"/>
        <v>20000</v>
      </c>
      <c r="L1061" s="25">
        <f>MAX(0,J1061*(1+inputs!$B$33)-MAX(0,inputs!$B$31*(K1061-inputs!$B$30)))</f>
        <v>47184.304999999986</v>
      </c>
      <c r="M1061" s="26">
        <f t="shared" si="209"/>
        <v>29544.444444444445</v>
      </c>
      <c r="N1061" s="25">
        <f>MAX(0,L1061*(1+inputs!$B$33)-MAX(0,inputs!$B$31*(M1061-inputs!$B$30)))</f>
        <v>47049.629574999977</v>
      </c>
      <c r="O1061" s="26">
        <f t="shared" si="210"/>
        <v>39088.888888888891</v>
      </c>
      <c r="P1061" s="25">
        <f>MAX(0,N1061*(1+inputs!$B$33)-MAX(0,inputs!$B$31*(O1061-inputs!$B$30)))</f>
        <v>46053.934018624968</v>
      </c>
      <c r="Q1061" s="26">
        <f t="shared" si="211"/>
        <v>48633.333333333328</v>
      </c>
      <c r="R1061" s="25">
        <f>MAX(0,P1061*(1+inputs!$B$33)-MAX(0,inputs!$B$31*(Q1061-inputs!$B$30)))</f>
        <v>44184.303028904338</v>
      </c>
      <c r="S1061" s="26">
        <f t="shared" si="212"/>
        <v>58177.777777777781</v>
      </c>
      <c r="T1061" s="25">
        <f>MAX(0,R1061*(1+inputs!$B$33)-MAX(0,inputs!$B$31*(S1061-inputs!$B$30)))</f>
        <v>41427.627574337894</v>
      </c>
      <c r="U1061" s="26">
        <f t="shared" si="213"/>
        <v>67722.222222222219</v>
      </c>
      <c r="V1061" s="25">
        <f>MAX(0,T1061*(1+inputs!$B$33)-MAX(0,inputs!$B$31*(U1061-inputs!$B$30)))</f>
        <v>37770.601987952956</v>
      </c>
      <c r="W1061" s="26">
        <f t="shared" si="214"/>
        <v>77266.666666666657</v>
      </c>
      <c r="X1061" s="25">
        <f>MAX(0,V1061*(1+inputs!$B$33)-MAX(0,inputs!$B$31*(W1061-inputs!$B$30)))</f>
        <v>33199.721017772245</v>
      </c>
      <c r="Y1061" s="26">
        <f t="shared" si="215"/>
        <v>86811.111111111109</v>
      </c>
      <c r="Z1061" s="25">
        <f>MAX(0,X1061*(1+inputs!$B$33)-MAX(0,inputs!$B$31*(Y1061-inputs!$B$30)))</f>
        <v>27701.276833038824</v>
      </c>
      <c r="AA1061" s="25">
        <f>MAX(0,Y1061*(1+inputs!$B$33)-MAX(0,inputs!$B$31*(Z1061-inputs!$B$30)))</f>
        <v>87436.722862804279</v>
      </c>
      <c r="AB1061" s="26">
        <f t="shared" si="216"/>
        <v>105900</v>
      </c>
      <c r="AC1061" s="25">
        <f>MAX(0,AA1061*(1+inputs!$B$33)-MAX(0,inputs!$B$31*(AB1061-inputs!$B$30)))</f>
        <v>81033.833705746336</v>
      </c>
      <c r="AD1061" s="26">
        <f>IF(inputs!$B$27="YES",MAX(0,inputs!$B$31*(AB1061-inputs!$B$30)),0)</f>
        <v>0</v>
      </c>
      <c r="AE1061" s="3">
        <f t="shared" si="217"/>
        <v>39716.050000000003</v>
      </c>
      <c r="AF1061" s="1">
        <f t="shared" si="220"/>
        <v>0.62</v>
      </c>
      <c r="AG1061" s="8">
        <f t="shared" si="218"/>
        <v>66183.95</v>
      </c>
    </row>
    <row r="1062" spans="1:33" x14ac:dyDescent="0.2">
      <c r="A1062" s="11">
        <f t="shared" si="219"/>
        <v>106000</v>
      </c>
      <c r="B1062" s="15">
        <f>inputs!$C$3-MAX(0,MIN((calculations!A1062-inputs!$B$8)*0.5,inputs!$C$3))+IF(AND(inputs!$B$23="YES",A1062&lt;=inputs!$B$25),inputs!$B$24,0)</f>
        <v>9570</v>
      </c>
      <c r="C1062" s="15">
        <f>MAX(0,MIN(A1062-B1062,inputs!$C$4)*inputs!$B$3)</f>
        <v>7540.2000000000007</v>
      </c>
      <c r="D1062" s="16">
        <f>MAX(0,(MIN(A1062,inputs!$C$5)-(inputs!$C$4+B1062))*inputs!$B$4)</f>
        <v>23491.600000000002</v>
      </c>
      <c r="E1062" s="16">
        <f>MAX(0, (calculations!A1062-inputs!$C$5)*inputs!$B$5)</f>
        <v>0</v>
      </c>
      <c r="F1062" s="19">
        <f>MAX(0,inputs!$B$13*(MIN(calculations!A1062,inputs!$C$14)-inputs!$C$13))+MAX(0,inputs!$B$14*(calculations!A1062-inputs!$C$14))</f>
        <v>6109.85</v>
      </c>
      <c r="G1062" s="22">
        <f>MAX(MIN((calculations!A1062-inputs!$B$21)/10000,100%),0) * inputs!$B$18</f>
        <v>2636.4</v>
      </c>
      <c r="H1062" s="22">
        <f>IF(AND(inputs!$B$35="YES", calculations!A1062&gt;=inputs!$B$36,calculations!A1062&lt;inputs!$B$37),inputs!$B$38*MIN(2,inputs!$B$17),0)</f>
        <v>0</v>
      </c>
      <c r="I1062" s="25">
        <f>MIN(inputs!$B$32,A1062)</f>
        <v>20000</v>
      </c>
      <c r="J1062" s="25">
        <f>inputs!$B$29*(1+inputs!$B$33)-MAX(0,inputs!$B$31*(I1062-inputs!$B$30))</f>
        <v>46486.999999999993</v>
      </c>
      <c r="K1062" s="26">
        <f t="shared" si="208"/>
        <v>20000</v>
      </c>
      <c r="L1062" s="25">
        <f>MAX(0,J1062*(1+inputs!$B$33)-MAX(0,inputs!$B$31*(K1062-inputs!$B$30)))</f>
        <v>47184.304999999986</v>
      </c>
      <c r="M1062" s="26">
        <f t="shared" si="209"/>
        <v>29555.555555555555</v>
      </c>
      <c r="N1062" s="25">
        <f>MAX(0,L1062*(1+inputs!$B$33)-MAX(0,inputs!$B$31*(M1062-inputs!$B$30)))</f>
        <v>47048.629574999977</v>
      </c>
      <c r="O1062" s="26">
        <f t="shared" si="210"/>
        <v>39111.111111111109</v>
      </c>
      <c r="P1062" s="25">
        <f>MAX(0,N1062*(1+inputs!$B$33)-MAX(0,inputs!$B$31*(O1062-inputs!$B$30)))</f>
        <v>46050.919018624969</v>
      </c>
      <c r="Q1062" s="26">
        <f t="shared" si="211"/>
        <v>48666.666666666672</v>
      </c>
      <c r="R1062" s="25">
        <f>MAX(0,P1062*(1+inputs!$B$33)-MAX(0,inputs!$B$31*(Q1062-inputs!$B$30)))</f>
        <v>44178.242803904337</v>
      </c>
      <c r="S1062" s="26">
        <f t="shared" si="212"/>
        <v>58222.222222222219</v>
      </c>
      <c r="T1062" s="25">
        <f>MAX(0,R1062*(1+inputs!$B$33)-MAX(0,inputs!$B$31*(S1062-inputs!$B$30)))</f>
        <v>41417.476445962893</v>
      </c>
      <c r="U1062" s="26">
        <f t="shared" si="213"/>
        <v>67777.777777777781</v>
      </c>
      <c r="V1062" s="25">
        <f>MAX(0,T1062*(1+inputs!$B$33)-MAX(0,inputs!$B$31*(U1062-inputs!$B$30)))</f>
        <v>37755.298592652332</v>
      </c>
      <c r="W1062" s="26">
        <f t="shared" si="214"/>
        <v>77333.333333333343</v>
      </c>
      <c r="X1062" s="25">
        <f>MAX(0,V1062*(1+inputs!$B$33)-MAX(0,inputs!$B$31*(W1062-inputs!$B$30)))</f>
        <v>33178.188071542114</v>
      </c>
      <c r="Y1062" s="26">
        <f t="shared" si="215"/>
        <v>86888.888888888891</v>
      </c>
      <c r="Z1062" s="25">
        <f>MAX(0,X1062*(1+inputs!$B$33)-MAX(0,inputs!$B$31*(Y1062-inputs!$B$30)))</f>
        <v>27672.420892615246</v>
      </c>
      <c r="AA1062" s="25">
        <f>MAX(0,Y1062*(1+inputs!$B$33)-MAX(0,inputs!$B$31*(Z1062-inputs!$B$30)))</f>
        <v>87518.264341886854</v>
      </c>
      <c r="AB1062" s="26">
        <f t="shared" si="216"/>
        <v>106000</v>
      </c>
      <c r="AC1062" s="25">
        <f>MAX(0,AA1062*(1+inputs!$B$33)-MAX(0,inputs!$B$31*(AB1062-inputs!$B$30)))</f>
        <v>81107.598307015141</v>
      </c>
      <c r="AD1062" s="26">
        <f>IF(inputs!$B$27="YES",MAX(0,inputs!$B$31*(AB1062-inputs!$B$30)),0)</f>
        <v>0</v>
      </c>
      <c r="AE1062" s="3">
        <f t="shared" si="217"/>
        <v>39778.050000000003</v>
      </c>
      <c r="AF1062" s="1">
        <f t="shared" si="220"/>
        <v>0.62</v>
      </c>
      <c r="AG1062" s="8">
        <f t="shared" si="218"/>
        <v>66221.95</v>
      </c>
    </row>
    <row r="1063" spans="1:33" x14ac:dyDescent="0.2">
      <c r="A1063" s="11">
        <f t="shared" si="219"/>
        <v>106100</v>
      </c>
      <c r="B1063" s="15">
        <f>inputs!$C$3-MAX(0,MIN((calculations!A1063-inputs!$B$8)*0.5,inputs!$C$3))+IF(AND(inputs!$B$23="YES",A1063&lt;=inputs!$B$25),inputs!$B$24,0)</f>
        <v>9520</v>
      </c>
      <c r="C1063" s="15">
        <f>MAX(0,MIN(A1063-B1063,inputs!$C$4)*inputs!$B$3)</f>
        <v>7540.2000000000007</v>
      </c>
      <c r="D1063" s="16">
        <f>MAX(0,(MIN(A1063,inputs!$C$5)-(inputs!$C$4+B1063))*inputs!$B$4)</f>
        <v>23551.600000000002</v>
      </c>
      <c r="E1063" s="16">
        <f>MAX(0, (calculations!A1063-inputs!$C$5)*inputs!$B$5)</f>
        <v>0</v>
      </c>
      <c r="F1063" s="19">
        <f>MAX(0,inputs!$B$13*(MIN(calculations!A1063,inputs!$C$14)-inputs!$C$13))+MAX(0,inputs!$B$14*(calculations!A1063-inputs!$C$14))</f>
        <v>6111.85</v>
      </c>
      <c r="G1063" s="22">
        <f>MAX(MIN((calculations!A1063-inputs!$B$21)/10000,100%),0) * inputs!$B$18</f>
        <v>2636.4</v>
      </c>
      <c r="H1063" s="22">
        <f>IF(AND(inputs!$B$35="YES", calculations!A1063&gt;=inputs!$B$36,calculations!A1063&lt;inputs!$B$37),inputs!$B$38*MIN(2,inputs!$B$17),0)</f>
        <v>0</v>
      </c>
      <c r="I1063" s="25">
        <f>MIN(inputs!$B$32,A1063)</f>
        <v>20000</v>
      </c>
      <c r="J1063" s="25">
        <f>inputs!$B$29*(1+inputs!$B$33)-MAX(0,inputs!$B$31*(I1063-inputs!$B$30))</f>
        <v>46486.999999999993</v>
      </c>
      <c r="K1063" s="26">
        <f t="shared" si="208"/>
        <v>20000</v>
      </c>
      <c r="L1063" s="25">
        <f>MAX(0,J1063*(1+inputs!$B$33)-MAX(0,inputs!$B$31*(K1063-inputs!$B$30)))</f>
        <v>47184.304999999986</v>
      </c>
      <c r="M1063" s="26">
        <f t="shared" si="209"/>
        <v>29566.666666666664</v>
      </c>
      <c r="N1063" s="25">
        <f>MAX(0,L1063*(1+inputs!$B$33)-MAX(0,inputs!$B$31*(M1063-inputs!$B$30)))</f>
        <v>47047.629574999977</v>
      </c>
      <c r="O1063" s="26">
        <f t="shared" si="210"/>
        <v>39133.333333333328</v>
      </c>
      <c r="P1063" s="25">
        <f>MAX(0,N1063*(1+inputs!$B$33)-MAX(0,inputs!$B$31*(O1063-inputs!$B$30)))</f>
        <v>46047.904018624969</v>
      </c>
      <c r="Q1063" s="26">
        <f t="shared" si="211"/>
        <v>48700</v>
      </c>
      <c r="R1063" s="25">
        <f>MAX(0,P1063*(1+inputs!$B$33)-MAX(0,inputs!$B$31*(Q1063-inputs!$B$30)))</f>
        <v>44172.182578904336</v>
      </c>
      <c r="S1063" s="26">
        <f t="shared" si="212"/>
        <v>58266.666666666664</v>
      </c>
      <c r="T1063" s="25">
        <f>MAX(0,R1063*(1+inputs!$B$33)-MAX(0,inputs!$B$31*(S1063-inputs!$B$30)))</f>
        <v>41407.325317587893</v>
      </c>
      <c r="U1063" s="26">
        <f t="shared" si="213"/>
        <v>67833.333333333343</v>
      </c>
      <c r="V1063" s="25">
        <f>MAX(0,T1063*(1+inputs!$B$33)-MAX(0,inputs!$B$31*(U1063-inputs!$B$30)))</f>
        <v>37739.995197351702</v>
      </c>
      <c r="W1063" s="26">
        <f t="shared" si="214"/>
        <v>77400</v>
      </c>
      <c r="X1063" s="25">
        <f>MAX(0,V1063*(1+inputs!$B$33)-MAX(0,inputs!$B$31*(W1063-inputs!$B$30)))</f>
        <v>33156.655125311969</v>
      </c>
      <c r="Y1063" s="26">
        <f t="shared" si="215"/>
        <v>86966.666666666672</v>
      </c>
      <c r="Z1063" s="25">
        <f>MAX(0,X1063*(1+inputs!$B$33)-MAX(0,inputs!$B$31*(Y1063-inputs!$B$30)))</f>
        <v>27643.564952191642</v>
      </c>
      <c r="AA1063" s="25">
        <f>MAX(0,Y1063*(1+inputs!$B$33)-MAX(0,inputs!$B$31*(Z1063-inputs!$B$30)))</f>
        <v>87599.805820969414</v>
      </c>
      <c r="AB1063" s="26">
        <f t="shared" si="216"/>
        <v>106100</v>
      </c>
      <c r="AC1063" s="25">
        <f>MAX(0,AA1063*(1+inputs!$B$33)-MAX(0,inputs!$B$31*(AB1063-inputs!$B$30)))</f>
        <v>81181.362908283947</v>
      </c>
      <c r="AD1063" s="26">
        <f>IF(inputs!$B$27="YES",MAX(0,inputs!$B$31*(AB1063-inputs!$B$30)),0)</f>
        <v>0</v>
      </c>
      <c r="AE1063" s="3">
        <f t="shared" si="217"/>
        <v>39840.050000000003</v>
      </c>
      <c r="AF1063" s="1">
        <f t="shared" si="220"/>
        <v>0.62</v>
      </c>
      <c r="AG1063" s="8">
        <f t="shared" si="218"/>
        <v>66259.95</v>
      </c>
    </row>
    <row r="1064" spans="1:33" x14ac:dyDescent="0.2">
      <c r="A1064" s="11">
        <f t="shared" si="219"/>
        <v>106200</v>
      </c>
      <c r="B1064" s="15">
        <f>inputs!$C$3-MAX(0,MIN((calculations!A1064-inputs!$B$8)*0.5,inputs!$C$3))+IF(AND(inputs!$B$23="YES",A1064&lt;=inputs!$B$25),inputs!$B$24,0)</f>
        <v>9470</v>
      </c>
      <c r="C1064" s="15">
        <f>MAX(0,MIN(A1064-B1064,inputs!$C$4)*inputs!$B$3)</f>
        <v>7540.2000000000007</v>
      </c>
      <c r="D1064" s="16">
        <f>MAX(0,(MIN(A1064,inputs!$C$5)-(inputs!$C$4+B1064))*inputs!$B$4)</f>
        <v>23611.600000000002</v>
      </c>
      <c r="E1064" s="16">
        <f>MAX(0, (calculations!A1064-inputs!$C$5)*inputs!$B$5)</f>
        <v>0</v>
      </c>
      <c r="F1064" s="19">
        <f>MAX(0,inputs!$B$13*(MIN(calculations!A1064,inputs!$C$14)-inputs!$C$13))+MAX(0,inputs!$B$14*(calculations!A1064-inputs!$C$14))</f>
        <v>6113.85</v>
      </c>
      <c r="G1064" s="22">
        <f>MAX(MIN((calculations!A1064-inputs!$B$21)/10000,100%),0) * inputs!$B$18</f>
        <v>2636.4</v>
      </c>
      <c r="H1064" s="22">
        <f>IF(AND(inputs!$B$35="YES", calculations!A1064&gt;=inputs!$B$36,calculations!A1064&lt;inputs!$B$37),inputs!$B$38*MIN(2,inputs!$B$17),0)</f>
        <v>0</v>
      </c>
      <c r="I1064" s="25">
        <f>MIN(inputs!$B$32,A1064)</f>
        <v>20000</v>
      </c>
      <c r="J1064" s="25">
        <f>inputs!$B$29*(1+inputs!$B$33)-MAX(0,inputs!$B$31*(I1064-inputs!$B$30))</f>
        <v>46486.999999999993</v>
      </c>
      <c r="K1064" s="26">
        <f t="shared" si="208"/>
        <v>20000</v>
      </c>
      <c r="L1064" s="25">
        <f>MAX(0,J1064*(1+inputs!$B$33)-MAX(0,inputs!$B$31*(K1064-inputs!$B$30)))</f>
        <v>47184.304999999986</v>
      </c>
      <c r="M1064" s="26">
        <f t="shared" si="209"/>
        <v>29577.777777777777</v>
      </c>
      <c r="N1064" s="25">
        <f>MAX(0,L1064*(1+inputs!$B$33)-MAX(0,inputs!$B$31*(M1064-inputs!$B$30)))</f>
        <v>47046.629574999977</v>
      </c>
      <c r="O1064" s="26">
        <f t="shared" si="210"/>
        <v>39155.555555555555</v>
      </c>
      <c r="P1064" s="25">
        <f>MAX(0,N1064*(1+inputs!$B$33)-MAX(0,inputs!$B$31*(O1064-inputs!$B$30)))</f>
        <v>46044.88901862497</v>
      </c>
      <c r="Q1064" s="26">
        <f t="shared" si="211"/>
        <v>48733.333333333328</v>
      </c>
      <c r="R1064" s="25">
        <f>MAX(0,P1064*(1+inputs!$B$33)-MAX(0,inputs!$B$31*(Q1064-inputs!$B$30)))</f>
        <v>44166.122353904335</v>
      </c>
      <c r="S1064" s="26">
        <f t="shared" si="212"/>
        <v>58311.111111111109</v>
      </c>
      <c r="T1064" s="25">
        <f>MAX(0,R1064*(1+inputs!$B$33)-MAX(0,inputs!$B$31*(S1064-inputs!$B$30)))</f>
        <v>41397.174189212892</v>
      </c>
      <c r="U1064" s="26">
        <f t="shared" si="213"/>
        <v>67888.888888888891</v>
      </c>
      <c r="V1064" s="25">
        <f>MAX(0,T1064*(1+inputs!$B$33)-MAX(0,inputs!$B$31*(U1064-inputs!$B$30)))</f>
        <v>37724.691802051078</v>
      </c>
      <c r="W1064" s="26">
        <f t="shared" si="214"/>
        <v>77466.666666666657</v>
      </c>
      <c r="X1064" s="25">
        <f>MAX(0,V1064*(1+inputs!$B$33)-MAX(0,inputs!$B$31*(W1064-inputs!$B$30)))</f>
        <v>33135.122179081838</v>
      </c>
      <c r="Y1064" s="26">
        <f t="shared" si="215"/>
        <v>87044.444444444438</v>
      </c>
      <c r="Z1064" s="25">
        <f>MAX(0,X1064*(1+inputs!$B$33)-MAX(0,inputs!$B$31*(Y1064-inputs!$B$30)))</f>
        <v>27614.709011768067</v>
      </c>
      <c r="AA1064" s="25">
        <f>MAX(0,Y1064*(1+inputs!$B$33)-MAX(0,inputs!$B$31*(Z1064-inputs!$B$30)))</f>
        <v>87681.347300051973</v>
      </c>
      <c r="AB1064" s="26">
        <f t="shared" si="216"/>
        <v>106200</v>
      </c>
      <c r="AC1064" s="25">
        <f>MAX(0,AA1064*(1+inputs!$B$33)-MAX(0,inputs!$B$31*(AB1064-inputs!$B$30)))</f>
        <v>81255.127509552738</v>
      </c>
      <c r="AD1064" s="26">
        <f>IF(inputs!$B$27="YES",MAX(0,inputs!$B$31*(AB1064-inputs!$B$30)),0)</f>
        <v>0</v>
      </c>
      <c r="AE1064" s="3">
        <f t="shared" si="217"/>
        <v>39902.050000000003</v>
      </c>
      <c r="AF1064" s="1">
        <f t="shared" si="220"/>
        <v>0.62</v>
      </c>
      <c r="AG1064" s="8">
        <f t="shared" si="218"/>
        <v>66297.95</v>
      </c>
    </row>
    <row r="1065" spans="1:33" x14ac:dyDescent="0.2">
      <c r="A1065" s="11">
        <f t="shared" si="219"/>
        <v>106300</v>
      </c>
      <c r="B1065" s="15">
        <f>inputs!$C$3-MAX(0,MIN((calculations!A1065-inputs!$B$8)*0.5,inputs!$C$3))+IF(AND(inputs!$B$23="YES",A1065&lt;=inputs!$B$25),inputs!$B$24,0)</f>
        <v>9420</v>
      </c>
      <c r="C1065" s="15">
        <f>MAX(0,MIN(A1065-B1065,inputs!$C$4)*inputs!$B$3)</f>
        <v>7540.2000000000007</v>
      </c>
      <c r="D1065" s="16">
        <f>MAX(0,(MIN(A1065,inputs!$C$5)-(inputs!$C$4+B1065))*inputs!$B$4)</f>
        <v>23671.600000000002</v>
      </c>
      <c r="E1065" s="16">
        <f>MAX(0, (calculations!A1065-inputs!$C$5)*inputs!$B$5)</f>
        <v>0</v>
      </c>
      <c r="F1065" s="19">
        <f>MAX(0,inputs!$B$13*(MIN(calculations!A1065,inputs!$C$14)-inputs!$C$13))+MAX(0,inputs!$B$14*(calculations!A1065-inputs!$C$14))</f>
        <v>6115.85</v>
      </c>
      <c r="G1065" s="22">
        <f>MAX(MIN((calculations!A1065-inputs!$B$21)/10000,100%),0) * inputs!$B$18</f>
        <v>2636.4</v>
      </c>
      <c r="H1065" s="22">
        <f>IF(AND(inputs!$B$35="YES", calculations!A1065&gt;=inputs!$B$36,calculations!A1065&lt;inputs!$B$37),inputs!$B$38*MIN(2,inputs!$B$17),0)</f>
        <v>0</v>
      </c>
      <c r="I1065" s="25">
        <f>MIN(inputs!$B$32,A1065)</f>
        <v>20000</v>
      </c>
      <c r="J1065" s="25">
        <f>inputs!$B$29*(1+inputs!$B$33)-MAX(0,inputs!$B$31*(I1065-inputs!$B$30))</f>
        <v>46486.999999999993</v>
      </c>
      <c r="K1065" s="26">
        <f t="shared" si="208"/>
        <v>20000</v>
      </c>
      <c r="L1065" s="25">
        <f>MAX(0,J1065*(1+inputs!$B$33)-MAX(0,inputs!$B$31*(K1065-inputs!$B$30)))</f>
        <v>47184.304999999986</v>
      </c>
      <c r="M1065" s="26">
        <f t="shared" si="209"/>
        <v>29588.888888888891</v>
      </c>
      <c r="N1065" s="25">
        <f>MAX(0,L1065*(1+inputs!$B$33)-MAX(0,inputs!$B$31*(M1065-inputs!$B$30)))</f>
        <v>47045.629574999977</v>
      </c>
      <c r="O1065" s="26">
        <f t="shared" si="210"/>
        <v>39177.777777777781</v>
      </c>
      <c r="P1065" s="25">
        <f>MAX(0,N1065*(1+inputs!$B$33)-MAX(0,inputs!$B$31*(O1065-inputs!$B$30)))</f>
        <v>46041.874018624971</v>
      </c>
      <c r="Q1065" s="26">
        <f t="shared" si="211"/>
        <v>48766.666666666672</v>
      </c>
      <c r="R1065" s="25">
        <f>MAX(0,P1065*(1+inputs!$B$33)-MAX(0,inputs!$B$31*(Q1065-inputs!$B$30)))</f>
        <v>44160.062128904341</v>
      </c>
      <c r="S1065" s="26">
        <f t="shared" si="212"/>
        <v>58355.555555555555</v>
      </c>
      <c r="T1065" s="25">
        <f>MAX(0,R1065*(1+inputs!$B$33)-MAX(0,inputs!$B$31*(S1065-inputs!$B$30)))</f>
        <v>41387.023060837899</v>
      </c>
      <c r="U1065" s="26">
        <f t="shared" si="213"/>
        <v>67944.444444444438</v>
      </c>
      <c r="V1065" s="25">
        <f>MAX(0,T1065*(1+inputs!$B$33)-MAX(0,inputs!$B$31*(U1065-inputs!$B$30)))</f>
        <v>37709.388406750462</v>
      </c>
      <c r="W1065" s="26">
        <f t="shared" si="214"/>
        <v>77533.333333333343</v>
      </c>
      <c r="X1065" s="25">
        <f>MAX(0,V1065*(1+inputs!$B$33)-MAX(0,inputs!$B$31*(W1065-inputs!$B$30)))</f>
        <v>33113.589232851715</v>
      </c>
      <c r="Y1065" s="26">
        <f t="shared" si="215"/>
        <v>87122.222222222219</v>
      </c>
      <c r="Z1065" s="25">
        <f>MAX(0,X1065*(1+inputs!$B$33)-MAX(0,inputs!$B$31*(Y1065-inputs!$B$30)))</f>
        <v>27585.853071344489</v>
      </c>
      <c r="AA1065" s="25">
        <f>MAX(0,Y1065*(1+inputs!$B$33)-MAX(0,inputs!$B$31*(Z1065-inputs!$B$30)))</f>
        <v>87762.888779134548</v>
      </c>
      <c r="AB1065" s="26">
        <f t="shared" si="216"/>
        <v>106300</v>
      </c>
      <c r="AC1065" s="25">
        <f>MAX(0,AA1065*(1+inputs!$B$33)-MAX(0,inputs!$B$31*(AB1065-inputs!$B$30)))</f>
        <v>81328.892110821558</v>
      </c>
      <c r="AD1065" s="26">
        <f>IF(inputs!$B$27="YES",MAX(0,inputs!$B$31*(AB1065-inputs!$B$30)),0)</f>
        <v>0</v>
      </c>
      <c r="AE1065" s="3">
        <f t="shared" si="217"/>
        <v>39964.050000000003</v>
      </c>
      <c r="AF1065" s="1">
        <f t="shared" si="220"/>
        <v>0.62</v>
      </c>
      <c r="AG1065" s="8">
        <f t="shared" si="218"/>
        <v>66335.95</v>
      </c>
    </row>
    <row r="1066" spans="1:33" x14ac:dyDescent="0.2">
      <c r="A1066" s="11">
        <f t="shared" si="219"/>
        <v>106400</v>
      </c>
      <c r="B1066" s="15">
        <f>inputs!$C$3-MAX(0,MIN((calculations!A1066-inputs!$B$8)*0.5,inputs!$C$3))+IF(AND(inputs!$B$23="YES",A1066&lt;=inputs!$B$25),inputs!$B$24,0)</f>
        <v>9370</v>
      </c>
      <c r="C1066" s="15">
        <f>MAX(0,MIN(A1066-B1066,inputs!$C$4)*inputs!$B$3)</f>
        <v>7540.2000000000007</v>
      </c>
      <c r="D1066" s="16">
        <f>MAX(0,(MIN(A1066,inputs!$C$5)-(inputs!$C$4+B1066))*inputs!$B$4)</f>
        <v>23731.600000000002</v>
      </c>
      <c r="E1066" s="16">
        <f>MAX(0, (calculations!A1066-inputs!$C$5)*inputs!$B$5)</f>
        <v>0</v>
      </c>
      <c r="F1066" s="19">
        <f>MAX(0,inputs!$B$13*(MIN(calculations!A1066,inputs!$C$14)-inputs!$C$13))+MAX(0,inputs!$B$14*(calculations!A1066-inputs!$C$14))</f>
        <v>6117.85</v>
      </c>
      <c r="G1066" s="22">
        <f>MAX(MIN((calculations!A1066-inputs!$B$21)/10000,100%),0) * inputs!$B$18</f>
        <v>2636.4</v>
      </c>
      <c r="H1066" s="22">
        <f>IF(AND(inputs!$B$35="YES", calculations!A1066&gt;=inputs!$B$36,calculations!A1066&lt;inputs!$B$37),inputs!$B$38*MIN(2,inputs!$B$17),0)</f>
        <v>0</v>
      </c>
      <c r="I1066" s="25">
        <f>MIN(inputs!$B$32,A1066)</f>
        <v>20000</v>
      </c>
      <c r="J1066" s="25">
        <f>inputs!$B$29*(1+inputs!$B$33)-MAX(0,inputs!$B$31*(I1066-inputs!$B$30))</f>
        <v>46486.999999999993</v>
      </c>
      <c r="K1066" s="26">
        <f t="shared" si="208"/>
        <v>20000</v>
      </c>
      <c r="L1066" s="25">
        <f>MAX(0,J1066*(1+inputs!$B$33)-MAX(0,inputs!$B$31*(K1066-inputs!$B$30)))</f>
        <v>47184.304999999986</v>
      </c>
      <c r="M1066" s="26">
        <f t="shared" si="209"/>
        <v>29600</v>
      </c>
      <c r="N1066" s="25">
        <f>MAX(0,L1066*(1+inputs!$B$33)-MAX(0,inputs!$B$31*(M1066-inputs!$B$30)))</f>
        <v>47044.629574999977</v>
      </c>
      <c r="O1066" s="26">
        <f t="shared" si="210"/>
        <v>39200</v>
      </c>
      <c r="P1066" s="25">
        <f>MAX(0,N1066*(1+inputs!$B$33)-MAX(0,inputs!$B$31*(O1066-inputs!$B$30)))</f>
        <v>46038.859018624971</v>
      </c>
      <c r="Q1066" s="26">
        <f t="shared" si="211"/>
        <v>48800</v>
      </c>
      <c r="R1066" s="25">
        <f>MAX(0,P1066*(1+inputs!$B$33)-MAX(0,inputs!$B$31*(Q1066-inputs!$B$30)))</f>
        <v>44154.00190390434</v>
      </c>
      <c r="S1066" s="26">
        <f t="shared" si="212"/>
        <v>58400</v>
      </c>
      <c r="T1066" s="25">
        <f>MAX(0,R1066*(1+inputs!$B$33)-MAX(0,inputs!$B$31*(S1066-inputs!$B$30)))</f>
        <v>41376.871932462898</v>
      </c>
      <c r="U1066" s="26">
        <f t="shared" si="213"/>
        <v>68000</v>
      </c>
      <c r="V1066" s="25">
        <f>MAX(0,T1066*(1+inputs!$B$33)-MAX(0,inputs!$B$31*(U1066-inputs!$B$30)))</f>
        <v>37694.085011449839</v>
      </c>
      <c r="W1066" s="26">
        <f t="shared" si="214"/>
        <v>77600</v>
      </c>
      <c r="X1066" s="25">
        <f>MAX(0,V1066*(1+inputs!$B$33)-MAX(0,inputs!$B$31*(W1066-inputs!$B$30)))</f>
        <v>33092.056286621577</v>
      </c>
      <c r="Y1066" s="26">
        <f t="shared" si="215"/>
        <v>87200</v>
      </c>
      <c r="Z1066" s="25">
        <f>MAX(0,X1066*(1+inputs!$B$33)-MAX(0,inputs!$B$31*(Y1066-inputs!$B$30)))</f>
        <v>27556.997130920896</v>
      </c>
      <c r="AA1066" s="25">
        <f>MAX(0,Y1066*(1+inputs!$B$33)-MAX(0,inputs!$B$31*(Z1066-inputs!$B$30)))</f>
        <v>87844.430258217108</v>
      </c>
      <c r="AB1066" s="26">
        <f t="shared" si="216"/>
        <v>106400</v>
      </c>
      <c r="AC1066" s="25">
        <f>MAX(0,AA1066*(1+inputs!$B$33)-MAX(0,inputs!$B$31*(AB1066-inputs!$B$30)))</f>
        <v>81402.656712090349</v>
      </c>
      <c r="AD1066" s="26">
        <f>IF(inputs!$B$27="YES",MAX(0,inputs!$B$31*(AB1066-inputs!$B$30)),0)</f>
        <v>0</v>
      </c>
      <c r="AE1066" s="3">
        <f t="shared" si="217"/>
        <v>40026.050000000003</v>
      </c>
      <c r="AF1066" s="1">
        <f t="shared" si="220"/>
        <v>0.62</v>
      </c>
      <c r="AG1066" s="8">
        <f t="shared" si="218"/>
        <v>66373.95</v>
      </c>
    </row>
    <row r="1067" spans="1:33" x14ac:dyDescent="0.2">
      <c r="A1067" s="11">
        <f t="shared" si="219"/>
        <v>106500</v>
      </c>
      <c r="B1067" s="15">
        <f>inputs!$C$3-MAX(0,MIN((calculations!A1067-inputs!$B$8)*0.5,inputs!$C$3))+IF(AND(inputs!$B$23="YES",A1067&lt;=inputs!$B$25),inputs!$B$24,0)</f>
        <v>9320</v>
      </c>
      <c r="C1067" s="15">
        <f>MAX(0,MIN(A1067-B1067,inputs!$C$4)*inputs!$B$3)</f>
        <v>7540.2000000000007</v>
      </c>
      <c r="D1067" s="16">
        <f>MAX(0,(MIN(A1067,inputs!$C$5)-(inputs!$C$4+B1067))*inputs!$B$4)</f>
        <v>23791.600000000002</v>
      </c>
      <c r="E1067" s="16">
        <f>MAX(0, (calculations!A1067-inputs!$C$5)*inputs!$B$5)</f>
        <v>0</v>
      </c>
      <c r="F1067" s="19">
        <f>MAX(0,inputs!$B$13*(MIN(calculations!A1067,inputs!$C$14)-inputs!$C$13))+MAX(0,inputs!$B$14*(calculations!A1067-inputs!$C$14))</f>
        <v>6119.85</v>
      </c>
      <c r="G1067" s="22">
        <f>MAX(MIN((calculations!A1067-inputs!$B$21)/10000,100%),0) * inputs!$B$18</f>
        <v>2636.4</v>
      </c>
      <c r="H1067" s="22">
        <f>IF(AND(inputs!$B$35="YES", calculations!A1067&gt;=inputs!$B$36,calculations!A1067&lt;inputs!$B$37),inputs!$B$38*MIN(2,inputs!$B$17),0)</f>
        <v>0</v>
      </c>
      <c r="I1067" s="25">
        <f>MIN(inputs!$B$32,A1067)</f>
        <v>20000</v>
      </c>
      <c r="J1067" s="25">
        <f>inputs!$B$29*(1+inputs!$B$33)-MAX(0,inputs!$B$31*(I1067-inputs!$B$30))</f>
        <v>46486.999999999993</v>
      </c>
      <c r="K1067" s="26">
        <f t="shared" si="208"/>
        <v>20000</v>
      </c>
      <c r="L1067" s="25">
        <f>MAX(0,J1067*(1+inputs!$B$33)-MAX(0,inputs!$B$31*(K1067-inputs!$B$30)))</f>
        <v>47184.304999999986</v>
      </c>
      <c r="M1067" s="26">
        <f t="shared" si="209"/>
        <v>29611.111111111109</v>
      </c>
      <c r="N1067" s="25">
        <f>MAX(0,L1067*(1+inputs!$B$33)-MAX(0,inputs!$B$31*(M1067-inputs!$B$30)))</f>
        <v>47043.629574999977</v>
      </c>
      <c r="O1067" s="26">
        <f t="shared" si="210"/>
        <v>39222.222222222219</v>
      </c>
      <c r="P1067" s="25">
        <f>MAX(0,N1067*(1+inputs!$B$33)-MAX(0,inputs!$B$31*(O1067-inputs!$B$30)))</f>
        <v>46035.844018624972</v>
      </c>
      <c r="Q1067" s="26">
        <f t="shared" si="211"/>
        <v>48833.333333333328</v>
      </c>
      <c r="R1067" s="25">
        <f>MAX(0,P1067*(1+inputs!$B$33)-MAX(0,inputs!$B$31*(Q1067-inputs!$B$30)))</f>
        <v>44147.941678904339</v>
      </c>
      <c r="S1067" s="26">
        <f t="shared" si="212"/>
        <v>58444.444444444445</v>
      </c>
      <c r="T1067" s="25">
        <f>MAX(0,R1067*(1+inputs!$B$33)-MAX(0,inputs!$B$31*(S1067-inputs!$B$30)))</f>
        <v>41366.720804087898</v>
      </c>
      <c r="U1067" s="26">
        <f t="shared" si="213"/>
        <v>68055.555555555562</v>
      </c>
      <c r="V1067" s="25">
        <f>MAX(0,T1067*(1+inputs!$B$33)-MAX(0,inputs!$B$31*(U1067-inputs!$B$30)))</f>
        <v>37678.781616149208</v>
      </c>
      <c r="W1067" s="26">
        <f t="shared" si="214"/>
        <v>77666.666666666657</v>
      </c>
      <c r="X1067" s="25">
        <f>MAX(0,V1067*(1+inputs!$B$33)-MAX(0,inputs!$B$31*(W1067-inputs!$B$30)))</f>
        <v>33070.523340391446</v>
      </c>
      <c r="Y1067" s="26">
        <f t="shared" si="215"/>
        <v>87277.777777777781</v>
      </c>
      <c r="Z1067" s="25">
        <f>MAX(0,X1067*(1+inputs!$B$33)-MAX(0,inputs!$B$31*(Y1067-inputs!$B$30)))</f>
        <v>27528.141190497314</v>
      </c>
      <c r="AA1067" s="25">
        <f>MAX(0,Y1067*(1+inputs!$B$33)-MAX(0,inputs!$B$31*(Z1067-inputs!$B$30)))</f>
        <v>87925.971737299682</v>
      </c>
      <c r="AB1067" s="26">
        <f t="shared" si="216"/>
        <v>106500</v>
      </c>
      <c r="AC1067" s="25">
        <f>MAX(0,AA1067*(1+inputs!$B$33)-MAX(0,inputs!$B$31*(AB1067-inputs!$B$30)))</f>
        <v>81476.421313359169</v>
      </c>
      <c r="AD1067" s="26">
        <f>IF(inputs!$B$27="YES",MAX(0,inputs!$B$31*(AB1067-inputs!$B$30)),0)</f>
        <v>0</v>
      </c>
      <c r="AE1067" s="3">
        <f t="shared" si="217"/>
        <v>40088.050000000003</v>
      </c>
      <c r="AF1067" s="1">
        <f t="shared" si="220"/>
        <v>0.62</v>
      </c>
      <c r="AG1067" s="8">
        <f t="shared" si="218"/>
        <v>66411.95</v>
      </c>
    </row>
    <row r="1068" spans="1:33" x14ac:dyDescent="0.2">
      <c r="A1068" s="11">
        <f t="shared" si="219"/>
        <v>106600</v>
      </c>
      <c r="B1068" s="15">
        <f>inputs!$C$3-MAX(0,MIN((calculations!A1068-inputs!$B$8)*0.5,inputs!$C$3))+IF(AND(inputs!$B$23="YES",A1068&lt;=inputs!$B$25),inputs!$B$24,0)</f>
        <v>9270</v>
      </c>
      <c r="C1068" s="15">
        <f>MAX(0,MIN(A1068-B1068,inputs!$C$4)*inputs!$B$3)</f>
        <v>7540.2000000000007</v>
      </c>
      <c r="D1068" s="16">
        <f>MAX(0,(MIN(A1068,inputs!$C$5)-(inputs!$C$4+B1068))*inputs!$B$4)</f>
        <v>23851.600000000002</v>
      </c>
      <c r="E1068" s="16">
        <f>MAX(0, (calculations!A1068-inputs!$C$5)*inputs!$B$5)</f>
        <v>0</v>
      </c>
      <c r="F1068" s="19">
        <f>MAX(0,inputs!$B$13*(MIN(calculations!A1068,inputs!$C$14)-inputs!$C$13))+MAX(0,inputs!$B$14*(calculations!A1068-inputs!$C$14))</f>
        <v>6121.85</v>
      </c>
      <c r="G1068" s="22">
        <f>MAX(MIN((calculations!A1068-inputs!$B$21)/10000,100%),0) * inputs!$B$18</f>
        <v>2636.4</v>
      </c>
      <c r="H1068" s="22">
        <f>IF(AND(inputs!$B$35="YES", calculations!A1068&gt;=inputs!$B$36,calculations!A1068&lt;inputs!$B$37),inputs!$B$38*MIN(2,inputs!$B$17),0)</f>
        <v>0</v>
      </c>
      <c r="I1068" s="25">
        <f>MIN(inputs!$B$32,A1068)</f>
        <v>20000</v>
      </c>
      <c r="J1068" s="25">
        <f>inputs!$B$29*(1+inputs!$B$33)-MAX(0,inputs!$B$31*(I1068-inputs!$B$30))</f>
        <v>46486.999999999993</v>
      </c>
      <c r="K1068" s="26">
        <f t="shared" si="208"/>
        <v>20000</v>
      </c>
      <c r="L1068" s="25">
        <f>MAX(0,J1068*(1+inputs!$B$33)-MAX(0,inputs!$B$31*(K1068-inputs!$B$30)))</f>
        <v>47184.304999999986</v>
      </c>
      <c r="M1068" s="26">
        <f t="shared" si="209"/>
        <v>29622.222222222223</v>
      </c>
      <c r="N1068" s="25">
        <f>MAX(0,L1068*(1+inputs!$B$33)-MAX(0,inputs!$B$31*(M1068-inputs!$B$30)))</f>
        <v>47042.629574999977</v>
      </c>
      <c r="O1068" s="26">
        <f t="shared" si="210"/>
        <v>39244.444444444445</v>
      </c>
      <c r="P1068" s="25">
        <f>MAX(0,N1068*(1+inputs!$B$33)-MAX(0,inputs!$B$31*(O1068-inputs!$B$30)))</f>
        <v>46032.829018624972</v>
      </c>
      <c r="Q1068" s="26">
        <f t="shared" si="211"/>
        <v>48866.666666666672</v>
      </c>
      <c r="R1068" s="25">
        <f>MAX(0,P1068*(1+inputs!$B$33)-MAX(0,inputs!$B$31*(Q1068-inputs!$B$30)))</f>
        <v>44141.881453904338</v>
      </c>
      <c r="S1068" s="26">
        <f t="shared" si="212"/>
        <v>58488.888888888891</v>
      </c>
      <c r="T1068" s="25">
        <f>MAX(0,R1068*(1+inputs!$B$33)-MAX(0,inputs!$B$31*(S1068-inputs!$B$30)))</f>
        <v>41356.569675712897</v>
      </c>
      <c r="U1068" s="26">
        <f t="shared" si="213"/>
        <v>68111.111111111109</v>
      </c>
      <c r="V1068" s="25">
        <f>MAX(0,T1068*(1+inputs!$B$33)-MAX(0,inputs!$B$31*(U1068-inputs!$B$30)))</f>
        <v>37663.478220848585</v>
      </c>
      <c r="W1068" s="26">
        <f t="shared" si="214"/>
        <v>77733.333333333343</v>
      </c>
      <c r="X1068" s="25">
        <f>MAX(0,V1068*(1+inputs!$B$33)-MAX(0,inputs!$B$31*(W1068-inputs!$B$30)))</f>
        <v>33048.990394161308</v>
      </c>
      <c r="Y1068" s="26">
        <f t="shared" si="215"/>
        <v>87355.555555555562</v>
      </c>
      <c r="Z1068" s="25">
        <f>MAX(0,X1068*(1+inputs!$B$33)-MAX(0,inputs!$B$31*(Y1068-inputs!$B$30)))</f>
        <v>27499.285250073721</v>
      </c>
      <c r="AA1068" s="25">
        <f>MAX(0,Y1068*(1+inputs!$B$33)-MAX(0,inputs!$B$31*(Z1068-inputs!$B$30)))</f>
        <v>88007.513216382256</v>
      </c>
      <c r="AB1068" s="26">
        <f t="shared" si="216"/>
        <v>106600</v>
      </c>
      <c r="AC1068" s="25">
        <f>MAX(0,AA1068*(1+inputs!$B$33)-MAX(0,inputs!$B$31*(AB1068-inputs!$B$30)))</f>
        <v>81550.185914627975</v>
      </c>
      <c r="AD1068" s="26">
        <f>IF(inputs!$B$27="YES",MAX(0,inputs!$B$31*(AB1068-inputs!$B$30)),0)</f>
        <v>0</v>
      </c>
      <c r="AE1068" s="3">
        <f t="shared" si="217"/>
        <v>40150.050000000003</v>
      </c>
      <c r="AF1068" s="1">
        <f t="shared" si="220"/>
        <v>0.62</v>
      </c>
      <c r="AG1068" s="8">
        <f t="shared" si="218"/>
        <v>66449.95</v>
      </c>
    </row>
    <row r="1069" spans="1:33" x14ac:dyDescent="0.2">
      <c r="A1069" s="11">
        <f t="shared" si="219"/>
        <v>106700</v>
      </c>
      <c r="B1069" s="15">
        <f>inputs!$C$3-MAX(0,MIN((calculations!A1069-inputs!$B$8)*0.5,inputs!$C$3))+IF(AND(inputs!$B$23="YES",A1069&lt;=inputs!$B$25),inputs!$B$24,0)</f>
        <v>9220</v>
      </c>
      <c r="C1069" s="15">
        <f>MAX(0,MIN(A1069-B1069,inputs!$C$4)*inputs!$B$3)</f>
        <v>7540.2000000000007</v>
      </c>
      <c r="D1069" s="16">
        <f>MAX(0,(MIN(A1069,inputs!$C$5)-(inputs!$C$4+B1069))*inputs!$B$4)</f>
        <v>23911.600000000002</v>
      </c>
      <c r="E1069" s="16">
        <f>MAX(0, (calculations!A1069-inputs!$C$5)*inputs!$B$5)</f>
        <v>0</v>
      </c>
      <c r="F1069" s="19">
        <f>MAX(0,inputs!$B$13*(MIN(calculations!A1069,inputs!$C$14)-inputs!$C$13))+MAX(0,inputs!$B$14*(calculations!A1069-inputs!$C$14))</f>
        <v>6123.85</v>
      </c>
      <c r="G1069" s="22">
        <f>MAX(MIN((calculations!A1069-inputs!$B$21)/10000,100%),0) * inputs!$B$18</f>
        <v>2636.4</v>
      </c>
      <c r="H1069" s="22">
        <f>IF(AND(inputs!$B$35="YES", calculations!A1069&gt;=inputs!$B$36,calculations!A1069&lt;inputs!$B$37),inputs!$B$38*MIN(2,inputs!$B$17),0)</f>
        <v>0</v>
      </c>
      <c r="I1069" s="25">
        <f>MIN(inputs!$B$32,A1069)</f>
        <v>20000</v>
      </c>
      <c r="J1069" s="25">
        <f>inputs!$B$29*(1+inputs!$B$33)-MAX(0,inputs!$B$31*(I1069-inputs!$B$30))</f>
        <v>46486.999999999993</v>
      </c>
      <c r="K1069" s="26">
        <f t="shared" si="208"/>
        <v>20000</v>
      </c>
      <c r="L1069" s="25">
        <f>MAX(0,J1069*(1+inputs!$B$33)-MAX(0,inputs!$B$31*(K1069-inputs!$B$30)))</f>
        <v>47184.304999999986</v>
      </c>
      <c r="M1069" s="26">
        <f t="shared" si="209"/>
        <v>29633.333333333336</v>
      </c>
      <c r="N1069" s="25">
        <f>MAX(0,L1069*(1+inputs!$B$33)-MAX(0,inputs!$B$31*(M1069-inputs!$B$30)))</f>
        <v>47041.629574999977</v>
      </c>
      <c r="O1069" s="26">
        <f t="shared" si="210"/>
        <v>39266.666666666672</v>
      </c>
      <c r="P1069" s="25">
        <f>MAX(0,N1069*(1+inputs!$B$33)-MAX(0,inputs!$B$31*(O1069-inputs!$B$30)))</f>
        <v>46029.814018624973</v>
      </c>
      <c r="Q1069" s="26">
        <f t="shared" si="211"/>
        <v>48900</v>
      </c>
      <c r="R1069" s="25">
        <f>MAX(0,P1069*(1+inputs!$B$33)-MAX(0,inputs!$B$31*(Q1069-inputs!$B$30)))</f>
        <v>44135.821228904344</v>
      </c>
      <c r="S1069" s="26">
        <f t="shared" si="212"/>
        <v>58533.333333333336</v>
      </c>
      <c r="T1069" s="25">
        <f>MAX(0,R1069*(1+inputs!$B$33)-MAX(0,inputs!$B$31*(S1069-inputs!$B$30)))</f>
        <v>41346.418547337904</v>
      </c>
      <c r="U1069" s="26">
        <f t="shared" si="213"/>
        <v>68166.666666666657</v>
      </c>
      <c r="V1069" s="25">
        <f>MAX(0,T1069*(1+inputs!$B$33)-MAX(0,inputs!$B$31*(U1069-inputs!$B$30)))</f>
        <v>37648.174825547976</v>
      </c>
      <c r="W1069" s="26">
        <f t="shared" si="214"/>
        <v>77800</v>
      </c>
      <c r="X1069" s="25">
        <f>MAX(0,V1069*(1+inputs!$B$33)-MAX(0,inputs!$B$31*(W1069-inputs!$B$30)))</f>
        <v>33027.457447931192</v>
      </c>
      <c r="Y1069" s="26">
        <f t="shared" si="215"/>
        <v>87433.333333333328</v>
      </c>
      <c r="Z1069" s="25">
        <f>MAX(0,X1069*(1+inputs!$B$33)-MAX(0,inputs!$B$31*(Y1069-inputs!$B$30)))</f>
        <v>27470.429309650161</v>
      </c>
      <c r="AA1069" s="25">
        <f>MAX(0,Y1069*(1+inputs!$B$33)-MAX(0,inputs!$B$31*(Z1069-inputs!$B$30)))</f>
        <v>88089.054695464802</v>
      </c>
      <c r="AB1069" s="26">
        <f t="shared" si="216"/>
        <v>106700</v>
      </c>
      <c r="AC1069" s="25">
        <f>MAX(0,AA1069*(1+inputs!$B$33)-MAX(0,inputs!$B$31*(AB1069-inputs!$B$30)))</f>
        <v>81623.950515896766</v>
      </c>
      <c r="AD1069" s="26">
        <f>IF(inputs!$B$27="YES",MAX(0,inputs!$B$31*(AB1069-inputs!$B$30)),0)</f>
        <v>0</v>
      </c>
      <c r="AE1069" s="3">
        <f t="shared" si="217"/>
        <v>40212.050000000003</v>
      </c>
      <c r="AF1069" s="1">
        <f t="shared" si="220"/>
        <v>0.62</v>
      </c>
      <c r="AG1069" s="8">
        <f t="shared" si="218"/>
        <v>66487.95</v>
      </c>
    </row>
    <row r="1070" spans="1:33" x14ac:dyDescent="0.2">
      <c r="A1070" s="11">
        <f t="shared" si="219"/>
        <v>106800</v>
      </c>
      <c r="B1070" s="15">
        <f>inputs!$C$3-MAX(0,MIN((calculations!A1070-inputs!$B$8)*0.5,inputs!$C$3))+IF(AND(inputs!$B$23="YES",A1070&lt;=inputs!$B$25),inputs!$B$24,0)</f>
        <v>9170</v>
      </c>
      <c r="C1070" s="15">
        <f>MAX(0,MIN(A1070-B1070,inputs!$C$4)*inputs!$B$3)</f>
        <v>7540.2000000000007</v>
      </c>
      <c r="D1070" s="16">
        <f>MAX(0,(MIN(A1070,inputs!$C$5)-(inputs!$C$4+B1070))*inputs!$B$4)</f>
        <v>23971.600000000002</v>
      </c>
      <c r="E1070" s="16">
        <f>MAX(0, (calculations!A1070-inputs!$C$5)*inputs!$B$5)</f>
        <v>0</v>
      </c>
      <c r="F1070" s="19">
        <f>MAX(0,inputs!$B$13*(MIN(calculations!A1070,inputs!$C$14)-inputs!$C$13))+MAX(0,inputs!$B$14*(calculations!A1070-inputs!$C$14))</f>
        <v>6125.85</v>
      </c>
      <c r="G1070" s="22">
        <f>MAX(MIN((calculations!A1070-inputs!$B$21)/10000,100%),0) * inputs!$B$18</f>
        <v>2636.4</v>
      </c>
      <c r="H1070" s="22">
        <f>IF(AND(inputs!$B$35="YES", calculations!A1070&gt;=inputs!$B$36,calculations!A1070&lt;inputs!$B$37),inputs!$B$38*MIN(2,inputs!$B$17),0)</f>
        <v>0</v>
      </c>
      <c r="I1070" s="25">
        <f>MIN(inputs!$B$32,A1070)</f>
        <v>20000</v>
      </c>
      <c r="J1070" s="25">
        <f>inputs!$B$29*(1+inputs!$B$33)-MAX(0,inputs!$B$31*(I1070-inputs!$B$30))</f>
        <v>46486.999999999993</v>
      </c>
      <c r="K1070" s="26">
        <f t="shared" si="208"/>
        <v>20000</v>
      </c>
      <c r="L1070" s="25">
        <f>MAX(0,J1070*(1+inputs!$B$33)-MAX(0,inputs!$B$31*(K1070-inputs!$B$30)))</f>
        <v>47184.304999999986</v>
      </c>
      <c r="M1070" s="26">
        <f t="shared" si="209"/>
        <v>29644.444444444445</v>
      </c>
      <c r="N1070" s="25">
        <f>MAX(0,L1070*(1+inputs!$B$33)-MAX(0,inputs!$B$31*(M1070-inputs!$B$30)))</f>
        <v>47040.629574999977</v>
      </c>
      <c r="O1070" s="26">
        <f t="shared" si="210"/>
        <v>39288.888888888891</v>
      </c>
      <c r="P1070" s="25">
        <f>MAX(0,N1070*(1+inputs!$B$33)-MAX(0,inputs!$B$31*(O1070-inputs!$B$30)))</f>
        <v>46026.799018624974</v>
      </c>
      <c r="Q1070" s="26">
        <f t="shared" si="211"/>
        <v>48933.333333333328</v>
      </c>
      <c r="R1070" s="25">
        <f>MAX(0,P1070*(1+inputs!$B$33)-MAX(0,inputs!$B$31*(Q1070-inputs!$B$30)))</f>
        <v>44129.761003904343</v>
      </c>
      <c r="S1070" s="26">
        <f t="shared" si="212"/>
        <v>58577.777777777781</v>
      </c>
      <c r="T1070" s="25">
        <f>MAX(0,R1070*(1+inputs!$B$33)-MAX(0,inputs!$B$31*(S1070-inputs!$B$30)))</f>
        <v>41336.267418962903</v>
      </c>
      <c r="U1070" s="26">
        <f t="shared" si="213"/>
        <v>68222.222222222219</v>
      </c>
      <c r="V1070" s="25">
        <f>MAX(0,T1070*(1+inputs!$B$33)-MAX(0,inputs!$B$31*(U1070-inputs!$B$30)))</f>
        <v>37632.871430247338</v>
      </c>
      <c r="W1070" s="26">
        <f t="shared" si="214"/>
        <v>77866.666666666657</v>
      </c>
      <c r="X1070" s="25">
        <f>MAX(0,V1070*(1+inputs!$B$33)-MAX(0,inputs!$B$31*(W1070-inputs!$B$30)))</f>
        <v>33005.92450170104</v>
      </c>
      <c r="Y1070" s="26">
        <f t="shared" si="215"/>
        <v>87511.111111111109</v>
      </c>
      <c r="Z1070" s="25">
        <f>MAX(0,X1070*(1+inputs!$B$33)-MAX(0,inputs!$B$31*(Y1070-inputs!$B$30)))</f>
        <v>27441.573369226553</v>
      </c>
      <c r="AA1070" s="25">
        <f>MAX(0,Y1070*(1+inputs!$B$33)-MAX(0,inputs!$B$31*(Z1070-inputs!$B$30)))</f>
        <v>88170.596174547376</v>
      </c>
      <c r="AB1070" s="26">
        <f t="shared" si="216"/>
        <v>106800</v>
      </c>
      <c r="AC1070" s="25">
        <f>MAX(0,AA1070*(1+inputs!$B$33)-MAX(0,inputs!$B$31*(AB1070-inputs!$B$30)))</f>
        <v>81697.715117165571</v>
      </c>
      <c r="AD1070" s="26">
        <f>IF(inputs!$B$27="YES",MAX(0,inputs!$B$31*(AB1070-inputs!$B$30)),0)</f>
        <v>0</v>
      </c>
      <c r="AE1070" s="3">
        <f t="shared" si="217"/>
        <v>40274.050000000003</v>
      </c>
      <c r="AF1070" s="1">
        <f t="shared" si="220"/>
        <v>0.62</v>
      </c>
      <c r="AG1070" s="8">
        <f t="shared" si="218"/>
        <v>66525.95</v>
      </c>
    </row>
    <row r="1071" spans="1:33" x14ac:dyDescent="0.2">
      <c r="A1071" s="11">
        <f t="shared" si="219"/>
        <v>106900</v>
      </c>
      <c r="B1071" s="15">
        <f>inputs!$C$3-MAX(0,MIN((calculations!A1071-inputs!$B$8)*0.5,inputs!$C$3))+IF(AND(inputs!$B$23="YES",A1071&lt;=inputs!$B$25),inputs!$B$24,0)</f>
        <v>9120</v>
      </c>
      <c r="C1071" s="15">
        <f>MAX(0,MIN(A1071-B1071,inputs!$C$4)*inputs!$B$3)</f>
        <v>7540.2000000000007</v>
      </c>
      <c r="D1071" s="16">
        <f>MAX(0,(MIN(A1071,inputs!$C$5)-(inputs!$C$4+B1071))*inputs!$B$4)</f>
        <v>24031.600000000002</v>
      </c>
      <c r="E1071" s="16">
        <f>MAX(0, (calculations!A1071-inputs!$C$5)*inputs!$B$5)</f>
        <v>0</v>
      </c>
      <c r="F1071" s="19">
        <f>MAX(0,inputs!$B$13*(MIN(calculations!A1071,inputs!$C$14)-inputs!$C$13))+MAX(0,inputs!$B$14*(calculations!A1071-inputs!$C$14))</f>
        <v>6127.85</v>
      </c>
      <c r="G1071" s="22">
        <f>MAX(MIN((calculations!A1071-inputs!$B$21)/10000,100%),0) * inputs!$B$18</f>
        <v>2636.4</v>
      </c>
      <c r="H1071" s="22">
        <f>IF(AND(inputs!$B$35="YES", calculations!A1071&gt;=inputs!$B$36,calculations!A1071&lt;inputs!$B$37),inputs!$B$38*MIN(2,inputs!$B$17),0)</f>
        <v>0</v>
      </c>
      <c r="I1071" s="25">
        <f>MIN(inputs!$B$32,A1071)</f>
        <v>20000</v>
      </c>
      <c r="J1071" s="25">
        <f>inputs!$B$29*(1+inputs!$B$33)-MAX(0,inputs!$B$31*(I1071-inputs!$B$30))</f>
        <v>46486.999999999993</v>
      </c>
      <c r="K1071" s="26">
        <f t="shared" si="208"/>
        <v>20000</v>
      </c>
      <c r="L1071" s="25">
        <f>MAX(0,J1071*(1+inputs!$B$33)-MAX(0,inputs!$B$31*(K1071-inputs!$B$30)))</f>
        <v>47184.304999999986</v>
      </c>
      <c r="M1071" s="26">
        <f t="shared" si="209"/>
        <v>29655.555555555555</v>
      </c>
      <c r="N1071" s="25">
        <f>MAX(0,L1071*(1+inputs!$B$33)-MAX(0,inputs!$B$31*(M1071-inputs!$B$30)))</f>
        <v>47039.629574999977</v>
      </c>
      <c r="O1071" s="26">
        <f t="shared" si="210"/>
        <v>39311.111111111109</v>
      </c>
      <c r="P1071" s="25">
        <f>MAX(0,N1071*(1+inputs!$B$33)-MAX(0,inputs!$B$31*(O1071-inputs!$B$30)))</f>
        <v>46023.784018624967</v>
      </c>
      <c r="Q1071" s="26">
        <f t="shared" si="211"/>
        <v>48966.666666666672</v>
      </c>
      <c r="R1071" s="25">
        <f>MAX(0,P1071*(1+inputs!$B$33)-MAX(0,inputs!$B$31*(Q1071-inputs!$B$30)))</f>
        <v>44123.700778904335</v>
      </c>
      <c r="S1071" s="26">
        <f t="shared" si="212"/>
        <v>58622.222222222219</v>
      </c>
      <c r="T1071" s="25">
        <f>MAX(0,R1071*(1+inputs!$B$33)-MAX(0,inputs!$B$31*(S1071-inputs!$B$30)))</f>
        <v>41326.116290587895</v>
      </c>
      <c r="U1071" s="26">
        <f t="shared" si="213"/>
        <v>68277.777777777781</v>
      </c>
      <c r="V1071" s="25">
        <f>MAX(0,T1071*(1+inputs!$B$33)-MAX(0,inputs!$B$31*(U1071-inputs!$B$30)))</f>
        <v>37617.568034946707</v>
      </c>
      <c r="W1071" s="26">
        <f t="shared" si="214"/>
        <v>77933.333333333343</v>
      </c>
      <c r="X1071" s="25">
        <f>MAX(0,V1071*(1+inputs!$B$33)-MAX(0,inputs!$B$31*(W1071-inputs!$B$30)))</f>
        <v>32984.391555470902</v>
      </c>
      <c r="Y1071" s="26">
        <f t="shared" si="215"/>
        <v>87588.888888888891</v>
      </c>
      <c r="Z1071" s="25">
        <f>MAX(0,X1071*(1+inputs!$B$33)-MAX(0,inputs!$B$31*(Y1071-inputs!$B$30)))</f>
        <v>27412.71742880296</v>
      </c>
      <c r="AA1071" s="25">
        <f>MAX(0,Y1071*(1+inputs!$B$33)-MAX(0,inputs!$B$31*(Z1071-inputs!$B$30)))</f>
        <v>88252.13765362995</v>
      </c>
      <c r="AB1071" s="26">
        <f t="shared" si="216"/>
        <v>106900</v>
      </c>
      <c r="AC1071" s="25">
        <f>MAX(0,AA1071*(1+inputs!$B$33)-MAX(0,inputs!$B$31*(AB1071-inputs!$B$30)))</f>
        <v>81771.479718434392</v>
      </c>
      <c r="AD1071" s="26">
        <f>IF(inputs!$B$27="YES",MAX(0,inputs!$B$31*(AB1071-inputs!$B$30)),0)</f>
        <v>0</v>
      </c>
      <c r="AE1071" s="3">
        <f t="shared" si="217"/>
        <v>40336.050000000003</v>
      </c>
      <c r="AF1071" s="1">
        <f t="shared" si="220"/>
        <v>0.62</v>
      </c>
      <c r="AG1071" s="8">
        <f t="shared" si="218"/>
        <v>66563.95</v>
      </c>
    </row>
    <row r="1072" spans="1:33" x14ac:dyDescent="0.2">
      <c r="A1072" s="11">
        <f t="shared" si="219"/>
        <v>107000</v>
      </c>
      <c r="B1072" s="15">
        <f>inputs!$C$3-MAX(0,MIN((calculations!A1072-inputs!$B$8)*0.5,inputs!$C$3))+IF(AND(inputs!$B$23="YES",A1072&lt;=inputs!$B$25),inputs!$B$24,0)</f>
        <v>9070</v>
      </c>
      <c r="C1072" s="15">
        <f>MAX(0,MIN(A1072-B1072,inputs!$C$4)*inputs!$B$3)</f>
        <v>7540.2000000000007</v>
      </c>
      <c r="D1072" s="16">
        <f>MAX(0,(MIN(A1072,inputs!$C$5)-(inputs!$C$4+B1072))*inputs!$B$4)</f>
        <v>24091.600000000002</v>
      </c>
      <c r="E1072" s="16">
        <f>MAX(0, (calculations!A1072-inputs!$C$5)*inputs!$B$5)</f>
        <v>0</v>
      </c>
      <c r="F1072" s="19">
        <f>MAX(0,inputs!$B$13*(MIN(calculations!A1072,inputs!$C$14)-inputs!$C$13))+MAX(0,inputs!$B$14*(calculations!A1072-inputs!$C$14))</f>
        <v>6129.85</v>
      </c>
      <c r="G1072" s="22">
        <f>MAX(MIN((calculations!A1072-inputs!$B$21)/10000,100%),0) * inputs!$B$18</f>
        <v>2636.4</v>
      </c>
      <c r="H1072" s="22">
        <f>IF(AND(inputs!$B$35="YES", calculations!A1072&gt;=inputs!$B$36,calculations!A1072&lt;inputs!$B$37),inputs!$B$38*MIN(2,inputs!$B$17),0)</f>
        <v>0</v>
      </c>
      <c r="I1072" s="25">
        <f>MIN(inputs!$B$32,A1072)</f>
        <v>20000</v>
      </c>
      <c r="J1072" s="25">
        <f>inputs!$B$29*(1+inputs!$B$33)-MAX(0,inputs!$B$31*(I1072-inputs!$B$30))</f>
        <v>46486.999999999993</v>
      </c>
      <c r="K1072" s="26">
        <f t="shared" si="208"/>
        <v>20000</v>
      </c>
      <c r="L1072" s="25">
        <f>MAX(0,J1072*(1+inputs!$B$33)-MAX(0,inputs!$B$31*(K1072-inputs!$B$30)))</f>
        <v>47184.304999999986</v>
      </c>
      <c r="M1072" s="26">
        <f t="shared" si="209"/>
        <v>29666.666666666664</v>
      </c>
      <c r="N1072" s="25">
        <f>MAX(0,L1072*(1+inputs!$B$33)-MAX(0,inputs!$B$31*(M1072-inputs!$B$30)))</f>
        <v>47038.629574999977</v>
      </c>
      <c r="O1072" s="26">
        <f t="shared" si="210"/>
        <v>39333.333333333328</v>
      </c>
      <c r="P1072" s="25">
        <f>MAX(0,N1072*(1+inputs!$B$33)-MAX(0,inputs!$B$31*(O1072-inputs!$B$30)))</f>
        <v>46020.769018624967</v>
      </c>
      <c r="Q1072" s="26">
        <f t="shared" si="211"/>
        <v>49000</v>
      </c>
      <c r="R1072" s="25">
        <f>MAX(0,P1072*(1+inputs!$B$33)-MAX(0,inputs!$B$31*(Q1072-inputs!$B$30)))</f>
        <v>44117.640553904334</v>
      </c>
      <c r="S1072" s="26">
        <f t="shared" si="212"/>
        <v>58666.666666666664</v>
      </c>
      <c r="T1072" s="25">
        <f>MAX(0,R1072*(1+inputs!$B$33)-MAX(0,inputs!$B$31*(S1072-inputs!$B$30)))</f>
        <v>41315.965162212895</v>
      </c>
      <c r="U1072" s="26">
        <f t="shared" si="213"/>
        <v>68333.333333333343</v>
      </c>
      <c r="V1072" s="25">
        <f>MAX(0,T1072*(1+inputs!$B$33)-MAX(0,inputs!$B$31*(U1072-inputs!$B$30)))</f>
        <v>37602.264639646084</v>
      </c>
      <c r="W1072" s="26">
        <f t="shared" si="214"/>
        <v>78000</v>
      </c>
      <c r="X1072" s="25">
        <f>MAX(0,V1072*(1+inputs!$B$33)-MAX(0,inputs!$B$31*(W1072-inputs!$B$30)))</f>
        <v>32962.858609240771</v>
      </c>
      <c r="Y1072" s="26">
        <f t="shared" si="215"/>
        <v>87666.666666666672</v>
      </c>
      <c r="Z1072" s="25">
        <f>MAX(0,X1072*(1+inputs!$B$33)-MAX(0,inputs!$B$31*(Y1072-inputs!$B$30)))</f>
        <v>27383.861488379378</v>
      </c>
      <c r="AA1072" s="25">
        <f>MAX(0,Y1072*(1+inputs!$B$33)-MAX(0,inputs!$B$31*(Z1072-inputs!$B$30)))</f>
        <v>88333.67913271251</v>
      </c>
      <c r="AB1072" s="26">
        <f t="shared" si="216"/>
        <v>107000</v>
      </c>
      <c r="AC1072" s="25">
        <f>MAX(0,AA1072*(1+inputs!$B$33)-MAX(0,inputs!$B$31*(AB1072-inputs!$B$30)))</f>
        <v>81845.244319703183</v>
      </c>
      <c r="AD1072" s="26">
        <f>IF(inputs!$B$27="YES",MAX(0,inputs!$B$31*(AB1072-inputs!$B$30)),0)</f>
        <v>0</v>
      </c>
      <c r="AE1072" s="3">
        <f t="shared" si="217"/>
        <v>40398.050000000003</v>
      </c>
      <c r="AF1072" s="1">
        <f t="shared" si="220"/>
        <v>0.62</v>
      </c>
      <c r="AG1072" s="8">
        <f t="shared" si="218"/>
        <v>66601.95</v>
      </c>
    </row>
    <row r="1073" spans="1:33" x14ac:dyDescent="0.2">
      <c r="A1073" s="11">
        <f t="shared" si="219"/>
        <v>107100</v>
      </c>
      <c r="B1073" s="15">
        <f>inputs!$C$3-MAX(0,MIN((calculations!A1073-inputs!$B$8)*0.5,inputs!$C$3))+IF(AND(inputs!$B$23="YES",A1073&lt;=inputs!$B$25),inputs!$B$24,0)</f>
        <v>9020</v>
      </c>
      <c r="C1073" s="15">
        <f>MAX(0,MIN(A1073-B1073,inputs!$C$4)*inputs!$B$3)</f>
        <v>7540.2000000000007</v>
      </c>
      <c r="D1073" s="16">
        <f>MAX(0,(MIN(A1073,inputs!$C$5)-(inputs!$C$4+B1073))*inputs!$B$4)</f>
        <v>24151.600000000002</v>
      </c>
      <c r="E1073" s="16">
        <f>MAX(0, (calculations!A1073-inputs!$C$5)*inputs!$B$5)</f>
        <v>0</v>
      </c>
      <c r="F1073" s="19">
        <f>MAX(0,inputs!$B$13*(MIN(calculations!A1073,inputs!$C$14)-inputs!$C$13))+MAX(0,inputs!$B$14*(calculations!A1073-inputs!$C$14))</f>
        <v>6131.85</v>
      </c>
      <c r="G1073" s="22">
        <f>MAX(MIN((calculations!A1073-inputs!$B$21)/10000,100%),0) * inputs!$B$18</f>
        <v>2636.4</v>
      </c>
      <c r="H1073" s="22">
        <f>IF(AND(inputs!$B$35="YES", calculations!A1073&gt;=inputs!$B$36,calculations!A1073&lt;inputs!$B$37),inputs!$B$38*MIN(2,inputs!$B$17),0)</f>
        <v>0</v>
      </c>
      <c r="I1073" s="25">
        <f>MIN(inputs!$B$32,A1073)</f>
        <v>20000</v>
      </c>
      <c r="J1073" s="25">
        <f>inputs!$B$29*(1+inputs!$B$33)-MAX(0,inputs!$B$31*(I1073-inputs!$B$30))</f>
        <v>46486.999999999993</v>
      </c>
      <c r="K1073" s="26">
        <f t="shared" si="208"/>
        <v>20000</v>
      </c>
      <c r="L1073" s="25">
        <f>MAX(0,J1073*(1+inputs!$B$33)-MAX(0,inputs!$B$31*(K1073-inputs!$B$30)))</f>
        <v>47184.304999999986</v>
      </c>
      <c r="M1073" s="26">
        <f t="shared" si="209"/>
        <v>29677.777777777777</v>
      </c>
      <c r="N1073" s="25">
        <f>MAX(0,L1073*(1+inputs!$B$33)-MAX(0,inputs!$B$31*(M1073-inputs!$B$30)))</f>
        <v>47037.629574999977</v>
      </c>
      <c r="O1073" s="26">
        <f t="shared" si="210"/>
        <v>39355.555555555555</v>
      </c>
      <c r="P1073" s="25">
        <f>MAX(0,N1073*(1+inputs!$B$33)-MAX(0,inputs!$B$31*(O1073-inputs!$B$30)))</f>
        <v>46017.754018624968</v>
      </c>
      <c r="Q1073" s="26">
        <f t="shared" si="211"/>
        <v>49033.333333333328</v>
      </c>
      <c r="R1073" s="25">
        <f>MAX(0,P1073*(1+inputs!$B$33)-MAX(0,inputs!$B$31*(Q1073-inputs!$B$30)))</f>
        <v>44111.580328904332</v>
      </c>
      <c r="S1073" s="26">
        <f t="shared" si="212"/>
        <v>58711.111111111109</v>
      </c>
      <c r="T1073" s="25">
        <f>MAX(0,R1073*(1+inputs!$B$33)-MAX(0,inputs!$B$31*(S1073-inputs!$B$30)))</f>
        <v>41305.814033837894</v>
      </c>
      <c r="U1073" s="26">
        <f t="shared" si="213"/>
        <v>68388.888888888891</v>
      </c>
      <c r="V1073" s="25">
        <f>MAX(0,T1073*(1+inputs!$B$33)-MAX(0,inputs!$B$31*(U1073-inputs!$B$30)))</f>
        <v>37586.961244345453</v>
      </c>
      <c r="W1073" s="26">
        <f t="shared" si="214"/>
        <v>78066.666666666657</v>
      </c>
      <c r="X1073" s="25">
        <f>MAX(0,V1073*(1+inputs!$B$33)-MAX(0,inputs!$B$31*(W1073-inputs!$B$30)))</f>
        <v>32941.325663010633</v>
      </c>
      <c r="Y1073" s="26">
        <f t="shared" si="215"/>
        <v>87744.444444444438</v>
      </c>
      <c r="Z1073" s="25">
        <f>MAX(0,X1073*(1+inputs!$B$33)-MAX(0,inputs!$B$31*(Y1073-inputs!$B$30)))</f>
        <v>27355.005547955789</v>
      </c>
      <c r="AA1073" s="25">
        <f>MAX(0,Y1073*(1+inputs!$B$33)-MAX(0,inputs!$B$31*(Z1073-inputs!$B$30)))</f>
        <v>88415.22061179507</v>
      </c>
      <c r="AB1073" s="26">
        <f t="shared" si="216"/>
        <v>107100</v>
      </c>
      <c r="AC1073" s="25">
        <f>MAX(0,AA1073*(1+inputs!$B$33)-MAX(0,inputs!$B$31*(AB1073-inputs!$B$30)))</f>
        <v>81919.008920971988</v>
      </c>
      <c r="AD1073" s="26">
        <f>IF(inputs!$B$27="YES",MAX(0,inputs!$B$31*(AB1073-inputs!$B$30)),0)</f>
        <v>0</v>
      </c>
      <c r="AE1073" s="3">
        <f t="shared" si="217"/>
        <v>40460.050000000003</v>
      </c>
      <c r="AF1073" s="1">
        <f t="shared" si="220"/>
        <v>0.62</v>
      </c>
      <c r="AG1073" s="8">
        <f t="shared" si="218"/>
        <v>66639.95</v>
      </c>
    </row>
    <row r="1074" spans="1:33" x14ac:dyDescent="0.2">
      <c r="A1074" s="11">
        <f t="shared" si="219"/>
        <v>107200</v>
      </c>
      <c r="B1074" s="15">
        <f>inputs!$C$3-MAX(0,MIN((calculations!A1074-inputs!$B$8)*0.5,inputs!$C$3))+IF(AND(inputs!$B$23="YES",A1074&lt;=inputs!$B$25),inputs!$B$24,0)</f>
        <v>8970</v>
      </c>
      <c r="C1074" s="15">
        <f>MAX(0,MIN(A1074-B1074,inputs!$C$4)*inputs!$B$3)</f>
        <v>7540.2000000000007</v>
      </c>
      <c r="D1074" s="16">
        <f>MAX(0,(MIN(A1074,inputs!$C$5)-(inputs!$C$4+B1074))*inputs!$B$4)</f>
        <v>24211.600000000002</v>
      </c>
      <c r="E1074" s="16">
        <f>MAX(0, (calculations!A1074-inputs!$C$5)*inputs!$B$5)</f>
        <v>0</v>
      </c>
      <c r="F1074" s="19">
        <f>MAX(0,inputs!$B$13*(MIN(calculations!A1074,inputs!$C$14)-inputs!$C$13))+MAX(0,inputs!$B$14*(calculations!A1074-inputs!$C$14))</f>
        <v>6133.85</v>
      </c>
      <c r="G1074" s="22">
        <f>MAX(MIN((calculations!A1074-inputs!$B$21)/10000,100%),0) * inputs!$B$18</f>
        <v>2636.4</v>
      </c>
      <c r="H1074" s="22">
        <f>IF(AND(inputs!$B$35="YES", calculations!A1074&gt;=inputs!$B$36,calculations!A1074&lt;inputs!$B$37),inputs!$B$38*MIN(2,inputs!$B$17),0)</f>
        <v>0</v>
      </c>
      <c r="I1074" s="25">
        <f>MIN(inputs!$B$32,A1074)</f>
        <v>20000</v>
      </c>
      <c r="J1074" s="25">
        <f>inputs!$B$29*(1+inputs!$B$33)-MAX(0,inputs!$B$31*(I1074-inputs!$B$30))</f>
        <v>46486.999999999993</v>
      </c>
      <c r="K1074" s="26">
        <f t="shared" si="208"/>
        <v>20000</v>
      </c>
      <c r="L1074" s="25">
        <f>MAX(0,J1074*(1+inputs!$B$33)-MAX(0,inputs!$B$31*(K1074-inputs!$B$30)))</f>
        <v>47184.304999999986</v>
      </c>
      <c r="M1074" s="26">
        <f t="shared" si="209"/>
        <v>29688.888888888891</v>
      </c>
      <c r="N1074" s="25">
        <f>MAX(0,L1074*(1+inputs!$B$33)-MAX(0,inputs!$B$31*(M1074-inputs!$B$30)))</f>
        <v>47036.629574999977</v>
      </c>
      <c r="O1074" s="26">
        <f t="shared" si="210"/>
        <v>39377.777777777781</v>
      </c>
      <c r="P1074" s="25">
        <f>MAX(0,N1074*(1+inputs!$B$33)-MAX(0,inputs!$B$31*(O1074-inputs!$B$30)))</f>
        <v>46014.739018624969</v>
      </c>
      <c r="Q1074" s="26">
        <f t="shared" si="211"/>
        <v>49066.666666666672</v>
      </c>
      <c r="R1074" s="25">
        <f>MAX(0,P1074*(1+inputs!$B$33)-MAX(0,inputs!$B$31*(Q1074-inputs!$B$30)))</f>
        <v>44105.520103904339</v>
      </c>
      <c r="S1074" s="26">
        <f t="shared" si="212"/>
        <v>58755.555555555555</v>
      </c>
      <c r="T1074" s="25">
        <f>MAX(0,R1074*(1+inputs!$B$33)-MAX(0,inputs!$B$31*(S1074-inputs!$B$30)))</f>
        <v>41295.662905462894</v>
      </c>
      <c r="U1074" s="26">
        <f t="shared" si="213"/>
        <v>68444.444444444438</v>
      </c>
      <c r="V1074" s="25">
        <f>MAX(0,T1074*(1+inputs!$B$33)-MAX(0,inputs!$B$31*(U1074-inputs!$B$30)))</f>
        <v>37571.65784904483</v>
      </c>
      <c r="W1074" s="26">
        <f t="shared" si="214"/>
        <v>78133.333333333343</v>
      </c>
      <c r="X1074" s="25">
        <f>MAX(0,V1074*(1+inputs!$B$33)-MAX(0,inputs!$B$31*(W1074-inputs!$B$30)))</f>
        <v>32919.792716780496</v>
      </c>
      <c r="Y1074" s="26">
        <f t="shared" si="215"/>
        <v>87822.222222222219</v>
      </c>
      <c r="Z1074" s="25">
        <f>MAX(0,X1074*(1+inputs!$B$33)-MAX(0,inputs!$B$31*(Y1074-inputs!$B$30)))</f>
        <v>27326.149607532203</v>
      </c>
      <c r="AA1074" s="25">
        <f>MAX(0,Y1074*(1+inputs!$B$33)-MAX(0,inputs!$B$31*(Z1074-inputs!$B$30)))</f>
        <v>88496.762090877644</v>
      </c>
      <c r="AB1074" s="26">
        <f t="shared" si="216"/>
        <v>107200</v>
      </c>
      <c r="AC1074" s="25">
        <f>MAX(0,AA1074*(1+inputs!$B$33)-MAX(0,inputs!$B$31*(AB1074-inputs!$B$30)))</f>
        <v>81992.773522240794</v>
      </c>
      <c r="AD1074" s="26">
        <f>IF(inputs!$B$27="YES",MAX(0,inputs!$B$31*(AB1074-inputs!$B$30)),0)</f>
        <v>0</v>
      </c>
      <c r="AE1074" s="3">
        <f t="shared" si="217"/>
        <v>40522.050000000003</v>
      </c>
      <c r="AF1074" s="1">
        <f t="shared" si="220"/>
        <v>0.62</v>
      </c>
      <c r="AG1074" s="8">
        <f t="shared" si="218"/>
        <v>66677.95</v>
      </c>
    </row>
    <row r="1075" spans="1:33" x14ac:dyDescent="0.2">
      <c r="A1075" s="11">
        <f t="shared" si="219"/>
        <v>107300</v>
      </c>
      <c r="B1075" s="15">
        <f>inputs!$C$3-MAX(0,MIN((calculations!A1075-inputs!$B$8)*0.5,inputs!$C$3))+IF(AND(inputs!$B$23="YES",A1075&lt;=inputs!$B$25),inputs!$B$24,0)</f>
        <v>8920</v>
      </c>
      <c r="C1075" s="15">
        <f>MAX(0,MIN(A1075-B1075,inputs!$C$4)*inputs!$B$3)</f>
        <v>7540.2000000000007</v>
      </c>
      <c r="D1075" s="16">
        <f>MAX(0,(MIN(A1075,inputs!$C$5)-(inputs!$C$4+B1075))*inputs!$B$4)</f>
        <v>24271.600000000002</v>
      </c>
      <c r="E1075" s="16">
        <f>MAX(0, (calculations!A1075-inputs!$C$5)*inputs!$B$5)</f>
        <v>0</v>
      </c>
      <c r="F1075" s="19">
        <f>MAX(0,inputs!$B$13*(MIN(calculations!A1075,inputs!$C$14)-inputs!$C$13))+MAX(0,inputs!$B$14*(calculations!A1075-inputs!$C$14))</f>
        <v>6135.85</v>
      </c>
      <c r="G1075" s="22">
        <f>MAX(MIN((calculations!A1075-inputs!$B$21)/10000,100%),0) * inputs!$B$18</f>
        <v>2636.4</v>
      </c>
      <c r="H1075" s="22">
        <f>IF(AND(inputs!$B$35="YES", calculations!A1075&gt;=inputs!$B$36,calculations!A1075&lt;inputs!$B$37),inputs!$B$38*MIN(2,inputs!$B$17),0)</f>
        <v>0</v>
      </c>
      <c r="I1075" s="25">
        <f>MIN(inputs!$B$32,A1075)</f>
        <v>20000</v>
      </c>
      <c r="J1075" s="25">
        <f>inputs!$B$29*(1+inputs!$B$33)-MAX(0,inputs!$B$31*(I1075-inputs!$B$30))</f>
        <v>46486.999999999993</v>
      </c>
      <c r="K1075" s="26">
        <f t="shared" si="208"/>
        <v>20000</v>
      </c>
      <c r="L1075" s="25">
        <f>MAX(0,J1075*(1+inputs!$B$33)-MAX(0,inputs!$B$31*(K1075-inputs!$B$30)))</f>
        <v>47184.304999999986</v>
      </c>
      <c r="M1075" s="26">
        <f t="shared" si="209"/>
        <v>29700</v>
      </c>
      <c r="N1075" s="25">
        <f>MAX(0,L1075*(1+inputs!$B$33)-MAX(0,inputs!$B$31*(M1075-inputs!$B$30)))</f>
        <v>47035.629574999977</v>
      </c>
      <c r="O1075" s="26">
        <f t="shared" si="210"/>
        <v>39400</v>
      </c>
      <c r="P1075" s="25">
        <f>MAX(0,N1075*(1+inputs!$B$33)-MAX(0,inputs!$B$31*(O1075-inputs!$B$30)))</f>
        <v>46011.724018624969</v>
      </c>
      <c r="Q1075" s="26">
        <f t="shared" si="211"/>
        <v>49100</v>
      </c>
      <c r="R1075" s="25">
        <f>MAX(0,P1075*(1+inputs!$B$33)-MAX(0,inputs!$B$31*(Q1075-inputs!$B$30)))</f>
        <v>44099.459878904338</v>
      </c>
      <c r="S1075" s="26">
        <f t="shared" si="212"/>
        <v>58800</v>
      </c>
      <c r="T1075" s="25">
        <f>MAX(0,R1075*(1+inputs!$B$33)-MAX(0,inputs!$B$31*(S1075-inputs!$B$30)))</f>
        <v>41285.511777087893</v>
      </c>
      <c r="U1075" s="26">
        <f t="shared" si="213"/>
        <v>68500</v>
      </c>
      <c r="V1075" s="25">
        <f>MAX(0,T1075*(1+inputs!$B$33)-MAX(0,inputs!$B$31*(U1075-inputs!$B$30)))</f>
        <v>37556.354453744207</v>
      </c>
      <c r="W1075" s="26">
        <f t="shared" si="214"/>
        <v>78200</v>
      </c>
      <c r="X1075" s="25">
        <f>MAX(0,V1075*(1+inputs!$B$33)-MAX(0,inputs!$B$31*(W1075-inputs!$B$30)))</f>
        <v>32898.259770550365</v>
      </c>
      <c r="Y1075" s="26">
        <f t="shared" si="215"/>
        <v>87900</v>
      </c>
      <c r="Z1075" s="25">
        <f>MAX(0,X1075*(1+inputs!$B$33)-MAX(0,inputs!$B$31*(Y1075-inputs!$B$30)))</f>
        <v>27297.293667108617</v>
      </c>
      <c r="AA1075" s="25">
        <f>MAX(0,Y1075*(1+inputs!$B$33)-MAX(0,inputs!$B$31*(Z1075-inputs!$B$30)))</f>
        <v>88578.303569960204</v>
      </c>
      <c r="AB1075" s="26">
        <f t="shared" si="216"/>
        <v>107300</v>
      </c>
      <c r="AC1075" s="25">
        <f>MAX(0,AA1075*(1+inputs!$B$33)-MAX(0,inputs!$B$31*(AB1075-inputs!$B$30)))</f>
        <v>82066.538123509599</v>
      </c>
      <c r="AD1075" s="26">
        <f>IF(inputs!$B$27="YES",MAX(0,inputs!$B$31*(AB1075-inputs!$B$30)),0)</f>
        <v>0</v>
      </c>
      <c r="AE1075" s="3">
        <f t="shared" si="217"/>
        <v>40584.050000000003</v>
      </c>
      <c r="AF1075" s="1">
        <f t="shared" si="220"/>
        <v>0.62</v>
      </c>
      <c r="AG1075" s="8">
        <f t="shared" si="218"/>
        <v>66715.95</v>
      </c>
    </row>
    <row r="1076" spans="1:33" x14ac:dyDescent="0.2">
      <c r="A1076" s="11">
        <f t="shared" si="219"/>
        <v>107400</v>
      </c>
      <c r="B1076" s="15">
        <f>inputs!$C$3-MAX(0,MIN((calculations!A1076-inputs!$B$8)*0.5,inputs!$C$3))+IF(AND(inputs!$B$23="YES",A1076&lt;=inputs!$B$25),inputs!$B$24,0)</f>
        <v>8870</v>
      </c>
      <c r="C1076" s="15">
        <f>MAX(0,MIN(A1076-B1076,inputs!$C$4)*inputs!$B$3)</f>
        <v>7540.2000000000007</v>
      </c>
      <c r="D1076" s="16">
        <f>MAX(0,(MIN(A1076,inputs!$C$5)-(inputs!$C$4+B1076))*inputs!$B$4)</f>
        <v>24331.600000000002</v>
      </c>
      <c r="E1076" s="16">
        <f>MAX(0, (calculations!A1076-inputs!$C$5)*inputs!$B$5)</f>
        <v>0</v>
      </c>
      <c r="F1076" s="19">
        <f>MAX(0,inputs!$B$13*(MIN(calculations!A1076,inputs!$C$14)-inputs!$C$13))+MAX(0,inputs!$B$14*(calculations!A1076-inputs!$C$14))</f>
        <v>6137.85</v>
      </c>
      <c r="G1076" s="22">
        <f>MAX(MIN((calculations!A1076-inputs!$B$21)/10000,100%),0) * inputs!$B$18</f>
        <v>2636.4</v>
      </c>
      <c r="H1076" s="22">
        <f>IF(AND(inputs!$B$35="YES", calculations!A1076&gt;=inputs!$B$36,calculations!A1076&lt;inputs!$B$37),inputs!$B$38*MIN(2,inputs!$B$17),0)</f>
        <v>0</v>
      </c>
      <c r="I1076" s="25">
        <f>MIN(inputs!$B$32,A1076)</f>
        <v>20000</v>
      </c>
      <c r="J1076" s="25">
        <f>inputs!$B$29*(1+inputs!$B$33)-MAX(0,inputs!$B$31*(I1076-inputs!$B$30))</f>
        <v>46486.999999999993</v>
      </c>
      <c r="K1076" s="26">
        <f t="shared" si="208"/>
        <v>20000</v>
      </c>
      <c r="L1076" s="25">
        <f>MAX(0,J1076*(1+inputs!$B$33)-MAX(0,inputs!$B$31*(K1076-inputs!$B$30)))</f>
        <v>47184.304999999986</v>
      </c>
      <c r="M1076" s="26">
        <f t="shared" si="209"/>
        <v>29711.111111111109</v>
      </c>
      <c r="N1076" s="25">
        <f>MAX(0,L1076*(1+inputs!$B$33)-MAX(0,inputs!$B$31*(M1076-inputs!$B$30)))</f>
        <v>47034.629574999977</v>
      </c>
      <c r="O1076" s="26">
        <f t="shared" si="210"/>
        <v>39422.222222222219</v>
      </c>
      <c r="P1076" s="25">
        <f>MAX(0,N1076*(1+inputs!$B$33)-MAX(0,inputs!$B$31*(O1076-inputs!$B$30)))</f>
        <v>46008.70901862497</v>
      </c>
      <c r="Q1076" s="26">
        <f t="shared" si="211"/>
        <v>49133.333333333328</v>
      </c>
      <c r="R1076" s="25">
        <f>MAX(0,P1076*(1+inputs!$B$33)-MAX(0,inputs!$B$31*(Q1076-inputs!$B$30)))</f>
        <v>44093.399653904336</v>
      </c>
      <c r="S1076" s="26">
        <f t="shared" si="212"/>
        <v>58844.444444444445</v>
      </c>
      <c r="T1076" s="25">
        <f>MAX(0,R1076*(1+inputs!$B$33)-MAX(0,inputs!$B$31*(S1076-inputs!$B$30)))</f>
        <v>41275.360648712893</v>
      </c>
      <c r="U1076" s="26">
        <f t="shared" si="213"/>
        <v>68555.555555555562</v>
      </c>
      <c r="V1076" s="25">
        <f>MAX(0,T1076*(1+inputs!$B$33)-MAX(0,inputs!$B$31*(U1076-inputs!$B$30)))</f>
        <v>37541.051058443583</v>
      </c>
      <c r="W1076" s="26">
        <f t="shared" si="214"/>
        <v>78266.666666666657</v>
      </c>
      <c r="X1076" s="25">
        <f>MAX(0,V1076*(1+inputs!$B$33)-MAX(0,inputs!$B$31*(W1076-inputs!$B$30)))</f>
        <v>32876.726824320242</v>
      </c>
      <c r="Y1076" s="26">
        <f t="shared" si="215"/>
        <v>87977.777777777781</v>
      </c>
      <c r="Z1076" s="25">
        <f>MAX(0,X1076*(1+inputs!$B$33)-MAX(0,inputs!$B$31*(Y1076-inputs!$B$30)))</f>
        <v>27268.437726685042</v>
      </c>
      <c r="AA1076" s="25">
        <f>MAX(0,Y1076*(1+inputs!$B$33)-MAX(0,inputs!$B$31*(Z1076-inputs!$B$30)))</f>
        <v>88659.845049042779</v>
      </c>
      <c r="AB1076" s="26">
        <f t="shared" si="216"/>
        <v>107400</v>
      </c>
      <c r="AC1076" s="25">
        <f>MAX(0,AA1076*(1+inputs!$B$33)-MAX(0,inputs!$B$31*(AB1076-inputs!$B$30)))</f>
        <v>82140.302724778405</v>
      </c>
      <c r="AD1076" s="26">
        <f>IF(inputs!$B$27="YES",MAX(0,inputs!$B$31*(AB1076-inputs!$B$30)),0)</f>
        <v>0</v>
      </c>
      <c r="AE1076" s="3">
        <f t="shared" si="217"/>
        <v>40646.050000000003</v>
      </c>
      <c r="AF1076" s="1">
        <f t="shared" si="220"/>
        <v>0.62</v>
      </c>
      <c r="AG1076" s="8">
        <f t="shared" si="218"/>
        <v>66753.95</v>
      </c>
    </row>
    <row r="1077" spans="1:33" x14ac:dyDescent="0.2">
      <c r="A1077" s="11">
        <f t="shared" si="219"/>
        <v>107500</v>
      </c>
      <c r="B1077" s="15">
        <f>inputs!$C$3-MAX(0,MIN((calculations!A1077-inputs!$B$8)*0.5,inputs!$C$3))+IF(AND(inputs!$B$23="YES",A1077&lt;=inputs!$B$25),inputs!$B$24,0)</f>
        <v>8820</v>
      </c>
      <c r="C1077" s="15">
        <f>MAX(0,MIN(A1077-B1077,inputs!$C$4)*inputs!$B$3)</f>
        <v>7540.2000000000007</v>
      </c>
      <c r="D1077" s="16">
        <f>MAX(0,(MIN(A1077,inputs!$C$5)-(inputs!$C$4+B1077))*inputs!$B$4)</f>
        <v>24391.600000000002</v>
      </c>
      <c r="E1077" s="16">
        <f>MAX(0, (calculations!A1077-inputs!$C$5)*inputs!$B$5)</f>
        <v>0</v>
      </c>
      <c r="F1077" s="19">
        <f>MAX(0,inputs!$B$13*(MIN(calculations!A1077,inputs!$C$14)-inputs!$C$13))+MAX(0,inputs!$B$14*(calculations!A1077-inputs!$C$14))</f>
        <v>6139.85</v>
      </c>
      <c r="G1077" s="22">
        <f>MAX(MIN((calculations!A1077-inputs!$B$21)/10000,100%),0) * inputs!$B$18</f>
        <v>2636.4</v>
      </c>
      <c r="H1077" s="22">
        <f>IF(AND(inputs!$B$35="YES", calculations!A1077&gt;=inputs!$B$36,calculations!A1077&lt;inputs!$B$37),inputs!$B$38*MIN(2,inputs!$B$17),0)</f>
        <v>0</v>
      </c>
      <c r="I1077" s="25">
        <f>MIN(inputs!$B$32,A1077)</f>
        <v>20000</v>
      </c>
      <c r="J1077" s="25">
        <f>inputs!$B$29*(1+inputs!$B$33)-MAX(0,inputs!$B$31*(I1077-inputs!$B$30))</f>
        <v>46486.999999999993</v>
      </c>
      <c r="K1077" s="26">
        <f t="shared" si="208"/>
        <v>20000</v>
      </c>
      <c r="L1077" s="25">
        <f>MAX(0,J1077*(1+inputs!$B$33)-MAX(0,inputs!$B$31*(K1077-inputs!$B$30)))</f>
        <v>47184.304999999986</v>
      </c>
      <c r="M1077" s="26">
        <f t="shared" si="209"/>
        <v>29722.222222222223</v>
      </c>
      <c r="N1077" s="25">
        <f>MAX(0,L1077*(1+inputs!$B$33)-MAX(0,inputs!$B$31*(M1077-inputs!$B$30)))</f>
        <v>47033.629574999977</v>
      </c>
      <c r="O1077" s="26">
        <f t="shared" si="210"/>
        <v>39444.444444444445</v>
      </c>
      <c r="P1077" s="25">
        <f>MAX(0,N1077*(1+inputs!$B$33)-MAX(0,inputs!$B$31*(O1077-inputs!$B$30)))</f>
        <v>46005.69401862497</v>
      </c>
      <c r="Q1077" s="26">
        <f t="shared" si="211"/>
        <v>49166.666666666672</v>
      </c>
      <c r="R1077" s="25">
        <f>MAX(0,P1077*(1+inputs!$B$33)-MAX(0,inputs!$B$31*(Q1077-inputs!$B$30)))</f>
        <v>44087.339428904335</v>
      </c>
      <c r="S1077" s="26">
        <f t="shared" si="212"/>
        <v>58888.888888888891</v>
      </c>
      <c r="T1077" s="25">
        <f>MAX(0,R1077*(1+inputs!$B$33)-MAX(0,inputs!$B$31*(S1077-inputs!$B$30)))</f>
        <v>41265.209520337892</v>
      </c>
      <c r="U1077" s="26">
        <f t="shared" si="213"/>
        <v>68611.111111111109</v>
      </c>
      <c r="V1077" s="25">
        <f>MAX(0,T1077*(1+inputs!$B$33)-MAX(0,inputs!$B$31*(U1077-inputs!$B$30)))</f>
        <v>37525.747663142953</v>
      </c>
      <c r="W1077" s="26">
        <f t="shared" si="214"/>
        <v>78333.333333333343</v>
      </c>
      <c r="X1077" s="25">
        <f>MAX(0,V1077*(1+inputs!$B$33)-MAX(0,inputs!$B$31*(W1077-inputs!$B$30)))</f>
        <v>32855.193878090089</v>
      </c>
      <c r="Y1077" s="26">
        <f t="shared" si="215"/>
        <v>88055.555555555562</v>
      </c>
      <c r="Z1077" s="25">
        <f>MAX(0,X1077*(1+inputs!$B$33)-MAX(0,inputs!$B$31*(Y1077-inputs!$B$30)))</f>
        <v>27239.581786261435</v>
      </c>
      <c r="AA1077" s="25">
        <f>MAX(0,Y1077*(1+inputs!$B$33)-MAX(0,inputs!$B$31*(Z1077-inputs!$B$30)))</f>
        <v>88741.386528125367</v>
      </c>
      <c r="AB1077" s="26">
        <f t="shared" si="216"/>
        <v>107500</v>
      </c>
      <c r="AC1077" s="25">
        <f>MAX(0,AA1077*(1+inputs!$B$33)-MAX(0,inputs!$B$31*(AB1077-inputs!$B$30)))</f>
        <v>82214.067326047239</v>
      </c>
      <c r="AD1077" s="26">
        <f>IF(inputs!$B$27="YES",MAX(0,inputs!$B$31*(AB1077-inputs!$B$30)),0)</f>
        <v>0</v>
      </c>
      <c r="AE1077" s="3">
        <f t="shared" si="217"/>
        <v>40708.050000000003</v>
      </c>
      <c r="AF1077" s="1">
        <f t="shared" si="220"/>
        <v>0.62</v>
      </c>
      <c r="AG1077" s="8">
        <f t="shared" si="218"/>
        <v>66791.95</v>
      </c>
    </row>
    <row r="1078" spans="1:33" x14ac:dyDescent="0.2">
      <c r="A1078" s="11">
        <f t="shared" si="219"/>
        <v>107600</v>
      </c>
      <c r="B1078" s="15">
        <f>inputs!$C$3-MAX(0,MIN((calculations!A1078-inputs!$B$8)*0.5,inputs!$C$3))+IF(AND(inputs!$B$23="YES",A1078&lt;=inputs!$B$25),inputs!$B$24,0)</f>
        <v>8770</v>
      </c>
      <c r="C1078" s="15">
        <f>MAX(0,MIN(A1078-B1078,inputs!$C$4)*inputs!$B$3)</f>
        <v>7540.2000000000007</v>
      </c>
      <c r="D1078" s="16">
        <f>MAX(0,(MIN(A1078,inputs!$C$5)-(inputs!$C$4+B1078))*inputs!$B$4)</f>
        <v>24451.600000000002</v>
      </c>
      <c r="E1078" s="16">
        <f>MAX(0, (calculations!A1078-inputs!$C$5)*inputs!$B$5)</f>
        <v>0</v>
      </c>
      <c r="F1078" s="19">
        <f>MAX(0,inputs!$B$13*(MIN(calculations!A1078,inputs!$C$14)-inputs!$C$13))+MAX(0,inputs!$B$14*(calculations!A1078-inputs!$C$14))</f>
        <v>6141.85</v>
      </c>
      <c r="G1078" s="22">
        <f>MAX(MIN((calculations!A1078-inputs!$B$21)/10000,100%),0) * inputs!$B$18</f>
        <v>2636.4</v>
      </c>
      <c r="H1078" s="22">
        <f>IF(AND(inputs!$B$35="YES", calculations!A1078&gt;=inputs!$B$36,calculations!A1078&lt;inputs!$B$37),inputs!$B$38*MIN(2,inputs!$B$17),0)</f>
        <v>0</v>
      </c>
      <c r="I1078" s="25">
        <f>MIN(inputs!$B$32,A1078)</f>
        <v>20000</v>
      </c>
      <c r="J1078" s="25">
        <f>inputs!$B$29*(1+inputs!$B$33)-MAX(0,inputs!$B$31*(I1078-inputs!$B$30))</f>
        <v>46486.999999999993</v>
      </c>
      <c r="K1078" s="26">
        <f t="shared" si="208"/>
        <v>20000</v>
      </c>
      <c r="L1078" s="25">
        <f>MAX(0,J1078*(1+inputs!$B$33)-MAX(0,inputs!$B$31*(K1078-inputs!$B$30)))</f>
        <v>47184.304999999986</v>
      </c>
      <c r="M1078" s="26">
        <f t="shared" si="209"/>
        <v>29733.333333333336</v>
      </c>
      <c r="N1078" s="25">
        <f>MAX(0,L1078*(1+inputs!$B$33)-MAX(0,inputs!$B$31*(M1078-inputs!$B$30)))</f>
        <v>47032.629574999977</v>
      </c>
      <c r="O1078" s="26">
        <f t="shared" si="210"/>
        <v>39466.666666666672</v>
      </c>
      <c r="P1078" s="25">
        <f>MAX(0,N1078*(1+inputs!$B$33)-MAX(0,inputs!$B$31*(O1078-inputs!$B$30)))</f>
        <v>46002.679018624971</v>
      </c>
      <c r="Q1078" s="26">
        <f t="shared" si="211"/>
        <v>49200</v>
      </c>
      <c r="R1078" s="25">
        <f>MAX(0,P1078*(1+inputs!$B$33)-MAX(0,inputs!$B$31*(Q1078-inputs!$B$30)))</f>
        <v>44081.279203904342</v>
      </c>
      <c r="S1078" s="26">
        <f t="shared" si="212"/>
        <v>58933.333333333336</v>
      </c>
      <c r="T1078" s="25">
        <f>MAX(0,R1078*(1+inputs!$B$33)-MAX(0,inputs!$B$31*(S1078-inputs!$B$30)))</f>
        <v>41255.058391962899</v>
      </c>
      <c r="U1078" s="26">
        <f t="shared" si="213"/>
        <v>68666.666666666657</v>
      </c>
      <c r="V1078" s="25">
        <f>MAX(0,T1078*(1+inputs!$B$33)-MAX(0,inputs!$B$31*(U1078-inputs!$B$30)))</f>
        <v>37510.444267842337</v>
      </c>
      <c r="W1078" s="26">
        <f t="shared" si="214"/>
        <v>78400</v>
      </c>
      <c r="X1078" s="25">
        <f>MAX(0,V1078*(1+inputs!$B$33)-MAX(0,inputs!$B$31*(W1078-inputs!$B$30)))</f>
        <v>32833.660931859966</v>
      </c>
      <c r="Y1078" s="26">
        <f t="shared" si="215"/>
        <v>88133.333333333328</v>
      </c>
      <c r="Z1078" s="25">
        <f>MAX(0,X1078*(1+inputs!$B$33)-MAX(0,inputs!$B$31*(Y1078-inputs!$B$30)))</f>
        <v>27210.72584583786</v>
      </c>
      <c r="AA1078" s="25">
        <f>MAX(0,Y1078*(1+inputs!$B$33)-MAX(0,inputs!$B$31*(Z1078-inputs!$B$30)))</f>
        <v>88822.928007207913</v>
      </c>
      <c r="AB1078" s="26">
        <f t="shared" si="216"/>
        <v>107600</v>
      </c>
      <c r="AC1078" s="25">
        <f>MAX(0,AA1078*(1+inputs!$B$33)-MAX(0,inputs!$B$31*(AB1078-inputs!$B$30)))</f>
        <v>82287.831927316016</v>
      </c>
      <c r="AD1078" s="26">
        <f>IF(inputs!$B$27="YES",MAX(0,inputs!$B$31*(AB1078-inputs!$B$30)),0)</f>
        <v>0</v>
      </c>
      <c r="AE1078" s="3">
        <f t="shared" si="217"/>
        <v>40770.050000000003</v>
      </c>
      <c r="AF1078" s="1">
        <f t="shared" si="220"/>
        <v>0.62</v>
      </c>
      <c r="AG1078" s="8">
        <f t="shared" si="218"/>
        <v>66829.95</v>
      </c>
    </row>
    <row r="1079" spans="1:33" x14ac:dyDescent="0.2">
      <c r="A1079" s="11">
        <f t="shared" si="219"/>
        <v>107700</v>
      </c>
      <c r="B1079" s="15">
        <f>inputs!$C$3-MAX(0,MIN((calculations!A1079-inputs!$B$8)*0.5,inputs!$C$3))+IF(AND(inputs!$B$23="YES",A1079&lt;=inputs!$B$25),inputs!$B$24,0)</f>
        <v>8720</v>
      </c>
      <c r="C1079" s="15">
        <f>MAX(0,MIN(A1079-B1079,inputs!$C$4)*inputs!$B$3)</f>
        <v>7540.2000000000007</v>
      </c>
      <c r="D1079" s="16">
        <f>MAX(0,(MIN(A1079,inputs!$C$5)-(inputs!$C$4+B1079))*inputs!$B$4)</f>
        <v>24511.600000000002</v>
      </c>
      <c r="E1079" s="16">
        <f>MAX(0, (calculations!A1079-inputs!$C$5)*inputs!$B$5)</f>
        <v>0</v>
      </c>
      <c r="F1079" s="19">
        <f>MAX(0,inputs!$B$13*(MIN(calculations!A1079,inputs!$C$14)-inputs!$C$13))+MAX(0,inputs!$B$14*(calculations!A1079-inputs!$C$14))</f>
        <v>6143.85</v>
      </c>
      <c r="G1079" s="22">
        <f>MAX(MIN((calculations!A1079-inputs!$B$21)/10000,100%),0) * inputs!$B$18</f>
        <v>2636.4</v>
      </c>
      <c r="H1079" s="22">
        <f>IF(AND(inputs!$B$35="YES", calculations!A1079&gt;=inputs!$B$36,calculations!A1079&lt;inputs!$B$37),inputs!$B$38*MIN(2,inputs!$B$17),0)</f>
        <v>0</v>
      </c>
      <c r="I1079" s="25">
        <f>MIN(inputs!$B$32,A1079)</f>
        <v>20000</v>
      </c>
      <c r="J1079" s="25">
        <f>inputs!$B$29*(1+inputs!$B$33)-MAX(0,inputs!$B$31*(I1079-inputs!$B$30))</f>
        <v>46486.999999999993</v>
      </c>
      <c r="K1079" s="26">
        <f t="shared" si="208"/>
        <v>20000</v>
      </c>
      <c r="L1079" s="25">
        <f>MAX(0,J1079*(1+inputs!$B$33)-MAX(0,inputs!$B$31*(K1079-inputs!$B$30)))</f>
        <v>47184.304999999986</v>
      </c>
      <c r="M1079" s="26">
        <f t="shared" si="209"/>
        <v>29744.444444444445</v>
      </c>
      <c r="N1079" s="25">
        <f>MAX(0,L1079*(1+inputs!$B$33)-MAX(0,inputs!$B$31*(M1079-inputs!$B$30)))</f>
        <v>47031.629574999977</v>
      </c>
      <c r="O1079" s="26">
        <f t="shared" si="210"/>
        <v>39488.888888888891</v>
      </c>
      <c r="P1079" s="25">
        <f>MAX(0,N1079*(1+inputs!$B$33)-MAX(0,inputs!$B$31*(O1079-inputs!$B$30)))</f>
        <v>45999.664018624972</v>
      </c>
      <c r="Q1079" s="26">
        <f t="shared" si="211"/>
        <v>49233.333333333328</v>
      </c>
      <c r="R1079" s="25">
        <f>MAX(0,P1079*(1+inputs!$B$33)-MAX(0,inputs!$B$31*(Q1079-inputs!$B$30)))</f>
        <v>44075.21897890434</v>
      </c>
      <c r="S1079" s="26">
        <f t="shared" si="212"/>
        <v>58977.777777777781</v>
      </c>
      <c r="T1079" s="25">
        <f>MAX(0,R1079*(1+inputs!$B$33)-MAX(0,inputs!$B$31*(S1079-inputs!$B$30)))</f>
        <v>41244.907263587898</v>
      </c>
      <c r="U1079" s="26">
        <f t="shared" si="213"/>
        <v>68722.222222222219</v>
      </c>
      <c r="V1079" s="25">
        <f>MAX(0,T1079*(1+inputs!$B$33)-MAX(0,inputs!$B$31*(U1079-inputs!$B$30)))</f>
        <v>37495.140872541713</v>
      </c>
      <c r="W1079" s="26">
        <f t="shared" si="214"/>
        <v>78466.666666666657</v>
      </c>
      <c r="X1079" s="25">
        <f>MAX(0,V1079*(1+inputs!$B$33)-MAX(0,inputs!$B$31*(W1079-inputs!$B$30)))</f>
        <v>32812.127985629835</v>
      </c>
      <c r="Y1079" s="26">
        <f t="shared" si="215"/>
        <v>88211.111111111109</v>
      </c>
      <c r="Z1079" s="25">
        <f>MAX(0,X1079*(1+inputs!$B$33)-MAX(0,inputs!$B$31*(Y1079-inputs!$B$30)))</f>
        <v>27181.869905414282</v>
      </c>
      <c r="AA1079" s="25">
        <f>MAX(0,Y1079*(1+inputs!$B$33)-MAX(0,inputs!$B$31*(Z1079-inputs!$B$30)))</f>
        <v>88904.469486290487</v>
      </c>
      <c r="AB1079" s="26">
        <f t="shared" si="216"/>
        <v>107700</v>
      </c>
      <c r="AC1079" s="25">
        <f>MAX(0,AA1079*(1+inputs!$B$33)-MAX(0,inputs!$B$31*(AB1079-inputs!$B$30)))</f>
        <v>82361.596528584836</v>
      </c>
      <c r="AD1079" s="26">
        <f>IF(inputs!$B$27="YES",MAX(0,inputs!$B$31*(AB1079-inputs!$B$30)),0)</f>
        <v>0</v>
      </c>
      <c r="AE1079" s="3">
        <f t="shared" si="217"/>
        <v>40832.050000000003</v>
      </c>
      <c r="AF1079" s="1">
        <f t="shared" si="220"/>
        <v>0.62</v>
      </c>
      <c r="AG1079" s="8">
        <f t="shared" si="218"/>
        <v>66867.95</v>
      </c>
    </row>
    <row r="1080" spans="1:33" x14ac:dyDescent="0.2">
      <c r="A1080" s="11">
        <f t="shared" si="219"/>
        <v>107800</v>
      </c>
      <c r="B1080" s="15">
        <f>inputs!$C$3-MAX(0,MIN((calculations!A1080-inputs!$B$8)*0.5,inputs!$C$3))+IF(AND(inputs!$B$23="YES",A1080&lt;=inputs!$B$25),inputs!$B$24,0)</f>
        <v>8670</v>
      </c>
      <c r="C1080" s="15">
        <f>MAX(0,MIN(A1080-B1080,inputs!$C$4)*inputs!$B$3)</f>
        <v>7540.2000000000007</v>
      </c>
      <c r="D1080" s="16">
        <f>MAX(0,(MIN(A1080,inputs!$C$5)-(inputs!$C$4+B1080))*inputs!$B$4)</f>
        <v>24571.600000000002</v>
      </c>
      <c r="E1080" s="16">
        <f>MAX(0, (calculations!A1080-inputs!$C$5)*inputs!$B$5)</f>
        <v>0</v>
      </c>
      <c r="F1080" s="19">
        <f>MAX(0,inputs!$B$13*(MIN(calculations!A1080,inputs!$C$14)-inputs!$C$13))+MAX(0,inputs!$B$14*(calculations!A1080-inputs!$C$14))</f>
        <v>6145.85</v>
      </c>
      <c r="G1080" s="22">
        <f>MAX(MIN((calculations!A1080-inputs!$B$21)/10000,100%),0) * inputs!$B$18</f>
        <v>2636.4</v>
      </c>
      <c r="H1080" s="22">
        <f>IF(AND(inputs!$B$35="YES", calculations!A1080&gt;=inputs!$B$36,calculations!A1080&lt;inputs!$B$37),inputs!$B$38*MIN(2,inputs!$B$17),0)</f>
        <v>0</v>
      </c>
      <c r="I1080" s="25">
        <f>MIN(inputs!$B$32,A1080)</f>
        <v>20000</v>
      </c>
      <c r="J1080" s="25">
        <f>inputs!$B$29*(1+inputs!$B$33)-MAX(0,inputs!$B$31*(I1080-inputs!$B$30))</f>
        <v>46486.999999999993</v>
      </c>
      <c r="K1080" s="26">
        <f t="shared" si="208"/>
        <v>20000</v>
      </c>
      <c r="L1080" s="25">
        <f>MAX(0,J1080*(1+inputs!$B$33)-MAX(0,inputs!$B$31*(K1080-inputs!$B$30)))</f>
        <v>47184.304999999986</v>
      </c>
      <c r="M1080" s="26">
        <f t="shared" si="209"/>
        <v>29755.555555555555</v>
      </c>
      <c r="N1080" s="25">
        <f>MAX(0,L1080*(1+inputs!$B$33)-MAX(0,inputs!$B$31*(M1080-inputs!$B$30)))</f>
        <v>47030.629574999977</v>
      </c>
      <c r="O1080" s="26">
        <f t="shared" si="210"/>
        <v>39511.111111111109</v>
      </c>
      <c r="P1080" s="25">
        <f>MAX(0,N1080*(1+inputs!$B$33)-MAX(0,inputs!$B$31*(O1080-inputs!$B$30)))</f>
        <v>45996.649018624972</v>
      </c>
      <c r="Q1080" s="26">
        <f t="shared" si="211"/>
        <v>49266.666666666672</v>
      </c>
      <c r="R1080" s="25">
        <f>MAX(0,P1080*(1+inputs!$B$33)-MAX(0,inputs!$B$31*(Q1080-inputs!$B$30)))</f>
        <v>44069.158753904339</v>
      </c>
      <c r="S1080" s="26">
        <f t="shared" si="212"/>
        <v>59022.222222222219</v>
      </c>
      <c r="T1080" s="25">
        <f>MAX(0,R1080*(1+inputs!$B$33)-MAX(0,inputs!$B$31*(S1080-inputs!$B$30)))</f>
        <v>41234.756135212898</v>
      </c>
      <c r="U1080" s="26">
        <f t="shared" si="213"/>
        <v>68777.777777777781</v>
      </c>
      <c r="V1080" s="25">
        <f>MAX(0,T1080*(1+inputs!$B$33)-MAX(0,inputs!$B$31*(U1080-inputs!$B$30)))</f>
        <v>37479.837477241083</v>
      </c>
      <c r="W1080" s="26">
        <f t="shared" si="214"/>
        <v>78533.333333333343</v>
      </c>
      <c r="X1080" s="25">
        <f>MAX(0,V1080*(1+inputs!$B$33)-MAX(0,inputs!$B$31*(W1080-inputs!$B$30)))</f>
        <v>32790.59503939969</v>
      </c>
      <c r="Y1080" s="26">
        <f t="shared" si="215"/>
        <v>88288.888888888891</v>
      </c>
      <c r="Z1080" s="25">
        <f>MAX(0,X1080*(1+inputs!$B$33)-MAX(0,inputs!$B$31*(Y1080-inputs!$B$30)))</f>
        <v>27153.013964990681</v>
      </c>
      <c r="AA1080" s="25">
        <f>MAX(0,Y1080*(1+inputs!$B$33)-MAX(0,inputs!$B$31*(Z1080-inputs!$B$30)))</f>
        <v>88986.010965373061</v>
      </c>
      <c r="AB1080" s="26">
        <f t="shared" si="216"/>
        <v>107800</v>
      </c>
      <c r="AC1080" s="25">
        <f>MAX(0,AA1080*(1+inputs!$B$33)-MAX(0,inputs!$B$31*(AB1080-inputs!$B$30)))</f>
        <v>82435.361129853642</v>
      </c>
      <c r="AD1080" s="26">
        <f>IF(inputs!$B$27="YES",MAX(0,inputs!$B$31*(AB1080-inputs!$B$30)),0)</f>
        <v>0</v>
      </c>
      <c r="AE1080" s="3">
        <f t="shared" si="217"/>
        <v>40894.050000000003</v>
      </c>
      <c r="AF1080" s="1">
        <f t="shared" si="220"/>
        <v>0.62</v>
      </c>
      <c r="AG1080" s="8">
        <f t="shared" si="218"/>
        <v>66905.95</v>
      </c>
    </row>
    <row r="1081" spans="1:33" x14ac:dyDescent="0.2">
      <c r="A1081" s="11">
        <f t="shared" si="219"/>
        <v>107900</v>
      </c>
      <c r="B1081" s="15">
        <f>inputs!$C$3-MAX(0,MIN((calculations!A1081-inputs!$B$8)*0.5,inputs!$C$3))+IF(AND(inputs!$B$23="YES",A1081&lt;=inputs!$B$25),inputs!$B$24,0)</f>
        <v>8620</v>
      </c>
      <c r="C1081" s="15">
        <f>MAX(0,MIN(A1081-B1081,inputs!$C$4)*inputs!$B$3)</f>
        <v>7540.2000000000007</v>
      </c>
      <c r="D1081" s="16">
        <f>MAX(0,(MIN(A1081,inputs!$C$5)-(inputs!$C$4+B1081))*inputs!$B$4)</f>
        <v>24631.600000000002</v>
      </c>
      <c r="E1081" s="16">
        <f>MAX(0, (calculations!A1081-inputs!$C$5)*inputs!$B$5)</f>
        <v>0</v>
      </c>
      <c r="F1081" s="19">
        <f>MAX(0,inputs!$B$13*(MIN(calculations!A1081,inputs!$C$14)-inputs!$C$13))+MAX(0,inputs!$B$14*(calculations!A1081-inputs!$C$14))</f>
        <v>6147.85</v>
      </c>
      <c r="G1081" s="22">
        <f>MAX(MIN((calculations!A1081-inputs!$B$21)/10000,100%),0) * inputs!$B$18</f>
        <v>2636.4</v>
      </c>
      <c r="H1081" s="22">
        <f>IF(AND(inputs!$B$35="YES", calculations!A1081&gt;=inputs!$B$36,calculations!A1081&lt;inputs!$B$37),inputs!$B$38*MIN(2,inputs!$B$17),0)</f>
        <v>0</v>
      </c>
      <c r="I1081" s="25">
        <f>MIN(inputs!$B$32,A1081)</f>
        <v>20000</v>
      </c>
      <c r="J1081" s="25">
        <f>inputs!$B$29*(1+inputs!$B$33)-MAX(0,inputs!$B$31*(I1081-inputs!$B$30))</f>
        <v>46486.999999999993</v>
      </c>
      <c r="K1081" s="26">
        <f t="shared" si="208"/>
        <v>20000</v>
      </c>
      <c r="L1081" s="25">
        <f>MAX(0,J1081*(1+inputs!$B$33)-MAX(0,inputs!$B$31*(K1081-inputs!$B$30)))</f>
        <v>47184.304999999986</v>
      </c>
      <c r="M1081" s="26">
        <f t="shared" si="209"/>
        <v>29766.666666666664</v>
      </c>
      <c r="N1081" s="25">
        <f>MAX(0,L1081*(1+inputs!$B$33)-MAX(0,inputs!$B$31*(M1081-inputs!$B$30)))</f>
        <v>47029.629574999977</v>
      </c>
      <c r="O1081" s="26">
        <f t="shared" si="210"/>
        <v>39533.333333333328</v>
      </c>
      <c r="P1081" s="25">
        <f>MAX(0,N1081*(1+inputs!$B$33)-MAX(0,inputs!$B$31*(O1081-inputs!$B$30)))</f>
        <v>45993.634018624973</v>
      </c>
      <c r="Q1081" s="26">
        <f t="shared" si="211"/>
        <v>49300</v>
      </c>
      <c r="R1081" s="25">
        <f>MAX(0,P1081*(1+inputs!$B$33)-MAX(0,inputs!$B$31*(Q1081-inputs!$B$30)))</f>
        <v>44063.098528904338</v>
      </c>
      <c r="S1081" s="26">
        <f t="shared" si="212"/>
        <v>59066.666666666664</v>
      </c>
      <c r="T1081" s="25">
        <f>MAX(0,R1081*(1+inputs!$B$33)-MAX(0,inputs!$B$31*(S1081-inputs!$B$30)))</f>
        <v>41224.605006837897</v>
      </c>
      <c r="U1081" s="26">
        <f t="shared" si="213"/>
        <v>68833.333333333343</v>
      </c>
      <c r="V1081" s="25">
        <f>MAX(0,T1081*(1+inputs!$B$33)-MAX(0,inputs!$B$31*(U1081-inputs!$B$30)))</f>
        <v>37464.534081940459</v>
      </c>
      <c r="W1081" s="26">
        <f t="shared" si="214"/>
        <v>78600</v>
      </c>
      <c r="X1081" s="25">
        <f>MAX(0,V1081*(1+inputs!$B$33)-MAX(0,inputs!$B$31*(W1081-inputs!$B$30)))</f>
        <v>32769.062093169559</v>
      </c>
      <c r="Y1081" s="26">
        <f t="shared" si="215"/>
        <v>88366.666666666672</v>
      </c>
      <c r="Z1081" s="25">
        <f>MAX(0,X1081*(1+inputs!$B$33)-MAX(0,inputs!$B$31*(Y1081-inputs!$B$30)))</f>
        <v>27124.158024567099</v>
      </c>
      <c r="AA1081" s="25">
        <f>MAX(0,Y1081*(1+inputs!$B$33)-MAX(0,inputs!$B$31*(Z1081-inputs!$B$30)))</f>
        <v>89067.552444455621</v>
      </c>
      <c r="AB1081" s="26">
        <f t="shared" si="216"/>
        <v>107900</v>
      </c>
      <c r="AC1081" s="25">
        <f>MAX(0,AA1081*(1+inputs!$B$33)-MAX(0,inputs!$B$31*(AB1081-inputs!$B$30)))</f>
        <v>82509.125731122447</v>
      </c>
      <c r="AD1081" s="26">
        <f>IF(inputs!$B$27="YES",MAX(0,inputs!$B$31*(AB1081-inputs!$B$30)),0)</f>
        <v>0</v>
      </c>
      <c r="AE1081" s="3">
        <f t="shared" si="217"/>
        <v>40956.050000000003</v>
      </c>
      <c r="AF1081" s="1">
        <f t="shared" si="220"/>
        <v>0.62</v>
      </c>
      <c r="AG1081" s="8">
        <f t="shared" si="218"/>
        <v>66943.95</v>
      </c>
    </row>
    <row r="1082" spans="1:33" x14ac:dyDescent="0.2">
      <c r="A1082" s="11">
        <f t="shared" si="219"/>
        <v>108000</v>
      </c>
      <c r="B1082" s="15">
        <f>inputs!$C$3-MAX(0,MIN((calculations!A1082-inputs!$B$8)*0.5,inputs!$C$3))+IF(AND(inputs!$B$23="YES",A1082&lt;=inputs!$B$25),inputs!$B$24,0)</f>
        <v>8570</v>
      </c>
      <c r="C1082" s="15">
        <f>MAX(0,MIN(A1082-B1082,inputs!$C$4)*inputs!$B$3)</f>
        <v>7540.2000000000007</v>
      </c>
      <c r="D1082" s="16">
        <f>MAX(0,(MIN(A1082,inputs!$C$5)-(inputs!$C$4+B1082))*inputs!$B$4)</f>
        <v>24691.600000000002</v>
      </c>
      <c r="E1082" s="16">
        <f>MAX(0, (calculations!A1082-inputs!$C$5)*inputs!$B$5)</f>
        <v>0</v>
      </c>
      <c r="F1082" s="19">
        <f>MAX(0,inputs!$B$13*(MIN(calculations!A1082,inputs!$C$14)-inputs!$C$13))+MAX(0,inputs!$B$14*(calculations!A1082-inputs!$C$14))</f>
        <v>6149.85</v>
      </c>
      <c r="G1082" s="22">
        <f>MAX(MIN((calculations!A1082-inputs!$B$21)/10000,100%),0) * inputs!$B$18</f>
        <v>2636.4</v>
      </c>
      <c r="H1082" s="22">
        <f>IF(AND(inputs!$B$35="YES", calculations!A1082&gt;=inputs!$B$36,calculations!A1082&lt;inputs!$B$37),inputs!$B$38*MIN(2,inputs!$B$17),0)</f>
        <v>0</v>
      </c>
      <c r="I1082" s="25">
        <f>MIN(inputs!$B$32,A1082)</f>
        <v>20000</v>
      </c>
      <c r="J1082" s="25">
        <f>inputs!$B$29*(1+inputs!$B$33)-MAX(0,inputs!$B$31*(I1082-inputs!$B$30))</f>
        <v>46486.999999999993</v>
      </c>
      <c r="K1082" s="26">
        <f t="shared" si="208"/>
        <v>20000</v>
      </c>
      <c r="L1082" s="25">
        <f>MAX(0,J1082*(1+inputs!$B$33)-MAX(0,inputs!$B$31*(K1082-inputs!$B$30)))</f>
        <v>47184.304999999986</v>
      </c>
      <c r="M1082" s="26">
        <f t="shared" si="209"/>
        <v>29777.777777777777</v>
      </c>
      <c r="N1082" s="25">
        <f>MAX(0,L1082*(1+inputs!$B$33)-MAX(0,inputs!$B$31*(M1082-inputs!$B$30)))</f>
        <v>47028.629574999977</v>
      </c>
      <c r="O1082" s="26">
        <f t="shared" si="210"/>
        <v>39555.555555555555</v>
      </c>
      <c r="P1082" s="25">
        <f>MAX(0,N1082*(1+inputs!$B$33)-MAX(0,inputs!$B$31*(O1082-inputs!$B$30)))</f>
        <v>45990.619018624973</v>
      </c>
      <c r="Q1082" s="26">
        <f t="shared" si="211"/>
        <v>49333.333333333328</v>
      </c>
      <c r="R1082" s="25">
        <f>MAX(0,P1082*(1+inputs!$B$33)-MAX(0,inputs!$B$31*(Q1082-inputs!$B$30)))</f>
        <v>44057.038303904345</v>
      </c>
      <c r="S1082" s="26">
        <f t="shared" si="212"/>
        <v>59111.111111111109</v>
      </c>
      <c r="T1082" s="25">
        <f>MAX(0,R1082*(1+inputs!$B$33)-MAX(0,inputs!$B$31*(S1082-inputs!$B$30)))</f>
        <v>41214.453878462904</v>
      </c>
      <c r="U1082" s="26">
        <f t="shared" si="213"/>
        <v>68888.888888888891</v>
      </c>
      <c r="V1082" s="25">
        <f>MAX(0,T1082*(1+inputs!$B$33)-MAX(0,inputs!$B$31*(U1082-inputs!$B$30)))</f>
        <v>37449.230686639843</v>
      </c>
      <c r="W1082" s="26">
        <f t="shared" si="214"/>
        <v>78666.666666666657</v>
      </c>
      <c r="X1082" s="25">
        <f>MAX(0,V1082*(1+inputs!$B$33)-MAX(0,inputs!$B$31*(W1082-inputs!$B$30)))</f>
        <v>32747.52914693944</v>
      </c>
      <c r="Y1082" s="26">
        <f t="shared" si="215"/>
        <v>88444.444444444438</v>
      </c>
      <c r="Z1082" s="25">
        <f>MAX(0,X1082*(1+inputs!$B$33)-MAX(0,inputs!$B$31*(Y1082-inputs!$B$30)))</f>
        <v>27095.302084143532</v>
      </c>
      <c r="AA1082" s="25">
        <f>MAX(0,Y1082*(1+inputs!$B$33)-MAX(0,inputs!$B$31*(Z1082-inputs!$B$30)))</f>
        <v>89149.093923538181</v>
      </c>
      <c r="AB1082" s="26">
        <f t="shared" si="216"/>
        <v>108000</v>
      </c>
      <c r="AC1082" s="25">
        <f>MAX(0,AA1082*(1+inputs!$B$33)-MAX(0,inputs!$B$31*(AB1082-inputs!$B$30)))</f>
        <v>82582.890332391238</v>
      </c>
      <c r="AD1082" s="26">
        <f>IF(inputs!$B$27="YES",MAX(0,inputs!$B$31*(AB1082-inputs!$B$30)),0)</f>
        <v>0</v>
      </c>
      <c r="AE1082" s="3">
        <f t="shared" si="217"/>
        <v>41018.050000000003</v>
      </c>
      <c r="AF1082" s="1">
        <f t="shared" si="220"/>
        <v>0.62</v>
      </c>
      <c r="AG1082" s="8">
        <f t="shared" si="218"/>
        <v>66981.95</v>
      </c>
    </row>
    <row r="1083" spans="1:33" x14ac:dyDescent="0.2">
      <c r="A1083" s="11">
        <f t="shared" si="219"/>
        <v>108100</v>
      </c>
      <c r="B1083" s="15">
        <f>inputs!$C$3-MAX(0,MIN((calculations!A1083-inputs!$B$8)*0.5,inputs!$C$3))+IF(AND(inputs!$B$23="YES",A1083&lt;=inputs!$B$25),inputs!$B$24,0)</f>
        <v>8520</v>
      </c>
      <c r="C1083" s="15">
        <f>MAX(0,MIN(A1083-B1083,inputs!$C$4)*inputs!$B$3)</f>
        <v>7540.2000000000007</v>
      </c>
      <c r="D1083" s="16">
        <f>MAX(0,(MIN(A1083,inputs!$C$5)-(inputs!$C$4+B1083))*inputs!$B$4)</f>
        <v>24751.600000000002</v>
      </c>
      <c r="E1083" s="16">
        <f>MAX(0, (calculations!A1083-inputs!$C$5)*inputs!$B$5)</f>
        <v>0</v>
      </c>
      <c r="F1083" s="19">
        <f>MAX(0,inputs!$B$13*(MIN(calculations!A1083,inputs!$C$14)-inputs!$C$13))+MAX(0,inputs!$B$14*(calculations!A1083-inputs!$C$14))</f>
        <v>6151.85</v>
      </c>
      <c r="G1083" s="22">
        <f>MAX(MIN((calculations!A1083-inputs!$B$21)/10000,100%),0) * inputs!$B$18</f>
        <v>2636.4</v>
      </c>
      <c r="H1083" s="22">
        <f>IF(AND(inputs!$B$35="YES", calculations!A1083&gt;=inputs!$B$36,calculations!A1083&lt;inputs!$B$37),inputs!$B$38*MIN(2,inputs!$B$17),0)</f>
        <v>0</v>
      </c>
      <c r="I1083" s="25">
        <f>MIN(inputs!$B$32,A1083)</f>
        <v>20000</v>
      </c>
      <c r="J1083" s="25">
        <f>inputs!$B$29*(1+inputs!$B$33)-MAX(0,inputs!$B$31*(I1083-inputs!$B$30))</f>
        <v>46486.999999999993</v>
      </c>
      <c r="K1083" s="26">
        <f t="shared" si="208"/>
        <v>20000</v>
      </c>
      <c r="L1083" s="25">
        <f>MAX(0,J1083*(1+inputs!$B$33)-MAX(0,inputs!$B$31*(K1083-inputs!$B$30)))</f>
        <v>47184.304999999986</v>
      </c>
      <c r="M1083" s="26">
        <f t="shared" si="209"/>
        <v>29788.888888888891</v>
      </c>
      <c r="N1083" s="25">
        <f>MAX(0,L1083*(1+inputs!$B$33)-MAX(0,inputs!$B$31*(M1083-inputs!$B$30)))</f>
        <v>47027.629574999977</v>
      </c>
      <c r="O1083" s="26">
        <f t="shared" si="210"/>
        <v>39577.777777777781</v>
      </c>
      <c r="P1083" s="25">
        <f>MAX(0,N1083*(1+inputs!$B$33)-MAX(0,inputs!$B$31*(O1083-inputs!$B$30)))</f>
        <v>45987.604018624967</v>
      </c>
      <c r="Q1083" s="26">
        <f t="shared" si="211"/>
        <v>49366.666666666672</v>
      </c>
      <c r="R1083" s="25">
        <f>MAX(0,P1083*(1+inputs!$B$33)-MAX(0,inputs!$B$31*(Q1083-inputs!$B$30)))</f>
        <v>44050.978078904336</v>
      </c>
      <c r="S1083" s="26">
        <f t="shared" si="212"/>
        <v>59155.555555555555</v>
      </c>
      <c r="T1083" s="25">
        <f>MAX(0,R1083*(1+inputs!$B$33)-MAX(0,inputs!$B$31*(S1083-inputs!$B$30)))</f>
        <v>41204.302750087896</v>
      </c>
      <c r="U1083" s="26">
        <f t="shared" si="213"/>
        <v>68944.444444444438</v>
      </c>
      <c r="V1083" s="25">
        <f>MAX(0,T1083*(1+inputs!$B$33)-MAX(0,inputs!$B$31*(U1083-inputs!$B$30)))</f>
        <v>37433.927291339205</v>
      </c>
      <c r="W1083" s="26">
        <f t="shared" si="214"/>
        <v>78733.333333333343</v>
      </c>
      <c r="X1083" s="25">
        <f>MAX(0,V1083*(1+inputs!$B$33)-MAX(0,inputs!$B$31*(W1083-inputs!$B$30)))</f>
        <v>32725.996200709284</v>
      </c>
      <c r="Y1083" s="26">
        <f t="shared" si="215"/>
        <v>88522.222222222219</v>
      </c>
      <c r="Z1083" s="25">
        <f>MAX(0,X1083*(1+inputs!$B$33)-MAX(0,inputs!$B$31*(Y1083-inputs!$B$30)))</f>
        <v>27066.446143719924</v>
      </c>
      <c r="AA1083" s="25">
        <f>MAX(0,Y1083*(1+inputs!$B$33)-MAX(0,inputs!$B$31*(Z1083-inputs!$B$30)))</f>
        <v>89230.635402620755</v>
      </c>
      <c r="AB1083" s="26">
        <f t="shared" si="216"/>
        <v>108100</v>
      </c>
      <c r="AC1083" s="25">
        <f>MAX(0,AA1083*(1+inputs!$B$33)-MAX(0,inputs!$B$31*(AB1083-inputs!$B$30)))</f>
        <v>82656.654933660058</v>
      </c>
      <c r="AD1083" s="26">
        <f>IF(inputs!$B$27="YES",MAX(0,inputs!$B$31*(AB1083-inputs!$B$30)),0)</f>
        <v>0</v>
      </c>
      <c r="AE1083" s="3">
        <f t="shared" si="217"/>
        <v>41080.050000000003</v>
      </c>
      <c r="AF1083" s="1">
        <f t="shared" si="220"/>
        <v>0.62</v>
      </c>
      <c r="AG1083" s="8">
        <f t="shared" si="218"/>
        <v>67019.95</v>
      </c>
    </row>
    <row r="1084" spans="1:33" x14ac:dyDescent="0.2">
      <c r="A1084" s="11">
        <f t="shared" si="219"/>
        <v>108200</v>
      </c>
      <c r="B1084" s="15">
        <f>inputs!$C$3-MAX(0,MIN((calculations!A1084-inputs!$B$8)*0.5,inputs!$C$3))+IF(AND(inputs!$B$23="YES",A1084&lt;=inputs!$B$25),inputs!$B$24,0)</f>
        <v>8470</v>
      </c>
      <c r="C1084" s="15">
        <f>MAX(0,MIN(A1084-B1084,inputs!$C$4)*inputs!$B$3)</f>
        <v>7540.2000000000007</v>
      </c>
      <c r="D1084" s="16">
        <f>MAX(0,(MIN(A1084,inputs!$C$5)-(inputs!$C$4+B1084))*inputs!$B$4)</f>
        <v>24811.600000000002</v>
      </c>
      <c r="E1084" s="16">
        <f>MAX(0, (calculations!A1084-inputs!$C$5)*inputs!$B$5)</f>
        <v>0</v>
      </c>
      <c r="F1084" s="19">
        <f>MAX(0,inputs!$B$13*(MIN(calculations!A1084,inputs!$C$14)-inputs!$C$13))+MAX(0,inputs!$B$14*(calculations!A1084-inputs!$C$14))</f>
        <v>6153.85</v>
      </c>
      <c r="G1084" s="22">
        <f>MAX(MIN((calculations!A1084-inputs!$B$21)/10000,100%),0) * inputs!$B$18</f>
        <v>2636.4</v>
      </c>
      <c r="H1084" s="22">
        <f>IF(AND(inputs!$B$35="YES", calculations!A1084&gt;=inputs!$B$36,calculations!A1084&lt;inputs!$B$37),inputs!$B$38*MIN(2,inputs!$B$17),0)</f>
        <v>0</v>
      </c>
      <c r="I1084" s="25">
        <f>MIN(inputs!$B$32,A1084)</f>
        <v>20000</v>
      </c>
      <c r="J1084" s="25">
        <f>inputs!$B$29*(1+inputs!$B$33)-MAX(0,inputs!$B$31*(I1084-inputs!$B$30))</f>
        <v>46486.999999999993</v>
      </c>
      <c r="K1084" s="26">
        <f t="shared" si="208"/>
        <v>20000</v>
      </c>
      <c r="L1084" s="25">
        <f>MAX(0,J1084*(1+inputs!$B$33)-MAX(0,inputs!$B$31*(K1084-inputs!$B$30)))</f>
        <v>47184.304999999986</v>
      </c>
      <c r="M1084" s="26">
        <f t="shared" si="209"/>
        <v>29800</v>
      </c>
      <c r="N1084" s="25">
        <f>MAX(0,L1084*(1+inputs!$B$33)-MAX(0,inputs!$B$31*(M1084-inputs!$B$30)))</f>
        <v>47026.629574999977</v>
      </c>
      <c r="O1084" s="26">
        <f t="shared" si="210"/>
        <v>39600</v>
      </c>
      <c r="P1084" s="25">
        <f>MAX(0,N1084*(1+inputs!$B$33)-MAX(0,inputs!$B$31*(O1084-inputs!$B$30)))</f>
        <v>45984.589018624967</v>
      </c>
      <c r="Q1084" s="26">
        <f t="shared" si="211"/>
        <v>49400</v>
      </c>
      <c r="R1084" s="25">
        <f>MAX(0,P1084*(1+inputs!$B$33)-MAX(0,inputs!$B$31*(Q1084-inputs!$B$30)))</f>
        <v>44044.917853904335</v>
      </c>
      <c r="S1084" s="26">
        <f t="shared" si="212"/>
        <v>59200</v>
      </c>
      <c r="T1084" s="25">
        <f>MAX(0,R1084*(1+inputs!$B$33)-MAX(0,inputs!$B$31*(S1084-inputs!$B$30)))</f>
        <v>41194.151621712896</v>
      </c>
      <c r="U1084" s="26">
        <f t="shared" si="213"/>
        <v>69000</v>
      </c>
      <c r="V1084" s="25">
        <f>MAX(0,T1084*(1+inputs!$B$33)-MAX(0,inputs!$B$31*(U1084-inputs!$B$30)))</f>
        <v>37418.623896038582</v>
      </c>
      <c r="W1084" s="26">
        <f t="shared" si="214"/>
        <v>78800</v>
      </c>
      <c r="X1084" s="25">
        <f>MAX(0,V1084*(1+inputs!$B$33)-MAX(0,inputs!$B$31*(W1084-inputs!$B$30)))</f>
        <v>32704.463254479157</v>
      </c>
      <c r="Y1084" s="26">
        <f t="shared" si="215"/>
        <v>88600</v>
      </c>
      <c r="Z1084" s="25">
        <f>MAX(0,X1084*(1+inputs!$B$33)-MAX(0,inputs!$B$31*(Y1084-inputs!$B$30)))</f>
        <v>27037.590203296339</v>
      </c>
      <c r="AA1084" s="25">
        <f>MAX(0,Y1084*(1+inputs!$B$33)-MAX(0,inputs!$B$31*(Z1084-inputs!$B$30)))</f>
        <v>89312.176881703315</v>
      </c>
      <c r="AB1084" s="26">
        <f t="shared" si="216"/>
        <v>108200</v>
      </c>
      <c r="AC1084" s="25">
        <f>MAX(0,AA1084*(1+inputs!$B$33)-MAX(0,inputs!$B$31*(AB1084-inputs!$B$30)))</f>
        <v>82730.419534928849</v>
      </c>
      <c r="AD1084" s="26">
        <f>IF(inputs!$B$27="YES",MAX(0,inputs!$B$31*(AB1084-inputs!$B$30)),0)</f>
        <v>0</v>
      </c>
      <c r="AE1084" s="3">
        <f t="shared" si="217"/>
        <v>41142.050000000003</v>
      </c>
      <c r="AF1084" s="1">
        <f t="shared" si="220"/>
        <v>0.62</v>
      </c>
      <c r="AG1084" s="8">
        <f t="shared" si="218"/>
        <v>67057.95</v>
      </c>
    </row>
    <row r="1085" spans="1:33" x14ac:dyDescent="0.2">
      <c r="A1085" s="11">
        <f t="shared" si="219"/>
        <v>108300</v>
      </c>
      <c r="B1085" s="15">
        <f>inputs!$C$3-MAX(0,MIN((calculations!A1085-inputs!$B$8)*0.5,inputs!$C$3))+IF(AND(inputs!$B$23="YES",A1085&lt;=inputs!$B$25),inputs!$B$24,0)</f>
        <v>8420</v>
      </c>
      <c r="C1085" s="15">
        <f>MAX(0,MIN(A1085-B1085,inputs!$C$4)*inputs!$B$3)</f>
        <v>7540.2000000000007</v>
      </c>
      <c r="D1085" s="16">
        <f>MAX(0,(MIN(A1085,inputs!$C$5)-(inputs!$C$4+B1085))*inputs!$B$4)</f>
        <v>24871.600000000002</v>
      </c>
      <c r="E1085" s="16">
        <f>MAX(0, (calculations!A1085-inputs!$C$5)*inputs!$B$5)</f>
        <v>0</v>
      </c>
      <c r="F1085" s="19">
        <f>MAX(0,inputs!$B$13*(MIN(calculations!A1085,inputs!$C$14)-inputs!$C$13))+MAX(0,inputs!$B$14*(calculations!A1085-inputs!$C$14))</f>
        <v>6155.85</v>
      </c>
      <c r="G1085" s="22">
        <f>MAX(MIN((calculations!A1085-inputs!$B$21)/10000,100%),0) * inputs!$B$18</f>
        <v>2636.4</v>
      </c>
      <c r="H1085" s="22">
        <f>IF(AND(inputs!$B$35="YES", calculations!A1085&gt;=inputs!$B$36,calculations!A1085&lt;inputs!$B$37),inputs!$B$38*MIN(2,inputs!$B$17),0)</f>
        <v>0</v>
      </c>
      <c r="I1085" s="25">
        <f>MIN(inputs!$B$32,A1085)</f>
        <v>20000</v>
      </c>
      <c r="J1085" s="25">
        <f>inputs!$B$29*(1+inputs!$B$33)-MAX(0,inputs!$B$31*(I1085-inputs!$B$30))</f>
        <v>46486.999999999993</v>
      </c>
      <c r="K1085" s="26">
        <f t="shared" si="208"/>
        <v>20000</v>
      </c>
      <c r="L1085" s="25">
        <f>MAX(0,J1085*(1+inputs!$B$33)-MAX(0,inputs!$B$31*(K1085-inputs!$B$30)))</f>
        <v>47184.304999999986</v>
      </c>
      <c r="M1085" s="26">
        <f t="shared" si="209"/>
        <v>29811.111111111109</v>
      </c>
      <c r="N1085" s="25">
        <f>MAX(0,L1085*(1+inputs!$B$33)-MAX(0,inputs!$B$31*(M1085-inputs!$B$30)))</f>
        <v>47025.629574999977</v>
      </c>
      <c r="O1085" s="26">
        <f t="shared" si="210"/>
        <v>39622.222222222219</v>
      </c>
      <c r="P1085" s="25">
        <f>MAX(0,N1085*(1+inputs!$B$33)-MAX(0,inputs!$B$31*(O1085-inputs!$B$30)))</f>
        <v>45981.574018624968</v>
      </c>
      <c r="Q1085" s="26">
        <f t="shared" si="211"/>
        <v>49433.333333333328</v>
      </c>
      <c r="R1085" s="25">
        <f>MAX(0,P1085*(1+inputs!$B$33)-MAX(0,inputs!$B$31*(Q1085-inputs!$B$30)))</f>
        <v>44038.857628904334</v>
      </c>
      <c r="S1085" s="26">
        <f t="shared" si="212"/>
        <v>59244.444444444445</v>
      </c>
      <c r="T1085" s="25">
        <f>MAX(0,R1085*(1+inputs!$B$33)-MAX(0,inputs!$B$31*(S1085-inputs!$B$30)))</f>
        <v>41184.000493337895</v>
      </c>
      <c r="U1085" s="26">
        <f t="shared" si="213"/>
        <v>69055.555555555562</v>
      </c>
      <c r="V1085" s="25">
        <f>MAX(0,T1085*(1+inputs!$B$33)-MAX(0,inputs!$B$31*(U1085-inputs!$B$30)))</f>
        <v>37403.320500737958</v>
      </c>
      <c r="W1085" s="26">
        <f t="shared" si="214"/>
        <v>78866.666666666657</v>
      </c>
      <c r="X1085" s="25">
        <f>MAX(0,V1085*(1+inputs!$B$33)-MAX(0,inputs!$B$31*(W1085-inputs!$B$30)))</f>
        <v>32682.930308249026</v>
      </c>
      <c r="Y1085" s="26">
        <f t="shared" si="215"/>
        <v>88677.777777777781</v>
      </c>
      <c r="Z1085" s="25">
        <f>MAX(0,X1085*(1+inputs!$B$33)-MAX(0,inputs!$B$31*(Y1085-inputs!$B$30)))</f>
        <v>27008.734262872757</v>
      </c>
      <c r="AA1085" s="25">
        <f>MAX(0,Y1085*(1+inputs!$B$33)-MAX(0,inputs!$B$31*(Z1085-inputs!$B$30)))</f>
        <v>89393.71836078589</v>
      </c>
      <c r="AB1085" s="26">
        <f t="shared" si="216"/>
        <v>108300</v>
      </c>
      <c r="AC1085" s="25">
        <f>MAX(0,AA1085*(1+inputs!$B$33)-MAX(0,inputs!$B$31*(AB1085-inputs!$B$30)))</f>
        <v>82804.184136197669</v>
      </c>
      <c r="AD1085" s="26">
        <f>IF(inputs!$B$27="YES",MAX(0,inputs!$B$31*(AB1085-inputs!$B$30)),0)</f>
        <v>0</v>
      </c>
      <c r="AE1085" s="3">
        <f t="shared" si="217"/>
        <v>41204.050000000003</v>
      </c>
      <c r="AF1085" s="1">
        <f t="shared" si="220"/>
        <v>0.62</v>
      </c>
      <c r="AG1085" s="8">
        <f t="shared" si="218"/>
        <v>67095.95</v>
      </c>
    </row>
    <row r="1086" spans="1:33" x14ac:dyDescent="0.2">
      <c r="A1086" s="11">
        <f t="shared" si="219"/>
        <v>108400</v>
      </c>
      <c r="B1086" s="15">
        <f>inputs!$C$3-MAX(0,MIN((calculations!A1086-inputs!$B$8)*0.5,inputs!$C$3))+IF(AND(inputs!$B$23="YES",A1086&lt;=inputs!$B$25),inputs!$B$24,0)</f>
        <v>8370</v>
      </c>
      <c r="C1086" s="15">
        <f>MAX(0,MIN(A1086-B1086,inputs!$C$4)*inputs!$B$3)</f>
        <v>7540.2000000000007</v>
      </c>
      <c r="D1086" s="16">
        <f>MAX(0,(MIN(A1086,inputs!$C$5)-(inputs!$C$4+B1086))*inputs!$B$4)</f>
        <v>24931.600000000002</v>
      </c>
      <c r="E1086" s="16">
        <f>MAX(0, (calculations!A1086-inputs!$C$5)*inputs!$B$5)</f>
        <v>0</v>
      </c>
      <c r="F1086" s="19">
        <f>MAX(0,inputs!$B$13*(MIN(calculations!A1086,inputs!$C$14)-inputs!$C$13))+MAX(0,inputs!$B$14*(calculations!A1086-inputs!$C$14))</f>
        <v>6157.85</v>
      </c>
      <c r="G1086" s="22">
        <f>MAX(MIN((calculations!A1086-inputs!$B$21)/10000,100%),0) * inputs!$B$18</f>
        <v>2636.4</v>
      </c>
      <c r="H1086" s="22">
        <f>IF(AND(inputs!$B$35="YES", calculations!A1086&gt;=inputs!$B$36,calculations!A1086&lt;inputs!$B$37),inputs!$B$38*MIN(2,inputs!$B$17),0)</f>
        <v>0</v>
      </c>
      <c r="I1086" s="25">
        <f>MIN(inputs!$B$32,A1086)</f>
        <v>20000</v>
      </c>
      <c r="J1086" s="25">
        <f>inputs!$B$29*(1+inputs!$B$33)-MAX(0,inputs!$B$31*(I1086-inputs!$B$30))</f>
        <v>46486.999999999993</v>
      </c>
      <c r="K1086" s="26">
        <f t="shared" si="208"/>
        <v>20000</v>
      </c>
      <c r="L1086" s="25">
        <f>MAX(0,J1086*(1+inputs!$B$33)-MAX(0,inputs!$B$31*(K1086-inputs!$B$30)))</f>
        <v>47184.304999999986</v>
      </c>
      <c r="M1086" s="26">
        <f t="shared" si="209"/>
        <v>29822.222222222223</v>
      </c>
      <c r="N1086" s="25">
        <f>MAX(0,L1086*(1+inputs!$B$33)-MAX(0,inputs!$B$31*(M1086-inputs!$B$30)))</f>
        <v>47024.629574999977</v>
      </c>
      <c r="O1086" s="26">
        <f t="shared" si="210"/>
        <v>39644.444444444445</v>
      </c>
      <c r="P1086" s="25">
        <f>MAX(0,N1086*(1+inputs!$B$33)-MAX(0,inputs!$B$31*(O1086-inputs!$B$30)))</f>
        <v>45978.559018624968</v>
      </c>
      <c r="Q1086" s="26">
        <f t="shared" si="211"/>
        <v>49466.666666666672</v>
      </c>
      <c r="R1086" s="25">
        <f>MAX(0,P1086*(1+inputs!$B$33)-MAX(0,inputs!$B$31*(Q1086-inputs!$B$30)))</f>
        <v>44032.797403904333</v>
      </c>
      <c r="S1086" s="26">
        <f t="shared" si="212"/>
        <v>59288.888888888891</v>
      </c>
      <c r="T1086" s="25">
        <f>MAX(0,R1086*(1+inputs!$B$33)-MAX(0,inputs!$B$31*(S1086-inputs!$B$30)))</f>
        <v>41173.849364962894</v>
      </c>
      <c r="U1086" s="26">
        <f t="shared" si="213"/>
        <v>69111.111111111109</v>
      </c>
      <c r="V1086" s="25">
        <f>MAX(0,T1086*(1+inputs!$B$33)-MAX(0,inputs!$B$31*(U1086-inputs!$B$30)))</f>
        <v>37388.017105437335</v>
      </c>
      <c r="W1086" s="26">
        <f t="shared" si="214"/>
        <v>78933.333333333343</v>
      </c>
      <c r="X1086" s="25">
        <f>MAX(0,V1086*(1+inputs!$B$33)-MAX(0,inputs!$B$31*(W1086-inputs!$B$30)))</f>
        <v>32661.397362018892</v>
      </c>
      <c r="Y1086" s="26">
        <f t="shared" si="215"/>
        <v>88755.555555555562</v>
      </c>
      <c r="Z1086" s="25">
        <f>MAX(0,X1086*(1+inputs!$B$33)-MAX(0,inputs!$B$31*(Y1086-inputs!$B$30)))</f>
        <v>26979.878322449171</v>
      </c>
      <c r="AA1086" s="25">
        <f>MAX(0,Y1086*(1+inputs!$B$33)-MAX(0,inputs!$B$31*(Z1086-inputs!$B$30)))</f>
        <v>89475.259839868464</v>
      </c>
      <c r="AB1086" s="26">
        <f t="shared" si="216"/>
        <v>108400</v>
      </c>
      <c r="AC1086" s="25">
        <f>MAX(0,AA1086*(1+inputs!$B$33)-MAX(0,inputs!$B$31*(AB1086-inputs!$B$30)))</f>
        <v>82877.948737466475</v>
      </c>
      <c r="AD1086" s="26">
        <f>IF(inputs!$B$27="YES",MAX(0,inputs!$B$31*(AB1086-inputs!$B$30)),0)</f>
        <v>0</v>
      </c>
      <c r="AE1086" s="3">
        <f t="shared" si="217"/>
        <v>41266.050000000003</v>
      </c>
      <c r="AF1086" s="1">
        <f t="shared" si="220"/>
        <v>0.62</v>
      </c>
      <c r="AG1086" s="8">
        <f t="shared" si="218"/>
        <v>67133.95</v>
      </c>
    </row>
    <row r="1087" spans="1:33" x14ac:dyDescent="0.2">
      <c r="A1087" s="11">
        <f t="shared" si="219"/>
        <v>108500</v>
      </c>
      <c r="B1087" s="15">
        <f>inputs!$C$3-MAX(0,MIN((calculations!A1087-inputs!$B$8)*0.5,inputs!$C$3))+IF(AND(inputs!$B$23="YES",A1087&lt;=inputs!$B$25),inputs!$B$24,0)</f>
        <v>8320</v>
      </c>
      <c r="C1087" s="15">
        <f>MAX(0,MIN(A1087-B1087,inputs!$C$4)*inputs!$B$3)</f>
        <v>7540.2000000000007</v>
      </c>
      <c r="D1087" s="16">
        <f>MAX(0,(MIN(A1087,inputs!$C$5)-(inputs!$C$4+B1087))*inputs!$B$4)</f>
        <v>24991.600000000002</v>
      </c>
      <c r="E1087" s="16">
        <f>MAX(0, (calculations!A1087-inputs!$C$5)*inputs!$B$5)</f>
        <v>0</v>
      </c>
      <c r="F1087" s="19">
        <f>MAX(0,inputs!$B$13*(MIN(calculations!A1087,inputs!$C$14)-inputs!$C$13))+MAX(0,inputs!$B$14*(calculations!A1087-inputs!$C$14))</f>
        <v>6159.85</v>
      </c>
      <c r="G1087" s="22">
        <f>MAX(MIN((calculations!A1087-inputs!$B$21)/10000,100%),0) * inputs!$B$18</f>
        <v>2636.4</v>
      </c>
      <c r="H1087" s="22">
        <f>IF(AND(inputs!$B$35="YES", calculations!A1087&gt;=inputs!$B$36,calculations!A1087&lt;inputs!$B$37),inputs!$B$38*MIN(2,inputs!$B$17),0)</f>
        <v>0</v>
      </c>
      <c r="I1087" s="25">
        <f>MIN(inputs!$B$32,A1087)</f>
        <v>20000</v>
      </c>
      <c r="J1087" s="25">
        <f>inputs!$B$29*(1+inputs!$B$33)-MAX(0,inputs!$B$31*(I1087-inputs!$B$30))</f>
        <v>46486.999999999993</v>
      </c>
      <c r="K1087" s="26">
        <f t="shared" si="208"/>
        <v>20000</v>
      </c>
      <c r="L1087" s="25">
        <f>MAX(0,J1087*(1+inputs!$B$33)-MAX(0,inputs!$B$31*(K1087-inputs!$B$30)))</f>
        <v>47184.304999999986</v>
      </c>
      <c r="M1087" s="26">
        <f t="shared" si="209"/>
        <v>29833.333333333336</v>
      </c>
      <c r="N1087" s="25">
        <f>MAX(0,L1087*(1+inputs!$B$33)-MAX(0,inputs!$B$31*(M1087-inputs!$B$30)))</f>
        <v>47023.629574999977</v>
      </c>
      <c r="O1087" s="26">
        <f t="shared" si="210"/>
        <v>39666.666666666672</v>
      </c>
      <c r="P1087" s="25">
        <f>MAX(0,N1087*(1+inputs!$B$33)-MAX(0,inputs!$B$31*(O1087-inputs!$B$30)))</f>
        <v>45975.544018624969</v>
      </c>
      <c r="Q1087" s="26">
        <f t="shared" si="211"/>
        <v>49500</v>
      </c>
      <c r="R1087" s="25">
        <f>MAX(0,P1087*(1+inputs!$B$33)-MAX(0,inputs!$B$31*(Q1087-inputs!$B$30)))</f>
        <v>44026.737178904339</v>
      </c>
      <c r="S1087" s="26">
        <f t="shared" si="212"/>
        <v>59333.333333333336</v>
      </c>
      <c r="T1087" s="25">
        <f>MAX(0,R1087*(1+inputs!$B$33)-MAX(0,inputs!$B$31*(S1087-inputs!$B$30)))</f>
        <v>41163.698236587894</v>
      </c>
      <c r="U1087" s="26">
        <f t="shared" si="213"/>
        <v>69166.666666666657</v>
      </c>
      <c r="V1087" s="25">
        <f>MAX(0,T1087*(1+inputs!$B$33)-MAX(0,inputs!$B$31*(U1087-inputs!$B$30)))</f>
        <v>37372.713710136712</v>
      </c>
      <c r="W1087" s="26">
        <f t="shared" si="214"/>
        <v>79000</v>
      </c>
      <c r="X1087" s="25">
        <f>MAX(0,V1087*(1+inputs!$B$33)-MAX(0,inputs!$B$31*(W1087-inputs!$B$30)))</f>
        <v>32639.864415788757</v>
      </c>
      <c r="Y1087" s="26">
        <f t="shared" si="215"/>
        <v>88833.333333333328</v>
      </c>
      <c r="Z1087" s="25">
        <f>MAX(0,X1087*(1+inputs!$B$33)-MAX(0,inputs!$B$31*(Y1087-inputs!$B$30)))</f>
        <v>26951.022382025589</v>
      </c>
      <c r="AA1087" s="25">
        <f>MAX(0,Y1087*(1+inputs!$B$33)-MAX(0,inputs!$B$31*(Z1087-inputs!$B$30)))</f>
        <v>89556.801318951009</v>
      </c>
      <c r="AB1087" s="26">
        <f t="shared" si="216"/>
        <v>108500</v>
      </c>
      <c r="AC1087" s="25">
        <f>MAX(0,AA1087*(1+inputs!$B$33)-MAX(0,inputs!$B$31*(AB1087-inputs!$B$30)))</f>
        <v>82951.713338735266</v>
      </c>
      <c r="AD1087" s="26">
        <f>IF(inputs!$B$27="YES",MAX(0,inputs!$B$31*(AB1087-inputs!$B$30)),0)</f>
        <v>0</v>
      </c>
      <c r="AE1087" s="3">
        <f t="shared" si="217"/>
        <v>41328.050000000003</v>
      </c>
      <c r="AF1087" s="1">
        <f t="shared" si="220"/>
        <v>0.62</v>
      </c>
      <c r="AG1087" s="8">
        <f t="shared" si="218"/>
        <v>67171.95</v>
      </c>
    </row>
    <row r="1088" spans="1:33" x14ac:dyDescent="0.2">
      <c r="A1088" s="11">
        <f t="shared" si="219"/>
        <v>108600</v>
      </c>
      <c r="B1088" s="15">
        <f>inputs!$C$3-MAX(0,MIN((calculations!A1088-inputs!$B$8)*0.5,inputs!$C$3))+IF(AND(inputs!$B$23="YES",A1088&lt;=inputs!$B$25),inputs!$B$24,0)</f>
        <v>8270</v>
      </c>
      <c r="C1088" s="15">
        <f>MAX(0,MIN(A1088-B1088,inputs!$C$4)*inputs!$B$3)</f>
        <v>7540.2000000000007</v>
      </c>
      <c r="D1088" s="16">
        <f>MAX(0,(MIN(A1088,inputs!$C$5)-(inputs!$C$4+B1088))*inputs!$B$4)</f>
        <v>25051.600000000002</v>
      </c>
      <c r="E1088" s="16">
        <f>MAX(0, (calculations!A1088-inputs!$C$5)*inputs!$B$5)</f>
        <v>0</v>
      </c>
      <c r="F1088" s="19">
        <f>MAX(0,inputs!$B$13*(MIN(calculations!A1088,inputs!$C$14)-inputs!$C$13))+MAX(0,inputs!$B$14*(calculations!A1088-inputs!$C$14))</f>
        <v>6161.85</v>
      </c>
      <c r="G1088" s="22">
        <f>MAX(MIN((calculations!A1088-inputs!$B$21)/10000,100%),0) * inputs!$B$18</f>
        <v>2636.4</v>
      </c>
      <c r="H1088" s="22">
        <f>IF(AND(inputs!$B$35="YES", calculations!A1088&gt;=inputs!$B$36,calculations!A1088&lt;inputs!$B$37),inputs!$B$38*MIN(2,inputs!$B$17),0)</f>
        <v>0</v>
      </c>
      <c r="I1088" s="25">
        <f>MIN(inputs!$B$32,A1088)</f>
        <v>20000</v>
      </c>
      <c r="J1088" s="25">
        <f>inputs!$B$29*(1+inputs!$B$33)-MAX(0,inputs!$B$31*(I1088-inputs!$B$30))</f>
        <v>46486.999999999993</v>
      </c>
      <c r="K1088" s="26">
        <f t="shared" si="208"/>
        <v>20000</v>
      </c>
      <c r="L1088" s="25">
        <f>MAX(0,J1088*(1+inputs!$B$33)-MAX(0,inputs!$B$31*(K1088-inputs!$B$30)))</f>
        <v>47184.304999999986</v>
      </c>
      <c r="M1088" s="26">
        <f t="shared" si="209"/>
        <v>29844.444444444445</v>
      </c>
      <c r="N1088" s="25">
        <f>MAX(0,L1088*(1+inputs!$B$33)-MAX(0,inputs!$B$31*(M1088-inputs!$B$30)))</f>
        <v>47022.629574999977</v>
      </c>
      <c r="O1088" s="26">
        <f t="shared" si="210"/>
        <v>39688.888888888891</v>
      </c>
      <c r="P1088" s="25">
        <f>MAX(0,N1088*(1+inputs!$B$33)-MAX(0,inputs!$B$31*(O1088-inputs!$B$30)))</f>
        <v>45972.529018624969</v>
      </c>
      <c r="Q1088" s="26">
        <f t="shared" si="211"/>
        <v>49533.333333333328</v>
      </c>
      <c r="R1088" s="25">
        <f>MAX(0,P1088*(1+inputs!$B$33)-MAX(0,inputs!$B$31*(Q1088-inputs!$B$30)))</f>
        <v>44020.676953904338</v>
      </c>
      <c r="S1088" s="26">
        <f t="shared" si="212"/>
        <v>59377.777777777781</v>
      </c>
      <c r="T1088" s="25">
        <f>MAX(0,R1088*(1+inputs!$B$33)-MAX(0,inputs!$B$31*(S1088-inputs!$B$30)))</f>
        <v>41153.547108212893</v>
      </c>
      <c r="U1088" s="26">
        <f t="shared" si="213"/>
        <v>69222.222222222219</v>
      </c>
      <c r="V1088" s="25">
        <f>MAX(0,T1088*(1+inputs!$B$33)-MAX(0,inputs!$B$31*(U1088-inputs!$B$30)))</f>
        <v>37357.410314836081</v>
      </c>
      <c r="W1088" s="26">
        <f t="shared" si="214"/>
        <v>79066.666666666657</v>
      </c>
      <c r="X1088" s="25">
        <f>MAX(0,V1088*(1+inputs!$B$33)-MAX(0,inputs!$B$31*(W1088-inputs!$B$30)))</f>
        <v>32618.33146955862</v>
      </c>
      <c r="Y1088" s="26">
        <f t="shared" si="215"/>
        <v>88911.111111111109</v>
      </c>
      <c r="Z1088" s="25">
        <f>MAX(0,X1088*(1+inputs!$B$33)-MAX(0,inputs!$B$31*(Y1088-inputs!$B$30)))</f>
        <v>26922.166441601996</v>
      </c>
      <c r="AA1088" s="25">
        <f>MAX(0,Y1088*(1+inputs!$B$33)-MAX(0,inputs!$B$31*(Z1088-inputs!$B$30)))</f>
        <v>89638.342798033584</v>
      </c>
      <c r="AB1088" s="26">
        <f t="shared" si="216"/>
        <v>108600</v>
      </c>
      <c r="AC1088" s="25">
        <f>MAX(0,AA1088*(1+inputs!$B$33)-MAX(0,inputs!$B$31*(AB1088-inputs!$B$30)))</f>
        <v>83025.477940004072</v>
      </c>
      <c r="AD1088" s="26">
        <f>IF(inputs!$B$27="YES",MAX(0,inputs!$B$31*(AB1088-inputs!$B$30)),0)</f>
        <v>0</v>
      </c>
      <c r="AE1088" s="3">
        <f t="shared" si="217"/>
        <v>41390.050000000003</v>
      </c>
      <c r="AF1088" s="1">
        <f t="shared" si="220"/>
        <v>0.62</v>
      </c>
      <c r="AG1088" s="8">
        <f t="shared" si="218"/>
        <v>67209.95</v>
      </c>
    </row>
    <row r="1089" spans="1:33" x14ac:dyDescent="0.2">
      <c r="A1089" s="11">
        <f t="shared" si="219"/>
        <v>108700</v>
      </c>
      <c r="B1089" s="15">
        <f>inputs!$C$3-MAX(0,MIN((calculations!A1089-inputs!$B$8)*0.5,inputs!$C$3))+IF(AND(inputs!$B$23="YES",A1089&lt;=inputs!$B$25),inputs!$B$24,0)</f>
        <v>8220</v>
      </c>
      <c r="C1089" s="15">
        <f>MAX(0,MIN(A1089-B1089,inputs!$C$4)*inputs!$B$3)</f>
        <v>7540.2000000000007</v>
      </c>
      <c r="D1089" s="16">
        <f>MAX(0,(MIN(A1089,inputs!$C$5)-(inputs!$C$4+B1089))*inputs!$B$4)</f>
        <v>25111.600000000002</v>
      </c>
      <c r="E1089" s="16">
        <f>MAX(0, (calculations!A1089-inputs!$C$5)*inputs!$B$5)</f>
        <v>0</v>
      </c>
      <c r="F1089" s="19">
        <f>MAX(0,inputs!$B$13*(MIN(calculations!A1089,inputs!$C$14)-inputs!$C$13))+MAX(0,inputs!$B$14*(calculations!A1089-inputs!$C$14))</f>
        <v>6163.85</v>
      </c>
      <c r="G1089" s="22">
        <f>MAX(MIN((calculations!A1089-inputs!$B$21)/10000,100%),0) * inputs!$B$18</f>
        <v>2636.4</v>
      </c>
      <c r="H1089" s="22">
        <f>IF(AND(inputs!$B$35="YES", calculations!A1089&gt;=inputs!$B$36,calculations!A1089&lt;inputs!$B$37),inputs!$B$38*MIN(2,inputs!$B$17),0)</f>
        <v>0</v>
      </c>
      <c r="I1089" s="25">
        <f>MIN(inputs!$B$32,A1089)</f>
        <v>20000</v>
      </c>
      <c r="J1089" s="25">
        <f>inputs!$B$29*(1+inputs!$B$33)-MAX(0,inputs!$B$31*(I1089-inputs!$B$30))</f>
        <v>46486.999999999993</v>
      </c>
      <c r="K1089" s="26">
        <f t="shared" si="208"/>
        <v>20000</v>
      </c>
      <c r="L1089" s="25">
        <f>MAX(0,J1089*(1+inputs!$B$33)-MAX(0,inputs!$B$31*(K1089-inputs!$B$30)))</f>
        <v>47184.304999999986</v>
      </c>
      <c r="M1089" s="26">
        <f t="shared" si="209"/>
        <v>29855.555555555555</v>
      </c>
      <c r="N1089" s="25">
        <f>MAX(0,L1089*(1+inputs!$B$33)-MAX(0,inputs!$B$31*(M1089-inputs!$B$30)))</f>
        <v>47021.629574999977</v>
      </c>
      <c r="O1089" s="26">
        <f t="shared" si="210"/>
        <v>39711.111111111109</v>
      </c>
      <c r="P1089" s="25">
        <f>MAX(0,N1089*(1+inputs!$B$33)-MAX(0,inputs!$B$31*(O1089-inputs!$B$30)))</f>
        <v>45969.51401862497</v>
      </c>
      <c r="Q1089" s="26">
        <f t="shared" si="211"/>
        <v>49566.666666666672</v>
      </c>
      <c r="R1089" s="25">
        <f>MAX(0,P1089*(1+inputs!$B$33)-MAX(0,inputs!$B$31*(Q1089-inputs!$B$30)))</f>
        <v>44014.616728904337</v>
      </c>
      <c r="S1089" s="26">
        <f t="shared" si="212"/>
        <v>59422.222222222219</v>
      </c>
      <c r="T1089" s="25">
        <f>MAX(0,R1089*(1+inputs!$B$33)-MAX(0,inputs!$B$31*(S1089-inputs!$B$30)))</f>
        <v>41143.395979837893</v>
      </c>
      <c r="U1089" s="26">
        <f t="shared" si="213"/>
        <v>69277.777777777781</v>
      </c>
      <c r="V1089" s="25">
        <f>MAX(0,T1089*(1+inputs!$B$33)-MAX(0,inputs!$B$31*(U1089-inputs!$B$30)))</f>
        <v>37342.106919535458</v>
      </c>
      <c r="W1089" s="26">
        <f t="shared" si="214"/>
        <v>79133.333333333343</v>
      </c>
      <c r="X1089" s="25">
        <f>MAX(0,V1089*(1+inputs!$B$33)-MAX(0,inputs!$B$31*(W1089-inputs!$B$30)))</f>
        <v>32596.798523328485</v>
      </c>
      <c r="Y1089" s="26">
        <f t="shared" si="215"/>
        <v>88988.888888888891</v>
      </c>
      <c r="Z1089" s="25">
        <f>MAX(0,X1089*(1+inputs!$B$33)-MAX(0,inputs!$B$31*(Y1089-inputs!$B$30)))</f>
        <v>26893.31050117841</v>
      </c>
      <c r="AA1089" s="25">
        <f>MAX(0,Y1089*(1+inputs!$B$33)-MAX(0,inputs!$B$31*(Z1089-inputs!$B$30)))</f>
        <v>89719.884277116158</v>
      </c>
      <c r="AB1089" s="26">
        <f t="shared" si="216"/>
        <v>108700</v>
      </c>
      <c r="AC1089" s="25">
        <f>MAX(0,AA1089*(1+inputs!$B$33)-MAX(0,inputs!$B$31*(AB1089-inputs!$B$30)))</f>
        <v>83099.242541272892</v>
      </c>
      <c r="AD1089" s="26">
        <f>IF(inputs!$B$27="YES",MAX(0,inputs!$B$31*(AB1089-inputs!$B$30)),0)</f>
        <v>0</v>
      </c>
      <c r="AE1089" s="3">
        <f t="shared" si="217"/>
        <v>41452.050000000003</v>
      </c>
      <c r="AF1089" s="1">
        <f t="shared" si="220"/>
        <v>0.62</v>
      </c>
      <c r="AG1089" s="8">
        <f t="shared" si="218"/>
        <v>67247.95</v>
      </c>
    </row>
    <row r="1090" spans="1:33" x14ac:dyDescent="0.2">
      <c r="A1090" s="11">
        <f t="shared" si="219"/>
        <v>108800</v>
      </c>
      <c r="B1090" s="15">
        <f>inputs!$C$3-MAX(0,MIN((calculations!A1090-inputs!$B$8)*0.5,inputs!$C$3))+IF(AND(inputs!$B$23="YES",A1090&lt;=inputs!$B$25),inputs!$B$24,0)</f>
        <v>8170</v>
      </c>
      <c r="C1090" s="15">
        <f>MAX(0,MIN(A1090-B1090,inputs!$C$4)*inputs!$B$3)</f>
        <v>7540.2000000000007</v>
      </c>
      <c r="D1090" s="16">
        <f>MAX(0,(MIN(A1090,inputs!$C$5)-(inputs!$C$4+B1090))*inputs!$B$4)</f>
        <v>25171.600000000002</v>
      </c>
      <c r="E1090" s="16">
        <f>MAX(0, (calculations!A1090-inputs!$C$5)*inputs!$B$5)</f>
        <v>0</v>
      </c>
      <c r="F1090" s="19">
        <f>MAX(0,inputs!$B$13*(MIN(calculations!A1090,inputs!$C$14)-inputs!$C$13))+MAX(0,inputs!$B$14*(calculations!A1090-inputs!$C$14))</f>
        <v>6165.85</v>
      </c>
      <c r="G1090" s="22">
        <f>MAX(MIN((calculations!A1090-inputs!$B$21)/10000,100%),0) * inputs!$B$18</f>
        <v>2636.4</v>
      </c>
      <c r="H1090" s="22">
        <f>IF(AND(inputs!$B$35="YES", calculations!A1090&gt;=inputs!$B$36,calculations!A1090&lt;inputs!$B$37),inputs!$B$38*MIN(2,inputs!$B$17),0)</f>
        <v>0</v>
      </c>
      <c r="I1090" s="25">
        <f>MIN(inputs!$B$32,A1090)</f>
        <v>20000</v>
      </c>
      <c r="J1090" s="25">
        <f>inputs!$B$29*(1+inputs!$B$33)-MAX(0,inputs!$B$31*(I1090-inputs!$B$30))</f>
        <v>46486.999999999993</v>
      </c>
      <c r="K1090" s="26">
        <f t="shared" ref="K1090:K1153" si="221">$I1090+(INT(COLUMN(K$1)/2) - 5) * ($A1090-$I1090)/9</f>
        <v>20000</v>
      </c>
      <c r="L1090" s="25">
        <f>MAX(0,J1090*(1+inputs!$B$33)-MAX(0,inputs!$B$31*(K1090-inputs!$B$30)))</f>
        <v>47184.304999999986</v>
      </c>
      <c r="M1090" s="26">
        <f t="shared" ref="M1090:M1153" si="222">$I1090+(INT(COLUMN(M$1)/2) - 5) * ($A1090-$I1090)/9</f>
        <v>29866.666666666664</v>
      </c>
      <c r="N1090" s="25">
        <f>MAX(0,L1090*(1+inputs!$B$33)-MAX(0,inputs!$B$31*(M1090-inputs!$B$30)))</f>
        <v>47020.629574999977</v>
      </c>
      <c r="O1090" s="26">
        <f t="shared" ref="O1090:O1153" si="223">$I1090+(INT(COLUMN(O$1)/2) - 5) * ($A1090-$I1090)/9</f>
        <v>39733.333333333328</v>
      </c>
      <c r="P1090" s="25">
        <f>MAX(0,N1090*(1+inputs!$B$33)-MAX(0,inputs!$B$31*(O1090-inputs!$B$30)))</f>
        <v>45966.499018624971</v>
      </c>
      <c r="Q1090" s="26">
        <f t="shared" ref="Q1090:Q1153" si="224">$I1090+(INT(COLUMN(Q$1)/2) - 5) * ($A1090-$I1090)/9</f>
        <v>49600</v>
      </c>
      <c r="R1090" s="25">
        <f>MAX(0,P1090*(1+inputs!$B$33)-MAX(0,inputs!$B$31*(Q1090-inputs!$B$30)))</f>
        <v>44008.556503904336</v>
      </c>
      <c r="S1090" s="26">
        <f t="shared" ref="S1090:S1153" si="225">$I1090+(INT(COLUMN(S$1)/2) - 5) * ($A1090-$I1090)/9</f>
        <v>59466.666666666664</v>
      </c>
      <c r="T1090" s="25">
        <f>MAX(0,R1090*(1+inputs!$B$33)-MAX(0,inputs!$B$31*(S1090-inputs!$B$30)))</f>
        <v>41133.244851462892</v>
      </c>
      <c r="U1090" s="26">
        <f t="shared" ref="U1090:U1153" si="226">$I1090+(INT(COLUMN(U$1)/2) - 5) * ($A1090-$I1090)/9</f>
        <v>69333.333333333343</v>
      </c>
      <c r="V1090" s="25">
        <f>MAX(0,T1090*(1+inputs!$B$33)-MAX(0,inputs!$B$31*(U1090-inputs!$B$30)))</f>
        <v>37326.803524234827</v>
      </c>
      <c r="W1090" s="26">
        <f t="shared" ref="W1090:W1153" si="227">$I1090+(INT(COLUMN(W$1)/2) - 5) * ($A1090-$I1090)/9</f>
        <v>79200</v>
      </c>
      <c r="X1090" s="25">
        <f>MAX(0,V1090*(1+inputs!$B$33)-MAX(0,inputs!$B$31*(W1090-inputs!$B$30)))</f>
        <v>32575.265577098344</v>
      </c>
      <c r="Y1090" s="26">
        <f t="shared" ref="Y1090:Y1153" si="228">$I1090+(INT(COLUMN(Y$1)/2) - 5) * ($A1090-$I1090)/9</f>
        <v>89066.666666666672</v>
      </c>
      <c r="Z1090" s="25">
        <f>MAX(0,X1090*(1+inputs!$B$33)-MAX(0,inputs!$B$31*(Y1090-inputs!$B$30)))</f>
        <v>26864.454560754813</v>
      </c>
      <c r="AA1090" s="25">
        <f>MAX(0,Y1090*(1+inputs!$B$33)-MAX(0,inputs!$B$31*(Z1090-inputs!$B$30)))</f>
        <v>89801.425756198718</v>
      </c>
      <c r="AB1090" s="26">
        <f t="shared" ref="AB1090:AB1153" si="229">$I1090+(INT(COLUMN(AB$1)/2) - 5) * ($A1090-$I1090)/9</f>
        <v>108800</v>
      </c>
      <c r="AC1090" s="25">
        <f>MAX(0,AA1090*(1+inputs!$B$33)-MAX(0,inputs!$B$31*(AB1090-inputs!$B$30)))</f>
        <v>83173.007142541683</v>
      </c>
      <c r="AD1090" s="26">
        <f>IF(inputs!$B$27="YES",MAX(0,inputs!$B$31*(AB1090-inputs!$B$30)),0)</f>
        <v>0</v>
      </c>
      <c r="AE1090" s="3">
        <f t="shared" ref="AE1090:AE1153" si="230">SUM(C1090:G1090)+AD1090-H1090</f>
        <v>41514.050000000003</v>
      </c>
      <c r="AF1090" s="1">
        <f t="shared" si="220"/>
        <v>0.62</v>
      </c>
      <c r="AG1090" s="8">
        <f t="shared" ref="AG1090:AG1153" si="231">A1090-AE1090</f>
        <v>67285.95</v>
      </c>
    </row>
    <row r="1091" spans="1:33" x14ac:dyDescent="0.2">
      <c r="A1091" s="11">
        <f t="shared" ref="A1091:A1154" si="232">(ROW(A1091)-2)*100</f>
        <v>108900</v>
      </c>
      <c r="B1091" s="15">
        <f>inputs!$C$3-MAX(0,MIN((calculations!A1091-inputs!$B$8)*0.5,inputs!$C$3))+IF(AND(inputs!$B$23="YES",A1091&lt;=inputs!$B$25),inputs!$B$24,0)</f>
        <v>8120</v>
      </c>
      <c r="C1091" s="15">
        <f>MAX(0,MIN(A1091-B1091,inputs!$C$4)*inputs!$B$3)</f>
        <v>7540.2000000000007</v>
      </c>
      <c r="D1091" s="16">
        <f>MAX(0,(MIN(A1091,inputs!$C$5)-(inputs!$C$4+B1091))*inputs!$B$4)</f>
        <v>25231.600000000002</v>
      </c>
      <c r="E1091" s="16">
        <f>MAX(0, (calculations!A1091-inputs!$C$5)*inputs!$B$5)</f>
        <v>0</v>
      </c>
      <c r="F1091" s="19">
        <f>MAX(0,inputs!$B$13*(MIN(calculations!A1091,inputs!$C$14)-inputs!$C$13))+MAX(0,inputs!$B$14*(calculations!A1091-inputs!$C$14))</f>
        <v>6167.85</v>
      </c>
      <c r="G1091" s="22">
        <f>MAX(MIN((calculations!A1091-inputs!$B$21)/10000,100%),0) * inputs!$B$18</f>
        <v>2636.4</v>
      </c>
      <c r="H1091" s="22">
        <f>IF(AND(inputs!$B$35="YES", calculations!A1091&gt;=inputs!$B$36,calculations!A1091&lt;inputs!$B$37),inputs!$B$38*MIN(2,inputs!$B$17),0)</f>
        <v>0</v>
      </c>
      <c r="I1091" s="25">
        <f>MIN(inputs!$B$32,A1091)</f>
        <v>20000</v>
      </c>
      <c r="J1091" s="25">
        <f>inputs!$B$29*(1+inputs!$B$33)-MAX(0,inputs!$B$31*(I1091-inputs!$B$30))</f>
        <v>46486.999999999993</v>
      </c>
      <c r="K1091" s="26">
        <f t="shared" si="221"/>
        <v>20000</v>
      </c>
      <c r="L1091" s="25">
        <f>MAX(0,J1091*(1+inputs!$B$33)-MAX(0,inputs!$B$31*(K1091-inputs!$B$30)))</f>
        <v>47184.304999999986</v>
      </c>
      <c r="M1091" s="26">
        <f t="shared" si="222"/>
        <v>29877.777777777777</v>
      </c>
      <c r="N1091" s="25">
        <f>MAX(0,L1091*(1+inputs!$B$33)-MAX(0,inputs!$B$31*(M1091-inputs!$B$30)))</f>
        <v>47019.629574999977</v>
      </c>
      <c r="O1091" s="26">
        <f t="shared" si="223"/>
        <v>39755.555555555555</v>
      </c>
      <c r="P1091" s="25">
        <f>MAX(0,N1091*(1+inputs!$B$33)-MAX(0,inputs!$B$31*(O1091-inputs!$B$30)))</f>
        <v>45963.484018624971</v>
      </c>
      <c r="Q1091" s="26">
        <f t="shared" si="224"/>
        <v>49633.333333333328</v>
      </c>
      <c r="R1091" s="25">
        <f>MAX(0,P1091*(1+inputs!$B$33)-MAX(0,inputs!$B$31*(Q1091-inputs!$B$30)))</f>
        <v>44002.496278904342</v>
      </c>
      <c r="S1091" s="26">
        <f t="shared" si="225"/>
        <v>59511.111111111109</v>
      </c>
      <c r="T1091" s="25">
        <f>MAX(0,R1091*(1+inputs!$B$33)-MAX(0,inputs!$B$31*(S1091-inputs!$B$30)))</f>
        <v>41123.093723087899</v>
      </c>
      <c r="U1091" s="26">
        <f t="shared" si="226"/>
        <v>69388.888888888891</v>
      </c>
      <c r="V1091" s="25">
        <f>MAX(0,T1091*(1+inputs!$B$33)-MAX(0,inputs!$B$31*(U1091-inputs!$B$30)))</f>
        <v>37311.500128934211</v>
      </c>
      <c r="W1091" s="26">
        <f t="shared" si="227"/>
        <v>79266.666666666657</v>
      </c>
      <c r="X1091" s="25">
        <f>MAX(0,V1091*(1+inputs!$B$33)-MAX(0,inputs!$B$31*(W1091-inputs!$B$30)))</f>
        <v>32553.73263086822</v>
      </c>
      <c r="Y1091" s="26">
        <f t="shared" si="228"/>
        <v>89144.444444444438</v>
      </c>
      <c r="Z1091" s="25">
        <f>MAX(0,X1091*(1+inputs!$B$33)-MAX(0,inputs!$B$31*(Y1091-inputs!$B$30)))</f>
        <v>26835.598620331239</v>
      </c>
      <c r="AA1091" s="25">
        <f>MAX(0,Y1091*(1+inputs!$B$33)-MAX(0,inputs!$B$31*(Z1091-inputs!$B$30)))</f>
        <v>89882.967235281278</v>
      </c>
      <c r="AB1091" s="26">
        <f t="shared" si="229"/>
        <v>108900</v>
      </c>
      <c r="AC1091" s="25">
        <f>MAX(0,AA1091*(1+inputs!$B$33)-MAX(0,inputs!$B$31*(AB1091-inputs!$B$30)))</f>
        <v>83246.771743810488</v>
      </c>
      <c r="AD1091" s="26">
        <f>IF(inputs!$B$27="YES",MAX(0,inputs!$B$31*(AB1091-inputs!$B$30)),0)</f>
        <v>0</v>
      </c>
      <c r="AE1091" s="3">
        <f t="shared" si="230"/>
        <v>41576.050000000003</v>
      </c>
      <c r="AF1091" s="1">
        <f t="shared" ref="AF1091:AF1154" si="233">(AE1092-AE1091)/100</f>
        <v>0.62</v>
      </c>
      <c r="AG1091" s="8">
        <f t="shared" si="231"/>
        <v>67323.95</v>
      </c>
    </row>
    <row r="1092" spans="1:33" x14ac:dyDescent="0.2">
      <c r="A1092" s="11">
        <f t="shared" si="232"/>
        <v>109000</v>
      </c>
      <c r="B1092" s="15">
        <f>inputs!$C$3-MAX(0,MIN((calculations!A1092-inputs!$B$8)*0.5,inputs!$C$3))+IF(AND(inputs!$B$23="YES",A1092&lt;=inputs!$B$25),inputs!$B$24,0)</f>
        <v>8070</v>
      </c>
      <c r="C1092" s="15">
        <f>MAX(0,MIN(A1092-B1092,inputs!$C$4)*inputs!$B$3)</f>
        <v>7540.2000000000007</v>
      </c>
      <c r="D1092" s="16">
        <f>MAX(0,(MIN(A1092,inputs!$C$5)-(inputs!$C$4+B1092))*inputs!$B$4)</f>
        <v>25291.600000000002</v>
      </c>
      <c r="E1092" s="16">
        <f>MAX(0, (calculations!A1092-inputs!$C$5)*inputs!$B$5)</f>
        <v>0</v>
      </c>
      <c r="F1092" s="19">
        <f>MAX(0,inputs!$B$13*(MIN(calculations!A1092,inputs!$C$14)-inputs!$C$13))+MAX(0,inputs!$B$14*(calculations!A1092-inputs!$C$14))</f>
        <v>6169.85</v>
      </c>
      <c r="G1092" s="22">
        <f>MAX(MIN((calculations!A1092-inputs!$B$21)/10000,100%),0) * inputs!$B$18</f>
        <v>2636.4</v>
      </c>
      <c r="H1092" s="22">
        <f>IF(AND(inputs!$B$35="YES", calculations!A1092&gt;=inputs!$B$36,calculations!A1092&lt;inputs!$B$37),inputs!$B$38*MIN(2,inputs!$B$17),0)</f>
        <v>0</v>
      </c>
      <c r="I1092" s="25">
        <f>MIN(inputs!$B$32,A1092)</f>
        <v>20000</v>
      </c>
      <c r="J1092" s="25">
        <f>inputs!$B$29*(1+inputs!$B$33)-MAX(0,inputs!$B$31*(I1092-inputs!$B$30))</f>
        <v>46486.999999999993</v>
      </c>
      <c r="K1092" s="26">
        <f t="shared" si="221"/>
        <v>20000</v>
      </c>
      <c r="L1092" s="25">
        <f>MAX(0,J1092*(1+inputs!$B$33)-MAX(0,inputs!$B$31*(K1092-inputs!$B$30)))</f>
        <v>47184.304999999986</v>
      </c>
      <c r="M1092" s="26">
        <f t="shared" si="222"/>
        <v>29888.888888888891</v>
      </c>
      <c r="N1092" s="25">
        <f>MAX(0,L1092*(1+inputs!$B$33)-MAX(0,inputs!$B$31*(M1092-inputs!$B$30)))</f>
        <v>47018.629574999977</v>
      </c>
      <c r="O1092" s="26">
        <f t="shared" si="223"/>
        <v>39777.777777777781</v>
      </c>
      <c r="P1092" s="25">
        <f>MAX(0,N1092*(1+inputs!$B$33)-MAX(0,inputs!$B$31*(O1092-inputs!$B$30)))</f>
        <v>45960.469018624972</v>
      </c>
      <c r="Q1092" s="26">
        <f t="shared" si="224"/>
        <v>49666.666666666672</v>
      </c>
      <c r="R1092" s="25">
        <f>MAX(0,P1092*(1+inputs!$B$33)-MAX(0,inputs!$B$31*(Q1092-inputs!$B$30)))</f>
        <v>43996.436053904341</v>
      </c>
      <c r="S1092" s="26">
        <f t="shared" si="225"/>
        <v>59555.555555555555</v>
      </c>
      <c r="T1092" s="25">
        <f>MAX(0,R1092*(1+inputs!$B$33)-MAX(0,inputs!$B$31*(S1092-inputs!$B$30)))</f>
        <v>41112.942594712898</v>
      </c>
      <c r="U1092" s="26">
        <f t="shared" si="226"/>
        <v>69444.444444444438</v>
      </c>
      <c r="V1092" s="25">
        <f>MAX(0,T1092*(1+inputs!$B$33)-MAX(0,inputs!$B$31*(U1092-inputs!$B$30)))</f>
        <v>37296.196733633587</v>
      </c>
      <c r="W1092" s="26">
        <f t="shared" si="227"/>
        <v>79333.333333333343</v>
      </c>
      <c r="X1092" s="25">
        <f>MAX(0,V1092*(1+inputs!$B$33)-MAX(0,inputs!$B$31*(W1092-inputs!$B$30)))</f>
        <v>32532.199684638086</v>
      </c>
      <c r="Y1092" s="26">
        <f t="shared" si="228"/>
        <v>89222.222222222219</v>
      </c>
      <c r="Z1092" s="25">
        <f>MAX(0,X1092*(1+inputs!$B$33)-MAX(0,inputs!$B$31*(Y1092-inputs!$B$30)))</f>
        <v>26806.742679907653</v>
      </c>
      <c r="AA1092" s="25">
        <f>MAX(0,Y1092*(1+inputs!$B$33)-MAX(0,inputs!$B$31*(Z1092-inputs!$B$30)))</f>
        <v>89964.508714363852</v>
      </c>
      <c r="AB1092" s="26">
        <f t="shared" si="229"/>
        <v>109000</v>
      </c>
      <c r="AC1092" s="25">
        <f>MAX(0,AA1092*(1+inputs!$B$33)-MAX(0,inputs!$B$31*(AB1092-inputs!$B$30)))</f>
        <v>83320.536345079294</v>
      </c>
      <c r="AD1092" s="26">
        <f>IF(inputs!$B$27="YES",MAX(0,inputs!$B$31*(AB1092-inputs!$B$30)),0)</f>
        <v>0</v>
      </c>
      <c r="AE1092" s="3">
        <f t="shared" si="230"/>
        <v>41638.050000000003</v>
      </c>
      <c r="AF1092" s="1">
        <f t="shared" si="233"/>
        <v>0.62</v>
      </c>
      <c r="AG1092" s="8">
        <f t="shared" si="231"/>
        <v>67361.95</v>
      </c>
    </row>
    <row r="1093" spans="1:33" x14ac:dyDescent="0.2">
      <c r="A1093" s="11">
        <f t="shared" si="232"/>
        <v>109100</v>
      </c>
      <c r="B1093" s="15">
        <f>inputs!$C$3-MAX(0,MIN((calculations!A1093-inputs!$B$8)*0.5,inputs!$C$3))+IF(AND(inputs!$B$23="YES",A1093&lt;=inputs!$B$25),inputs!$B$24,0)</f>
        <v>8020</v>
      </c>
      <c r="C1093" s="15">
        <f>MAX(0,MIN(A1093-B1093,inputs!$C$4)*inputs!$B$3)</f>
        <v>7540.2000000000007</v>
      </c>
      <c r="D1093" s="16">
        <f>MAX(0,(MIN(A1093,inputs!$C$5)-(inputs!$C$4+B1093))*inputs!$B$4)</f>
        <v>25351.600000000002</v>
      </c>
      <c r="E1093" s="16">
        <f>MAX(0, (calculations!A1093-inputs!$C$5)*inputs!$B$5)</f>
        <v>0</v>
      </c>
      <c r="F1093" s="19">
        <f>MAX(0,inputs!$B$13*(MIN(calculations!A1093,inputs!$C$14)-inputs!$C$13))+MAX(0,inputs!$B$14*(calculations!A1093-inputs!$C$14))</f>
        <v>6171.85</v>
      </c>
      <c r="G1093" s="22">
        <f>MAX(MIN((calculations!A1093-inputs!$B$21)/10000,100%),0) * inputs!$B$18</f>
        <v>2636.4</v>
      </c>
      <c r="H1093" s="22">
        <f>IF(AND(inputs!$B$35="YES", calculations!A1093&gt;=inputs!$B$36,calculations!A1093&lt;inputs!$B$37),inputs!$B$38*MIN(2,inputs!$B$17),0)</f>
        <v>0</v>
      </c>
      <c r="I1093" s="25">
        <f>MIN(inputs!$B$32,A1093)</f>
        <v>20000</v>
      </c>
      <c r="J1093" s="25">
        <f>inputs!$B$29*(1+inputs!$B$33)-MAX(0,inputs!$B$31*(I1093-inputs!$B$30))</f>
        <v>46486.999999999993</v>
      </c>
      <c r="K1093" s="26">
        <f t="shared" si="221"/>
        <v>20000</v>
      </c>
      <c r="L1093" s="25">
        <f>MAX(0,J1093*(1+inputs!$B$33)-MAX(0,inputs!$B$31*(K1093-inputs!$B$30)))</f>
        <v>47184.304999999986</v>
      </c>
      <c r="M1093" s="26">
        <f t="shared" si="222"/>
        <v>29900</v>
      </c>
      <c r="N1093" s="25">
        <f>MAX(0,L1093*(1+inputs!$B$33)-MAX(0,inputs!$B$31*(M1093-inputs!$B$30)))</f>
        <v>47017.629574999977</v>
      </c>
      <c r="O1093" s="26">
        <f t="shared" si="223"/>
        <v>39800</v>
      </c>
      <c r="P1093" s="25">
        <f>MAX(0,N1093*(1+inputs!$B$33)-MAX(0,inputs!$B$31*(O1093-inputs!$B$30)))</f>
        <v>45957.454018624972</v>
      </c>
      <c r="Q1093" s="26">
        <f t="shared" si="224"/>
        <v>49700</v>
      </c>
      <c r="R1093" s="25">
        <f>MAX(0,P1093*(1+inputs!$B$33)-MAX(0,inputs!$B$31*(Q1093-inputs!$B$30)))</f>
        <v>43990.37582890434</v>
      </c>
      <c r="S1093" s="26">
        <f t="shared" si="225"/>
        <v>59600</v>
      </c>
      <c r="T1093" s="25">
        <f>MAX(0,R1093*(1+inputs!$B$33)-MAX(0,inputs!$B$31*(S1093-inputs!$B$30)))</f>
        <v>41102.791466337898</v>
      </c>
      <c r="U1093" s="26">
        <f t="shared" si="226"/>
        <v>69500</v>
      </c>
      <c r="V1093" s="25">
        <f>MAX(0,T1093*(1+inputs!$B$33)-MAX(0,inputs!$B$31*(U1093-inputs!$B$30)))</f>
        <v>37280.893338332957</v>
      </c>
      <c r="W1093" s="26">
        <f t="shared" si="227"/>
        <v>79400</v>
      </c>
      <c r="X1093" s="25">
        <f>MAX(0,V1093*(1+inputs!$B$33)-MAX(0,inputs!$B$31*(W1093-inputs!$B$30)))</f>
        <v>32510.666738407952</v>
      </c>
      <c r="Y1093" s="26">
        <f t="shared" si="228"/>
        <v>89300</v>
      </c>
      <c r="Z1093" s="25">
        <f>MAX(0,X1093*(1+inputs!$B$33)-MAX(0,inputs!$B$31*(Y1093-inputs!$B$30)))</f>
        <v>26777.886739484067</v>
      </c>
      <c r="AA1093" s="25">
        <f>MAX(0,Y1093*(1+inputs!$B$33)-MAX(0,inputs!$B$31*(Z1093-inputs!$B$30)))</f>
        <v>90046.050193446426</v>
      </c>
      <c r="AB1093" s="26">
        <f t="shared" si="229"/>
        <v>109100</v>
      </c>
      <c r="AC1093" s="25">
        <f>MAX(0,AA1093*(1+inputs!$B$33)-MAX(0,inputs!$B$31*(AB1093-inputs!$B$30)))</f>
        <v>83394.300946348114</v>
      </c>
      <c r="AD1093" s="26">
        <f>IF(inputs!$B$27="YES",MAX(0,inputs!$B$31*(AB1093-inputs!$B$30)),0)</f>
        <v>0</v>
      </c>
      <c r="AE1093" s="3">
        <f t="shared" si="230"/>
        <v>41700.050000000003</v>
      </c>
      <c r="AF1093" s="1">
        <f t="shared" si="233"/>
        <v>0.62</v>
      </c>
      <c r="AG1093" s="8">
        <f t="shared" si="231"/>
        <v>67399.95</v>
      </c>
    </row>
    <row r="1094" spans="1:33" x14ac:dyDescent="0.2">
      <c r="A1094" s="11">
        <f t="shared" si="232"/>
        <v>109200</v>
      </c>
      <c r="B1094" s="15">
        <f>inputs!$C$3-MAX(0,MIN((calculations!A1094-inputs!$B$8)*0.5,inputs!$C$3))+IF(AND(inputs!$B$23="YES",A1094&lt;=inputs!$B$25),inputs!$B$24,0)</f>
        <v>7970</v>
      </c>
      <c r="C1094" s="15">
        <f>MAX(0,MIN(A1094-B1094,inputs!$C$4)*inputs!$B$3)</f>
        <v>7540.2000000000007</v>
      </c>
      <c r="D1094" s="16">
        <f>MAX(0,(MIN(A1094,inputs!$C$5)-(inputs!$C$4+B1094))*inputs!$B$4)</f>
        <v>25411.600000000002</v>
      </c>
      <c r="E1094" s="16">
        <f>MAX(0, (calculations!A1094-inputs!$C$5)*inputs!$B$5)</f>
        <v>0</v>
      </c>
      <c r="F1094" s="19">
        <f>MAX(0,inputs!$B$13*(MIN(calculations!A1094,inputs!$C$14)-inputs!$C$13))+MAX(0,inputs!$B$14*(calculations!A1094-inputs!$C$14))</f>
        <v>6173.85</v>
      </c>
      <c r="G1094" s="22">
        <f>MAX(MIN((calculations!A1094-inputs!$B$21)/10000,100%),0) * inputs!$B$18</f>
        <v>2636.4</v>
      </c>
      <c r="H1094" s="22">
        <f>IF(AND(inputs!$B$35="YES", calculations!A1094&gt;=inputs!$B$36,calculations!A1094&lt;inputs!$B$37),inputs!$B$38*MIN(2,inputs!$B$17),0)</f>
        <v>0</v>
      </c>
      <c r="I1094" s="25">
        <f>MIN(inputs!$B$32,A1094)</f>
        <v>20000</v>
      </c>
      <c r="J1094" s="25">
        <f>inputs!$B$29*(1+inputs!$B$33)-MAX(0,inputs!$B$31*(I1094-inputs!$B$30))</f>
        <v>46486.999999999993</v>
      </c>
      <c r="K1094" s="26">
        <f t="shared" si="221"/>
        <v>20000</v>
      </c>
      <c r="L1094" s="25">
        <f>MAX(0,J1094*(1+inputs!$B$33)-MAX(0,inputs!$B$31*(K1094-inputs!$B$30)))</f>
        <v>47184.304999999986</v>
      </c>
      <c r="M1094" s="26">
        <f t="shared" si="222"/>
        <v>29911.111111111109</v>
      </c>
      <c r="N1094" s="25">
        <f>MAX(0,L1094*(1+inputs!$B$33)-MAX(0,inputs!$B$31*(M1094-inputs!$B$30)))</f>
        <v>47016.629574999977</v>
      </c>
      <c r="O1094" s="26">
        <f t="shared" si="223"/>
        <v>39822.222222222219</v>
      </c>
      <c r="P1094" s="25">
        <f>MAX(0,N1094*(1+inputs!$B$33)-MAX(0,inputs!$B$31*(O1094-inputs!$B$30)))</f>
        <v>45954.439018624973</v>
      </c>
      <c r="Q1094" s="26">
        <f t="shared" si="224"/>
        <v>49733.333333333328</v>
      </c>
      <c r="R1094" s="25">
        <f>MAX(0,P1094*(1+inputs!$B$33)-MAX(0,inputs!$B$31*(Q1094-inputs!$B$30)))</f>
        <v>43984.315603904339</v>
      </c>
      <c r="S1094" s="26">
        <f t="shared" si="225"/>
        <v>59644.444444444445</v>
      </c>
      <c r="T1094" s="25">
        <f>MAX(0,R1094*(1+inputs!$B$33)-MAX(0,inputs!$B$31*(S1094-inputs!$B$30)))</f>
        <v>41092.640337962897</v>
      </c>
      <c r="U1094" s="26">
        <f t="shared" si="226"/>
        <v>69555.555555555562</v>
      </c>
      <c r="V1094" s="25">
        <f>MAX(0,T1094*(1+inputs!$B$33)-MAX(0,inputs!$B$31*(U1094-inputs!$B$30)))</f>
        <v>37265.589943032333</v>
      </c>
      <c r="W1094" s="26">
        <f t="shared" si="227"/>
        <v>79466.666666666657</v>
      </c>
      <c r="X1094" s="25">
        <f>MAX(0,V1094*(1+inputs!$B$33)-MAX(0,inputs!$B$31*(W1094-inputs!$B$30)))</f>
        <v>32489.133792177814</v>
      </c>
      <c r="Y1094" s="26">
        <f t="shared" si="228"/>
        <v>89377.777777777781</v>
      </c>
      <c r="Z1094" s="25">
        <f>MAX(0,X1094*(1+inputs!$B$33)-MAX(0,inputs!$B$31*(Y1094-inputs!$B$30)))</f>
        <v>26749.030799060478</v>
      </c>
      <c r="AA1094" s="25">
        <f>MAX(0,Y1094*(1+inputs!$B$33)-MAX(0,inputs!$B$31*(Z1094-inputs!$B$30)))</f>
        <v>90127.591672529001</v>
      </c>
      <c r="AB1094" s="26">
        <f t="shared" si="229"/>
        <v>109200</v>
      </c>
      <c r="AC1094" s="25">
        <f>MAX(0,AA1094*(1+inputs!$B$33)-MAX(0,inputs!$B$31*(AB1094-inputs!$B$30)))</f>
        <v>83468.06554761692</v>
      </c>
      <c r="AD1094" s="26">
        <f>IF(inputs!$B$27="YES",MAX(0,inputs!$B$31*(AB1094-inputs!$B$30)),0)</f>
        <v>0</v>
      </c>
      <c r="AE1094" s="3">
        <f t="shared" si="230"/>
        <v>41762.050000000003</v>
      </c>
      <c r="AF1094" s="1">
        <f t="shared" si="233"/>
        <v>0.62</v>
      </c>
      <c r="AG1094" s="8">
        <f t="shared" si="231"/>
        <v>67437.95</v>
      </c>
    </row>
    <row r="1095" spans="1:33" x14ac:dyDescent="0.2">
      <c r="A1095" s="11">
        <f t="shared" si="232"/>
        <v>109300</v>
      </c>
      <c r="B1095" s="15">
        <f>inputs!$C$3-MAX(0,MIN((calculations!A1095-inputs!$B$8)*0.5,inputs!$C$3))+IF(AND(inputs!$B$23="YES",A1095&lt;=inputs!$B$25),inputs!$B$24,0)</f>
        <v>7920</v>
      </c>
      <c r="C1095" s="15">
        <f>MAX(0,MIN(A1095-B1095,inputs!$C$4)*inputs!$B$3)</f>
        <v>7540.2000000000007</v>
      </c>
      <c r="D1095" s="16">
        <f>MAX(0,(MIN(A1095,inputs!$C$5)-(inputs!$C$4+B1095))*inputs!$B$4)</f>
        <v>25471.600000000002</v>
      </c>
      <c r="E1095" s="16">
        <f>MAX(0, (calculations!A1095-inputs!$C$5)*inputs!$B$5)</f>
        <v>0</v>
      </c>
      <c r="F1095" s="19">
        <f>MAX(0,inputs!$B$13*(MIN(calculations!A1095,inputs!$C$14)-inputs!$C$13))+MAX(0,inputs!$B$14*(calculations!A1095-inputs!$C$14))</f>
        <v>6175.85</v>
      </c>
      <c r="G1095" s="22">
        <f>MAX(MIN((calculations!A1095-inputs!$B$21)/10000,100%),0) * inputs!$B$18</f>
        <v>2636.4</v>
      </c>
      <c r="H1095" s="22">
        <f>IF(AND(inputs!$B$35="YES", calculations!A1095&gt;=inputs!$B$36,calculations!A1095&lt;inputs!$B$37),inputs!$B$38*MIN(2,inputs!$B$17),0)</f>
        <v>0</v>
      </c>
      <c r="I1095" s="25">
        <f>MIN(inputs!$B$32,A1095)</f>
        <v>20000</v>
      </c>
      <c r="J1095" s="25">
        <f>inputs!$B$29*(1+inputs!$B$33)-MAX(0,inputs!$B$31*(I1095-inputs!$B$30))</f>
        <v>46486.999999999993</v>
      </c>
      <c r="K1095" s="26">
        <f t="shared" si="221"/>
        <v>20000</v>
      </c>
      <c r="L1095" s="25">
        <f>MAX(0,J1095*(1+inputs!$B$33)-MAX(0,inputs!$B$31*(K1095-inputs!$B$30)))</f>
        <v>47184.304999999986</v>
      </c>
      <c r="M1095" s="26">
        <f t="shared" si="222"/>
        <v>29922.222222222223</v>
      </c>
      <c r="N1095" s="25">
        <f>MAX(0,L1095*(1+inputs!$B$33)-MAX(0,inputs!$B$31*(M1095-inputs!$B$30)))</f>
        <v>47015.629574999977</v>
      </c>
      <c r="O1095" s="26">
        <f t="shared" si="223"/>
        <v>39844.444444444445</v>
      </c>
      <c r="P1095" s="25">
        <f>MAX(0,N1095*(1+inputs!$B$33)-MAX(0,inputs!$B$31*(O1095-inputs!$B$30)))</f>
        <v>45951.424018624974</v>
      </c>
      <c r="Q1095" s="26">
        <f t="shared" si="224"/>
        <v>49766.666666666672</v>
      </c>
      <c r="R1095" s="25">
        <f>MAX(0,P1095*(1+inputs!$B$33)-MAX(0,inputs!$B$31*(Q1095-inputs!$B$30)))</f>
        <v>43978.255378904338</v>
      </c>
      <c r="S1095" s="26">
        <f t="shared" si="225"/>
        <v>59688.888888888891</v>
      </c>
      <c r="T1095" s="25">
        <f>MAX(0,R1095*(1+inputs!$B$33)-MAX(0,inputs!$B$31*(S1095-inputs!$B$30)))</f>
        <v>41082.489209587897</v>
      </c>
      <c r="U1095" s="26">
        <f t="shared" si="226"/>
        <v>69611.111111111109</v>
      </c>
      <c r="V1095" s="25">
        <f>MAX(0,T1095*(1+inputs!$B$33)-MAX(0,inputs!$B$31*(U1095-inputs!$B$30)))</f>
        <v>37250.28654773171</v>
      </c>
      <c r="W1095" s="26">
        <f t="shared" si="227"/>
        <v>79533.333333333343</v>
      </c>
      <c r="X1095" s="25">
        <f>MAX(0,V1095*(1+inputs!$B$33)-MAX(0,inputs!$B$31*(W1095-inputs!$B$30)))</f>
        <v>32467.60084594768</v>
      </c>
      <c r="Y1095" s="26">
        <f t="shared" si="228"/>
        <v>89455.555555555562</v>
      </c>
      <c r="Z1095" s="25">
        <f>MAX(0,X1095*(1+inputs!$B$33)-MAX(0,inputs!$B$31*(Y1095-inputs!$B$30)))</f>
        <v>26720.174858636892</v>
      </c>
      <c r="AA1095" s="25">
        <f>MAX(0,Y1095*(1+inputs!$B$33)-MAX(0,inputs!$B$31*(Z1095-inputs!$B$30)))</f>
        <v>90209.133151611575</v>
      </c>
      <c r="AB1095" s="26">
        <f t="shared" si="229"/>
        <v>109300</v>
      </c>
      <c r="AC1095" s="25">
        <f>MAX(0,AA1095*(1+inputs!$B$33)-MAX(0,inputs!$B$31*(AB1095-inputs!$B$30)))</f>
        <v>83541.83014888574</v>
      </c>
      <c r="AD1095" s="26">
        <f>IF(inputs!$B$27="YES",MAX(0,inputs!$B$31*(AB1095-inputs!$B$30)),0)</f>
        <v>0</v>
      </c>
      <c r="AE1095" s="3">
        <f t="shared" si="230"/>
        <v>41824.050000000003</v>
      </c>
      <c r="AF1095" s="1">
        <f t="shared" si="233"/>
        <v>0.62</v>
      </c>
      <c r="AG1095" s="8">
        <f t="shared" si="231"/>
        <v>67475.95</v>
      </c>
    </row>
    <row r="1096" spans="1:33" x14ac:dyDescent="0.2">
      <c r="A1096" s="11">
        <f t="shared" si="232"/>
        <v>109400</v>
      </c>
      <c r="B1096" s="15">
        <f>inputs!$C$3-MAX(0,MIN((calculations!A1096-inputs!$B$8)*0.5,inputs!$C$3))+IF(AND(inputs!$B$23="YES",A1096&lt;=inputs!$B$25),inputs!$B$24,0)</f>
        <v>7870</v>
      </c>
      <c r="C1096" s="15">
        <f>MAX(0,MIN(A1096-B1096,inputs!$C$4)*inputs!$B$3)</f>
        <v>7540.2000000000007</v>
      </c>
      <c r="D1096" s="16">
        <f>MAX(0,(MIN(A1096,inputs!$C$5)-(inputs!$C$4+B1096))*inputs!$B$4)</f>
        <v>25531.600000000002</v>
      </c>
      <c r="E1096" s="16">
        <f>MAX(0, (calculations!A1096-inputs!$C$5)*inputs!$B$5)</f>
        <v>0</v>
      </c>
      <c r="F1096" s="19">
        <f>MAX(0,inputs!$B$13*(MIN(calculations!A1096,inputs!$C$14)-inputs!$C$13))+MAX(0,inputs!$B$14*(calculations!A1096-inputs!$C$14))</f>
        <v>6177.85</v>
      </c>
      <c r="G1096" s="22">
        <f>MAX(MIN((calculations!A1096-inputs!$B$21)/10000,100%),0) * inputs!$B$18</f>
        <v>2636.4</v>
      </c>
      <c r="H1096" s="22">
        <f>IF(AND(inputs!$B$35="YES", calculations!A1096&gt;=inputs!$B$36,calculations!A1096&lt;inputs!$B$37),inputs!$B$38*MIN(2,inputs!$B$17),0)</f>
        <v>0</v>
      </c>
      <c r="I1096" s="25">
        <f>MIN(inputs!$B$32,A1096)</f>
        <v>20000</v>
      </c>
      <c r="J1096" s="25">
        <f>inputs!$B$29*(1+inputs!$B$33)-MAX(0,inputs!$B$31*(I1096-inputs!$B$30))</f>
        <v>46486.999999999993</v>
      </c>
      <c r="K1096" s="26">
        <f t="shared" si="221"/>
        <v>20000</v>
      </c>
      <c r="L1096" s="25">
        <f>MAX(0,J1096*(1+inputs!$B$33)-MAX(0,inputs!$B$31*(K1096-inputs!$B$30)))</f>
        <v>47184.304999999986</v>
      </c>
      <c r="M1096" s="26">
        <f t="shared" si="222"/>
        <v>29933.333333333336</v>
      </c>
      <c r="N1096" s="25">
        <f>MAX(0,L1096*(1+inputs!$B$33)-MAX(0,inputs!$B$31*(M1096-inputs!$B$30)))</f>
        <v>47014.629574999977</v>
      </c>
      <c r="O1096" s="26">
        <f t="shared" si="223"/>
        <v>39866.666666666672</v>
      </c>
      <c r="P1096" s="25">
        <f>MAX(0,N1096*(1+inputs!$B$33)-MAX(0,inputs!$B$31*(O1096-inputs!$B$30)))</f>
        <v>45948.409018624967</v>
      </c>
      <c r="Q1096" s="26">
        <f t="shared" si="224"/>
        <v>49800</v>
      </c>
      <c r="R1096" s="25">
        <f>MAX(0,P1096*(1+inputs!$B$33)-MAX(0,inputs!$B$31*(Q1096-inputs!$B$30)))</f>
        <v>43972.195153904337</v>
      </c>
      <c r="S1096" s="26">
        <f t="shared" si="225"/>
        <v>59733.333333333336</v>
      </c>
      <c r="T1096" s="25">
        <f>MAX(0,R1096*(1+inputs!$B$33)-MAX(0,inputs!$B$31*(S1096-inputs!$B$30)))</f>
        <v>41072.338081212896</v>
      </c>
      <c r="U1096" s="26">
        <f t="shared" si="226"/>
        <v>69666.666666666657</v>
      </c>
      <c r="V1096" s="25">
        <f>MAX(0,T1096*(1+inputs!$B$33)-MAX(0,inputs!$B$31*(U1096-inputs!$B$30)))</f>
        <v>37234.983152431087</v>
      </c>
      <c r="W1096" s="26">
        <f t="shared" si="227"/>
        <v>79600</v>
      </c>
      <c r="X1096" s="25">
        <f>MAX(0,V1096*(1+inputs!$B$33)-MAX(0,inputs!$B$31*(W1096-inputs!$B$30)))</f>
        <v>32446.067899717553</v>
      </c>
      <c r="Y1096" s="26">
        <f t="shared" si="228"/>
        <v>89533.333333333328</v>
      </c>
      <c r="Z1096" s="25">
        <f>MAX(0,X1096*(1+inputs!$B$33)-MAX(0,inputs!$B$31*(Y1096-inputs!$B$30)))</f>
        <v>26691.318918213317</v>
      </c>
      <c r="AA1096" s="25">
        <f>MAX(0,Y1096*(1+inputs!$B$33)-MAX(0,inputs!$B$31*(Z1096-inputs!$B$30)))</f>
        <v>90290.67463069412</v>
      </c>
      <c r="AB1096" s="26">
        <f t="shared" si="229"/>
        <v>109400</v>
      </c>
      <c r="AC1096" s="25">
        <f>MAX(0,AA1096*(1+inputs!$B$33)-MAX(0,inputs!$B$31*(AB1096-inputs!$B$30)))</f>
        <v>83615.594750154516</v>
      </c>
      <c r="AD1096" s="26">
        <f>IF(inputs!$B$27="YES",MAX(0,inputs!$B$31*(AB1096-inputs!$B$30)),0)</f>
        <v>0</v>
      </c>
      <c r="AE1096" s="3">
        <f t="shared" si="230"/>
        <v>41886.050000000003</v>
      </c>
      <c r="AF1096" s="1">
        <f t="shared" si="233"/>
        <v>0.62</v>
      </c>
      <c r="AG1096" s="8">
        <f t="shared" si="231"/>
        <v>67513.95</v>
      </c>
    </row>
    <row r="1097" spans="1:33" x14ac:dyDescent="0.2">
      <c r="A1097" s="11">
        <f t="shared" si="232"/>
        <v>109500</v>
      </c>
      <c r="B1097" s="15">
        <f>inputs!$C$3-MAX(0,MIN((calculations!A1097-inputs!$B$8)*0.5,inputs!$C$3))+IF(AND(inputs!$B$23="YES",A1097&lt;=inputs!$B$25),inputs!$B$24,0)</f>
        <v>7820</v>
      </c>
      <c r="C1097" s="15">
        <f>MAX(0,MIN(A1097-B1097,inputs!$C$4)*inputs!$B$3)</f>
        <v>7540.2000000000007</v>
      </c>
      <c r="D1097" s="16">
        <f>MAX(0,(MIN(A1097,inputs!$C$5)-(inputs!$C$4+B1097))*inputs!$B$4)</f>
        <v>25591.600000000002</v>
      </c>
      <c r="E1097" s="16">
        <f>MAX(0, (calculations!A1097-inputs!$C$5)*inputs!$B$5)</f>
        <v>0</v>
      </c>
      <c r="F1097" s="19">
        <f>MAX(0,inputs!$B$13*(MIN(calculations!A1097,inputs!$C$14)-inputs!$C$13))+MAX(0,inputs!$B$14*(calculations!A1097-inputs!$C$14))</f>
        <v>6179.85</v>
      </c>
      <c r="G1097" s="22">
        <f>MAX(MIN((calculations!A1097-inputs!$B$21)/10000,100%),0) * inputs!$B$18</f>
        <v>2636.4</v>
      </c>
      <c r="H1097" s="22">
        <f>IF(AND(inputs!$B$35="YES", calculations!A1097&gt;=inputs!$B$36,calculations!A1097&lt;inputs!$B$37),inputs!$B$38*MIN(2,inputs!$B$17),0)</f>
        <v>0</v>
      </c>
      <c r="I1097" s="25">
        <f>MIN(inputs!$B$32,A1097)</f>
        <v>20000</v>
      </c>
      <c r="J1097" s="25">
        <f>inputs!$B$29*(1+inputs!$B$33)-MAX(0,inputs!$B$31*(I1097-inputs!$B$30))</f>
        <v>46486.999999999993</v>
      </c>
      <c r="K1097" s="26">
        <f t="shared" si="221"/>
        <v>20000</v>
      </c>
      <c r="L1097" s="25">
        <f>MAX(0,J1097*(1+inputs!$B$33)-MAX(0,inputs!$B$31*(K1097-inputs!$B$30)))</f>
        <v>47184.304999999986</v>
      </c>
      <c r="M1097" s="26">
        <f t="shared" si="222"/>
        <v>29944.444444444445</v>
      </c>
      <c r="N1097" s="25">
        <f>MAX(0,L1097*(1+inputs!$B$33)-MAX(0,inputs!$B$31*(M1097-inputs!$B$30)))</f>
        <v>47013.629574999977</v>
      </c>
      <c r="O1097" s="26">
        <f t="shared" si="223"/>
        <v>39888.888888888891</v>
      </c>
      <c r="P1097" s="25">
        <f>MAX(0,N1097*(1+inputs!$B$33)-MAX(0,inputs!$B$31*(O1097-inputs!$B$30)))</f>
        <v>45945.394018624967</v>
      </c>
      <c r="Q1097" s="26">
        <f t="shared" si="224"/>
        <v>49833.333333333328</v>
      </c>
      <c r="R1097" s="25">
        <f>MAX(0,P1097*(1+inputs!$B$33)-MAX(0,inputs!$B$31*(Q1097-inputs!$B$30)))</f>
        <v>43966.134928904336</v>
      </c>
      <c r="S1097" s="26">
        <f t="shared" si="225"/>
        <v>59777.777777777781</v>
      </c>
      <c r="T1097" s="25">
        <f>MAX(0,R1097*(1+inputs!$B$33)-MAX(0,inputs!$B$31*(S1097-inputs!$B$30)))</f>
        <v>41062.186952837896</v>
      </c>
      <c r="U1097" s="26">
        <f t="shared" si="226"/>
        <v>69722.222222222219</v>
      </c>
      <c r="V1097" s="25">
        <f>MAX(0,T1097*(1+inputs!$B$33)-MAX(0,inputs!$B$31*(U1097-inputs!$B$30)))</f>
        <v>37219.679757130456</v>
      </c>
      <c r="W1097" s="26">
        <f t="shared" si="227"/>
        <v>79666.666666666657</v>
      </c>
      <c r="X1097" s="25">
        <f>MAX(0,V1097*(1+inputs!$B$33)-MAX(0,inputs!$B$31*(W1097-inputs!$B$30)))</f>
        <v>32424.534953487408</v>
      </c>
      <c r="Y1097" s="26">
        <f t="shared" si="228"/>
        <v>89611.111111111109</v>
      </c>
      <c r="Z1097" s="25">
        <f>MAX(0,X1097*(1+inputs!$B$33)-MAX(0,inputs!$B$31*(Y1097-inputs!$B$30)))</f>
        <v>26662.462977789717</v>
      </c>
      <c r="AA1097" s="25">
        <f>MAX(0,Y1097*(1+inputs!$B$33)-MAX(0,inputs!$B$31*(Z1097-inputs!$B$30)))</f>
        <v>90372.216109776695</v>
      </c>
      <c r="AB1097" s="26">
        <f t="shared" si="229"/>
        <v>109500</v>
      </c>
      <c r="AC1097" s="25">
        <f>MAX(0,AA1097*(1+inputs!$B$33)-MAX(0,inputs!$B$31*(AB1097-inputs!$B$30)))</f>
        <v>83689.359351423336</v>
      </c>
      <c r="AD1097" s="26">
        <f>IF(inputs!$B$27="YES",MAX(0,inputs!$B$31*(AB1097-inputs!$B$30)),0)</f>
        <v>0</v>
      </c>
      <c r="AE1097" s="3">
        <f t="shared" si="230"/>
        <v>41948.05</v>
      </c>
      <c r="AF1097" s="1">
        <f t="shared" si="233"/>
        <v>0.62</v>
      </c>
      <c r="AG1097" s="8">
        <f t="shared" si="231"/>
        <v>67551.95</v>
      </c>
    </row>
    <row r="1098" spans="1:33" x14ac:dyDescent="0.2">
      <c r="A1098" s="11">
        <f t="shared" si="232"/>
        <v>109600</v>
      </c>
      <c r="B1098" s="15">
        <f>inputs!$C$3-MAX(0,MIN((calculations!A1098-inputs!$B$8)*0.5,inputs!$C$3))+IF(AND(inputs!$B$23="YES",A1098&lt;=inputs!$B$25),inputs!$B$24,0)</f>
        <v>7770</v>
      </c>
      <c r="C1098" s="15">
        <f>MAX(0,MIN(A1098-B1098,inputs!$C$4)*inputs!$B$3)</f>
        <v>7540.2000000000007</v>
      </c>
      <c r="D1098" s="16">
        <f>MAX(0,(MIN(A1098,inputs!$C$5)-(inputs!$C$4+B1098))*inputs!$B$4)</f>
        <v>25651.600000000002</v>
      </c>
      <c r="E1098" s="16">
        <f>MAX(0, (calculations!A1098-inputs!$C$5)*inputs!$B$5)</f>
        <v>0</v>
      </c>
      <c r="F1098" s="19">
        <f>MAX(0,inputs!$B$13*(MIN(calculations!A1098,inputs!$C$14)-inputs!$C$13))+MAX(0,inputs!$B$14*(calculations!A1098-inputs!$C$14))</f>
        <v>6181.85</v>
      </c>
      <c r="G1098" s="22">
        <f>MAX(MIN((calculations!A1098-inputs!$B$21)/10000,100%),0) * inputs!$B$18</f>
        <v>2636.4</v>
      </c>
      <c r="H1098" s="22">
        <f>IF(AND(inputs!$B$35="YES", calculations!A1098&gt;=inputs!$B$36,calculations!A1098&lt;inputs!$B$37),inputs!$B$38*MIN(2,inputs!$B$17),0)</f>
        <v>0</v>
      </c>
      <c r="I1098" s="25">
        <f>MIN(inputs!$B$32,A1098)</f>
        <v>20000</v>
      </c>
      <c r="J1098" s="25">
        <f>inputs!$B$29*(1+inputs!$B$33)-MAX(0,inputs!$B$31*(I1098-inputs!$B$30))</f>
        <v>46486.999999999993</v>
      </c>
      <c r="K1098" s="26">
        <f t="shared" si="221"/>
        <v>20000</v>
      </c>
      <c r="L1098" s="25">
        <f>MAX(0,J1098*(1+inputs!$B$33)-MAX(0,inputs!$B$31*(K1098-inputs!$B$30)))</f>
        <v>47184.304999999986</v>
      </c>
      <c r="M1098" s="26">
        <f t="shared" si="222"/>
        <v>29955.555555555555</v>
      </c>
      <c r="N1098" s="25">
        <f>MAX(0,L1098*(1+inputs!$B$33)-MAX(0,inputs!$B$31*(M1098-inputs!$B$30)))</f>
        <v>47012.629574999977</v>
      </c>
      <c r="O1098" s="26">
        <f t="shared" si="223"/>
        <v>39911.111111111109</v>
      </c>
      <c r="P1098" s="25">
        <f>MAX(0,N1098*(1+inputs!$B$33)-MAX(0,inputs!$B$31*(O1098-inputs!$B$30)))</f>
        <v>45942.379018624968</v>
      </c>
      <c r="Q1098" s="26">
        <f t="shared" si="224"/>
        <v>49866.666666666672</v>
      </c>
      <c r="R1098" s="25">
        <f>MAX(0,P1098*(1+inputs!$B$33)-MAX(0,inputs!$B$31*(Q1098-inputs!$B$30)))</f>
        <v>43960.074703904334</v>
      </c>
      <c r="S1098" s="26">
        <f t="shared" si="225"/>
        <v>59822.222222222219</v>
      </c>
      <c r="T1098" s="25">
        <f>MAX(0,R1098*(1+inputs!$B$33)-MAX(0,inputs!$B$31*(S1098-inputs!$B$30)))</f>
        <v>41052.035824462895</v>
      </c>
      <c r="U1098" s="26">
        <f t="shared" si="226"/>
        <v>69777.777777777781</v>
      </c>
      <c r="V1098" s="25">
        <f>MAX(0,T1098*(1+inputs!$B$33)-MAX(0,inputs!$B$31*(U1098-inputs!$B$30)))</f>
        <v>37204.376361829833</v>
      </c>
      <c r="W1098" s="26">
        <f t="shared" si="227"/>
        <v>79733.333333333343</v>
      </c>
      <c r="X1098" s="25">
        <f>MAX(0,V1098*(1+inputs!$B$33)-MAX(0,inputs!$B$31*(W1098-inputs!$B$30)))</f>
        <v>32403.002007257273</v>
      </c>
      <c r="Y1098" s="26">
        <f t="shared" si="228"/>
        <v>89688.888888888891</v>
      </c>
      <c r="Z1098" s="25">
        <f>MAX(0,X1098*(1+inputs!$B$33)-MAX(0,inputs!$B$31*(Y1098-inputs!$B$30)))</f>
        <v>26633.607037366131</v>
      </c>
      <c r="AA1098" s="25">
        <f>MAX(0,Y1098*(1+inputs!$B$33)-MAX(0,inputs!$B$31*(Z1098-inputs!$B$30)))</f>
        <v>90453.757588859269</v>
      </c>
      <c r="AB1098" s="26">
        <f t="shared" si="229"/>
        <v>109600</v>
      </c>
      <c r="AC1098" s="25">
        <f>MAX(0,AA1098*(1+inputs!$B$33)-MAX(0,inputs!$B$31*(AB1098-inputs!$B$30)))</f>
        <v>83763.123952692142</v>
      </c>
      <c r="AD1098" s="26">
        <f>IF(inputs!$B$27="YES",MAX(0,inputs!$B$31*(AB1098-inputs!$B$30)),0)</f>
        <v>0</v>
      </c>
      <c r="AE1098" s="3">
        <f t="shared" si="230"/>
        <v>42010.05</v>
      </c>
      <c r="AF1098" s="1">
        <f t="shared" si="233"/>
        <v>0.62</v>
      </c>
      <c r="AG1098" s="8">
        <f t="shared" si="231"/>
        <v>67589.95</v>
      </c>
    </row>
    <row r="1099" spans="1:33" x14ac:dyDescent="0.2">
      <c r="A1099" s="11">
        <f t="shared" si="232"/>
        <v>109700</v>
      </c>
      <c r="B1099" s="15">
        <f>inputs!$C$3-MAX(0,MIN((calculations!A1099-inputs!$B$8)*0.5,inputs!$C$3))+IF(AND(inputs!$B$23="YES",A1099&lt;=inputs!$B$25),inputs!$B$24,0)</f>
        <v>7720</v>
      </c>
      <c r="C1099" s="15">
        <f>MAX(0,MIN(A1099-B1099,inputs!$C$4)*inputs!$B$3)</f>
        <v>7540.2000000000007</v>
      </c>
      <c r="D1099" s="16">
        <f>MAX(0,(MIN(A1099,inputs!$C$5)-(inputs!$C$4+B1099))*inputs!$B$4)</f>
        <v>25711.600000000002</v>
      </c>
      <c r="E1099" s="16">
        <f>MAX(0, (calculations!A1099-inputs!$C$5)*inputs!$B$5)</f>
        <v>0</v>
      </c>
      <c r="F1099" s="19">
        <f>MAX(0,inputs!$B$13*(MIN(calculations!A1099,inputs!$C$14)-inputs!$C$13))+MAX(0,inputs!$B$14*(calculations!A1099-inputs!$C$14))</f>
        <v>6183.85</v>
      </c>
      <c r="G1099" s="22">
        <f>MAX(MIN((calculations!A1099-inputs!$B$21)/10000,100%),0) * inputs!$B$18</f>
        <v>2636.4</v>
      </c>
      <c r="H1099" s="22">
        <f>IF(AND(inputs!$B$35="YES", calculations!A1099&gt;=inputs!$B$36,calculations!A1099&lt;inputs!$B$37),inputs!$B$38*MIN(2,inputs!$B$17),0)</f>
        <v>0</v>
      </c>
      <c r="I1099" s="25">
        <f>MIN(inputs!$B$32,A1099)</f>
        <v>20000</v>
      </c>
      <c r="J1099" s="25">
        <f>inputs!$B$29*(1+inputs!$B$33)-MAX(0,inputs!$B$31*(I1099-inputs!$B$30))</f>
        <v>46486.999999999993</v>
      </c>
      <c r="K1099" s="26">
        <f t="shared" si="221"/>
        <v>20000</v>
      </c>
      <c r="L1099" s="25">
        <f>MAX(0,J1099*(1+inputs!$B$33)-MAX(0,inputs!$B$31*(K1099-inputs!$B$30)))</f>
        <v>47184.304999999986</v>
      </c>
      <c r="M1099" s="26">
        <f t="shared" si="222"/>
        <v>29966.666666666664</v>
      </c>
      <c r="N1099" s="25">
        <f>MAX(0,L1099*(1+inputs!$B$33)-MAX(0,inputs!$B$31*(M1099-inputs!$B$30)))</f>
        <v>47011.629574999977</v>
      </c>
      <c r="O1099" s="26">
        <f t="shared" si="223"/>
        <v>39933.333333333328</v>
      </c>
      <c r="P1099" s="25">
        <f>MAX(0,N1099*(1+inputs!$B$33)-MAX(0,inputs!$B$31*(O1099-inputs!$B$30)))</f>
        <v>45939.364018624969</v>
      </c>
      <c r="Q1099" s="26">
        <f t="shared" si="224"/>
        <v>49900</v>
      </c>
      <c r="R1099" s="25">
        <f>MAX(0,P1099*(1+inputs!$B$33)-MAX(0,inputs!$B$31*(Q1099-inputs!$B$30)))</f>
        <v>43954.014478904333</v>
      </c>
      <c r="S1099" s="26">
        <f t="shared" si="225"/>
        <v>59866.666666666664</v>
      </c>
      <c r="T1099" s="25">
        <f>MAX(0,R1099*(1+inputs!$B$33)-MAX(0,inputs!$B$31*(S1099-inputs!$B$30)))</f>
        <v>41041.884696087895</v>
      </c>
      <c r="U1099" s="26">
        <f t="shared" si="226"/>
        <v>69833.333333333343</v>
      </c>
      <c r="V1099" s="25">
        <f>MAX(0,T1099*(1+inputs!$B$33)-MAX(0,inputs!$B$31*(U1099-inputs!$B$30)))</f>
        <v>37189.072966529209</v>
      </c>
      <c r="W1099" s="26">
        <f t="shared" si="227"/>
        <v>79800</v>
      </c>
      <c r="X1099" s="25">
        <f>MAX(0,V1099*(1+inputs!$B$33)-MAX(0,inputs!$B$31*(W1099-inputs!$B$30)))</f>
        <v>32381.469061027146</v>
      </c>
      <c r="Y1099" s="26">
        <f t="shared" si="228"/>
        <v>89766.666666666672</v>
      </c>
      <c r="Z1099" s="25">
        <f>MAX(0,X1099*(1+inputs!$B$33)-MAX(0,inputs!$B$31*(Y1099-inputs!$B$30)))</f>
        <v>26604.751096942549</v>
      </c>
      <c r="AA1099" s="25">
        <f>MAX(0,Y1099*(1+inputs!$B$33)-MAX(0,inputs!$B$31*(Z1099-inputs!$B$30)))</f>
        <v>90535.299067941829</v>
      </c>
      <c r="AB1099" s="26">
        <f t="shared" si="229"/>
        <v>109700</v>
      </c>
      <c r="AC1099" s="25">
        <f>MAX(0,AA1099*(1+inputs!$B$33)-MAX(0,inputs!$B$31*(AB1099-inputs!$B$30)))</f>
        <v>83836.888553960947</v>
      </c>
      <c r="AD1099" s="26">
        <f>IF(inputs!$B$27="YES",MAX(0,inputs!$B$31*(AB1099-inputs!$B$30)),0)</f>
        <v>0</v>
      </c>
      <c r="AE1099" s="3">
        <f t="shared" si="230"/>
        <v>42072.05</v>
      </c>
      <c r="AF1099" s="1">
        <f t="shared" si="233"/>
        <v>0.62</v>
      </c>
      <c r="AG1099" s="8">
        <f t="shared" si="231"/>
        <v>67627.95</v>
      </c>
    </row>
    <row r="1100" spans="1:33" x14ac:dyDescent="0.2">
      <c r="A1100" s="11">
        <f t="shared" si="232"/>
        <v>109800</v>
      </c>
      <c r="B1100" s="15">
        <f>inputs!$C$3-MAX(0,MIN((calculations!A1100-inputs!$B$8)*0.5,inputs!$C$3))+IF(AND(inputs!$B$23="YES",A1100&lt;=inputs!$B$25),inputs!$B$24,0)</f>
        <v>7670</v>
      </c>
      <c r="C1100" s="15">
        <f>MAX(0,MIN(A1100-B1100,inputs!$C$4)*inputs!$B$3)</f>
        <v>7540.2000000000007</v>
      </c>
      <c r="D1100" s="16">
        <f>MAX(0,(MIN(A1100,inputs!$C$5)-(inputs!$C$4+B1100))*inputs!$B$4)</f>
        <v>25771.600000000002</v>
      </c>
      <c r="E1100" s="16">
        <f>MAX(0, (calculations!A1100-inputs!$C$5)*inputs!$B$5)</f>
        <v>0</v>
      </c>
      <c r="F1100" s="19">
        <f>MAX(0,inputs!$B$13*(MIN(calculations!A1100,inputs!$C$14)-inputs!$C$13))+MAX(0,inputs!$B$14*(calculations!A1100-inputs!$C$14))</f>
        <v>6185.85</v>
      </c>
      <c r="G1100" s="22">
        <f>MAX(MIN((calculations!A1100-inputs!$B$21)/10000,100%),0) * inputs!$B$18</f>
        <v>2636.4</v>
      </c>
      <c r="H1100" s="22">
        <f>IF(AND(inputs!$B$35="YES", calculations!A1100&gt;=inputs!$B$36,calculations!A1100&lt;inputs!$B$37),inputs!$B$38*MIN(2,inputs!$B$17),0)</f>
        <v>0</v>
      </c>
      <c r="I1100" s="25">
        <f>MIN(inputs!$B$32,A1100)</f>
        <v>20000</v>
      </c>
      <c r="J1100" s="25">
        <f>inputs!$B$29*(1+inputs!$B$33)-MAX(0,inputs!$B$31*(I1100-inputs!$B$30))</f>
        <v>46486.999999999993</v>
      </c>
      <c r="K1100" s="26">
        <f t="shared" si="221"/>
        <v>20000</v>
      </c>
      <c r="L1100" s="25">
        <f>MAX(0,J1100*(1+inputs!$B$33)-MAX(0,inputs!$B$31*(K1100-inputs!$B$30)))</f>
        <v>47184.304999999986</v>
      </c>
      <c r="M1100" s="26">
        <f t="shared" si="222"/>
        <v>29977.777777777777</v>
      </c>
      <c r="N1100" s="25">
        <f>MAX(0,L1100*(1+inputs!$B$33)-MAX(0,inputs!$B$31*(M1100-inputs!$B$30)))</f>
        <v>47010.629574999977</v>
      </c>
      <c r="O1100" s="26">
        <f t="shared" si="223"/>
        <v>39955.555555555555</v>
      </c>
      <c r="P1100" s="25">
        <f>MAX(0,N1100*(1+inputs!$B$33)-MAX(0,inputs!$B$31*(O1100-inputs!$B$30)))</f>
        <v>45936.349018624969</v>
      </c>
      <c r="Q1100" s="26">
        <f t="shared" si="224"/>
        <v>49933.333333333328</v>
      </c>
      <c r="R1100" s="25">
        <f>MAX(0,P1100*(1+inputs!$B$33)-MAX(0,inputs!$B$31*(Q1100-inputs!$B$30)))</f>
        <v>43947.95425390434</v>
      </c>
      <c r="S1100" s="26">
        <f t="shared" si="225"/>
        <v>59911.111111111109</v>
      </c>
      <c r="T1100" s="25">
        <f>MAX(0,R1100*(1+inputs!$B$33)-MAX(0,inputs!$B$31*(S1100-inputs!$B$30)))</f>
        <v>41031.733567712901</v>
      </c>
      <c r="U1100" s="26">
        <f t="shared" si="226"/>
        <v>69888.888888888891</v>
      </c>
      <c r="V1100" s="25">
        <f>MAX(0,T1100*(1+inputs!$B$33)-MAX(0,inputs!$B$31*(U1100-inputs!$B$30)))</f>
        <v>37173.769571228586</v>
      </c>
      <c r="W1100" s="26">
        <f t="shared" si="227"/>
        <v>79866.666666666657</v>
      </c>
      <c r="X1100" s="25">
        <f>MAX(0,V1100*(1+inputs!$B$33)-MAX(0,inputs!$B$31*(W1100-inputs!$B$30)))</f>
        <v>32359.936114797016</v>
      </c>
      <c r="Y1100" s="26">
        <f t="shared" si="228"/>
        <v>89844.444444444438</v>
      </c>
      <c r="Z1100" s="25">
        <f>MAX(0,X1100*(1+inputs!$B$33)-MAX(0,inputs!$B$31*(Y1100-inputs!$B$30)))</f>
        <v>26575.895156518967</v>
      </c>
      <c r="AA1100" s="25">
        <f>MAX(0,Y1100*(1+inputs!$B$33)-MAX(0,inputs!$B$31*(Z1100-inputs!$B$30)))</f>
        <v>90616.840547024389</v>
      </c>
      <c r="AB1100" s="26">
        <f t="shared" si="229"/>
        <v>109800</v>
      </c>
      <c r="AC1100" s="25">
        <f>MAX(0,AA1100*(1+inputs!$B$33)-MAX(0,inputs!$B$31*(AB1100-inputs!$B$30)))</f>
        <v>83910.653155229738</v>
      </c>
      <c r="AD1100" s="26">
        <f>IF(inputs!$B$27="YES",MAX(0,inputs!$B$31*(AB1100-inputs!$B$30)),0)</f>
        <v>0</v>
      </c>
      <c r="AE1100" s="3">
        <f t="shared" si="230"/>
        <v>42134.05</v>
      </c>
      <c r="AF1100" s="1">
        <f t="shared" si="233"/>
        <v>0.62</v>
      </c>
      <c r="AG1100" s="8">
        <f t="shared" si="231"/>
        <v>67665.95</v>
      </c>
    </row>
    <row r="1101" spans="1:33" x14ac:dyDescent="0.2">
      <c r="A1101" s="11">
        <f t="shared" si="232"/>
        <v>109900</v>
      </c>
      <c r="B1101" s="15">
        <f>inputs!$C$3-MAX(0,MIN((calculations!A1101-inputs!$B$8)*0.5,inputs!$C$3))+IF(AND(inputs!$B$23="YES",A1101&lt;=inputs!$B$25),inputs!$B$24,0)</f>
        <v>7620</v>
      </c>
      <c r="C1101" s="15">
        <f>MAX(0,MIN(A1101-B1101,inputs!$C$4)*inputs!$B$3)</f>
        <v>7540.2000000000007</v>
      </c>
      <c r="D1101" s="16">
        <f>MAX(0,(MIN(A1101,inputs!$C$5)-(inputs!$C$4+B1101))*inputs!$B$4)</f>
        <v>25831.600000000002</v>
      </c>
      <c r="E1101" s="16">
        <f>MAX(0, (calculations!A1101-inputs!$C$5)*inputs!$B$5)</f>
        <v>0</v>
      </c>
      <c r="F1101" s="19">
        <f>MAX(0,inputs!$B$13*(MIN(calculations!A1101,inputs!$C$14)-inputs!$C$13))+MAX(0,inputs!$B$14*(calculations!A1101-inputs!$C$14))</f>
        <v>6187.85</v>
      </c>
      <c r="G1101" s="22">
        <f>MAX(MIN((calculations!A1101-inputs!$B$21)/10000,100%),0) * inputs!$B$18</f>
        <v>2636.4</v>
      </c>
      <c r="H1101" s="22">
        <f>IF(AND(inputs!$B$35="YES", calculations!A1101&gt;=inputs!$B$36,calculations!A1101&lt;inputs!$B$37),inputs!$B$38*MIN(2,inputs!$B$17),0)</f>
        <v>0</v>
      </c>
      <c r="I1101" s="25">
        <f>MIN(inputs!$B$32,A1101)</f>
        <v>20000</v>
      </c>
      <c r="J1101" s="25">
        <f>inputs!$B$29*(1+inputs!$B$33)-MAX(0,inputs!$B$31*(I1101-inputs!$B$30))</f>
        <v>46486.999999999993</v>
      </c>
      <c r="K1101" s="26">
        <f t="shared" si="221"/>
        <v>20000</v>
      </c>
      <c r="L1101" s="25">
        <f>MAX(0,J1101*(1+inputs!$B$33)-MAX(0,inputs!$B$31*(K1101-inputs!$B$30)))</f>
        <v>47184.304999999986</v>
      </c>
      <c r="M1101" s="26">
        <f t="shared" si="222"/>
        <v>29988.888888888891</v>
      </c>
      <c r="N1101" s="25">
        <f>MAX(0,L1101*(1+inputs!$B$33)-MAX(0,inputs!$B$31*(M1101-inputs!$B$30)))</f>
        <v>47009.629574999977</v>
      </c>
      <c r="O1101" s="26">
        <f t="shared" si="223"/>
        <v>39977.777777777781</v>
      </c>
      <c r="P1101" s="25">
        <f>MAX(0,N1101*(1+inputs!$B$33)-MAX(0,inputs!$B$31*(O1101-inputs!$B$30)))</f>
        <v>45933.33401862497</v>
      </c>
      <c r="Q1101" s="26">
        <f t="shared" si="224"/>
        <v>49966.666666666672</v>
      </c>
      <c r="R1101" s="25">
        <f>MAX(0,P1101*(1+inputs!$B$33)-MAX(0,inputs!$B$31*(Q1101-inputs!$B$30)))</f>
        <v>43941.894028904338</v>
      </c>
      <c r="S1101" s="26">
        <f t="shared" si="225"/>
        <v>59955.555555555555</v>
      </c>
      <c r="T1101" s="25">
        <f>MAX(0,R1101*(1+inputs!$B$33)-MAX(0,inputs!$B$31*(S1101-inputs!$B$30)))</f>
        <v>41021.582439337893</v>
      </c>
      <c r="U1101" s="26">
        <f t="shared" si="226"/>
        <v>69944.444444444438</v>
      </c>
      <c r="V1101" s="25">
        <f>MAX(0,T1101*(1+inputs!$B$33)-MAX(0,inputs!$B$31*(U1101-inputs!$B$30)))</f>
        <v>37158.466175927955</v>
      </c>
      <c r="W1101" s="26">
        <f t="shared" si="227"/>
        <v>79933.333333333343</v>
      </c>
      <c r="X1101" s="25">
        <f>MAX(0,V1101*(1+inputs!$B$33)-MAX(0,inputs!$B$31*(W1101-inputs!$B$30)))</f>
        <v>32338.403168566867</v>
      </c>
      <c r="Y1101" s="26">
        <f t="shared" si="228"/>
        <v>89922.222222222219</v>
      </c>
      <c r="Z1101" s="25">
        <f>MAX(0,X1101*(1+inputs!$B$33)-MAX(0,inputs!$B$31*(Y1101-inputs!$B$30)))</f>
        <v>26547.039216095367</v>
      </c>
      <c r="AA1101" s="25">
        <f>MAX(0,Y1101*(1+inputs!$B$33)-MAX(0,inputs!$B$31*(Z1101-inputs!$B$30)))</f>
        <v>90698.382026106963</v>
      </c>
      <c r="AB1101" s="26">
        <f t="shared" si="229"/>
        <v>109900</v>
      </c>
      <c r="AC1101" s="25">
        <f>MAX(0,AA1101*(1+inputs!$B$33)-MAX(0,inputs!$B$31*(AB1101-inputs!$B$30)))</f>
        <v>83984.417756498558</v>
      </c>
      <c r="AD1101" s="26">
        <f>IF(inputs!$B$27="YES",MAX(0,inputs!$B$31*(AB1101-inputs!$B$30)),0)</f>
        <v>0</v>
      </c>
      <c r="AE1101" s="3">
        <f t="shared" si="230"/>
        <v>42196.05</v>
      </c>
      <c r="AF1101" s="1">
        <f t="shared" si="233"/>
        <v>0.62</v>
      </c>
      <c r="AG1101" s="8">
        <f t="shared" si="231"/>
        <v>67703.95</v>
      </c>
    </row>
    <row r="1102" spans="1:33" x14ac:dyDescent="0.2">
      <c r="A1102" s="11">
        <f t="shared" si="232"/>
        <v>110000</v>
      </c>
      <c r="B1102" s="15">
        <f>inputs!$C$3-MAX(0,MIN((calculations!A1102-inputs!$B$8)*0.5,inputs!$C$3))+IF(AND(inputs!$B$23="YES",A1102&lt;=inputs!$B$25),inputs!$B$24,0)</f>
        <v>7570</v>
      </c>
      <c r="C1102" s="15">
        <f>MAX(0,MIN(A1102-B1102,inputs!$C$4)*inputs!$B$3)</f>
        <v>7540.2000000000007</v>
      </c>
      <c r="D1102" s="16">
        <f>MAX(0,(MIN(A1102,inputs!$C$5)-(inputs!$C$4+B1102))*inputs!$B$4)</f>
        <v>25891.600000000002</v>
      </c>
      <c r="E1102" s="16">
        <f>MAX(0, (calculations!A1102-inputs!$C$5)*inputs!$B$5)</f>
        <v>0</v>
      </c>
      <c r="F1102" s="19">
        <f>MAX(0,inputs!$B$13*(MIN(calculations!A1102,inputs!$C$14)-inputs!$C$13))+MAX(0,inputs!$B$14*(calculations!A1102-inputs!$C$14))</f>
        <v>6189.85</v>
      </c>
      <c r="G1102" s="22">
        <f>MAX(MIN((calculations!A1102-inputs!$B$21)/10000,100%),0) * inputs!$B$18</f>
        <v>2636.4</v>
      </c>
      <c r="H1102" s="22">
        <f>IF(AND(inputs!$B$35="YES", calculations!A1102&gt;=inputs!$B$36,calculations!A1102&lt;inputs!$B$37),inputs!$B$38*MIN(2,inputs!$B$17),0)</f>
        <v>0</v>
      </c>
      <c r="I1102" s="25">
        <f>MIN(inputs!$B$32,A1102)</f>
        <v>20000</v>
      </c>
      <c r="J1102" s="25">
        <f>inputs!$B$29*(1+inputs!$B$33)-MAX(0,inputs!$B$31*(I1102-inputs!$B$30))</f>
        <v>46486.999999999993</v>
      </c>
      <c r="K1102" s="26">
        <f t="shared" si="221"/>
        <v>20000</v>
      </c>
      <c r="L1102" s="25">
        <f>MAX(0,J1102*(1+inputs!$B$33)-MAX(0,inputs!$B$31*(K1102-inputs!$B$30)))</f>
        <v>47184.304999999986</v>
      </c>
      <c r="M1102" s="26">
        <f t="shared" si="222"/>
        <v>30000</v>
      </c>
      <c r="N1102" s="25">
        <f>MAX(0,L1102*(1+inputs!$B$33)-MAX(0,inputs!$B$31*(M1102-inputs!$B$30)))</f>
        <v>47008.629574999977</v>
      </c>
      <c r="O1102" s="26">
        <f t="shared" si="223"/>
        <v>40000</v>
      </c>
      <c r="P1102" s="25">
        <f>MAX(0,N1102*(1+inputs!$B$33)-MAX(0,inputs!$B$31*(O1102-inputs!$B$30)))</f>
        <v>45930.31901862497</v>
      </c>
      <c r="Q1102" s="26">
        <f t="shared" si="224"/>
        <v>50000</v>
      </c>
      <c r="R1102" s="25">
        <f>MAX(0,P1102*(1+inputs!$B$33)-MAX(0,inputs!$B$31*(Q1102-inputs!$B$30)))</f>
        <v>43935.833803904337</v>
      </c>
      <c r="S1102" s="26">
        <f t="shared" si="225"/>
        <v>60000</v>
      </c>
      <c r="T1102" s="25">
        <f>MAX(0,R1102*(1+inputs!$B$33)-MAX(0,inputs!$B$31*(S1102-inputs!$B$30)))</f>
        <v>41011.431310962893</v>
      </c>
      <c r="U1102" s="26">
        <f t="shared" si="226"/>
        <v>70000</v>
      </c>
      <c r="V1102" s="25">
        <f>MAX(0,T1102*(1+inputs!$B$33)-MAX(0,inputs!$B$31*(U1102-inputs!$B$30)))</f>
        <v>37143.162780627332</v>
      </c>
      <c r="W1102" s="26">
        <f t="shared" si="227"/>
        <v>80000</v>
      </c>
      <c r="X1102" s="25">
        <f>MAX(0,V1102*(1+inputs!$B$33)-MAX(0,inputs!$B$31*(W1102-inputs!$B$30)))</f>
        <v>32316.87022233674</v>
      </c>
      <c r="Y1102" s="26">
        <f t="shared" si="228"/>
        <v>90000</v>
      </c>
      <c r="Z1102" s="25">
        <f>MAX(0,X1102*(1+inputs!$B$33)-MAX(0,inputs!$B$31*(Y1102-inputs!$B$30)))</f>
        <v>26518.183275671789</v>
      </c>
      <c r="AA1102" s="25">
        <f>MAX(0,Y1102*(1+inputs!$B$33)-MAX(0,inputs!$B$31*(Z1102-inputs!$B$30)))</f>
        <v>90779.923505189523</v>
      </c>
      <c r="AB1102" s="26">
        <f t="shared" si="229"/>
        <v>110000</v>
      </c>
      <c r="AC1102" s="25">
        <f>MAX(0,AA1102*(1+inputs!$B$33)-MAX(0,inputs!$B$31*(AB1102-inputs!$B$30)))</f>
        <v>84058.182357767349</v>
      </c>
      <c r="AD1102" s="26">
        <f>IF(inputs!$B$27="YES",MAX(0,inputs!$B$31*(AB1102-inputs!$B$30)),0)</f>
        <v>0</v>
      </c>
      <c r="AE1102" s="3">
        <f t="shared" si="230"/>
        <v>42258.05</v>
      </c>
      <c r="AF1102" s="1">
        <f t="shared" si="233"/>
        <v>0.62</v>
      </c>
      <c r="AG1102" s="8">
        <f t="shared" si="231"/>
        <v>67741.95</v>
      </c>
    </row>
    <row r="1103" spans="1:33" x14ac:dyDescent="0.2">
      <c r="A1103" s="11">
        <f t="shared" si="232"/>
        <v>110100</v>
      </c>
      <c r="B1103" s="15">
        <f>inputs!$C$3-MAX(0,MIN((calculations!A1103-inputs!$B$8)*0.5,inputs!$C$3))+IF(AND(inputs!$B$23="YES",A1103&lt;=inputs!$B$25),inputs!$B$24,0)</f>
        <v>7520</v>
      </c>
      <c r="C1103" s="15">
        <f>MAX(0,MIN(A1103-B1103,inputs!$C$4)*inputs!$B$3)</f>
        <v>7540.2000000000007</v>
      </c>
      <c r="D1103" s="16">
        <f>MAX(0,(MIN(A1103,inputs!$C$5)-(inputs!$C$4+B1103))*inputs!$B$4)</f>
        <v>25951.600000000002</v>
      </c>
      <c r="E1103" s="16">
        <f>MAX(0, (calculations!A1103-inputs!$C$5)*inputs!$B$5)</f>
        <v>0</v>
      </c>
      <c r="F1103" s="19">
        <f>MAX(0,inputs!$B$13*(MIN(calculations!A1103,inputs!$C$14)-inputs!$C$13))+MAX(0,inputs!$B$14*(calculations!A1103-inputs!$C$14))</f>
        <v>6191.85</v>
      </c>
      <c r="G1103" s="22">
        <f>MAX(MIN((calculations!A1103-inputs!$B$21)/10000,100%),0) * inputs!$B$18</f>
        <v>2636.4</v>
      </c>
      <c r="H1103" s="22">
        <f>IF(AND(inputs!$B$35="YES", calculations!A1103&gt;=inputs!$B$36,calculations!A1103&lt;inputs!$B$37),inputs!$B$38*MIN(2,inputs!$B$17),0)</f>
        <v>0</v>
      </c>
      <c r="I1103" s="25">
        <f>MIN(inputs!$B$32,A1103)</f>
        <v>20000</v>
      </c>
      <c r="J1103" s="25">
        <f>inputs!$B$29*(1+inputs!$B$33)-MAX(0,inputs!$B$31*(I1103-inputs!$B$30))</f>
        <v>46486.999999999993</v>
      </c>
      <c r="K1103" s="26">
        <f t="shared" si="221"/>
        <v>20000</v>
      </c>
      <c r="L1103" s="25">
        <f>MAX(0,J1103*(1+inputs!$B$33)-MAX(0,inputs!$B$31*(K1103-inputs!$B$30)))</f>
        <v>47184.304999999986</v>
      </c>
      <c r="M1103" s="26">
        <f t="shared" si="222"/>
        <v>30011.111111111109</v>
      </c>
      <c r="N1103" s="25">
        <f>MAX(0,L1103*(1+inputs!$B$33)-MAX(0,inputs!$B$31*(M1103-inputs!$B$30)))</f>
        <v>47007.629574999977</v>
      </c>
      <c r="O1103" s="26">
        <f t="shared" si="223"/>
        <v>40022.222222222219</v>
      </c>
      <c r="P1103" s="25">
        <f>MAX(0,N1103*(1+inputs!$B$33)-MAX(0,inputs!$B$31*(O1103-inputs!$B$30)))</f>
        <v>45927.304018624971</v>
      </c>
      <c r="Q1103" s="26">
        <f t="shared" si="224"/>
        <v>50033.333333333328</v>
      </c>
      <c r="R1103" s="25">
        <f>MAX(0,P1103*(1+inputs!$B$33)-MAX(0,inputs!$B$31*(Q1103-inputs!$B$30)))</f>
        <v>43929.773578904336</v>
      </c>
      <c r="S1103" s="26">
        <f t="shared" si="225"/>
        <v>60044.444444444445</v>
      </c>
      <c r="T1103" s="25">
        <f>MAX(0,R1103*(1+inputs!$B$33)-MAX(0,inputs!$B$31*(S1103-inputs!$B$30)))</f>
        <v>41001.280182587892</v>
      </c>
      <c r="U1103" s="26">
        <f t="shared" si="226"/>
        <v>70055.555555555562</v>
      </c>
      <c r="V1103" s="25">
        <f>MAX(0,T1103*(1+inputs!$B$33)-MAX(0,inputs!$B$31*(U1103-inputs!$B$30)))</f>
        <v>37127.859385326701</v>
      </c>
      <c r="W1103" s="26">
        <f t="shared" si="227"/>
        <v>80066.666666666657</v>
      </c>
      <c r="X1103" s="25">
        <f>MAX(0,V1103*(1+inputs!$B$33)-MAX(0,inputs!$B$31*(W1103-inputs!$B$30)))</f>
        <v>32295.337276106602</v>
      </c>
      <c r="Y1103" s="26">
        <f t="shared" si="228"/>
        <v>90077.777777777781</v>
      </c>
      <c r="Z1103" s="25">
        <f>MAX(0,X1103*(1+inputs!$B$33)-MAX(0,inputs!$B$31*(Y1103-inputs!$B$30)))</f>
        <v>26489.327335248199</v>
      </c>
      <c r="AA1103" s="25">
        <f>MAX(0,Y1103*(1+inputs!$B$33)-MAX(0,inputs!$B$31*(Z1103-inputs!$B$30)))</f>
        <v>90861.464984272097</v>
      </c>
      <c r="AB1103" s="26">
        <f t="shared" si="229"/>
        <v>110100</v>
      </c>
      <c r="AC1103" s="25">
        <f>MAX(0,AA1103*(1+inputs!$B$33)-MAX(0,inputs!$B$31*(AB1103-inputs!$B$30)))</f>
        <v>84131.94695903617</v>
      </c>
      <c r="AD1103" s="26">
        <f>IF(inputs!$B$27="YES",MAX(0,inputs!$B$31*(AB1103-inputs!$B$30)),0)</f>
        <v>0</v>
      </c>
      <c r="AE1103" s="3">
        <f t="shared" si="230"/>
        <v>42320.05</v>
      </c>
      <c r="AF1103" s="1">
        <f t="shared" si="233"/>
        <v>0.62</v>
      </c>
      <c r="AG1103" s="8">
        <f t="shared" si="231"/>
        <v>67779.95</v>
      </c>
    </row>
    <row r="1104" spans="1:33" x14ac:dyDescent="0.2">
      <c r="A1104" s="11">
        <f t="shared" si="232"/>
        <v>110200</v>
      </c>
      <c r="B1104" s="15">
        <f>inputs!$C$3-MAX(0,MIN((calculations!A1104-inputs!$B$8)*0.5,inputs!$C$3))+IF(AND(inputs!$B$23="YES",A1104&lt;=inputs!$B$25),inputs!$B$24,0)</f>
        <v>7470</v>
      </c>
      <c r="C1104" s="15">
        <f>MAX(0,MIN(A1104-B1104,inputs!$C$4)*inputs!$B$3)</f>
        <v>7540.2000000000007</v>
      </c>
      <c r="D1104" s="16">
        <f>MAX(0,(MIN(A1104,inputs!$C$5)-(inputs!$C$4+B1104))*inputs!$B$4)</f>
        <v>26011.600000000002</v>
      </c>
      <c r="E1104" s="16">
        <f>MAX(0, (calculations!A1104-inputs!$C$5)*inputs!$B$5)</f>
        <v>0</v>
      </c>
      <c r="F1104" s="19">
        <f>MAX(0,inputs!$B$13*(MIN(calculations!A1104,inputs!$C$14)-inputs!$C$13))+MAX(0,inputs!$B$14*(calculations!A1104-inputs!$C$14))</f>
        <v>6193.85</v>
      </c>
      <c r="G1104" s="22">
        <f>MAX(MIN((calculations!A1104-inputs!$B$21)/10000,100%),0) * inputs!$B$18</f>
        <v>2636.4</v>
      </c>
      <c r="H1104" s="22">
        <f>IF(AND(inputs!$B$35="YES", calculations!A1104&gt;=inputs!$B$36,calculations!A1104&lt;inputs!$B$37),inputs!$B$38*MIN(2,inputs!$B$17),0)</f>
        <v>0</v>
      </c>
      <c r="I1104" s="25">
        <f>MIN(inputs!$B$32,A1104)</f>
        <v>20000</v>
      </c>
      <c r="J1104" s="25">
        <f>inputs!$B$29*(1+inputs!$B$33)-MAX(0,inputs!$B$31*(I1104-inputs!$B$30))</f>
        <v>46486.999999999993</v>
      </c>
      <c r="K1104" s="26">
        <f t="shared" si="221"/>
        <v>20000</v>
      </c>
      <c r="L1104" s="25">
        <f>MAX(0,J1104*(1+inputs!$B$33)-MAX(0,inputs!$B$31*(K1104-inputs!$B$30)))</f>
        <v>47184.304999999986</v>
      </c>
      <c r="M1104" s="26">
        <f t="shared" si="222"/>
        <v>30022.222222222223</v>
      </c>
      <c r="N1104" s="25">
        <f>MAX(0,L1104*(1+inputs!$B$33)-MAX(0,inputs!$B$31*(M1104-inputs!$B$30)))</f>
        <v>47006.629574999977</v>
      </c>
      <c r="O1104" s="26">
        <f t="shared" si="223"/>
        <v>40044.444444444445</v>
      </c>
      <c r="P1104" s="25">
        <f>MAX(0,N1104*(1+inputs!$B$33)-MAX(0,inputs!$B$31*(O1104-inputs!$B$30)))</f>
        <v>45924.289018624972</v>
      </c>
      <c r="Q1104" s="26">
        <f t="shared" si="224"/>
        <v>50066.666666666672</v>
      </c>
      <c r="R1104" s="25">
        <f>MAX(0,P1104*(1+inputs!$B$33)-MAX(0,inputs!$B$31*(Q1104-inputs!$B$30)))</f>
        <v>43923.713353904343</v>
      </c>
      <c r="S1104" s="26">
        <f t="shared" si="225"/>
        <v>60088.888888888891</v>
      </c>
      <c r="T1104" s="25">
        <f>MAX(0,R1104*(1+inputs!$B$33)-MAX(0,inputs!$B$31*(S1104-inputs!$B$30)))</f>
        <v>40991.129054212899</v>
      </c>
      <c r="U1104" s="26">
        <f t="shared" si="226"/>
        <v>70111.111111111109</v>
      </c>
      <c r="V1104" s="25">
        <f>MAX(0,T1104*(1+inputs!$B$33)-MAX(0,inputs!$B$31*(U1104-inputs!$B$30)))</f>
        <v>37112.555990026085</v>
      </c>
      <c r="W1104" s="26">
        <f t="shared" si="227"/>
        <v>80133.333333333343</v>
      </c>
      <c r="X1104" s="25">
        <f>MAX(0,V1104*(1+inputs!$B$33)-MAX(0,inputs!$B$31*(W1104-inputs!$B$30)))</f>
        <v>32273.804329876468</v>
      </c>
      <c r="Y1104" s="26">
        <f t="shared" si="228"/>
        <v>90155.555555555562</v>
      </c>
      <c r="Z1104" s="25">
        <f>MAX(0,X1104*(1+inputs!$B$33)-MAX(0,inputs!$B$31*(Y1104-inputs!$B$30)))</f>
        <v>26460.471394824614</v>
      </c>
      <c r="AA1104" s="25">
        <f>MAX(0,Y1104*(1+inputs!$B$33)-MAX(0,inputs!$B$31*(Z1104-inputs!$B$30)))</f>
        <v>90943.006463354672</v>
      </c>
      <c r="AB1104" s="26">
        <f t="shared" si="229"/>
        <v>110200</v>
      </c>
      <c r="AC1104" s="25">
        <f>MAX(0,AA1104*(1+inputs!$B$33)-MAX(0,inputs!$B$31*(AB1104-inputs!$B$30)))</f>
        <v>84205.711560304975</v>
      </c>
      <c r="AD1104" s="26">
        <f>IF(inputs!$B$27="YES",MAX(0,inputs!$B$31*(AB1104-inputs!$B$30)),0)</f>
        <v>0</v>
      </c>
      <c r="AE1104" s="3">
        <f t="shared" si="230"/>
        <v>42382.05</v>
      </c>
      <c r="AF1104" s="1">
        <f t="shared" si="233"/>
        <v>0.62</v>
      </c>
      <c r="AG1104" s="8">
        <f t="shared" si="231"/>
        <v>67817.95</v>
      </c>
    </row>
    <row r="1105" spans="1:33" x14ac:dyDescent="0.2">
      <c r="A1105" s="11">
        <f t="shared" si="232"/>
        <v>110300</v>
      </c>
      <c r="B1105" s="15">
        <f>inputs!$C$3-MAX(0,MIN((calculations!A1105-inputs!$B$8)*0.5,inputs!$C$3))+IF(AND(inputs!$B$23="YES",A1105&lt;=inputs!$B$25),inputs!$B$24,0)</f>
        <v>7420</v>
      </c>
      <c r="C1105" s="15">
        <f>MAX(0,MIN(A1105-B1105,inputs!$C$4)*inputs!$B$3)</f>
        <v>7540.2000000000007</v>
      </c>
      <c r="D1105" s="16">
        <f>MAX(0,(MIN(A1105,inputs!$C$5)-(inputs!$C$4+B1105))*inputs!$B$4)</f>
        <v>26071.600000000002</v>
      </c>
      <c r="E1105" s="16">
        <f>MAX(0, (calculations!A1105-inputs!$C$5)*inputs!$B$5)</f>
        <v>0</v>
      </c>
      <c r="F1105" s="19">
        <f>MAX(0,inputs!$B$13*(MIN(calculations!A1105,inputs!$C$14)-inputs!$C$13))+MAX(0,inputs!$B$14*(calculations!A1105-inputs!$C$14))</f>
        <v>6195.85</v>
      </c>
      <c r="G1105" s="22">
        <f>MAX(MIN((calculations!A1105-inputs!$B$21)/10000,100%),0) * inputs!$B$18</f>
        <v>2636.4</v>
      </c>
      <c r="H1105" s="22">
        <f>IF(AND(inputs!$B$35="YES", calculations!A1105&gt;=inputs!$B$36,calculations!A1105&lt;inputs!$B$37),inputs!$B$38*MIN(2,inputs!$B$17),0)</f>
        <v>0</v>
      </c>
      <c r="I1105" s="25">
        <f>MIN(inputs!$B$32,A1105)</f>
        <v>20000</v>
      </c>
      <c r="J1105" s="25">
        <f>inputs!$B$29*(1+inputs!$B$33)-MAX(0,inputs!$B$31*(I1105-inputs!$B$30))</f>
        <v>46486.999999999993</v>
      </c>
      <c r="K1105" s="26">
        <f t="shared" si="221"/>
        <v>20000</v>
      </c>
      <c r="L1105" s="25">
        <f>MAX(0,J1105*(1+inputs!$B$33)-MAX(0,inputs!$B$31*(K1105-inputs!$B$30)))</f>
        <v>47184.304999999986</v>
      </c>
      <c r="M1105" s="26">
        <f t="shared" si="222"/>
        <v>30033.333333333336</v>
      </c>
      <c r="N1105" s="25">
        <f>MAX(0,L1105*(1+inputs!$B$33)-MAX(0,inputs!$B$31*(M1105-inputs!$B$30)))</f>
        <v>47005.629574999977</v>
      </c>
      <c r="O1105" s="26">
        <f t="shared" si="223"/>
        <v>40066.666666666672</v>
      </c>
      <c r="P1105" s="25">
        <f>MAX(0,N1105*(1+inputs!$B$33)-MAX(0,inputs!$B$31*(O1105-inputs!$B$30)))</f>
        <v>45921.274018624972</v>
      </c>
      <c r="Q1105" s="26">
        <f t="shared" si="224"/>
        <v>50100</v>
      </c>
      <c r="R1105" s="25">
        <f>MAX(0,P1105*(1+inputs!$B$33)-MAX(0,inputs!$B$31*(Q1105-inputs!$B$30)))</f>
        <v>43917.653128904341</v>
      </c>
      <c r="S1105" s="26">
        <f t="shared" si="225"/>
        <v>60133.333333333336</v>
      </c>
      <c r="T1105" s="25">
        <f>MAX(0,R1105*(1+inputs!$B$33)-MAX(0,inputs!$B$31*(S1105-inputs!$B$30)))</f>
        <v>40980.977925837899</v>
      </c>
      <c r="U1105" s="26">
        <f t="shared" si="226"/>
        <v>70166.666666666657</v>
      </c>
      <c r="V1105" s="25">
        <f>MAX(0,T1105*(1+inputs!$B$33)-MAX(0,inputs!$B$31*(U1105-inputs!$B$30)))</f>
        <v>37097.252594725462</v>
      </c>
      <c r="W1105" s="26">
        <f t="shared" si="227"/>
        <v>80200</v>
      </c>
      <c r="X1105" s="25">
        <f>MAX(0,V1105*(1+inputs!$B$33)-MAX(0,inputs!$B$31*(W1105-inputs!$B$30)))</f>
        <v>32252.271383646341</v>
      </c>
      <c r="Y1105" s="26">
        <f t="shared" si="228"/>
        <v>90233.333333333328</v>
      </c>
      <c r="Z1105" s="25">
        <f>MAX(0,X1105*(1+inputs!$B$33)-MAX(0,inputs!$B$31*(Y1105-inputs!$B$30)))</f>
        <v>26431.615454401035</v>
      </c>
      <c r="AA1105" s="25">
        <f>MAX(0,Y1105*(1+inputs!$B$33)-MAX(0,inputs!$B$31*(Z1105-inputs!$B$30)))</f>
        <v>91024.547942437217</v>
      </c>
      <c r="AB1105" s="26">
        <f t="shared" si="229"/>
        <v>110300</v>
      </c>
      <c r="AC1105" s="25">
        <f>MAX(0,AA1105*(1+inputs!$B$33)-MAX(0,inputs!$B$31*(AB1105-inputs!$B$30)))</f>
        <v>84279.476161573766</v>
      </c>
      <c r="AD1105" s="26">
        <f>IF(inputs!$B$27="YES",MAX(0,inputs!$B$31*(AB1105-inputs!$B$30)),0)</f>
        <v>0</v>
      </c>
      <c r="AE1105" s="3">
        <f t="shared" si="230"/>
        <v>42444.05</v>
      </c>
      <c r="AF1105" s="1">
        <f t="shared" si="233"/>
        <v>0.62</v>
      </c>
      <c r="AG1105" s="8">
        <f t="shared" si="231"/>
        <v>67855.95</v>
      </c>
    </row>
    <row r="1106" spans="1:33" x14ac:dyDescent="0.2">
      <c r="A1106" s="11">
        <f t="shared" si="232"/>
        <v>110400</v>
      </c>
      <c r="B1106" s="15">
        <f>inputs!$C$3-MAX(0,MIN((calculations!A1106-inputs!$B$8)*0.5,inputs!$C$3))+IF(AND(inputs!$B$23="YES",A1106&lt;=inputs!$B$25),inputs!$B$24,0)</f>
        <v>7370</v>
      </c>
      <c r="C1106" s="15">
        <f>MAX(0,MIN(A1106-B1106,inputs!$C$4)*inputs!$B$3)</f>
        <v>7540.2000000000007</v>
      </c>
      <c r="D1106" s="16">
        <f>MAX(0,(MIN(A1106,inputs!$C$5)-(inputs!$C$4+B1106))*inputs!$B$4)</f>
        <v>26131.600000000002</v>
      </c>
      <c r="E1106" s="16">
        <f>MAX(0, (calculations!A1106-inputs!$C$5)*inputs!$B$5)</f>
        <v>0</v>
      </c>
      <c r="F1106" s="19">
        <f>MAX(0,inputs!$B$13*(MIN(calculations!A1106,inputs!$C$14)-inputs!$C$13))+MAX(0,inputs!$B$14*(calculations!A1106-inputs!$C$14))</f>
        <v>6197.85</v>
      </c>
      <c r="G1106" s="22">
        <f>MAX(MIN((calculations!A1106-inputs!$B$21)/10000,100%),0) * inputs!$B$18</f>
        <v>2636.4</v>
      </c>
      <c r="H1106" s="22">
        <f>IF(AND(inputs!$B$35="YES", calculations!A1106&gt;=inputs!$B$36,calculations!A1106&lt;inputs!$B$37),inputs!$B$38*MIN(2,inputs!$B$17),0)</f>
        <v>0</v>
      </c>
      <c r="I1106" s="25">
        <f>MIN(inputs!$B$32,A1106)</f>
        <v>20000</v>
      </c>
      <c r="J1106" s="25">
        <f>inputs!$B$29*(1+inputs!$B$33)-MAX(0,inputs!$B$31*(I1106-inputs!$B$30))</f>
        <v>46486.999999999993</v>
      </c>
      <c r="K1106" s="26">
        <f t="shared" si="221"/>
        <v>20000</v>
      </c>
      <c r="L1106" s="25">
        <f>MAX(0,J1106*(1+inputs!$B$33)-MAX(0,inputs!$B$31*(K1106-inputs!$B$30)))</f>
        <v>47184.304999999986</v>
      </c>
      <c r="M1106" s="26">
        <f t="shared" si="222"/>
        <v>30044.444444444445</v>
      </c>
      <c r="N1106" s="25">
        <f>MAX(0,L1106*(1+inputs!$B$33)-MAX(0,inputs!$B$31*(M1106-inputs!$B$30)))</f>
        <v>47004.629574999977</v>
      </c>
      <c r="O1106" s="26">
        <f t="shared" si="223"/>
        <v>40088.888888888891</v>
      </c>
      <c r="P1106" s="25">
        <f>MAX(0,N1106*(1+inputs!$B$33)-MAX(0,inputs!$B$31*(O1106-inputs!$B$30)))</f>
        <v>45918.259018624973</v>
      </c>
      <c r="Q1106" s="26">
        <f t="shared" si="224"/>
        <v>50133.333333333328</v>
      </c>
      <c r="R1106" s="25">
        <f>MAX(0,P1106*(1+inputs!$B$33)-MAX(0,inputs!$B$31*(Q1106-inputs!$B$30)))</f>
        <v>43911.59290390434</v>
      </c>
      <c r="S1106" s="26">
        <f t="shared" si="225"/>
        <v>60177.777777777781</v>
      </c>
      <c r="T1106" s="25">
        <f>MAX(0,R1106*(1+inputs!$B$33)-MAX(0,inputs!$B$31*(S1106-inputs!$B$30)))</f>
        <v>40970.826797462898</v>
      </c>
      <c r="U1106" s="26">
        <f t="shared" si="226"/>
        <v>70222.222222222219</v>
      </c>
      <c r="V1106" s="25">
        <f>MAX(0,T1106*(1+inputs!$B$33)-MAX(0,inputs!$B$31*(U1106-inputs!$B$30)))</f>
        <v>37081.949199424838</v>
      </c>
      <c r="W1106" s="26">
        <f t="shared" si="227"/>
        <v>80266.666666666657</v>
      </c>
      <c r="X1106" s="25">
        <f>MAX(0,V1106*(1+inputs!$B$33)-MAX(0,inputs!$B$31*(W1106-inputs!$B$30)))</f>
        <v>32230.73843741621</v>
      </c>
      <c r="Y1106" s="26">
        <f t="shared" si="228"/>
        <v>90311.111111111109</v>
      </c>
      <c r="Z1106" s="25">
        <f>MAX(0,X1106*(1+inputs!$B$33)-MAX(0,inputs!$B$31*(Y1106-inputs!$B$30)))</f>
        <v>26402.759513977453</v>
      </c>
      <c r="AA1106" s="25">
        <f>MAX(0,Y1106*(1+inputs!$B$33)-MAX(0,inputs!$B$31*(Z1106-inputs!$B$30)))</f>
        <v>91106.089421519791</v>
      </c>
      <c r="AB1106" s="26">
        <f t="shared" si="229"/>
        <v>110400</v>
      </c>
      <c r="AC1106" s="25">
        <f>MAX(0,AA1106*(1+inputs!$B$33)-MAX(0,inputs!$B$31*(AB1106-inputs!$B$30)))</f>
        <v>84353.240762842572</v>
      </c>
      <c r="AD1106" s="26">
        <f>IF(inputs!$B$27="YES",MAX(0,inputs!$B$31*(AB1106-inputs!$B$30)),0)</f>
        <v>0</v>
      </c>
      <c r="AE1106" s="3">
        <f t="shared" si="230"/>
        <v>42506.05</v>
      </c>
      <c r="AF1106" s="1">
        <f t="shared" si="233"/>
        <v>0.62</v>
      </c>
      <c r="AG1106" s="8">
        <f t="shared" si="231"/>
        <v>67893.95</v>
      </c>
    </row>
    <row r="1107" spans="1:33" x14ac:dyDescent="0.2">
      <c r="A1107" s="11">
        <f t="shared" si="232"/>
        <v>110500</v>
      </c>
      <c r="B1107" s="15">
        <f>inputs!$C$3-MAX(0,MIN((calculations!A1107-inputs!$B$8)*0.5,inputs!$C$3))+IF(AND(inputs!$B$23="YES",A1107&lt;=inputs!$B$25),inputs!$B$24,0)</f>
        <v>7320</v>
      </c>
      <c r="C1107" s="15">
        <f>MAX(0,MIN(A1107-B1107,inputs!$C$4)*inputs!$B$3)</f>
        <v>7540.2000000000007</v>
      </c>
      <c r="D1107" s="16">
        <f>MAX(0,(MIN(A1107,inputs!$C$5)-(inputs!$C$4+B1107))*inputs!$B$4)</f>
        <v>26191.600000000002</v>
      </c>
      <c r="E1107" s="16">
        <f>MAX(0, (calculations!A1107-inputs!$C$5)*inputs!$B$5)</f>
        <v>0</v>
      </c>
      <c r="F1107" s="19">
        <f>MAX(0,inputs!$B$13*(MIN(calculations!A1107,inputs!$C$14)-inputs!$C$13))+MAX(0,inputs!$B$14*(calculations!A1107-inputs!$C$14))</f>
        <v>6199.85</v>
      </c>
      <c r="G1107" s="22">
        <f>MAX(MIN((calculations!A1107-inputs!$B$21)/10000,100%),0) * inputs!$B$18</f>
        <v>2636.4</v>
      </c>
      <c r="H1107" s="22">
        <f>IF(AND(inputs!$B$35="YES", calculations!A1107&gt;=inputs!$B$36,calculations!A1107&lt;inputs!$B$37),inputs!$B$38*MIN(2,inputs!$B$17),0)</f>
        <v>0</v>
      </c>
      <c r="I1107" s="25">
        <f>MIN(inputs!$B$32,A1107)</f>
        <v>20000</v>
      </c>
      <c r="J1107" s="25">
        <f>inputs!$B$29*(1+inputs!$B$33)-MAX(0,inputs!$B$31*(I1107-inputs!$B$30))</f>
        <v>46486.999999999993</v>
      </c>
      <c r="K1107" s="26">
        <f t="shared" si="221"/>
        <v>20000</v>
      </c>
      <c r="L1107" s="25">
        <f>MAX(0,J1107*(1+inputs!$B$33)-MAX(0,inputs!$B$31*(K1107-inputs!$B$30)))</f>
        <v>47184.304999999986</v>
      </c>
      <c r="M1107" s="26">
        <f t="shared" si="222"/>
        <v>30055.555555555555</v>
      </c>
      <c r="N1107" s="25">
        <f>MAX(0,L1107*(1+inputs!$B$33)-MAX(0,inputs!$B$31*(M1107-inputs!$B$30)))</f>
        <v>47003.629574999977</v>
      </c>
      <c r="O1107" s="26">
        <f t="shared" si="223"/>
        <v>40111.111111111109</v>
      </c>
      <c r="P1107" s="25">
        <f>MAX(0,N1107*(1+inputs!$B$33)-MAX(0,inputs!$B$31*(O1107-inputs!$B$30)))</f>
        <v>45915.244018624973</v>
      </c>
      <c r="Q1107" s="26">
        <f t="shared" si="224"/>
        <v>50166.666666666672</v>
      </c>
      <c r="R1107" s="25">
        <f>MAX(0,P1107*(1+inputs!$B$33)-MAX(0,inputs!$B$31*(Q1107-inputs!$B$30)))</f>
        <v>43905.532678904339</v>
      </c>
      <c r="S1107" s="26">
        <f t="shared" si="225"/>
        <v>60222.222222222219</v>
      </c>
      <c r="T1107" s="25">
        <f>MAX(0,R1107*(1+inputs!$B$33)-MAX(0,inputs!$B$31*(S1107-inputs!$B$30)))</f>
        <v>40960.675669087897</v>
      </c>
      <c r="U1107" s="26">
        <f t="shared" si="226"/>
        <v>70277.777777777781</v>
      </c>
      <c r="V1107" s="25">
        <f>MAX(0,T1107*(1+inputs!$B$33)-MAX(0,inputs!$B$31*(U1107-inputs!$B$30)))</f>
        <v>37066.645804124208</v>
      </c>
      <c r="W1107" s="26">
        <f t="shared" si="227"/>
        <v>80333.333333333343</v>
      </c>
      <c r="X1107" s="25">
        <f>MAX(0,V1107*(1+inputs!$B$33)-MAX(0,inputs!$B$31*(W1107-inputs!$B$30)))</f>
        <v>32209.205491186061</v>
      </c>
      <c r="Y1107" s="26">
        <f t="shared" si="228"/>
        <v>90388.888888888891</v>
      </c>
      <c r="Z1107" s="25">
        <f>MAX(0,X1107*(1+inputs!$B$33)-MAX(0,inputs!$B$31*(Y1107-inputs!$B$30)))</f>
        <v>26373.903573553849</v>
      </c>
      <c r="AA1107" s="25">
        <f>MAX(0,Y1107*(1+inputs!$B$33)-MAX(0,inputs!$B$31*(Z1107-inputs!$B$30)))</f>
        <v>91187.630900602366</v>
      </c>
      <c r="AB1107" s="26">
        <f t="shared" si="229"/>
        <v>110500</v>
      </c>
      <c r="AC1107" s="25">
        <f>MAX(0,AA1107*(1+inputs!$B$33)-MAX(0,inputs!$B$31*(AB1107-inputs!$B$30)))</f>
        <v>84427.005364111392</v>
      </c>
      <c r="AD1107" s="26">
        <f>IF(inputs!$B$27="YES",MAX(0,inputs!$B$31*(AB1107-inputs!$B$30)),0)</f>
        <v>0</v>
      </c>
      <c r="AE1107" s="3">
        <f t="shared" si="230"/>
        <v>42568.05</v>
      </c>
      <c r="AF1107" s="1">
        <f t="shared" si="233"/>
        <v>0.62</v>
      </c>
      <c r="AG1107" s="8">
        <f t="shared" si="231"/>
        <v>67931.95</v>
      </c>
    </row>
    <row r="1108" spans="1:33" x14ac:dyDescent="0.2">
      <c r="A1108" s="11">
        <f t="shared" si="232"/>
        <v>110600</v>
      </c>
      <c r="B1108" s="15">
        <f>inputs!$C$3-MAX(0,MIN((calculations!A1108-inputs!$B$8)*0.5,inputs!$C$3))+IF(AND(inputs!$B$23="YES",A1108&lt;=inputs!$B$25),inputs!$B$24,0)</f>
        <v>7270</v>
      </c>
      <c r="C1108" s="15">
        <f>MAX(0,MIN(A1108-B1108,inputs!$C$4)*inputs!$B$3)</f>
        <v>7540.2000000000007</v>
      </c>
      <c r="D1108" s="16">
        <f>MAX(0,(MIN(A1108,inputs!$C$5)-(inputs!$C$4+B1108))*inputs!$B$4)</f>
        <v>26251.600000000002</v>
      </c>
      <c r="E1108" s="16">
        <f>MAX(0, (calculations!A1108-inputs!$C$5)*inputs!$B$5)</f>
        <v>0</v>
      </c>
      <c r="F1108" s="19">
        <f>MAX(0,inputs!$B$13*(MIN(calculations!A1108,inputs!$C$14)-inputs!$C$13))+MAX(0,inputs!$B$14*(calculations!A1108-inputs!$C$14))</f>
        <v>6201.85</v>
      </c>
      <c r="G1108" s="22">
        <f>MAX(MIN((calculations!A1108-inputs!$B$21)/10000,100%),0) * inputs!$B$18</f>
        <v>2636.4</v>
      </c>
      <c r="H1108" s="22">
        <f>IF(AND(inputs!$B$35="YES", calculations!A1108&gt;=inputs!$B$36,calculations!A1108&lt;inputs!$B$37),inputs!$B$38*MIN(2,inputs!$B$17),0)</f>
        <v>0</v>
      </c>
      <c r="I1108" s="25">
        <f>MIN(inputs!$B$32,A1108)</f>
        <v>20000</v>
      </c>
      <c r="J1108" s="25">
        <f>inputs!$B$29*(1+inputs!$B$33)-MAX(0,inputs!$B$31*(I1108-inputs!$B$30))</f>
        <v>46486.999999999993</v>
      </c>
      <c r="K1108" s="26">
        <f t="shared" si="221"/>
        <v>20000</v>
      </c>
      <c r="L1108" s="25">
        <f>MAX(0,J1108*(1+inputs!$B$33)-MAX(0,inputs!$B$31*(K1108-inputs!$B$30)))</f>
        <v>47184.304999999986</v>
      </c>
      <c r="M1108" s="26">
        <f t="shared" si="222"/>
        <v>30066.666666666664</v>
      </c>
      <c r="N1108" s="25">
        <f>MAX(0,L1108*(1+inputs!$B$33)-MAX(0,inputs!$B$31*(M1108-inputs!$B$30)))</f>
        <v>47002.629574999977</v>
      </c>
      <c r="O1108" s="26">
        <f t="shared" si="223"/>
        <v>40133.333333333328</v>
      </c>
      <c r="P1108" s="25">
        <f>MAX(0,N1108*(1+inputs!$B$33)-MAX(0,inputs!$B$31*(O1108-inputs!$B$30)))</f>
        <v>45912.229018624967</v>
      </c>
      <c r="Q1108" s="26">
        <f t="shared" si="224"/>
        <v>50200</v>
      </c>
      <c r="R1108" s="25">
        <f>MAX(0,P1108*(1+inputs!$B$33)-MAX(0,inputs!$B$31*(Q1108-inputs!$B$30)))</f>
        <v>43899.472453904331</v>
      </c>
      <c r="S1108" s="26">
        <f t="shared" si="225"/>
        <v>60266.666666666664</v>
      </c>
      <c r="T1108" s="25">
        <f>MAX(0,R1108*(1+inputs!$B$33)-MAX(0,inputs!$B$31*(S1108-inputs!$B$30)))</f>
        <v>40950.52454071289</v>
      </c>
      <c r="U1108" s="26">
        <f t="shared" si="226"/>
        <v>70333.333333333343</v>
      </c>
      <c r="V1108" s="25">
        <f>MAX(0,T1108*(1+inputs!$B$33)-MAX(0,inputs!$B$31*(U1108-inputs!$B$30)))</f>
        <v>37051.342408823577</v>
      </c>
      <c r="W1108" s="26">
        <f t="shared" si="227"/>
        <v>80400</v>
      </c>
      <c r="X1108" s="25">
        <f>MAX(0,V1108*(1+inputs!$B$33)-MAX(0,inputs!$B$31*(W1108-inputs!$B$30)))</f>
        <v>32187.672544955927</v>
      </c>
      <c r="Y1108" s="26">
        <f t="shared" si="228"/>
        <v>90466.666666666672</v>
      </c>
      <c r="Z1108" s="25">
        <f>MAX(0,X1108*(1+inputs!$B$33)-MAX(0,inputs!$B$31*(Y1108-inputs!$B$30)))</f>
        <v>26345.047633130263</v>
      </c>
      <c r="AA1108" s="25">
        <f>MAX(0,Y1108*(1+inputs!$B$33)-MAX(0,inputs!$B$31*(Z1108-inputs!$B$30)))</f>
        <v>91269.17237968494</v>
      </c>
      <c r="AB1108" s="26">
        <f t="shared" si="229"/>
        <v>110600</v>
      </c>
      <c r="AC1108" s="25">
        <f>MAX(0,AA1108*(1+inputs!$B$33)-MAX(0,inputs!$B$31*(AB1108-inputs!$B$30)))</f>
        <v>84500.769965380197</v>
      </c>
      <c r="AD1108" s="26">
        <f>IF(inputs!$B$27="YES",MAX(0,inputs!$B$31*(AB1108-inputs!$B$30)),0)</f>
        <v>0</v>
      </c>
      <c r="AE1108" s="3">
        <f t="shared" si="230"/>
        <v>42630.05</v>
      </c>
      <c r="AF1108" s="1">
        <f t="shared" si="233"/>
        <v>0.62</v>
      </c>
      <c r="AG1108" s="8">
        <f t="shared" si="231"/>
        <v>67969.95</v>
      </c>
    </row>
    <row r="1109" spans="1:33" x14ac:dyDescent="0.2">
      <c r="A1109" s="11">
        <f t="shared" si="232"/>
        <v>110700</v>
      </c>
      <c r="B1109" s="15">
        <f>inputs!$C$3-MAX(0,MIN((calculations!A1109-inputs!$B$8)*0.5,inputs!$C$3))+IF(AND(inputs!$B$23="YES",A1109&lt;=inputs!$B$25),inputs!$B$24,0)</f>
        <v>7220</v>
      </c>
      <c r="C1109" s="15">
        <f>MAX(0,MIN(A1109-B1109,inputs!$C$4)*inputs!$B$3)</f>
        <v>7540.2000000000007</v>
      </c>
      <c r="D1109" s="16">
        <f>MAX(0,(MIN(A1109,inputs!$C$5)-(inputs!$C$4+B1109))*inputs!$B$4)</f>
        <v>26311.600000000002</v>
      </c>
      <c r="E1109" s="16">
        <f>MAX(0, (calculations!A1109-inputs!$C$5)*inputs!$B$5)</f>
        <v>0</v>
      </c>
      <c r="F1109" s="19">
        <f>MAX(0,inputs!$B$13*(MIN(calculations!A1109,inputs!$C$14)-inputs!$C$13))+MAX(0,inputs!$B$14*(calculations!A1109-inputs!$C$14))</f>
        <v>6203.85</v>
      </c>
      <c r="G1109" s="22">
        <f>MAX(MIN((calculations!A1109-inputs!$B$21)/10000,100%),0) * inputs!$B$18</f>
        <v>2636.4</v>
      </c>
      <c r="H1109" s="22">
        <f>IF(AND(inputs!$B$35="YES", calculations!A1109&gt;=inputs!$B$36,calculations!A1109&lt;inputs!$B$37),inputs!$B$38*MIN(2,inputs!$B$17),0)</f>
        <v>0</v>
      </c>
      <c r="I1109" s="25">
        <f>MIN(inputs!$B$32,A1109)</f>
        <v>20000</v>
      </c>
      <c r="J1109" s="25">
        <f>inputs!$B$29*(1+inputs!$B$33)-MAX(0,inputs!$B$31*(I1109-inputs!$B$30))</f>
        <v>46486.999999999993</v>
      </c>
      <c r="K1109" s="26">
        <f t="shared" si="221"/>
        <v>20000</v>
      </c>
      <c r="L1109" s="25">
        <f>MAX(0,J1109*(1+inputs!$B$33)-MAX(0,inputs!$B$31*(K1109-inputs!$B$30)))</f>
        <v>47184.304999999986</v>
      </c>
      <c r="M1109" s="26">
        <f t="shared" si="222"/>
        <v>30077.777777777777</v>
      </c>
      <c r="N1109" s="25">
        <f>MAX(0,L1109*(1+inputs!$B$33)-MAX(0,inputs!$B$31*(M1109-inputs!$B$30)))</f>
        <v>47001.629574999977</v>
      </c>
      <c r="O1109" s="26">
        <f t="shared" si="223"/>
        <v>40155.555555555555</v>
      </c>
      <c r="P1109" s="25">
        <f>MAX(0,N1109*(1+inputs!$B$33)-MAX(0,inputs!$B$31*(O1109-inputs!$B$30)))</f>
        <v>45909.214018624967</v>
      </c>
      <c r="Q1109" s="26">
        <f t="shared" si="224"/>
        <v>50233.333333333328</v>
      </c>
      <c r="R1109" s="25">
        <f>MAX(0,P1109*(1+inputs!$B$33)-MAX(0,inputs!$B$31*(Q1109-inputs!$B$30)))</f>
        <v>43893.412228904337</v>
      </c>
      <c r="S1109" s="26">
        <f t="shared" si="225"/>
        <v>60311.111111111109</v>
      </c>
      <c r="T1109" s="25">
        <f>MAX(0,R1109*(1+inputs!$B$33)-MAX(0,inputs!$B$31*(S1109-inputs!$B$30)))</f>
        <v>40940.373412337896</v>
      </c>
      <c r="U1109" s="26">
        <f t="shared" si="226"/>
        <v>70388.888888888891</v>
      </c>
      <c r="V1109" s="25">
        <f>MAX(0,T1109*(1+inputs!$B$33)-MAX(0,inputs!$B$31*(U1109-inputs!$B$30)))</f>
        <v>37036.039013522961</v>
      </c>
      <c r="W1109" s="26">
        <f t="shared" si="227"/>
        <v>80466.666666666657</v>
      </c>
      <c r="X1109" s="25">
        <f>MAX(0,V1109*(1+inputs!$B$33)-MAX(0,inputs!$B$31*(W1109-inputs!$B$30)))</f>
        <v>32166.139598725804</v>
      </c>
      <c r="Y1109" s="26">
        <f t="shared" si="228"/>
        <v>90544.444444444438</v>
      </c>
      <c r="Z1109" s="25">
        <f>MAX(0,X1109*(1+inputs!$B$33)-MAX(0,inputs!$B$31*(Y1109-inputs!$B$30)))</f>
        <v>26316.191692706689</v>
      </c>
      <c r="AA1109" s="25">
        <f>MAX(0,Y1109*(1+inputs!$B$33)-MAX(0,inputs!$B$31*(Z1109-inputs!$B$30)))</f>
        <v>91350.7138587675</v>
      </c>
      <c r="AB1109" s="26">
        <f t="shared" si="229"/>
        <v>110700</v>
      </c>
      <c r="AC1109" s="25">
        <f>MAX(0,AA1109*(1+inputs!$B$33)-MAX(0,inputs!$B$31*(AB1109-inputs!$B$30)))</f>
        <v>84574.534566649003</v>
      </c>
      <c r="AD1109" s="26">
        <f>IF(inputs!$B$27="YES",MAX(0,inputs!$B$31*(AB1109-inputs!$B$30)),0)</f>
        <v>0</v>
      </c>
      <c r="AE1109" s="3">
        <f t="shared" si="230"/>
        <v>42692.05</v>
      </c>
      <c r="AF1109" s="1">
        <f t="shared" si="233"/>
        <v>0.62</v>
      </c>
      <c r="AG1109" s="8">
        <f t="shared" si="231"/>
        <v>68007.95</v>
      </c>
    </row>
    <row r="1110" spans="1:33" x14ac:dyDescent="0.2">
      <c r="A1110" s="11">
        <f t="shared" si="232"/>
        <v>110800</v>
      </c>
      <c r="B1110" s="15">
        <f>inputs!$C$3-MAX(0,MIN((calculations!A1110-inputs!$B$8)*0.5,inputs!$C$3))+IF(AND(inputs!$B$23="YES",A1110&lt;=inputs!$B$25),inputs!$B$24,0)</f>
        <v>7170</v>
      </c>
      <c r="C1110" s="15">
        <f>MAX(0,MIN(A1110-B1110,inputs!$C$4)*inputs!$B$3)</f>
        <v>7540.2000000000007</v>
      </c>
      <c r="D1110" s="16">
        <f>MAX(0,(MIN(A1110,inputs!$C$5)-(inputs!$C$4+B1110))*inputs!$B$4)</f>
        <v>26371.600000000002</v>
      </c>
      <c r="E1110" s="16">
        <f>MAX(0, (calculations!A1110-inputs!$C$5)*inputs!$B$5)</f>
        <v>0</v>
      </c>
      <c r="F1110" s="19">
        <f>MAX(0,inputs!$B$13*(MIN(calculations!A1110,inputs!$C$14)-inputs!$C$13))+MAX(0,inputs!$B$14*(calculations!A1110-inputs!$C$14))</f>
        <v>6205.85</v>
      </c>
      <c r="G1110" s="22">
        <f>MAX(MIN((calculations!A1110-inputs!$B$21)/10000,100%),0) * inputs!$B$18</f>
        <v>2636.4</v>
      </c>
      <c r="H1110" s="22">
        <f>IF(AND(inputs!$B$35="YES", calculations!A1110&gt;=inputs!$B$36,calculations!A1110&lt;inputs!$B$37),inputs!$B$38*MIN(2,inputs!$B$17),0)</f>
        <v>0</v>
      </c>
      <c r="I1110" s="25">
        <f>MIN(inputs!$B$32,A1110)</f>
        <v>20000</v>
      </c>
      <c r="J1110" s="25">
        <f>inputs!$B$29*(1+inputs!$B$33)-MAX(0,inputs!$B$31*(I1110-inputs!$B$30))</f>
        <v>46486.999999999993</v>
      </c>
      <c r="K1110" s="26">
        <f t="shared" si="221"/>
        <v>20000</v>
      </c>
      <c r="L1110" s="25">
        <f>MAX(0,J1110*(1+inputs!$B$33)-MAX(0,inputs!$B$31*(K1110-inputs!$B$30)))</f>
        <v>47184.304999999986</v>
      </c>
      <c r="M1110" s="26">
        <f t="shared" si="222"/>
        <v>30088.888888888891</v>
      </c>
      <c r="N1110" s="25">
        <f>MAX(0,L1110*(1+inputs!$B$33)-MAX(0,inputs!$B$31*(M1110-inputs!$B$30)))</f>
        <v>47000.629574999977</v>
      </c>
      <c r="O1110" s="26">
        <f t="shared" si="223"/>
        <v>40177.777777777781</v>
      </c>
      <c r="P1110" s="25">
        <f>MAX(0,N1110*(1+inputs!$B$33)-MAX(0,inputs!$B$31*(O1110-inputs!$B$30)))</f>
        <v>45906.199018624968</v>
      </c>
      <c r="Q1110" s="26">
        <f t="shared" si="224"/>
        <v>50266.666666666672</v>
      </c>
      <c r="R1110" s="25">
        <f>MAX(0,P1110*(1+inputs!$B$33)-MAX(0,inputs!$B$31*(Q1110-inputs!$B$30)))</f>
        <v>43887.352003904336</v>
      </c>
      <c r="S1110" s="26">
        <f t="shared" si="225"/>
        <v>60355.555555555555</v>
      </c>
      <c r="T1110" s="25">
        <f>MAX(0,R1110*(1+inputs!$B$33)-MAX(0,inputs!$B$31*(S1110-inputs!$B$30)))</f>
        <v>40930.222283962896</v>
      </c>
      <c r="U1110" s="26">
        <f t="shared" si="226"/>
        <v>70444.444444444438</v>
      </c>
      <c r="V1110" s="25">
        <f>MAX(0,T1110*(1+inputs!$B$33)-MAX(0,inputs!$B$31*(U1110-inputs!$B$30)))</f>
        <v>37020.73561822233</v>
      </c>
      <c r="W1110" s="26">
        <f t="shared" si="227"/>
        <v>80533.333333333343</v>
      </c>
      <c r="X1110" s="25">
        <f>MAX(0,V1110*(1+inputs!$B$33)-MAX(0,inputs!$B$31*(W1110-inputs!$B$30)))</f>
        <v>32144.606652495662</v>
      </c>
      <c r="Y1110" s="26">
        <f t="shared" si="228"/>
        <v>90622.222222222219</v>
      </c>
      <c r="Z1110" s="25">
        <f>MAX(0,X1110*(1+inputs!$B$33)-MAX(0,inputs!$B$31*(Y1110-inputs!$B$30)))</f>
        <v>26287.335752283096</v>
      </c>
      <c r="AA1110" s="25">
        <f>MAX(0,Y1110*(1+inputs!$B$33)-MAX(0,inputs!$B$31*(Z1110-inputs!$B$30)))</f>
        <v>91432.255337850074</v>
      </c>
      <c r="AB1110" s="26">
        <f t="shared" si="229"/>
        <v>110800</v>
      </c>
      <c r="AC1110" s="25">
        <f>MAX(0,AA1110*(1+inputs!$B$33)-MAX(0,inputs!$B$31*(AB1110-inputs!$B$30)))</f>
        <v>84648.299167917809</v>
      </c>
      <c r="AD1110" s="26">
        <f>IF(inputs!$B$27="YES",MAX(0,inputs!$B$31*(AB1110-inputs!$B$30)),0)</f>
        <v>0</v>
      </c>
      <c r="AE1110" s="3">
        <f t="shared" si="230"/>
        <v>42754.05</v>
      </c>
      <c r="AF1110" s="1">
        <f t="shared" si="233"/>
        <v>0.62</v>
      </c>
      <c r="AG1110" s="8">
        <f t="shared" si="231"/>
        <v>68045.95</v>
      </c>
    </row>
    <row r="1111" spans="1:33" x14ac:dyDescent="0.2">
      <c r="A1111" s="11">
        <f t="shared" si="232"/>
        <v>110900</v>
      </c>
      <c r="B1111" s="15">
        <f>inputs!$C$3-MAX(0,MIN((calculations!A1111-inputs!$B$8)*0.5,inputs!$C$3))+IF(AND(inputs!$B$23="YES",A1111&lt;=inputs!$B$25),inputs!$B$24,0)</f>
        <v>7120</v>
      </c>
      <c r="C1111" s="15">
        <f>MAX(0,MIN(A1111-B1111,inputs!$C$4)*inputs!$B$3)</f>
        <v>7540.2000000000007</v>
      </c>
      <c r="D1111" s="16">
        <f>MAX(0,(MIN(A1111,inputs!$C$5)-(inputs!$C$4+B1111))*inputs!$B$4)</f>
        <v>26431.600000000002</v>
      </c>
      <c r="E1111" s="16">
        <f>MAX(0, (calculations!A1111-inputs!$C$5)*inputs!$B$5)</f>
        <v>0</v>
      </c>
      <c r="F1111" s="19">
        <f>MAX(0,inputs!$B$13*(MIN(calculations!A1111,inputs!$C$14)-inputs!$C$13))+MAX(0,inputs!$B$14*(calculations!A1111-inputs!$C$14))</f>
        <v>6207.85</v>
      </c>
      <c r="G1111" s="22">
        <f>MAX(MIN((calculations!A1111-inputs!$B$21)/10000,100%),0) * inputs!$B$18</f>
        <v>2636.4</v>
      </c>
      <c r="H1111" s="22">
        <f>IF(AND(inputs!$B$35="YES", calculations!A1111&gt;=inputs!$B$36,calculations!A1111&lt;inputs!$B$37),inputs!$B$38*MIN(2,inputs!$B$17),0)</f>
        <v>0</v>
      </c>
      <c r="I1111" s="25">
        <f>MIN(inputs!$B$32,A1111)</f>
        <v>20000</v>
      </c>
      <c r="J1111" s="25">
        <f>inputs!$B$29*(1+inputs!$B$33)-MAX(0,inputs!$B$31*(I1111-inputs!$B$30))</f>
        <v>46486.999999999993</v>
      </c>
      <c r="K1111" s="26">
        <f t="shared" si="221"/>
        <v>20000</v>
      </c>
      <c r="L1111" s="25">
        <f>MAX(0,J1111*(1+inputs!$B$33)-MAX(0,inputs!$B$31*(K1111-inputs!$B$30)))</f>
        <v>47184.304999999986</v>
      </c>
      <c r="M1111" s="26">
        <f t="shared" si="222"/>
        <v>30100</v>
      </c>
      <c r="N1111" s="25">
        <f>MAX(0,L1111*(1+inputs!$B$33)-MAX(0,inputs!$B$31*(M1111-inputs!$B$30)))</f>
        <v>46999.629574999977</v>
      </c>
      <c r="O1111" s="26">
        <f t="shared" si="223"/>
        <v>40200</v>
      </c>
      <c r="P1111" s="25">
        <f>MAX(0,N1111*(1+inputs!$B$33)-MAX(0,inputs!$B$31*(O1111-inputs!$B$30)))</f>
        <v>45903.184018624968</v>
      </c>
      <c r="Q1111" s="26">
        <f t="shared" si="224"/>
        <v>50300</v>
      </c>
      <c r="R1111" s="25">
        <f>MAX(0,P1111*(1+inputs!$B$33)-MAX(0,inputs!$B$31*(Q1111-inputs!$B$30)))</f>
        <v>43881.291778904335</v>
      </c>
      <c r="S1111" s="26">
        <f t="shared" si="225"/>
        <v>60400</v>
      </c>
      <c r="T1111" s="25">
        <f>MAX(0,R1111*(1+inputs!$B$33)-MAX(0,inputs!$B$31*(S1111-inputs!$B$30)))</f>
        <v>40920.071155587895</v>
      </c>
      <c r="U1111" s="26">
        <f t="shared" si="226"/>
        <v>70500</v>
      </c>
      <c r="V1111" s="25">
        <f>MAX(0,T1111*(1+inputs!$B$33)-MAX(0,inputs!$B$31*(U1111-inputs!$B$30)))</f>
        <v>37005.432222921707</v>
      </c>
      <c r="W1111" s="26">
        <f t="shared" si="227"/>
        <v>80600</v>
      </c>
      <c r="X1111" s="25">
        <f>MAX(0,V1111*(1+inputs!$B$33)-MAX(0,inputs!$B$31*(W1111-inputs!$B$30)))</f>
        <v>32123.073706265528</v>
      </c>
      <c r="Y1111" s="26">
        <f t="shared" si="228"/>
        <v>90700</v>
      </c>
      <c r="Z1111" s="25">
        <f>MAX(0,X1111*(1+inputs!$B$33)-MAX(0,inputs!$B$31*(Y1111-inputs!$B$30)))</f>
        <v>26258.47981185951</v>
      </c>
      <c r="AA1111" s="25">
        <f>MAX(0,Y1111*(1+inputs!$B$33)-MAX(0,inputs!$B$31*(Z1111-inputs!$B$30)))</f>
        <v>91513.796816932634</v>
      </c>
      <c r="AB1111" s="26">
        <f t="shared" si="229"/>
        <v>110900</v>
      </c>
      <c r="AC1111" s="25">
        <f>MAX(0,AA1111*(1+inputs!$B$33)-MAX(0,inputs!$B$31*(AB1111-inputs!$B$30)))</f>
        <v>84722.063769186614</v>
      </c>
      <c r="AD1111" s="26">
        <f>IF(inputs!$B$27="YES",MAX(0,inputs!$B$31*(AB1111-inputs!$B$30)),0)</f>
        <v>0</v>
      </c>
      <c r="AE1111" s="3">
        <f t="shared" si="230"/>
        <v>42816.05</v>
      </c>
      <c r="AF1111" s="1">
        <f t="shared" si="233"/>
        <v>0.62</v>
      </c>
      <c r="AG1111" s="8">
        <f t="shared" si="231"/>
        <v>68083.95</v>
      </c>
    </row>
    <row r="1112" spans="1:33" x14ac:dyDescent="0.2">
      <c r="A1112" s="11">
        <f t="shared" si="232"/>
        <v>111000</v>
      </c>
      <c r="B1112" s="15">
        <f>inputs!$C$3-MAX(0,MIN((calculations!A1112-inputs!$B$8)*0.5,inputs!$C$3))+IF(AND(inputs!$B$23="YES",A1112&lt;=inputs!$B$25),inputs!$B$24,0)</f>
        <v>7070</v>
      </c>
      <c r="C1112" s="15">
        <f>MAX(0,MIN(A1112-B1112,inputs!$C$4)*inputs!$B$3)</f>
        <v>7540.2000000000007</v>
      </c>
      <c r="D1112" s="16">
        <f>MAX(0,(MIN(A1112,inputs!$C$5)-(inputs!$C$4+B1112))*inputs!$B$4)</f>
        <v>26491.600000000002</v>
      </c>
      <c r="E1112" s="16">
        <f>MAX(0, (calculations!A1112-inputs!$C$5)*inputs!$B$5)</f>
        <v>0</v>
      </c>
      <c r="F1112" s="19">
        <f>MAX(0,inputs!$B$13*(MIN(calculations!A1112,inputs!$C$14)-inputs!$C$13))+MAX(0,inputs!$B$14*(calculations!A1112-inputs!$C$14))</f>
        <v>6209.85</v>
      </c>
      <c r="G1112" s="22">
        <f>MAX(MIN((calculations!A1112-inputs!$B$21)/10000,100%),0) * inputs!$B$18</f>
        <v>2636.4</v>
      </c>
      <c r="H1112" s="22">
        <f>IF(AND(inputs!$B$35="YES", calculations!A1112&gt;=inputs!$B$36,calculations!A1112&lt;inputs!$B$37),inputs!$B$38*MIN(2,inputs!$B$17),0)</f>
        <v>0</v>
      </c>
      <c r="I1112" s="25">
        <f>MIN(inputs!$B$32,A1112)</f>
        <v>20000</v>
      </c>
      <c r="J1112" s="25">
        <f>inputs!$B$29*(1+inputs!$B$33)-MAX(0,inputs!$B$31*(I1112-inputs!$B$30))</f>
        <v>46486.999999999993</v>
      </c>
      <c r="K1112" s="26">
        <f t="shared" si="221"/>
        <v>20000</v>
      </c>
      <c r="L1112" s="25">
        <f>MAX(0,J1112*(1+inputs!$B$33)-MAX(0,inputs!$B$31*(K1112-inputs!$B$30)))</f>
        <v>47184.304999999986</v>
      </c>
      <c r="M1112" s="26">
        <f t="shared" si="222"/>
        <v>30111.111111111109</v>
      </c>
      <c r="N1112" s="25">
        <f>MAX(0,L1112*(1+inputs!$B$33)-MAX(0,inputs!$B$31*(M1112-inputs!$B$30)))</f>
        <v>46998.629574999977</v>
      </c>
      <c r="O1112" s="26">
        <f t="shared" si="223"/>
        <v>40222.222222222219</v>
      </c>
      <c r="P1112" s="25">
        <f>MAX(0,N1112*(1+inputs!$B$33)-MAX(0,inputs!$B$31*(O1112-inputs!$B$30)))</f>
        <v>45900.169018624969</v>
      </c>
      <c r="Q1112" s="26">
        <f t="shared" si="224"/>
        <v>50333.333333333328</v>
      </c>
      <c r="R1112" s="25">
        <f>MAX(0,P1112*(1+inputs!$B$33)-MAX(0,inputs!$B$31*(Q1112-inputs!$B$30)))</f>
        <v>43875.231553904334</v>
      </c>
      <c r="S1112" s="26">
        <f t="shared" si="225"/>
        <v>60444.444444444445</v>
      </c>
      <c r="T1112" s="25">
        <f>MAX(0,R1112*(1+inputs!$B$33)-MAX(0,inputs!$B$31*(S1112-inputs!$B$30)))</f>
        <v>40909.920027212895</v>
      </c>
      <c r="U1112" s="26">
        <f t="shared" si="226"/>
        <v>70555.555555555562</v>
      </c>
      <c r="V1112" s="25">
        <f>MAX(0,T1112*(1+inputs!$B$33)-MAX(0,inputs!$B$31*(U1112-inputs!$B$30)))</f>
        <v>36990.128827621083</v>
      </c>
      <c r="W1112" s="26">
        <f t="shared" si="227"/>
        <v>80666.666666666657</v>
      </c>
      <c r="X1112" s="25">
        <f>MAX(0,V1112*(1+inputs!$B$33)-MAX(0,inputs!$B$31*(W1112-inputs!$B$30)))</f>
        <v>32101.540760035397</v>
      </c>
      <c r="Y1112" s="26">
        <f t="shared" si="228"/>
        <v>90777.777777777781</v>
      </c>
      <c r="Z1112" s="25">
        <f>MAX(0,X1112*(1+inputs!$B$33)-MAX(0,inputs!$B$31*(Y1112-inputs!$B$30)))</f>
        <v>26229.623871435928</v>
      </c>
      <c r="AA1112" s="25">
        <f>MAX(0,Y1112*(1+inputs!$B$33)-MAX(0,inputs!$B$31*(Z1112-inputs!$B$30)))</f>
        <v>91595.338296015208</v>
      </c>
      <c r="AB1112" s="26">
        <f t="shared" si="229"/>
        <v>111000</v>
      </c>
      <c r="AC1112" s="25">
        <f>MAX(0,AA1112*(1+inputs!$B$33)-MAX(0,inputs!$B$31*(AB1112-inputs!$B$30)))</f>
        <v>84795.82837045542</v>
      </c>
      <c r="AD1112" s="26">
        <f>IF(inputs!$B$27="YES",MAX(0,inputs!$B$31*(AB1112-inputs!$B$30)),0)</f>
        <v>0</v>
      </c>
      <c r="AE1112" s="3">
        <f t="shared" si="230"/>
        <v>42878.05</v>
      </c>
      <c r="AF1112" s="1">
        <f t="shared" si="233"/>
        <v>0.62</v>
      </c>
      <c r="AG1112" s="8">
        <f t="shared" si="231"/>
        <v>68121.95</v>
      </c>
    </row>
    <row r="1113" spans="1:33" x14ac:dyDescent="0.2">
      <c r="A1113" s="11">
        <f t="shared" si="232"/>
        <v>111100</v>
      </c>
      <c r="B1113" s="15">
        <f>inputs!$C$3-MAX(0,MIN((calculations!A1113-inputs!$B$8)*0.5,inputs!$C$3))+IF(AND(inputs!$B$23="YES",A1113&lt;=inputs!$B$25),inputs!$B$24,0)</f>
        <v>7020</v>
      </c>
      <c r="C1113" s="15">
        <f>MAX(0,MIN(A1113-B1113,inputs!$C$4)*inputs!$B$3)</f>
        <v>7540.2000000000007</v>
      </c>
      <c r="D1113" s="16">
        <f>MAX(0,(MIN(A1113,inputs!$C$5)-(inputs!$C$4+B1113))*inputs!$B$4)</f>
        <v>26551.600000000002</v>
      </c>
      <c r="E1113" s="16">
        <f>MAX(0, (calculations!A1113-inputs!$C$5)*inputs!$B$5)</f>
        <v>0</v>
      </c>
      <c r="F1113" s="19">
        <f>MAX(0,inputs!$B$13*(MIN(calculations!A1113,inputs!$C$14)-inputs!$C$13))+MAX(0,inputs!$B$14*(calculations!A1113-inputs!$C$14))</f>
        <v>6211.85</v>
      </c>
      <c r="G1113" s="22">
        <f>MAX(MIN((calculations!A1113-inputs!$B$21)/10000,100%),0) * inputs!$B$18</f>
        <v>2636.4</v>
      </c>
      <c r="H1113" s="22">
        <f>IF(AND(inputs!$B$35="YES", calculations!A1113&gt;=inputs!$B$36,calculations!A1113&lt;inputs!$B$37),inputs!$B$38*MIN(2,inputs!$B$17),0)</f>
        <v>0</v>
      </c>
      <c r="I1113" s="25">
        <f>MIN(inputs!$B$32,A1113)</f>
        <v>20000</v>
      </c>
      <c r="J1113" s="25">
        <f>inputs!$B$29*(1+inputs!$B$33)-MAX(0,inputs!$B$31*(I1113-inputs!$B$30))</f>
        <v>46486.999999999993</v>
      </c>
      <c r="K1113" s="26">
        <f t="shared" si="221"/>
        <v>20000</v>
      </c>
      <c r="L1113" s="25">
        <f>MAX(0,J1113*(1+inputs!$B$33)-MAX(0,inputs!$B$31*(K1113-inputs!$B$30)))</f>
        <v>47184.304999999986</v>
      </c>
      <c r="M1113" s="26">
        <f t="shared" si="222"/>
        <v>30122.222222222223</v>
      </c>
      <c r="N1113" s="25">
        <f>MAX(0,L1113*(1+inputs!$B$33)-MAX(0,inputs!$B$31*(M1113-inputs!$B$30)))</f>
        <v>46997.629574999977</v>
      </c>
      <c r="O1113" s="26">
        <f t="shared" si="223"/>
        <v>40244.444444444445</v>
      </c>
      <c r="P1113" s="25">
        <f>MAX(0,N1113*(1+inputs!$B$33)-MAX(0,inputs!$B$31*(O1113-inputs!$B$30)))</f>
        <v>45897.154018624969</v>
      </c>
      <c r="Q1113" s="26">
        <f t="shared" si="224"/>
        <v>50366.666666666672</v>
      </c>
      <c r="R1113" s="25">
        <f>MAX(0,P1113*(1+inputs!$B$33)-MAX(0,inputs!$B$31*(Q1113-inputs!$B$30)))</f>
        <v>43869.17132890434</v>
      </c>
      <c r="S1113" s="26">
        <f t="shared" si="225"/>
        <v>60488.888888888891</v>
      </c>
      <c r="T1113" s="25">
        <f>MAX(0,R1113*(1+inputs!$B$33)-MAX(0,inputs!$B$31*(S1113-inputs!$B$30)))</f>
        <v>40899.768898837901</v>
      </c>
      <c r="U1113" s="26">
        <f t="shared" si="226"/>
        <v>70611.111111111109</v>
      </c>
      <c r="V1113" s="25">
        <f>MAX(0,T1113*(1+inputs!$B$33)-MAX(0,inputs!$B$31*(U1113-inputs!$B$30)))</f>
        <v>36974.82543232046</v>
      </c>
      <c r="W1113" s="26">
        <f t="shared" si="227"/>
        <v>80733.333333333343</v>
      </c>
      <c r="X1113" s="25">
        <f>MAX(0,V1113*(1+inputs!$B$33)-MAX(0,inputs!$B$31*(W1113-inputs!$B$30)))</f>
        <v>32080.007813805263</v>
      </c>
      <c r="Y1113" s="26">
        <f t="shared" si="228"/>
        <v>90855.555555555562</v>
      </c>
      <c r="Z1113" s="25">
        <f>MAX(0,X1113*(1+inputs!$B$33)-MAX(0,inputs!$B$31*(Y1113-inputs!$B$30)))</f>
        <v>26200.767931012335</v>
      </c>
      <c r="AA1113" s="25">
        <f>MAX(0,Y1113*(1+inputs!$B$33)-MAX(0,inputs!$B$31*(Z1113-inputs!$B$30)))</f>
        <v>91676.879775097783</v>
      </c>
      <c r="AB1113" s="26">
        <f t="shared" si="229"/>
        <v>111100</v>
      </c>
      <c r="AC1113" s="25">
        <f>MAX(0,AA1113*(1+inputs!$B$33)-MAX(0,inputs!$B$31*(AB1113-inputs!$B$30)))</f>
        <v>84869.59297172424</v>
      </c>
      <c r="AD1113" s="26">
        <f>IF(inputs!$B$27="YES",MAX(0,inputs!$B$31*(AB1113-inputs!$B$30)),0)</f>
        <v>0</v>
      </c>
      <c r="AE1113" s="3">
        <f t="shared" si="230"/>
        <v>42940.05</v>
      </c>
      <c r="AF1113" s="1">
        <f t="shared" si="233"/>
        <v>0.62</v>
      </c>
      <c r="AG1113" s="8">
        <f t="shared" si="231"/>
        <v>68159.95</v>
      </c>
    </row>
    <row r="1114" spans="1:33" x14ac:dyDescent="0.2">
      <c r="A1114" s="11">
        <f t="shared" si="232"/>
        <v>111200</v>
      </c>
      <c r="B1114" s="15">
        <f>inputs!$C$3-MAX(0,MIN((calculations!A1114-inputs!$B$8)*0.5,inputs!$C$3))+IF(AND(inputs!$B$23="YES",A1114&lt;=inputs!$B$25),inputs!$B$24,0)</f>
        <v>6970</v>
      </c>
      <c r="C1114" s="15">
        <f>MAX(0,MIN(A1114-B1114,inputs!$C$4)*inputs!$B$3)</f>
        <v>7540.2000000000007</v>
      </c>
      <c r="D1114" s="16">
        <f>MAX(0,(MIN(A1114,inputs!$C$5)-(inputs!$C$4+B1114))*inputs!$B$4)</f>
        <v>26611.600000000002</v>
      </c>
      <c r="E1114" s="16">
        <f>MAX(0, (calculations!A1114-inputs!$C$5)*inputs!$B$5)</f>
        <v>0</v>
      </c>
      <c r="F1114" s="19">
        <f>MAX(0,inputs!$B$13*(MIN(calculations!A1114,inputs!$C$14)-inputs!$C$13))+MAX(0,inputs!$B$14*(calculations!A1114-inputs!$C$14))</f>
        <v>6213.85</v>
      </c>
      <c r="G1114" s="22">
        <f>MAX(MIN((calculations!A1114-inputs!$B$21)/10000,100%),0) * inputs!$B$18</f>
        <v>2636.4</v>
      </c>
      <c r="H1114" s="22">
        <f>IF(AND(inputs!$B$35="YES", calculations!A1114&gt;=inputs!$B$36,calculations!A1114&lt;inputs!$B$37),inputs!$B$38*MIN(2,inputs!$B$17),0)</f>
        <v>0</v>
      </c>
      <c r="I1114" s="25">
        <f>MIN(inputs!$B$32,A1114)</f>
        <v>20000</v>
      </c>
      <c r="J1114" s="25">
        <f>inputs!$B$29*(1+inputs!$B$33)-MAX(0,inputs!$B$31*(I1114-inputs!$B$30))</f>
        <v>46486.999999999993</v>
      </c>
      <c r="K1114" s="26">
        <f t="shared" si="221"/>
        <v>20000</v>
      </c>
      <c r="L1114" s="25">
        <f>MAX(0,J1114*(1+inputs!$B$33)-MAX(0,inputs!$B$31*(K1114-inputs!$B$30)))</f>
        <v>47184.304999999986</v>
      </c>
      <c r="M1114" s="26">
        <f t="shared" si="222"/>
        <v>30133.333333333336</v>
      </c>
      <c r="N1114" s="25">
        <f>MAX(0,L1114*(1+inputs!$B$33)-MAX(0,inputs!$B$31*(M1114-inputs!$B$30)))</f>
        <v>46996.629574999977</v>
      </c>
      <c r="O1114" s="26">
        <f t="shared" si="223"/>
        <v>40266.666666666672</v>
      </c>
      <c r="P1114" s="25">
        <f>MAX(0,N1114*(1+inputs!$B$33)-MAX(0,inputs!$B$31*(O1114-inputs!$B$30)))</f>
        <v>45894.13901862497</v>
      </c>
      <c r="Q1114" s="26">
        <f t="shared" si="224"/>
        <v>50400</v>
      </c>
      <c r="R1114" s="25">
        <f>MAX(0,P1114*(1+inputs!$B$33)-MAX(0,inputs!$B$31*(Q1114-inputs!$B$30)))</f>
        <v>43863.111103904339</v>
      </c>
      <c r="S1114" s="26">
        <f t="shared" si="225"/>
        <v>60533.333333333336</v>
      </c>
      <c r="T1114" s="25">
        <f>MAX(0,R1114*(1+inputs!$B$33)-MAX(0,inputs!$B$31*(S1114-inputs!$B$30)))</f>
        <v>40889.617770462901</v>
      </c>
      <c r="U1114" s="26">
        <f t="shared" si="226"/>
        <v>70666.666666666657</v>
      </c>
      <c r="V1114" s="25">
        <f>MAX(0,T1114*(1+inputs!$B$33)-MAX(0,inputs!$B$31*(U1114-inputs!$B$30)))</f>
        <v>36959.522037019837</v>
      </c>
      <c r="W1114" s="26">
        <f t="shared" si="227"/>
        <v>80800</v>
      </c>
      <c r="X1114" s="25">
        <f>MAX(0,V1114*(1+inputs!$B$33)-MAX(0,inputs!$B$31*(W1114-inputs!$B$30)))</f>
        <v>32058.474867575129</v>
      </c>
      <c r="Y1114" s="26">
        <f t="shared" si="228"/>
        <v>90933.333333333328</v>
      </c>
      <c r="Z1114" s="25">
        <f>MAX(0,X1114*(1+inputs!$B$33)-MAX(0,inputs!$B$31*(Y1114-inputs!$B$30)))</f>
        <v>26171.911990588753</v>
      </c>
      <c r="AA1114" s="25">
        <f>MAX(0,Y1114*(1+inputs!$B$33)-MAX(0,inputs!$B$31*(Z1114-inputs!$B$30)))</f>
        <v>91758.421254180328</v>
      </c>
      <c r="AB1114" s="26">
        <f t="shared" si="229"/>
        <v>111200</v>
      </c>
      <c r="AC1114" s="25">
        <f>MAX(0,AA1114*(1+inputs!$B$33)-MAX(0,inputs!$B$31*(AB1114-inputs!$B$30)))</f>
        <v>84943.357572993016</v>
      </c>
      <c r="AD1114" s="26">
        <f>IF(inputs!$B$27="YES",MAX(0,inputs!$B$31*(AB1114-inputs!$B$30)),0)</f>
        <v>0</v>
      </c>
      <c r="AE1114" s="3">
        <f t="shared" si="230"/>
        <v>43002.05</v>
      </c>
      <c r="AF1114" s="1">
        <f t="shared" si="233"/>
        <v>0.62</v>
      </c>
      <c r="AG1114" s="8">
        <f t="shared" si="231"/>
        <v>68197.95</v>
      </c>
    </row>
    <row r="1115" spans="1:33" x14ac:dyDescent="0.2">
      <c r="A1115" s="11">
        <f t="shared" si="232"/>
        <v>111300</v>
      </c>
      <c r="B1115" s="15">
        <f>inputs!$C$3-MAX(0,MIN((calculations!A1115-inputs!$B$8)*0.5,inputs!$C$3))+IF(AND(inputs!$B$23="YES",A1115&lt;=inputs!$B$25),inputs!$B$24,0)</f>
        <v>6920</v>
      </c>
      <c r="C1115" s="15">
        <f>MAX(0,MIN(A1115-B1115,inputs!$C$4)*inputs!$B$3)</f>
        <v>7540.2000000000007</v>
      </c>
      <c r="D1115" s="16">
        <f>MAX(0,(MIN(A1115,inputs!$C$5)-(inputs!$C$4+B1115))*inputs!$B$4)</f>
        <v>26671.600000000002</v>
      </c>
      <c r="E1115" s="16">
        <f>MAX(0, (calculations!A1115-inputs!$C$5)*inputs!$B$5)</f>
        <v>0</v>
      </c>
      <c r="F1115" s="19">
        <f>MAX(0,inputs!$B$13*(MIN(calculations!A1115,inputs!$C$14)-inputs!$C$13))+MAX(0,inputs!$B$14*(calculations!A1115-inputs!$C$14))</f>
        <v>6215.85</v>
      </c>
      <c r="G1115" s="22">
        <f>MAX(MIN((calculations!A1115-inputs!$B$21)/10000,100%),0) * inputs!$B$18</f>
        <v>2636.4</v>
      </c>
      <c r="H1115" s="22">
        <f>IF(AND(inputs!$B$35="YES", calculations!A1115&gt;=inputs!$B$36,calculations!A1115&lt;inputs!$B$37),inputs!$B$38*MIN(2,inputs!$B$17),0)</f>
        <v>0</v>
      </c>
      <c r="I1115" s="25">
        <f>MIN(inputs!$B$32,A1115)</f>
        <v>20000</v>
      </c>
      <c r="J1115" s="25">
        <f>inputs!$B$29*(1+inputs!$B$33)-MAX(0,inputs!$B$31*(I1115-inputs!$B$30))</f>
        <v>46486.999999999993</v>
      </c>
      <c r="K1115" s="26">
        <f t="shared" si="221"/>
        <v>20000</v>
      </c>
      <c r="L1115" s="25">
        <f>MAX(0,J1115*(1+inputs!$B$33)-MAX(0,inputs!$B$31*(K1115-inputs!$B$30)))</f>
        <v>47184.304999999986</v>
      </c>
      <c r="M1115" s="26">
        <f t="shared" si="222"/>
        <v>30144.444444444445</v>
      </c>
      <c r="N1115" s="25">
        <f>MAX(0,L1115*(1+inputs!$B$33)-MAX(0,inputs!$B$31*(M1115-inputs!$B$30)))</f>
        <v>46995.629574999977</v>
      </c>
      <c r="O1115" s="26">
        <f t="shared" si="223"/>
        <v>40288.888888888891</v>
      </c>
      <c r="P1115" s="25">
        <f>MAX(0,N1115*(1+inputs!$B$33)-MAX(0,inputs!$B$31*(O1115-inputs!$B$30)))</f>
        <v>45891.124018624971</v>
      </c>
      <c r="Q1115" s="26">
        <f t="shared" si="224"/>
        <v>50433.333333333328</v>
      </c>
      <c r="R1115" s="25">
        <f>MAX(0,P1115*(1+inputs!$B$33)-MAX(0,inputs!$B$31*(Q1115-inputs!$B$30)))</f>
        <v>43857.050878904338</v>
      </c>
      <c r="S1115" s="26">
        <f t="shared" si="225"/>
        <v>60577.777777777781</v>
      </c>
      <c r="T1115" s="25">
        <f>MAX(0,R1115*(1+inputs!$B$33)-MAX(0,inputs!$B$31*(S1115-inputs!$B$30)))</f>
        <v>40879.466642087893</v>
      </c>
      <c r="U1115" s="26">
        <f t="shared" si="226"/>
        <v>70722.222222222219</v>
      </c>
      <c r="V1115" s="25">
        <f>MAX(0,T1115*(1+inputs!$B$33)-MAX(0,inputs!$B$31*(U1115-inputs!$B$30)))</f>
        <v>36944.218641719206</v>
      </c>
      <c r="W1115" s="26">
        <f t="shared" si="227"/>
        <v>80866.666666666657</v>
      </c>
      <c r="X1115" s="25">
        <f>MAX(0,V1115*(1+inputs!$B$33)-MAX(0,inputs!$B$31*(W1115-inputs!$B$30)))</f>
        <v>32036.941921344991</v>
      </c>
      <c r="Y1115" s="26">
        <f t="shared" si="228"/>
        <v>91011.111111111109</v>
      </c>
      <c r="Z1115" s="25">
        <f>MAX(0,X1115*(1+inputs!$B$33)-MAX(0,inputs!$B$31*(Y1115-inputs!$B$30)))</f>
        <v>26143.056050165163</v>
      </c>
      <c r="AA1115" s="25">
        <f>MAX(0,Y1115*(1+inputs!$B$33)-MAX(0,inputs!$B$31*(Z1115-inputs!$B$30)))</f>
        <v>91839.962733262902</v>
      </c>
      <c r="AB1115" s="26">
        <f t="shared" si="229"/>
        <v>111300</v>
      </c>
      <c r="AC1115" s="25">
        <f>MAX(0,AA1115*(1+inputs!$B$33)-MAX(0,inputs!$B$31*(AB1115-inputs!$B$30)))</f>
        <v>85017.122174261836</v>
      </c>
      <c r="AD1115" s="26">
        <f>IF(inputs!$B$27="YES",MAX(0,inputs!$B$31*(AB1115-inputs!$B$30)),0)</f>
        <v>0</v>
      </c>
      <c r="AE1115" s="3">
        <f t="shared" si="230"/>
        <v>43064.05</v>
      </c>
      <c r="AF1115" s="1">
        <f t="shared" si="233"/>
        <v>0.62</v>
      </c>
      <c r="AG1115" s="8">
        <f t="shared" si="231"/>
        <v>68235.95</v>
      </c>
    </row>
    <row r="1116" spans="1:33" x14ac:dyDescent="0.2">
      <c r="A1116" s="11">
        <f t="shared" si="232"/>
        <v>111400</v>
      </c>
      <c r="B1116" s="15">
        <f>inputs!$C$3-MAX(0,MIN((calculations!A1116-inputs!$B$8)*0.5,inputs!$C$3))+IF(AND(inputs!$B$23="YES",A1116&lt;=inputs!$B$25),inputs!$B$24,0)</f>
        <v>6870</v>
      </c>
      <c r="C1116" s="15">
        <f>MAX(0,MIN(A1116-B1116,inputs!$C$4)*inputs!$B$3)</f>
        <v>7540.2000000000007</v>
      </c>
      <c r="D1116" s="16">
        <f>MAX(0,(MIN(A1116,inputs!$C$5)-(inputs!$C$4+B1116))*inputs!$B$4)</f>
        <v>26731.600000000002</v>
      </c>
      <c r="E1116" s="16">
        <f>MAX(0, (calculations!A1116-inputs!$C$5)*inputs!$B$5)</f>
        <v>0</v>
      </c>
      <c r="F1116" s="19">
        <f>MAX(0,inputs!$B$13*(MIN(calculations!A1116,inputs!$C$14)-inputs!$C$13))+MAX(0,inputs!$B$14*(calculations!A1116-inputs!$C$14))</f>
        <v>6217.85</v>
      </c>
      <c r="G1116" s="22">
        <f>MAX(MIN((calculations!A1116-inputs!$B$21)/10000,100%),0) * inputs!$B$18</f>
        <v>2636.4</v>
      </c>
      <c r="H1116" s="22">
        <f>IF(AND(inputs!$B$35="YES", calculations!A1116&gt;=inputs!$B$36,calculations!A1116&lt;inputs!$B$37),inputs!$B$38*MIN(2,inputs!$B$17),0)</f>
        <v>0</v>
      </c>
      <c r="I1116" s="25">
        <f>MIN(inputs!$B$32,A1116)</f>
        <v>20000</v>
      </c>
      <c r="J1116" s="25">
        <f>inputs!$B$29*(1+inputs!$B$33)-MAX(0,inputs!$B$31*(I1116-inputs!$B$30))</f>
        <v>46486.999999999993</v>
      </c>
      <c r="K1116" s="26">
        <f t="shared" si="221"/>
        <v>20000</v>
      </c>
      <c r="L1116" s="25">
        <f>MAX(0,J1116*(1+inputs!$B$33)-MAX(0,inputs!$B$31*(K1116-inputs!$B$30)))</f>
        <v>47184.304999999986</v>
      </c>
      <c r="M1116" s="26">
        <f t="shared" si="222"/>
        <v>30155.555555555555</v>
      </c>
      <c r="N1116" s="25">
        <f>MAX(0,L1116*(1+inputs!$B$33)-MAX(0,inputs!$B$31*(M1116-inputs!$B$30)))</f>
        <v>46994.629574999977</v>
      </c>
      <c r="O1116" s="26">
        <f t="shared" si="223"/>
        <v>40311.111111111109</v>
      </c>
      <c r="P1116" s="25">
        <f>MAX(0,N1116*(1+inputs!$B$33)-MAX(0,inputs!$B$31*(O1116-inputs!$B$30)))</f>
        <v>45888.109018624971</v>
      </c>
      <c r="Q1116" s="26">
        <f t="shared" si="224"/>
        <v>50466.666666666672</v>
      </c>
      <c r="R1116" s="25">
        <f>MAX(0,P1116*(1+inputs!$B$33)-MAX(0,inputs!$B$31*(Q1116-inputs!$B$30)))</f>
        <v>43850.990653904337</v>
      </c>
      <c r="S1116" s="26">
        <f t="shared" si="225"/>
        <v>60622.222222222219</v>
      </c>
      <c r="T1116" s="25">
        <f>MAX(0,R1116*(1+inputs!$B$33)-MAX(0,inputs!$B$31*(S1116-inputs!$B$30)))</f>
        <v>40869.315513712892</v>
      </c>
      <c r="U1116" s="26">
        <f t="shared" si="226"/>
        <v>70777.777777777781</v>
      </c>
      <c r="V1116" s="25">
        <f>MAX(0,T1116*(1+inputs!$B$33)-MAX(0,inputs!$B$31*(U1116-inputs!$B$30)))</f>
        <v>36928.915246418583</v>
      </c>
      <c r="W1116" s="26">
        <f t="shared" si="227"/>
        <v>80933.333333333343</v>
      </c>
      <c r="X1116" s="25">
        <f>MAX(0,V1116*(1+inputs!$B$33)-MAX(0,inputs!$B$31*(W1116-inputs!$B$30)))</f>
        <v>32015.408975114857</v>
      </c>
      <c r="Y1116" s="26">
        <f t="shared" si="228"/>
        <v>91088.888888888891</v>
      </c>
      <c r="Z1116" s="25">
        <f>MAX(0,X1116*(1+inputs!$B$33)-MAX(0,inputs!$B$31*(Y1116-inputs!$B$30)))</f>
        <v>26114.200109741578</v>
      </c>
      <c r="AA1116" s="25">
        <f>MAX(0,Y1116*(1+inputs!$B$33)-MAX(0,inputs!$B$31*(Z1116-inputs!$B$30)))</f>
        <v>91921.504212345477</v>
      </c>
      <c r="AB1116" s="26">
        <f t="shared" si="229"/>
        <v>111400</v>
      </c>
      <c r="AC1116" s="25">
        <f>MAX(0,AA1116*(1+inputs!$B$33)-MAX(0,inputs!$B$31*(AB1116-inputs!$B$30)))</f>
        <v>85090.886775530642</v>
      </c>
      <c r="AD1116" s="26">
        <f>IF(inputs!$B$27="YES",MAX(0,inputs!$B$31*(AB1116-inputs!$B$30)),0)</f>
        <v>0</v>
      </c>
      <c r="AE1116" s="3">
        <f t="shared" si="230"/>
        <v>43126.05</v>
      </c>
      <c r="AF1116" s="1">
        <f t="shared" si="233"/>
        <v>0.62</v>
      </c>
      <c r="AG1116" s="8">
        <f t="shared" si="231"/>
        <v>68273.95</v>
      </c>
    </row>
    <row r="1117" spans="1:33" x14ac:dyDescent="0.2">
      <c r="A1117" s="11">
        <f t="shared" si="232"/>
        <v>111500</v>
      </c>
      <c r="B1117" s="15">
        <f>inputs!$C$3-MAX(0,MIN((calculations!A1117-inputs!$B$8)*0.5,inputs!$C$3))+IF(AND(inputs!$B$23="YES",A1117&lt;=inputs!$B$25),inputs!$B$24,0)</f>
        <v>6820</v>
      </c>
      <c r="C1117" s="15">
        <f>MAX(0,MIN(A1117-B1117,inputs!$C$4)*inputs!$B$3)</f>
        <v>7540.2000000000007</v>
      </c>
      <c r="D1117" s="16">
        <f>MAX(0,(MIN(A1117,inputs!$C$5)-(inputs!$C$4+B1117))*inputs!$B$4)</f>
        <v>26791.600000000002</v>
      </c>
      <c r="E1117" s="16">
        <f>MAX(0, (calculations!A1117-inputs!$C$5)*inputs!$B$5)</f>
        <v>0</v>
      </c>
      <c r="F1117" s="19">
        <f>MAX(0,inputs!$B$13*(MIN(calculations!A1117,inputs!$C$14)-inputs!$C$13))+MAX(0,inputs!$B$14*(calculations!A1117-inputs!$C$14))</f>
        <v>6219.85</v>
      </c>
      <c r="G1117" s="22">
        <f>MAX(MIN((calculations!A1117-inputs!$B$21)/10000,100%),0) * inputs!$B$18</f>
        <v>2636.4</v>
      </c>
      <c r="H1117" s="22">
        <f>IF(AND(inputs!$B$35="YES", calculations!A1117&gt;=inputs!$B$36,calculations!A1117&lt;inputs!$B$37),inputs!$B$38*MIN(2,inputs!$B$17),0)</f>
        <v>0</v>
      </c>
      <c r="I1117" s="25">
        <f>MIN(inputs!$B$32,A1117)</f>
        <v>20000</v>
      </c>
      <c r="J1117" s="25">
        <f>inputs!$B$29*(1+inputs!$B$33)-MAX(0,inputs!$B$31*(I1117-inputs!$B$30))</f>
        <v>46486.999999999993</v>
      </c>
      <c r="K1117" s="26">
        <f t="shared" si="221"/>
        <v>20000</v>
      </c>
      <c r="L1117" s="25">
        <f>MAX(0,J1117*(1+inputs!$B$33)-MAX(0,inputs!$B$31*(K1117-inputs!$B$30)))</f>
        <v>47184.304999999986</v>
      </c>
      <c r="M1117" s="26">
        <f t="shared" si="222"/>
        <v>30166.666666666664</v>
      </c>
      <c r="N1117" s="25">
        <f>MAX(0,L1117*(1+inputs!$B$33)-MAX(0,inputs!$B$31*(M1117-inputs!$B$30)))</f>
        <v>46993.629574999977</v>
      </c>
      <c r="O1117" s="26">
        <f t="shared" si="223"/>
        <v>40333.333333333328</v>
      </c>
      <c r="P1117" s="25">
        <f>MAX(0,N1117*(1+inputs!$B$33)-MAX(0,inputs!$B$31*(O1117-inputs!$B$30)))</f>
        <v>45885.094018624972</v>
      </c>
      <c r="Q1117" s="26">
        <f t="shared" si="224"/>
        <v>50500</v>
      </c>
      <c r="R1117" s="25">
        <f>MAX(0,P1117*(1+inputs!$B$33)-MAX(0,inputs!$B$31*(Q1117-inputs!$B$30)))</f>
        <v>43844.930428904343</v>
      </c>
      <c r="S1117" s="26">
        <f t="shared" si="225"/>
        <v>60666.666666666664</v>
      </c>
      <c r="T1117" s="25">
        <f>MAX(0,R1117*(1+inputs!$B$33)-MAX(0,inputs!$B$31*(S1117-inputs!$B$30)))</f>
        <v>40859.164385337899</v>
      </c>
      <c r="U1117" s="26">
        <f t="shared" si="226"/>
        <v>70833.333333333343</v>
      </c>
      <c r="V1117" s="25">
        <f>MAX(0,T1117*(1+inputs!$B$33)-MAX(0,inputs!$B$31*(U1117-inputs!$B$30)))</f>
        <v>36913.611851117959</v>
      </c>
      <c r="W1117" s="26">
        <f t="shared" si="227"/>
        <v>81000</v>
      </c>
      <c r="X1117" s="25">
        <f>MAX(0,V1117*(1+inputs!$B$33)-MAX(0,inputs!$B$31*(W1117-inputs!$B$30)))</f>
        <v>31993.87602888473</v>
      </c>
      <c r="Y1117" s="26">
        <f t="shared" si="228"/>
        <v>91166.666666666672</v>
      </c>
      <c r="Z1117" s="25">
        <f>MAX(0,X1117*(1+inputs!$B$33)-MAX(0,inputs!$B$31*(Y1117-inputs!$B$30)))</f>
        <v>26085.344169317999</v>
      </c>
      <c r="AA1117" s="25">
        <f>MAX(0,Y1117*(1+inputs!$B$33)-MAX(0,inputs!$B$31*(Z1117-inputs!$B$30)))</f>
        <v>92003.045691428037</v>
      </c>
      <c r="AB1117" s="26">
        <f t="shared" si="229"/>
        <v>111500</v>
      </c>
      <c r="AC1117" s="25">
        <f>MAX(0,AA1117*(1+inputs!$B$33)-MAX(0,inputs!$B$31*(AB1117-inputs!$B$30)))</f>
        <v>85164.651376799447</v>
      </c>
      <c r="AD1117" s="26">
        <f>IF(inputs!$B$27="YES",MAX(0,inputs!$B$31*(AB1117-inputs!$B$30)),0)</f>
        <v>0</v>
      </c>
      <c r="AE1117" s="3">
        <f t="shared" si="230"/>
        <v>43188.05</v>
      </c>
      <c r="AF1117" s="1">
        <f t="shared" si="233"/>
        <v>0.62</v>
      </c>
      <c r="AG1117" s="8">
        <f t="shared" si="231"/>
        <v>68311.95</v>
      </c>
    </row>
    <row r="1118" spans="1:33" x14ac:dyDescent="0.2">
      <c r="A1118" s="11">
        <f t="shared" si="232"/>
        <v>111600</v>
      </c>
      <c r="B1118" s="15">
        <f>inputs!$C$3-MAX(0,MIN((calculations!A1118-inputs!$B$8)*0.5,inputs!$C$3))+IF(AND(inputs!$B$23="YES",A1118&lt;=inputs!$B$25),inputs!$B$24,0)</f>
        <v>6770</v>
      </c>
      <c r="C1118" s="15">
        <f>MAX(0,MIN(A1118-B1118,inputs!$C$4)*inputs!$B$3)</f>
        <v>7540.2000000000007</v>
      </c>
      <c r="D1118" s="16">
        <f>MAX(0,(MIN(A1118,inputs!$C$5)-(inputs!$C$4+B1118))*inputs!$B$4)</f>
        <v>26851.600000000002</v>
      </c>
      <c r="E1118" s="16">
        <f>MAX(0, (calculations!A1118-inputs!$C$5)*inputs!$B$5)</f>
        <v>0</v>
      </c>
      <c r="F1118" s="19">
        <f>MAX(0,inputs!$B$13*(MIN(calculations!A1118,inputs!$C$14)-inputs!$C$13))+MAX(0,inputs!$B$14*(calculations!A1118-inputs!$C$14))</f>
        <v>6221.85</v>
      </c>
      <c r="G1118" s="22">
        <f>MAX(MIN((calculations!A1118-inputs!$B$21)/10000,100%),0) * inputs!$B$18</f>
        <v>2636.4</v>
      </c>
      <c r="H1118" s="22">
        <f>IF(AND(inputs!$B$35="YES", calculations!A1118&gt;=inputs!$B$36,calculations!A1118&lt;inputs!$B$37),inputs!$B$38*MIN(2,inputs!$B$17),0)</f>
        <v>0</v>
      </c>
      <c r="I1118" s="25">
        <f>MIN(inputs!$B$32,A1118)</f>
        <v>20000</v>
      </c>
      <c r="J1118" s="25">
        <f>inputs!$B$29*(1+inputs!$B$33)-MAX(0,inputs!$B$31*(I1118-inputs!$B$30))</f>
        <v>46486.999999999993</v>
      </c>
      <c r="K1118" s="26">
        <f t="shared" si="221"/>
        <v>20000</v>
      </c>
      <c r="L1118" s="25">
        <f>MAX(0,J1118*(1+inputs!$B$33)-MAX(0,inputs!$B$31*(K1118-inputs!$B$30)))</f>
        <v>47184.304999999986</v>
      </c>
      <c r="M1118" s="26">
        <f t="shared" si="222"/>
        <v>30177.777777777777</v>
      </c>
      <c r="N1118" s="25">
        <f>MAX(0,L1118*(1+inputs!$B$33)-MAX(0,inputs!$B$31*(M1118-inputs!$B$30)))</f>
        <v>46992.629574999977</v>
      </c>
      <c r="O1118" s="26">
        <f t="shared" si="223"/>
        <v>40355.555555555555</v>
      </c>
      <c r="P1118" s="25">
        <f>MAX(0,N1118*(1+inputs!$B$33)-MAX(0,inputs!$B$31*(O1118-inputs!$B$30)))</f>
        <v>45882.079018624972</v>
      </c>
      <c r="Q1118" s="26">
        <f t="shared" si="224"/>
        <v>50533.333333333328</v>
      </c>
      <c r="R1118" s="25">
        <f>MAX(0,P1118*(1+inputs!$B$33)-MAX(0,inputs!$B$31*(Q1118-inputs!$B$30)))</f>
        <v>43838.870203904342</v>
      </c>
      <c r="S1118" s="26">
        <f t="shared" si="225"/>
        <v>60711.111111111109</v>
      </c>
      <c r="T1118" s="25">
        <f>MAX(0,R1118*(1+inputs!$B$33)-MAX(0,inputs!$B$31*(S1118-inputs!$B$30)))</f>
        <v>40849.013256962899</v>
      </c>
      <c r="U1118" s="26">
        <f t="shared" si="226"/>
        <v>70888.888888888891</v>
      </c>
      <c r="V1118" s="25">
        <f>MAX(0,T1118*(1+inputs!$B$33)-MAX(0,inputs!$B$31*(U1118-inputs!$B$30)))</f>
        <v>36898.308455817336</v>
      </c>
      <c r="W1118" s="26">
        <f t="shared" si="227"/>
        <v>81066.666666666657</v>
      </c>
      <c r="X1118" s="25">
        <f>MAX(0,V1118*(1+inputs!$B$33)-MAX(0,inputs!$B$31*(W1118-inputs!$B$30)))</f>
        <v>31972.343082654592</v>
      </c>
      <c r="Y1118" s="26">
        <f t="shared" si="228"/>
        <v>91244.444444444438</v>
      </c>
      <c r="Z1118" s="25">
        <f>MAX(0,X1118*(1+inputs!$B$33)-MAX(0,inputs!$B$31*(Y1118-inputs!$B$30)))</f>
        <v>26056.48822889441</v>
      </c>
      <c r="AA1118" s="25">
        <f>MAX(0,Y1118*(1+inputs!$B$33)-MAX(0,inputs!$B$31*(Z1118-inputs!$B$30)))</f>
        <v>92084.587170510596</v>
      </c>
      <c r="AB1118" s="26">
        <f t="shared" si="229"/>
        <v>111600</v>
      </c>
      <c r="AC1118" s="25">
        <f>MAX(0,AA1118*(1+inputs!$B$33)-MAX(0,inputs!$B$31*(AB1118-inputs!$B$30)))</f>
        <v>85238.415978068238</v>
      </c>
      <c r="AD1118" s="26">
        <f>IF(inputs!$B$27="YES",MAX(0,inputs!$B$31*(AB1118-inputs!$B$30)),0)</f>
        <v>0</v>
      </c>
      <c r="AE1118" s="3">
        <f t="shared" si="230"/>
        <v>43250.05</v>
      </c>
      <c r="AF1118" s="1">
        <f t="shared" si="233"/>
        <v>0.62</v>
      </c>
      <c r="AG1118" s="8">
        <f t="shared" si="231"/>
        <v>68349.95</v>
      </c>
    </row>
    <row r="1119" spans="1:33" x14ac:dyDescent="0.2">
      <c r="A1119" s="11">
        <f t="shared" si="232"/>
        <v>111700</v>
      </c>
      <c r="B1119" s="15">
        <f>inputs!$C$3-MAX(0,MIN((calculations!A1119-inputs!$B$8)*0.5,inputs!$C$3))+IF(AND(inputs!$B$23="YES",A1119&lt;=inputs!$B$25),inputs!$B$24,0)</f>
        <v>6720</v>
      </c>
      <c r="C1119" s="15">
        <f>MAX(0,MIN(A1119-B1119,inputs!$C$4)*inputs!$B$3)</f>
        <v>7540.2000000000007</v>
      </c>
      <c r="D1119" s="16">
        <f>MAX(0,(MIN(A1119,inputs!$C$5)-(inputs!$C$4+B1119))*inputs!$B$4)</f>
        <v>26911.600000000002</v>
      </c>
      <c r="E1119" s="16">
        <f>MAX(0, (calculations!A1119-inputs!$C$5)*inputs!$B$5)</f>
        <v>0</v>
      </c>
      <c r="F1119" s="19">
        <f>MAX(0,inputs!$B$13*(MIN(calculations!A1119,inputs!$C$14)-inputs!$C$13))+MAX(0,inputs!$B$14*(calculations!A1119-inputs!$C$14))</f>
        <v>6223.85</v>
      </c>
      <c r="G1119" s="22">
        <f>MAX(MIN((calculations!A1119-inputs!$B$21)/10000,100%),0) * inputs!$B$18</f>
        <v>2636.4</v>
      </c>
      <c r="H1119" s="22">
        <f>IF(AND(inputs!$B$35="YES", calculations!A1119&gt;=inputs!$B$36,calculations!A1119&lt;inputs!$B$37),inputs!$B$38*MIN(2,inputs!$B$17),0)</f>
        <v>0</v>
      </c>
      <c r="I1119" s="25">
        <f>MIN(inputs!$B$32,A1119)</f>
        <v>20000</v>
      </c>
      <c r="J1119" s="25">
        <f>inputs!$B$29*(1+inputs!$B$33)-MAX(0,inputs!$B$31*(I1119-inputs!$B$30))</f>
        <v>46486.999999999993</v>
      </c>
      <c r="K1119" s="26">
        <f t="shared" si="221"/>
        <v>20000</v>
      </c>
      <c r="L1119" s="25">
        <f>MAX(0,J1119*(1+inputs!$B$33)-MAX(0,inputs!$B$31*(K1119-inputs!$B$30)))</f>
        <v>47184.304999999986</v>
      </c>
      <c r="M1119" s="26">
        <f t="shared" si="222"/>
        <v>30188.888888888891</v>
      </c>
      <c r="N1119" s="25">
        <f>MAX(0,L1119*(1+inputs!$B$33)-MAX(0,inputs!$B$31*(M1119-inputs!$B$30)))</f>
        <v>46991.629574999977</v>
      </c>
      <c r="O1119" s="26">
        <f t="shared" si="223"/>
        <v>40377.777777777781</v>
      </c>
      <c r="P1119" s="25">
        <f>MAX(0,N1119*(1+inputs!$B$33)-MAX(0,inputs!$B$31*(O1119-inputs!$B$30)))</f>
        <v>45879.064018624973</v>
      </c>
      <c r="Q1119" s="26">
        <f t="shared" si="224"/>
        <v>50566.666666666672</v>
      </c>
      <c r="R1119" s="25">
        <f>MAX(0,P1119*(1+inputs!$B$33)-MAX(0,inputs!$B$31*(Q1119-inputs!$B$30)))</f>
        <v>43832.809978904341</v>
      </c>
      <c r="S1119" s="26">
        <f t="shared" si="225"/>
        <v>60755.555555555555</v>
      </c>
      <c r="T1119" s="25">
        <f>MAX(0,R1119*(1+inputs!$B$33)-MAX(0,inputs!$B$31*(S1119-inputs!$B$30)))</f>
        <v>40838.862128587898</v>
      </c>
      <c r="U1119" s="26">
        <f t="shared" si="226"/>
        <v>70944.444444444438</v>
      </c>
      <c r="V1119" s="25">
        <f>MAX(0,T1119*(1+inputs!$B$33)-MAX(0,inputs!$B$31*(U1119-inputs!$B$30)))</f>
        <v>36883.005060516713</v>
      </c>
      <c r="W1119" s="26">
        <f t="shared" si="227"/>
        <v>81133.333333333343</v>
      </c>
      <c r="X1119" s="25">
        <f>MAX(0,V1119*(1+inputs!$B$33)-MAX(0,inputs!$B$31*(W1119-inputs!$B$30)))</f>
        <v>31950.810136424458</v>
      </c>
      <c r="Y1119" s="26">
        <f t="shared" si="228"/>
        <v>91322.222222222219</v>
      </c>
      <c r="Z1119" s="25">
        <f>MAX(0,X1119*(1+inputs!$B$33)-MAX(0,inputs!$B$31*(Y1119-inputs!$B$30)))</f>
        <v>26027.632288470824</v>
      </c>
      <c r="AA1119" s="25">
        <f>MAX(0,Y1119*(1+inputs!$B$33)-MAX(0,inputs!$B$31*(Z1119-inputs!$B$30)))</f>
        <v>92166.128649593171</v>
      </c>
      <c r="AB1119" s="26">
        <f t="shared" si="229"/>
        <v>111700</v>
      </c>
      <c r="AC1119" s="25">
        <f>MAX(0,AA1119*(1+inputs!$B$33)-MAX(0,inputs!$B$31*(AB1119-inputs!$B$30)))</f>
        <v>85312.180579337059</v>
      </c>
      <c r="AD1119" s="26">
        <f>IF(inputs!$B$27="YES",MAX(0,inputs!$B$31*(AB1119-inputs!$B$30)),0)</f>
        <v>0</v>
      </c>
      <c r="AE1119" s="3">
        <f t="shared" si="230"/>
        <v>43312.05</v>
      </c>
      <c r="AF1119" s="1">
        <f t="shared" si="233"/>
        <v>0.62</v>
      </c>
      <c r="AG1119" s="8">
        <f t="shared" si="231"/>
        <v>68387.95</v>
      </c>
    </row>
    <row r="1120" spans="1:33" x14ac:dyDescent="0.2">
      <c r="A1120" s="11">
        <f t="shared" si="232"/>
        <v>111800</v>
      </c>
      <c r="B1120" s="15">
        <f>inputs!$C$3-MAX(0,MIN((calculations!A1120-inputs!$B$8)*0.5,inputs!$C$3))+IF(AND(inputs!$B$23="YES",A1120&lt;=inputs!$B$25),inputs!$B$24,0)</f>
        <v>6670</v>
      </c>
      <c r="C1120" s="15">
        <f>MAX(0,MIN(A1120-B1120,inputs!$C$4)*inputs!$B$3)</f>
        <v>7540.2000000000007</v>
      </c>
      <c r="D1120" s="16">
        <f>MAX(0,(MIN(A1120,inputs!$C$5)-(inputs!$C$4+B1120))*inputs!$B$4)</f>
        <v>26971.600000000002</v>
      </c>
      <c r="E1120" s="16">
        <f>MAX(0, (calculations!A1120-inputs!$C$5)*inputs!$B$5)</f>
        <v>0</v>
      </c>
      <c r="F1120" s="19">
        <f>MAX(0,inputs!$B$13*(MIN(calculations!A1120,inputs!$C$14)-inputs!$C$13))+MAX(0,inputs!$B$14*(calculations!A1120-inputs!$C$14))</f>
        <v>6225.85</v>
      </c>
      <c r="G1120" s="22">
        <f>MAX(MIN((calculations!A1120-inputs!$B$21)/10000,100%),0) * inputs!$B$18</f>
        <v>2636.4</v>
      </c>
      <c r="H1120" s="22">
        <f>IF(AND(inputs!$B$35="YES", calculations!A1120&gt;=inputs!$B$36,calculations!A1120&lt;inputs!$B$37),inputs!$B$38*MIN(2,inputs!$B$17),0)</f>
        <v>0</v>
      </c>
      <c r="I1120" s="25">
        <f>MIN(inputs!$B$32,A1120)</f>
        <v>20000</v>
      </c>
      <c r="J1120" s="25">
        <f>inputs!$B$29*(1+inputs!$B$33)-MAX(0,inputs!$B$31*(I1120-inputs!$B$30))</f>
        <v>46486.999999999993</v>
      </c>
      <c r="K1120" s="26">
        <f t="shared" si="221"/>
        <v>20000</v>
      </c>
      <c r="L1120" s="25">
        <f>MAX(0,J1120*(1+inputs!$B$33)-MAX(0,inputs!$B$31*(K1120-inputs!$B$30)))</f>
        <v>47184.304999999986</v>
      </c>
      <c r="M1120" s="26">
        <f t="shared" si="222"/>
        <v>30200</v>
      </c>
      <c r="N1120" s="25">
        <f>MAX(0,L1120*(1+inputs!$B$33)-MAX(0,inputs!$B$31*(M1120-inputs!$B$30)))</f>
        <v>46990.629574999977</v>
      </c>
      <c r="O1120" s="26">
        <f t="shared" si="223"/>
        <v>40400</v>
      </c>
      <c r="P1120" s="25">
        <f>MAX(0,N1120*(1+inputs!$B$33)-MAX(0,inputs!$B$31*(O1120-inputs!$B$30)))</f>
        <v>45876.049018624974</v>
      </c>
      <c r="Q1120" s="26">
        <f t="shared" si="224"/>
        <v>50600</v>
      </c>
      <c r="R1120" s="25">
        <f>MAX(0,P1120*(1+inputs!$B$33)-MAX(0,inputs!$B$31*(Q1120-inputs!$B$30)))</f>
        <v>43826.74975390434</v>
      </c>
      <c r="S1120" s="26">
        <f t="shared" si="225"/>
        <v>60800</v>
      </c>
      <c r="T1120" s="25">
        <f>MAX(0,R1120*(1+inputs!$B$33)-MAX(0,inputs!$B$31*(S1120-inputs!$B$30)))</f>
        <v>40828.711000212897</v>
      </c>
      <c r="U1120" s="26">
        <f t="shared" si="226"/>
        <v>71000</v>
      </c>
      <c r="V1120" s="25">
        <f>MAX(0,T1120*(1+inputs!$B$33)-MAX(0,inputs!$B$31*(U1120-inputs!$B$30)))</f>
        <v>36867.701665216082</v>
      </c>
      <c r="W1120" s="26">
        <f t="shared" si="227"/>
        <v>81200</v>
      </c>
      <c r="X1120" s="25">
        <f>MAX(0,V1120*(1+inputs!$B$33)-MAX(0,inputs!$B$31*(W1120-inputs!$B$30)))</f>
        <v>31929.277190194323</v>
      </c>
      <c r="Y1120" s="26">
        <f t="shared" si="228"/>
        <v>91400</v>
      </c>
      <c r="Z1120" s="25">
        <f>MAX(0,X1120*(1+inputs!$B$33)-MAX(0,inputs!$B$31*(Y1120-inputs!$B$30)))</f>
        <v>25998.776348047235</v>
      </c>
      <c r="AA1120" s="25">
        <f>MAX(0,Y1120*(1+inputs!$B$33)-MAX(0,inputs!$B$31*(Z1120-inputs!$B$30)))</f>
        <v>92247.670128675731</v>
      </c>
      <c r="AB1120" s="26">
        <f t="shared" si="229"/>
        <v>111800</v>
      </c>
      <c r="AC1120" s="25">
        <f>MAX(0,AA1120*(1+inputs!$B$33)-MAX(0,inputs!$B$31*(AB1120-inputs!$B$30)))</f>
        <v>85385.94518060585</v>
      </c>
      <c r="AD1120" s="26">
        <f>IF(inputs!$B$27="YES",MAX(0,inputs!$B$31*(AB1120-inputs!$B$30)),0)</f>
        <v>0</v>
      </c>
      <c r="AE1120" s="3">
        <f t="shared" si="230"/>
        <v>43374.05</v>
      </c>
      <c r="AF1120" s="1">
        <f t="shared" si="233"/>
        <v>0.62</v>
      </c>
      <c r="AG1120" s="8">
        <f t="shared" si="231"/>
        <v>68425.95</v>
      </c>
    </row>
    <row r="1121" spans="1:33" x14ac:dyDescent="0.2">
      <c r="A1121" s="11">
        <f t="shared" si="232"/>
        <v>111900</v>
      </c>
      <c r="B1121" s="15">
        <f>inputs!$C$3-MAX(0,MIN((calculations!A1121-inputs!$B$8)*0.5,inputs!$C$3))+IF(AND(inputs!$B$23="YES",A1121&lt;=inputs!$B$25),inputs!$B$24,0)</f>
        <v>6620</v>
      </c>
      <c r="C1121" s="15">
        <f>MAX(0,MIN(A1121-B1121,inputs!$C$4)*inputs!$B$3)</f>
        <v>7540.2000000000007</v>
      </c>
      <c r="D1121" s="16">
        <f>MAX(0,(MIN(A1121,inputs!$C$5)-(inputs!$C$4+B1121))*inputs!$B$4)</f>
        <v>27031.600000000002</v>
      </c>
      <c r="E1121" s="16">
        <f>MAX(0, (calculations!A1121-inputs!$C$5)*inputs!$B$5)</f>
        <v>0</v>
      </c>
      <c r="F1121" s="19">
        <f>MAX(0,inputs!$B$13*(MIN(calculations!A1121,inputs!$C$14)-inputs!$C$13))+MAX(0,inputs!$B$14*(calculations!A1121-inputs!$C$14))</f>
        <v>6227.85</v>
      </c>
      <c r="G1121" s="22">
        <f>MAX(MIN((calculations!A1121-inputs!$B$21)/10000,100%),0) * inputs!$B$18</f>
        <v>2636.4</v>
      </c>
      <c r="H1121" s="22">
        <f>IF(AND(inputs!$B$35="YES", calculations!A1121&gt;=inputs!$B$36,calculations!A1121&lt;inputs!$B$37),inputs!$B$38*MIN(2,inputs!$B$17),0)</f>
        <v>0</v>
      </c>
      <c r="I1121" s="25">
        <f>MIN(inputs!$B$32,A1121)</f>
        <v>20000</v>
      </c>
      <c r="J1121" s="25">
        <f>inputs!$B$29*(1+inputs!$B$33)-MAX(0,inputs!$B$31*(I1121-inputs!$B$30))</f>
        <v>46486.999999999993</v>
      </c>
      <c r="K1121" s="26">
        <f t="shared" si="221"/>
        <v>20000</v>
      </c>
      <c r="L1121" s="25">
        <f>MAX(0,J1121*(1+inputs!$B$33)-MAX(0,inputs!$B$31*(K1121-inputs!$B$30)))</f>
        <v>47184.304999999986</v>
      </c>
      <c r="M1121" s="26">
        <f t="shared" si="222"/>
        <v>30211.111111111109</v>
      </c>
      <c r="N1121" s="25">
        <f>MAX(0,L1121*(1+inputs!$B$33)-MAX(0,inputs!$B$31*(M1121-inputs!$B$30)))</f>
        <v>46989.629574999977</v>
      </c>
      <c r="O1121" s="26">
        <f t="shared" si="223"/>
        <v>40422.222222222219</v>
      </c>
      <c r="P1121" s="25">
        <f>MAX(0,N1121*(1+inputs!$B$33)-MAX(0,inputs!$B$31*(O1121-inputs!$B$30)))</f>
        <v>45873.034018624967</v>
      </c>
      <c r="Q1121" s="26">
        <f t="shared" si="224"/>
        <v>50633.333333333328</v>
      </c>
      <c r="R1121" s="25">
        <f>MAX(0,P1121*(1+inputs!$B$33)-MAX(0,inputs!$B$31*(Q1121-inputs!$B$30)))</f>
        <v>43820.689528904331</v>
      </c>
      <c r="S1121" s="26">
        <f t="shared" si="225"/>
        <v>60844.444444444445</v>
      </c>
      <c r="T1121" s="25">
        <f>MAX(0,R1121*(1+inputs!$B$33)-MAX(0,inputs!$B$31*(S1121-inputs!$B$30)))</f>
        <v>40818.55987183789</v>
      </c>
      <c r="U1121" s="26">
        <f t="shared" si="226"/>
        <v>71055.555555555562</v>
      </c>
      <c r="V1121" s="25">
        <f>MAX(0,T1121*(1+inputs!$B$33)-MAX(0,inputs!$B$31*(U1121-inputs!$B$30)))</f>
        <v>36852.398269915451</v>
      </c>
      <c r="W1121" s="26">
        <f t="shared" si="227"/>
        <v>81266.666666666657</v>
      </c>
      <c r="X1121" s="25">
        <f>MAX(0,V1121*(1+inputs!$B$33)-MAX(0,inputs!$B$31*(W1121-inputs!$B$30)))</f>
        <v>31907.744243964178</v>
      </c>
      <c r="Y1121" s="26">
        <f t="shared" si="228"/>
        <v>91477.777777777781</v>
      </c>
      <c r="Z1121" s="25">
        <f>MAX(0,X1121*(1+inputs!$B$33)-MAX(0,inputs!$B$31*(Y1121-inputs!$B$30)))</f>
        <v>25969.920407623638</v>
      </c>
      <c r="AA1121" s="25">
        <f>MAX(0,Y1121*(1+inputs!$B$33)-MAX(0,inputs!$B$31*(Z1121-inputs!$B$30)))</f>
        <v>92329.211607758305</v>
      </c>
      <c r="AB1121" s="26">
        <f t="shared" si="229"/>
        <v>111900</v>
      </c>
      <c r="AC1121" s="25">
        <f>MAX(0,AA1121*(1+inputs!$B$33)-MAX(0,inputs!$B$31*(AB1121-inputs!$B$30)))</f>
        <v>85459.70978187467</v>
      </c>
      <c r="AD1121" s="26">
        <f>IF(inputs!$B$27="YES",MAX(0,inputs!$B$31*(AB1121-inputs!$B$30)),0)</f>
        <v>0</v>
      </c>
      <c r="AE1121" s="3">
        <f t="shared" si="230"/>
        <v>43436.05</v>
      </c>
      <c r="AF1121" s="1">
        <f t="shared" si="233"/>
        <v>0.62</v>
      </c>
      <c r="AG1121" s="8">
        <f t="shared" si="231"/>
        <v>68463.95</v>
      </c>
    </row>
    <row r="1122" spans="1:33" x14ac:dyDescent="0.2">
      <c r="A1122" s="11">
        <f t="shared" si="232"/>
        <v>112000</v>
      </c>
      <c r="B1122" s="15">
        <f>inputs!$C$3-MAX(0,MIN((calculations!A1122-inputs!$B$8)*0.5,inputs!$C$3))+IF(AND(inputs!$B$23="YES",A1122&lt;=inputs!$B$25),inputs!$B$24,0)</f>
        <v>6570</v>
      </c>
      <c r="C1122" s="15">
        <f>MAX(0,MIN(A1122-B1122,inputs!$C$4)*inputs!$B$3)</f>
        <v>7540.2000000000007</v>
      </c>
      <c r="D1122" s="16">
        <f>MAX(0,(MIN(A1122,inputs!$C$5)-(inputs!$C$4+B1122))*inputs!$B$4)</f>
        <v>27091.600000000002</v>
      </c>
      <c r="E1122" s="16">
        <f>MAX(0, (calculations!A1122-inputs!$C$5)*inputs!$B$5)</f>
        <v>0</v>
      </c>
      <c r="F1122" s="19">
        <f>MAX(0,inputs!$B$13*(MIN(calculations!A1122,inputs!$C$14)-inputs!$C$13))+MAX(0,inputs!$B$14*(calculations!A1122-inputs!$C$14))</f>
        <v>6229.85</v>
      </c>
      <c r="G1122" s="22">
        <f>MAX(MIN((calculations!A1122-inputs!$B$21)/10000,100%),0) * inputs!$B$18</f>
        <v>2636.4</v>
      </c>
      <c r="H1122" s="22">
        <f>IF(AND(inputs!$B$35="YES", calculations!A1122&gt;=inputs!$B$36,calculations!A1122&lt;inputs!$B$37),inputs!$B$38*MIN(2,inputs!$B$17),0)</f>
        <v>0</v>
      </c>
      <c r="I1122" s="25">
        <f>MIN(inputs!$B$32,A1122)</f>
        <v>20000</v>
      </c>
      <c r="J1122" s="25">
        <f>inputs!$B$29*(1+inputs!$B$33)-MAX(0,inputs!$B$31*(I1122-inputs!$B$30))</f>
        <v>46486.999999999993</v>
      </c>
      <c r="K1122" s="26">
        <f t="shared" si="221"/>
        <v>20000</v>
      </c>
      <c r="L1122" s="25">
        <f>MAX(0,J1122*(1+inputs!$B$33)-MAX(0,inputs!$B$31*(K1122-inputs!$B$30)))</f>
        <v>47184.304999999986</v>
      </c>
      <c r="M1122" s="26">
        <f t="shared" si="222"/>
        <v>30222.222222222223</v>
      </c>
      <c r="N1122" s="25">
        <f>MAX(0,L1122*(1+inputs!$B$33)-MAX(0,inputs!$B$31*(M1122-inputs!$B$30)))</f>
        <v>46988.629574999977</v>
      </c>
      <c r="O1122" s="26">
        <f t="shared" si="223"/>
        <v>40444.444444444445</v>
      </c>
      <c r="P1122" s="25">
        <f>MAX(0,N1122*(1+inputs!$B$33)-MAX(0,inputs!$B$31*(O1122-inputs!$B$30)))</f>
        <v>45870.019018624967</v>
      </c>
      <c r="Q1122" s="26">
        <f t="shared" si="224"/>
        <v>50666.666666666672</v>
      </c>
      <c r="R1122" s="25">
        <f>MAX(0,P1122*(1+inputs!$B$33)-MAX(0,inputs!$B$31*(Q1122-inputs!$B$30)))</f>
        <v>43814.629303904338</v>
      </c>
      <c r="S1122" s="26">
        <f t="shared" si="225"/>
        <v>60888.888888888891</v>
      </c>
      <c r="T1122" s="25">
        <f>MAX(0,R1122*(1+inputs!$B$33)-MAX(0,inputs!$B$31*(S1122-inputs!$B$30)))</f>
        <v>40808.408743462896</v>
      </c>
      <c r="U1122" s="26">
        <f t="shared" si="226"/>
        <v>71111.111111111109</v>
      </c>
      <c r="V1122" s="25">
        <f>MAX(0,T1122*(1+inputs!$B$33)-MAX(0,inputs!$B$31*(U1122-inputs!$B$30)))</f>
        <v>36837.094874614835</v>
      </c>
      <c r="W1122" s="26">
        <f t="shared" si="227"/>
        <v>81333.333333333343</v>
      </c>
      <c r="X1122" s="25">
        <f>MAX(0,V1122*(1+inputs!$B$33)-MAX(0,inputs!$B$31*(W1122-inputs!$B$30)))</f>
        <v>31886.211297734051</v>
      </c>
      <c r="Y1122" s="26">
        <f t="shared" si="228"/>
        <v>91555.555555555562</v>
      </c>
      <c r="Z1122" s="25">
        <f>MAX(0,X1122*(1+inputs!$B$33)-MAX(0,inputs!$B$31*(Y1122-inputs!$B$30)))</f>
        <v>25941.064467200056</v>
      </c>
      <c r="AA1122" s="25">
        <f>MAX(0,Y1122*(1+inputs!$B$33)-MAX(0,inputs!$B$31*(Z1122-inputs!$B$30)))</f>
        <v>92410.753086840879</v>
      </c>
      <c r="AB1122" s="26">
        <f t="shared" si="229"/>
        <v>112000</v>
      </c>
      <c r="AC1122" s="25">
        <f>MAX(0,AA1122*(1+inputs!$B$33)-MAX(0,inputs!$B$31*(AB1122-inputs!$B$30)))</f>
        <v>85533.474383143475</v>
      </c>
      <c r="AD1122" s="26">
        <f>IF(inputs!$B$27="YES",MAX(0,inputs!$B$31*(AB1122-inputs!$B$30)),0)</f>
        <v>0</v>
      </c>
      <c r="AE1122" s="3">
        <f t="shared" si="230"/>
        <v>43498.05</v>
      </c>
      <c r="AF1122" s="1">
        <f t="shared" si="233"/>
        <v>0.62</v>
      </c>
      <c r="AG1122" s="8">
        <f t="shared" si="231"/>
        <v>68501.95</v>
      </c>
    </row>
    <row r="1123" spans="1:33" x14ac:dyDescent="0.2">
      <c r="A1123" s="11">
        <f t="shared" si="232"/>
        <v>112100</v>
      </c>
      <c r="B1123" s="15">
        <f>inputs!$C$3-MAX(0,MIN((calculations!A1123-inputs!$B$8)*0.5,inputs!$C$3))+IF(AND(inputs!$B$23="YES",A1123&lt;=inputs!$B$25),inputs!$B$24,0)</f>
        <v>6520</v>
      </c>
      <c r="C1123" s="15">
        <f>MAX(0,MIN(A1123-B1123,inputs!$C$4)*inputs!$B$3)</f>
        <v>7540.2000000000007</v>
      </c>
      <c r="D1123" s="16">
        <f>MAX(0,(MIN(A1123,inputs!$C$5)-(inputs!$C$4+B1123))*inputs!$B$4)</f>
        <v>27151.600000000002</v>
      </c>
      <c r="E1123" s="16">
        <f>MAX(0, (calculations!A1123-inputs!$C$5)*inputs!$B$5)</f>
        <v>0</v>
      </c>
      <c r="F1123" s="19">
        <f>MAX(0,inputs!$B$13*(MIN(calculations!A1123,inputs!$C$14)-inputs!$C$13))+MAX(0,inputs!$B$14*(calculations!A1123-inputs!$C$14))</f>
        <v>6231.85</v>
      </c>
      <c r="G1123" s="22">
        <f>MAX(MIN((calculations!A1123-inputs!$B$21)/10000,100%),0) * inputs!$B$18</f>
        <v>2636.4</v>
      </c>
      <c r="H1123" s="22">
        <f>IF(AND(inputs!$B$35="YES", calculations!A1123&gt;=inputs!$B$36,calculations!A1123&lt;inputs!$B$37),inputs!$B$38*MIN(2,inputs!$B$17),0)</f>
        <v>0</v>
      </c>
      <c r="I1123" s="25">
        <f>MIN(inputs!$B$32,A1123)</f>
        <v>20000</v>
      </c>
      <c r="J1123" s="25">
        <f>inputs!$B$29*(1+inputs!$B$33)-MAX(0,inputs!$B$31*(I1123-inputs!$B$30))</f>
        <v>46486.999999999993</v>
      </c>
      <c r="K1123" s="26">
        <f t="shared" si="221"/>
        <v>20000</v>
      </c>
      <c r="L1123" s="25">
        <f>MAX(0,J1123*(1+inputs!$B$33)-MAX(0,inputs!$B$31*(K1123-inputs!$B$30)))</f>
        <v>47184.304999999986</v>
      </c>
      <c r="M1123" s="26">
        <f t="shared" si="222"/>
        <v>30233.333333333336</v>
      </c>
      <c r="N1123" s="25">
        <f>MAX(0,L1123*(1+inputs!$B$33)-MAX(0,inputs!$B$31*(M1123-inputs!$B$30)))</f>
        <v>46987.629574999977</v>
      </c>
      <c r="O1123" s="26">
        <f t="shared" si="223"/>
        <v>40466.666666666672</v>
      </c>
      <c r="P1123" s="25">
        <f>MAX(0,N1123*(1+inputs!$B$33)-MAX(0,inputs!$B$31*(O1123-inputs!$B$30)))</f>
        <v>45867.004018624968</v>
      </c>
      <c r="Q1123" s="26">
        <f t="shared" si="224"/>
        <v>50700</v>
      </c>
      <c r="R1123" s="25">
        <f>MAX(0,P1123*(1+inputs!$B$33)-MAX(0,inputs!$B$31*(Q1123-inputs!$B$30)))</f>
        <v>43808.569078904336</v>
      </c>
      <c r="S1123" s="26">
        <f t="shared" si="225"/>
        <v>60933.333333333336</v>
      </c>
      <c r="T1123" s="25">
        <f>MAX(0,R1123*(1+inputs!$B$33)-MAX(0,inputs!$B$31*(S1123-inputs!$B$30)))</f>
        <v>40798.257615087896</v>
      </c>
      <c r="U1123" s="26">
        <f t="shared" si="226"/>
        <v>71166.666666666657</v>
      </c>
      <c r="V1123" s="25">
        <f>MAX(0,T1123*(1+inputs!$B$33)-MAX(0,inputs!$B$31*(U1123-inputs!$B$30)))</f>
        <v>36821.791479314212</v>
      </c>
      <c r="W1123" s="26">
        <f t="shared" si="227"/>
        <v>81400</v>
      </c>
      <c r="X1123" s="25">
        <f>MAX(0,V1123*(1+inputs!$B$33)-MAX(0,inputs!$B$31*(W1123-inputs!$B$30)))</f>
        <v>31864.678351503924</v>
      </c>
      <c r="Y1123" s="26">
        <f t="shared" si="228"/>
        <v>91633.333333333328</v>
      </c>
      <c r="Z1123" s="25">
        <f>MAX(0,X1123*(1+inputs!$B$33)-MAX(0,inputs!$B$31*(Y1123-inputs!$B$30)))</f>
        <v>25912.208526776481</v>
      </c>
      <c r="AA1123" s="25">
        <f>MAX(0,Y1123*(1+inputs!$B$33)-MAX(0,inputs!$B$31*(Z1123-inputs!$B$30)))</f>
        <v>92492.294565923425</v>
      </c>
      <c r="AB1123" s="26">
        <f t="shared" si="229"/>
        <v>112100</v>
      </c>
      <c r="AC1123" s="25">
        <f>MAX(0,AA1123*(1+inputs!$B$33)-MAX(0,inputs!$B$31*(AB1123-inputs!$B$30)))</f>
        <v>85607.238984412266</v>
      </c>
      <c r="AD1123" s="26">
        <f>IF(inputs!$B$27="YES",MAX(0,inputs!$B$31*(AB1123-inputs!$B$30)),0)</f>
        <v>0</v>
      </c>
      <c r="AE1123" s="3">
        <f t="shared" si="230"/>
        <v>43560.05</v>
      </c>
      <c r="AF1123" s="1">
        <f t="shared" si="233"/>
        <v>0.62</v>
      </c>
      <c r="AG1123" s="8">
        <f t="shared" si="231"/>
        <v>68539.95</v>
      </c>
    </row>
    <row r="1124" spans="1:33" x14ac:dyDescent="0.2">
      <c r="A1124" s="11">
        <f t="shared" si="232"/>
        <v>112200</v>
      </c>
      <c r="B1124" s="15">
        <f>inputs!$C$3-MAX(0,MIN((calculations!A1124-inputs!$B$8)*0.5,inputs!$C$3))+IF(AND(inputs!$B$23="YES",A1124&lt;=inputs!$B$25),inputs!$B$24,0)</f>
        <v>6470</v>
      </c>
      <c r="C1124" s="15">
        <f>MAX(0,MIN(A1124-B1124,inputs!$C$4)*inputs!$B$3)</f>
        <v>7540.2000000000007</v>
      </c>
      <c r="D1124" s="16">
        <f>MAX(0,(MIN(A1124,inputs!$C$5)-(inputs!$C$4+B1124))*inputs!$B$4)</f>
        <v>27211.600000000002</v>
      </c>
      <c r="E1124" s="16">
        <f>MAX(0, (calculations!A1124-inputs!$C$5)*inputs!$B$5)</f>
        <v>0</v>
      </c>
      <c r="F1124" s="19">
        <f>MAX(0,inputs!$B$13*(MIN(calculations!A1124,inputs!$C$14)-inputs!$C$13))+MAX(0,inputs!$B$14*(calculations!A1124-inputs!$C$14))</f>
        <v>6233.85</v>
      </c>
      <c r="G1124" s="22">
        <f>MAX(MIN((calculations!A1124-inputs!$B$21)/10000,100%),0) * inputs!$B$18</f>
        <v>2636.4</v>
      </c>
      <c r="H1124" s="22">
        <f>IF(AND(inputs!$B$35="YES", calculations!A1124&gt;=inputs!$B$36,calculations!A1124&lt;inputs!$B$37),inputs!$B$38*MIN(2,inputs!$B$17),0)</f>
        <v>0</v>
      </c>
      <c r="I1124" s="25">
        <f>MIN(inputs!$B$32,A1124)</f>
        <v>20000</v>
      </c>
      <c r="J1124" s="25">
        <f>inputs!$B$29*(1+inputs!$B$33)-MAX(0,inputs!$B$31*(I1124-inputs!$B$30))</f>
        <v>46486.999999999993</v>
      </c>
      <c r="K1124" s="26">
        <f t="shared" si="221"/>
        <v>20000</v>
      </c>
      <c r="L1124" s="25">
        <f>MAX(0,J1124*(1+inputs!$B$33)-MAX(0,inputs!$B$31*(K1124-inputs!$B$30)))</f>
        <v>47184.304999999986</v>
      </c>
      <c r="M1124" s="26">
        <f t="shared" si="222"/>
        <v>30244.444444444445</v>
      </c>
      <c r="N1124" s="25">
        <f>MAX(0,L1124*(1+inputs!$B$33)-MAX(0,inputs!$B$31*(M1124-inputs!$B$30)))</f>
        <v>46986.629574999977</v>
      </c>
      <c r="O1124" s="26">
        <f t="shared" si="223"/>
        <v>40488.888888888891</v>
      </c>
      <c r="P1124" s="25">
        <f>MAX(0,N1124*(1+inputs!$B$33)-MAX(0,inputs!$B$31*(O1124-inputs!$B$30)))</f>
        <v>45863.989018624969</v>
      </c>
      <c r="Q1124" s="26">
        <f t="shared" si="224"/>
        <v>50733.333333333328</v>
      </c>
      <c r="R1124" s="25">
        <f>MAX(0,P1124*(1+inputs!$B$33)-MAX(0,inputs!$B$31*(Q1124-inputs!$B$30)))</f>
        <v>43802.508853904335</v>
      </c>
      <c r="S1124" s="26">
        <f t="shared" si="225"/>
        <v>60977.777777777781</v>
      </c>
      <c r="T1124" s="25">
        <f>MAX(0,R1124*(1+inputs!$B$33)-MAX(0,inputs!$B$31*(S1124-inputs!$B$30)))</f>
        <v>40788.106486712895</v>
      </c>
      <c r="U1124" s="26">
        <f t="shared" si="226"/>
        <v>71222.222222222219</v>
      </c>
      <c r="V1124" s="25">
        <f>MAX(0,T1124*(1+inputs!$B$33)-MAX(0,inputs!$B$31*(U1124-inputs!$B$30)))</f>
        <v>36806.488084013581</v>
      </c>
      <c r="W1124" s="26">
        <f t="shared" si="227"/>
        <v>81466.666666666657</v>
      </c>
      <c r="X1124" s="25">
        <f>MAX(0,V1124*(1+inputs!$B$33)-MAX(0,inputs!$B$31*(W1124-inputs!$B$30)))</f>
        <v>31843.145405273779</v>
      </c>
      <c r="Y1124" s="26">
        <f t="shared" si="228"/>
        <v>91711.111111111109</v>
      </c>
      <c r="Z1124" s="25">
        <f>MAX(0,X1124*(1+inputs!$B$33)-MAX(0,inputs!$B$31*(Y1124-inputs!$B$30)))</f>
        <v>25883.352586352885</v>
      </c>
      <c r="AA1124" s="25">
        <f>MAX(0,Y1124*(1+inputs!$B$33)-MAX(0,inputs!$B$31*(Z1124-inputs!$B$30)))</f>
        <v>92573.836045006014</v>
      </c>
      <c r="AB1124" s="26">
        <f t="shared" si="229"/>
        <v>112200</v>
      </c>
      <c r="AC1124" s="25">
        <f>MAX(0,AA1124*(1+inputs!$B$33)-MAX(0,inputs!$B$31*(AB1124-inputs!$B$30)))</f>
        <v>85681.003585681086</v>
      </c>
      <c r="AD1124" s="26">
        <f>IF(inputs!$B$27="YES",MAX(0,inputs!$B$31*(AB1124-inputs!$B$30)),0)</f>
        <v>0</v>
      </c>
      <c r="AE1124" s="3">
        <f t="shared" si="230"/>
        <v>43622.05</v>
      </c>
      <c r="AF1124" s="1">
        <f t="shared" si="233"/>
        <v>0.62</v>
      </c>
      <c r="AG1124" s="8">
        <f t="shared" si="231"/>
        <v>68577.95</v>
      </c>
    </row>
    <row r="1125" spans="1:33" x14ac:dyDescent="0.2">
      <c r="A1125" s="11">
        <f t="shared" si="232"/>
        <v>112300</v>
      </c>
      <c r="B1125" s="15">
        <f>inputs!$C$3-MAX(0,MIN((calculations!A1125-inputs!$B$8)*0.5,inputs!$C$3))+IF(AND(inputs!$B$23="YES",A1125&lt;=inputs!$B$25),inputs!$B$24,0)</f>
        <v>6420</v>
      </c>
      <c r="C1125" s="15">
        <f>MAX(0,MIN(A1125-B1125,inputs!$C$4)*inputs!$B$3)</f>
        <v>7540.2000000000007</v>
      </c>
      <c r="D1125" s="16">
        <f>MAX(0,(MIN(A1125,inputs!$C$5)-(inputs!$C$4+B1125))*inputs!$B$4)</f>
        <v>27271.600000000002</v>
      </c>
      <c r="E1125" s="16">
        <f>MAX(0, (calculations!A1125-inputs!$C$5)*inputs!$B$5)</f>
        <v>0</v>
      </c>
      <c r="F1125" s="19">
        <f>MAX(0,inputs!$B$13*(MIN(calculations!A1125,inputs!$C$14)-inputs!$C$13))+MAX(0,inputs!$B$14*(calculations!A1125-inputs!$C$14))</f>
        <v>6235.85</v>
      </c>
      <c r="G1125" s="22">
        <f>MAX(MIN((calculations!A1125-inputs!$B$21)/10000,100%),0) * inputs!$B$18</f>
        <v>2636.4</v>
      </c>
      <c r="H1125" s="22">
        <f>IF(AND(inputs!$B$35="YES", calculations!A1125&gt;=inputs!$B$36,calculations!A1125&lt;inputs!$B$37),inputs!$B$38*MIN(2,inputs!$B$17),0)</f>
        <v>0</v>
      </c>
      <c r="I1125" s="25">
        <f>MIN(inputs!$B$32,A1125)</f>
        <v>20000</v>
      </c>
      <c r="J1125" s="25">
        <f>inputs!$B$29*(1+inputs!$B$33)-MAX(0,inputs!$B$31*(I1125-inputs!$B$30))</f>
        <v>46486.999999999993</v>
      </c>
      <c r="K1125" s="26">
        <f t="shared" si="221"/>
        <v>20000</v>
      </c>
      <c r="L1125" s="25">
        <f>MAX(0,J1125*(1+inputs!$B$33)-MAX(0,inputs!$B$31*(K1125-inputs!$B$30)))</f>
        <v>47184.304999999986</v>
      </c>
      <c r="M1125" s="26">
        <f t="shared" si="222"/>
        <v>30255.555555555555</v>
      </c>
      <c r="N1125" s="25">
        <f>MAX(0,L1125*(1+inputs!$B$33)-MAX(0,inputs!$B$31*(M1125-inputs!$B$30)))</f>
        <v>46985.629574999977</v>
      </c>
      <c r="O1125" s="26">
        <f t="shared" si="223"/>
        <v>40511.111111111109</v>
      </c>
      <c r="P1125" s="25">
        <f>MAX(0,N1125*(1+inputs!$B$33)-MAX(0,inputs!$B$31*(O1125-inputs!$B$30)))</f>
        <v>45860.974018624969</v>
      </c>
      <c r="Q1125" s="26">
        <f t="shared" si="224"/>
        <v>50766.666666666672</v>
      </c>
      <c r="R1125" s="25">
        <f>MAX(0,P1125*(1+inputs!$B$33)-MAX(0,inputs!$B$31*(Q1125-inputs!$B$30)))</f>
        <v>43796.448628904334</v>
      </c>
      <c r="S1125" s="26">
        <f t="shared" si="225"/>
        <v>61022.222222222219</v>
      </c>
      <c r="T1125" s="25">
        <f>MAX(0,R1125*(1+inputs!$B$33)-MAX(0,inputs!$B$31*(S1125-inputs!$B$30)))</f>
        <v>40777.955358337895</v>
      </c>
      <c r="U1125" s="26">
        <f t="shared" si="226"/>
        <v>71277.777777777781</v>
      </c>
      <c r="V1125" s="25">
        <f>MAX(0,T1125*(1+inputs!$B$33)-MAX(0,inputs!$B$31*(U1125-inputs!$B$30)))</f>
        <v>36791.184688712958</v>
      </c>
      <c r="W1125" s="26">
        <f t="shared" si="227"/>
        <v>81533.333333333343</v>
      </c>
      <c r="X1125" s="25">
        <f>MAX(0,V1125*(1+inputs!$B$33)-MAX(0,inputs!$B$31*(W1125-inputs!$B$30)))</f>
        <v>31821.612459043645</v>
      </c>
      <c r="Y1125" s="26">
        <f t="shared" si="228"/>
        <v>91788.888888888891</v>
      </c>
      <c r="Z1125" s="25">
        <f>MAX(0,X1125*(1+inputs!$B$33)-MAX(0,inputs!$B$31*(Y1125-inputs!$B$30)))</f>
        <v>25854.496645929299</v>
      </c>
      <c r="AA1125" s="25">
        <f>MAX(0,Y1125*(1+inputs!$B$33)-MAX(0,inputs!$B$31*(Z1125-inputs!$B$30)))</f>
        <v>92655.377524088588</v>
      </c>
      <c r="AB1125" s="26">
        <f t="shared" si="229"/>
        <v>112300</v>
      </c>
      <c r="AC1125" s="25">
        <f>MAX(0,AA1125*(1+inputs!$B$33)-MAX(0,inputs!$B$31*(AB1125-inputs!$B$30)))</f>
        <v>85754.768186949907</v>
      </c>
      <c r="AD1125" s="26">
        <f>IF(inputs!$B$27="YES",MAX(0,inputs!$B$31*(AB1125-inputs!$B$30)),0)</f>
        <v>0</v>
      </c>
      <c r="AE1125" s="3">
        <f t="shared" si="230"/>
        <v>43684.05</v>
      </c>
      <c r="AF1125" s="1">
        <f t="shared" si="233"/>
        <v>0.62</v>
      </c>
      <c r="AG1125" s="8">
        <f t="shared" si="231"/>
        <v>68615.95</v>
      </c>
    </row>
    <row r="1126" spans="1:33" x14ac:dyDescent="0.2">
      <c r="A1126" s="11">
        <f t="shared" si="232"/>
        <v>112400</v>
      </c>
      <c r="B1126" s="15">
        <f>inputs!$C$3-MAX(0,MIN((calculations!A1126-inputs!$B$8)*0.5,inputs!$C$3))+IF(AND(inputs!$B$23="YES",A1126&lt;=inputs!$B$25),inputs!$B$24,0)</f>
        <v>6370</v>
      </c>
      <c r="C1126" s="15">
        <f>MAX(0,MIN(A1126-B1126,inputs!$C$4)*inputs!$B$3)</f>
        <v>7540.2000000000007</v>
      </c>
      <c r="D1126" s="16">
        <f>MAX(0,(MIN(A1126,inputs!$C$5)-(inputs!$C$4+B1126))*inputs!$B$4)</f>
        <v>27331.600000000002</v>
      </c>
      <c r="E1126" s="16">
        <f>MAX(0, (calculations!A1126-inputs!$C$5)*inputs!$B$5)</f>
        <v>0</v>
      </c>
      <c r="F1126" s="19">
        <f>MAX(0,inputs!$B$13*(MIN(calculations!A1126,inputs!$C$14)-inputs!$C$13))+MAX(0,inputs!$B$14*(calculations!A1126-inputs!$C$14))</f>
        <v>6237.85</v>
      </c>
      <c r="G1126" s="22">
        <f>MAX(MIN((calculations!A1126-inputs!$B$21)/10000,100%),0) * inputs!$B$18</f>
        <v>2636.4</v>
      </c>
      <c r="H1126" s="22">
        <f>IF(AND(inputs!$B$35="YES", calculations!A1126&gt;=inputs!$B$36,calculations!A1126&lt;inputs!$B$37),inputs!$B$38*MIN(2,inputs!$B$17),0)</f>
        <v>0</v>
      </c>
      <c r="I1126" s="25">
        <f>MIN(inputs!$B$32,A1126)</f>
        <v>20000</v>
      </c>
      <c r="J1126" s="25">
        <f>inputs!$B$29*(1+inputs!$B$33)-MAX(0,inputs!$B$31*(I1126-inputs!$B$30))</f>
        <v>46486.999999999993</v>
      </c>
      <c r="K1126" s="26">
        <f t="shared" si="221"/>
        <v>20000</v>
      </c>
      <c r="L1126" s="25">
        <f>MAX(0,J1126*(1+inputs!$B$33)-MAX(0,inputs!$B$31*(K1126-inputs!$B$30)))</f>
        <v>47184.304999999986</v>
      </c>
      <c r="M1126" s="26">
        <f t="shared" si="222"/>
        <v>30266.666666666664</v>
      </c>
      <c r="N1126" s="25">
        <f>MAX(0,L1126*(1+inputs!$B$33)-MAX(0,inputs!$B$31*(M1126-inputs!$B$30)))</f>
        <v>46984.629574999977</v>
      </c>
      <c r="O1126" s="26">
        <f t="shared" si="223"/>
        <v>40533.333333333328</v>
      </c>
      <c r="P1126" s="25">
        <f>MAX(0,N1126*(1+inputs!$B$33)-MAX(0,inputs!$B$31*(O1126-inputs!$B$30)))</f>
        <v>45857.95901862497</v>
      </c>
      <c r="Q1126" s="26">
        <f t="shared" si="224"/>
        <v>50800</v>
      </c>
      <c r="R1126" s="25">
        <f>MAX(0,P1126*(1+inputs!$B$33)-MAX(0,inputs!$B$31*(Q1126-inputs!$B$30)))</f>
        <v>43790.388403904341</v>
      </c>
      <c r="S1126" s="26">
        <f t="shared" si="225"/>
        <v>61066.666666666664</v>
      </c>
      <c r="T1126" s="25">
        <f>MAX(0,R1126*(1+inputs!$B$33)-MAX(0,inputs!$B$31*(S1126-inputs!$B$30)))</f>
        <v>40767.804229962901</v>
      </c>
      <c r="U1126" s="26">
        <f t="shared" si="226"/>
        <v>71333.333333333343</v>
      </c>
      <c r="V1126" s="25">
        <f>MAX(0,T1126*(1+inputs!$B$33)-MAX(0,inputs!$B$31*(U1126-inputs!$B$30)))</f>
        <v>36775.881293412342</v>
      </c>
      <c r="W1126" s="26">
        <f t="shared" si="227"/>
        <v>81600</v>
      </c>
      <c r="X1126" s="25">
        <f>MAX(0,V1126*(1+inputs!$B$33)-MAX(0,inputs!$B$31*(W1126-inputs!$B$30)))</f>
        <v>31800.079512813525</v>
      </c>
      <c r="Y1126" s="26">
        <f t="shared" si="228"/>
        <v>91866.666666666672</v>
      </c>
      <c r="Z1126" s="25">
        <f>MAX(0,X1126*(1+inputs!$B$33)-MAX(0,inputs!$B$31*(Y1126-inputs!$B$30)))</f>
        <v>25825.640705505728</v>
      </c>
      <c r="AA1126" s="25">
        <f>MAX(0,Y1126*(1+inputs!$B$33)-MAX(0,inputs!$B$31*(Z1126-inputs!$B$30)))</f>
        <v>92736.919003171148</v>
      </c>
      <c r="AB1126" s="26">
        <f t="shared" si="229"/>
        <v>112400</v>
      </c>
      <c r="AC1126" s="25">
        <f>MAX(0,AA1126*(1+inputs!$B$33)-MAX(0,inputs!$B$31*(AB1126-inputs!$B$30)))</f>
        <v>85828.532788218698</v>
      </c>
      <c r="AD1126" s="26">
        <f>IF(inputs!$B$27="YES",MAX(0,inputs!$B$31*(AB1126-inputs!$B$30)),0)</f>
        <v>0</v>
      </c>
      <c r="AE1126" s="3">
        <f t="shared" si="230"/>
        <v>43746.05</v>
      </c>
      <c r="AF1126" s="1">
        <f t="shared" si="233"/>
        <v>0.62</v>
      </c>
      <c r="AG1126" s="8">
        <f t="shared" si="231"/>
        <v>68653.95</v>
      </c>
    </row>
    <row r="1127" spans="1:33" x14ac:dyDescent="0.2">
      <c r="A1127" s="11">
        <f t="shared" si="232"/>
        <v>112500</v>
      </c>
      <c r="B1127" s="15">
        <f>inputs!$C$3-MAX(0,MIN((calculations!A1127-inputs!$B$8)*0.5,inputs!$C$3))+IF(AND(inputs!$B$23="YES",A1127&lt;=inputs!$B$25),inputs!$B$24,0)</f>
        <v>6320</v>
      </c>
      <c r="C1127" s="15">
        <f>MAX(0,MIN(A1127-B1127,inputs!$C$4)*inputs!$B$3)</f>
        <v>7540.2000000000007</v>
      </c>
      <c r="D1127" s="16">
        <f>MAX(0,(MIN(A1127,inputs!$C$5)-(inputs!$C$4+B1127))*inputs!$B$4)</f>
        <v>27391.600000000002</v>
      </c>
      <c r="E1127" s="16">
        <f>MAX(0, (calculations!A1127-inputs!$C$5)*inputs!$B$5)</f>
        <v>0</v>
      </c>
      <c r="F1127" s="19">
        <f>MAX(0,inputs!$B$13*(MIN(calculations!A1127,inputs!$C$14)-inputs!$C$13))+MAX(0,inputs!$B$14*(calculations!A1127-inputs!$C$14))</f>
        <v>6239.85</v>
      </c>
      <c r="G1127" s="22">
        <f>MAX(MIN((calculations!A1127-inputs!$B$21)/10000,100%),0) * inputs!$B$18</f>
        <v>2636.4</v>
      </c>
      <c r="H1127" s="22">
        <f>IF(AND(inputs!$B$35="YES", calculations!A1127&gt;=inputs!$B$36,calculations!A1127&lt;inputs!$B$37),inputs!$B$38*MIN(2,inputs!$B$17),0)</f>
        <v>0</v>
      </c>
      <c r="I1127" s="25">
        <f>MIN(inputs!$B$32,A1127)</f>
        <v>20000</v>
      </c>
      <c r="J1127" s="25">
        <f>inputs!$B$29*(1+inputs!$B$33)-MAX(0,inputs!$B$31*(I1127-inputs!$B$30))</f>
        <v>46486.999999999993</v>
      </c>
      <c r="K1127" s="26">
        <f t="shared" si="221"/>
        <v>20000</v>
      </c>
      <c r="L1127" s="25">
        <f>MAX(0,J1127*(1+inputs!$B$33)-MAX(0,inputs!$B$31*(K1127-inputs!$B$30)))</f>
        <v>47184.304999999986</v>
      </c>
      <c r="M1127" s="26">
        <f t="shared" si="222"/>
        <v>30277.777777777777</v>
      </c>
      <c r="N1127" s="25">
        <f>MAX(0,L1127*(1+inputs!$B$33)-MAX(0,inputs!$B$31*(M1127-inputs!$B$30)))</f>
        <v>46983.629574999977</v>
      </c>
      <c r="O1127" s="26">
        <f t="shared" si="223"/>
        <v>40555.555555555555</v>
      </c>
      <c r="P1127" s="25">
        <f>MAX(0,N1127*(1+inputs!$B$33)-MAX(0,inputs!$B$31*(O1127-inputs!$B$30)))</f>
        <v>45854.94401862497</v>
      </c>
      <c r="Q1127" s="26">
        <f t="shared" si="224"/>
        <v>50833.333333333328</v>
      </c>
      <c r="R1127" s="25">
        <f>MAX(0,P1127*(1+inputs!$B$33)-MAX(0,inputs!$B$31*(Q1127-inputs!$B$30)))</f>
        <v>43784.328178904339</v>
      </c>
      <c r="S1127" s="26">
        <f t="shared" si="225"/>
        <v>61111.111111111109</v>
      </c>
      <c r="T1127" s="25">
        <f>MAX(0,R1127*(1+inputs!$B$33)-MAX(0,inputs!$B$31*(S1127-inputs!$B$30)))</f>
        <v>40757.653101587901</v>
      </c>
      <c r="U1127" s="26">
        <f t="shared" si="226"/>
        <v>71388.888888888891</v>
      </c>
      <c r="V1127" s="25">
        <f>MAX(0,T1127*(1+inputs!$B$33)-MAX(0,inputs!$B$31*(U1127-inputs!$B$30)))</f>
        <v>36760.577898111711</v>
      </c>
      <c r="W1127" s="26">
        <f t="shared" si="227"/>
        <v>81666.666666666657</v>
      </c>
      <c r="X1127" s="25">
        <f>MAX(0,V1127*(1+inputs!$B$33)-MAX(0,inputs!$B$31*(W1127-inputs!$B$30)))</f>
        <v>31778.546566583387</v>
      </c>
      <c r="Y1127" s="26">
        <f t="shared" si="228"/>
        <v>91944.444444444438</v>
      </c>
      <c r="Z1127" s="25">
        <f>MAX(0,X1127*(1+inputs!$B$33)-MAX(0,inputs!$B$31*(Y1127-inputs!$B$30)))</f>
        <v>25796.784765082135</v>
      </c>
      <c r="AA1127" s="25">
        <f>MAX(0,Y1127*(1+inputs!$B$33)-MAX(0,inputs!$B$31*(Z1127-inputs!$B$30)))</f>
        <v>92818.460482253708</v>
      </c>
      <c r="AB1127" s="26">
        <f t="shared" si="229"/>
        <v>112500</v>
      </c>
      <c r="AC1127" s="25">
        <f>MAX(0,AA1127*(1+inputs!$B$33)-MAX(0,inputs!$B$31*(AB1127-inputs!$B$30)))</f>
        <v>85902.297389487503</v>
      </c>
      <c r="AD1127" s="26">
        <f>IF(inputs!$B$27="YES",MAX(0,inputs!$B$31*(AB1127-inputs!$B$30)),0)</f>
        <v>0</v>
      </c>
      <c r="AE1127" s="3">
        <f t="shared" si="230"/>
        <v>43808.05</v>
      </c>
      <c r="AF1127" s="1">
        <f t="shared" si="233"/>
        <v>0.62</v>
      </c>
      <c r="AG1127" s="8">
        <f t="shared" si="231"/>
        <v>68691.95</v>
      </c>
    </row>
    <row r="1128" spans="1:33" x14ac:dyDescent="0.2">
      <c r="A1128" s="11">
        <f t="shared" si="232"/>
        <v>112600</v>
      </c>
      <c r="B1128" s="15">
        <f>inputs!$C$3-MAX(0,MIN((calculations!A1128-inputs!$B$8)*0.5,inputs!$C$3))+IF(AND(inputs!$B$23="YES",A1128&lt;=inputs!$B$25),inputs!$B$24,0)</f>
        <v>6270</v>
      </c>
      <c r="C1128" s="15">
        <f>MAX(0,MIN(A1128-B1128,inputs!$C$4)*inputs!$B$3)</f>
        <v>7540.2000000000007</v>
      </c>
      <c r="D1128" s="16">
        <f>MAX(0,(MIN(A1128,inputs!$C$5)-(inputs!$C$4+B1128))*inputs!$B$4)</f>
        <v>27451.600000000002</v>
      </c>
      <c r="E1128" s="16">
        <f>MAX(0, (calculations!A1128-inputs!$C$5)*inputs!$B$5)</f>
        <v>0</v>
      </c>
      <c r="F1128" s="19">
        <f>MAX(0,inputs!$B$13*(MIN(calculations!A1128,inputs!$C$14)-inputs!$C$13))+MAX(0,inputs!$B$14*(calculations!A1128-inputs!$C$14))</f>
        <v>6241.85</v>
      </c>
      <c r="G1128" s="22">
        <f>MAX(MIN((calculations!A1128-inputs!$B$21)/10000,100%),0) * inputs!$B$18</f>
        <v>2636.4</v>
      </c>
      <c r="H1128" s="22">
        <f>IF(AND(inputs!$B$35="YES", calculations!A1128&gt;=inputs!$B$36,calculations!A1128&lt;inputs!$B$37),inputs!$B$38*MIN(2,inputs!$B$17),0)</f>
        <v>0</v>
      </c>
      <c r="I1128" s="25">
        <f>MIN(inputs!$B$32,A1128)</f>
        <v>20000</v>
      </c>
      <c r="J1128" s="25">
        <f>inputs!$B$29*(1+inputs!$B$33)-MAX(0,inputs!$B$31*(I1128-inputs!$B$30))</f>
        <v>46486.999999999993</v>
      </c>
      <c r="K1128" s="26">
        <f t="shared" si="221"/>
        <v>20000</v>
      </c>
      <c r="L1128" s="25">
        <f>MAX(0,J1128*(1+inputs!$B$33)-MAX(0,inputs!$B$31*(K1128-inputs!$B$30)))</f>
        <v>47184.304999999986</v>
      </c>
      <c r="M1128" s="26">
        <f t="shared" si="222"/>
        <v>30288.888888888891</v>
      </c>
      <c r="N1128" s="25">
        <f>MAX(0,L1128*(1+inputs!$B$33)-MAX(0,inputs!$B$31*(M1128-inputs!$B$30)))</f>
        <v>46982.629574999977</v>
      </c>
      <c r="O1128" s="26">
        <f t="shared" si="223"/>
        <v>40577.777777777781</v>
      </c>
      <c r="P1128" s="25">
        <f>MAX(0,N1128*(1+inputs!$B$33)-MAX(0,inputs!$B$31*(O1128-inputs!$B$30)))</f>
        <v>45851.929018624971</v>
      </c>
      <c r="Q1128" s="26">
        <f t="shared" si="224"/>
        <v>50866.666666666672</v>
      </c>
      <c r="R1128" s="25">
        <f>MAX(0,P1128*(1+inputs!$B$33)-MAX(0,inputs!$B$31*(Q1128-inputs!$B$30)))</f>
        <v>43778.267953904338</v>
      </c>
      <c r="S1128" s="26">
        <f t="shared" si="225"/>
        <v>61155.555555555555</v>
      </c>
      <c r="T1128" s="25">
        <f>MAX(0,R1128*(1+inputs!$B$33)-MAX(0,inputs!$B$31*(S1128-inputs!$B$30)))</f>
        <v>40747.5019732129</v>
      </c>
      <c r="U1128" s="26">
        <f t="shared" si="226"/>
        <v>71444.444444444438</v>
      </c>
      <c r="V1128" s="25">
        <f>MAX(0,T1128*(1+inputs!$B$33)-MAX(0,inputs!$B$31*(U1128-inputs!$B$30)))</f>
        <v>36745.274502811088</v>
      </c>
      <c r="W1128" s="26">
        <f t="shared" si="227"/>
        <v>81733.333333333343</v>
      </c>
      <c r="X1128" s="25">
        <f>MAX(0,V1128*(1+inputs!$B$33)-MAX(0,inputs!$B$31*(W1128-inputs!$B$30)))</f>
        <v>31757.013620353246</v>
      </c>
      <c r="Y1128" s="26">
        <f t="shared" si="228"/>
        <v>92022.222222222219</v>
      </c>
      <c r="Z1128" s="25">
        <f>MAX(0,X1128*(1+inputs!$B$33)-MAX(0,inputs!$B$31*(Y1128-inputs!$B$30)))</f>
        <v>25767.928824658542</v>
      </c>
      <c r="AA1128" s="25">
        <f>MAX(0,Y1128*(1+inputs!$B$33)-MAX(0,inputs!$B$31*(Z1128-inputs!$B$30)))</f>
        <v>92900.001961336282</v>
      </c>
      <c r="AB1128" s="26">
        <f t="shared" si="229"/>
        <v>112600</v>
      </c>
      <c r="AC1128" s="25">
        <f>MAX(0,AA1128*(1+inputs!$B$33)-MAX(0,inputs!$B$31*(AB1128-inputs!$B$30)))</f>
        <v>85976.061990756309</v>
      </c>
      <c r="AD1128" s="26">
        <f>IF(inputs!$B$27="YES",MAX(0,inputs!$B$31*(AB1128-inputs!$B$30)),0)</f>
        <v>0</v>
      </c>
      <c r="AE1128" s="3">
        <f t="shared" si="230"/>
        <v>43870.05</v>
      </c>
      <c r="AF1128" s="1">
        <f t="shared" si="233"/>
        <v>0.62</v>
      </c>
      <c r="AG1128" s="8">
        <f t="shared" si="231"/>
        <v>68729.95</v>
      </c>
    </row>
    <row r="1129" spans="1:33" x14ac:dyDescent="0.2">
      <c r="A1129" s="11">
        <f t="shared" si="232"/>
        <v>112700</v>
      </c>
      <c r="B1129" s="15">
        <f>inputs!$C$3-MAX(0,MIN((calculations!A1129-inputs!$B$8)*0.5,inputs!$C$3))+IF(AND(inputs!$B$23="YES",A1129&lt;=inputs!$B$25),inputs!$B$24,0)</f>
        <v>6220</v>
      </c>
      <c r="C1129" s="15">
        <f>MAX(0,MIN(A1129-B1129,inputs!$C$4)*inputs!$B$3)</f>
        <v>7540.2000000000007</v>
      </c>
      <c r="D1129" s="16">
        <f>MAX(0,(MIN(A1129,inputs!$C$5)-(inputs!$C$4+B1129))*inputs!$B$4)</f>
        <v>27511.600000000002</v>
      </c>
      <c r="E1129" s="16">
        <f>MAX(0, (calculations!A1129-inputs!$C$5)*inputs!$B$5)</f>
        <v>0</v>
      </c>
      <c r="F1129" s="19">
        <f>MAX(0,inputs!$B$13*(MIN(calculations!A1129,inputs!$C$14)-inputs!$C$13))+MAX(0,inputs!$B$14*(calculations!A1129-inputs!$C$14))</f>
        <v>6243.85</v>
      </c>
      <c r="G1129" s="22">
        <f>MAX(MIN((calculations!A1129-inputs!$B$21)/10000,100%),0) * inputs!$B$18</f>
        <v>2636.4</v>
      </c>
      <c r="H1129" s="22">
        <f>IF(AND(inputs!$B$35="YES", calculations!A1129&gt;=inputs!$B$36,calculations!A1129&lt;inputs!$B$37),inputs!$B$38*MIN(2,inputs!$B$17),0)</f>
        <v>0</v>
      </c>
      <c r="I1129" s="25">
        <f>MIN(inputs!$B$32,A1129)</f>
        <v>20000</v>
      </c>
      <c r="J1129" s="25">
        <f>inputs!$B$29*(1+inputs!$B$33)-MAX(0,inputs!$B$31*(I1129-inputs!$B$30))</f>
        <v>46486.999999999993</v>
      </c>
      <c r="K1129" s="26">
        <f t="shared" si="221"/>
        <v>20000</v>
      </c>
      <c r="L1129" s="25">
        <f>MAX(0,J1129*(1+inputs!$B$33)-MAX(0,inputs!$B$31*(K1129-inputs!$B$30)))</f>
        <v>47184.304999999986</v>
      </c>
      <c r="M1129" s="26">
        <f t="shared" si="222"/>
        <v>30300</v>
      </c>
      <c r="N1129" s="25">
        <f>MAX(0,L1129*(1+inputs!$B$33)-MAX(0,inputs!$B$31*(M1129-inputs!$B$30)))</f>
        <v>46981.629574999977</v>
      </c>
      <c r="O1129" s="26">
        <f t="shared" si="223"/>
        <v>40600</v>
      </c>
      <c r="P1129" s="25">
        <f>MAX(0,N1129*(1+inputs!$B$33)-MAX(0,inputs!$B$31*(O1129-inputs!$B$30)))</f>
        <v>45848.914018624972</v>
      </c>
      <c r="Q1129" s="26">
        <f t="shared" si="224"/>
        <v>50900</v>
      </c>
      <c r="R1129" s="25">
        <f>MAX(0,P1129*(1+inputs!$B$33)-MAX(0,inputs!$B$31*(Q1129-inputs!$B$30)))</f>
        <v>43772.207728904337</v>
      </c>
      <c r="S1129" s="26">
        <f t="shared" si="225"/>
        <v>61200</v>
      </c>
      <c r="T1129" s="25">
        <f>MAX(0,R1129*(1+inputs!$B$33)-MAX(0,inputs!$B$31*(S1129-inputs!$B$30)))</f>
        <v>40737.350844837893</v>
      </c>
      <c r="U1129" s="26">
        <f t="shared" si="226"/>
        <v>71500</v>
      </c>
      <c r="V1129" s="25">
        <f>MAX(0,T1129*(1+inputs!$B$33)-MAX(0,inputs!$B$31*(U1129-inputs!$B$30)))</f>
        <v>36729.971107510457</v>
      </c>
      <c r="W1129" s="26">
        <f t="shared" si="227"/>
        <v>81800</v>
      </c>
      <c r="X1129" s="25">
        <f>MAX(0,V1129*(1+inputs!$B$33)-MAX(0,inputs!$B$31*(W1129-inputs!$B$30)))</f>
        <v>31735.480674123111</v>
      </c>
      <c r="Y1129" s="26">
        <f t="shared" si="228"/>
        <v>92100</v>
      </c>
      <c r="Z1129" s="25">
        <f>MAX(0,X1129*(1+inputs!$B$33)-MAX(0,inputs!$B$31*(Y1129-inputs!$B$30)))</f>
        <v>25739.072884234956</v>
      </c>
      <c r="AA1129" s="25">
        <f>MAX(0,Y1129*(1+inputs!$B$33)-MAX(0,inputs!$B$31*(Z1129-inputs!$B$30)))</f>
        <v>92981.543440418842</v>
      </c>
      <c r="AB1129" s="26">
        <f t="shared" si="229"/>
        <v>112700</v>
      </c>
      <c r="AC1129" s="25">
        <f>MAX(0,AA1129*(1+inputs!$B$33)-MAX(0,inputs!$B$31*(AB1129-inputs!$B$30)))</f>
        <v>86049.826592025114</v>
      </c>
      <c r="AD1129" s="26">
        <f>IF(inputs!$B$27="YES",MAX(0,inputs!$B$31*(AB1129-inputs!$B$30)),0)</f>
        <v>0</v>
      </c>
      <c r="AE1129" s="3">
        <f t="shared" si="230"/>
        <v>43932.05</v>
      </c>
      <c r="AF1129" s="1">
        <f t="shared" si="233"/>
        <v>0.62</v>
      </c>
      <c r="AG1129" s="8">
        <f t="shared" si="231"/>
        <v>68767.95</v>
      </c>
    </row>
    <row r="1130" spans="1:33" x14ac:dyDescent="0.2">
      <c r="A1130" s="11">
        <f t="shared" si="232"/>
        <v>112800</v>
      </c>
      <c r="B1130" s="15">
        <f>inputs!$C$3-MAX(0,MIN((calculations!A1130-inputs!$B$8)*0.5,inputs!$C$3))+IF(AND(inputs!$B$23="YES",A1130&lt;=inputs!$B$25),inputs!$B$24,0)</f>
        <v>6170</v>
      </c>
      <c r="C1130" s="15">
        <f>MAX(0,MIN(A1130-B1130,inputs!$C$4)*inputs!$B$3)</f>
        <v>7540.2000000000007</v>
      </c>
      <c r="D1130" s="16">
        <f>MAX(0,(MIN(A1130,inputs!$C$5)-(inputs!$C$4+B1130))*inputs!$B$4)</f>
        <v>27571.600000000002</v>
      </c>
      <c r="E1130" s="16">
        <f>MAX(0, (calculations!A1130-inputs!$C$5)*inputs!$B$5)</f>
        <v>0</v>
      </c>
      <c r="F1130" s="19">
        <f>MAX(0,inputs!$B$13*(MIN(calculations!A1130,inputs!$C$14)-inputs!$C$13))+MAX(0,inputs!$B$14*(calculations!A1130-inputs!$C$14))</f>
        <v>6245.85</v>
      </c>
      <c r="G1130" s="22">
        <f>MAX(MIN((calculations!A1130-inputs!$B$21)/10000,100%),0) * inputs!$B$18</f>
        <v>2636.4</v>
      </c>
      <c r="H1130" s="22">
        <f>IF(AND(inputs!$B$35="YES", calculations!A1130&gt;=inputs!$B$36,calculations!A1130&lt;inputs!$B$37),inputs!$B$38*MIN(2,inputs!$B$17),0)</f>
        <v>0</v>
      </c>
      <c r="I1130" s="25">
        <f>MIN(inputs!$B$32,A1130)</f>
        <v>20000</v>
      </c>
      <c r="J1130" s="25">
        <f>inputs!$B$29*(1+inputs!$B$33)-MAX(0,inputs!$B$31*(I1130-inputs!$B$30))</f>
        <v>46486.999999999993</v>
      </c>
      <c r="K1130" s="26">
        <f t="shared" si="221"/>
        <v>20000</v>
      </c>
      <c r="L1130" s="25">
        <f>MAX(0,J1130*(1+inputs!$B$33)-MAX(0,inputs!$B$31*(K1130-inputs!$B$30)))</f>
        <v>47184.304999999986</v>
      </c>
      <c r="M1130" s="26">
        <f t="shared" si="222"/>
        <v>30311.111111111109</v>
      </c>
      <c r="N1130" s="25">
        <f>MAX(0,L1130*(1+inputs!$B$33)-MAX(0,inputs!$B$31*(M1130-inputs!$B$30)))</f>
        <v>46980.629574999977</v>
      </c>
      <c r="O1130" s="26">
        <f t="shared" si="223"/>
        <v>40622.222222222219</v>
      </c>
      <c r="P1130" s="25">
        <f>MAX(0,N1130*(1+inputs!$B$33)-MAX(0,inputs!$B$31*(O1130-inputs!$B$30)))</f>
        <v>45845.899018624972</v>
      </c>
      <c r="Q1130" s="26">
        <f t="shared" si="224"/>
        <v>50933.333333333328</v>
      </c>
      <c r="R1130" s="25">
        <f>MAX(0,P1130*(1+inputs!$B$33)-MAX(0,inputs!$B$31*(Q1130-inputs!$B$30)))</f>
        <v>43766.147503904343</v>
      </c>
      <c r="S1130" s="26">
        <f t="shared" si="225"/>
        <v>61244.444444444445</v>
      </c>
      <c r="T1130" s="25">
        <f>MAX(0,R1130*(1+inputs!$B$33)-MAX(0,inputs!$B$31*(S1130-inputs!$B$30)))</f>
        <v>40727.199716462899</v>
      </c>
      <c r="U1130" s="26">
        <f t="shared" si="226"/>
        <v>71555.555555555562</v>
      </c>
      <c r="V1130" s="25">
        <f>MAX(0,T1130*(1+inputs!$B$33)-MAX(0,inputs!$B$31*(U1130-inputs!$B$30)))</f>
        <v>36714.667712209834</v>
      </c>
      <c r="W1130" s="26">
        <f t="shared" si="227"/>
        <v>81866.666666666657</v>
      </c>
      <c r="X1130" s="25">
        <f>MAX(0,V1130*(1+inputs!$B$33)-MAX(0,inputs!$B$31*(W1130-inputs!$B$30)))</f>
        <v>31713.947727892981</v>
      </c>
      <c r="Y1130" s="26">
        <f t="shared" si="228"/>
        <v>92177.777777777781</v>
      </c>
      <c r="Z1130" s="25">
        <f>MAX(0,X1130*(1+inputs!$B$33)-MAX(0,inputs!$B$31*(Y1130-inputs!$B$30)))</f>
        <v>25710.216943811374</v>
      </c>
      <c r="AA1130" s="25">
        <f>MAX(0,Y1130*(1+inputs!$B$33)-MAX(0,inputs!$B$31*(Z1130-inputs!$B$30)))</f>
        <v>93063.084919501416</v>
      </c>
      <c r="AB1130" s="26">
        <f t="shared" si="229"/>
        <v>112800</v>
      </c>
      <c r="AC1130" s="25">
        <f>MAX(0,AA1130*(1+inputs!$B$33)-MAX(0,inputs!$B$31*(AB1130-inputs!$B$30)))</f>
        <v>86123.59119329392</v>
      </c>
      <c r="AD1130" s="26">
        <f>IF(inputs!$B$27="YES",MAX(0,inputs!$B$31*(AB1130-inputs!$B$30)),0)</f>
        <v>0</v>
      </c>
      <c r="AE1130" s="3">
        <f t="shared" si="230"/>
        <v>43994.05</v>
      </c>
      <c r="AF1130" s="1">
        <f t="shared" si="233"/>
        <v>0.62</v>
      </c>
      <c r="AG1130" s="8">
        <f t="shared" si="231"/>
        <v>68805.95</v>
      </c>
    </row>
    <row r="1131" spans="1:33" x14ac:dyDescent="0.2">
      <c r="A1131" s="11">
        <f t="shared" si="232"/>
        <v>112900</v>
      </c>
      <c r="B1131" s="15">
        <f>inputs!$C$3-MAX(0,MIN((calculations!A1131-inputs!$B$8)*0.5,inputs!$C$3))+IF(AND(inputs!$B$23="YES",A1131&lt;=inputs!$B$25),inputs!$B$24,0)</f>
        <v>6120</v>
      </c>
      <c r="C1131" s="15">
        <f>MAX(0,MIN(A1131-B1131,inputs!$C$4)*inputs!$B$3)</f>
        <v>7540.2000000000007</v>
      </c>
      <c r="D1131" s="16">
        <f>MAX(0,(MIN(A1131,inputs!$C$5)-(inputs!$C$4+B1131))*inputs!$B$4)</f>
        <v>27631.600000000002</v>
      </c>
      <c r="E1131" s="16">
        <f>MAX(0, (calculations!A1131-inputs!$C$5)*inputs!$B$5)</f>
        <v>0</v>
      </c>
      <c r="F1131" s="19">
        <f>MAX(0,inputs!$B$13*(MIN(calculations!A1131,inputs!$C$14)-inputs!$C$13))+MAX(0,inputs!$B$14*(calculations!A1131-inputs!$C$14))</f>
        <v>6247.85</v>
      </c>
      <c r="G1131" s="22">
        <f>MAX(MIN((calculations!A1131-inputs!$B$21)/10000,100%),0) * inputs!$B$18</f>
        <v>2636.4</v>
      </c>
      <c r="H1131" s="22">
        <f>IF(AND(inputs!$B$35="YES", calculations!A1131&gt;=inputs!$B$36,calculations!A1131&lt;inputs!$B$37),inputs!$B$38*MIN(2,inputs!$B$17),0)</f>
        <v>0</v>
      </c>
      <c r="I1131" s="25">
        <f>MIN(inputs!$B$32,A1131)</f>
        <v>20000</v>
      </c>
      <c r="J1131" s="25">
        <f>inputs!$B$29*(1+inputs!$B$33)-MAX(0,inputs!$B$31*(I1131-inputs!$B$30))</f>
        <v>46486.999999999993</v>
      </c>
      <c r="K1131" s="26">
        <f t="shared" si="221"/>
        <v>20000</v>
      </c>
      <c r="L1131" s="25">
        <f>MAX(0,J1131*(1+inputs!$B$33)-MAX(0,inputs!$B$31*(K1131-inputs!$B$30)))</f>
        <v>47184.304999999986</v>
      </c>
      <c r="M1131" s="26">
        <f t="shared" si="222"/>
        <v>30322.222222222223</v>
      </c>
      <c r="N1131" s="25">
        <f>MAX(0,L1131*(1+inputs!$B$33)-MAX(0,inputs!$B$31*(M1131-inputs!$B$30)))</f>
        <v>46979.629574999977</v>
      </c>
      <c r="O1131" s="26">
        <f t="shared" si="223"/>
        <v>40644.444444444445</v>
      </c>
      <c r="P1131" s="25">
        <f>MAX(0,N1131*(1+inputs!$B$33)-MAX(0,inputs!$B$31*(O1131-inputs!$B$30)))</f>
        <v>45842.884018624973</v>
      </c>
      <c r="Q1131" s="26">
        <f t="shared" si="224"/>
        <v>50966.666666666672</v>
      </c>
      <c r="R1131" s="25">
        <f>MAX(0,P1131*(1+inputs!$B$33)-MAX(0,inputs!$B$31*(Q1131-inputs!$B$30)))</f>
        <v>43760.087278904342</v>
      </c>
      <c r="S1131" s="26">
        <f t="shared" si="225"/>
        <v>61288.888888888891</v>
      </c>
      <c r="T1131" s="25">
        <f>MAX(0,R1131*(1+inputs!$B$33)-MAX(0,inputs!$B$31*(S1131-inputs!$B$30)))</f>
        <v>40717.048588087899</v>
      </c>
      <c r="U1131" s="26">
        <f t="shared" si="226"/>
        <v>71611.111111111109</v>
      </c>
      <c r="V1131" s="25">
        <f>MAX(0,T1131*(1+inputs!$B$33)-MAX(0,inputs!$B$31*(U1131-inputs!$B$30)))</f>
        <v>36699.36431690921</v>
      </c>
      <c r="W1131" s="26">
        <f t="shared" si="227"/>
        <v>81933.333333333343</v>
      </c>
      <c r="X1131" s="25">
        <f>MAX(0,V1131*(1+inputs!$B$33)-MAX(0,inputs!$B$31*(W1131-inputs!$B$30)))</f>
        <v>31692.414781662839</v>
      </c>
      <c r="Y1131" s="26">
        <f t="shared" si="228"/>
        <v>92255.555555555562</v>
      </c>
      <c r="Z1131" s="25">
        <f>MAX(0,X1131*(1+inputs!$B$33)-MAX(0,inputs!$B$31*(Y1131-inputs!$B$30)))</f>
        <v>25681.361003387778</v>
      </c>
      <c r="AA1131" s="25">
        <f>MAX(0,Y1131*(1+inputs!$B$33)-MAX(0,inputs!$B$31*(Z1131-inputs!$B$30)))</f>
        <v>93144.626398583991</v>
      </c>
      <c r="AB1131" s="26">
        <f t="shared" si="229"/>
        <v>112900</v>
      </c>
      <c r="AC1131" s="25">
        <f>MAX(0,AA1131*(1+inputs!$B$33)-MAX(0,inputs!$B$31*(AB1131-inputs!$B$30)))</f>
        <v>86197.35579456274</v>
      </c>
      <c r="AD1131" s="26">
        <f>IF(inputs!$B$27="YES",MAX(0,inputs!$B$31*(AB1131-inputs!$B$30)),0)</f>
        <v>0</v>
      </c>
      <c r="AE1131" s="3">
        <f t="shared" si="230"/>
        <v>44056.05</v>
      </c>
      <c r="AF1131" s="1">
        <f t="shared" si="233"/>
        <v>0.62</v>
      </c>
      <c r="AG1131" s="8">
        <f t="shared" si="231"/>
        <v>68843.95</v>
      </c>
    </row>
    <row r="1132" spans="1:33" x14ac:dyDescent="0.2">
      <c r="A1132" s="11">
        <f t="shared" si="232"/>
        <v>113000</v>
      </c>
      <c r="B1132" s="15">
        <f>inputs!$C$3-MAX(0,MIN((calculations!A1132-inputs!$B$8)*0.5,inputs!$C$3))+IF(AND(inputs!$B$23="YES",A1132&lt;=inputs!$B$25),inputs!$B$24,0)</f>
        <v>6070</v>
      </c>
      <c r="C1132" s="15">
        <f>MAX(0,MIN(A1132-B1132,inputs!$C$4)*inputs!$B$3)</f>
        <v>7540.2000000000007</v>
      </c>
      <c r="D1132" s="16">
        <f>MAX(0,(MIN(A1132,inputs!$C$5)-(inputs!$C$4+B1132))*inputs!$B$4)</f>
        <v>27691.600000000002</v>
      </c>
      <c r="E1132" s="16">
        <f>MAX(0, (calculations!A1132-inputs!$C$5)*inputs!$B$5)</f>
        <v>0</v>
      </c>
      <c r="F1132" s="19">
        <f>MAX(0,inputs!$B$13*(MIN(calculations!A1132,inputs!$C$14)-inputs!$C$13))+MAX(0,inputs!$B$14*(calculations!A1132-inputs!$C$14))</f>
        <v>6249.85</v>
      </c>
      <c r="G1132" s="22">
        <f>MAX(MIN((calculations!A1132-inputs!$B$21)/10000,100%),0) * inputs!$B$18</f>
        <v>2636.4</v>
      </c>
      <c r="H1132" s="22">
        <f>IF(AND(inputs!$B$35="YES", calculations!A1132&gt;=inputs!$B$36,calculations!A1132&lt;inputs!$B$37),inputs!$B$38*MIN(2,inputs!$B$17),0)</f>
        <v>0</v>
      </c>
      <c r="I1132" s="25">
        <f>MIN(inputs!$B$32,A1132)</f>
        <v>20000</v>
      </c>
      <c r="J1132" s="25">
        <f>inputs!$B$29*(1+inputs!$B$33)-MAX(0,inputs!$B$31*(I1132-inputs!$B$30))</f>
        <v>46486.999999999993</v>
      </c>
      <c r="K1132" s="26">
        <f t="shared" si="221"/>
        <v>20000</v>
      </c>
      <c r="L1132" s="25">
        <f>MAX(0,J1132*(1+inputs!$B$33)-MAX(0,inputs!$B$31*(K1132-inputs!$B$30)))</f>
        <v>47184.304999999986</v>
      </c>
      <c r="M1132" s="26">
        <f t="shared" si="222"/>
        <v>30333.333333333336</v>
      </c>
      <c r="N1132" s="25">
        <f>MAX(0,L1132*(1+inputs!$B$33)-MAX(0,inputs!$B$31*(M1132-inputs!$B$30)))</f>
        <v>46978.629574999977</v>
      </c>
      <c r="O1132" s="26">
        <f t="shared" si="223"/>
        <v>40666.666666666672</v>
      </c>
      <c r="P1132" s="25">
        <f>MAX(0,N1132*(1+inputs!$B$33)-MAX(0,inputs!$B$31*(O1132-inputs!$B$30)))</f>
        <v>45839.869018624973</v>
      </c>
      <c r="Q1132" s="26">
        <f t="shared" si="224"/>
        <v>51000</v>
      </c>
      <c r="R1132" s="25">
        <f>MAX(0,P1132*(1+inputs!$B$33)-MAX(0,inputs!$B$31*(Q1132-inputs!$B$30)))</f>
        <v>43754.027053904341</v>
      </c>
      <c r="S1132" s="26">
        <f t="shared" si="225"/>
        <v>61333.333333333336</v>
      </c>
      <c r="T1132" s="25">
        <f>MAX(0,R1132*(1+inputs!$B$33)-MAX(0,inputs!$B$31*(S1132-inputs!$B$30)))</f>
        <v>40706.897459712898</v>
      </c>
      <c r="U1132" s="26">
        <f t="shared" si="226"/>
        <v>71666.666666666657</v>
      </c>
      <c r="V1132" s="25">
        <f>MAX(0,T1132*(1+inputs!$B$33)-MAX(0,inputs!$B$31*(U1132-inputs!$B$30)))</f>
        <v>36684.060921608587</v>
      </c>
      <c r="W1132" s="26">
        <f t="shared" si="227"/>
        <v>82000</v>
      </c>
      <c r="X1132" s="25">
        <f>MAX(0,V1132*(1+inputs!$B$33)-MAX(0,inputs!$B$31*(W1132-inputs!$B$30)))</f>
        <v>31670.881835432712</v>
      </c>
      <c r="Y1132" s="26">
        <f t="shared" si="228"/>
        <v>92333.333333333328</v>
      </c>
      <c r="Z1132" s="25">
        <f>MAX(0,X1132*(1+inputs!$B$33)-MAX(0,inputs!$B$31*(Y1132-inputs!$B$30)))</f>
        <v>25652.505062964203</v>
      </c>
      <c r="AA1132" s="25">
        <f>MAX(0,Y1132*(1+inputs!$B$33)-MAX(0,inputs!$B$31*(Z1132-inputs!$B$30)))</f>
        <v>93226.167877666536</v>
      </c>
      <c r="AB1132" s="26">
        <f t="shared" si="229"/>
        <v>113000</v>
      </c>
      <c r="AC1132" s="25">
        <f>MAX(0,AA1132*(1+inputs!$B$33)-MAX(0,inputs!$B$31*(AB1132-inputs!$B$30)))</f>
        <v>86271.120395831516</v>
      </c>
      <c r="AD1132" s="26">
        <f>IF(inputs!$B$27="YES",MAX(0,inputs!$B$31*(AB1132-inputs!$B$30)),0)</f>
        <v>0</v>
      </c>
      <c r="AE1132" s="3">
        <f t="shared" si="230"/>
        <v>44118.05</v>
      </c>
      <c r="AF1132" s="1">
        <f t="shared" si="233"/>
        <v>0.62</v>
      </c>
      <c r="AG1132" s="8">
        <f t="shared" si="231"/>
        <v>68881.95</v>
      </c>
    </row>
    <row r="1133" spans="1:33" x14ac:dyDescent="0.2">
      <c r="A1133" s="11">
        <f t="shared" si="232"/>
        <v>113100</v>
      </c>
      <c r="B1133" s="15">
        <f>inputs!$C$3-MAX(0,MIN((calculations!A1133-inputs!$B$8)*0.5,inputs!$C$3))+IF(AND(inputs!$B$23="YES",A1133&lt;=inputs!$B$25),inputs!$B$24,0)</f>
        <v>6020</v>
      </c>
      <c r="C1133" s="15">
        <f>MAX(0,MIN(A1133-B1133,inputs!$C$4)*inputs!$B$3)</f>
        <v>7540.2000000000007</v>
      </c>
      <c r="D1133" s="16">
        <f>MAX(0,(MIN(A1133,inputs!$C$5)-(inputs!$C$4+B1133))*inputs!$B$4)</f>
        <v>27751.600000000002</v>
      </c>
      <c r="E1133" s="16">
        <f>MAX(0, (calculations!A1133-inputs!$C$5)*inputs!$B$5)</f>
        <v>0</v>
      </c>
      <c r="F1133" s="19">
        <f>MAX(0,inputs!$B$13*(MIN(calculations!A1133,inputs!$C$14)-inputs!$C$13))+MAX(0,inputs!$B$14*(calculations!A1133-inputs!$C$14))</f>
        <v>6251.85</v>
      </c>
      <c r="G1133" s="22">
        <f>MAX(MIN((calculations!A1133-inputs!$B$21)/10000,100%),0) * inputs!$B$18</f>
        <v>2636.4</v>
      </c>
      <c r="H1133" s="22">
        <f>IF(AND(inputs!$B$35="YES", calculations!A1133&gt;=inputs!$B$36,calculations!A1133&lt;inputs!$B$37),inputs!$B$38*MIN(2,inputs!$B$17),0)</f>
        <v>0</v>
      </c>
      <c r="I1133" s="25">
        <f>MIN(inputs!$B$32,A1133)</f>
        <v>20000</v>
      </c>
      <c r="J1133" s="25">
        <f>inputs!$B$29*(1+inputs!$B$33)-MAX(0,inputs!$B$31*(I1133-inputs!$B$30))</f>
        <v>46486.999999999993</v>
      </c>
      <c r="K1133" s="26">
        <f t="shared" si="221"/>
        <v>20000</v>
      </c>
      <c r="L1133" s="25">
        <f>MAX(0,J1133*(1+inputs!$B$33)-MAX(0,inputs!$B$31*(K1133-inputs!$B$30)))</f>
        <v>47184.304999999986</v>
      </c>
      <c r="M1133" s="26">
        <f t="shared" si="222"/>
        <v>30344.444444444445</v>
      </c>
      <c r="N1133" s="25">
        <f>MAX(0,L1133*(1+inputs!$B$33)-MAX(0,inputs!$B$31*(M1133-inputs!$B$30)))</f>
        <v>46977.629574999977</v>
      </c>
      <c r="O1133" s="26">
        <f t="shared" si="223"/>
        <v>40688.888888888891</v>
      </c>
      <c r="P1133" s="25">
        <f>MAX(0,N1133*(1+inputs!$B$33)-MAX(0,inputs!$B$31*(O1133-inputs!$B$30)))</f>
        <v>45836.854018624967</v>
      </c>
      <c r="Q1133" s="26">
        <f t="shared" si="224"/>
        <v>51033.333333333328</v>
      </c>
      <c r="R1133" s="25">
        <f>MAX(0,P1133*(1+inputs!$B$33)-MAX(0,inputs!$B$31*(Q1133-inputs!$B$30)))</f>
        <v>43747.966828904333</v>
      </c>
      <c r="S1133" s="26">
        <f t="shared" si="225"/>
        <v>61377.777777777781</v>
      </c>
      <c r="T1133" s="25">
        <f>MAX(0,R1133*(1+inputs!$B$33)-MAX(0,inputs!$B$31*(S1133-inputs!$B$30)))</f>
        <v>40696.74633133789</v>
      </c>
      <c r="U1133" s="26">
        <f t="shared" si="226"/>
        <v>71722.222222222219</v>
      </c>
      <c r="V1133" s="25">
        <f>MAX(0,T1133*(1+inputs!$B$33)-MAX(0,inputs!$B$31*(U1133-inputs!$B$30)))</f>
        <v>36668.757526307949</v>
      </c>
      <c r="W1133" s="26">
        <f t="shared" si="227"/>
        <v>82066.666666666657</v>
      </c>
      <c r="X1133" s="25">
        <f>MAX(0,V1133*(1+inputs!$B$33)-MAX(0,inputs!$B$31*(W1133-inputs!$B$30)))</f>
        <v>31649.348889202567</v>
      </c>
      <c r="Y1133" s="26">
        <f t="shared" si="228"/>
        <v>92411.111111111109</v>
      </c>
      <c r="Z1133" s="25">
        <f>MAX(0,X1133*(1+inputs!$B$33)-MAX(0,inputs!$B$31*(Y1133-inputs!$B$30)))</f>
        <v>25623.649122540603</v>
      </c>
      <c r="AA1133" s="25">
        <f>MAX(0,Y1133*(1+inputs!$B$33)-MAX(0,inputs!$B$31*(Z1133-inputs!$B$30)))</f>
        <v>93307.70935674911</v>
      </c>
      <c r="AB1133" s="26">
        <f t="shared" si="229"/>
        <v>113100</v>
      </c>
      <c r="AC1133" s="25">
        <f>MAX(0,AA1133*(1+inputs!$B$33)-MAX(0,inputs!$B$31*(AB1133-inputs!$B$30)))</f>
        <v>86344.884997100336</v>
      </c>
      <c r="AD1133" s="26">
        <f>IF(inputs!$B$27="YES",MAX(0,inputs!$B$31*(AB1133-inputs!$B$30)),0)</f>
        <v>0</v>
      </c>
      <c r="AE1133" s="3">
        <f t="shared" si="230"/>
        <v>44180.05</v>
      </c>
      <c r="AF1133" s="1">
        <f t="shared" si="233"/>
        <v>0.62</v>
      </c>
      <c r="AG1133" s="8">
        <f t="shared" si="231"/>
        <v>68919.95</v>
      </c>
    </row>
    <row r="1134" spans="1:33" x14ac:dyDescent="0.2">
      <c r="A1134" s="11">
        <f t="shared" si="232"/>
        <v>113200</v>
      </c>
      <c r="B1134" s="15">
        <f>inputs!$C$3-MAX(0,MIN((calculations!A1134-inputs!$B$8)*0.5,inputs!$C$3))+IF(AND(inputs!$B$23="YES",A1134&lt;=inputs!$B$25),inputs!$B$24,0)</f>
        <v>5970</v>
      </c>
      <c r="C1134" s="15">
        <f>MAX(0,MIN(A1134-B1134,inputs!$C$4)*inputs!$B$3)</f>
        <v>7540.2000000000007</v>
      </c>
      <c r="D1134" s="16">
        <f>MAX(0,(MIN(A1134,inputs!$C$5)-(inputs!$C$4+B1134))*inputs!$B$4)</f>
        <v>27811.600000000002</v>
      </c>
      <c r="E1134" s="16">
        <f>MAX(0, (calculations!A1134-inputs!$C$5)*inputs!$B$5)</f>
        <v>0</v>
      </c>
      <c r="F1134" s="19">
        <f>MAX(0,inputs!$B$13*(MIN(calculations!A1134,inputs!$C$14)-inputs!$C$13))+MAX(0,inputs!$B$14*(calculations!A1134-inputs!$C$14))</f>
        <v>6253.85</v>
      </c>
      <c r="G1134" s="22">
        <f>MAX(MIN((calculations!A1134-inputs!$B$21)/10000,100%),0) * inputs!$B$18</f>
        <v>2636.4</v>
      </c>
      <c r="H1134" s="22">
        <f>IF(AND(inputs!$B$35="YES", calculations!A1134&gt;=inputs!$B$36,calculations!A1134&lt;inputs!$B$37),inputs!$B$38*MIN(2,inputs!$B$17),0)</f>
        <v>0</v>
      </c>
      <c r="I1134" s="25">
        <f>MIN(inputs!$B$32,A1134)</f>
        <v>20000</v>
      </c>
      <c r="J1134" s="25">
        <f>inputs!$B$29*(1+inputs!$B$33)-MAX(0,inputs!$B$31*(I1134-inputs!$B$30))</f>
        <v>46486.999999999993</v>
      </c>
      <c r="K1134" s="26">
        <f t="shared" si="221"/>
        <v>20000</v>
      </c>
      <c r="L1134" s="25">
        <f>MAX(0,J1134*(1+inputs!$B$33)-MAX(0,inputs!$B$31*(K1134-inputs!$B$30)))</f>
        <v>47184.304999999986</v>
      </c>
      <c r="M1134" s="26">
        <f t="shared" si="222"/>
        <v>30355.555555555555</v>
      </c>
      <c r="N1134" s="25">
        <f>MAX(0,L1134*(1+inputs!$B$33)-MAX(0,inputs!$B$31*(M1134-inputs!$B$30)))</f>
        <v>46976.629574999977</v>
      </c>
      <c r="O1134" s="26">
        <f t="shared" si="223"/>
        <v>40711.111111111109</v>
      </c>
      <c r="P1134" s="25">
        <f>MAX(0,N1134*(1+inputs!$B$33)-MAX(0,inputs!$B$31*(O1134-inputs!$B$30)))</f>
        <v>45833.839018624967</v>
      </c>
      <c r="Q1134" s="26">
        <f t="shared" si="224"/>
        <v>51066.666666666672</v>
      </c>
      <c r="R1134" s="25">
        <f>MAX(0,P1134*(1+inputs!$B$33)-MAX(0,inputs!$B$31*(Q1134-inputs!$B$30)))</f>
        <v>43741.906603904332</v>
      </c>
      <c r="S1134" s="26">
        <f t="shared" si="225"/>
        <v>61422.222222222219</v>
      </c>
      <c r="T1134" s="25">
        <f>MAX(0,R1134*(1+inputs!$B$33)-MAX(0,inputs!$B$31*(S1134-inputs!$B$30)))</f>
        <v>40686.59520296289</v>
      </c>
      <c r="U1134" s="26">
        <f t="shared" si="226"/>
        <v>71777.777777777781</v>
      </c>
      <c r="V1134" s="25">
        <f>MAX(0,T1134*(1+inputs!$B$33)-MAX(0,inputs!$B$31*(U1134-inputs!$B$30)))</f>
        <v>36653.454131007325</v>
      </c>
      <c r="W1134" s="26">
        <f t="shared" si="227"/>
        <v>82133.333333333343</v>
      </c>
      <c r="X1134" s="25">
        <f>MAX(0,V1134*(1+inputs!$B$33)-MAX(0,inputs!$B$31*(W1134-inputs!$B$30)))</f>
        <v>31627.815942972433</v>
      </c>
      <c r="Y1134" s="26">
        <f t="shared" si="228"/>
        <v>92488.888888888891</v>
      </c>
      <c r="Z1134" s="25">
        <f>MAX(0,X1134*(1+inputs!$B$33)-MAX(0,inputs!$B$31*(Y1134-inputs!$B$30)))</f>
        <v>25594.793182117017</v>
      </c>
      <c r="AA1134" s="25">
        <f>MAX(0,Y1134*(1+inputs!$B$33)-MAX(0,inputs!$B$31*(Z1134-inputs!$B$30)))</f>
        <v>93389.250835831685</v>
      </c>
      <c r="AB1134" s="26">
        <f t="shared" si="229"/>
        <v>113200</v>
      </c>
      <c r="AC1134" s="25">
        <f>MAX(0,AA1134*(1+inputs!$B$33)-MAX(0,inputs!$B$31*(AB1134-inputs!$B$30)))</f>
        <v>86418.649598369142</v>
      </c>
      <c r="AD1134" s="26">
        <f>IF(inputs!$B$27="YES",MAX(0,inputs!$B$31*(AB1134-inputs!$B$30)),0)</f>
        <v>0</v>
      </c>
      <c r="AE1134" s="3">
        <f t="shared" si="230"/>
        <v>44242.05</v>
      </c>
      <c r="AF1134" s="1">
        <f t="shared" si="233"/>
        <v>0.62</v>
      </c>
      <c r="AG1134" s="8">
        <f t="shared" si="231"/>
        <v>68957.95</v>
      </c>
    </row>
    <row r="1135" spans="1:33" x14ac:dyDescent="0.2">
      <c r="A1135" s="11">
        <f t="shared" si="232"/>
        <v>113300</v>
      </c>
      <c r="B1135" s="15">
        <f>inputs!$C$3-MAX(0,MIN((calculations!A1135-inputs!$B$8)*0.5,inputs!$C$3))+IF(AND(inputs!$B$23="YES",A1135&lt;=inputs!$B$25),inputs!$B$24,0)</f>
        <v>5920</v>
      </c>
      <c r="C1135" s="15">
        <f>MAX(0,MIN(A1135-B1135,inputs!$C$4)*inputs!$B$3)</f>
        <v>7540.2000000000007</v>
      </c>
      <c r="D1135" s="16">
        <f>MAX(0,(MIN(A1135,inputs!$C$5)-(inputs!$C$4+B1135))*inputs!$B$4)</f>
        <v>27871.600000000002</v>
      </c>
      <c r="E1135" s="16">
        <f>MAX(0, (calculations!A1135-inputs!$C$5)*inputs!$B$5)</f>
        <v>0</v>
      </c>
      <c r="F1135" s="19">
        <f>MAX(0,inputs!$B$13*(MIN(calculations!A1135,inputs!$C$14)-inputs!$C$13))+MAX(0,inputs!$B$14*(calculations!A1135-inputs!$C$14))</f>
        <v>6255.85</v>
      </c>
      <c r="G1135" s="22">
        <f>MAX(MIN((calculations!A1135-inputs!$B$21)/10000,100%),0) * inputs!$B$18</f>
        <v>2636.4</v>
      </c>
      <c r="H1135" s="22">
        <f>IF(AND(inputs!$B$35="YES", calculations!A1135&gt;=inputs!$B$36,calculations!A1135&lt;inputs!$B$37),inputs!$B$38*MIN(2,inputs!$B$17),0)</f>
        <v>0</v>
      </c>
      <c r="I1135" s="25">
        <f>MIN(inputs!$B$32,A1135)</f>
        <v>20000</v>
      </c>
      <c r="J1135" s="25">
        <f>inputs!$B$29*(1+inputs!$B$33)-MAX(0,inputs!$B$31*(I1135-inputs!$B$30))</f>
        <v>46486.999999999993</v>
      </c>
      <c r="K1135" s="26">
        <f t="shared" si="221"/>
        <v>20000</v>
      </c>
      <c r="L1135" s="25">
        <f>MAX(0,J1135*(1+inputs!$B$33)-MAX(0,inputs!$B$31*(K1135-inputs!$B$30)))</f>
        <v>47184.304999999986</v>
      </c>
      <c r="M1135" s="26">
        <f t="shared" si="222"/>
        <v>30366.666666666664</v>
      </c>
      <c r="N1135" s="25">
        <f>MAX(0,L1135*(1+inputs!$B$33)-MAX(0,inputs!$B$31*(M1135-inputs!$B$30)))</f>
        <v>46975.629574999977</v>
      </c>
      <c r="O1135" s="26">
        <f t="shared" si="223"/>
        <v>40733.333333333328</v>
      </c>
      <c r="P1135" s="25">
        <f>MAX(0,N1135*(1+inputs!$B$33)-MAX(0,inputs!$B$31*(O1135-inputs!$B$30)))</f>
        <v>45830.824018624968</v>
      </c>
      <c r="Q1135" s="26">
        <f t="shared" si="224"/>
        <v>51100</v>
      </c>
      <c r="R1135" s="25">
        <f>MAX(0,P1135*(1+inputs!$B$33)-MAX(0,inputs!$B$31*(Q1135-inputs!$B$30)))</f>
        <v>43735.846378904338</v>
      </c>
      <c r="S1135" s="26">
        <f t="shared" si="225"/>
        <v>61466.666666666664</v>
      </c>
      <c r="T1135" s="25">
        <f>MAX(0,R1135*(1+inputs!$B$33)-MAX(0,inputs!$B$31*(S1135-inputs!$B$30)))</f>
        <v>40676.444074587896</v>
      </c>
      <c r="U1135" s="26">
        <f t="shared" si="226"/>
        <v>71833.333333333343</v>
      </c>
      <c r="V1135" s="25">
        <f>MAX(0,T1135*(1+inputs!$B$33)-MAX(0,inputs!$B$31*(U1135-inputs!$B$30)))</f>
        <v>36638.150735706709</v>
      </c>
      <c r="W1135" s="26">
        <f t="shared" si="227"/>
        <v>82200</v>
      </c>
      <c r="X1135" s="25">
        <f>MAX(0,V1135*(1+inputs!$B$33)-MAX(0,inputs!$B$31*(W1135-inputs!$B$30)))</f>
        <v>31606.282996742306</v>
      </c>
      <c r="Y1135" s="26">
        <f t="shared" si="228"/>
        <v>92566.666666666672</v>
      </c>
      <c r="Z1135" s="25">
        <f>MAX(0,X1135*(1+inputs!$B$33)-MAX(0,inputs!$B$31*(Y1135-inputs!$B$30)))</f>
        <v>25565.937241693435</v>
      </c>
      <c r="AA1135" s="25">
        <f>MAX(0,Y1135*(1+inputs!$B$33)-MAX(0,inputs!$B$31*(Z1135-inputs!$B$30)))</f>
        <v>93470.792314914244</v>
      </c>
      <c r="AB1135" s="26">
        <f t="shared" si="229"/>
        <v>113300</v>
      </c>
      <c r="AC1135" s="25">
        <f>MAX(0,AA1135*(1+inputs!$B$33)-MAX(0,inputs!$B$31*(AB1135-inputs!$B$30)))</f>
        <v>86492.414199637948</v>
      </c>
      <c r="AD1135" s="26">
        <f>IF(inputs!$B$27="YES",MAX(0,inputs!$B$31*(AB1135-inputs!$B$30)),0)</f>
        <v>0</v>
      </c>
      <c r="AE1135" s="3">
        <f t="shared" si="230"/>
        <v>44304.05</v>
      </c>
      <c r="AF1135" s="1">
        <f t="shared" si="233"/>
        <v>0.62</v>
      </c>
      <c r="AG1135" s="8">
        <f t="shared" si="231"/>
        <v>68995.95</v>
      </c>
    </row>
    <row r="1136" spans="1:33" x14ac:dyDescent="0.2">
      <c r="A1136" s="11">
        <f t="shared" si="232"/>
        <v>113400</v>
      </c>
      <c r="B1136" s="15">
        <f>inputs!$C$3-MAX(0,MIN((calculations!A1136-inputs!$B$8)*0.5,inputs!$C$3))+IF(AND(inputs!$B$23="YES",A1136&lt;=inputs!$B$25),inputs!$B$24,0)</f>
        <v>5870</v>
      </c>
      <c r="C1136" s="15">
        <f>MAX(0,MIN(A1136-B1136,inputs!$C$4)*inputs!$B$3)</f>
        <v>7540.2000000000007</v>
      </c>
      <c r="D1136" s="16">
        <f>MAX(0,(MIN(A1136,inputs!$C$5)-(inputs!$C$4+B1136))*inputs!$B$4)</f>
        <v>27931.600000000002</v>
      </c>
      <c r="E1136" s="16">
        <f>MAX(0, (calculations!A1136-inputs!$C$5)*inputs!$B$5)</f>
        <v>0</v>
      </c>
      <c r="F1136" s="19">
        <f>MAX(0,inputs!$B$13*(MIN(calculations!A1136,inputs!$C$14)-inputs!$C$13))+MAX(0,inputs!$B$14*(calculations!A1136-inputs!$C$14))</f>
        <v>6257.85</v>
      </c>
      <c r="G1136" s="22">
        <f>MAX(MIN((calculations!A1136-inputs!$B$21)/10000,100%),0) * inputs!$B$18</f>
        <v>2636.4</v>
      </c>
      <c r="H1136" s="22">
        <f>IF(AND(inputs!$B$35="YES", calculations!A1136&gt;=inputs!$B$36,calculations!A1136&lt;inputs!$B$37),inputs!$B$38*MIN(2,inputs!$B$17),0)</f>
        <v>0</v>
      </c>
      <c r="I1136" s="25">
        <f>MIN(inputs!$B$32,A1136)</f>
        <v>20000</v>
      </c>
      <c r="J1136" s="25">
        <f>inputs!$B$29*(1+inputs!$B$33)-MAX(0,inputs!$B$31*(I1136-inputs!$B$30))</f>
        <v>46486.999999999993</v>
      </c>
      <c r="K1136" s="26">
        <f t="shared" si="221"/>
        <v>20000</v>
      </c>
      <c r="L1136" s="25">
        <f>MAX(0,J1136*(1+inputs!$B$33)-MAX(0,inputs!$B$31*(K1136-inputs!$B$30)))</f>
        <v>47184.304999999986</v>
      </c>
      <c r="M1136" s="26">
        <f t="shared" si="222"/>
        <v>30377.777777777777</v>
      </c>
      <c r="N1136" s="25">
        <f>MAX(0,L1136*(1+inputs!$B$33)-MAX(0,inputs!$B$31*(M1136-inputs!$B$30)))</f>
        <v>46974.629574999977</v>
      </c>
      <c r="O1136" s="26">
        <f t="shared" si="223"/>
        <v>40755.555555555555</v>
      </c>
      <c r="P1136" s="25">
        <f>MAX(0,N1136*(1+inputs!$B$33)-MAX(0,inputs!$B$31*(O1136-inputs!$B$30)))</f>
        <v>45827.809018624968</v>
      </c>
      <c r="Q1136" s="26">
        <f t="shared" si="224"/>
        <v>51133.333333333328</v>
      </c>
      <c r="R1136" s="25">
        <f>MAX(0,P1136*(1+inputs!$B$33)-MAX(0,inputs!$B$31*(Q1136-inputs!$B$30)))</f>
        <v>43729.786153904337</v>
      </c>
      <c r="S1136" s="26">
        <f t="shared" si="225"/>
        <v>61511.111111111109</v>
      </c>
      <c r="T1136" s="25">
        <f>MAX(0,R1136*(1+inputs!$B$33)-MAX(0,inputs!$B$31*(S1136-inputs!$B$30)))</f>
        <v>40666.292946212896</v>
      </c>
      <c r="U1136" s="26">
        <f t="shared" si="226"/>
        <v>71888.888888888891</v>
      </c>
      <c r="V1136" s="25">
        <f>MAX(0,T1136*(1+inputs!$B$33)-MAX(0,inputs!$B$31*(U1136-inputs!$B$30)))</f>
        <v>36622.847340406086</v>
      </c>
      <c r="W1136" s="26">
        <f t="shared" si="227"/>
        <v>82266.666666666657</v>
      </c>
      <c r="X1136" s="25">
        <f>MAX(0,V1136*(1+inputs!$B$33)-MAX(0,inputs!$B$31*(W1136-inputs!$B$30)))</f>
        <v>31584.750050512175</v>
      </c>
      <c r="Y1136" s="26">
        <f t="shared" si="228"/>
        <v>92644.444444444438</v>
      </c>
      <c r="Z1136" s="25">
        <f>MAX(0,X1136*(1+inputs!$B$33)-MAX(0,inputs!$B$31*(Y1136-inputs!$B$30)))</f>
        <v>25537.081301269856</v>
      </c>
      <c r="AA1136" s="25">
        <f>MAX(0,Y1136*(1+inputs!$B$33)-MAX(0,inputs!$B$31*(Z1136-inputs!$B$30)))</f>
        <v>93552.333793996804</v>
      </c>
      <c r="AB1136" s="26">
        <f t="shared" si="229"/>
        <v>113400</v>
      </c>
      <c r="AC1136" s="25">
        <f>MAX(0,AA1136*(1+inputs!$B$33)-MAX(0,inputs!$B$31*(AB1136-inputs!$B$30)))</f>
        <v>86566.178800906739</v>
      </c>
      <c r="AD1136" s="26">
        <f>IF(inputs!$B$27="YES",MAX(0,inputs!$B$31*(AB1136-inputs!$B$30)),0)</f>
        <v>0</v>
      </c>
      <c r="AE1136" s="3">
        <f t="shared" si="230"/>
        <v>44366.05</v>
      </c>
      <c r="AF1136" s="1">
        <f t="shared" si="233"/>
        <v>0.62</v>
      </c>
      <c r="AG1136" s="8">
        <f t="shared" si="231"/>
        <v>69033.95</v>
      </c>
    </row>
    <row r="1137" spans="1:33" x14ac:dyDescent="0.2">
      <c r="A1137" s="11">
        <f t="shared" si="232"/>
        <v>113500</v>
      </c>
      <c r="B1137" s="15">
        <f>inputs!$C$3-MAX(0,MIN((calculations!A1137-inputs!$B$8)*0.5,inputs!$C$3))+IF(AND(inputs!$B$23="YES",A1137&lt;=inputs!$B$25),inputs!$B$24,0)</f>
        <v>5820</v>
      </c>
      <c r="C1137" s="15">
        <f>MAX(0,MIN(A1137-B1137,inputs!$C$4)*inputs!$B$3)</f>
        <v>7540.2000000000007</v>
      </c>
      <c r="D1137" s="16">
        <f>MAX(0,(MIN(A1137,inputs!$C$5)-(inputs!$C$4+B1137))*inputs!$B$4)</f>
        <v>27991.600000000002</v>
      </c>
      <c r="E1137" s="16">
        <f>MAX(0, (calculations!A1137-inputs!$C$5)*inputs!$B$5)</f>
        <v>0</v>
      </c>
      <c r="F1137" s="19">
        <f>MAX(0,inputs!$B$13*(MIN(calculations!A1137,inputs!$C$14)-inputs!$C$13))+MAX(0,inputs!$B$14*(calculations!A1137-inputs!$C$14))</f>
        <v>6259.85</v>
      </c>
      <c r="G1137" s="22">
        <f>MAX(MIN((calculations!A1137-inputs!$B$21)/10000,100%),0) * inputs!$B$18</f>
        <v>2636.4</v>
      </c>
      <c r="H1137" s="22">
        <f>IF(AND(inputs!$B$35="YES", calculations!A1137&gt;=inputs!$B$36,calculations!A1137&lt;inputs!$B$37),inputs!$B$38*MIN(2,inputs!$B$17),0)</f>
        <v>0</v>
      </c>
      <c r="I1137" s="25">
        <f>MIN(inputs!$B$32,A1137)</f>
        <v>20000</v>
      </c>
      <c r="J1137" s="25">
        <f>inputs!$B$29*(1+inputs!$B$33)-MAX(0,inputs!$B$31*(I1137-inputs!$B$30))</f>
        <v>46486.999999999993</v>
      </c>
      <c r="K1137" s="26">
        <f t="shared" si="221"/>
        <v>20000</v>
      </c>
      <c r="L1137" s="25">
        <f>MAX(0,J1137*(1+inputs!$B$33)-MAX(0,inputs!$B$31*(K1137-inputs!$B$30)))</f>
        <v>47184.304999999986</v>
      </c>
      <c r="M1137" s="26">
        <f t="shared" si="222"/>
        <v>30388.888888888891</v>
      </c>
      <c r="N1137" s="25">
        <f>MAX(0,L1137*(1+inputs!$B$33)-MAX(0,inputs!$B$31*(M1137-inputs!$B$30)))</f>
        <v>46973.629574999977</v>
      </c>
      <c r="O1137" s="26">
        <f t="shared" si="223"/>
        <v>40777.777777777781</v>
      </c>
      <c r="P1137" s="25">
        <f>MAX(0,N1137*(1+inputs!$B$33)-MAX(0,inputs!$B$31*(O1137-inputs!$B$30)))</f>
        <v>45824.794018624969</v>
      </c>
      <c r="Q1137" s="26">
        <f t="shared" si="224"/>
        <v>51166.666666666672</v>
      </c>
      <c r="R1137" s="25">
        <f>MAX(0,P1137*(1+inputs!$B$33)-MAX(0,inputs!$B$31*(Q1137-inputs!$B$30)))</f>
        <v>43723.725928904336</v>
      </c>
      <c r="S1137" s="26">
        <f t="shared" si="225"/>
        <v>61555.555555555555</v>
      </c>
      <c r="T1137" s="25">
        <f>MAX(0,R1137*(1+inputs!$B$33)-MAX(0,inputs!$B$31*(S1137-inputs!$B$30)))</f>
        <v>40656.141817837895</v>
      </c>
      <c r="U1137" s="26">
        <f t="shared" si="226"/>
        <v>71944.444444444438</v>
      </c>
      <c r="V1137" s="25">
        <f>MAX(0,T1137*(1+inputs!$B$33)-MAX(0,inputs!$B$31*(U1137-inputs!$B$30)))</f>
        <v>36607.543945105455</v>
      </c>
      <c r="W1137" s="26">
        <f t="shared" si="227"/>
        <v>82333.333333333343</v>
      </c>
      <c r="X1137" s="25">
        <f>MAX(0,V1137*(1+inputs!$B$33)-MAX(0,inputs!$B$31*(W1137-inputs!$B$30)))</f>
        <v>31563.217104282034</v>
      </c>
      <c r="Y1137" s="26">
        <f t="shared" si="228"/>
        <v>92722.222222222219</v>
      </c>
      <c r="Z1137" s="25">
        <f>MAX(0,X1137*(1+inputs!$B$33)-MAX(0,inputs!$B$31*(Y1137-inputs!$B$30)))</f>
        <v>25508.225360846263</v>
      </c>
      <c r="AA1137" s="25">
        <f>MAX(0,Y1137*(1+inputs!$B$33)-MAX(0,inputs!$B$31*(Z1137-inputs!$B$30)))</f>
        <v>93633.875273079379</v>
      </c>
      <c r="AB1137" s="26">
        <f t="shared" si="229"/>
        <v>113500</v>
      </c>
      <c r="AC1137" s="25">
        <f>MAX(0,AA1137*(1+inputs!$B$33)-MAX(0,inputs!$B$31*(AB1137-inputs!$B$30)))</f>
        <v>86639.943402175559</v>
      </c>
      <c r="AD1137" s="26">
        <f>IF(inputs!$B$27="YES",MAX(0,inputs!$B$31*(AB1137-inputs!$B$30)),0)</f>
        <v>0</v>
      </c>
      <c r="AE1137" s="3">
        <f t="shared" si="230"/>
        <v>44428.05</v>
      </c>
      <c r="AF1137" s="1">
        <f t="shared" si="233"/>
        <v>0.62</v>
      </c>
      <c r="AG1137" s="8">
        <f t="shared" si="231"/>
        <v>69071.95</v>
      </c>
    </row>
    <row r="1138" spans="1:33" x14ac:dyDescent="0.2">
      <c r="A1138" s="11">
        <f t="shared" si="232"/>
        <v>113600</v>
      </c>
      <c r="B1138" s="15">
        <f>inputs!$C$3-MAX(0,MIN((calculations!A1138-inputs!$B$8)*0.5,inputs!$C$3))+IF(AND(inputs!$B$23="YES",A1138&lt;=inputs!$B$25),inputs!$B$24,0)</f>
        <v>5770</v>
      </c>
      <c r="C1138" s="15">
        <f>MAX(0,MIN(A1138-B1138,inputs!$C$4)*inputs!$B$3)</f>
        <v>7540.2000000000007</v>
      </c>
      <c r="D1138" s="16">
        <f>MAX(0,(MIN(A1138,inputs!$C$5)-(inputs!$C$4+B1138))*inputs!$B$4)</f>
        <v>28051.600000000002</v>
      </c>
      <c r="E1138" s="16">
        <f>MAX(0, (calculations!A1138-inputs!$C$5)*inputs!$B$5)</f>
        <v>0</v>
      </c>
      <c r="F1138" s="19">
        <f>MAX(0,inputs!$B$13*(MIN(calculations!A1138,inputs!$C$14)-inputs!$C$13))+MAX(0,inputs!$B$14*(calculations!A1138-inputs!$C$14))</f>
        <v>6261.85</v>
      </c>
      <c r="G1138" s="22">
        <f>MAX(MIN((calculations!A1138-inputs!$B$21)/10000,100%),0) * inputs!$B$18</f>
        <v>2636.4</v>
      </c>
      <c r="H1138" s="22">
        <f>IF(AND(inputs!$B$35="YES", calculations!A1138&gt;=inputs!$B$36,calculations!A1138&lt;inputs!$B$37),inputs!$B$38*MIN(2,inputs!$B$17),0)</f>
        <v>0</v>
      </c>
      <c r="I1138" s="25">
        <f>MIN(inputs!$B$32,A1138)</f>
        <v>20000</v>
      </c>
      <c r="J1138" s="25">
        <f>inputs!$B$29*(1+inputs!$B$33)-MAX(0,inputs!$B$31*(I1138-inputs!$B$30))</f>
        <v>46486.999999999993</v>
      </c>
      <c r="K1138" s="26">
        <f t="shared" si="221"/>
        <v>20000</v>
      </c>
      <c r="L1138" s="25">
        <f>MAX(0,J1138*(1+inputs!$B$33)-MAX(0,inputs!$B$31*(K1138-inputs!$B$30)))</f>
        <v>47184.304999999986</v>
      </c>
      <c r="M1138" s="26">
        <f t="shared" si="222"/>
        <v>30400</v>
      </c>
      <c r="N1138" s="25">
        <f>MAX(0,L1138*(1+inputs!$B$33)-MAX(0,inputs!$B$31*(M1138-inputs!$B$30)))</f>
        <v>46972.629574999977</v>
      </c>
      <c r="O1138" s="26">
        <f t="shared" si="223"/>
        <v>40800</v>
      </c>
      <c r="P1138" s="25">
        <f>MAX(0,N1138*(1+inputs!$B$33)-MAX(0,inputs!$B$31*(O1138-inputs!$B$30)))</f>
        <v>45821.779018624969</v>
      </c>
      <c r="Q1138" s="26">
        <f t="shared" si="224"/>
        <v>51200</v>
      </c>
      <c r="R1138" s="25">
        <f>MAX(0,P1138*(1+inputs!$B$33)-MAX(0,inputs!$B$31*(Q1138-inputs!$B$30)))</f>
        <v>43717.665703904335</v>
      </c>
      <c r="S1138" s="26">
        <f t="shared" si="225"/>
        <v>61600</v>
      </c>
      <c r="T1138" s="25">
        <f>MAX(0,R1138*(1+inputs!$B$33)-MAX(0,inputs!$B$31*(S1138-inputs!$B$30)))</f>
        <v>40645.990689462895</v>
      </c>
      <c r="U1138" s="26">
        <f t="shared" si="226"/>
        <v>72000</v>
      </c>
      <c r="V1138" s="25">
        <f>MAX(0,T1138*(1+inputs!$B$33)-MAX(0,inputs!$B$31*(U1138-inputs!$B$30)))</f>
        <v>36592.240549804832</v>
      </c>
      <c r="W1138" s="26">
        <f t="shared" si="227"/>
        <v>82400</v>
      </c>
      <c r="X1138" s="25">
        <f>MAX(0,V1138*(1+inputs!$B$33)-MAX(0,inputs!$B$31*(W1138-inputs!$B$30)))</f>
        <v>31541.684158051899</v>
      </c>
      <c r="Y1138" s="26">
        <f t="shared" si="228"/>
        <v>92800</v>
      </c>
      <c r="Z1138" s="25">
        <f>MAX(0,X1138*(1+inputs!$B$33)-MAX(0,inputs!$B$31*(Y1138-inputs!$B$30)))</f>
        <v>25479.369420422678</v>
      </c>
      <c r="AA1138" s="25">
        <f>MAX(0,Y1138*(1+inputs!$B$33)-MAX(0,inputs!$B$31*(Z1138-inputs!$B$30)))</f>
        <v>93715.416752161938</v>
      </c>
      <c r="AB1138" s="26">
        <f t="shared" si="229"/>
        <v>113600</v>
      </c>
      <c r="AC1138" s="25">
        <f>MAX(0,AA1138*(1+inputs!$B$33)-MAX(0,inputs!$B$31*(AB1138-inputs!$B$30)))</f>
        <v>86713.70800344435</v>
      </c>
      <c r="AD1138" s="26">
        <f>IF(inputs!$B$27="YES",MAX(0,inputs!$B$31*(AB1138-inputs!$B$30)),0)</f>
        <v>0</v>
      </c>
      <c r="AE1138" s="3">
        <f t="shared" si="230"/>
        <v>44490.05</v>
      </c>
      <c r="AF1138" s="1">
        <f t="shared" si="233"/>
        <v>0.62</v>
      </c>
      <c r="AG1138" s="8">
        <f t="shared" si="231"/>
        <v>69109.95</v>
      </c>
    </row>
    <row r="1139" spans="1:33" x14ac:dyDescent="0.2">
      <c r="A1139" s="11">
        <f t="shared" si="232"/>
        <v>113700</v>
      </c>
      <c r="B1139" s="15">
        <f>inputs!$C$3-MAX(0,MIN((calculations!A1139-inputs!$B$8)*0.5,inputs!$C$3))+IF(AND(inputs!$B$23="YES",A1139&lt;=inputs!$B$25),inputs!$B$24,0)</f>
        <v>5720</v>
      </c>
      <c r="C1139" s="15">
        <f>MAX(0,MIN(A1139-B1139,inputs!$C$4)*inputs!$B$3)</f>
        <v>7540.2000000000007</v>
      </c>
      <c r="D1139" s="16">
        <f>MAX(0,(MIN(A1139,inputs!$C$5)-(inputs!$C$4+B1139))*inputs!$B$4)</f>
        <v>28111.600000000002</v>
      </c>
      <c r="E1139" s="16">
        <f>MAX(0, (calculations!A1139-inputs!$C$5)*inputs!$B$5)</f>
        <v>0</v>
      </c>
      <c r="F1139" s="19">
        <f>MAX(0,inputs!$B$13*(MIN(calculations!A1139,inputs!$C$14)-inputs!$C$13))+MAX(0,inputs!$B$14*(calculations!A1139-inputs!$C$14))</f>
        <v>6263.85</v>
      </c>
      <c r="G1139" s="22">
        <f>MAX(MIN((calculations!A1139-inputs!$B$21)/10000,100%),0) * inputs!$B$18</f>
        <v>2636.4</v>
      </c>
      <c r="H1139" s="22">
        <f>IF(AND(inputs!$B$35="YES", calculations!A1139&gt;=inputs!$B$36,calculations!A1139&lt;inputs!$B$37),inputs!$B$38*MIN(2,inputs!$B$17),0)</f>
        <v>0</v>
      </c>
      <c r="I1139" s="25">
        <f>MIN(inputs!$B$32,A1139)</f>
        <v>20000</v>
      </c>
      <c r="J1139" s="25">
        <f>inputs!$B$29*(1+inputs!$B$33)-MAX(0,inputs!$B$31*(I1139-inputs!$B$30))</f>
        <v>46486.999999999993</v>
      </c>
      <c r="K1139" s="26">
        <f t="shared" si="221"/>
        <v>20000</v>
      </c>
      <c r="L1139" s="25">
        <f>MAX(0,J1139*(1+inputs!$B$33)-MAX(0,inputs!$B$31*(K1139-inputs!$B$30)))</f>
        <v>47184.304999999986</v>
      </c>
      <c r="M1139" s="26">
        <f t="shared" si="222"/>
        <v>30411.111111111109</v>
      </c>
      <c r="N1139" s="25">
        <f>MAX(0,L1139*(1+inputs!$B$33)-MAX(0,inputs!$B$31*(M1139-inputs!$B$30)))</f>
        <v>46971.629574999977</v>
      </c>
      <c r="O1139" s="26">
        <f t="shared" si="223"/>
        <v>40822.222222222219</v>
      </c>
      <c r="P1139" s="25">
        <f>MAX(0,N1139*(1+inputs!$B$33)-MAX(0,inputs!$B$31*(O1139-inputs!$B$30)))</f>
        <v>45818.76401862497</v>
      </c>
      <c r="Q1139" s="26">
        <f t="shared" si="224"/>
        <v>51233.333333333328</v>
      </c>
      <c r="R1139" s="25">
        <f>MAX(0,P1139*(1+inputs!$B$33)-MAX(0,inputs!$B$31*(Q1139-inputs!$B$30)))</f>
        <v>43711.605478904341</v>
      </c>
      <c r="S1139" s="26">
        <f t="shared" si="225"/>
        <v>61644.444444444445</v>
      </c>
      <c r="T1139" s="25">
        <f>MAX(0,R1139*(1+inputs!$B$33)-MAX(0,inputs!$B$31*(S1139-inputs!$B$30)))</f>
        <v>40635.839561087902</v>
      </c>
      <c r="U1139" s="26">
        <f t="shared" si="226"/>
        <v>72055.555555555562</v>
      </c>
      <c r="V1139" s="25">
        <f>MAX(0,T1139*(1+inputs!$B$33)-MAX(0,inputs!$B$31*(U1139-inputs!$B$30)))</f>
        <v>36576.937154504216</v>
      </c>
      <c r="W1139" s="26">
        <f t="shared" si="227"/>
        <v>82466.666666666657</v>
      </c>
      <c r="X1139" s="25">
        <f>MAX(0,V1139*(1+inputs!$B$33)-MAX(0,inputs!$B$31*(W1139-inputs!$B$30)))</f>
        <v>31520.151211821776</v>
      </c>
      <c r="Y1139" s="26">
        <f t="shared" si="228"/>
        <v>92877.777777777781</v>
      </c>
      <c r="Z1139" s="25">
        <f>MAX(0,X1139*(1+inputs!$B$33)-MAX(0,inputs!$B$31*(Y1139-inputs!$B$30)))</f>
        <v>25450.513479999099</v>
      </c>
      <c r="AA1139" s="25">
        <f>MAX(0,Y1139*(1+inputs!$B$33)-MAX(0,inputs!$B$31*(Z1139-inputs!$B$30)))</f>
        <v>93796.958231244513</v>
      </c>
      <c r="AB1139" s="26">
        <f t="shared" si="229"/>
        <v>113700</v>
      </c>
      <c r="AC1139" s="25">
        <f>MAX(0,AA1139*(1+inputs!$B$33)-MAX(0,inputs!$B$31*(AB1139-inputs!$B$30)))</f>
        <v>86787.47260471317</v>
      </c>
      <c r="AD1139" s="26">
        <f>IF(inputs!$B$27="YES",MAX(0,inputs!$B$31*(AB1139-inputs!$B$30)),0)</f>
        <v>0</v>
      </c>
      <c r="AE1139" s="3">
        <f t="shared" si="230"/>
        <v>44552.05</v>
      </c>
      <c r="AF1139" s="1">
        <f t="shared" si="233"/>
        <v>0.62</v>
      </c>
      <c r="AG1139" s="8">
        <f t="shared" si="231"/>
        <v>69147.95</v>
      </c>
    </row>
    <row r="1140" spans="1:33" x14ac:dyDescent="0.2">
      <c r="A1140" s="11">
        <f t="shared" si="232"/>
        <v>113800</v>
      </c>
      <c r="B1140" s="15">
        <f>inputs!$C$3-MAX(0,MIN((calculations!A1140-inputs!$B$8)*0.5,inputs!$C$3))+IF(AND(inputs!$B$23="YES",A1140&lt;=inputs!$B$25),inputs!$B$24,0)</f>
        <v>5670</v>
      </c>
      <c r="C1140" s="15">
        <f>MAX(0,MIN(A1140-B1140,inputs!$C$4)*inputs!$B$3)</f>
        <v>7540.2000000000007</v>
      </c>
      <c r="D1140" s="16">
        <f>MAX(0,(MIN(A1140,inputs!$C$5)-(inputs!$C$4+B1140))*inputs!$B$4)</f>
        <v>28171.600000000002</v>
      </c>
      <c r="E1140" s="16">
        <f>MAX(0, (calculations!A1140-inputs!$C$5)*inputs!$B$5)</f>
        <v>0</v>
      </c>
      <c r="F1140" s="19">
        <f>MAX(0,inputs!$B$13*(MIN(calculations!A1140,inputs!$C$14)-inputs!$C$13))+MAX(0,inputs!$B$14*(calculations!A1140-inputs!$C$14))</f>
        <v>6265.85</v>
      </c>
      <c r="G1140" s="22">
        <f>MAX(MIN((calculations!A1140-inputs!$B$21)/10000,100%),0) * inputs!$B$18</f>
        <v>2636.4</v>
      </c>
      <c r="H1140" s="22">
        <f>IF(AND(inputs!$B$35="YES", calculations!A1140&gt;=inputs!$B$36,calculations!A1140&lt;inputs!$B$37),inputs!$B$38*MIN(2,inputs!$B$17),0)</f>
        <v>0</v>
      </c>
      <c r="I1140" s="25">
        <f>MIN(inputs!$B$32,A1140)</f>
        <v>20000</v>
      </c>
      <c r="J1140" s="25">
        <f>inputs!$B$29*(1+inputs!$B$33)-MAX(0,inputs!$B$31*(I1140-inputs!$B$30))</f>
        <v>46486.999999999993</v>
      </c>
      <c r="K1140" s="26">
        <f t="shared" si="221"/>
        <v>20000</v>
      </c>
      <c r="L1140" s="25">
        <f>MAX(0,J1140*(1+inputs!$B$33)-MAX(0,inputs!$B$31*(K1140-inputs!$B$30)))</f>
        <v>47184.304999999986</v>
      </c>
      <c r="M1140" s="26">
        <f t="shared" si="222"/>
        <v>30422.222222222223</v>
      </c>
      <c r="N1140" s="25">
        <f>MAX(0,L1140*(1+inputs!$B$33)-MAX(0,inputs!$B$31*(M1140-inputs!$B$30)))</f>
        <v>46970.629574999977</v>
      </c>
      <c r="O1140" s="26">
        <f t="shared" si="223"/>
        <v>40844.444444444445</v>
      </c>
      <c r="P1140" s="25">
        <f>MAX(0,N1140*(1+inputs!$B$33)-MAX(0,inputs!$B$31*(O1140-inputs!$B$30)))</f>
        <v>45815.749018624971</v>
      </c>
      <c r="Q1140" s="26">
        <f t="shared" si="224"/>
        <v>51266.666666666672</v>
      </c>
      <c r="R1140" s="25">
        <f>MAX(0,P1140*(1+inputs!$B$33)-MAX(0,inputs!$B$31*(Q1140-inputs!$B$30)))</f>
        <v>43705.54525390434</v>
      </c>
      <c r="S1140" s="26">
        <f t="shared" si="225"/>
        <v>61688.888888888891</v>
      </c>
      <c r="T1140" s="25">
        <f>MAX(0,R1140*(1+inputs!$B$33)-MAX(0,inputs!$B$31*(S1140-inputs!$B$30)))</f>
        <v>40625.688432712901</v>
      </c>
      <c r="U1140" s="26">
        <f t="shared" si="226"/>
        <v>72111.111111111109</v>
      </c>
      <c r="V1140" s="25">
        <f>MAX(0,T1140*(1+inputs!$B$33)-MAX(0,inputs!$B$31*(U1140-inputs!$B$30)))</f>
        <v>36561.633759203585</v>
      </c>
      <c r="W1140" s="26">
        <f t="shared" si="227"/>
        <v>82533.333333333343</v>
      </c>
      <c r="X1140" s="25">
        <f>MAX(0,V1140*(1+inputs!$B$33)-MAX(0,inputs!$B$31*(W1140-inputs!$B$30)))</f>
        <v>31498.618265591635</v>
      </c>
      <c r="Y1140" s="26">
        <f t="shared" si="228"/>
        <v>92955.555555555562</v>
      </c>
      <c r="Z1140" s="25">
        <f>MAX(0,X1140*(1+inputs!$B$33)-MAX(0,inputs!$B$31*(Y1140-inputs!$B$30)))</f>
        <v>25421.657539575506</v>
      </c>
      <c r="AA1140" s="25">
        <f>MAX(0,Y1140*(1+inputs!$B$33)-MAX(0,inputs!$B$31*(Z1140-inputs!$B$30)))</f>
        <v>93878.499710327102</v>
      </c>
      <c r="AB1140" s="26">
        <f t="shared" si="229"/>
        <v>113800</v>
      </c>
      <c r="AC1140" s="25">
        <f>MAX(0,AA1140*(1+inputs!$B$33)-MAX(0,inputs!$B$31*(AB1140-inputs!$B$30)))</f>
        <v>86861.23720598199</v>
      </c>
      <c r="AD1140" s="26">
        <f>IF(inputs!$B$27="YES",MAX(0,inputs!$B$31*(AB1140-inputs!$B$30)),0)</f>
        <v>0</v>
      </c>
      <c r="AE1140" s="3">
        <f t="shared" si="230"/>
        <v>44614.05</v>
      </c>
      <c r="AF1140" s="1">
        <f t="shared" si="233"/>
        <v>0.62</v>
      </c>
      <c r="AG1140" s="8">
        <f t="shared" si="231"/>
        <v>69185.95</v>
      </c>
    </row>
    <row r="1141" spans="1:33" x14ac:dyDescent="0.2">
      <c r="A1141" s="11">
        <f t="shared" si="232"/>
        <v>113900</v>
      </c>
      <c r="B1141" s="15">
        <f>inputs!$C$3-MAX(0,MIN((calculations!A1141-inputs!$B$8)*0.5,inputs!$C$3))+IF(AND(inputs!$B$23="YES",A1141&lt;=inputs!$B$25),inputs!$B$24,0)</f>
        <v>5620</v>
      </c>
      <c r="C1141" s="15">
        <f>MAX(0,MIN(A1141-B1141,inputs!$C$4)*inputs!$B$3)</f>
        <v>7540.2000000000007</v>
      </c>
      <c r="D1141" s="16">
        <f>MAX(0,(MIN(A1141,inputs!$C$5)-(inputs!$C$4+B1141))*inputs!$B$4)</f>
        <v>28231.600000000002</v>
      </c>
      <c r="E1141" s="16">
        <f>MAX(0, (calculations!A1141-inputs!$C$5)*inputs!$B$5)</f>
        <v>0</v>
      </c>
      <c r="F1141" s="19">
        <f>MAX(0,inputs!$B$13*(MIN(calculations!A1141,inputs!$C$14)-inputs!$C$13))+MAX(0,inputs!$B$14*(calculations!A1141-inputs!$C$14))</f>
        <v>6267.85</v>
      </c>
      <c r="G1141" s="22">
        <f>MAX(MIN((calculations!A1141-inputs!$B$21)/10000,100%),0) * inputs!$B$18</f>
        <v>2636.4</v>
      </c>
      <c r="H1141" s="22">
        <f>IF(AND(inputs!$B$35="YES", calculations!A1141&gt;=inputs!$B$36,calculations!A1141&lt;inputs!$B$37),inputs!$B$38*MIN(2,inputs!$B$17),0)</f>
        <v>0</v>
      </c>
      <c r="I1141" s="25">
        <f>MIN(inputs!$B$32,A1141)</f>
        <v>20000</v>
      </c>
      <c r="J1141" s="25">
        <f>inputs!$B$29*(1+inputs!$B$33)-MAX(0,inputs!$B$31*(I1141-inputs!$B$30))</f>
        <v>46486.999999999993</v>
      </c>
      <c r="K1141" s="26">
        <f t="shared" si="221"/>
        <v>20000</v>
      </c>
      <c r="L1141" s="25">
        <f>MAX(0,J1141*(1+inputs!$B$33)-MAX(0,inputs!$B$31*(K1141-inputs!$B$30)))</f>
        <v>47184.304999999986</v>
      </c>
      <c r="M1141" s="26">
        <f t="shared" si="222"/>
        <v>30433.333333333336</v>
      </c>
      <c r="N1141" s="25">
        <f>MAX(0,L1141*(1+inputs!$B$33)-MAX(0,inputs!$B$31*(M1141-inputs!$B$30)))</f>
        <v>46969.629574999977</v>
      </c>
      <c r="O1141" s="26">
        <f t="shared" si="223"/>
        <v>40866.666666666672</v>
      </c>
      <c r="P1141" s="25">
        <f>MAX(0,N1141*(1+inputs!$B$33)-MAX(0,inputs!$B$31*(O1141-inputs!$B$30)))</f>
        <v>45812.734018624971</v>
      </c>
      <c r="Q1141" s="26">
        <f t="shared" si="224"/>
        <v>51300</v>
      </c>
      <c r="R1141" s="25">
        <f>MAX(0,P1141*(1+inputs!$B$33)-MAX(0,inputs!$B$31*(Q1141-inputs!$B$30)))</f>
        <v>43699.485028904339</v>
      </c>
      <c r="S1141" s="26">
        <f t="shared" si="225"/>
        <v>61733.333333333336</v>
      </c>
      <c r="T1141" s="25">
        <f>MAX(0,R1141*(1+inputs!$B$33)-MAX(0,inputs!$B$31*(S1141-inputs!$B$30)))</f>
        <v>40615.5373043379</v>
      </c>
      <c r="U1141" s="26">
        <f t="shared" si="226"/>
        <v>72166.666666666657</v>
      </c>
      <c r="V1141" s="25">
        <f>MAX(0,T1141*(1+inputs!$B$33)-MAX(0,inputs!$B$31*(U1141-inputs!$B$30)))</f>
        <v>36546.330363902962</v>
      </c>
      <c r="W1141" s="26">
        <f t="shared" si="227"/>
        <v>82600</v>
      </c>
      <c r="X1141" s="25">
        <f>MAX(0,V1141*(1+inputs!$B$33)-MAX(0,inputs!$B$31*(W1141-inputs!$B$30)))</f>
        <v>31477.085319361508</v>
      </c>
      <c r="Y1141" s="26">
        <f t="shared" si="228"/>
        <v>93033.333333333328</v>
      </c>
      <c r="Z1141" s="25">
        <f>MAX(0,X1141*(1+inputs!$B$33)-MAX(0,inputs!$B$31*(Y1141-inputs!$B$30)))</f>
        <v>25392.801599151928</v>
      </c>
      <c r="AA1141" s="25">
        <f>MAX(0,Y1141*(1+inputs!$B$33)-MAX(0,inputs!$B$31*(Z1141-inputs!$B$30)))</f>
        <v>93960.041189409647</v>
      </c>
      <c r="AB1141" s="26">
        <f t="shared" si="229"/>
        <v>113900</v>
      </c>
      <c r="AC1141" s="25">
        <f>MAX(0,AA1141*(1+inputs!$B$33)-MAX(0,inputs!$B$31*(AB1141-inputs!$B$30)))</f>
        <v>86935.001807250781</v>
      </c>
      <c r="AD1141" s="26">
        <f>IF(inputs!$B$27="YES",MAX(0,inputs!$B$31*(AB1141-inputs!$B$30)),0)</f>
        <v>0</v>
      </c>
      <c r="AE1141" s="3">
        <f t="shared" si="230"/>
        <v>44676.05</v>
      </c>
      <c r="AF1141" s="1">
        <f t="shared" si="233"/>
        <v>0.62</v>
      </c>
      <c r="AG1141" s="8">
        <f t="shared" si="231"/>
        <v>69223.95</v>
      </c>
    </row>
    <row r="1142" spans="1:33" x14ac:dyDescent="0.2">
      <c r="A1142" s="11">
        <f t="shared" si="232"/>
        <v>114000</v>
      </c>
      <c r="B1142" s="15">
        <f>inputs!$C$3-MAX(0,MIN((calculations!A1142-inputs!$B$8)*0.5,inputs!$C$3))+IF(AND(inputs!$B$23="YES",A1142&lt;=inputs!$B$25),inputs!$B$24,0)</f>
        <v>5570</v>
      </c>
      <c r="C1142" s="15">
        <f>MAX(0,MIN(A1142-B1142,inputs!$C$4)*inputs!$B$3)</f>
        <v>7540.2000000000007</v>
      </c>
      <c r="D1142" s="16">
        <f>MAX(0,(MIN(A1142,inputs!$C$5)-(inputs!$C$4+B1142))*inputs!$B$4)</f>
        <v>28291.600000000002</v>
      </c>
      <c r="E1142" s="16">
        <f>MAX(0, (calculations!A1142-inputs!$C$5)*inputs!$B$5)</f>
        <v>0</v>
      </c>
      <c r="F1142" s="19">
        <f>MAX(0,inputs!$B$13*(MIN(calculations!A1142,inputs!$C$14)-inputs!$C$13))+MAX(0,inputs!$B$14*(calculations!A1142-inputs!$C$14))</f>
        <v>6269.85</v>
      </c>
      <c r="G1142" s="22">
        <f>MAX(MIN((calculations!A1142-inputs!$B$21)/10000,100%),0) * inputs!$B$18</f>
        <v>2636.4</v>
      </c>
      <c r="H1142" s="22">
        <f>IF(AND(inputs!$B$35="YES", calculations!A1142&gt;=inputs!$B$36,calculations!A1142&lt;inputs!$B$37),inputs!$B$38*MIN(2,inputs!$B$17),0)</f>
        <v>0</v>
      </c>
      <c r="I1142" s="25">
        <f>MIN(inputs!$B$32,A1142)</f>
        <v>20000</v>
      </c>
      <c r="J1142" s="25">
        <f>inputs!$B$29*(1+inputs!$B$33)-MAX(0,inputs!$B$31*(I1142-inputs!$B$30))</f>
        <v>46486.999999999993</v>
      </c>
      <c r="K1142" s="26">
        <f t="shared" si="221"/>
        <v>20000</v>
      </c>
      <c r="L1142" s="25">
        <f>MAX(0,J1142*(1+inputs!$B$33)-MAX(0,inputs!$B$31*(K1142-inputs!$B$30)))</f>
        <v>47184.304999999986</v>
      </c>
      <c r="M1142" s="26">
        <f t="shared" si="222"/>
        <v>30444.444444444445</v>
      </c>
      <c r="N1142" s="25">
        <f>MAX(0,L1142*(1+inputs!$B$33)-MAX(0,inputs!$B$31*(M1142-inputs!$B$30)))</f>
        <v>46968.629574999977</v>
      </c>
      <c r="O1142" s="26">
        <f t="shared" si="223"/>
        <v>40888.888888888891</v>
      </c>
      <c r="P1142" s="25">
        <f>MAX(0,N1142*(1+inputs!$B$33)-MAX(0,inputs!$B$31*(O1142-inputs!$B$30)))</f>
        <v>45809.719018624972</v>
      </c>
      <c r="Q1142" s="26">
        <f t="shared" si="224"/>
        <v>51333.333333333328</v>
      </c>
      <c r="R1142" s="25">
        <f>MAX(0,P1142*(1+inputs!$B$33)-MAX(0,inputs!$B$31*(Q1142-inputs!$B$30)))</f>
        <v>43693.424803904338</v>
      </c>
      <c r="S1142" s="26">
        <f t="shared" si="225"/>
        <v>61777.777777777781</v>
      </c>
      <c r="T1142" s="25">
        <f>MAX(0,R1142*(1+inputs!$B$33)-MAX(0,inputs!$B$31*(S1142-inputs!$B$30)))</f>
        <v>40605.386175962893</v>
      </c>
      <c r="U1142" s="26">
        <f t="shared" si="226"/>
        <v>72222.222222222219</v>
      </c>
      <c r="V1142" s="25">
        <f>MAX(0,T1142*(1+inputs!$B$33)-MAX(0,inputs!$B$31*(U1142-inputs!$B$30)))</f>
        <v>36531.026968602331</v>
      </c>
      <c r="W1142" s="26">
        <f t="shared" si="227"/>
        <v>82666.666666666657</v>
      </c>
      <c r="X1142" s="25">
        <f>MAX(0,V1142*(1+inputs!$B$33)-MAX(0,inputs!$B$31*(W1142-inputs!$B$30)))</f>
        <v>31455.552373131362</v>
      </c>
      <c r="Y1142" s="26">
        <f t="shared" si="228"/>
        <v>93111.111111111109</v>
      </c>
      <c r="Z1142" s="25">
        <f>MAX(0,X1142*(1+inputs!$B$33)-MAX(0,inputs!$B$31*(Y1142-inputs!$B$30)))</f>
        <v>25363.945658728331</v>
      </c>
      <c r="AA1142" s="25">
        <f>MAX(0,Y1142*(1+inputs!$B$33)-MAX(0,inputs!$B$31*(Z1142-inputs!$B$30)))</f>
        <v>94041.582668492221</v>
      </c>
      <c r="AB1142" s="26">
        <f t="shared" si="229"/>
        <v>114000</v>
      </c>
      <c r="AC1142" s="25">
        <f>MAX(0,AA1142*(1+inputs!$B$33)-MAX(0,inputs!$B$31*(AB1142-inputs!$B$30)))</f>
        <v>87008.766408519587</v>
      </c>
      <c r="AD1142" s="26">
        <f>IF(inputs!$B$27="YES",MAX(0,inputs!$B$31*(AB1142-inputs!$B$30)),0)</f>
        <v>0</v>
      </c>
      <c r="AE1142" s="3">
        <f t="shared" si="230"/>
        <v>44738.05</v>
      </c>
      <c r="AF1142" s="1">
        <f t="shared" si="233"/>
        <v>0.62</v>
      </c>
      <c r="AG1142" s="8">
        <f t="shared" si="231"/>
        <v>69261.95</v>
      </c>
    </row>
    <row r="1143" spans="1:33" x14ac:dyDescent="0.2">
      <c r="A1143" s="11">
        <f t="shared" si="232"/>
        <v>114100</v>
      </c>
      <c r="B1143" s="15">
        <f>inputs!$C$3-MAX(0,MIN((calculations!A1143-inputs!$B$8)*0.5,inputs!$C$3))+IF(AND(inputs!$B$23="YES",A1143&lt;=inputs!$B$25),inputs!$B$24,0)</f>
        <v>5520</v>
      </c>
      <c r="C1143" s="15">
        <f>MAX(0,MIN(A1143-B1143,inputs!$C$4)*inputs!$B$3)</f>
        <v>7540.2000000000007</v>
      </c>
      <c r="D1143" s="16">
        <f>MAX(0,(MIN(A1143,inputs!$C$5)-(inputs!$C$4+B1143))*inputs!$B$4)</f>
        <v>28351.600000000002</v>
      </c>
      <c r="E1143" s="16">
        <f>MAX(0, (calculations!A1143-inputs!$C$5)*inputs!$B$5)</f>
        <v>0</v>
      </c>
      <c r="F1143" s="19">
        <f>MAX(0,inputs!$B$13*(MIN(calculations!A1143,inputs!$C$14)-inputs!$C$13))+MAX(0,inputs!$B$14*(calculations!A1143-inputs!$C$14))</f>
        <v>6271.85</v>
      </c>
      <c r="G1143" s="22">
        <f>MAX(MIN((calculations!A1143-inputs!$B$21)/10000,100%),0) * inputs!$B$18</f>
        <v>2636.4</v>
      </c>
      <c r="H1143" s="22">
        <f>IF(AND(inputs!$B$35="YES", calculations!A1143&gt;=inputs!$B$36,calculations!A1143&lt;inputs!$B$37),inputs!$B$38*MIN(2,inputs!$B$17),0)</f>
        <v>0</v>
      </c>
      <c r="I1143" s="25">
        <f>MIN(inputs!$B$32,A1143)</f>
        <v>20000</v>
      </c>
      <c r="J1143" s="25">
        <f>inputs!$B$29*(1+inputs!$B$33)-MAX(0,inputs!$B$31*(I1143-inputs!$B$30))</f>
        <v>46486.999999999993</v>
      </c>
      <c r="K1143" s="26">
        <f t="shared" si="221"/>
        <v>20000</v>
      </c>
      <c r="L1143" s="25">
        <f>MAX(0,J1143*(1+inputs!$B$33)-MAX(0,inputs!$B$31*(K1143-inputs!$B$30)))</f>
        <v>47184.304999999986</v>
      </c>
      <c r="M1143" s="26">
        <f t="shared" si="222"/>
        <v>30455.555555555555</v>
      </c>
      <c r="N1143" s="25">
        <f>MAX(0,L1143*(1+inputs!$B$33)-MAX(0,inputs!$B$31*(M1143-inputs!$B$30)))</f>
        <v>46967.629574999977</v>
      </c>
      <c r="O1143" s="26">
        <f t="shared" si="223"/>
        <v>40911.111111111109</v>
      </c>
      <c r="P1143" s="25">
        <f>MAX(0,N1143*(1+inputs!$B$33)-MAX(0,inputs!$B$31*(O1143-inputs!$B$30)))</f>
        <v>45806.704018624972</v>
      </c>
      <c r="Q1143" s="26">
        <f t="shared" si="224"/>
        <v>51366.666666666672</v>
      </c>
      <c r="R1143" s="25">
        <f>MAX(0,P1143*(1+inputs!$B$33)-MAX(0,inputs!$B$31*(Q1143-inputs!$B$30)))</f>
        <v>43687.364578904337</v>
      </c>
      <c r="S1143" s="26">
        <f t="shared" si="225"/>
        <v>61822.222222222219</v>
      </c>
      <c r="T1143" s="25">
        <f>MAX(0,R1143*(1+inputs!$B$33)-MAX(0,inputs!$B$31*(S1143-inputs!$B$30)))</f>
        <v>40595.235047587892</v>
      </c>
      <c r="U1143" s="26">
        <f t="shared" si="226"/>
        <v>72277.777777777781</v>
      </c>
      <c r="V1143" s="25">
        <f>MAX(0,T1143*(1+inputs!$B$33)-MAX(0,inputs!$B$31*(U1143-inputs!$B$30)))</f>
        <v>36515.723573301701</v>
      </c>
      <c r="W1143" s="26">
        <f t="shared" si="227"/>
        <v>82733.333333333343</v>
      </c>
      <c r="X1143" s="25">
        <f>MAX(0,V1143*(1+inputs!$B$33)-MAX(0,inputs!$B$31*(W1143-inputs!$B$30)))</f>
        <v>31434.019426901221</v>
      </c>
      <c r="Y1143" s="26">
        <f t="shared" si="228"/>
        <v>93188.888888888891</v>
      </c>
      <c r="Z1143" s="25">
        <f>MAX(0,X1143*(1+inputs!$B$33)-MAX(0,inputs!$B$31*(Y1143-inputs!$B$30)))</f>
        <v>25335.089718304738</v>
      </c>
      <c r="AA1143" s="25">
        <f>MAX(0,Y1143*(1+inputs!$B$33)-MAX(0,inputs!$B$31*(Z1143-inputs!$B$30)))</f>
        <v>94123.124147574796</v>
      </c>
      <c r="AB1143" s="26">
        <f t="shared" si="229"/>
        <v>114100</v>
      </c>
      <c r="AC1143" s="25">
        <f>MAX(0,AA1143*(1+inputs!$B$33)-MAX(0,inputs!$B$31*(AB1143-inputs!$B$30)))</f>
        <v>87082.531009788407</v>
      </c>
      <c r="AD1143" s="26">
        <f>IF(inputs!$B$27="YES",MAX(0,inputs!$B$31*(AB1143-inputs!$B$30)),0)</f>
        <v>0</v>
      </c>
      <c r="AE1143" s="3">
        <f t="shared" si="230"/>
        <v>44800.05</v>
      </c>
      <c r="AF1143" s="1">
        <f t="shared" si="233"/>
        <v>0.62</v>
      </c>
      <c r="AG1143" s="8">
        <f t="shared" si="231"/>
        <v>69299.95</v>
      </c>
    </row>
    <row r="1144" spans="1:33" x14ac:dyDescent="0.2">
      <c r="A1144" s="11">
        <f t="shared" si="232"/>
        <v>114200</v>
      </c>
      <c r="B1144" s="15">
        <f>inputs!$C$3-MAX(0,MIN((calculations!A1144-inputs!$B$8)*0.5,inputs!$C$3))+IF(AND(inputs!$B$23="YES",A1144&lt;=inputs!$B$25),inputs!$B$24,0)</f>
        <v>5470</v>
      </c>
      <c r="C1144" s="15">
        <f>MAX(0,MIN(A1144-B1144,inputs!$C$4)*inputs!$B$3)</f>
        <v>7540.2000000000007</v>
      </c>
      <c r="D1144" s="16">
        <f>MAX(0,(MIN(A1144,inputs!$C$5)-(inputs!$C$4+B1144))*inputs!$B$4)</f>
        <v>28411.600000000002</v>
      </c>
      <c r="E1144" s="16">
        <f>MAX(0, (calculations!A1144-inputs!$C$5)*inputs!$B$5)</f>
        <v>0</v>
      </c>
      <c r="F1144" s="19">
        <f>MAX(0,inputs!$B$13*(MIN(calculations!A1144,inputs!$C$14)-inputs!$C$13))+MAX(0,inputs!$B$14*(calculations!A1144-inputs!$C$14))</f>
        <v>6273.85</v>
      </c>
      <c r="G1144" s="22">
        <f>MAX(MIN((calculations!A1144-inputs!$B$21)/10000,100%),0) * inputs!$B$18</f>
        <v>2636.4</v>
      </c>
      <c r="H1144" s="22">
        <f>IF(AND(inputs!$B$35="YES", calculations!A1144&gt;=inputs!$B$36,calculations!A1144&lt;inputs!$B$37),inputs!$B$38*MIN(2,inputs!$B$17),0)</f>
        <v>0</v>
      </c>
      <c r="I1144" s="25">
        <f>MIN(inputs!$B$32,A1144)</f>
        <v>20000</v>
      </c>
      <c r="J1144" s="25">
        <f>inputs!$B$29*(1+inputs!$B$33)-MAX(0,inputs!$B$31*(I1144-inputs!$B$30))</f>
        <v>46486.999999999993</v>
      </c>
      <c r="K1144" s="26">
        <f t="shared" si="221"/>
        <v>20000</v>
      </c>
      <c r="L1144" s="25">
        <f>MAX(0,J1144*(1+inputs!$B$33)-MAX(0,inputs!$B$31*(K1144-inputs!$B$30)))</f>
        <v>47184.304999999986</v>
      </c>
      <c r="M1144" s="26">
        <f t="shared" si="222"/>
        <v>30466.666666666664</v>
      </c>
      <c r="N1144" s="25">
        <f>MAX(0,L1144*(1+inputs!$B$33)-MAX(0,inputs!$B$31*(M1144-inputs!$B$30)))</f>
        <v>46966.629574999977</v>
      </c>
      <c r="O1144" s="26">
        <f t="shared" si="223"/>
        <v>40933.333333333328</v>
      </c>
      <c r="P1144" s="25">
        <f>MAX(0,N1144*(1+inputs!$B$33)-MAX(0,inputs!$B$31*(O1144-inputs!$B$30)))</f>
        <v>45803.689018624973</v>
      </c>
      <c r="Q1144" s="26">
        <f t="shared" si="224"/>
        <v>51400</v>
      </c>
      <c r="R1144" s="25">
        <f>MAX(0,P1144*(1+inputs!$B$33)-MAX(0,inputs!$B$31*(Q1144-inputs!$B$30)))</f>
        <v>43681.304353904343</v>
      </c>
      <c r="S1144" s="26">
        <f t="shared" si="225"/>
        <v>61866.666666666664</v>
      </c>
      <c r="T1144" s="25">
        <f>MAX(0,R1144*(1+inputs!$B$33)-MAX(0,inputs!$B$31*(S1144-inputs!$B$30)))</f>
        <v>40585.083919212899</v>
      </c>
      <c r="U1144" s="26">
        <f t="shared" si="226"/>
        <v>72333.333333333343</v>
      </c>
      <c r="V1144" s="25">
        <f>MAX(0,T1144*(1+inputs!$B$33)-MAX(0,inputs!$B$31*(U1144-inputs!$B$30)))</f>
        <v>36500.420178001084</v>
      </c>
      <c r="W1144" s="26">
        <f t="shared" si="227"/>
        <v>82800</v>
      </c>
      <c r="X1144" s="25">
        <f>MAX(0,V1144*(1+inputs!$B$33)-MAX(0,inputs!$B$31*(W1144-inputs!$B$30)))</f>
        <v>31412.486480671101</v>
      </c>
      <c r="Y1144" s="26">
        <f t="shared" si="228"/>
        <v>93266.666666666672</v>
      </c>
      <c r="Z1144" s="25">
        <f>MAX(0,X1144*(1+inputs!$B$33)-MAX(0,inputs!$B$31*(Y1144-inputs!$B$30)))</f>
        <v>25306.233777881163</v>
      </c>
      <c r="AA1144" s="25">
        <f>MAX(0,Y1144*(1+inputs!$B$33)-MAX(0,inputs!$B$31*(Z1144-inputs!$B$30)))</f>
        <v>94204.665626657355</v>
      </c>
      <c r="AB1144" s="26">
        <f t="shared" si="229"/>
        <v>114200</v>
      </c>
      <c r="AC1144" s="25">
        <f>MAX(0,AA1144*(1+inputs!$B$33)-MAX(0,inputs!$B$31*(AB1144-inputs!$B$30)))</f>
        <v>87156.295611057198</v>
      </c>
      <c r="AD1144" s="26">
        <f>IF(inputs!$B$27="YES",MAX(0,inputs!$B$31*(AB1144-inputs!$B$30)),0)</f>
        <v>0</v>
      </c>
      <c r="AE1144" s="3">
        <f t="shared" si="230"/>
        <v>44862.05</v>
      </c>
      <c r="AF1144" s="1">
        <f t="shared" si="233"/>
        <v>0.62</v>
      </c>
      <c r="AG1144" s="8">
        <f t="shared" si="231"/>
        <v>69337.95</v>
      </c>
    </row>
    <row r="1145" spans="1:33" x14ac:dyDescent="0.2">
      <c r="A1145" s="11">
        <f t="shared" si="232"/>
        <v>114300</v>
      </c>
      <c r="B1145" s="15">
        <f>inputs!$C$3-MAX(0,MIN((calculations!A1145-inputs!$B$8)*0.5,inputs!$C$3))+IF(AND(inputs!$B$23="YES",A1145&lt;=inputs!$B$25),inputs!$B$24,0)</f>
        <v>5420</v>
      </c>
      <c r="C1145" s="15">
        <f>MAX(0,MIN(A1145-B1145,inputs!$C$4)*inputs!$B$3)</f>
        <v>7540.2000000000007</v>
      </c>
      <c r="D1145" s="16">
        <f>MAX(0,(MIN(A1145,inputs!$C$5)-(inputs!$C$4+B1145))*inputs!$B$4)</f>
        <v>28471.600000000002</v>
      </c>
      <c r="E1145" s="16">
        <f>MAX(0, (calculations!A1145-inputs!$C$5)*inputs!$B$5)</f>
        <v>0</v>
      </c>
      <c r="F1145" s="19">
        <f>MAX(0,inputs!$B$13*(MIN(calculations!A1145,inputs!$C$14)-inputs!$C$13))+MAX(0,inputs!$B$14*(calculations!A1145-inputs!$C$14))</f>
        <v>6275.85</v>
      </c>
      <c r="G1145" s="22">
        <f>MAX(MIN((calculations!A1145-inputs!$B$21)/10000,100%),0) * inputs!$B$18</f>
        <v>2636.4</v>
      </c>
      <c r="H1145" s="22">
        <f>IF(AND(inputs!$B$35="YES", calculations!A1145&gt;=inputs!$B$36,calculations!A1145&lt;inputs!$B$37),inputs!$B$38*MIN(2,inputs!$B$17),0)</f>
        <v>0</v>
      </c>
      <c r="I1145" s="25">
        <f>MIN(inputs!$B$32,A1145)</f>
        <v>20000</v>
      </c>
      <c r="J1145" s="25">
        <f>inputs!$B$29*(1+inputs!$B$33)-MAX(0,inputs!$B$31*(I1145-inputs!$B$30))</f>
        <v>46486.999999999993</v>
      </c>
      <c r="K1145" s="26">
        <f t="shared" si="221"/>
        <v>20000</v>
      </c>
      <c r="L1145" s="25">
        <f>MAX(0,J1145*(1+inputs!$B$33)-MAX(0,inputs!$B$31*(K1145-inputs!$B$30)))</f>
        <v>47184.304999999986</v>
      </c>
      <c r="M1145" s="26">
        <f t="shared" si="222"/>
        <v>30477.777777777777</v>
      </c>
      <c r="N1145" s="25">
        <f>MAX(0,L1145*(1+inputs!$B$33)-MAX(0,inputs!$B$31*(M1145-inputs!$B$30)))</f>
        <v>46965.629574999977</v>
      </c>
      <c r="O1145" s="26">
        <f t="shared" si="223"/>
        <v>40955.555555555555</v>
      </c>
      <c r="P1145" s="25">
        <f>MAX(0,N1145*(1+inputs!$B$33)-MAX(0,inputs!$B$31*(O1145-inputs!$B$30)))</f>
        <v>45800.674018624974</v>
      </c>
      <c r="Q1145" s="26">
        <f t="shared" si="224"/>
        <v>51433.333333333328</v>
      </c>
      <c r="R1145" s="25">
        <f>MAX(0,P1145*(1+inputs!$B$33)-MAX(0,inputs!$B$31*(Q1145-inputs!$B$30)))</f>
        <v>43675.244128904342</v>
      </c>
      <c r="S1145" s="26">
        <f t="shared" si="225"/>
        <v>61911.111111111109</v>
      </c>
      <c r="T1145" s="25">
        <f>MAX(0,R1145*(1+inputs!$B$33)-MAX(0,inputs!$B$31*(S1145-inputs!$B$30)))</f>
        <v>40574.932790837898</v>
      </c>
      <c r="U1145" s="26">
        <f t="shared" si="226"/>
        <v>72388.888888888891</v>
      </c>
      <c r="V1145" s="25">
        <f>MAX(0,T1145*(1+inputs!$B$33)-MAX(0,inputs!$B$31*(U1145-inputs!$B$30)))</f>
        <v>36485.116782700461</v>
      </c>
      <c r="W1145" s="26">
        <f t="shared" si="227"/>
        <v>82866.666666666657</v>
      </c>
      <c r="X1145" s="25">
        <f>MAX(0,V1145*(1+inputs!$B$33)-MAX(0,inputs!$B$31*(W1145-inputs!$B$30)))</f>
        <v>31390.953534440963</v>
      </c>
      <c r="Y1145" s="26">
        <f t="shared" si="228"/>
        <v>93344.444444444438</v>
      </c>
      <c r="Z1145" s="25">
        <f>MAX(0,X1145*(1+inputs!$B$33)-MAX(0,inputs!$B$31*(Y1145-inputs!$B$30)))</f>
        <v>25277.377837457578</v>
      </c>
      <c r="AA1145" s="25">
        <f>MAX(0,Y1145*(1+inputs!$B$33)-MAX(0,inputs!$B$31*(Z1145-inputs!$B$30)))</f>
        <v>94286.207105739915</v>
      </c>
      <c r="AB1145" s="26">
        <f t="shared" si="229"/>
        <v>114300</v>
      </c>
      <c r="AC1145" s="25">
        <f>MAX(0,AA1145*(1+inputs!$B$33)-MAX(0,inputs!$B$31*(AB1145-inputs!$B$30)))</f>
        <v>87230.060212326003</v>
      </c>
      <c r="AD1145" s="26">
        <f>IF(inputs!$B$27="YES",MAX(0,inputs!$B$31*(AB1145-inputs!$B$30)),0)</f>
        <v>0</v>
      </c>
      <c r="AE1145" s="3">
        <f t="shared" si="230"/>
        <v>44924.05</v>
      </c>
      <c r="AF1145" s="1">
        <f t="shared" si="233"/>
        <v>0.62</v>
      </c>
      <c r="AG1145" s="8">
        <f t="shared" si="231"/>
        <v>69375.95</v>
      </c>
    </row>
    <row r="1146" spans="1:33" x14ac:dyDescent="0.2">
      <c r="A1146" s="11">
        <f t="shared" si="232"/>
        <v>114400</v>
      </c>
      <c r="B1146" s="15">
        <f>inputs!$C$3-MAX(0,MIN((calculations!A1146-inputs!$B$8)*0.5,inputs!$C$3))+IF(AND(inputs!$B$23="YES",A1146&lt;=inputs!$B$25),inputs!$B$24,0)</f>
        <v>5370</v>
      </c>
      <c r="C1146" s="15">
        <f>MAX(0,MIN(A1146-B1146,inputs!$C$4)*inputs!$B$3)</f>
        <v>7540.2000000000007</v>
      </c>
      <c r="D1146" s="16">
        <f>MAX(0,(MIN(A1146,inputs!$C$5)-(inputs!$C$4+B1146))*inputs!$B$4)</f>
        <v>28531.600000000002</v>
      </c>
      <c r="E1146" s="16">
        <f>MAX(0, (calculations!A1146-inputs!$C$5)*inputs!$B$5)</f>
        <v>0</v>
      </c>
      <c r="F1146" s="19">
        <f>MAX(0,inputs!$B$13*(MIN(calculations!A1146,inputs!$C$14)-inputs!$C$13))+MAX(0,inputs!$B$14*(calculations!A1146-inputs!$C$14))</f>
        <v>6277.85</v>
      </c>
      <c r="G1146" s="22">
        <f>MAX(MIN((calculations!A1146-inputs!$B$21)/10000,100%),0) * inputs!$B$18</f>
        <v>2636.4</v>
      </c>
      <c r="H1146" s="22">
        <f>IF(AND(inputs!$B$35="YES", calculations!A1146&gt;=inputs!$B$36,calculations!A1146&lt;inputs!$B$37),inputs!$B$38*MIN(2,inputs!$B$17),0)</f>
        <v>0</v>
      </c>
      <c r="I1146" s="25">
        <f>MIN(inputs!$B$32,A1146)</f>
        <v>20000</v>
      </c>
      <c r="J1146" s="25">
        <f>inputs!$B$29*(1+inputs!$B$33)-MAX(0,inputs!$B$31*(I1146-inputs!$B$30))</f>
        <v>46486.999999999993</v>
      </c>
      <c r="K1146" s="26">
        <f t="shared" si="221"/>
        <v>20000</v>
      </c>
      <c r="L1146" s="25">
        <f>MAX(0,J1146*(1+inputs!$B$33)-MAX(0,inputs!$B$31*(K1146-inputs!$B$30)))</f>
        <v>47184.304999999986</v>
      </c>
      <c r="M1146" s="26">
        <f t="shared" si="222"/>
        <v>30488.888888888891</v>
      </c>
      <c r="N1146" s="25">
        <f>MAX(0,L1146*(1+inputs!$B$33)-MAX(0,inputs!$B$31*(M1146-inputs!$B$30)))</f>
        <v>46964.629574999977</v>
      </c>
      <c r="O1146" s="26">
        <f t="shared" si="223"/>
        <v>40977.777777777781</v>
      </c>
      <c r="P1146" s="25">
        <f>MAX(0,N1146*(1+inputs!$B$33)-MAX(0,inputs!$B$31*(O1146-inputs!$B$30)))</f>
        <v>45797.659018624967</v>
      </c>
      <c r="Q1146" s="26">
        <f t="shared" si="224"/>
        <v>51466.666666666672</v>
      </c>
      <c r="R1146" s="25">
        <f>MAX(0,P1146*(1+inputs!$B$33)-MAX(0,inputs!$B$31*(Q1146-inputs!$B$30)))</f>
        <v>43669.183903904333</v>
      </c>
      <c r="S1146" s="26">
        <f t="shared" si="225"/>
        <v>61955.555555555555</v>
      </c>
      <c r="T1146" s="25">
        <f>MAX(0,R1146*(1+inputs!$B$33)-MAX(0,inputs!$B$31*(S1146-inputs!$B$30)))</f>
        <v>40564.78166246289</v>
      </c>
      <c r="U1146" s="26">
        <f t="shared" si="226"/>
        <v>72444.444444444438</v>
      </c>
      <c r="V1146" s="25">
        <f>MAX(0,T1146*(1+inputs!$B$33)-MAX(0,inputs!$B$31*(U1146-inputs!$B$30)))</f>
        <v>36469.81338739983</v>
      </c>
      <c r="W1146" s="26">
        <f t="shared" si="227"/>
        <v>82933.333333333343</v>
      </c>
      <c r="X1146" s="25">
        <f>MAX(0,V1146*(1+inputs!$B$33)-MAX(0,inputs!$B$31*(W1146-inputs!$B$30)))</f>
        <v>31369.420588210822</v>
      </c>
      <c r="Y1146" s="26">
        <f t="shared" si="228"/>
        <v>93422.222222222219</v>
      </c>
      <c r="Z1146" s="25">
        <f>MAX(0,X1146*(1+inputs!$B$33)-MAX(0,inputs!$B$31*(Y1146-inputs!$B$30)))</f>
        <v>25248.521897033981</v>
      </c>
      <c r="AA1146" s="25">
        <f>MAX(0,Y1146*(1+inputs!$B$33)-MAX(0,inputs!$B$31*(Z1146-inputs!$B$30)))</f>
        <v>94367.74858482249</v>
      </c>
      <c r="AB1146" s="26">
        <f t="shared" si="229"/>
        <v>114400</v>
      </c>
      <c r="AC1146" s="25">
        <f>MAX(0,AA1146*(1+inputs!$B$33)-MAX(0,inputs!$B$31*(AB1146-inputs!$B$30)))</f>
        <v>87303.824813594809</v>
      </c>
      <c r="AD1146" s="26">
        <f>IF(inputs!$B$27="YES",MAX(0,inputs!$B$31*(AB1146-inputs!$B$30)),0)</f>
        <v>0</v>
      </c>
      <c r="AE1146" s="3">
        <f t="shared" si="230"/>
        <v>44986.05</v>
      </c>
      <c r="AF1146" s="1">
        <f t="shared" si="233"/>
        <v>0.62</v>
      </c>
      <c r="AG1146" s="8">
        <f t="shared" si="231"/>
        <v>69413.95</v>
      </c>
    </row>
    <row r="1147" spans="1:33" x14ac:dyDescent="0.2">
      <c r="A1147" s="11">
        <f t="shared" si="232"/>
        <v>114500</v>
      </c>
      <c r="B1147" s="15">
        <f>inputs!$C$3-MAX(0,MIN((calculations!A1147-inputs!$B$8)*0.5,inputs!$C$3))+IF(AND(inputs!$B$23="YES",A1147&lt;=inputs!$B$25),inputs!$B$24,0)</f>
        <v>5320</v>
      </c>
      <c r="C1147" s="15">
        <f>MAX(0,MIN(A1147-B1147,inputs!$C$4)*inputs!$B$3)</f>
        <v>7540.2000000000007</v>
      </c>
      <c r="D1147" s="16">
        <f>MAX(0,(MIN(A1147,inputs!$C$5)-(inputs!$C$4+B1147))*inputs!$B$4)</f>
        <v>28591.600000000002</v>
      </c>
      <c r="E1147" s="16">
        <f>MAX(0, (calculations!A1147-inputs!$C$5)*inputs!$B$5)</f>
        <v>0</v>
      </c>
      <c r="F1147" s="19">
        <f>MAX(0,inputs!$B$13*(MIN(calculations!A1147,inputs!$C$14)-inputs!$C$13))+MAX(0,inputs!$B$14*(calculations!A1147-inputs!$C$14))</f>
        <v>6279.85</v>
      </c>
      <c r="G1147" s="22">
        <f>MAX(MIN((calculations!A1147-inputs!$B$21)/10000,100%),0) * inputs!$B$18</f>
        <v>2636.4</v>
      </c>
      <c r="H1147" s="22">
        <f>IF(AND(inputs!$B$35="YES", calculations!A1147&gt;=inputs!$B$36,calculations!A1147&lt;inputs!$B$37),inputs!$B$38*MIN(2,inputs!$B$17),0)</f>
        <v>0</v>
      </c>
      <c r="I1147" s="25">
        <f>MIN(inputs!$B$32,A1147)</f>
        <v>20000</v>
      </c>
      <c r="J1147" s="25">
        <f>inputs!$B$29*(1+inputs!$B$33)-MAX(0,inputs!$B$31*(I1147-inputs!$B$30))</f>
        <v>46486.999999999993</v>
      </c>
      <c r="K1147" s="26">
        <f t="shared" si="221"/>
        <v>20000</v>
      </c>
      <c r="L1147" s="25">
        <f>MAX(0,J1147*(1+inputs!$B$33)-MAX(0,inputs!$B$31*(K1147-inputs!$B$30)))</f>
        <v>47184.304999999986</v>
      </c>
      <c r="M1147" s="26">
        <f t="shared" si="222"/>
        <v>30500</v>
      </c>
      <c r="N1147" s="25">
        <f>MAX(0,L1147*(1+inputs!$B$33)-MAX(0,inputs!$B$31*(M1147-inputs!$B$30)))</f>
        <v>46963.629574999977</v>
      </c>
      <c r="O1147" s="26">
        <f t="shared" si="223"/>
        <v>41000</v>
      </c>
      <c r="P1147" s="25">
        <f>MAX(0,N1147*(1+inputs!$B$33)-MAX(0,inputs!$B$31*(O1147-inputs!$B$30)))</f>
        <v>45794.644018624967</v>
      </c>
      <c r="Q1147" s="26">
        <f t="shared" si="224"/>
        <v>51500</v>
      </c>
      <c r="R1147" s="25">
        <f>MAX(0,P1147*(1+inputs!$B$33)-MAX(0,inputs!$B$31*(Q1147-inputs!$B$30)))</f>
        <v>43663.123678904332</v>
      </c>
      <c r="S1147" s="26">
        <f t="shared" si="225"/>
        <v>62000</v>
      </c>
      <c r="T1147" s="25">
        <f>MAX(0,R1147*(1+inputs!$B$33)-MAX(0,inputs!$B$31*(S1147-inputs!$B$30)))</f>
        <v>40554.63053408789</v>
      </c>
      <c r="U1147" s="26">
        <f t="shared" si="226"/>
        <v>72500</v>
      </c>
      <c r="V1147" s="25">
        <f>MAX(0,T1147*(1+inputs!$B$33)-MAX(0,inputs!$B$31*(U1147-inputs!$B$30)))</f>
        <v>36454.5099920992</v>
      </c>
      <c r="W1147" s="26">
        <f t="shared" si="227"/>
        <v>83000</v>
      </c>
      <c r="X1147" s="25">
        <f>MAX(0,V1147*(1+inputs!$B$33)-MAX(0,inputs!$B$31*(W1147-inputs!$B$30)))</f>
        <v>31347.887641980687</v>
      </c>
      <c r="Y1147" s="26">
        <f t="shared" si="228"/>
        <v>93500</v>
      </c>
      <c r="Z1147" s="25">
        <f>MAX(0,X1147*(1+inputs!$B$33)-MAX(0,inputs!$B$31*(Y1147-inputs!$B$30)))</f>
        <v>25219.665956610395</v>
      </c>
      <c r="AA1147" s="25">
        <f>MAX(0,Y1147*(1+inputs!$B$33)-MAX(0,inputs!$B$31*(Z1147-inputs!$B$30)))</f>
        <v>94449.290063905049</v>
      </c>
      <c r="AB1147" s="26">
        <f t="shared" si="229"/>
        <v>114500</v>
      </c>
      <c r="AC1147" s="25">
        <f>MAX(0,AA1147*(1+inputs!$B$33)-MAX(0,inputs!$B$31*(AB1147-inputs!$B$30)))</f>
        <v>87377.589414863614</v>
      </c>
      <c r="AD1147" s="26">
        <f>IF(inputs!$B$27="YES",MAX(0,inputs!$B$31*(AB1147-inputs!$B$30)),0)</f>
        <v>0</v>
      </c>
      <c r="AE1147" s="3">
        <f t="shared" si="230"/>
        <v>45048.05</v>
      </c>
      <c r="AF1147" s="1">
        <f t="shared" si="233"/>
        <v>0.62</v>
      </c>
      <c r="AG1147" s="8">
        <f t="shared" si="231"/>
        <v>69451.95</v>
      </c>
    </row>
    <row r="1148" spans="1:33" x14ac:dyDescent="0.2">
      <c r="A1148" s="11">
        <f t="shared" si="232"/>
        <v>114600</v>
      </c>
      <c r="B1148" s="15">
        <f>inputs!$C$3-MAX(0,MIN((calculations!A1148-inputs!$B$8)*0.5,inputs!$C$3))+IF(AND(inputs!$B$23="YES",A1148&lt;=inputs!$B$25),inputs!$B$24,0)</f>
        <v>5270</v>
      </c>
      <c r="C1148" s="15">
        <f>MAX(0,MIN(A1148-B1148,inputs!$C$4)*inputs!$B$3)</f>
        <v>7540.2000000000007</v>
      </c>
      <c r="D1148" s="16">
        <f>MAX(0,(MIN(A1148,inputs!$C$5)-(inputs!$C$4+B1148))*inputs!$B$4)</f>
        <v>28651.600000000002</v>
      </c>
      <c r="E1148" s="16">
        <f>MAX(0, (calculations!A1148-inputs!$C$5)*inputs!$B$5)</f>
        <v>0</v>
      </c>
      <c r="F1148" s="19">
        <f>MAX(0,inputs!$B$13*(MIN(calculations!A1148,inputs!$C$14)-inputs!$C$13))+MAX(0,inputs!$B$14*(calculations!A1148-inputs!$C$14))</f>
        <v>6281.85</v>
      </c>
      <c r="G1148" s="22">
        <f>MAX(MIN((calculations!A1148-inputs!$B$21)/10000,100%),0) * inputs!$B$18</f>
        <v>2636.4</v>
      </c>
      <c r="H1148" s="22">
        <f>IF(AND(inputs!$B$35="YES", calculations!A1148&gt;=inputs!$B$36,calculations!A1148&lt;inputs!$B$37),inputs!$B$38*MIN(2,inputs!$B$17),0)</f>
        <v>0</v>
      </c>
      <c r="I1148" s="25">
        <f>MIN(inputs!$B$32,A1148)</f>
        <v>20000</v>
      </c>
      <c r="J1148" s="25">
        <f>inputs!$B$29*(1+inputs!$B$33)-MAX(0,inputs!$B$31*(I1148-inputs!$B$30))</f>
        <v>46486.999999999993</v>
      </c>
      <c r="K1148" s="26">
        <f t="shared" si="221"/>
        <v>20000</v>
      </c>
      <c r="L1148" s="25">
        <f>MAX(0,J1148*(1+inputs!$B$33)-MAX(0,inputs!$B$31*(K1148-inputs!$B$30)))</f>
        <v>47184.304999999986</v>
      </c>
      <c r="M1148" s="26">
        <f t="shared" si="222"/>
        <v>30511.111111111109</v>
      </c>
      <c r="N1148" s="25">
        <f>MAX(0,L1148*(1+inputs!$B$33)-MAX(0,inputs!$B$31*(M1148-inputs!$B$30)))</f>
        <v>46962.629574999977</v>
      </c>
      <c r="O1148" s="26">
        <f t="shared" si="223"/>
        <v>41022.222222222219</v>
      </c>
      <c r="P1148" s="25">
        <f>MAX(0,N1148*(1+inputs!$B$33)-MAX(0,inputs!$B$31*(O1148-inputs!$B$30)))</f>
        <v>45791.629018624968</v>
      </c>
      <c r="Q1148" s="26">
        <f t="shared" si="224"/>
        <v>51533.333333333328</v>
      </c>
      <c r="R1148" s="25">
        <f>MAX(0,P1148*(1+inputs!$B$33)-MAX(0,inputs!$B$31*(Q1148-inputs!$B$30)))</f>
        <v>43657.063453904339</v>
      </c>
      <c r="S1148" s="26">
        <f t="shared" si="225"/>
        <v>62044.444444444445</v>
      </c>
      <c r="T1148" s="25">
        <f>MAX(0,R1148*(1+inputs!$B$33)-MAX(0,inputs!$B$31*(S1148-inputs!$B$30)))</f>
        <v>40544.479405712897</v>
      </c>
      <c r="U1148" s="26">
        <f t="shared" si="226"/>
        <v>72555.555555555562</v>
      </c>
      <c r="V1148" s="25">
        <f>MAX(0,T1148*(1+inputs!$B$33)-MAX(0,inputs!$B$31*(U1148-inputs!$B$30)))</f>
        <v>36439.206596798584</v>
      </c>
      <c r="W1148" s="26">
        <f t="shared" si="227"/>
        <v>83066.666666666657</v>
      </c>
      <c r="X1148" s="25">
        <f>MAX(0,V1148*(1+inputs!$B$33)-MAX(0,inputs!$B$31*(W1148-inputs!$B$30)))</f>
        <v>31326.354695750557</v>
      </c>
      <c r="Y1148" s="26">
        <f t="shared" si="228"/>
        <v>93577.777777777781</v>
      </c>
      <c r="Z1148" s="25">
        <f>MAX(0,X1148*(1+inputs!$B$33)-MAX(0,inputs!$B$31*(Y1148-inputs!$B$30)))</f>
        <v>25190.810016186813</v>
      </c>
      <c r="AA1148" s="25">
        <f>MAX(0,Y1148*(1+inputs!$B$33)-MAX(0,inputs!$B$31*(Z1148-inputs!$B$30)))</f>
        <v>94530.831542987624</v>
      </c>
      <c r="AB1148" s="26">
        <f t="shared" si="229"/>
        <v>114600</v>
      </c>
      <c r="AC1148" s="25">
        <f>MAX(0,AA1148*(1+inputs!$B$33)-MAX(0,inputs!$B$31*(AB1148-inputs!$B$30)))</f>
        <v>87451.35401613242</v>
      </c>
      <c r="AD1148" s="26">
        <f>IF(inputs!$B$27="YES",MAX(0,inputs!$B$31*(AB1148-inputs!$B$30)),0)</f>
        <v>0</v>
      </c>
      <c r="AE1148" s="3">
        <f t="shared" si="230"/>
        <v>45110.05</v>
      </c>
      <c r="AF1148" s="1">
        <f t="shared" si="233"/>
        <v>0.62</v>
      </c>
      <c r="AG1148" s="8">
        <f t="shared" si="231"/>
        <v>69489.95</v>
      </c>
    </row>
    <row r="1149" spans="1:33" x14ac:dyDescent="0.2">
      <c r="A1149" s="11">
        <f t="shared" si="232"/>
        <v>114700</v>
      </c>
      <c r="B1149" s="15">
        <f>inputs!$C$3-MAX(0,MIN((calculations!A1149-inputs!$B$8)*0.5,inputs!$C$3))+IF(AND(inputs!$B$23="YES",A1149&lt;=inputs!$B$25),inputs!$B$24,0)</f>
        <v>5220</v>
      </c>
      <c r="C1149" s="15">
        <f>MAX(0,MIN(A1149-B1149,inputs!$C$4)*inputs!$B$3)</f>
        <v>7540.2000000000007</v>
      </c>
      <c r="D1149" s="16">
        <f>MAX(0,(MIN(A1149,inputs!$C$5)-(inputs!$C$4+B1149))*inputs!$B$4)</f>
        <v>28711.600000000002</v>
      </c>
      <c r="E1149" s="16">
        <f>MAX(0, (calculations!A1149-inputs!$C$5)*inputs!$B$5)</f>
        <v>0</v>
      </c>
      <c r="F1149" s="19">
        <f>MAX(0,inputs!$B$13*(MIN(calculations!A1149,inputs!$C$14)-inputs!$C$13))+MAX(0,inputs!$B$14*(calculations!A1149-inputs!$C$14))</f>
        <v>6283.85</v>
      </c>
      <c r="G1149" s="22">
        <f>MAX(MIN((calculations!A1149-inputs!$B$21)/10000,100%),0) * inputs!$B$18</f>
        <v>2636.4</v>
      </c>
      <c r="H1149" s="22">
        <f>IF(AND(inputs!$B$35="YES", calculations!A1149&gt;=inputs!$B$36,calculations!A1149&lt;inputs!$B$37),inputs!$B$38*MIN(2,inputs!$B$17),0)</f>
        <v>0</v>
      </c>
      <c r="I1149" s="25">
        <f>MIN(inputs!$B$32,A1149)</f>
        <v>20000</v>
      </c>
      <c r="J1149" s="25">
        <f>inputs!$B$29*(1+inputs!$B$33)-MAX(0,inputs!$B$31*(I1149-inputs!$B$30))</f>
        <v>46486.999999999993</v>
      </c>
      <c r="K1149" s="26">
        <f t="shared" si="221"/>
        <v>20000</v>
      </c>
      <c r="L1149" s="25">
        <f>MAX(0,J1149*(1+inputs!$B$33)-MAX(0,inputs!$B$31*(K1149-inputs!$B$30)))</f>
        <v>47184.304999999986</v>
      </c>
      <c r="M1149" s="26">
        <f t="shared" si="222"/>
        <v>30522.222222222223</v>
      </c>
      <c r="N1149" s="25">
        <f>MAX(0,L1149*(1+inputs!$B$33)-MAX(0,inputs!$B$31*(M1149-inputs!$B$30)))</f>
        <v>46961.629574999977</v>
      </c>
      <c r="O1149" s="26">
        <f t="shared" si="223"/>
        <v>41044.444444444445</v>
      </c>
      <c r="P1149" s="25">
        <f>MAX(0,N1149*(1+inputs!$B$33)-MAX(0,inputs!$B$31*(O1149-inputs!$B$30)))</f>
        <v>45788.614018624969</v>
      </c>
      <c r="Q1149" s="26">
        <f t="shared" si="224"/>
        <v>51566.666666666672</v>
      </c>
      <c r="R1149" s="25">
        <f>MAX(0,P1149*(1+inputs!$B$33)-MAX(0,inputs!$B$31*(Q1149-inputs!$B$30)))</f>
        <v>43651.003228904337</v>
      </c>
      <c r="S1149" s="26">
        <f t="shared" si="225"/>
        <v>62088.888888888891</v>
      </c>
      <c r="T1149" s="25">
        <f>MAX(0,R1149*(1+inputs!$B$33)-MAX(0,inputs!$B$31*(S1149-inputs!$B$30)))</f>
        <v>40534.328277337896</v>
      </c>
      <c r="U1149" s="26">
        <f t="shared" si="226"/>
        <v>72611.111111111109</v>
      </c>
      <c r="V1149" s="25">
        <f>MAX(0,T1149*(1+inputs!$B$33)-MAX(0,inputs!$B$31*(U1149-inputs!$B$30)))</f>
        <v>36423.90320149796</v>
      </c>
      <c r="W1149" s="26">
        <f t="shared" si="227"/>
        <v>83133.333333333343</v>
      </c>
      <c r="X1149" s="25">
        <f>MAX(0,V1149*(1+inputs!$B$33)-MAX(0,inputs!$B$31*(W1149-inputs!$B$30)))</f>
        <v>31304.821749520423</v>
      </c>
      <c r="Y1149" s="26">
        <f t="shared" si="228"/>
        <v>93655.555555555562</v>
      </c>
      <c r="Z1149" s="25">
        <f>MAX(0,X1149*(1+inputs!$B$33)-MAX(0,inputs!$B$31*(Y1149-inputs!$B$30)))</f>
        <v>25161.954075763228</v>
      </c>
      <c r="AA1149" s="25">
        <f>MAX(0,Y1149*(1+inputs!$B$33)-MAX(0,inputs!$B$31*(Z1149-inputs!$B$30)))</f>
        <v>94612.373022070198</v>
      </c>
      <c r="AB1149" s="26">
        <f t="shared" si="229"/>
        <v>114700</v>
      </c>
      <c r="AC1149" s="25">
        <f>MAX(0,AA1149*(1+inputs!$B$33)-MAX(0,inputs!$B$31*(AB1149-inputs!$B$30)))</f>
        <v>87525.11861740124</v>
      </c>
      <c r="AD1149" s="26">
        <f>IF(inputs!$B$27="YES",MAX(0,inputs!$B$31*(AB1149-inputs!$B$30)),0)</f>
        <v>0</v>
      </c>
      <c r="AE1149" s="3">
        <f t="shared" si="230"/>
        <v>45172.05</v>
      </c>
      <c r="AF1149" s="1">
        <f t="shared" si="233"/>
        <v>0.62</v>
      </c>
      <c r="AG1149" s="8">
        <f t="shared" si="231"/>
        <v>69527.95</v>
      </c>
    </row>
    <row r="1150" spans="1:33" x14ac:dyDescent="0.2">
      <c r="A1150" s="11">
        <f t="shared" si="232"/>
        <v>114800</v>
      </c>
      <c r="B1150" s="15">
        <f>inputs!$C$3-MAX(0,MIN((calculations!A1150-inputs!$B$8)*0.5,inputs!$C$3))+IF(AND(inputs!$B$23="YES",A1150&lt;=inputs!$B$25),inputs!$B$24,0)</f>
        <v>5170</v>
      </c>
      <c r="C1150" s="15">
        <f>MAX(0,MIN(A1150-B1150,inputs!$C$4)*inputs!$B$3)</f>
        <v>7540.2000000000007</v>
      </c>
      <c r="D1150" s="16">
        <f>MAX(0,(MIN(A1150,inputs!$C$5)-(inputs!$C$4+B1150))*inputs!$B$4)</f>
        <v>28771.600000000002</v>
      </c>
      <c r="E1150" s="16">
        <f>MAX(0, (calculations!A1150-inputs!$C$5)*inputs!$B$5)</f>
        <v>0</v>
      </c>
      <c r="F1150" s="19">
        <f>MAX(0,inputs!$B$13*(MIN(calculations!A1150,inputs!$C$14)-inputs!$C$13))+MAX(0,inputs!$B$14*(calculations!A1150-inputs!$C$14))</f>
        <v>6285.85</v>
      </c>
      <c r="G1150" s="22">
        <f>MAX(MIN((calculations!A1150-inputs!$B$21)/10000,100%),0) * inputs!$B$18</f>
        <v>2636.4</v>
      </c>
      <c r="H1150" s="22">
        <f>IF(AND(inputs!$B$35="YES", calculations!A1150&gt;=inputs!$B$36,calculations!A1150&lt;inputs!$B$37),inputs!$B$38*MIN(2,inputs!$B$17),0)</f>
        <v>0</v>
      </c>
      <c r="I1150" s="25">
        <f>MIN(inputs!$B$32,A1150)</f>
        <v>20000</v>
      </c>
      <c r="J1150" s="25">
        <f>inputs!$B$29*(1+inputs!$B$33)-MAX(0,inputs!$B$31*(I1150-inputs!$B$30))</f>
        <v>46486.999999999993</v>
      </c>
      <c r="K1150" s="26">
        <f t="shared" si="221"/>
        <v>20000</v>
      </c>
      <c r="L1150" s="25">
        <f>MAX(0,J1150*(1+inputs!$B$33)-MAX(0,inputs!$B$31*(K1150-inputs!$B$30)))</f>
        <v>47184.304999999986</v>
      </c>
      <c r="M1150" s="26">
        <f t="shared" si="222"/>
        <v>30533.333333333336</v>
      </c>
      <c r="N1150" s="25">
        <f>MAX(0,L1150*(1+inputs!$B$33)-MAX(0,inputs!$B$31*(M1150-inputs!$B$30)))</f>
        <v>46960.629574999977</v>
      </c>
      <c r="O1150" s="26">
        <f t="shared" si="223"/>
        <v>41066.666666666672</v>
      </c>
      <c r="P1150" s="25">
        <f>MAX(0,N1150*(1+inputs!$B$33)-MAX(0,inputs!$B$31*(O1150-inputs!$B$30)))</f>
        <v>45785.599018624969</v>
      </c>
      <c r="Q1150" s="26">
        <f t="shared" si="224"/>
        <v>51600</v>
      </c>
      <c r="R1150" s="25">
        <f>MAX(0,P1150*(1+inputs!$B$33)-MAX(0,inputs!$B$31*(Q1150-inputs!$B$30)))</f>
        <v>43644.943003904336</v>
      </c>
      <c r="S1150" s="26">
        <f t="shared" si="225"/>
        <v>62133.333333333336</v>
      </c>
      <c r="T1150" s="25">
        <f>MAX(0,R1150*(1+inputs!$B$33)-MAX(0,inputs!$B$31*(S1150-inputs!$B$30)))</f>
        <v>40524.177148962895</v>
      </c>
      <c r="U1150" s="26">
        <f t="shared" si="226"/>
        <v>72666.666666666657</v>
      </c>
      <c r="V1150" s="25">
        <f>MAX(0,T1150*(1+inputs!$B$33)-MAX(0,inputs!$B$31*(U1150-inputs!$B$30)))</f>
        <v>36408.599806197337</v>
      </c>
      <c r="W1150" s="26">
        <f t="shared" si="227"/>
        <v>83200</v>
      </c>
      <c r="X1150" s="25">
        <f>MAX(0,V1150*(1+inputs!$B$33)-MAX(0,inputs!$B$31*(W1150-inputs!$B$30)))</f>
        <v>31283.288803290296</v>
      </c>
      <c r="Y1150" s="26">
        <f t="shared" si="228"/>
        <v>93733.333333333328</v>
      </c>
      <c r="Z1150" s="25">
        <f>MAX(0,X1150*(1+inputs!$B$33)-MAX(0,inputs!$B$31*(Y1150-inputs!$B$30)))</f>
        <v>25133.098135339649</v>
      </c>
      <c r="AA1150" s="25">
        <f>MAX(0,Y1150*(1+inputs!$B$33)-MAX(0,inputs!$B$31*(Z1150-inputs!$B$30)))</f>
        <v>94693.914501152743</v>
      </c>
      <c r="AB1150" s="26">
        <f t="shared" si="229"/>
        <v>114800</v>
      </c>
      <c r="AC1150" s="25">
        <f>MAX(0,AA1150*(1+inputs!$B$33)-MAX(0,inputs!$B$31*(AB1150-inputs!$B$30)))</f>
        <v>87598.883218670017</v>
      </c>
      <c r="AD1150" s="26">
        <f>IF(inputs!$B$27="YES",MAX(0,inputs!$B$31*(AB1150-inputs!$B$30)),0)</f>
        <v>0</v>
      </c>
      <c r="AE1150" s="3">
        <f t="shared" si="230"/>
        <v>45234.05</v>
      </c>
      <c r="AF1150" s="1">
        <f t="shared" si="233"/>
        <v>0.62</v>
      </c>
      <c r="AG1150" s="8">
        <f t="shared" si="231"/>
        <v>69565.95</v>
      </c>
    </row>
    <row r="1151" spans="1:33" x14ac:dyDescent="0.2">
      <c r="A1151" s="11">
        <f t="shared" si="232"/>
        <v>114900</v>
      </c>
      <c r="B1151" s="15">
        <f>inputs!$C$3-MAX(0,MIN((calculations!A1151-inputs!$B$8)*0.5,inputs!$C$3))+IF(AND(inputs!$B$23="YES",A1151&lt;=inputs!$B$25),inputs!$B$24,0)</f>
        <v>5120</v>
      </c>
      <c r="C1151" s="15">
        <f>MAX(0,MIN(A1151-B1151,inputs!$C$4)*inputs!$B$3)</f>
        <v>7540.2000000000007</v>
      </c>
      <c r="D1151" s="16">
        <f>MAX(0,(MIN(A1151,inputs!$C$5)-(inputs!$C$4+B1151))*inputs!$B$4)</f>
        <v>28831.600000000002</v>
      </c>
      <c r="E1151" s="16">
        <f>MAX(0, (calculations!A1151-inputs!$C$5)*inputs!$B$5)</f>
        <v>0</v>
      </c>
      <c r="F1151" s="19">
        <f>MAX(0,inputs!$B$13*(MIN(calculations!A1151,inputs!$C$14)-inputs!$C$13))+MAX(0,inputs!$B$14*(calculations!A1151-inputs!$C$14))</f>
        <v>6287.85</v>
      </c>
      <c r="G1151" s="22">
        <f>MAX(MIN((calculations!A1151-inputs!$B$21)/10000,100%),0) * inputs!$B$18</f>
        <v>2636.4</v>
      </c>
      <c r="H1151" s="22">
        <f>IF(AND(inputs!$B$35="YES", calculations!A1151&gt;=inputs!$B$36,calculations!A1151&lt;inputs!$B$37),inputs!$B$38*MIN(2,inputs!$B$17),0)</f>
        <v>0</v>
      </c>
      <c r="I1151" s="25">
        <f>MIN(inputs!$B$32,A1151)</f>
        <v>20000</v>
      </c>
      <c r="J1151" s="25">
        <f>inputs!$B$29*(1+inputs!$B$33)-MAX(0,inputs!$B$31*(I1151-inputs!$B$30))</f>
        <v>46486.999999999993</v>
      </c>
      <c r="K1151" s="26">
        <f t="shared" si="221"/>
        <v>20000</v>
      </c>
      <c r="L1151" s="25">
        <f>MAX(0,J1151*(1+inputs!$B$33)-MAX(0,inputs!$B$31*(K1151-inputs!$B$30)))</f>
        <v>47184.304999999986</v>
      </c>
      <c r="M1151" s="26">
        <f t="shared" si="222"/>
        <v>30544.444444444445</v>
      </c>
      <c r="N1151" s="25">
        <f>MAX(0,L1151*(1+inputs!$B$33)-MAX(0,inputs!$B$31*(M1151-inputs!$B$30)))</f>
        <v>46959.629574999977</v>
      </c>
      <c r="O1151" s="26">
        <f t="shared" si="223"/>
        <v>41088.888888888891</v>
      </c>
      <c r="P1151" s="25">
        <f>MAX(0,N1151*(1+inputs!$B$33)-MAX(0,inputs!$B$31*(O1151-inputs!$B$30)))</f>
        <v>45782.58401862497</v>
      </c>
      <c r="Q1151" s="26">
        <f t="shared" si="224"/>
        <v>51633.333333333328</v>
      </c>
      <c r="R1151" s="25">
        <f>MAX(0,P1151*(1+inputs!$B$33)-MAX(0,inputs!$B$31*(Q1151-inputs!$B$30)))</f>
        <v>43638.882778904335</v>
      </c>
      <c r="S1151" s="26">
        <f t="shared" si="225"/>
        <v>62177.777777777781</v>
      </c>
      <c r="T1151" s="25">
        <f>MAX(0,R1151*(1+inputs!$B$33)-MAX(0,inputs!$B$31*(S1151-inputs!$B$30)))</f>
        <v>40514.026020587895</v>
      </c>
      <c r="U1151" s="26">
        <f t="shared" si="226"/>
        <v>72722.222222222219</v>
      </c>
      <c r="V1151" s="25">
        <f>MAX(0,T1151*(1+inputs!$B$33)-MAX(0,inputs!$B$31*(U1151-inputs!$B$30)))</f>
        <v>36393.296410896706</v>
      </c>
      <c r="W1151" s="26">
        <f t="shared" si="227"/>
        <v>83266.666666666657</v>
      </c>
      <c r="X1151" s="25">
        <f>MAX(0,V1151*(1+inputs!$B$33)-MAX(0,inputs!$B$31*(W1151-inputs!$B$30)))</f>
        <v>31261.755857060158</v>
      </c>
      <c r="Y1151" s="26">
        <f t="shared" si="228"/>
        <v>93811.111111111109</v>
      </c>
      <c r="Z1151" s="25">
        <f>MAX(0,X1151*(1+inputs!$B$33)-MAX(0,inputs!$B$31*(Y1151-inputs!$B$30)))</f>
        <v>25104.24219491606</v>
      </c>
      <c r="AA1151" s="25">
        <f>MAX(0,Y1151*(1+inputs!$B$33)-MAX(0,inputs!$B$31*(Z1151-inputs!$B$30)))</f>
        <v>94775.455980235318</v>
      </c>
      <c r="AB1151" s="26">
        <f t="shared" si="229"/>
        <v>114900</v>
      </c>
      <c r="AC1151" s="25">
        <f>MAX(0,AA1151*(1+inputs!$B$33)-MAX(0,inputs!$B$31*(AB1151-inputs!$B$30)))</f>
        <v>87672.647819938837</v>
      </c>
      <c r="AD1151" s="26">
        <f>IF(inputs!$B$27="YES",MAX(0,inputs!$B$31*(AB1151-inputs!$B$30)),0)</f>
        <v>0</v>
      </c>
      <c r="AE1151" s="3">
        <f t="shared" si="230"/>
        <v>45296.05</v>
      </c>
      <c r="AF1151" s="1">
        <f t="shared" si="233"/>
        <v>0.62</v>
      </c>
      <c r="AG1151" s="8">
        <f t="shared" si="231"/>
        <v>69603.95</v>
      </c>
    </row>
    <row r="1152" spans="1:33" x14ac:dyDescent="0.2">
      <c r="A1152" s="11">
        <f t="shared" si="232"/>
        <v>115000</v>
      </c>
      <c r="B1152" s="15">
        <f>inputs!$C$3-MAX(0,MIN((calculations!A1152-inputs!$B$8)*0.5,inputs!$C$3))+IF(AND(inputs!$B$23="YES",A1152&lt;=inputs!$B$25),inputs!$B$24,0)</f>
        <v>5070</v>
      </c>
      <c r="C1152" s="15">
        <f>MAX(0,MIN(A1152-B1152,inputs!$C$4)*inputs!$B$3)</f>
        <v>7540.2000000000007</v>
      </c>
      <c r="D1152" s="16">
        <f>MAX(0,(MIN(A1152,inputs!$C$5)-(inputs!$C$4+B1152))*inputs!$B$4)</f>
        <v>28891.600000000002</v>
      </c>
      <c r="E1152" s="16">
        <f>MAX(0, (calculations!A1152-inputs!$C$5)*inputs!$B$5)</f>
        <v>0</v>
      </c>
      <c r="F1152" s="19">
        <f>MAX(0,inputs!$B$13*(MIN(calculations!A1152,inputs!$C$14)-inputs!$C$13))+MAX(0,inputs!$B$14*(calculations!A1152-inputs!$C$14))</f>
        <v>6289.85</v>
      </c>
      <c r="G1152" s="22">
        <f>MAX(MIN((calculations!A1152-inputs!$B$21)/10000,100%),0) * inputs!$B$18</f>
        <v>2636.4</v>
      </c>
      <c r="H1152" s="22">
        <f>IF(AND(inputs!$B$35="YES", calculations!A1152&gt;=inputs!$B$36,calculations!A1152&lt;inputs!$B$37),inputs!$B$38*MIN(2,inputs!$B$17),0)</f>
        <v>0</v>
      </c>
      <c r="I1152" s="25">
        <f>MIN(inputs!$B$32,A1152)</f>
        <v>20000</v>
      </c>
      <c r="J1152" s="25">
        <f>inputs!$B$29*(1+inputs!$B$33)-MAX(0,inputs!$B$31*(I1152-inputs!$B$30))</f>
        <v>46486.999999999993</v>
      </c>
      <c r="K1152" s="26">
        <f t="shared" si="221"/>
        <v>20000</v>
      </c>
      <c r="L1152" s="25">
        <f>MAX(0,J1152*(1+inputs!$B$33)-MAX(0,inputs!$B$31*(K1152-inputs!$B$30)))</f>
        <v>47184.304999999986</v>
      </c>
      <c r="M1152" s="26">
        <f t="shared" si="222"/>
        <v>30555.555555555555</v>
      </c>
      <c r="N1152" s="25">
        <f>MAX(0,L1152*(1+inputs!$B$33)-MAX(0,inputs!$B$31*(M1152-inputs!$B$30)))</f>
        <v>46958.629574999977</v>
      </c>
      <c r="O1152" s="26">
        <f t="shared" si="223"/>
        <v>41111.111111111109</v>
      </c>
      <c r="P1152" s="25">
        <f>MAX(0,N1152*(1+inputs!$B$33)-MAX(0,inputs!$B$31*(O1152-inputs!$B$30)))</f>
        <v>45779.56901862497</v>
      </c>
      <c r="Q1152" s="26">
        <f t="shared" si="224"/>
        <v>51666.666666666672</v>
      </c>
      <c r="R1152" s="25">
        <f>MAX(0,P1152*(1+inputs!$B$33)-MAX(0,inputs!$B$31*(Q1152-inputs!$B$30)))</f>
        <v>43632.822553904341</v>
      </c>
      <c r="S1152" s="26">
        <f t="shared" si="225"/>
        <v>62222.222222222219</v>
      </c>
      <c r="T1152" s="25">
        <f>MAX(0,R1152*(1+inputs!$B$33)-MAX(0,inputs!$B$31*(S1152-inputs!$B$30)))</f>
        <v>40503.874892212902</v>
      </c>
      <c r="U1152" s="26">
        <f t="shared" si="226"/>
        <v>72777.777777777781</v>
      </c>
      <c r="V1152" s="25">
        <f>MAX(0,T1152*(1+inputs!$B$33)-MAX(0,inputs!$B$31*(U1152-inputs!$B$30)))</f>
        <v>36377.99301559609</v>
      </c>
      <c r="W1152" s="26">
        <f t="shared" si="227"/>
        <v>83333.333333333343</v>
      </c>
      <c r="X1152" s="25">
        <f>MAX(0,V1152*(1+inputs!$B$33)-MAX(0,inputs!$B$31*(W1152-inputs!$B$30)))</f>
        <v>31240.222910830023</v>
      </c>
      <c r="Y1152" s="26">
        <f t="shared" si="228"/>
        <v>93888.888888888891</v>
      </c>
      <c r="Z1152" s="25">
        <f>MAX(0,X1152*(1+inputs!$B$33)-MAX(0,inputs!$B$31*(Y1152-inputs!$B$30)))</f>
        <v>25075.38625449247</v>
      </c>
      <c r="AA1152" s="25">
        <f>MAX(0,Y1152*(1+inputs!$B$33)-MAX(0,inputs!$B$31*(Z1152-inputs!$B$30)))</f>
        <v>94856.997459317892</v>
      </c>
      <c r="AB1152" s="26">
        <f t="shared" si="229"/>
        <v>115000</v>
      </c>
      <c r="AC1152" s="25">
        <f>MAX(0,AA1152*(1+inputs!$B$33)-MAX(0,inputs!$B$31*(AB1152-inputs!$B$30)))</f>
        <v>87746.412421207642</v>
      </c>
      <c r="AD1152" s="26">
        <f>IF(inputs!$B$27="YES",MAX(0,inputs!$B$31*(AB1152-inputs!$B$30)),0)</f>
        <v>0</v>
      </c>
      <c r="AE1152" s="3">
        <f t="shared" si="230"/>
        <v>45358.05</v>
      </c>
      <c r="AF1152" s="1">
        <f t="shared" si="233"/>
        <v>0.62</v>
      </c>
      <c r="AG1152" s="8">
        <f t="shared" si="231"/>
        <v>69641.95</v>
      </c>
    </row>
    <row r="1153" spans="1:33" x14ac:dyDescent="0.2">
      <c r="A1153" s="11">
        <f t="shared" si="232"/>
        <v>115100</v>
      </c>
      <c r="B1153" s="15">
        <f>inputs!$C$3-MAX(0,MIN((calculations!A1153-inputs!$B$8)*0.5,inputs!$C$3))+IF(AND(inputs!$B$23="YES",A1153&lt;=inputs!$B$25),inputs!$B$24,0)</f>
        <v>5020</v>
      </c>
      <c r="C1153" s="15">
        <f>MAX(0,MIN(A1153-B1153,inputs!$C$4)*inputs!$B$3)</f>
        <v>7540.2000000000007</v>
      </c>
      <c r="D1153" s="16">
        <f>MAX(0,(MIN(A1153,inputs!$C$5)-(inputs!$C$4+B1153))*inputs!$B$4)</f>
        <v>28951.600000000002</v>
      </c>
      <c r="E1153" s="16">
        <f>MAX(0, (calculations!A1153-inputs!$C$5)*inputs!$B$5)</f>
        <v>0</v>
      </c>
      <c r="F1153" s="19">
        <f>MAX(0,inputs!$B$13*(MIN(calculations!A1153,inputs!$C$14)-inputs!$C$13))+MAX(0,inputs!$B$14*(calculations!A1153-inputs!$C$14))</f>
        <v>6291.85</v>
      </c>
      <c r="G1153" s="22">
        <f>MAX(MIN((calculations!A1153-inputs!$B$21)/10000,100%),0) * inputs!$B$18</f>
        <v>2636.4</v>
      </c>
      <c r="H1153" s="22">
        <f>IF(AND(inputs!$B$35="YES", calculations!A1153&gt;=inputs!$B$36,calculations!A1153&lt;inputs!$B$37),inputs!$B$38*MIN(2,inputs!$B$17),0)</f>
        <v>0</v>
      </c>
      <c r="I1153" s="25">
        <f>MIN(inputs!$B$32,A1153)</f>
        <v>20000</v>
      </c>
      <c r="J1153" s="25">
        <f>inputs!$B$29*(1+inputs!$B$33)-MAX(0,inputs!$B$31*(I1153-inputs!$B$30))</f>
        <v>46486.999999999993</v>
      </c>
      <c r="K1153" s="26">
        <f t="shared" si="221"/>
        <v>20000</v>
      </c>
      <c r="L1153" s="25">
        <f>MAX(0,J1153*(1+inputs!$B$33)-MAX(0,inputs!$B$31*(K1153-inputs!$B$30)))</f>
        <v>47184.304999999986</v>
      </c>
      <c r="M1153" s="26">
        <f t="shared" si="222"/>
        <v>30566.666666666664</v>
      </c>
      <c r="N1153" s="25">
        <f>MAX(0,L1153*(1+inputs!$B$33)-MAX(0,inputs!$B$31*(M1153-inputs!$B$30)))</f>
        <v>46957.629574999977</v>
      </c>
      <c r="O1153" s="26">
        <f t="shared" si="223"/>
        <v>41133.333333333328</v>
      </c>
      <c r="P1153" s="25">
        <f>MAX(0,N1153*(1+inputs!$B$33)-MAX(0,inputs!$B$31*(O1153-inputs!$B$30)))</f>
        <v>45776.554018624971</v>
      </c>
      <c r="Q1153" s="26">
        <f t="shared" si="224"/>
        <v>51700</v>
      </c>
      <c r="R1153" s="25">
        <f>MAX(0,P1153*(1+inputs!$B$33)-MAX(0,inputs!$B$31*(Q1153-inputs!$B$30)))</f>
        <v>43626.76232890434</v>
      </c>
      <c r="S1153" s="26">
        <f t="shared" si="225"/>
        <v>62266.666666666664</v>
      </c>
      <c r="T1153" s="25">
        <f>MAX(0,R1153*(1+inputs!$B$33)-MAX(0,inputs!$B$31*(S1153-inputs!$B$30)))</f>
        <v>40493.723763837901</v>
      </c>
      <c r="U1153" s="26">
        <f t="shared" si="226"/>
        <v>72833.333333333343</v>
      </c>
      <c r="V1153" s="25">
        <f>MAX(0,T1153*(1+inputs!$B$33)-MAX(0,inputs!$B$31*(U1153-inputs!$B$30)))</f>
        <v>36362.689620295467</v>
      </c>
      <c r="W1153" s="26">
        <f t="shared" si="227"/>
        <v>83400</v>
      </c>
      <c r="X1153" s="25">
        <f>MAX(0,V1153*(1+inputs!$B$33)-MAX(0,inputs!$B$31*(W1153-inputs!$B$30)))</f>
        <v>31218.689964599896</v>
      </c>
      <c r="Y1153" s="26">
        <f t="shared" si="228"/>
        <v>93966.666666666672</v>
      </c>
      <c r="Z1153" s="25">
        <f>MAX(0,X1153*(1+inputs!$B$33)-MAX(0,inputs!$B$31*(Y1153-inputs!$B$30)))</f>
        <v>25046.530314068892</v>
      </c>
      <c r="AA1153" s="25">
        <f>MAX(0,Y1153*(1+inputs!$B$33)-MAX(0,inputs!$B$31*(Z1153-inputs!$B$30)))</f>
        <v>94938.538938400452</v>
      </c>
      <c r="AB1153" s="26">
        <f t="shared" si="229"/>
        <v>115100</v>
      </c>
      <c r="AC1153" s="25">
        <f>MAX(0,AA1153*(1+inputs!$B$33)-MAX(0,inputs!$B$31*(AB1153-inputs!$B$30)))</f>
        <v>87820.177022476448</v>
      </c>
      <c r="AD1153" s="26">
        <f>IF(inputs!$B$27="YES",MAX(0,inputs!$B$31*(AB1153-inputs!$B$30)),0)</f>
        <v>0</v>
      </c>
      <c r="AE1153" s="3">
        <f t="shared" si="230"/>
        <v>45420.05</v>
      </c>
      <c r="AF1153" s="1">
        <f t="shared" si="233"/>
        <v>0.62</v>
      </c>
      <c r="AG1153" s="8">
        <f t="shared" si="231"/>
        <v>69679.95</v>
      </c>
    </row>
    <row r="1154" spans="1:33" x14ac:dyDescent="0.2">
      <c r="A1154" s="11">
        <f t="shared" si="232"/>
        <v>115200</v>
      </c>
      <c r="B1154" s="15">
        <f>inputs!$C$3-MAX(0,MIN((calculations!A1154-inputs!$B$8)*0.5,inputs!$C$3))+IF(AND(inputs!$B$23="YES",A1154&lt;=inputs!$B$25),inputs!$B$24,0)</f>
        <v>4970</v>
      </c>
      <c r="C1154" s="15">
        <f>MAX(0,MIN(A1154-B1154,inputs!$C$4)*inputs!$B$3)</f>
        <v>7540.2000000000007</v>
      </c>
      <c r="D1154" s="16">
        <f>MAX(0,(MIN(A1154,inputs!$C$5)-(inputs!$C$4+B1154))*inputs!$B$4)</f>
        <v>29011.600000000002</v>
      </c>
      <c r="E1154" s="16">
        <f>MAX(0, (calculations!A1154-inputs!$C$5)*inputs!$B$5)</f>
        <v>0</v>
      </c>
      <c r="F1154" s="19">
        <f>MAX(0,inputs!$B$13*(MIN(calculations!A1154,inputs!$C$14)-inputs!$C$13))+MAX(0,inputs!$B$14*(calculations!A1154-inputs!$C$14))</f>
        <v>6293.85</v>
      </c>
      <c r="G1154" s="22">
        <f>MAX(MIN((calculations!A1154-inputs!$B$21)/10000,100%),0) * inputs!$B$18</f>
        <v>2636.4</v>
      </c>
      <c r="H1154" s="22">
        <f>IF(AND(inputs!$B$35="YES", calculations!A1154&gt;=inputs!$B$36,calculations!A1154&lt;inputs!$B$37),inputs!$B$38*MIN(2,inputs!$B$17),0)</f>
        <v>0</v>
      </c>
      <c r="I1154" s="25">
        <f>MIN(inputs!$B$32,A1154)</f>
        <v>20000</v>
      </c>
      <c r="J1154" s="25">
        <f>inputs!$B$29*(1+inputs!$B$33)-MAX(0,inputs!$B$31*(I1154-inputs!$B$30))</f>
        <v>46486.999999999993</v>
      </c>
      <c r="K1154" s="26">
        <f t="shared" ref="K1154:K1217" si="234">$I1154+(INT(COLUMN(K$1)/2) - 5) * ($A1154-$I1154)/9</f>
        <v>20000</v>
      </c>
      <c r="L1154" s="25">
        <f>MAX(0,J1154*(1+inputs!$B$33)-MAX(0,inputs!$B$31*(K1154-inputs!$B$30)))</f>
        <v>47184.304999999986</v>
      </c>
      <c r="M1154" s="26">
        <f t="shared" ref="M1154:M1217" si="235">$I1154+(INT(COLUMN(M$1)/2) - 5) * ($A1154-$I1154)/9</f>
        <v>30577.777777777777</v>
      </c>
      <c r="N1154" s="25">
        <f>MAX(0,L1154*(1+inputs!$B$33)-MAX(0,inputs!$B$31*(M1154-inputs!$B$30)))</f>
        <v>46956.629574999977</v>
      </c>
      <c r="O1154" s="26">
        <f t="shared" ref="O1154:O1217" si="236">$I1154+(INT(COLUMN(O$1)/2) - 5) * ($A1154-$I1154)/9</f>
        <v>41155.555555555555</v>
      </c>
      <c r="P1154" s="25">
        <f>MAX(0,N1154*(1+inputs!$B$33)-MAX(0,inputs!$B$31*(O1154-inputs!$B$30)))</f>
        <v>45773.539018624972</v>
      </c>
      <c r="Q1154" s="26">
        <f t="shared" ref="Q1154:Q1217" si="237">$I1154+(INT(COLUMN(Q$1)/2) - 5) * ($A1154-$I1154)/9</f>
        <v>51733.333333333328</v>
      </c>
      <c r="R1154" s="25">
        <f>MAX(0,P1154*(1+inputs!$B$33)-MAX(0,inputs!$B$31*(Q1154-inputs!$B$30)))</f>
        <v>43620.702103904339</v>
      </c>
      <c r="S1154" s="26">
        <f t="shared" ref="S1154:S1217" si="238">$I1154+(INT(COLUMN(S$1)/2) - 5) * ($A1154-$I1154)/9</f>
        <v>62311.111111111109</v>
      </c>
      <c r="T1154" s="25">
        <f>MAX(0,R1154*(1+inputs!$B$33)-MAX(0,inputs!$B$31*(S1154-inputs!$B$30)))</f>
        <v>40483.572635462901</v>
      </c>
      <c r="U1154" s="26">
        <f t="shared" ref="U1154:U1217" si="239">$I1154+(INT(COLUMN(U$1)/2) - 5) * ($A1154-$I1154)/9</f>
        <v>72888.888888888891</v>
      </c>
      <c r="V1154" s="25">
        <f>MAX(0,T1154*(1+inputs!$B$33)-MAX(0,inputs!$B$31*(U1154-inputs!$B$30)))</f>
        <v>36347.386224994836</v>
      </c>
      <c r="W1154" s="26">
        <f t="shared" ref="W1154:W1217" si="240">$I1154+(INT(COLUMN(W$1)/2) - 5) * ($A1154-$I1154)/9</f>
        <v>83466.666666666657</v>
      </c>
      <c r="X1154" s="25">
        <f>MAX(0,V1154*(1+inputs!$B$33)-MAX(0,inputs!$B$31*(W1154-inputs!$B$30)))</f>
        <v>31197.157018369759</v>
      </c>
      <c r="Y1154" s="26">
        <f t="shared" ref="Y1154:Y1217" si="241">$I1154+(INT(COLUMN(Y$1)/2) - 5) * ($A1154-$I1154)/9</f>
        <v>94044.444444444438</v>
      </c>
      <c r="Z1154" s="25">
        <f>MAX(0,X1154*(1+inputs!$B$33)-MAX(0,inputs!$B$31*(Y1154-inputs!$B$30)))</f>
        <v>25017.674373645303</v>
      </c>
      <c r="AA1154" s="25">
        <f>MAX(0,Y1154*(1+inputs!$B$33)-MAX(0,inputs!$B$31*(Z1154-inputs!$B$30)))</f>
        <v>95020.080417483012</v>
      </c>
      <c r="AB1154" s="26">
        <f t="shared" ref="AB1154:AB1217" si="242">$I1154+(INT(COLUMN(AB$1)/2) - 5) * ($A1154-$I1154)/9</f>
        <v>115200</v>
      </c>
      <c r="AC1154" s="25">
        <f>MAX(0,AA1154*(1+inputs!$B$33)-MAX(0,inputs!$B$31*(AB1154-inputs!$B$30)))</f>
        <v>87893.941623745239</v>
      </c>
      <c r="AD1154" s="26">
        <f>IF(inputs!$B$27="YES",MAX(0,inputs!$B$31*(AB1154-inputs!$B$30)),0)</f>
        <v>0</v>
      </c>
      <c r="AE1154" s="3">
        <f t="shared" ref="AE1154:AE1217" si="243">SUM(C1154:G1154)+AD1154-H1154</f>
        <v>45482.05</v>
      </c>
      <c r="AF1154" s="1">
        <f t="shared" si="233"/>
        <v>0.62</v>
      </c>
      <c r="AG1154" s="8">
        <f t="shared" ref="AG1154:AG1217" si="244">A1154-AE1154</f>
        <v>69717.95</v>
      </c>
    </row>
    <row r="1155" spans="1:33" x14ac:dyDescent="0.2">
      <c r="A1155" s="11">
        <f t="shared" ref="A1155:A1218" si="245">(ROW(A1155)-2)*100</f>
        <v>115300</v>
      </c>
      <c r="B1155" s="15">
        <f>inputs!$C$3-MAX(0,MIN((calculations!A1155-inputs!$B$8)*0.5,inputs!$C$3))+IF(AND(inputs!$B$23="YES",A1155&lt;=inputs!$B$25),inputs!$B$24,0)</f>
        <v>4920</v>
      </c>
      <c r="C1155" s="15">
        <f>MAX(0,MIN(A1155-B1155,inputs!$C$4)*inputs!$B$3)</f>
        <v>7540.2000000000007</v>
      </c>
      <c r="D1155" s="16">
        <f>MAX(0,(MIN(A1155,inputs!$C$5)-(inputs!$C$4+B1155))*inputs!$B$4)</f>
        <v>29071.600000000002</v>
      </c>
      <c r="E1155" s="16">
        <f>MAX(0, (calculations!A1155-inputs!$C$5)*inputs!$B$5)</f>
        <v>0</v>
      </c>
      <c r="F1155" s="19">
        <f>MAX(0,inputs!$B$13*(MIN(calculations!A1155,inputs!$C$14)-inputs!$C$13))+MAX(0,inputs!$B$14*(calculations!A1155-inputs!$C$14))</f>
        <v>6295.85</v>
      </c>
      <c r="G1155" s="22">
        <f>MAX(MIN((calculations!A1155-inputs!$B$21)/10000,100%),0) * inputs!$B$18</f>
        <v>2636.4</v>
      </c>
      <c r="H1155" s="22">
        <f>IF(AND(inputs!$B$35="YES", calculations!A1155&gt;=inputs!$B$36,calculations!A1155&lt;inputs!$B$37),inputs!$B$38*MIN(2,inputs!$B$17),0)</f>
        <v>0</v>
      </c>
      <c r="I1155" s="25">
        <f>MIN(inputs!$B$32,A1155)</f>
        <v>20000</v>
      </c>
      <c r="J1155" s="25">
        <f>inputs!$B$29*(1+inputs!$B$33)-MAX(0,inputs!$B$31*(I1155-inputs!$B$30))</f>
        <v>46486.999999999993</v>
      </c>
      <c r="K1155" s="26">
        <f t="shared" si="234"/>
        <v>20000</v>
      </c>
      <c r="L1155" s="25">
        <f>MAX(0,J1155*(1+inputs!$B$33)-MAX(0,inputs!$B$31*(K1155-inputs!$B$30)))</f>
        <v>47184.304999999986</v>
      </c>
      <c r="M1155" s="26">
        <f t="shared" si="235"/>
        <v>30588.888888888891</v>
      </c>
      <c r="N1155" s="25">
        <f>MAX(0,L1155*(1+inputs!$B$33)-MAX(0,inputs!$B$31*(M1155-inputs!$B$30)))</f>
        <v>46955.629574999977</v>
      </c>
      <c r="O1155" s="26">
        <f t="shared" si="236"/>
        <v>41177.777777777781</v>
      </c>
      <c r="P1155" s="25">
        <f>MAX(0,N1155*(1+inputs!$B$33)-MAX(0,inputs!$B$31*(O1155-inputs!$B$30)))</f>
        <v>45770.524018624972</v>
      </c>
      <c r="Q1155" s="26">
        <f t="shared" si="237"/>
        <v>51766.666666666672</v>
      </c>
      <c r="R1155" s="25">
        <f>MAX(0,P1155*(1+inputs!$B$33)-MAX(0,inputs!$B$31*(Q1155-inputs!$B$30)))</f>
        <v>43614.641878904338</v>
      </c>
      <c r="S1155" s="26">
        <f t="shared" si="238"/>
        <v>62355.555555555555</v>
      </c>
      <c r="T1155" s="25">
        <f>MAX(0,R1155*(1+inputs!$B$33)-MAX(0,inputs!$B$31*(S1155-inputs!$B$30)))</f>
        <v>40473.4215070879</v>
      </c>
      <c r="U1155" s="26">
        <f t="shared" si="239"/>
        <v>72944.444444444438</v>
      </c>
      <c r="V1155" s="25">
        <f>MAX(0,T1155*(1+inputs!$B$33)-MAX(0,inputs!$B$31*(U1155-inputs!$B$30)))</f>
        <v>36332.082829694213</v>
      </c>
      <c r="W1155" s="26">
        <f t="shared" si="240"/>
        <v>83533.333333333343</v>
      </c>
      <c r="X1155" s="25">
        <f>MAX(0,V1155*(1+inputs!$B$33)-MAX(0,inputs!$B$31*(W1155-inputs!$B$30)))</f>
        <v>31175.624072139617</v>
      </c>
      <c r="Y1155" s="26">
        <f t="shared" si="241"/>
        <v>94122.222222222219</v>
      </c>
      <c r="Z1155" s="25">
        <f>MAX(0,X1155*(1+inputs!$B$33)-MAX(0,inputs!$B$31*(Y1155-inputs!$B$30)))</f>
        <v>24988.81843322171</v>
      </c>
      <c r="AA1155" s="25">
        <f>MAX(0,Y1155*(1+inputs!$B$33)-MAX(0,inputs!$B$31*(Z1155-inputs!$B$30)))</f>
        <v>95101.621896565601</v>
      </c>
      <c r="AB1155" s="26">
        <f t="shared" si="242"/>
        <v>115300</v>
      </c>
      <c r="AC1155" s="25">
        <f>MAX(0,AA1155*(1+inputs!$B$33)-MAX(0,inputs!$B$31*(AB1155-inputs!$B$30)))</f>
        <v>87967.706225014073</v>
      </c>
      <c r="AD1155" s="26">
        <f>IF(inputs!$B$27="YES",MAX(0,inputs!$B$31*(AB1155-inputs!$B$30)),0)</f>
        <v>0</v>
      </c>
      <c r="AE1155" s="3">
        <f t="shared" si="243"/>
        <v>45544.05</v>
      </c>
      <c r="AF1155" s="1">
        <f t="shared" ref="AF1155:AF1218" si="246">(AE1156-AE1155)/100</f>
        <v>0.62</v>
      </c>
      <c r="AG1155" s="8">
        <f t="shared" si="244"/>
        <v>69755.95</v>
      </c>
    </row>
    <row r="1156" spans="1:33" x14ac:dyDescent="0.2">
      <c r="A1156" s="11">
        <f t="shared" si="245"/>
        <v>115400</v>
      </c>
      <c r="B1156" s="15">
        <f>inputs!$C$3-MAX(0,MIN((calculations!A1156-inputs!$B$8)*0.5,inputs!$C$3))+IF(AND(inputs!$B$23="YES",A1156&lt;=inputs!$B$25),inputs!$B$24,0)</f>
        <v>4870</v>
      </c>
      <c r="C1156" s="15">
        <f>MAX(0,MIN(A1156-B1156,inputs!$C$4)*inputs!$B$3)</f>
        <v>7540.2000000000007</v>
      </c>
      <c r="D1156" s="16">
        <f>MAX(0,(MIN(A1156,inputs!$C$5)-(inputs!$C$4+B1156))*inputs!$B$4)</f>
        <v>29131.600000000002</v>
      </c>
      <c r="E1156" s="16">
        <f>MAX(0, (calculations!A1156-inputs!$C$5)*inputs!$B$5)</f>
        <v>0</v>
      </c>
      <c r="F1156" s="19">
        <f>MAX(0,inputs!$B$13*(MIN(calculations!A1156,inputs!$C$14)-inputs!$C$13))+MAX(0,inputs!$B$14*(calculations!A1156-inputs!$C$14))</f>
        <v>6297.85</v>
      </c>
      <c r="G1156" s="22">
        <f>MAX(MIN((calculations!A1156-inputs!$B$21)/10000,100%),0) * inputs!$B$18</f>
        <v>2636.4</v>
      </c>
      <c r="H1156" s="22">
        <f>IF(AND(inputs!$B$35="YES", calculations!A1156&gt;=inputs!$B$36,calculations!A1156&lt;inputs!$B$37),inputs!$B$38*MIN(2,inputs!$B$17),0)</f>
        <v>0</v>
      </c>
      <c r="I1156" s="25">
        <f>MIN(inputs!$B$32,A1156)</f>
        <v>20000</v>
      </c>
      <c r="J1156" s="25">
        <f>inputs!$B$29*(1+inputs!$B$33)-MAX(0,inputs!$B$31*(I1156-inputs!$B$30))</f>
        <v>46486.999999999993</v>
      </c>
      <c r="K1156" s="26">
        <f t="shared" si="234"/>
        <v>20000</v>
      </c>
      <c r="L1156" s="25">
        <f>MAX(0,J1156*(1+inputs!$B$33)-MAX(0,inputs!$B$31*(K1156-inputs!$B$30)))</f>
        <v>47184.304999999986</v>
      </c>
      <c r="M1156" s="26">
        <f t="shared" si="235"/>
        <v>30600</v>
      </c>
      <c r="N1156" s="25">
        <f>MAX(0,L1156*(1+inputs!$B$33)-MAX(0,inputs!$B$31*(M1156-inputs!$B$30)))</f>
        <v>46954.629574999977</v>
      </c>
      <c r="O1156" s="26">
        <f t="shared" si="236"/>
        <v>41200</v>
      </c>
      <c r="P1156" s="25">
        <f>MAX(0,N1156*(1+inputs!$B$33)-MAX(0,inputs!$B$31*(O1156-inputs!$B$30)))</f>
        <v>45767.509018624973</v>
      </c>
      <c r="Q1156" s="26">
        <f t="shared" si="237"/>
        <v>51800</v>
      </c>
      <c r="R1156" s="25">
        <f>MAX(0,P1156*(1+inputs!$B$33)-MAX(0,inputs!$B$31*(Q1156-inputs!$B$30)))</f>
        <v>43608.581653904337</v>
      </c>
      <c r="S1156" s="26">
        <f t="shared" si="238"/>
        <v>62400</v>
      </c>
      <c r="T1156" s="25">
        <f>MAX(0,R1156*(1+inputs!$B$33)-MAX(0,inputs!$B$31*(S1156-inputs!$B$30)))</f>
        <v>40463.270378712892</v>
      </c>
      <c r="U1156" s="26">
        <f t="shared" si="239"/>
        <v>73000</v>
      </c>
      <c r="V1156" s="25">
        <f>MAX(0,T1156*(1+inputs!$B$33)-MAX(0,inputs!$B$31*(U1156-inputs!$B$30)))</f>
        <v>36316.779434393582</v>
      </c>
      <c r="W1156" s="26">
        <f t="shared" si="240"/>
        <v>83600</v>
      </c>
      <c r="X1156" s="25">
        <f>MAX(0,V1156*(1+inputs!$B$33)-MAX(0,inputs!$B$31*(W1156-inputs!$B$30)))</f>
        <v>31154.091125909483</v>
      </c>
      <c r="Y1156" s="26">
        <f t="shared" si="241"/>
        <v>94200</v>
      </c>
      <c r="Z1156" s="25">
        <f>MAX(0,X1156*(1+inputs!$B$33)-MAX(0,inputs!$B$31*(Y1156-inputs!$B$30)))</f>
        <v>24959.962492798124</v>
      </c>
      <c r="AA1156" s="25">
        <f>MAX(0,Y1156*(1+inputs!$B$33)-MAX(0,inputs!$B$31*(Z1156-inputs!$B$30)))</f>
        <v>95183.163375648161</v>
      </c>
      <c r="AB1156" s="26">
        <f t="shared" si="242"/>
        <v>115400</v>
      </c>
      <c r="AC1156" s="25">
        <f>MAX(0,AA1156*(1+inputs!$B$33)-MAX(0,inputs!$B$31*(AB1156-inputs!$B$30)))</f>
        <v>88041.470826282864</v>
      </c>
      <c r="AD1156" s="26">
        <f>IF(inputs!$B$27="YES",MAX(0,inputs!$B$31*(AB1156-inputs!$B$30)),0)</f>
        <v>0</v>
      </c>
      <c r="AE1156" s="3">
        <f t="shared" si="243"/>
        <v>45606.05</v>
      </c>
      <c r="AF1156" s="1">
        <f t="shared" si="246"/>
        <v>0.62</v>
      </c>
      <c r="AG1156" s="8">
        <f t="shared" si="244"/>
        <v>69793.95</v>
      </c>
    </row>
    <row r="1157" spans="1:33" x14ac:dyDescent="0.2">
      <c r="A1157" s="11">
        <f t="shared" si="245"/>
        <v>115500</v>
      </c>
      <c r="B1157" s="15">
        <f>inputs!$C$3-MAX(0,MIN((calculations!A1157-inputs!$B$8)*0.5,inputs!$C$3))+IF(AND(inputs!$B$23="YES",A1157&lt;=inputs!$B$25),inputs!$B$24,0)</f>
        <v>4820</v>
      </c>
      <c r="C1157" s="15">
        <f>MAX(0,MIN(A1157-B1157,inputs!$C$4)*inputs!$B$3)</f>
        <v>7540.2000000000007</v>
      </c>
      <c r="D1157" s="16">
        <f>MAX(0,(MIN(A1157,inputs!$C$5)-(inputs!$C$4+B1157))*inputs!$B$4)</f>
        <v>29191.600000000002</v>
      </c>
      <c r="E1157" s="16">
        <f>MAX(0, (calculations!A1157-inputs!$C$5)*inputs!$B$5)</f>
        <v>0</v>
      </c>
      <c r="F1157" s="19">
        <f>MAX(0,inputs!$B$13*(MIN(calculations!A1157,inputs!$C$14)-inputs!$C$13))+MAX(0,inputs!$B$14*(calculations!A1157-inputs!$C$14))</f>
        <v>6299.85</v>
      </c>
      <c r="G1157" s="22">
        <f>MAX(MIN((calculations!A1157-inputs!$B$21)/10000,100%),0) * inputs!$B$18</f>
        <v>2636.4</v>
      </c>
      <c r="H1157" s="22">
        <f>IF(AND(inputs!$B$35="YES", calculations!A1157&gt;=inputs!$B$36,calculations!A1157&lt;inputs!$B$37),inputs!$B$38*MIN(2,inputs!$B$17),0)</f>
        <v>0</v>
      </c>
      <c r="I1157" s="25">
        <f>MIN(inputs!$B$32,A1157)</f>
        <v>20000</v>
      </c>
      <c r="J1157" s="25">
        <f>inputs!$B$29*(1+inputs!$B$33)-MAX(0,inputs!$B$31*(I1157-inputs!$B$30))</f>
        <v>46486.999999999993</v>
      </c>
      <c r="K1157" s="26">
        <f t="shared" si="234"/>
        <v>20000</v>
      </c>
      <c r="L1157" s="25">
        <f>MAX(0,J1157*(1+inputs!$B$33)-MAX(0,inputs!$B$31*(K1157-inputs!$B$30)))</f>
        <v>47184.304999999986</v>
      </c>
      <c r="M1157" s="26">
        <f t="shared" si="235"/>
        <v>30611.111111111109</v>
      </c>
      <c r="N1157" s="25">
        <f>MAX(0,L1157*(1+inputs!$B$33)-MAX(0,inputs!$B$31*(M1157-inputs!$B$30)))</f>
        <v>46953.629574999977</v>
      </c>
      <c r="O1157" s="26">
        <f t="shared" si="236"/>
        <v>41222.222222222219</v>
      </c>
      <c r="P1157" s="25">
        <f>MAX(0,N1157*(1+inputs!$B$33)-MAX(0,inputs!$B$31*(O1157-inputs!$B$30)))</f>
        <v>45764.494018624973</v>
      </c>
      <c r="Q1157" s="26">
        <f t="shared" si="237"/>
        <v>51833.333333333328</v>
      </c>
      <c r="R1157" s="25">
        <f>MAX(0,P1157*(1+inputs!$B$33)-MAX(0,inputs!$B$31*(Q1157-inputs!$B$30)))</f>
        <v>43602.521428904343</v>
      </c>
      <c r="S1157" s="26">
        <f t="shared" si="238"/>
        <v>62444.444444444445</v>
      </c>
      <c r="T1157" s="25">
        <f>MAX(0,R1157*(1+inputs!$B$33)-MAX(0,inputs!$B$31*(S1157-inputs!$B$30)))</f>
        <v>40453.119250337899</v>
      </c>
      <c r="U1157" s="26">
        <f t="shared" si="239"/>
        <v>73055.555555555562</v>
      </c>
      <c r="V1157" s="25">
        <f>MAX(0,T1157*(1+inputs!$B$33)-MAX(0,inputs!$B$31*(U1157-inputs!$B$30)))</f>
        <v>36301.476039092959</v>
      </c>
      <c r="W1157" s="26">
        <f t="shared" si="240"/>
        <v>83666.666666666657</v>
      </c>
      <c r="X1157" s="25">
        <f>MAX(0,V1157*(1+inputs!$B$33)-MAX(0,inputs!$B$31*(W1157-inputs!$B$30)))</f>
        <v>31132.558179679352</v>
      </c>
      <c r="Y1157" s="26">
        <f t="shared" si="241"/>
        <v>94277.777777777781</v>
      </c>
      <c r="Z1157" s="25">
        <f>MAX(0,X1157*(1+inputs!$B$33)-MAX(0,inputs!$B$31*(Y1157-inputs!$B$30)))</f>
        <v>24931.106552374542</v>
      </c>
      <c r="AA1157" s="25">
        <f>MAX(0,Y1157*(1+inputs!$B$33)-MAX(0,inputs!$B$31*(Z1157-inputs!$B$30)))</f>
        <v>95264.704854730735</v>
      </c>
      <c r="AB1157" s="26">
        <f t="shared" si="242"/>
        <v>115500</v>
      </c>
      <c r="AC1157" s="25">
        <f>MAX(0,AA1157*(1+inputs!$B$33)-MAX(0,inputs!$B$31*(AB1157-inputs!$B$30)))</f>
        <v>88115.235427551685</v>
      </c>
      <c r="AD1157" s="26">
        <f>IF(inputs!$B$27="YES",MAX(0,inputs!$B$31*(AB1157-inputs!$B$30)),0)</f>
        <v>0</v>
      </c>
      <c r="AE1157" s="3">
        <f t="shared" si="243"/>
        <v>45668.05</v>
      </c>
      <c r="AF1157" s="1">
        <f t="shared" si="246"/>
        <v>0.62</v>
      </c>
      <c r="AG1157" s="8">
        <f t="shared" si="244"/>
        <v>69831.95</v>
      </c>
    </row>
    <row r="1158" spans="1:33" x14ac:dyDescent="0.2">
      <c r="A1158" s="11">
        <f t="shared" si="245"/>
        <v>115600</v>
      </c>
      <c r="B1158" s="15">
        <f>inputs!$C$3-MAX(0,MIN((calculations!A1158-inputs!$B$8)*0.5,inputs!$C$3))+IF(AND(inputs!$B$23="YES",A1158&lt;=inputs!$B$25),inputs!$B$24,0)</f>
        <v>4770</v>
      </c>
      <c r="C1158" s="15">
        <f>MAX(0,MIN(A1158-B1158,inputs!$C$4)*inputs!$B$3)</f>
        <v>7540.2000000000007</v>
      </c>
      <c r="D1158" s="16">
        <f>MAX(0,(MIN(A1158,inputs!$C$5)-(inputs!$C$4+B1158))*inputs!$B$4)</f>
        <v>29251.600000000002</v>
      </c>
      <c r="E1158" s="16">
        <f>MAX(0, (calculations!A1158-inputs!$C$5)*inputs!$B$5)</f>
        <v>0</v>
      </c>
      <c r="F1158" s="19">
        <f>MAX(0,inputs!$B$13*(MIN(calculations!A1158,inputs!$C$14)-inputs!$C$13))+MAX(0,inputs!$B$14*(calculations!A1158-inputs!$C$14))</f>
        <v>6301.85</v>
      </c>
      <c r="G1158" s="22">
        <f>MAX(MIN((calculations!A1158-inputs!$B$21)/10000,100%),0) * inputs!$B$18</f>
        <v>2636.4</v>
      </c>
      <c r="H1158" s="22">
        <f>IF(AND(inputs!$B$35="YES", calculations!A1158&gt;=inputs!$B$36,calculations!A1158&lt;inputs!$B$37),inputs!$B$38*MIN(2,inputs!$B$17),0)</f>
        <v>0</v>
      </c>
      <c r="I1158" s="25">
        <f>MIN(inputs!$B$32,A1158)</f>
        <v>20000</v>
      </c>
      <c r="J1158" s="25">
        <f>inputs!$B$29*(1+inputs!$B$33)-MAX(0,inputs!$B$31*(I1158-inputs!$B$30))</f>
        <v>46486.999999999993</v>
      </c>
      <c r="K1158" s="26">
        <f t="shared" si="234"/>
        <v>20000</v>
      </c>
      <c r="L1158" s="25">
        <f>MAX(0,J1158*(1+inputs!$B$33)-MAX(0,inputs!$B$31*(K1158-inputs!$B$30)))</f>
        <v>47184.304999999986</v>
      </c>
      <c r="M1158" s="26">
        <f t="shared" si="235"/>
        <v>30622.222222222223</v>
      </c>
      <c r="N1158" s="25">
        <f>MAX(0,L1158*(1+inputs!$B$33)-MAX(0,inputs!$B$31*(M1158-inputs!$B$30)))</f>
        <v>46952.629574999977</v>
      </c>
      <c r="O1158" s="26">
        <f t="shared" si="236"/>
        <v>41244.444444444445</v>
      </c>
      <c r="P1158" s="25">
        <f>MAX(0,N1158*(1+inputs!$B$33)-MAX(0,inputs!$B$31*(O1158-inputs!$B$30)))</f>
        <v>45761.479018624967</v>
      </c>
      <c r="Q1158" s="26">
        <f t="shared" si="237"/>
        <v>51866.666666666672</v>
      </c>
      <c r="R1158" s="25">
        <f>MAX(0,P1158*(1+inputs!$B$33)-MAX(0,inputs!$B$31*(Q1158-inputs!$B$30)))</f>
        <v>43596.461203904335</v>
      </c>
      <c r="S1158" s="26">
        <f t="shared" si="238"/>
        <v>62488.888888888891</v>
      </c>
      <c r="T1158" s="25">
        <f>MAX(0,R1158*(1+inputs!$B$33)-MAX(0,inputs!$B$31*(S1158-inputs!$B$30)))</f>
        <v>40442.968121962891</v>
      </c>
      <c r="U1158" s="26">
        <f t="shared" si="239"/>
        <v>73111.111111111109</v>
      </c>
      <c r="V1158" s="25">
        <f>MAX(0,T1158*(1+inputs!$B$33)-MAX(0,inputs!$B$31*(U1158-inputs!$B$30)))</f>
        <v>36286.172643792328</v>
      </c>
      <c r="W1158" s="26">
        <f t="shared" si="240"/>
        <v>83733.333333333343</v>
      </c>
      <c r="X1158" s="25">
        <f>MAX(0,V1158*(1+inputs!$B$33)-MAX(0,inputs!$B$31*(W1158-inputs!$B$30)))</f>
        <v>31111.025233449211</v>
      </c>
      <c r="Y1158" s="26">
        <f t="shared" si="241"/>
        <v>94355.555555555562</v>
      </c>
      <c r="Z1158" s="25">
        <f>MAX(0,X1158*(1+inputs!$B$33)-MAX(0,inputs!$B$31*(Y1158-inputs!$B$30)))</f>
        <v>24902.250611950942</v>
      </c>
      <c r="AA1158" s="25">
        <f>MAX(0,Y1158*(1+inputs!$B$33)-MAX(0,inputs!$B$31*(Z1158-inputs!$B$30)))</f>
        <v>95346.246333813309</v>
      </c>
      <c r="AB1158" s="26">
        <f t="shared" si="242"/>
        <v>115600</v>
      </c>
      <c r="AC1158" s="25">
        <f>MAX(0,AA1158*(1+inputs!$B$33)-MAX(0,inputs!$B$31*(AB1158-inputs!$B$30)))</f>
        <v>88189.00002882049</v>
      </c>
      <c r="AD1158" s="26">
        <f>IF(inputs!$B$27="YES",MAX(0,inputs!$B$31*(AB1158-inputs!$B$30)),0)</f>
        <v>0</v>
      </c>
      <c r="AE1158" s="3">
        <f t="shared" si="243"/>
        <v>45730.05</v>
      </c>
      <c r="AF1158" s="1">
        <f t="shared" si="246"/>
        <v>0.62</v>
      </c>
      <c r="AG1158" s="8">
        <f t="shared" si="244"/>
        <v>69869.95</v>
      </c>
    </row>
    <row r="1159" spans="1:33" x14ac:dyDescent="0.2">
      <c r="A1159" s="11">
        <f t="shared" si="245"/>
        <v>115700</v>
      </c>
      <c r="B1159" s="15">
        <f>inputs!$C$3-MAX(0,MIN((calculations!A1159-inputs!$B$8)*0.5,inputs!$C$3))+IF(AND(inputs!$B$23="YES",A1159&lt;=inputs!$B$25),inputs!$B$24,0)</f>
        <v>4720</v>
      </c>
      <c r="C1159" s="15">
        <f>MAX(0,MIN(A1159-B1159,inputs!$C$4)*inputs!$B$3)</f>
        <v>7540.2000000000007</v>
      </c>
      <c r="D1159" s="16">
        <f>MAX(0,(MIN(A1159,inputs!$C$5)-(inputs!$C$4+B1159))*inputs!$B$4)</f>
        <v>29311.600000000002</v>
      </c>
      <c r="E1159" s="16">
        <f>MAX(0, (calculations!A1159-inputs!$C$5)*inputs!$B$5)</f>
        <v>0</v>
      </c>
      <c r="F1159" s="19">
        <f>MAX(0,inputs!$B$13*(MIN(calculations!A1159,inputs!$C$14)-inputs!$C$13))+MAX(0,inputs!$B$14*(calculations!A1159-inputs!$C$14))</f>
        <v>6303.85</v>
      </c>
      <c r="G1159" s="22">
        <f>MAX(MIN((calculations!A1159-inputs!$B$21)/10000,100%),0) * inputs!$B$18</f>
        <v>2636.4</v>
      </c>
      <c r="H1159" s="22">
        <f>IF(AND(inputs!$B$35="YES", calculations!A1159&gt;=inputs!$B$36,calculations!A1159&lt;inputs!$B$37),inputs!$B$38*MIN(2,inputs!$B$17),0)</f>
        <v>0</v>
      </c>
      <c r="I1159" s="25">
        <f>MIN(inputs!$B$32,A1159)</f>
        <v>20000</v>
      </c>
      <c r="J1159" s="25">
        <f>inputs!$B$29*(1+inputs!$B$33)-MAX(0,inputs!$B$31*(I1159-inputs!$B$30))</f>
        <v>46486.999999999993</v>
      </c>
      <c r="K1159" s="26">
        <f t="shared" si="234"/>
        <v>20000</v>
      </c>
      <c r="L1159" s="25">
        <f>MAX(0,J1159*(1+inputs!$B$33)-MAX(0,inputs!$B$31*(K1159-inputs!$B$30)))</f>
        <v>47184.304999999986</v>
      </c>
      <c r="M1159" s="26">
        <f t="shared" si="235"/>
        <v>30633.333333333336</v>
      </c>
      <c r="N1159" s="25">
        <f>MAX(0,L1159*(1+inputs!$B$33)-MAX(0,inputs!$B$31*(M1159-inputs!$B$30)))</f>
        <v>46951.629574999977</v>
      </c>
      <c r="O1159" s="26">
        <f t="shared" si="236"/>
        <v>41266.666666666672</v>
      </c>
      <c r="P1159" s="25">
        <f>MAX(0,N1159*(1+inputs!$B$33)-MAX(0,inputs!$B$31*(O1159-inputs!$B$30)))</f>
        <v>45758.464018624967</v>
      </c>
      <c r="Q1159" s="26">
        <f t="shared" si="237"/>
        <v>51900</v>
      </c>
      <c r="R1159" s="25">
        <f>MAX(0,P1159*(1+inputs!$B$33)-MAX(0,inputs!$B$31*(Q1159-inputs!$B$30)))</f>
        <v>43590.400978904334</v>
      </c>
      <c r="S1159" s="26">
        <f t="shared" si="238"/>
        <v>62533.333333333336</v>
      </c>
      <c r="T1159" s="25">
        <f>MAX(0,R1159*(1+inputs!$B$33)-MAX(0,inputs!$B$31*(S1159-inputs!$B$30)))</f>
        <v>40432.81699358789</v>
      </c>
      <c r="U1159" s="26">
        <f t="shared" si="239"/>
        <v>73166.666666666657</v>
      </c>
      <c r="V1159" s="25">
        <f>MAX(0,T1159*(1+inputs!$B$33)-MAX(0,inputs!$B$31*(U1159-inputs!$B$30)))</f>
        <v>36270.869248491712</v>
      </c>
      <c r="W1159" s="26">
        <f t="shared" si="240"/>
        <v>83800</v>
      </c>
      <c r="X1159" s="25">
        <f>MAX(0,V1159*(1+inputs!$B$33)-MAX(0,inputs!$B$31*(W1159-inputs!$B$30)))</f>
        <v>31089.492287219084</v>
      </c>
      <c r="Y1159" s="26">
        <f t="shared" si="241"/>
        <v>94433.333333333328</v>
      </c>
      <c r="Z1159" s="25">
        <f>MAX(0,X1159*(1+inputs!$B$33)-MAX(0,inputs!$B$31*(Y1159-inputs!$B$30)))</f>
        <v>24873.394671527367</v>
      </c>
      <c r="AA1159" s="25">
        <f>MAX(0,Y1159*(1+inputs!$B$33)-MAX(0,inputs!$B$31*(Z1159-inputs!$B$30)))</f>
        <v>95427.787812895855</v>
      </c>
      <c r="AB1159" s="26">
        <f t="shared" si="242"/>
        <v>115700</v>
      </c>
      <c r="AC1159" s="25">
        <f>MAX(0,AA1159*(1+inputs!$B$33)-MAX(0,inputs!$B$31*(AB1159-inputs!$B$30)))</f>
        <v>88262.764630089281</v>
      </c>
      <c r="AD1159" s="26">
        <f>IF(inputs!$B$27="YES",MAX(0,inputs!$B$31*(AB1159-inputs!$B$30)),0)</f>
        <v>0</v>
      </c>
      <c r="AE1159" s="3">
        <f t="shared" si="243"/>
        <v>45792.05</v>
      </c>
      <c r="AF1159" s="1">
        <f t="shared" si="246"/>
        <v>0.62</v>
      </c>
      <c r="AG1159" s="8">
        <f t="shared" si="244"/>
        <v>69907.95</v>
      </c>
    </row>
    <row r="1160" spans="1:33" x14ac:dyDescent="0.2">
      <c r="A1160" s="11">
        <f t="shared" si="245"/>
        <v>115800</v>
      </c>
      <c r="B1160" s="15">
        <f>inputs!$C$3-MAX(0,MIN((calculations!A1160-inputs!$B$8)*0.5,inputs!$C$3))+IF(AND(inputs!$B$23="YES",A1160&lt;=inputs!$B$25),inputs!$B$24,0)</f>
        <v>4670</v>
      </c>
      <c r="C1160" s="15">
        <f>MAX(0,MIN(A1160-B1160,inputs!$C$4)*inputs!$B$3)</f>
        <v>7540.2000000000007</v>
      </c>
      <c r="D1160" s="16">
        <f>MAX(0,(MIN(A1160,inputs!$C$5)-(inputs!$C$4+B1160))*inputs!$B$4)</f>
        <v>29371.600000000002</v>
      </c>
      <c r="E1160" s="16">
        <f>MAX(0, (calculations!A1160-inputs!$C$5)*inputs!$B$5)</f>
        <v>0</v>
      </c>
      <c r="F1160" s="19">
        <f>MAX(0,inputs!$B$13*(MIN(calculations!A1160,inputs!$C$14)-inputs!$C$13))+MAX(0,inputs!$B$14*(calculations!A1160-inputs!$C$14))</f>
        <v>6305.85</v>
      </c>
      <c r="G1160" s="22">
        <f>MAX(MIN((calculations!A1160-inputs!$B$21)/10000,100%),0) * inputs!$B$18</f>
        <v>2636.4</v>
      </c>
      <c r="H1160" s="22">
        <f>IF(AND(inputs!$B$35="YES", calculations!A1160&gt;=inputs!$B$36,calculations!A1160&lt;inputs!$B$37),inputs!$B$38*MIN(2,inputs!$B$17),0)</f>
        <v>0</v>
      </c>
      <c r="I1160" s="25">
        <f>MIN(inputs!$B$32,A1160)</f>
        <v>20000</v>
      </c>
      <c r="J1160" s="25">
        <f>inputs!$B$29*(1+inputs!$B$33)-MAX(0,inputs!$B$31*(I1160-inputs!$B$30))</f>
        <v>46486.999999999993</v>
      </c>
      <c r="K1160" s="26">
        <f t="shared" si="234"/>
        <v>20000</v>
      </c>
      <c r="L1160" s="25">
        <f>MAX(0,J1160*(1+inputs!$B$33)-MAX(0,inputs!$B$31*(K1160-inputs!$B$30)))</f>
        <v>47184.304999999986</v>
      </c>
      <c r="M1160" s="26">
        <f t="shared" si="235"/>
        <v>30644.444444444445</v>
      </c>
      <c r="N1160" s="25">
        <f>MAX(0,L1160*(1+inputs!$B$33)-MAX(0,inputs!$B$31*(M1160-inputs!$B$30)))</f>
        <v>46950.629574999977</v>
      </c>
      <c r="O1160" s="26">
        <f t="shared" si="236"/>
        <v>41288.888888888891</v>
      </c>
      <c r="P1160" s="25">
        <f>MAX(0,N1160*(1+inputs!$B$33)-MAX(0,inputs!$B$31*(O1160-inputs!$B$30)))</f>
        <v>45755.449018624968</v>
      </c>
      <c r="Q1160" s="26">
        <f t="shared" si="237"/>
        <v>51933.333333333328</v>
      </c>
      <c r="R1160" s="25">
        <f>MAX(0,P1160*(1+inputs!$B$33)-MAX(0,inputs!$B$31*(Q1160-inputs!$B$30)))</f>
        <v>43584.340753904333</v>
      </c>
      <c r="S1160" s="26">
        <f t="shared" si="238"/>
        <v>62577.777777777781</v>
      </c>
      <c r="T1160" s="25">
        <f>MAX(0,R1160*(1+inputs!$B$33)-MAX(0,inputs!$B$31*(S1160-inputs!$B$30)))</f>
        <v>40422.66586521289</v>
      </c>
      <c r="U1160" s="26">
        <f t="shared" si="239"/>
        <v>73222.222222222219</v>
      </c>
      <c r="V1160" s="25">
        <f>MAX(0,T1160*(1+inputs!$B$33)-MAX(0,inputs!$B$31*(U1160-inputs!$B$30)))</f>
        <v>36255.565853191074</v>
      </c>
      <c r="W1160" s="26">
        <f t="shared" si="240"/>
        <v>83866.666666666657</v>
      </c>
      <c r="X1160" s="25">
        <f>MAX(0,V1160*(1+inputs!$B$33)-MAX(0,inputs!$B$31*(W1160-inputs!$B$30)))</f>
        <v>31067.959340988938</v>
      </c>
      <c r="Y1160" s="26">
        <f t="shared" si="241"/>
        <v>94511.111111111109</v>
      </c>
      <c r="Z1160" s="25">
        <f>MAX(0,X1160*(1+inputs!$B$33)-MAX(0,inputs!$B$31*(Y1160-inputs!$B$30)))</f>
        <v>24844.53873110377</v>
      </c>
      <c r="AA1160" s="25">
        <f>MAX(0,Y1160*(1+inputs!$B$33)-MAX(0,inputs!$B$31*(Z1160-inputs!$B$30)))</f>
        <v>95509.329291978429</v>
      </c>
      <c r="AB1160" s="26">
        <f t="shared" si="242"/>
        <v>115800</v>
      </c>
      <c r="AC1160" s="25">
        <f>MAX(0,AA1160*(1+inputs!$B$33)-MAX(0,inputs!$B$31*(AB1160-inputs!$B$30)))</f>
        <v>88336.529231358087</v>
      </c>
      <c r="AD1160" s="26">
        <f>IF(inputs!$B$27="YES",MAX(0,inputs!$B$31*(AB1160-inputs!$B$30)),0)</f>
        <v>0</v>
      </c>
      <c r="AE1160" s="3">
        <f t="shared" si="243"/>
        <v>45854.05</v>
      </c>
      <c r="AF1160" s="1">
        <f t="shared" si="246"/>
        <v>0.62</v>
      </c>
      <c r="AG1160" s="8">
        <f t="shared" si="244"/>
        <v>69945.95</v>
      </c>
    </row>
    <row r="1161" spans="1:33" x14ac:dyDescent="0.2">
      <c r="A1161" s="11">
        <f t="shared" si="245"/>
        <v>115900</v>
      </c>
      <c r="B1161" s="15">
        <f>inputs!$C$3-MAX(0,MIN((calculations!A1161-inputs!$B$8)*0.5,inputs!$C$3))+IF(AND(inputs!$B$23="YES",A1161&lt;=inputs!$B$25),inputs!$B$24,0)</f>
        <v>4620</v>
      </c>
      <c r="C1161" s="15">
        <f>MAX(0,MIN(A1161-B1161,inputs!$C$4)*inputs!$B$3)</f>
        <v>7540.2000000000007</v>
      </c>
      <c r="D1161" s="16">
        <f>MAX(0,(MIN(A1161,inputs!$C$5)-(inputs!$C$4+B1161))*inputs!$B$4)</f>
        <v>29431.600000000002</v>
      </c>
      <c r="E1161" s="16">
        <f>MAX(0, (calculations!A1161-inputs!$C$5)*inputs!$B$5)</f>
        <v>0</v>
      </c>
      <c r="F1161" s="19">
        <f>MAX(0,inputs!$B$13*(MIN(calculations!A1161,inputs!$C$14)-inputs!$C$13))+MAX(0,inputs!$B$14*(calculations!A1161-inputs!$C$14))</f>
        <v>6307.85</v>
      </c>
      <c r="G1161" s="22">
        <f>MAX(MIN((calculations!A1161-inputs!$B$21)/10000,100%),0) * inputs!$B$18</f>
        <v>2636.4</v>
      </c>
      <c r="H1161" s="22">
        <f>IF(AND(inputs!$B$35="YES", calculations!A1161&gt;=inputs!$B$36,calculations!A1161&lt;inputs!$B$37),inputs!$B$38*MIN(2,inputs!$B$17),0)</f>
        <v>0</v>
      </c>
      <c r="I1161" s="25">
        <f>MIN(inputs!$B$32,A1161)</f>
        <v>20000</v>
      </c>
      <c r="J1161" s="25">
        <f>inputs!$B$29*(1+inputs!$B$33)-MAX(0,inputs!$B$31*(I1161-inputs!$B$30))</f>
        <v>46486.999999999993</v>
      </c>
      <c r="K1161" s="26">
        <f t="shared" si="234"/>
        <v>20000</v>
      </c>
      <c r="L1161" s="25">
        <f>MAX(0,J1161*(1+inputs!$B$33)-MAX(0,inputs!$B$31*(K1161-inputs!$B$30)))</f>
        <v>47184.304999999986</v>
      </c>
      <c r="M1161" s="26">
        <f t="shared" si="235"/>
        <v>30655.555555555555</v>
      </c>
      <c r="N1161" s="25">
        <f>MAX(0,L1161*(1+inputs!$B$33)-MAX(0,inputs!$B$31*(M1161-inputs!$B$30)))</f>
        <v>46949.629574999977</v>
      </c>
      <c r="O1161" s="26">
        <f t="shared" si="236"/>
        <v>41311.111111111109</v>
      </c>
      <c r="P1161" s="25">
        <f>MAX(0,N1161*(1+inputs!$B$33)-MAX(0,inputs!$B$31*(O1161-inputs!$B$30)))</f>
        <v>45752.434018624968</v>
      </c>
      <c r="Q1161" s="26">
        <f t="shared" si="237"/>
        <v>51966.666666666672</v>
      </c>
      <c r="R1161" s="25">
        <f>MAX(0,P1161*(1+inputs!$B$33)-MAX(0,inputs!$B$31*(Q1161-inputs!$B$30)))</f>
        <v>43578.280528904339</v>
      </c>
      <c r="S1161" s="26">
        <f t="shared" si="238"/>
        <v>62622.222222222219</v>
      </c>
      <c r="T1161" s="25">
        <f>MAX(0,R1161*(1+inputs!$B$33)-MAX(0,inputs!$B$31*(S1161-inputs!$B$30)))</f>
        <v>40412.514736837897</v>
      </c>
      <c r="U1161" s="26">
        <f t="shared" si="239"/>
        <v>73277.777777777781</v>
      </c>
      <c r="V1161" s="25">
        <f>MAX(0,T1161*(1+inputs!$B$33)-MAX(0,inputs!$B$31*(U1161-inputs!$B$30)))</f>
        <v>36240.262457890458</v>
      </c>
      <c r="W1161" s="26">
        <f t="shared" si="240"/>
        <v>83933.333333333343</v>
      </c>
      <c r="X1161" s="25">
        <f>MAX(0,V1161*(1+inputs!$B$33)-MAX(0,inputs!$B$31*(W1161-inputs!$B$30)))</f>
        <v>31046.426394758812</v>
      </c>
      <c r="Y1161" s="26">
        <f t="shared" si="241"/>
        <v>94588.888888888891</v>
      </c>
      <c r="Z1161" s="25">
        <f>MAX(0,X1161*(1+inputs!$B$33)-MAX(0,inputs!$B$31*(Y1161-inputs!$B$30)))</f>
        <v>24815.682790680192</v>
      </c>
      <c r="AA1161" s="25">
        <f>MAX(0,Y1161*(1+inputs!$B$33)-MAX(0,inputs!$B$31*(Z1161-inputs!$B$30)))</f>
        <v>95590.870771061003</v>
      </c>
      <c r="AB1161" s="26">
        <f t="shared" si="242"/>
        <v>115900</v>
      </c>
      <c r="AC1161" s="25">
        <f>MAX(0,AA1161*(1+inputs!$B$33)-MAX(0,inputs!$B$31*(AB1161-inputs!$B$30)))</f>
        <v>88410.293832626907</v>
      </c>
      <c r="AD1161" s="26">
        <f>IF(inputs!$B$27="YES",MAX(0,inputs!$B$31*(AB1161-inputs!$B$30)),0)</f>
        <v>0</v>
      </c>
      <c r="AE1161" s="3">
        <f t="shared" si="243"/>
        <v>45916.05</v>
      </c>
      <c r="AF1161" s="1">
        <f t="shared" si="246"/>
        <v>0.62</v>
      </c>
      <c r="AG1161" s="8">
        <f t="shared" si="244"/>
        <v>69983.95</v>
      </c>
    </row>
    <row r="1162" spans="1:33" x14ac:dyDescent="0.2">
      <c r="A1162" s="11">
        <f t="shared" si="245"/>
        <v>116000</v>
      </c>
      <c r="B1162" s="15">
        <f>inputs!$C$3-MAX(0,MIN((calculations!A1162-inputs!$B$8)*0.5,inputs!$C$3))+IF(AND(inputs!$B$23="YES",A1162&lt;=inputs!$B$25),inputs!$B$24,0)</f>
        <v>4570</v>
      </c>
      <c r="C1162" s="15">
        <f>MAX(0,MIN(A1162-B1162,inputs!$C$4)*inputs!$B$3)</f>
        <v>7540.2000000000007</v>
      </c>
      <c r="D1162" s="16">
        <f>MAX(0,(MIN(A1162,inputs!$C$5)-(inputs!$C$4+B1162))*inputs!$B$4)</f>
        <v>29491.600000000002</v>
      </c>
      <c r="E1162" s="16">
        <f>MAX(0, (calculations!A1162-inputs!$C$5)*inputs!$B$5)</f>
        <v>0</v>
      </c>
      <c r="F1162" s="19">
        <f>MAX(0,inputs!$B$13*(MIN(calculations!A1162,inputs!$C$14)-inputs!$C$13))+MAX(0,inputs!$B$14*(calculations!A1162-inputs!$C$14))</f>
        <v>6309.85</v>
      </c>
      <c r="G1162" s="22">
        <f>MAX(MIN((calculations!A1162-inputs!$B$21)/10000,100%),0) * inputs!$B$18</f>
        <v>2636.4</v>
      </c>
      <c r="H1162" s="22">
        <f>IF(AND(inputs!$B$35="YES", calculations!A1162&gt;=inputs!$B$36,calculations!A1162&lt;inputs!$B$37),inputs!$B$38*MIN(2,inputs!$B$17),0)</f>
        <v>0</v>
      </c>
      <c r="I1162" s="25">
        <f>MIN(inputs!$B$32,A1162)</f>
        <v>20000</v>
      </c>
      <c r="J1162" s="25">
        <f>inputs!$B$29*(1+inputs!$B$33)-MAX(0,inputs!$B$31*(I1162-inputs!$B$30))</f>
        <v>46486.999999999993</v>
      </c>
      <c r="K1162" s="26">
        <f t="shared" si="234"/>
        <v>20000</v>
      </c>
      <c r="L1162" s="25">
        <f>MAX(0,J1162*(1+inputs!$B$33)-MAX(0,inputs!$B$31*(K1162-inputs!$B$30)))</f>
        <v>47184.304999999986</v>
      </c>
      <c r="M1162" s="26">
        <f t="shared" si="235"/>
        <v>30666.666666666664</v>
      </c>
      <c r="N1162" s="25">
        <f>MAX(0,L1162*(1+inputs!$B$33)-MAX(0,inputs!$B$31*(M1162-inputs!$B$30)))</f>
        <v>46948.629574999977</v>
      </c>
      <c r="O1162" s="26">
        <f t="shared" si="236"/>
        <v>41333.333333333328</v>
      </c>
      <c r="P1162" s="25">
        <f>MAX(0,N1162*(1+inputs!$B$33)-MAX(0,inputs!$B$31*(O1162-inputs!$B$30)))</f>
        <v>45749.419018624969</v>
      </c>
      <c r="Q1162" s="26">
        <f t="shared" si="237"/>
        <v>52000</v>
      </c>
      <c r="R1162" s="25">
        <f>MAX(0,P1162*(1+inputs!$B$33)-MAX(0,inputs!$B$31*(Q1162-inputs!$B$30)))</f>
        <v>43572.220303904338</v>
      </c>
      <c r="S1162" s="26">
        <f t="shared" si="238"/>
        <v>62666.666666666664</v>
      </c>
      <c r="T1162" s="25">
        <f>MAX(0,R1162*(1+inputs!$B$33)-MAX(0,inputs!$B$31*(S1162-inputs!$B$30)))</f>
        <v>40402.363608462896</v>
      </c>
      <c r="U1162" s="26">
        <f t="shared" si="239"/>
        <v>73333.333333333343</v>
      </c>
      <c r="V1162" s="25">
        <f>MAX(0,T1162*(1+inputs!$B$33)-MAX(0,inputs!$B$31*(U1162-inputs!$B$30)))</f>
        <v>36224.959062589835</v>
      </c>
      <c r="W1162" s="26">
        <f t="shared" si="240"/>
        <v>84000</v>
      </c>
      <c r="X1162" s="25">
        <f>MAX(0,V1162*(1+inputs!$B$33)-MAX(0,inputs!$B$31*(W1162-inputs!$B$30)))</f>
        <v>31024.893448528677</v>
      </c>
      <c r="Y1162" s="26">
        <f t="shared" si="241"/>
        <v>94666.666666666672</v>
      </c>
      <c r="Z1162" s="25">
        <f>MAX(0,X1162*(1+inputs!$B$33)-MAX(0,inputs!$B$31*(Y1162-inputs!$B$30)))</f>
        <v>24786.826850256606</v>
      </c>
      <c r="AA1162" s="25">
        <f>MAX(0,Y1162*(1+inputs!$B$33)-MAX(0,inputs!$B$31*(Z1162-inputs!$B$30)))</f>
        <v>95672.412250143563</v>
      </c>
      <c r="AB1162" s="26">
        <f t="shared" si="242"/>
        <v>116000</v>
      </c>
      <c r="AC1162" s="25">
        <f>MAX(0,AA1162*(1+inputs!$B$33)-MAX(0,inputs!$B$31*(AB1162-inputs!$B$30)))</f>
        <v>88484.058433895698</v>
      </c>
      <c r="AD1162" s="26">
        <f>IF(inputs!$B$27="YES",MAX(0,inputs!$B$31*(AB1162-inputs!$B$30)),0)</f>
        <v>0</v>
      </c>
      <c r="AE1162" s="3">
        <f t="shared" si="243"/>
        <v>45978.05</v>
      </c>
      <c r="AF1162" s="1">
        <f t="shared" si="246"/>
        <v>0.62</v>
      </c>
      <c r="AG1162" s="8">
        <f t="shared" si="244"/>
        <v>70021.95</v>
      </c>
    </row>
    <row r="1163" spans="1:33" x14ac:dyDescent="0.2">
      <c r="A1163" s="11">
        <f t="shared" si="245"/>
        <v>116100</v>
      </c>
      <c r="B1163" s="15">
        <f>inputs!$C$3-MAX(0,MIN((calculations!A1163-inputs!$B$8)*0.5,inputs!$C$3))+IF(AND(inputs!$B$23="YES",A1163&lt;=inputs!$B$25),inputs!$B$24,0)</f>
        <v>4520</v>
      </c>
      <c r="C1163" s="15">
        <f>MAX(0,MIN(A1163-B1163,inputs!$C$4)*inputs!$B$3)</f>
        <v>7540.2000000000007</v>
      </c>
      <c r="D1163" s="16">
        <f>MAX(0,(MIN(A1163,inputs!$C$5)-(inputs!$C$4+B1163))*inputs!$B$4)</f>
        <v>29551.600000000002</v>
      </c>
      <c r="E1163" s="16">
        <f>MAX(0, (calculations!A1163-inputs!$C$5)*inputs!$B$5)</f>
        <v>0</v>
      </c>
      <c r="F1163" s="19">
        <f>MAX(0,inputs!$B$13*(MIN(calculations!A1163,inputs!$C$14)-inputs!$C$13))+MAX(0,inputs!$B$14*(calculations!A1163-inputs!$C$14))</f>
        <v>6311.85</v>
      </c>
      <c r="G1163" s="22">
        <f>MAX(MIN((calculations!A1163-inputs!$B$21)/10000,100%),0) * inputs!$B$18</f>
        <v>2636.4</v>
      </c>
      <c r="H1163" s="22">
        <f>IF(AND(inputs!$B$35="YES", calculations!A1163&gt;=inputs!$B$36,calculations!A1163&lt;inputs!$B$37),inputs!$B$38*MIN(2,inputs!$B$17),0)</f>
        <v>0</v>
      </c>
      <c r="I1163" s="25">
        <f>MIN(inputs!$B$32,A1163)</f>
        <v>20000</v>
      </c>
      <c r="J1163" s="25">
        <f>inputs!$B$29*(1+inputs!$B$33)-MAX(0,inputs!$B$31*(I1163-inputs!$B$30))</f>
        <v>46486.999999999993</v>
      </c>
      <c r="K1163" s="26">
        <f t="shared" si="234"/>
        <v>20000</v>
      </c>
      <c r="L1163" s="25">
        <f>MAX(0,J1163*(1+inputs!$B$33)-MAX(0,inputs!$B$31*(K1163-inputs!$B$30)))</f>
        <v>47184.304999999986</v>
      </c>
      <c r="M1163" s="26">
        <f t="shared" si="235"/>
        <v>30677.777777777777</v>
      </c>
      <c r="N1163" s="25">
        <f>MAX(0,L1163*(1+inputs!$B$33)-MAX(0,inputs!$B$31*(M1163-inputs!$B$30)))</f>
        <v>46947.629574999977</v>
      </c>
      <c r="O1163" s="26">
        <f t="shared" si="236"/>
        <v>41355.555555555555</v>
      </c>
      <c r="P1163" s="25">
        <f>MAX(0,N1163*(1+inputs!$B$33)-MAX(0,inputs!$B$31*(O1163-inputs!$B$30)))</f>
        <v>45746.404018624969</v>
      </c>
      <c r="Q1163" s="26">
        <f t="shared" si="237"/>
        <v>52033.333333333328</v>
      </c>
      <c r="R1163" s="25">
        <f>MAX(0,P1163*(1+inputs!$B$33)-MAX(0,inputs!$B$31*(Q1163-inputs!$B$30)))</f>
        <v>43566.160078904337</v>
      </c>
      <c r="S1163" s="26">
        <f t="shared" si="238"/>
        <v>62711.111111111109</v>
      </c>
      <c r="T1163" s="25">
        <f>MAX(0,R1163*(1+inputs!$B$33)-MAX(0,inputs!$B$31*(S1163-inputs!$B$30)))</f>
        <v>40392.212480087896</v>
      </c>
      <c r="U1163" s="26">
        <f t="shared" si="239"/>
        <v>73388.888888888891</v>
      </c>
      <c r="V1163" s="25">
        <f>MAX(0,T1163*(1+inputs!$B$33)-MAX(0,inputs!$B$31*(U1163-inputs!$B$30)))</f>
        <v>36209.655667289211</v>
      </c>
      <c r="W1163" s="26">
        <f t="shared" si="240"/>
        <v>84066.666666666657</v>
      </c>
      <c r="X1163" s="25">
        <f>MAX(0,V1163*(1+inputs!$B$33)-MAX(0,inputs!$B$31*(W1163-inputs!$B$30)))</f>
        <v>31003.360502298547</v>
      </c>
      <c r="Y1163" s="26">
        <f t="shared" si="241"/>
        <v>94744.444444444438</v>
      </c>
      <c r="Z1163" s="25">
        <f>MAX(0,X1163*(1+inputs!$B$33)-MAX(0,inputs!$B$31*(Y1163-inputs!$B$30)))</f>
        <v>24757.970909833024</v>
      </c>
      <c r="AA1163" s="25">
        <f>MAX(0,Y1163*(1+inputs!$B$33)-MAX(0,inputs!$B$31*(Z1163-inputs!$B$30)))</f>
        <v>95753.953729226123</v>
      </c>
      <c r="AB1163" s="26">
        <f t="shared" si="242"/>
        <v>116100</v>
      </c>
      <c r="AC1163" s="25">
        <f>MAX(0,AA1163*(1+inputs!$B$33)-MAX(0,inputs!$B$31*(AB1163-inputs!$B$30)))</f>
        <v>88557.823035164503</v>
      </c>
      <c r="AD1163" s="26">
        <f>IF(inputs!$B$27="YES",MAX(0,inputs!$B$31*(AB1163-inputs!$B$30)),0)</f>
        <v>0</v>
      </c>
      <c r="AE1163" s="3">
        <f t="shared" si="243"/>
        <v>46040.05</v>
      </c>
      <c r="AF1163" s="1">
        <f t="shared" si="246"/>
        <v>0.62</v>
      </c>
      <c r="AG1163" s="8">
        <f t="shared" si="244"/>
        <v>70059.95</v>
      </c>
    </row>
    <row r="1164" spans="1:33" x14ac:dyDescent="0.2">
      <c r="A1164" s="11">
        <f t="shared" si="245"/>
        <v>116200</v>
      </c>
      <c r="B1164" s="15">
        <f>inputs!$C$3-MAX(0,MIN((calculations!A1164-inputs!$B$8)*0.5,inputs!$C$3))+IF(AND(inputs!$B$23="YES",A1164&lt;=inputs!$B$25),inputs!$B$24,0)</f>
        <v>4470</v>
      </c>
      <c r="C1164" s="15">
        <f>MAX(0,MIN(A1164-B1164,inputs!$C$4)*inputs!$B$3)</f>
        <v>7540.2000000000007</v>
      </c>
      <c r="D1164" s="16">
        <f>MAX(0,(MIN(A1164,inputs!$C$5)-(inputs!$C$4+B1164))*inputs!$B$4)</f>
        <v>29611.600000000002</v>
      </c>
      <c r="E1164" s="16">
        <f>MAX(0, (calculations!A1164-inputs!$C$5)*inputs!$B$5)</f>
        <v>0</v>
      </c>
      <c r="F1164" s="19">
        <f>MAX(0,inputs!$B$13*(MIN(calculations!A1164,inputs!$C$14)-inputs!$C$13))+MAX(0,inputs!$B$14*(calculations!A1164-inputs!$C$14))</f>
        <v>6313.85</v>
      </c>
      <c r="G1164" s="22">
        <f>MAX(MIN((calculations!A1164-inputs!$B$21)/10000,100%),0) * inputs!$B$18</f>
        <v>2636.4</v>
      </c>
      <c r="H1164" s="22">
        <f>IF(AND(inputs!$B$35="YES", calculations!A1164&gt;=inputs!$B$36,calculations!A1164&lt;inputs!$B$37),inputs!$B$38*MIN(2,inputs!$B$17),0)</f>
        <v>0</v>
      </c>
      <c r="I1164" s="25">
        <f>MIN(inputs!$B$32,A1164)</f>
        <v>20000</v>
      </c>
      <c r="J1164" s="25">
        <f>inputs!$B$29*(1+inputs!$B$33)-MAX(0,inputs!$B$31*(I1164-inputs!$B$30))</f>
        <v>46486.999999999993</v>
      </c>
      <c r="K1164" s="26">
        <f t="shared" si="234"/>
        <v>20000</v>
      </c>
      <c r="L1164" s="25">
        <f>MAX(0,J1164*(1+inputs!$B$33)-MAX(0,inputs!$B$31*(K1164-inputs!$B$30)))</f>
        <v>47184.304999999986</v>
      </c>
      <c r="M1164" s="26">
        <f t="shared" si="235"/>
        <v>30688.888888888891</v>
      </c>
      <c r="N1164" s="25">
        <f>MAX(0,L1164*(1+inputs!$B$33)-MAX(0,inputs!$B$31*(M1164-inputs!$B$30)))</f>
        <v>46946.629574999977</v>
      </c>
      <c r="O1164" s="26">
        <f t="shared" si="236"/>
        <v>41377.777777777781</v>
      </c>
      <c r="P1164" s="25">
        <f>MAX(0,N1164*(1+inputs!$B$33)-MAX(0,inputs!$B$31*(O1164-inputs!$B$30)))</f>
        <v>45743.38901862497</v>
      </c>
      <c r="Q1164" s="26">
        <f t="shared" si="237"/>
        <v>52066.666666666672</v>
      </c>
      <c r="R1164" s="25">
        <f>MAX(0,P1164*(1+inputs!$B$33)-MAX(0,inputs!$B$31*(Q1164-inputs!$B$30)))</f>
        <v>43560.099853904336</v>
      </c>
      <c r="S1164" s="26">
        <f t="shared" si="238"/>
        <v>62755.555555555555</v>
      </c>
      <c r="T1164" s="25">
        <f>MAX(0,R1164*(1+inputs!$B$33)-MAX(0,inputs!$B$31*(S1164-inputs!$B$30)))</f>
        <v>40382.061351712895</v>
      </c>
      <c r="U1164" s="26">
        <f t="shared" si="239"/>
        <v>73444.444444444438</v>
      </c>
      <c r="V1164" s="25">
        <f>MAX(0,T1164*(1+inputs!$B$33)-MAX(0,inputs!$B$31*(U1164-inputs!$B$30)))</f>
        <v>36194.35227198858</v>
      </c>
      <c r="W1164" s="26">
        <f t="shared" si="240"/>
        <v>84133.333333333343</v>
      </c>
      <c r="X1164" s="25">
        <f>MAX(0,V1164*(1+inputs!$B$33)-MAX(0,inputs!$B$31*(W1164-inputs!$B$30)))</f>
        <v>30981.827556068405</v>
      </c>
      <c r="Y1164" s="26">
        <f t="shared" si="241"/>
        <v>94822.222222222219</v>
      </c>
      <c r="Z1164" s="25">
        <f>MAX(0,X1164*(1+inputs!$B$33)-MAX(0,inputs!$B$31*(Y1164-inputs!$B$30)))</f>
        <v>24729.114969409431</v>
      </c>
      <c r="AA1164" s="25">
        <f>MAX(0,Y1164*(1+inputs!$B$33)-MAX(0,inputs!$B$31*(Z1164-inputs!$B$30)))</f>
        <v>95835.495208308697</v>
      </c>
      <c r="AB1164" s="26">
        <f t="shared" si="242"/>
        <v>116200</v>
      </c>
      <c r="AC1164" s="25">
        <f>MAX(0,AA1164*(1+inputs!$B$33)-MAX(0,inputs!$B$31*(AB1164-inputs!$B$30)))</f>
        <v>88631.587636433309</v>
      </c>
      <c r="AD1164" s="26">
        <f>IF(inputs!$B$27="YES",MAX(0,inputs!$B$31*(AB1164-inputs!$B$30)),0)</f>
        <v>0</v>
      </c>
      <c r="AE1164" s="3">
        <f t="shared" si="243"/>
        <v>46102.05</v>
      </c>
      <c r="AF1164" s="1">
        <f t="shared" si="246"/>
        <v>0.62</v>
      </c>
      <c r="AG1164" s="8">
        <f t="shared" si="244"/>
        <v>70097.95</v>
      </c>
    </row>
    <row r="1165" spans="1:33" x14ac:dyDescent="0.2">
      <c r="A1165" s="11">
        <f t="shared" si="245"/>
        <v>116300</v>
      </c>
      <c r="B1165" s="15">
        <f>inputs!$C$3-MAX(0,MIN((calculations!A1165-inputs!$B$8)*0.5,inputs!$C$3))+IF(AND(inputs!$B$23="YES",A1165&lt;=inputs!$B$25),inputs!$B$24,0)</f>
        <v>4420</v>
      </c>
      <c r="C1165" s="15">
        <f>MAX(0,MIN(A1165-B1165,inputs!$C$4)*inputs!$B$3)</f>
        <v>7540.2000000000007</v>
      </c>
      <c r="D1165" s="16">
        <f>MAX(0,(MIN(A1165,inputs!$C$5)-(inputs!$C$4+B1165))*inputs!$B$4)</f>
        <v>29671.600000000002</v>
      </c>
      <c r="E1165" s="16">
        <f>MAX(0, (calculations!A1165-inputs!$C$5)*inputs!$B$5)</f>
        <v>0</v>
      </c>
      <c r="F1165" s="19">
        <f>MAX(0,inputs!$B$13*(MIN(calculations!A1165,inputs!$C$14)-inputs!$C$13))+MAX(0,inputs!$B$14*(calculations!A1165-inputs!$C$14))</f>
        <v>6315.85</v>
      </c>
      <c r="G1165" s="22">
        <f>MAX(MIN((calculations!A1165-inputs!$B$21)/10000,100%),0) * inputs!$B$18</f>
        <v>2636.4</v>
      </c>
      <c r="H1165" s="22">
        <f>IF(AND(inputs!$B$35="YES", calculations!A1165&gt;=inputs!$B$36,calculations!A1165&lt;inputs!$B$37),inputs!$B$38*MIN(2,inputs!$B$17),0)</f>
        <v>0</v>
      </c>
      <c r="I1165" s="25">
        <f>MIN(inputs!$B$32,A1165)</f>
        <v>20000</v>
      </c>
      <c r="J1165" s="25">
        <f>inputs!$B$29*(1+inputs!$B$33)-MAX(0,inputs!$B$31*(I1165-inputs!$B$30))</f>
        <v>46486.999999999993</v>
      </c>
      <c r="K1165" s="26">
        <f t="shared" si="234"/>
        <v>20000</v>
      </c>
      <c r="L1165" s="25">
        <f>MAX(0,J1165*(1+inputs!$B$33)-MAX(0,inputs!$B$31*(K1165-inputs!$B$30)))</f>
        <v>47184.304999999986</v>
      </c>
      <c r="M1165" s="26">
        <f t="shared" si="235"/>
        <v>30700</v>
      </c>
      <c r="N1165" s="25">
        <f>MAX(0,L1165*(1+inputs!$B$33)-MAX(0,inputs!$B$31*(M1165-inputs!$B$30)))</f>
        <v>46945.629574999977</v>
      </c>
      <c r="O1165" s="26">
        <f t="shared" si="236"/>
        <v>41400</v>
      </c>
      <c r="P1165" s="25">
        <f>MAX(0,N1165*(1+inputs!$B$33)-MAX(0,inputs!$B$31*(O1165-inputs!$B$30)))</f>
        <v>45740.374018624971</v>
      </c>
      <c r="Q1165" s="26">
        <f t="shared" si="237"/>
        <v>52100</v>
      </c>
      <c r="R1165" s="25">
        <f>MAX(0,P1165*(1+inputs!$B$33)-MAX(0,inputs!$B$31*(Q1165-inputs!$B$30)))</f>
        <v>43554.039628904342</v>
      </c>
      <c r="S1165" s="26">
        <f t="shared" si="238"/>
        <v>62800</v>
      </c>
      <c r="T1165" s="25">
        <f>MAX(0,R1165*(1+inputs!$B$33)-MAX(0,inputs!$B$31*(S1165-inputs!$B$30)))</f>
        <v>40371.910223337902</v>
      </c>
      <c r="U1165" s="26">
        <f t="shared" si="239"/>
        <v>73500</v>
      </c>
      <c r="V1165" s="25">
        <f>MAX(0,T1165*(1+inputs!$B$33)-MAX(0,inputs!$B$31*(U1165-inputs!$B$30)))</f>
        <v>36179.048876687964</v>
      </c>
      <c r="W1165" s="26">
        <f t="shared" si="240"/>
        <v>84200</v>
      </c>
      <c r="X1165" s="25">
        <f>MAX(0,V1165*(1+inputs!$B$33)-MAX(0,inputs!$B$31*(W1165-inputs!$B$30)))</f>
        <v>30960.294609838278</v>
      </c>
      <c r="Y1165" s="26">
        <f t="shared" si="241"/>
        <v>94900</v>
      </c>
      <c r="Z1165" s="25">
        <f>MAX(0,X1165*(1+inputs!$B$33)-MAX(0,inputs!$B$31*(Y1165-inputs!$B$30)))</f>
        <v>24700.259028985849</v>
      </c>
      <c r="AA1165" s="25">
        <f>MAX(0,Y1165*(1+inputs!$B$33)-MAX(0,inputs!$B$31*(Z1165-inputs!$B$30)))</f>
        <v>95917.036687391257</v>
      </c>
      <c r="AB1165" s="26">
        <f t="shared" si="242"/>
        <v>116300</v>
      </c>
      <c r="AC1165" s="25">
        <f>MAX(0,AA1165*(1+inputs!$B$33)-MAX(0,inputs!$B$31*(AB1165-inputs!$B$30)))</f>
        <v>88705.352237702115</v>
      </c>
      <c r="AD1165" s="26">
        <f>IF(inputs!$B$27="YES",MAX(0,inputs!$B$31*(AB1165-inputs!$B$30)),0)</f>
        <v>0</v>
      </c>
      <c r="AE1165" s="3">
        <f t="shared" si="243"/>
        <v>46164.05</v>
      </c>
      <c r="AF1165" s="1">
        <f t="shared" si="246"/>
        <v>0.62</v>
      </c>
      <c r="AG1165" s="8">
        <f t="shared" si="244"/>
        <v>70135.95</v>
      </c>
    </row>
    <row r="1166" spans="1:33" x14ac:dyDescent="0.2">
      <c r="A1166" s="11">
        <f t="shared" si="245"/>
        <v>116400</v>
      </c>
      <c r="B1166" s="15">
        <f>inputs!$C$3-MAX(0,MIN((calculations!A1166-inputs!$B$8)*0.5,inputs!$C$3))+IF(AND(inputs!$B$23="YES",A1166&lt;=inputs!$B$25),inputs!$B$24,0)</f>
        <v>4370</v>
      </c>
      <c r="C1166" s="15">
        <f>MAX(0,MIN(A1166-B1166,inputs!$C$4)*inputs!$B$3)</f>
        <v>7540.2000000000007</v>
      </c>
      <c r="D1166" s="16">
        <f>MAX(0,(MIN(A1166,inputs!$C$5)-(inputs!$C$4+B1166))*inputs!$B$4)</f>
        <v>29731.600000000002</v>
      </c>
      <c r="E1166" s="16">
        <f>MAX(0, (calculations!A1166-inputs!$C$5)*inputs!$B$5)</f>
        <v>0</v>
      </c>
      <c r="F1166" s="19">
        <f>MAX(0,inputs!$B$13*(MIN(calculations!A1166,inputs!$C$14)-inputs!$C$13))+MAX(0,inputs!$B$14*(calculations!A1166-inputs!$C$14))</f>
        <v>6317.85</v>
      </c>
      <c r="G1166" s="22">
        <f>MAX(MIN((calculations!A1166-inputs!$B$21)/10000,100%),0) * inputs!$B$18</f>
        <v>2636.4</v>
      </c>
      <c r="H1166" s="22">
        <f>IF(AND(inputs!$B$35="YES", calculations!A1166&gt;=inputs!$B$36,calculations!A1166&lt;inputs!$B$37),inputs!$B$38*MIN(2,inputs!$B$17),0)</f>
        <v>0</v>
      </c>
      <c r="I1166" s="25">
        <f>MIN(inputs!$B$32,A1166)</f>
        <v>20000</v>
      </c>
      <c r="J1166" s="25">
        <f>inputs!$B$29*(1+inputs!$B$33)-MAX(0,inputs!$B$31*(I1166-inputs!$B$30))</f>
        <v>46486.999999999993</v>
      </c>
      <c r="K1166" s="26">
        <f t="shared" si="234"/>
        <v>20000</v>
      </c>
      <c r="L1166" s="25">
        <f>MAX(0,J1166*(1+inputs!$B$33)-MAX(0,inputs!$B$31*(K1166-inputs!$B$30)))</f>
        <v>47184.304999999986</v>
      </c>
      <c r="M1166" s="26">
        <f t="shared" si="235"/>
        <v>30711.111111111109</v>
      </c>
      <c r="N1166" s="25">
        <f>MAX(0,L1166*(1+inputs!$B$33)-MAX(0,inputs!$B$31*(M1166-inputs!$B$30)))</f>
        <v>46944.629574999977</v>
      </c>
      <c r="O1166" s="26">
        <f t="shared" si="236"/>
        <v>41422.222222222219</v>
      </c>
      <c r="P1166" s="25">
        <f>MAX(0,N1166*(1+inputs!$B$33)-MAX(0,inputs!$B$31*(O1166-inputs!$B$30)))</f>
        <v>45737.359018624971</v>
      </c>
      <c r="Q1166" s="26">
        <f t="shared" si="237"/>
        <v>52133.333333333328</v>
      </c>
      <c r="R1166" s="25">
        <f>MAX(0,P1166*(1+inputs!$B$33)-MAX(0,inputs!$B$31*(Q1166-inputs!$B$30)))</f>
        <v>43547.979403904341</v>
      </c>
      <c r="S1166" s="26">
        <f t="shared" si="238"/>
        <v>62844.444444444445</v>
      </c>
      <c r="T1166" s="25">
        <f>MAX(0,R1166*(1+inputs!$B$33)-MAX(0,inputs!$B$31*(S1166-inputs!$B$30)))</f>
        <v>40361.759094962901</v>
      </c>
      <c r="U1166" s="26">
        <f t="shared" si="239"/>
        <v>73555.555555555562</v>
      </c>
      <c r="V1166" s="25">
        <f>MAX(0,T1166*(1+inputs!$B$33)-MAX(0,inputs!$B$31*(U1166-inputs!$B$30)))</f>
        <v>36163.745481387341</v>
      </c>
      <c r="W1166" s="26">
        <f t="shared" si="240"/>
        <v>84266.666666666657</v>
      </c>
      <c r="X1166" s="25">
        <f>MAX(0,V1166*(1+inputs!$B$33)-MAX(0,inputs!$B$31*(W1166-inputs!$B$30)))</f>
        <v>30938.761663608148</v>
      </c>
      <c r="Y1166" s="26">
        <f t="shared" si="241"/>
        <v>94977.777777777781</v>
      </c>
      <c r="Z1166" s="25">
        <f>MAX(0,X1166*(1+inputs!$B$33)-MAX(0,inputs!$B$31*(Y1166-inputs!$B$30)))</f>
        <v>24671.403088562267</v>
      </c>
      <c r="AA1166" s="25">
        <f>MAX(0,Y1166*(1+inputs!$B$33)-MAX(0,inputs!$B$31*(Z1166-inputs!$B$30)))</f>
        <v>95998.578166473832</v>
      </c>
      <c r="AB1166" s="26">
        <f t="shared" si="242"/>
        <v>116400</v>
      </c>
      <c r="AC1166" s="25">
        <f>MAX(0,AA1166*(1+inputs!$B$33)-MAX(0,inputs!$B$31*(AB1166-inputs!$B$30)))</f>
        <v>88779.11683897092</v>
      </c>
      <c r="AD1166" s="26">
        <f>IF(inputs!$B$27="YES",MAX(0,inputs!$B$31*(AB1166-inputs!$B$30)),0)</f>
        <v>0</v>
      </c>
      <c r="AE1166" s="3">
        <f t="shared" si="243"/>
        <v>46226.05</v>
      </c>
      <c r="AF1166" s="1">
        <f t="shared" si="246"/>
        <v>0.62</v>
      </c>
      <c r="AG1166" s="8">
        <f t="shared" si="244"/>
        <v>70173.95</v>
      </c>
    </row>
    <row r="1167" spans="1:33" x14ac:dyDescent="0.2">
      <c r="A1167" s="11">
        <f t="shared" si="245"/>
        <v>116500</v>
      </c>
      <c r="B1167" s="15">
        <f>inputs!$C$3-MAX(0,MIN((calculations!A1167-inputs!$B$8)*0.5,inputs!$C$3))+IF(AND(inputs!$B$23="YES",A1167&lt;=inputs!$B$25),inputs!$B$24,0)</f>
        <v>4320</v>
      </c>
      <c r="C1167" s="15">
        <f>MAX(0,MIN(A1167-B1167,inputs!$C$4)*inputs!$B$3)</f>
        <v>7540.2000000000007</v>
      </c>
      <c r="D1167" s="16">
        <f>MAX(0,(MIN(A1167,inputs!$C$5)-(inputs!$C$4+B1167))*inputs!$B$4)</f>
        <v>29791.600000000002</v>
      </c>
      <c r="E1167" s="16">
        <f>MAX(0, (calculations!A1167-inputs!$C$5)*inputs!$B$5)</f>
        <v>0</v>
      </c>
      <c r="F1167" s="19">
        <f>MAX(0,inputs!$B$13*(MIN(calculations!A1167,inputs!$C$14)-inputs!$C$13))+MAX(0,inputs!$B$14*(calculations!A1167-inputs!$C$14))</f>
        <v>6319.85</v>
      </c>
      <c r="G1167" s="22">
        <f>MAX(MIN((calculations!A1167-inputs!$B$21)/10000,100%),0) * inputs!$B$18</f>
        <v>2636.4</v>
      </c>
      <c r="H1167" s="22">
        <f>IF(AND(inputs!$B$35="YES", calculations!A1167&gt;=inputs!$B$36,calculations!A1167&lt;inputs!$B$37),inputs!$B$38*MIN(2,inputs!$B$17),0)</f>
        <v>0</v>
      </c>
      <c r="I1167" s="25">
        <f>MIN(inputs!$B$32,A1167)</f>
        <v>20000</v>
      </c>
      <c r="J1167" s="25">
        <f>inputs!$B$29*(1+inputs!$B$33)-MAX(0,inputs!$B$31*(I1167-inputs!$B$30))</f>
        <v>46486.999999999993</v>
      </c>
      <c r="K1167" s="26">
        <f t="shared" si="234"/>
        <v>20000</v>
      </c>
      <c r="L1167" s="25">
        <f>MAX(0,J1167*(1+inputs!$B$33)-MAX(0,inputs!$B$31*(K1167-inputs!$B$30)))</f>
        <v>47184.304999999986</v>
      </c>
      <c r="M1167" s="26">
        <f t="shared" si="235"/>
        <v>30722.222222222223</v>
      </c>
      <c r="N1167" s="25">
        <f>MAX(0,L1167*(1+inputs!$B$33)-MAX(0,inputs!$B$31*(M1167-inputs!$B$30)))</f>
        <v>46943.629574999977</v>
      </c>
      <c r="O1167" s="26">
        <f t="shared" si="236"/>
        <v>41444.444444444445</v>
      </c>
      <c r="P1167" s="25">
        <f>MAX(0,N1167*(1+inputs!$B$33)-MAX(0,inputs!$B$31*(O1167-inputs!$B$30)))</f>
        <v>45734.344018624972</v>
      </c>
      <c r="Q1167" s="26">
        <f t="shared" si="237"/>
        <v>52166.666666666672</v>
      </c>
      <c r="R1167" s="25">
        <f>MAX(0,P1167*(1+inputs!$B$33)-MAX(0,inputs!$B$31*(Q1167-inputs!$B$30)))</f>
        <v>43541.91917890434</v>
      </c>
      <c r="S1167" s="26">
        <f t="shared" si="238"/>
        <v>62888.888888888891</v>
      </c>
      <c r="T1167" s="25">
        <f>MAX(0,R1167*(1+inputs!$B$33)-MAX(0,inputs!$B$31*(S1167-inputs!$B$30)))</f>
        <v>40351.607966587901</v>
      </c>
      <c r="U1167" s="26">
        <f t="shared" si="239"/>
        <v>73611.111111111109</v>
      </c>
      <c r="V1167" s="25">
        <f>MAX(0,T1167*(1+inputs!$B$33)-MAX(0,inputs!$B$31*(U1167-inputs!$B$30)))</f>
        <v>36148.44208608671</v>
      </c>
      <c r="W1167" s="26">
        <f t="shared" si="240"/>
        <v>84333.333333333343</v>
      </c>
      <c r="X1167" s="25">
        <f>MAX(0,V1167*(1+inputs!$B$33)-MAX(0,inputs!$B$31*(W1167-inputs!$B$30)))</f>
        <v>30917.228717378006</v>
      </c>
      <c r="Y1167" s="26">
        <f t="shared" si="241"/>
        <v>95055.555555555562</v>
      </c>
      <c r="Z1167" s="25">
        <f>MAX(0,X1167*(1+inputs!$B$33)-MAX(0,inputs!$B$31*(Y1167-inputs!$B$30)))</f>
        <v>24642.54714813867</v>
      </c>
      <c r="AA1167" s="25">
        <f>MAX(0,Y1167*(1+inputs!$B$33)-MAX(0,inputs!$B$31*(Z1167-inputs!$B$30)))</f>
        <v>96080.119645556406</v>
      </c>
      <c r="AB1167" s="26">
        <f t="shared" si="242"/>
        <v>116500</v>
      </c>
      <c r="AC1167" s="25">
        <f>MAX(0,AA1167*(1+inputs!$B$33)-MAX(0,inputs!$B$31*(AB1167-inputs!$B$30)))</f>
        <v>88852.88144023974</v>
      </c>
      <c r="AD1167" s="26">
        <f>IF(inputs!$B$27="YES",MAX(0,inputs!$B$31*(AB1167-inputs!$B$30)),0)</f>
        <v>0</v>
      </c>
      <c r="AE1167" s="3">
        <f t="shared" si="243"/>
        <v>46288.05</v>
      </c>
      <c r="AF1167" s="1">
        <f t="shared" si="246"/>
        <v>0.62</v>
      </c>
      <c r="AG1167" s="8">
        <f t="shared" si="244"/>
        <v>70211.95</v>
      </c>
    </row>
    <row r="1168" spans="1:33" x14ac:dyDescent="0.2">
      <c r="A1168" s="11">
        <f t="shared" si="245"/>
        <v>116600</v>
      </c>
      <c r="B1168" s="15">
        <f>inputs!$C$3-MAX(0,MIN((calculations!A1168-inputs!$B$8)*0.5,inputs!$C$3))+IF(AND(inputs!$B$23="YES",A1168&lt;=inputs!$B$25),inputs!$B$24,0)</f>
        <v>4270</v>
      </c>
      <c r="C1168" s="15">
        <f>MAX(0,MIN(A1168-B1168,inputs!$C$4)*inputs!$B$3)</f>
        <v>7540.2000000000007</v>
      </c>
      <c r="D1168" s="16">
        <f>MAX(0,(MIN(A1168,inputs!$C$5)-(inputs!$C$4+B1168))*inputs!$B$4)</f>
        <v>29851.600000000002</v>
      </c>
      <c r="E1168" s="16">
        <f>MAX(0, (calculations!A1168-inputs!$C$5)*inputs!$B$5)</f>
        <v>0</v>
      </c>
      <c r="F1168" s="19">
        <f>MAX(0,inputs!$B$13*(MIN(calculations!A1168,inputs!$C$14)-inputs!$C$13))+MAX(0,inputs!$B$14*(calculations!A1168-inputs!$C$14))</f>
        <v>6321.85</v>
      </c>
      <c r="G1168" s="22">
        <f>MAX(MIN((calculations!A1168-inputs!$B$21)/10000,100%),0) * inputs!$B$18</f>
        <v>2636.4</v>
      </c>
      <c r="H1168" s="22">
        <f>IF(AND(inputs!$B$35="YES", calculations!A1168&gt;=inputs!$B$36,calculations!A1168&lt;inputs!$B$37),inputs!$B$38*MIN(2,inputs!$B$17),0)</f>
        <v>0</v>
      </c>
      <c r="I1168" s="25">
        <f>MIN(inputs!$B$32,A1168)</f>
        <v>20000</v>
      </c>
      <c r="J1168" s="25">
        <f>inputs!$B$29*(1+inputs!$B$33)-MAX(0,inputs!$B$31*(I1168-inputs!$B$30))</f>
        <v>46486.999999999993</v>
      </c>
      <c r="K1168" s="26">
        <f t="shared" si="234"/>
        <v>20000</v>
      </c>
      <c r="L1168" s="25">
        <f>MAX(0,J1168*(1+inputs!$B$33)-MAX(0,inputs!$B$31*(K1168-inputs!$B$30)))</f>
        <v>47184.304999999986</v>
      </c>
      <c r="M1168" s="26">
        <f t="shared" si="235"/>
        <v>30733.333333333336</v>
      </c>
      <c r="N1168" s="25">
        <f>MAX(0,L1168*(1+inputs!$B$33)-MAX(0,inputs!$B$31*(M1168-inputs!$B$30)))</f>
        <v>46942.629574999977</v>
      </c>
      <c r="O1168" s="26">
        <f t="shared" si="236"/>
        <v>41466.666666666672</v>
      </c>
      <c r="P1168" s="25">
        <f>MAX(0,N1168*(1+inputs!$B$33)-MAX(0,inputs!$B$31*(O1168-inputs!$B$30)))</f>
        <v>45731.329018624972</v>
      </c>
      <c r="Q1168" s="26">
        <f t="shared" si="237"/>
        <v>52200</v>
      </c>
      <c r="R1168" s="25">
        <f>MAX(0,P1168*(1+inputs!$B$33)-MAX(0,inputs!$B$31*(Q1168-inputs!$B$30)))</f>
        <v>43535.858953904339</v>
      </c>
      <c r="S1168" s="26">
        <f t="shared" si="238"/>
        <v>62933.333333333336</v>
      </c>
      <c r="T1168" s="25">
        <f>MAX(0,R1168*(1+inputs!$B$33)-MAX(0,inputs!$B$31*(S1168-inputs!$B$30)))</f>
        <v>40341.4568382129</v>
      </c>
      <c r="U1168" s="26">
        <f t="shared" si="239"/>
        <v>73666.666666666657</v>
      </c>
      <c r="V1168" s="25">
        <f>MAX(0,T1168*(1+inputs!$B$33)-MAX(0,inputs!$B$31*(U1168-inputs!$B$30)))</f>
        <v>36133.138690786087</v>
      </c>
      <c r="W1168" s="26">
        <f t="shared" si="240"/>
        <v>84400</v>
      </c>
      <c r="X1168" s="25">
        <f>MAX(0,V1168*(1+inputs!$B$33)-MAX(0,inputs!$B$31*(W1168-inputs!$B$30)))</f>
        <v>30895.695771147879</v>
      </c>
      <c r="Y1168" s="26">
        <f t="shared" si="241"/>
        <v>95133.333333333328</v>
      </c>
      <c r="Z1168" s="25">
        <f>MAX(0,X1168*(1+inputs!$B$33)-MAX(0,inputs!$B$31*(Y1168-inputs!$B$30)))</f>
        <v>24613.691207715096</v>
      </c>
      <c r="AA1168" s="25">
        <f>MAX(0,Y1168*(1+inputs!$B$33)-MAX(0,inputs!$B$31*(Z1168-inputs!$B$30)))</f>
        <v>96161.661124638951</v>
      </c>
      <c r="AB1168" s="26">
        <f t="shared" si="242"/>
        <v>116600</v>
      </c>
      <c r="AC1168" s="25">
        <f>MAX(0,AA1168*(1+inputs!$B$33)-MAX(0,inputs!$B$31*(AB1168-inputs!$B$30)))</f>
        <v>88926.646041508517</v>
      </c>
      <c r="AD1168" s="26">
        <f>IF(inputs!$B$27="YES",MAX(0,inputs!$B$31*(AB1168-inputs!$B$30)),0)</f>
        <v>0</v>
      </c>
      <c r="AE1168" s="3">
        <f t="shared" si="243"/>
        <v>46350.05</v>
      </c>
      <c r="AF1168" s="1">
        <f t="shared" si="246"/>
        <v>0.62</v>
      </c>
      <c r="AG1168" s="8">
        <f t="shared" si="244"/>
        <v>70249.95</v>
      </c>
    </row>
    <row r="1169" spans="1:33" x14ac:dyDescent="0.2">
      <c r="A1169" s="11">
        <f t="shared" si="245"/>
        <v>116700</v>
      </c>
      <c r="B1169" s="15">
        <f>inputs!$C$3-MAX(0,MIN((calculations!A1169-inputs!$B$8)*0.5,inputs!$C$3))+IF(AND(inputs!$B$23="YES",A1169&lt;=inputs!$B$25),inputs!$B$24,0)</f>
        <v>4220</v>
      </c>
      <c r="C1169" s="15">
        <f>MAX(0,MIN(A1169-B1169,inputs!$C$4)*inputs!$B$3)</f>
        <v>7540.2000000000007</v>
      </c>
      <c r="D1169" s="16">
        <f>MAX(0,(MIN(A1169,inputs!$C$5)-(inputs!$C$4+B1169))*inputs!$B$4)</f>
        <v>29911.600000000002</v>
      </c>
      <c r="E1169" s="16">
        <f>MAX(0, (calculations!A1169-inputs!$C$5)*inputs!$B$5)</f>
        <v>0</v>
      </c>
      <c r="F1169" s="19">
        <f>MAX(0,inputs!$B$13*(MIN(calculations!A1169,inputs!$C$14)-inputs!$C$13))+MAX(0,inputs!$B$14*(calculations!A1169-inputs!$C$14))</f>
        <v>6323.85</v>
      </c>
      <c r="G1169" s="22">
        <f>MAX(MIN((calculations!A1169-inputs!$B$21)/10000,100%),0) * inputs!$B$18</f>
        <v>2636.4</v>
      </c>
      <c r="H1169" s="22">
        <f>IF(AND(inputs!$B$35="YES", calculations!A1169&gt;=inputs!$B$36,calculations!A1169&lt;inputs!$B$37),inputs!$B$38*MIN(2,inputs!$B$17),0)</f>
        <v>0</v>
      </c>
      <c r="I1169" s="25">
        <f>MIN(inputs!$B$32,A1169)</f>
        <v>20000</v>
      </c>
      <c r="J1169" s="25">
        <f>inputs!$B$29*(1+inputs!$B$33)-MAX(0,inputs!$B$31*(I1169-inputs!$B$30))</f>
        <v>46486.999999999993</v>
      </c>
      <c r="K1169" s="26">
        <f t="shared" si="234"/>
        <v>20000</v>
      </c>
      <c r="L1169" s="25">
        <f>MAX(0,J1169*(1+inputs!$B$33)-MAX(0,inputs!$B$31*(K1169-inputs!$B$30)))</f>
        <v>47184.304999999986</v>
      </c>
      <c r="M1169" s="26">
        <f t="shared" si="235"/>
        <v>30744.444444444445</v>
      </c>
      <c r="N1169" s="25">
        <f>MAX(0,L1169*(1+inputs!$B$33)-MAX(0,inputs!$B$31*(M1169-inputs!$B$30)))</f>
        <v>46941.629574999977</v>
      </c>
      <c r="O1169" s="26">
        <f t="shared" si="236"/>
        <v>41488.888888888891</v>
      </c>
      <c r="P1169" s="25">
        <f>MAX(0,N1169*(1+inputs!$B$33)-MAX(0,inputs!$B$31*(O1169-inputs!$B$30)))</f>
        <v>45728.314018624973</v>
      </c>
      <c r="Q1169" s="26">
        <f t="shared" si="237"/>
        <v>52233.333333333328</v>
      </c>
      <c r="R1169" s="25">
        <f>MAX(0,P1169*(1+inputs!$B$33)-MAX(0,inputs!$B$31*(Q1169-inputs!$B$30)))</f>
        <v>43529.798728904338</v>
      </c>
      <c r="S1169" s="26">
        <f t="shared" si="238"/>
        <v>62977.777777777781</v>
      </c>
      <c r="T1169" s="25">
        <f>MAX(0,R1169*(1+inputs!$B$33)-MAX(0,inputs!$B$31*(S1169-inputs!$B$30)))</f>
        <v>40331.305709837899</v>
      </c>
      <c r="U1169" s="26">
        <f t="shared" si="239"/>
        <v>73722.222222222219</v>
      </c>
      <c r="V1169" s="25">
        <f>MAX(0,T1169*(1+inputs!$B$33)-MAX(0,inputs!$B$31*(U1169-inputs!$B$30)))</f>
        <v>36117.835295485464</v>
      </c>
      <c r="W1169" s="26">
        <f t="shared" si="240"/>
        <v>84466.666666666657</v>
      </c>
      <c r="X1169" s="25">
        <f>MAX(0,V1169*(1+inputs!$B$33)-MAX(0,inputs!$B$31*(W1169-inputs!$B$30)))</f>
        <v>30874.162824917741</v>
      </c>
      <c r="Y1169" s="26">
        <f t="shared" si="241"/>
        <v>95211.111111111109</v>
      </c>
      <c r="Z1169" s="25">
        <f>MAX(0,X1169*(1+inputs!$B$33)-MAX(0,inputs!$B$31*(Y1169-inputs!$B$30)))</f>
        <v>24584.835267291506</v>
      </c>
      <c r="AA1169" s="25">
        <f>MAX(0,Y1169*(1+inputs!$B$33)-MAX(0,inputs!$B$31*(Z1169-inputs!$B$30)))</f>
        <v>96243.202603721526</v>
      </c>
      <c r="AB1169" s="26">
        <f t="shared" si="242"/>
        <v>116700</v>
      </c>
      <c r="AC1169" s="25">
        <f>MAX(0,AA1169*(1+inputs!$B$33)-MAX(0,inputs!$B$31*(AB1169-inputs!$B$30)))</f>
        <v>89000.410642777337</v>
      </c>
      <c r="AD1169" s="26">
        <f>IF(inputs!$B$27="YES",MAX(0,inputs!$B$31*(AB1169-inputs!$B$30)),0)</f>
        <v>0</v>
      </c>
      <c r="AE1169" s="3">
        <f t="shared" si="243"/>
        <v>46412.05</v>
      </c>
      <c r="AF1169" s="1">
        <f t="shared" si="246"/>
        <v>0.62</v>
      </c>
      <c r="AG1169" s="8">
        <f t="shared" si="244"/>
        <v>70287.95</v>
      </c>
    </row>
    <row r="1170" spans="1:33" x14ac:dyDescent="0.2">
      <c r="A1170" s="11">
        <f t="shared" si="245"/>
        <v>116800</v>
      </c>
      <c r="B1170" s="15">
        <f>inputs!$C$3-MAX(0,MIN((calculations!A1170-inputs!$B$8)*0.5,inputs!$C$3))+IF(AND(inputs!$B$23="YES",A1170&lt;=inputs!$B$25),inputs!$B$24,0)</f>
        <v>4170</v>
      </c>
      <c r="C1170" s="15">
        <f>MAX(0,MIN(A1170-B1170,inputs!$C$4)*inputs!$B$3)</f>
        <v>7540.2000000000007</v>
      </c>
      <c r="D1170" s="16">
        <f>MAX(0,(MIN(A1170,inputs!$C$5)-(inputs!$C$4+B1170))*inputs!$B$4)</f>
        <v>29971.600000000002</v>
      </c>
      <c r="E1170" s="16">
        <f>MAX(0, (calculations!A1170-inputs!$C$5)*inputs!$B$5)</f>
        <v>0</v>
      </c>
      <c r="F1170" s="19">
        <f>MAX(0,inputs!$B$13*(MIN(calculations!A1170,inputs!$C$14)-inputs!$C$13))+MAX(0,inputs!$B$14*(calculations!A1170-inputs!$C$14))</f>
        <v>6325.85</v>
      </c>
      <c r="G1170" s="22">
        <f>MAX(MIN((calculations!A1170-inputs!$B$21)/10000,100%),0) * inputs!$B$18</f>
        <v>2636.4</v>
      </c>
      <c r="H1170" s="22">
        <f>IF(AND(inputs!$B$35="YES", calculations!A1170&gt;=inputs!$B$36,calculations!A1170&lt;inputs!$B$37),inputs!$B$38*MIN(2,inputs!$B$17),0)</f>
        <v>0</v>
      </c>
      <c r="I1170" s="25">
        <f>MIN(inputs!$B$32,A1170)</f>
        <v>20000</v>
      </c>
      <c r="J1170" s="25">
        <f>inputs!$B$29*(1+inputs!$B$33)-MAX(0,inputs!$B$31*(I1170-inputs!$B$30))</f>
        <v>46486.999999999993</v>
      </c>
      <c r="K1170" s="26">
        <f t="shared" si="234"/>
        <v>20000</v>
      </c>
      <c r="L1170" s="25">
        <f>MAX(0,J1170*(1+inputs!$B$33)-MAX(0,inputs!$B$31*(K1170-inputs!$B$30)))</f>
        <v>47184.304999999986</v>
      </c>
      <c r="M1170" s="26">
        <f t="shared" si="235"/>
        <v>30755.555555555555</v>
      </c>
      <c r="N1170" s="25">
        <f>MAX(0,L1170*(1+inputs!$B$33)-MAX(0,inputs!$B$31*(M1170-inputs!$B$30)))</f>
        <v>46940.629574999977</v>
      </c>
      <c r="O1170" s="26">
        <f t="shared" si="236"/>
        <v>41511.111111111109</v>
      </c>
      <c r="P1170" s="25">
        <f>MAX(0,N1170*(1+inputs!$B$33)-MAX(0,inputs!$B$31*(O1170-inputs!$B$30)))</f>
        <v>45725.299018624974</v>
      </c>
      <c r="Q1170" s="26">
        <f t="shared" si="237"/>
        <v>52266.666666666672</v>
      </c>
      <c r="R1170" s="25">
        <f>MAX(0,P1170*(1+inputs!$B$33)-MAX(0,inputs!$B$31*(Q1170-inputs!$B$30)))</f>
        <v>43523.738503904344</v>
      </c>
      <c r="S1170" s="26">
        <f t="shared" si="238"/>
        <v>63022.222222222219</v>
      </c>
      <c r="T1170" s="25">
        <f>MAX(0,R1170*(1+inputs!$B$33)-MAX(0,inputs!$B$31*(S1170-inputs!$B$30)))</f>
        <v>40321.154581462899</v>
      </c>
      <c r="U1170" s="26">
        <f t="shared" si="239"/>
        <v>73777.777777777781</v>
      </c>
      <c r="V1170" s="25">
        <f>MAX(0,T1170*(1+inputs!$B$33)-MAX(0,inputs!$B$31*(U1170-inputs!$B$30)))</f>
        <v>36102.531900184833</v>
      </c>
      <c r="W1170" s="26">
        <f t="shared" si="240"/>
        <v>84533.333333333343</v>
      </c>
      <c r="X1170" s="25">
        <f>MAX(0,V1170*(1+inputs!$B$33)-MAX(0,inputs!$B$31*(W1170-inputs!$B$30)))</f>
        <v>30852.6298786876</v>
      </c>
      <c r="Y1170" s="26">
        <f t="shared" si="241"/>
        <v>95288.888888888891</v>
      </c>
      <c r="Z1170" s="25">
        <f>MAX(0,X1170*(1+inputs!$B$33)-MAX(0,inputs!$B$31*(Y1170-inputs!$B$30)))</f>
        <v>24555.979326867913</v>
      </c>
      <c r="AA1170" s="25">
        <f>MAX(0,Y1170*(1+inputs!$B$33)-MAX(0,inputs!$B$31*(Z1170-inputs!$B$30)))</f>
        <v>96324.7440828041</v>
      </c>
      <c r="AB1170" s="26">
        <f t="shared" si="242"/>
        <v>116800</v>
      </c>
      <c r="AC1170" s="25">
        <f>MAX(0,AA1170*(1+inputs!$B$33)-MAX(0,inputs!$B$31*(AB1170-inputs!$B$30)))</f>
        <v>89074.175244046157</v>
      </c>
      <c r="AD1170" s="26">
        <f>IF(inputs!$B$27="YES",MAX(0,inputs!$B$31*(AB1170-inputs!$B$30)),0)</f>
        <v>0</v>
      </c>
      <c r="AE1170" s="3">
        <f t="shared" si="243"/>
        <v>46474.05</v>
      </c>
      <c r="AF1170" s="1">
        <f t="shared" si="246"/>
        <v>0.62</v>
      </c>
      <c r="AG1170" s="8">
        <f t="shared" si="244"/>
        <v>70325.95</v>
      </c>
    </row>
    <row r="1171" spans="1:33" x14ac:dyDescent="0.2">
      <c r="A1171" s="11">
        <f t="shared" si="245"/>
        <v>116900</v>
      </c>
      <c r="B1171" s="15">
        <f>inputs!$C$3-MAX(0,MIN((calculations!A1171-inputs!$B$8)*0.5,inputs!$C$3))+IF(AND(inputs!$B$23="YES",A1171&lt;=inputs!$B$25),inputs!$B$24,0)</f>
        <v>4120</v>
      </c>
      <c r="C1171" s="15">
        <f>MAX(0,MIN(A1171-B1171,inputs!$C$4)*inputs!$B$3)</f>
        <v>7540.2000000000007</v>
      </c>
      <c r="D1171" s="16">
        <f>MAX(0,(MIN(A1171,inputs!$C$5)-(inputs!$C$4+B1171))*inputs!$B$4)</f>
        <v>30031.600000000002</v>
      </c>
      <c r="E1171" s="16">
        <f>MAX(0, (calculations!A1171-inputs!$C$5)*inputs!$B$5)</f>
        <v>0</v>
      </c>
      <c r="F1171" s="19">
        <f>MAX(0,inputs!$B$13*(MIN(calculations!A1171,inputs!$C$14)-inputs!$C$13))+MAX(0,inputs!$B$14*(calculations!A1171-inputs!$C$14))</f>
        <v>6327.85</v>
      </c>
      <c r="G1171" s="22">
        <f>MAX(MIN((calculations!A1171-inputs!$B$21)/10000,100%),0) * inputs!$B$18</f>
        <v>2636.4</v>
      </c>
      <c r="H1171" s="22">
        <f>IF(AND(inputs!$B$35="YES", calculations!A1171&gt;=inputs!$B$36,calculations!A1171&lt;inputs!$B$37),inputs!$B$38*MIN(2,inputs!$B$17),0)</f>
        <v>0</v>
      </c>
      <c r="I1171" s="25">
        <f>MIN(inputs!$B$32,A1171)</f>
        <v>20000</v>
      </c>
      <c r="J1171" s="25">
        <f>inputs!$B$29*(1+inputs!$B$33)-MAX(0,inputs!$B$31*(I1171-inputs!$B$30))</f>
        <v>46486.999999999993</v>
      </c>
      <c r="K1171" s="26">
        <f t="shared" si="234"/>
        <v>20000</v>
      </c>
      <c r="L1171" s="25">
        <f>MAX(0,J1171*(1+inputs!$B$33)-MAX(0,inputs!$B$31*(K1171-inputs!$B$30)))</f>
        <v>47184.304999999986</v>
      </c>
      <c r="M1171" s="26">
        <f t="shared" si="235"/>
        <v>30766.666666666664</v>
      </c>
      <c r="N1171" s="25">
        <f>MAX(0,L1171*(1+inputs!$B$33)-MAX(0,inputs!$B$31*(M1171-inputs!$B$30)))</f>
        <v>46939.629574999977</v>
      </c>
      <c r="O1171" s="26">
        <f t="shared" si="236"/>
        <v>41533.333333333328</v>
      </c>
      <c r="P1171" s="25">
        <f>MAX(0,N1171*(1+inputs!$B$33)-MAX(0,inputs!$B$31*(O1171-inputs!$B$30)))</f>
        <v>45722.284018624967</v>
      </c>
      <c r="Q1171" s="26">
        <f t="shared" si="237"/>
        <v>52300</v>
      </c>
      <c r="R1171" s="25">
        <f>MAX(0,P1171*(1+inputs!$B$33)-MAX(0,inputs!$B$31*(Q1171-inputs!$B$30)))</f>
        <v>43517.678278904335</v>
      </c>
      <c r="S1171" s="26">
        <f t="shared" si="238"/>
        <v>63066.666666666664</v>
      </c>
      <c r="T1171" s="25">
        <f>MAX(0,R1171*(1+inputs!$B$33)-MAX(0,inputs!$B$31*(S1171-inputs!$B$30)))</f>
        <v>40311.003453087891</v>
      </c>
      <c r="U1171" s="26">
        <f t="shared" si="239"/>
        <v>73833.333333333343</v>
      </c>
      <c r="V1171" s="25">
        <f>MAX(0,T1171*(1+inputs!$B$33)-MAX(0,inputs!$B$31*(U1171-inputs!$B$30)))</f>
        <v>36087.228504884202</v>
      </c>
      <c r="W1171" s="26">
        <f t="shared" si="240"/>
        <v>84600</v>
      </c>
      <c r="X1171" s="25">
        <f>MAX(0,V1171*(1+inputs!$B$33)-MAX(0,inputs!$B$31*(W1171-inputs!$B$30)))</f>
        <v>30831.096932457465</v>
      </c>
      <c r="Y1171" s="26">
        <f t="shared" si="241"/>
        <v>95366.666666666672</v>
      </c>
      <c r="Z1171" s="25">
        <f>MAX(0,X1171*(1+inputs!$B$33)-MAX(0,inputs!$B$31*(Y1171-inputs!$B$30)))</f>
        <v>24527.12338644432</v>
      </c>
      <c r="AA1171" s="25">
        <f>MAX(0,Y1171*(1+inputs!$B$33)-MAX(0,inputs!$B$31*(Z1171-inputs!$B$30)))</f>
        <v>96406.285561886674</v>
      </c>
      <c r="AB1171" s="26">
        <f t="shared" si="242"/>
        <v>116900</v>
      </c>
      <c r="AC1171" s="25">
        <f>MAX(0,AA1171*(1+inputs!$B$33)-MAX(0,inputs!$B$31*(AB1171-inputs!$B$30)))</f>
        <v>89147.939845314962</v>
      </c>
      <c r="AD1171" s="26">
        <f>IF(inputs!$B$27="YES",MAX(0,inputs!$B$31*(AB1171-inputs!$B$30)),0)</f>
        <v>0</v>
      </c>
      <c r="AE1171" s="3">
        <f t="shared" si="243"/>
        <v>46536.05</v>
      </c>
      <c r="AF1171" s="1">
        <f t="shared" si="246"/>
        <v>0.62</v>
      </c>
      <c r="AG1171" s="8">
        <f t="shared" si="244"/>
        <v>70363.95</v>
      </c>
    </row>
    <row r="1172" spans="1:33" x14ac:dyDescent="0.2">
      <c r="A1172" s="11">
        <f t="shared" si="245"/>
        <v>117000</v>
      </c>
      <c r="B1172" s="15">
        <f>inputs!$C$3-MAX(0,MIN((calculations!A1172-inputs!$B$8)*0.5,inputs!$C$3))+IF(AND(inputs!$B$23="YES",A1172&lt;=inputs!$B$25),inputs!$B$24,0)</f>
        <v>4070</v>
      </c>
      <c r="C1172" s="15">
        <f>MAX(0,MIN(A1172-B1172,inputs!$C$4)*inputs!$B$3)</f>
        <v>7540.2000000000007</v>
      </c>
      <c r="D1172" s="16">
        <f>MAX(0,(MIN(A1172,inputs!$C$5)-(inputs!$C$4+B1172))*inputs!$B$4)</f>
        <v>30091.600000000002</v>
      </c>
      <c r="E1172" s="16">
        <f>MAX(0, (calculations!A1172-inputs!$C$5)*inputs!$B$5)</f>
        <v>0</v>
      </c>
      <c r="F1172" s="19">
        <f>MAX(0,inputs!$B$13*(MIN(calculations!A1172,inputs!$C$14)-inputs!$C$13))+MAX(0,inputs!$B$14*(calculations!A1172-inputs!$C$14))</f>
        <v>6329.85</v>
      </c>
      <c r="G1172" s="22">
        <f>MAX(MIN((calculations!A1172-inputs!$B$21)/10000,100%),0) * inputs!$B$18</f>
        <v>2636.4</v>
      </c>
      <c r="H1172" s="22">
        <f>IF(AND(inputs!$B$35="YES", calculations!A1172&gt;=inputs!$B$36,calculations!A1172&lt;inputs!$B$37),inputs!$B$38*MIN(2,inputs!$B$17),0)</f>
        <v>0</v>
      </c>
      <c r="I1172" s="25">
        <f>MIN(inputs!$B$32,A1172)</f>
        <v>20000</v>
      </c>
      <c r="J1172" s="25">
        <f>inputs!$B$29*(1+inputs!$B$33)-MAX(0,inputs!$B$31*(I1172-inputs!$B$30))</f>
        <v>46486.999999999993</v>
      </c>
      <c r="K1172" s="26">
        <f t="shared" si="234"/>
        <v>20000</v>
      </c>
      <c r="L1172" s="25">
        <f>MAX(0,J1172*(1+inputs!$B$33)-MAX(0,inputs!$B$31*(K1172-inputs!$B$30)))</f>
        <v>47184.304999999986</v>
      </c>
      <c r="M1172" s="26">
        <f t="shared" si="235"/>
        <v>30777.777777777777</v>
      </c>
      <c r="N1172" s="25">
        <f>MAX(0,L1172*(1+inputs!$B$33)-MAX(0,inputs!$B$31*(M1172-inputs!$B$30)))</f>
        <v>46938.629574999977</v>
      </c>
      <c r="O1172" s="26">
        <f t="shared" si="236"/>
        <v>41555.555555555555</v>
      </c>
      <c r="P1172" s="25">
        <f>MAX(0,N1172*(1+inputs!$B$33)-MAX(0,inputs!$B$31*(O1172-inputs!$B$30)))</f>
        <v>45719.269018624967</v>
      </c>
      <c r="Q1172" s="26">
        <f t="shared" si="237"/>
        <v>52333.333333333328</v>
      </c>
      <c r="R1172" s="25">
        <f>MAX(0,P1172*(1+inputs!$B$33)-MAX(0,inputs!$B$31*(Q1172-inputs!$B$30)))</f>
        <v>43511.618053904334</v>
      </c>
      <c r="S1172" s="26">
        <f t="shared" si="238"/>
        <v>63111.111111111109</v>
      </c>
      <c r="T1172" s="25">
        <f>MAX(0,R1172*(1+inputs!$B$33)-MAX(0,inputs!$B$31*(S1172-inputs!$B$30)))</f>
        <v>40300.852324712891</v>
      </c>
      <c r="U1172" s="26">
        <f t="shared" si="239"/>
        <v>73888.888888888891</v>
      </c>
      <c r="V1172" s="25">
        <f>MAX(0,T1172*(1+inputs!$B$33)-MAX(0,inputs!$B$31*(U1172-inputs!$B$30)))</f>
        <v>36071.925109583579</v>
      </c>
      <c r="W1172" s="26">
        <f t="shared" si="240"/>
        <v>84666.666666666657</v>
      </c>
      <c r="X1172" s="25">
        <f>MAX(0,V1172*(1+inputs!$B$33)-MAX(0,inputs!$B$31*(W1172-inputs!$B$30)))</f>
        <v>30809.563986227327</v>
      </c>
      <c r="Y1172" s="26">
        <f t="shared" si="241"/>
        <v>95444.444444444438</v>
      </c>
      <c r="Z1172" s="25">
        <f>MAX(0,X1172*(1+inputs!$B$33)-MAX(0,inputs!$B$31*(Y1172-inputs!$B$30)))</f>
        <v>24498.267446020734</v>
      </c>
      <c r="AA1172" s="25">
        <f>MAX(0,Y1172*(1+inputs!$B$33)-MAX(0,inputs!$B$31*(Z1172-inputs!$B$30)))</f>
        <v>96487.827040969234</v>
      </c>
      <c r="AB1172" s="26">
        <f t="shared" si="242"/>
        <v>117000</v>
      </c>
      <c r="AC1172" s="25">
        <f>MAX(0,AA1172*(1+inputs!$B$33)-MAX(0,inputs!$B$31*(AB1172-inputs!$B$30)))</f>
        <v>89221.704446583768</v>
      </c>
      <c r="AD1172" s="26">
        <f>IF(inputs!$B$27="YES",MAX(0,inputs!$B$31*(AB1172-inputs!$B$30)),0)</f>
        <v>0</v>
      </c>
      <c r="AE1172" s="3">
        <f t="shared" si="243"/>
        <v>46598.05</v>
      </c>
      <c r="AF1172" s="1">
        <f t="shared" si="246"/>
        <v>0.62</v>
      </c>
      <c r="AG1172" s="8">
        <f t="shared" si="244"/>
        <v>70401.95</v>
      </c>
    </row>
    <row r="1173" spans="1:33" x14ac:dyDescent="0.2">
      <c r="A1173" s="11">
        <f t="shared" si="245"/>
        <v>117100</v>
      </c>
      <c r="B1173" s="15">
        <f>inputs!$C$3-MAX(0,MIN((calculations!A1173-inputs!$B$8)*0.5,inputs!$C$3))+IF(AND(inputs!$B$23="YES",A1173&lt;=inputs!$B$25),inputs!$B$24,0)</f>
        <v>4020</v>
      </c>
      <c r="C1173" s="15">
        <f>MAX(0,MIN(A1173-B1173,inputs!$C$4)*inputs!$B$3)</f>
        <v>7540.2000000000007</v>
      </c>
      <c r="D1173" s="16">
        <f>MAX(0,(MIN(A1173,inputs!$C$5)-(inputs!$C$4+B1173))*inputs!$B$4)</f>
        <v>30151.600000000002</v>
      </c>
      <c r="E1173" s="16">
        <f>MAX(0, (calculations!A1173-inputs!$C$5)*inputs!$B$5)</f>
        <v>0</v>
      </c>
      <c r="F1173" s="19">
        <f>MAX(0,inputs!$B$13*(MIN(calculations!A1173,inputs!$C$14)-inputs!$C$13))+MAX(0,inputs!$B$14*(calculations!A1173-inputs!$C$14))</f>
        <v>6331.85</v>
      </c>
      <c r="G1173" s="22">
        <f>MAX(MIN((calculations!A1173-inputs!$B$21)/10000,100%),0) * inputs!$B$18</f>
        <v>2636.4</v>
      </c>
      <c r="H1173" s="22">
        <f>IF(AND(inputs!$B$35="YES", calculations!A1173&gt;=inputs!$B$36,calculations!A1173&lt;inputs!$B$37),inputs!$B$38*MIN(2,inputs!$B$17),0)</f>
        <v>0</v>
      </c>
      <c r="I1173" s="25">
        <f>MIN(inputs!$B$32,A1173)</f>
        <v>20000</v>
      </c>
      <c r="J1173" s="25">
        <f>inputs!$B$29*(1+inputs!$B$33)-MAX(0,inputs!$B$31*(I1173-inputs!$B$30))</f>
        <v>46486.999999999993</v>
      </c>
      <c r="K1173" s="26">
        <f t="shared" si="234"/>
        <v>20000</v>
      </c>
      <c r="L1173" s="25">
        <f>MAX(0,J1173*(1+inputs!$B$33)-MAX(0,inputs!$B$31*(K1173-inputs!$B$30)))</f>
        <v>47184.304999999986</v>
      </c>
      <c r="M1173" s="26">
        <f t="shared" si="235"/>
        <v>30788.888888888891</v>
      </c>
      <c r="N1173" s="25">
        <f>MAX(0,L1173*(1+inputs!$B$33)-MAX(0,inputs!$B$31*(M1173-inputs!$B$30)))</f>
        <v>46937.629574999977</v>
      </c>
      <c r="O1173" s="26">
        <f t="shared" si="236"/>
        <v>41577.777777777781</v>
      </c>
      <c r="P1173" s="25">
        <f>MAX(0,N1173*(1+inputs!$B$33)-MAX(0,inputs!$B$31*(O1173-inputs!$B$30)))</f>
        <v>45716.254018624968</v>
      </c>
      <c r="Q1173" s="26">
        <f t="shared" si="237"/>
        <v>52366.666666666672</v>
      </c>
      <c r="R1173" s="25">
        <f>MAX(0,P1173*(1+inputs!$B$33)-MAX(0,inputs!$B$31*(Q1173-inputs!$B$30)))</f>
        <v>43505.557828904333</v>
      </c>
      <c r="S1173" s="26">
        <f t="shared" si="238"/>
        <v>63155.555555555555</v>
      </c>
      <c r="T1173" s="25">
        <f>MAX(0,R1173*(1+inputs!$B$33)-MAX(0,inputs!$B$31*(S1173-inputs!$B$30)))</f>
        <v>40290.70119633789</v>
      </c>
      <c r="U1173" s="26">
        <f t="shared" si="239"/>
        <v>73944.444444444438</v>
      </c>
      <c r="V1173" s="25">
        <f>MAX(0,T1173*(1+inputs!$B$33)-MAX(0,inputs!$B$31*(U1173-inputs!$B$30)))</f>
        <v>36056.621714282956</v>
      </c>
      <c r="W1173" s="26">
        <f t="shared" si="240"/>
        <v>84733.333333333343</v>
      </c>
      <c r="X1173" s="25">
        <f>MAX(0,V1173*(1+inputs!$B$33)-MAX(0,inputs!$B$31*(W1173-inputs!$B$30)))</f>
        <v>30788.031039997193</v>
      </c>
      <c r="Y1173" s="26">
        <f t="shared" si="241"/>
        <v>95522.222222222219</v>
      </c>
      <c r="Z1173" s="25">
        <f>MAX(0,X1173*(1+inputs!$B$33)-MAX(0,inputs!$B$31*(Y1173-inputs!$B$30)))</f>
        <v>24469.411505597149</v>
      </c>
      <c r="AA1173" s="25">
        <f>MAX(0,Y1173*(1+inputs!$B$33)-MAX(0,inputs!$B$31*(Z1173-inputs!$B$30)))</f>
        <v>96569.368520051808</v>
      </c>
      <c r="AB1173" s="26">
        <f t="shared" si="242"/>
        <v>117100</v>
      </c>
      <c r="AC1173" s="25">
        <f>MAX(0,AA1173*(1+inputs!$B$33)-MAX(0,inputs!$B$31*(AB1173-inputs!$B$30)))</f>
        <v>89295.469047852574</v>
      </c>
      <c r="AD1173" s="26">
        <f>IF(inputs!$B$27="YES",MAX(0,inputs!$B$31*(AB1173-inputs!$B$30)),0)</f>
        <v>0</v>
      </c>
      <c r="AE1173" s="3">
        <f t="shared" si="243"/>
        <v>46660.05</v>
      </c>
      <c r="AF1173" s="1">
        <f t="shared" si="246"/>
        <v>0.62</v>
      </c>
      <c r="AG1173" s="8">
        <f t="shared" si="244"/>
        <v>70439.95</v>
      </c>
    </row>
    <row r="1174" spans="1:33" x14ac:dyDescent="0.2">
      <c r="A1174" s="11">
        <f t="shared" si="245"/>
        <v>117200</v>
      </c>
      <c r="B1174" s="15">
        <f>inputs!$C$3-MAX(0,MIN((calculations!A1174-inputs!$B$8)*0.5,inputs!$C$3))+IF(AND(inputs!$B$23="YES",A1174&lt;=inputs!$B$25),inputs!$B$24,0)</f>
        <v>3970</v>
      </c>
      <c r="C1174" s="15">
        <f>MAX(0,MIN(A1174-B1174,inputs!$C$4)*inputs!$B$3)</f>
        <v>7540.2000000000007</v>
      </c>
      <c r="D1174" s="16">
        <f>MAX(0,(MIN(A1174,inputs!$C$5)-(inputs!$C$4+B1174))*inputs!$B$4)</f>
        <v>30211.600000000002</v>
      </c>
      <c r="E1174" s="16">
        <f>MAX(0, (calculations!A1174-inputs!$C$5)*inputs!$B$5)</f>
        <v>0</v>
      </c>
      <c r="F1174" s="19">
        <f>MAX(0,inputs!$B$13*(MIN(calculations!A1174,inputs!$C$14)-inputs!$C$13))+MAX(0,inputs!$B$14*(calculations!A1174-inputs!$C$14))</f>
        <v>6333.85</v>
      </c>
      <c r="G1174" s="22">
        <f>MAX(MIN((calculations!A1174-inputs!$B$21)/10000,100%),0) * inputs!$B$18</f>
        <v>2636.4</v>
      </c>
      <c r="H1174" s="22">
        <f>IF(AND(inputs!$B$35="YES", calculations!A1174&gt;=inputs!$B$36,calculations!A1174&lt;inputs!$B$37),inputs!$B$38*MIN(2,inputs!$B$17),0)</f>
        <v>0</v>
      </c>
      <c r="I1174" s="25">
        <f>MIN(inputs!$B$32,A1174)</f>
        <v>20000</v>
      </c>
      <c r="J1174" s="25">
        <f>inputs!$B$29*(1+inputs!$B$33)-MAX(0,inputs!$B$31*(I1174-inputs!$B$30))</f>
        <v>46486.999999999993</v>
      </c>
      <c r="K1174" s="26">
        <f t="shared" si="234"/>
        <v>20000</v>
      </c>
      <c r="L1174" s="25">
        <f>MAX(0,J1174*(1+inputs!$B$33)-MAX(0,inputs!$B$31*(K1174-inputs!$B$30)))</f>
        <v>47184.304999999986</v>
      </c>
      <c r="M1174" s="26">
        <f t="shared" si="235"/>
        <v>30800</v>
      </c>
      <c r="N1174" s="25">
        <f>MAX(0,L1174*(1+inputs!$B$33)-MAX(0,inputs!$B$31*(M1174-inputs!$B$30)))</f>
        <v>46936.629574999977</v>
      </c>
      <c r="O1174" s="26">
        <f t="shared" si="236"/>
        <v>41600</v>
      </c>
      <c r="P1174" s="25">
        <f>MAX(0,N1174*(1+inputs!$B$33)-MAX(0,inputs!$B$31*(O1174-inputs!$B$30)))</f>
        <v>45713.239018624969</v>
      </c>
      <c r="Q1174" s="26">
        <f t="shared" si="237"/>
        <v>52400</v>
      </c>
      <c r="R1174" s="25">
        <f>MAX(0,P1174*(1+inputs!$B$33)-MAX(0,inputs!$B$31*(Q1174-inputs!$B$30)))</f>
        <v>43499.497603904339</v>
      </c>
      <c r="S1174" s="26">
        <f t="shared" si="238"/>
        <v>63200</v>
      </c>
      <c r="T1174" s="25">
        <f>MAX(0,R1174*(1+inputs!$B$33)-MAX(0,inputs!$B$31*(S1174-inputs!$B$30)))</f>
        <v>40280.550067962897</v>
      </c>
      <c r="U1174" s="26">
        <f t="shared" si="239"/>
        <v>74000</v>
      </c>
      <c r="V1174" s="25">
        <f>MAX(0,T1174*(1+inputs!$B$33)-MAX(0,inputs!$B$31*(U1174-inputs!$B$30)))</f>
        <v>36041.318318982332</v>
      </c>
      <c r="W1174" s="26">
        <f t="shared" si="240"/>
        <v>84800</v>
      </c>
      <c r="X1174" s="25">
        <f>MAX(0,V1174*(1+inputs!$B$33)-MAX(0,inputs!$B$31*(W1174-inputs!$B$30)))</f>
        <v>30766.498093767066</v>
      </c>
      <c r="Y1174" s="26">
        <f t="shared" si="241"/>
        <v>95600</v>
      </c>
      <c r="Z1174" s="25">
        <f>MAX(0,X1174*(1+inputs!$B$33)-MAX(0,inputs!$B$31*(Y1174-inputs!$B$30)))</f>
        <v>24440.55556517357</v>
      </c>
      <c r="AA1174" s="25">
        <f>MAX(0,Y1174*(1+inputs!$B$33)-MAX(0,inputs!$B$31*(Z1174-inputs!$B$30)))</f>
        <v>96650.909999134368</v>
      </c>
      <c r="AB1174" s="26">
        <f t="shared" si="242"/>
        <v>117200</v>
      </c>
      <c r="AC1174" s="25">
        <f>MAX(0,AA1174*(1+inputs!$B$33)-MAX(0,inputs!$B$31*(AB1174-inputs!$B$30)))</f>
        <v>89369.233649121379</v>
      </c>
      <c r="AD1174" s="26">
        <f>IF(inputs!$B$27="YES",MAX(0,inputs!$B$31*(AB1174-inputs!$B$30)),0)</f>
        <v>0</v>
      </c>
      <c r="AE1174" s="3">
        <f t="shared" si="243"/>
        <v>46722.05</v>
      </c>
      <c r="AF1174" s="1">
        <f t="shared" si="246"/>
        <v>0.62</v>
      </c>
      <c r="AG1174" s="8">
        <f t="shared" si="244"/>
        <v>70477.95</v>
      </c>
    </row>
    <row r="1175" spans="1:33" x14ac:dyDescent="0.2">
      <c r="A1175" s="11">
        <f t="shared" si="245"/>
        <v>117300</v>
      </c>
      <c r="B1175" s="15">
        <f>inputs!$C$3-MAX(0,MIN((calculations!A1175-inputs!$B$8)*0.5,inputs!$C$3))+IF(AND(inputs!$B$23="YES",A1175&lt;=inputs!$B$25),inputs!$B$24,0)</f>
        <v>3920</v>
      </c>
      <c r="C1175" s="15">
        <f>MAX(0,MIN(A1175-B1175,inputs!$C$4)*inputs!$B$3)</f>
        <v>7540.2000000000007</v>
      </c>
      <c r="D1175" s="16">
        <f>MAX(0,(MIN(A1175,inputs!$C$5)-(inputs!$C$4+B1175))*inputs!$B$4)</f>
        <v>30271.600000000002</v>
      </c>
      <c r="E1175" s="16">
        <f>MAX(0, (calculations!A1175-inputs!$C$5)*inputs!$B$5)</f>
        <v>0</v>
      </c>
      <c r="F1175" s="19">
        <f>MAX(0,inputs!$B$13*(MIN(calculations!A1175,inputs!$C$14)-inputs!$C$13))+MAX(0,inputs!$B$14*(calculations!A1175-inputs!$C$14))</f>
        <v>6335.85</v>
      </c>
      <c r="G1175" s="22">
        <f>MAX(MIN((calculations!A1175-inputs!$B$21)/10000,100%),0) * inputs!$B$18</f>
        <v>2636.4</v>
      </c>
      <c r="H1175" s="22">
        <f>IF(AND(inputs!$B$35="YES", calculations!A1175&gt;=inputs!$B$36,calculations!A1175&lt;inputs!$B$37),inputs!$B$38*MIN(2,inputs!$B$17),0)</f>
        <v>0</v>
      </c>
      <c r="I1175" s="25">
        <f>MIN(inputs!$B$32,A1175)</f>
        <v>20000</v>
      </c>
      <c r="J1175" s="25">
        <f>inputs!$B$29*(1+inputs!$B$33)-MAX(0,inputs!$B$31*(I1175-inputs!$B$30))</f>
        <v>46486.999999999993</v>
      </c>
      <c r="K1175" s="26">
        <f t="shared" si="234"/>
        <v>20000</v>
      </c>
      <c r="L1175" s="25">
        <f>MAX(0,J1175*(1+inputs!$B$33)-MAX(0,inputs!$B$31*(K1175-inputs!$B$30)))</f>
        <v>47184.304999999986</v>
      </c>
      <c r="M1175" s="26">
        <f t="shared" si="235"/>
        <v>30811.111111111109</v>
      </c>
      <c r="N1175" s="25">
        <f>MAX(0,L1175*(1+inputs!$B$33)-MAX(0,inputs!$B$31*(M1175-inputs!$B$30)))</f>
        <v>46935.629574999977</v>
      </c>
      <c r="O1175" s="26">
        <f t="shared" si="236"/>
        <v>41622.222222222219</v>
      </c>
      <c r="P1175" s="25">
        <f>MAX(0,N1175*(1+inputs!$B$33)-MAX(0,inputs!$B$31*(O1175-inputs!$B$30)))</f>
        <v>45710.224018624969</v>
      </c>
      <c r="Q1175" s="26">
        <f t="shared" si="237"/>
        <v>52433.333333333328</v>
      </c>
      <c r="R1175" s="25">
        <f>MAX(0,P1175*(1+inputs!$B$33)-MAX(0,inputs!$B$31*(Q1175-inputs!$B$30)))</f>
        <v>43493.437378904338</v>
      </c>
      <c r="S1175" s="26">
        <f t="shared" si="238"/>
        <v>63244.444444444445</v>
      </c>
      <c r="T1175" s="25">
        <f>MAX(0,R1175*(1+inputs!$B$33)-MAX(0,inputs!$B$31*(S1175-inputs!$B$30)))</f>
        <v>40270.398939587896</v>
      </c>
      <c r="U1175" s="26">
        <f t="shared" si="239"/>
        <v>74055.555555555562</v>
      </c>
      <c r="V1175" s="25">
        <f>MAX(0,T1175*(1+inputs!$B$33)-MAX(0,inputs!$B$31*(U1175-inputs!$B$30)))</f>
        <v>36026.014923681709</v>
      </c>
      <c r="W1175" s="26">
        <f t="shared" si="240"/>
        <v>84866.666666666657</v>
      </c>
      <c r="X1175" s="25">
        <f>MAX(0,V1175*(1+inputs!$B$33)-MAX(0,inputs!$B$31*(W1175-inputs!$B$30)))</f>
        <v>30744.965147536936</v>
      </c>
      <c r="Y1175" s="26">
        <f t="shared" si="241"/>
        <v>95677.777777777781</v>
      </c>
      <c r="Z1175" s="25">
        <f>MAX(0,X1175*(1+inputs!$B$33)-MAX(0,inputs!$B$31*(Y1175-inputs!$B$30)))</f>
        <v>24411.699624749988</v>
      </c>
      <c r="AA1175" s="25">
        <f>MAX(0,Y1175*(1+inputs!$B$33)-MAX(0,inputs!$B$31*(Z1175-inputs!$B$30)))</f>
        <v>96732.451478216943</v>
      </c>
      <c r="AB1175" s="26">
        <f t="shared" si="242"/>
        <v>117300</v>
      </c>
      <c r="AC1175" s="25">
        <f>MAX(0,AA1175*(1+inputs!$B$33)-MAX(0,inputs!$B$31*(AB1175-inputs!$B$30)))</f>
        <v>89442.998250390185</v>
      </c>
      <c r="AD1175" s="26">
        <f>IF(inputs!$B$27="YES",MAX(0,inputs!$B$31*(AB1175-inputs!$B$30)),0)</f>
        <v>0</v>
      </c>
      <c r="AE1175" s="3">
        <f t="shared" si="243"/>
        <v>46784.05</v>
      </c>
      <c r="AF1175" s="1">
        <f t="shared" si="246"/>
        <v>0.62</v>
      </c>
      <c r="AG1175" s="8">
        <f t="shared" si="244"/>
        <v>70515.95</v>
      </c>
    </row>
    <row r="1176" spans="1:33" x14ac:dyDescent="0.2">
      <c r="A1176" s="11">
        <f t="shared" si="245"/>
        <v>117400</v>
      </c>
      <c r="B1176" s="15">
        <f>inputs!$C$3-MAX(0,MIN((calculations!A1176-inputs!$B$8)*0.5,inputs!$C$3))+IF(AND(inputs!$B$23="YES",A1176&lt;=inputs!$B$25),inputs!$B$24,0)</f>
        <v>3870</v>
      </c>
      <c r="C1176" s="15">
        <f>MAX(0,MIN(A1176-B1176,inputs!$C$4)*inputs!$B$3)</f>
        <v>7540.2000000000007</v>
      </c>
      <c r="D1176" s="16">
        <f>MAX(0,(MIN(A1176,inputs!$C$5)-(inputs!$C$4+B1176))*inputs!$B$4)</f>
        <v>30331.600000000002</v>
      </c>
      <c r="E1176" s="16">
        <f>MAX(0, (calculations!A1176-inputs!$C$5)*inputs!$B$5)</f>
        <v>0</v>
      </c>
      <c r="F1176" s="19">
        <f>MAX(0,inputs!$B$13*(MIN(calculations!A1176,inputs!$C$14)-inputs!$C$13))+MAX(0,inputs!$B$14*(calculations!A1176-inputs!$C$14))</f>
        <v>6337.85</v>
      </c>
      <c r="G1176" s="22">
        <f>MAX(MIN((calculations!A1176-inputs!$B$21)/10000,100%),0) * inputs!$B$18</f>
        <v>2636.4</v>
      </c>
      <c r="H1176" s="22">
        <f>IF(AND(inputs!$B$35="YES", calculations!A1176&gt;=inputs!$B$36,calculations!A1176&lt;inputs!$B$37),inputs!$B$38*MIN(2,inputs!$B$17),0)</f>
        <v>0</v>
      </c>
      <c r="I1176" s="25">
        <f>MIN(inputs!$B$32,A1176)</f>
        <v>20000</v>
      </c>
      <c r="J1176" s="25">
        <f>inputs!$B$29*(1+inputs!$B$33)-MAX(0,inputs!$B$31*(I1176-inputs!$B$30))</f>
        <v>46486.999999999993</v>
      </c>
      <c r="K1176" s="26">
        <f t="shared" si="234"/>
        <v>20000</v>
      </c>
      <c r="L1176" s="25">
        <f>MAX(0,J1176*(1+inputs!$B$33)-MAX(0,inputs!$B$31*(K1176-inputs!$B$30)))</f>
        <v>47184.304999999986</v>
      </c>
      <c r="M1176" s="26">
        <f t="shared" si="235"/>
        <v>30822.222222222223</v>
      </c>
      <c r="N1176" s="25">
        <f>MAX(0,L1176*(1+inputs!$B$33)-MAX(0,inputs!$B$31*(M1176-inputs!$B$30)))</f>
        <v>46934.629574999977</v>
      </c>
      <c r="O1176" s="26">
        <f t="shared" si="236"/>
        <v>41644.444444444445</v>
      </c>
      <c r="P1176" s="25">
        <f>MAX(0,N1176*(1+inputs!$B$33)-MAX(0,inputs!$B$31*(O1176-inputs!$B$30)))</f>
        <v>45707.20901862497</v>
      </c>
      <c r="Q1176" s="26">
        <f t="shared" si="237"/>
        <v>52466.666666666672</v>
      </c>
      <c r="R1176" s="25">
        <f>MAX(0,P1176*(1+inputs!$B$33)-MAX(0,inputs!$B$31*(Q1176-inputs!$B$30)))</f>
        <v>43487.377153904337</v>
      </c>
      <c r="S1176" s="26">
        <f t="shared" si="238"/>
        <v>63288.888888888891</v>
      </c>
      <c r="T1176" s="25">
        <f>MAX(0,R1176*(1+inputs!$B$33)-MAX(0,inputs!$B$31*(S1176-inputs!$B$30)))</f>
        <v>40260.247811212896</v>
      </c>
      <c r="U1176" s="26">
        <f t="shared" si="239"/>
        <v>74111.111111111109</v>
      </c>
      <c r="V1176" s="25">
        <f>MAX(0,T1176*(1+inputs!$B$33)-MAX(0,inputs!$B$31*(U1176-inputs!$B$30)))</f>
        <v>36010.711528381085</v>
      </c>
      <c r="W1176" s="26">
        <f t="shared" si="240"/>
        <v>84933.333333333343</v>
      </c>
      <c r="X1176" s="25">
        <f>MAX(0,V1176*(1+inputs!$B$33)-MAX(0,inputs!$B$31*(W1176-inputs!$B$30)))</f>
        <v>30723.432201306794</v>
      </c>
      <c r="Y1176" s="26">
        <f t="shared" si="241"/>
        <v>95755.555555555562</v>
      </c>
      <c r="Z1176" s="25">
        <f>MAX(0,X1176*(1+inputs!$B$33)-MAX(0,inputs!$B$31*(Y1176-inputs!$B$30)))</f>
        <v>24382.843684326392</v>
      </c>
      <c r="AA1176" s="25">
        <f>MAX(0,Y1176*(1+inputs!$B$33)-MAX(0,inputs!$B$31*(Z1176-inputs!$B$30)))</f>
        <v>96813.992957299517</v>
      </c>
      <c r="AB1176" s="26">
        <f t="shared" si="242"/>
        <v>117400</v>
      </c>
      <c r="AC1176" s="25">
        <f>MAX(0,AA1176*(1+inputs!$B$33)-MAX(0,inputs!$B$31*(AB1176-inputs!$B$30)))</f>
        <v>89516.762851659005</v>
      </c>
      <c r="AD1176" s="26">
        <f>IF(inputs!$B$27="YES",MAX(0,inputs!$B$31*(AB1176-inputs!$B$30)),0)</f>
        <v>0</v>
      </c>
      <c r="AE1176" s="3">
        <f t="shared" si="243"/>
        <v>46846.05</v>
      </c>
      <c r="AF1176" s="1">
        <f t="shared" si="246"/>
        <v>0.62</v>
      </c>
      <c r="AG1176" s="8">
        <f t="shared" si="244"/>
        <v>70553.95</v>
      </c>
    </row>
    <row r="1177" spans="1:33" x14ac:dyDescent="0.2">
      <c r="A1177" s="11">
        <f t="shared" si="245"/>
        <v>117500</v>
      </c>
      <c r="B1177" s="15">
        <f>inputs!$C$3-MAX(0,MIN((calculations!A1177-inputs!$B$8)*0.5,inputs!$C$3))+IF(AND(inputs!$B$23="YES",A1177&lt;=inputs!$B$25),inputs!$B$24,0)</f>
        <v>3820</v>
      </c>
      <c r="C1177" s="15">
        <f>MAX(0,MIN(A1177-B1177,inputs!$C$4)*inputs!$B$3)</f>
        <v>7540.2000000000007</v>
      </c>
      <c r="D1177" s="16">
        <f>MAX(0,(MIN(A1177,inputs!$C$5)-(inputs!$C$4+B1177))*inputs!$B$4)</f>
        <v>30391.600000000002</v>
      </c>
      <c r="E1177" s="16">
        <f>MAX(0, (calculations!A1177-inputs!$C$5)*inputs!$B$5)</f>
        <v>0</v>
      </c>
      <c r="F1177" s="19">
        <f>MAX(0,inputs!$B$13*(MIN(calculations!A1177,inputs!$C$14)-inputs!$C$13))+MAX(0,inputs!$B$14*(calculations!A1177-inputs!$C$14))</f>
        <v>6339.85</v>
      </c>
      <c r="G1177" s="22">
        <f>MAX(MIN((calculations!A1177-inputs!$B$21)/10000,100%),0) * inputs!$B$18</f>
        <v>2636.4</v>
      </c>
      <c r="H1177" s="22">
        <f>IF(AND(inputs!$B$35="YES", calculations!A1177&gt;=inputs!$B$36,calculations!A1177&lt;inputs!$B$37),inputs!$B$38*MIN(2,inputs!$B$17),0)</f>
        <v>0</v>
      </c>
      <c r="I1177" s="25">
        <f>MIN(inputs!$B$32,A1177)</f>
        <v>20000</v>
      </c>
      <c r="J1177" s="25">
        <f>inputs!$B$29*(1+inputs!$B$33)-MAX(0,inputs!$B$31*(I1177-inputs!$B$30))</f>
        <v>46486.999999999993</v>
      </c>
      <c r="K1177" s="26">
        <f t="shared" si="234"/>
        <v>20000</v>
      </c>
      <c r="L1177" s="25">
        <f>MAX(0,J1177*(1+inputs!$B$33)-MAX(0,inputs!$B$31*(K1177-inputs!$B$30)))</f>
        <v>47184.304999999986</v>
      </c>
      <c r="M1177" s="26">
        <f t="shared" si="235"/>
        <v>30833.333333333336</v>
      </c>
      <c r="N1177" s="25">
        <f>MAX(0,L1177*(1+inputs!$B$33)-MAX(0,inputs!$B$31*(M1177-inputs!$B$30)))</f>
        <v>46933.629574999977</v>
      </c>
      <c r="O1177" s="26">
        <f t="shared" si="236"/>
        <v>41666.666666666672</v>
      </c>
      <c r="P1177" s="25">
        <f>MAX(0,N1177*(1+inputs!$B$33)-MAX(0,inputs!$B$31*(O1177-inputs!$B$30)))</f>
        <v>45704.19401862497</v>
      </c>
      <c r="Q1177" s="26">
        <f t="shared" si="237"/>
        <v>52500</v>
      </c>
      <c r="R1177" s="25">
        <f>MAX(0,P1177*(1+inputs!$B$33)-MAX(0,inputs!$B$31*(Q1177-inputs!$B$30)))</f>
        <v>43481.316928904336</v>
      </c>
      <c r="S1177" s="26">
        <f t="shared" si="238"/>
        <v>63333.333333333336</v>
      </c>
      <c r="T1177" s="25">
        <f>MAX(0,R1177*(1+inputs!$B$33)-MAX(0,inputs!$B$31*(S1177-inputs!$B$30)))</f>
        <v>40250.096682837895</v>
      </c>
      <c r="U1177" s="26">
        <f t="shared" si="239"/>
        <v>74166.666666666657</v>
      </c>
      <c r="V1177" s="25">
        <f>MAX(0,T1177*(1+inputs!$B$33)-MAX(0,inputs!$B$31*(U1177-inputs!$B$30)))</f>
        <v>35995.408133080462</v>
      </c>
      <c r="W1177" s="26">
        <f t="shared" si="240"/>
        <v>85000</v>
      </c>
      <c r="X1177" s="25">
        <f>MAX(0,V1177*(1+inputs!$B$33)-MAX(0,inputs!$B$31*(W1177-inputs!$B$30)))</f>
        <v>30701.899255076667</v>
      </c>
      <c r="Y1177" s="26">
        <f t="shared" si="241"/>
        <v>95833.333333333328</v>
      </c>
      <c r="Z1177" s="25">
        <f>MAX(0,X1177*(1+inputs!$B$33)-MAX(0,inputs!$B$31*(Y1177-inputs!$B$30)))</f>
        <v>24353.987743902817</v>
      </c>
      <c r="AA1177" s="25">
        <f>MAX(0,Y1177*(1+inputs!$B$33)-MAX(0,inputs!$B$31*(Z1177-inputs!$B$30)))</f>
        <v>96895.534436382062</v>
      </c>
      <c r="AB1177" s="26">
        <f t="shared" si="242"/>
        <v>117500</v>
      </c>
      <c r="AC1177" s="25">
        <f>MAX(0,AA1177*(1+inputs!$B$33)-MAX(0,inputs!$B$31*(AB1177-inputs!$B$30)))</f>
        <v>89590.527452927781</v>
      </c>
      <c r="AD1177" s="26">
        <f>IF(inputs!$B$27="YES",MAX(0,inputs!$B$31*(AB1177-inputs!$B$30)),0)</f>
        <v>0</v>
      </c>
      <c r="AE1177" s="3">
        <f t="shared" si="243"/>
        <v>46908.05</v>
      </c>
      <c r="AF1177" s="1">
        <f t="shared" si="246"/>
        <v>0.62</v>
      </c>
      <c r="AG1177" s="8">
        <f t="shared" si="244"/>
        <v>70591.95</v>
      </c>
    </row>
    <row r="1178" spans="1:33" x14ac:dyDescent="0.2">
      <c r="A1178" s="11">
        <f t="shared" si="245"/>
        <v>117600</v>
      </c>
      <c r="B1178" s="15">
        <f>inputs!$C$3-MAX(0,MIN((calculations!A1178-inputs!$B$8)*0.5,inputs!$C$3))+IF(AND(inputs!$B$23="YES",A1178&lt;=inputs!$B$25),inputs!$B$24,0)</f>
        <v>3770</v>
      </c>
      <c r="C1178" s="15">
        <f>MAX(0,MIN(A1178-B1178,inputs!$C$4)*inputs!$B$3)</f>
        <v>7540.2000000000007</v>
      </c>
      <c r="D1178" s="16">
        <f>MAX(0,(MIN(A1178,inputs!$C$5)-(inputs!$C$4+B1178))*inputs!$B$4)</f>
        <v>30451.600000000002</v>
      </c>
      <c r="E1178" s="16">
        <f>MAX(0, (calculations!A1178-inputs!$C$5)*inputs!$B$5)</f>
        <v>0</v>
      </c>
      <c r="F1178" s="19">
        <f>MAX(0,inputs!$B$13*(MIN(calculations!A1178,inputs!$C$14)-inputs!$C$13))+MAX(0,inputs!$B$14*(calculations!A1178-inputs!$C$14))</f>
        <v>6341.85</v>
      </c>
      <c r="G1178" s="22">
        <f>MAX(MIN((calculations!A1178-inputs!$B$21)/10000,100%),0) * inputs!$B$18</f>
        <v>2636.4</v>
      </c>
      <c r="H1178" s="22">
        <f>IF(AND(inputs!$B$35="YES", calculations!A1178&gt;=inputs!$B$36,calculations!A1178&lt;inputs!$B$37),inputs!$B$38*MIN(2,inputs!$B$17),0)</f>
        <v>0</v>
      </c>
      <c r="I1178" s="25">
        <f>MIN(inputs!$B$32,A1178)</f>
        <v>20000</v>
      </c>
      <c r="J1178" s="25">
        <f>inputs!$B$29*(1+inputs!$B$33)-MAX(0,inputs!$B$31*(I1178-inputs!$B$30))</f>
        <v>46486.999999999993</v>
      </c>
      <c r="K1178" s="26">
        <f t="shared" si="234"/>
        <v>20000</v>
      </c>
      <c r="L1178" s="25">
        <f>MAX(0,J1178*(1+inputs!$B$33)-MAX(0,inputs!$B$31*(K1178-inputs!$B$30)))</f>
        <v>47184.304999999986</v>
      </c>
      <c r="M1178" s="26">
        <f t="shared" si="235"/>
        <v>30844.444444444445</v>
      </c>
      <c r="N1178" s="25">
        <f>MAX(0,L1178*(1+inputs!$B$33)-MAX(0,inputs!$B$31*(M1178-inputs!$B$30)))</f>
        <v>46932.629574999977</v>
      </c>
      <c r="O1178" s="26">
        <f t="shared" si="236"/>
        <v>41688.888888888891</v>
      </c>
      <c r="P1178" s="25">
        <f>MAX(0,N1178*(1+inputs!$B$33)-MAX(0,inputs!$B$31*(O1178-inputs!$B$30)))</f>
        <v>45701.179018624971</v>
      </c>
      <c r="Q1178" s="26">
        <f t="shared" si="237"/>
        <v>52533.333333333328</v>
      </c>
      <c r="R1178" s="25">
        <f>MAX(0,P1178*(1+inputs!$B$33)-MAX(0,inputs!$B$31*(Q1178-inputs!$B$30)))</f>
        <v>43475.256703904335</v>
      </c>
      <c r="S1178" s="26">
        <f t="shared" si="238"/>
        <v>63377.777777777781</v>
      </c>
      <c r="T1178" s="25">
        <f>MAX(0,R1178*(1+inputs!$B$33)-MAX(0,inputs!$B$31*(S1178-inputs!$B$30)))</f>
        <v>40239.945554462895</v>
      </c>
      <c r="U1178" s="26">
        <f t="shared" si="239"/>
        <v>74222.222222222219</v>
      </c>
      <c r="V1178" s="25">
        <f>MAX(0,T1178*(1+inputs!$B$33)-MAX(0,inputs!$B$31*(U1178-inputs!$B$30)))</f>
        <v>35980.104737779831</v>
      </c>
      <c r="W1178" s="26">
        <f t="shared" si="240"/>
        <v>85066.666666666657</v>
      </c>
      <c r="X1178" s="25">
        <f>MAX(0,V1178*(1+inputs!$B$33)-MAX(0,inputs!$B$31*(W1178-inputs!$B$30)))</f>
        <v>30680.366308846529</v>
      </c>
      <c r="Y1178" s="26">
        <f t="shared" si="241"/>
        <v>95911.111111111109</v>
      </c>
      <c r="Z1178" s="25">
        <f>MAX(0,X1178*(1+inputs!$B$33)-MAX(0,inputs!$B$31*(Y1178-inputs!$B$30)))</f>
        <v>24325.131803479224</v>
      </c>
      <c r="AA1178" s="25">
        <f>MAX(0,Y1178*(1+inputs!$B$33)-MAX(0,inputs!$B$31*(Z1178-inputs!$B$30)))</f>
        <v>96977.075915464637</v>
      </c>
      <c r="AB1178" s="26">
        <f t="shared" si="242"/>
        <v>117600</v>
      </c>
      <c r="AC1178" s="25">
        <f>MAX(0,AA1178*(1+inputs!$B$33)-MAX(0,inputs!$B$31*(AB1178-inputs!$B$30)))</f>
        <v>89664.292054196601</v>
      </c>
      <c r="AD1178" s="26">
        <f>IF(inputs!$B$27="YES",MAX(0,inputs!$B$31*(AB1178-inputs!$B$30)),0)</f>
        <v>0</v>
      </c>
      <c r="AE1178" s="3">
        <f t="shared" si="243"/>
        <v>46970.05</v>
      </c>
      <c r="AF1178" s="1">
        <f t="shared" si="246"/>
        <v>0.62</v>
      </c>
      <c r="AG1178" s="8">
        <f t="shared" si="244"/>
        <v>70629.95</v>
      </c>
    </row>
    <row r="1179" spans="1:33" x14ac:dyDescent="0.2">
      <c r="A1179" s="11">
        <f t="shared" si="245"/>
        <v>117700</v>
      </c>
      <c r="B1179" s="15">
        <f>inputs!$C$3-MAX(0,MIN((calculations!A1179-inputs!$B$8)*0.5,inputs!$C$3))+IF(AND(inputs!$B$23="YES",A1179&lt;=inputs!$B$25),inputs!$B$24,0)</f>
        <v>3720</v>
      </c>
      <c r="C1179" s="15">
        <f>MAX(0,MIN(A1179-B1179,inputs!$C$4)*inputs!$B$3)</f>
        <v>7540.2000000000007</v>
      </c>
      <c r="D1179" s="16">
        <f>MAX(0,(MIN(A1179,inputs!$C$5)-(inputs!$C$4+B1179))*inputs!$B$4)</f>
        <v>30511.600000000002</v>
      </c>
      <c r="E1179" s="16">
        <f>MAX(0, (calculations!A1179-inputs!$C$5)*inputs!$B$5)</f>
        <v>0</v>
      </c>
      <c r="F1179" s="19">
        <f>MAX(0,inputs!$B$13*(MIN(calculations!A1179,inputs!$C$14)-inputs!$C$13))+MAX(0,inputs!$B$14*(calculations!A1179-inputs!$C$14))</f>
        <v>6343.85</v>
      </c>
      <c r="G1179" s="22">
        <f>MAX(MIN((calculations!A1179-inputs!$B$21)/10000,100%),0) * inputs!$B$18</f>
        <v>2636.4</v>
      </c>
      <c r="H1179" s="22">
        <f>IF(AND(inputs!$B$35="YES", calculations!A1179&gt;=inputs!$B$36,calculations!A1179&lt;inputs!$B$37),inputs!$B$38*MIN(2,inputs!$B$17),0)</f>
        <v>0</v>
      </c>
      <c r="I1179" s="25">
        <f>MIN(inputs!$B$32,A1179)</f>
        <v>20000</v>
      </c>
      <c r="J1179" s="25">
        <f>inputs!$B$29*(1+inputs!$B$33)-MAX(0,inputs!$B$31*(I1179-inputs!$B$30))</f>
        <v>46486.999999999993</v>
      </c>
      <c r="K1179" s="26">
        <f t="shared" si="234"/>
        <v>20000</v>
      </c>
      <c r="L1179" s="25">
        <f>MAX(0,J1179*(1+inputs!$B$33)-MAX(0,inputs!$B$31*(K1179-inputs!$B$30)))</f>
        <v>47184.304999999986</v>
      </c>
      <c r="M1179" s="26">
        <f t="shared" si="235"/>
        <v>30855.555555555555</v>
      </c>
      <c r="N1179" s="25">
        <f>MAX(0,L1179*(1+inputs!$B$33)-MAX(0,inputs!$B$31*(M1179-inputs!$B$30)))</f>
        <v>46931.629574999977</v>
      </c>
      <c r="O1179" s="26">
        <f t="shared" si="236"/>
        <v>41711.111111111109</v>
      </c>
      <c r="P1179" s="25">
        <f>MAX(0,N1179*(1+inputs!$B$33)-MAX(0,inputs!$B$31*(O1179-inputs!$B$30)))</f>
        <v>45698.164018624972</v>
      </c>
      <c r="Q1179" s="26">
        <f t="shared" si="237"/>
        <v>52566.666666666672</v>
      </c>
      <c r="R1179" s="25">
        <f>MAX(0,P1179*(1+inputs!$B$33)-MAX(0,inputs!$B$31*(Q1179-inputs!$B$30)))</f>
        <v>43469.196478904341</v>
      </c>
      <c r="S1179" s="26">
        <f t="shared" si="238"/>
        <v>63422.222222222219</v>
      </c>
      <c r="T1179" s="25">
        <f>MAX(0,R1179*(1+inputs!$B$33)-MAX(0,inputs!$B$31*(S1179-inputs!$B$30)))</f>
        <v>40229.794426087901</v>
      </c>
      <c r="U1179" s="26">
        <f t="shared" si="239"/>
        <v>74277.777777777781</v>
      </c>
      <c r="V1179" s="25">
        <f>MAX(0,T1179*(1+inputs!$B$33)-MAX(0,inputs!$B$31*(U1179-inputs!$B$30)))</f>
        <v>35964.801342479215</v>
      </c>
      <c r="W1179" s="26">
        <f t="shared" si="240"/>
        <v>85133.333333333343</v>
      </c>
      <c r="X1179" s="25">
        <f>MAX(0,V1179*(1+inputs!$B$33)-MAX(0,inputs!$B$31*(W1179-inputs!$B$30)))</f>
        <v>30658.833362616395</v>
      </c>
      <c r="Y1179" s="26">
        <f t="shared" si="241"/>
        <v>95988.888888888891</v>
      </c>
      <c r="Z1179" s="25">
        <f>MAX(0,X1179*(1+inputs!$B$33)-MAX(0,inputs!$B$31*(Y1179-inputs!$B$30)))</f>
        <v>24296.275863055638</v>
      </c>
      <c r="AA1179" s="25">
        <f>MAX(0,Y1179*(1+inputs!$B$33)-MAX(0,inputs!$B$31*(Z1179-inputs!$B$30)))</f>
        <v>97058.617394547211</v>
      </c>
      <c r="AB1179" s="26">
        <f t="shared" si="242"/>
        <v>117700</v>
      </c>
      <c r="AC1179" s="25">
        <f>MAX(0,AA1179*(1+inputs!$B$33)-MAX(0,inputs!$B$31*(AB1179-inputs!$B$30)))</f>
        <v>89738.056655465407</v>
      </c>
      <c r="AD1179" s="26">
        <f>IF(inputs!$B$27="YES",MAX(0,inputs!$B$31*(AB1179-inputs!$B$30)),0)</f>
        <v>0</v>
      </c>
      <c r="AE1179" s="3">
        <f t="shared" si="243"/>
        <v>47032.05</v>
      </c>
      <c r="AF1179" s="1">
        <f t="shared" si="246"/>
        <v>0.62</v>
      </c>
      <c r="AG1179" s="8">
        <f t="shared" si="244"/>
        <v>70667.95</v>
      </c>
    </row>
    <row r="1180" spans="1:33" x14ac:dyDescent="0.2">
      <c r="A1180" s="11">
        <f t="shared" si="245"/>
        <v>117800</v>
      </c>
      <c r="B1180" s="15">
        <f>inputs!$C$3-MAX(0,MIN((calculations!A1180-inputs!$B$8)*0.5,inputs!$C$3))+IF(AND(inputs!$B$23="YES",A1180&lt;=inputs!$B$25),inputs!$B$24,0)</f>
        <v>3670</v>
      </c>
      <c r="C1180" s="15">
        <f>MAX(0,MIN(A1180-B1180,inputs!$C$4)*inputs!$B$3)</f>
        <v>7540.2000000000007</v>
      </c>
      <c r="D1180" s="16">
        <f>MAX(0,(MIN(A1180,inputs!$C$5)-(inputs!$C$4+B1180))*inputs!$B$4)</f>
        <v>30571.600000000002</v>
      </c>
      <c r="E1180" s="16">
        <f>MAX(0, (calculations!A1180-inputs!$C$5)*inputs!$B$5)</f>
        <v>0</v>
      </c>
      <c r="F1180" s="19">
        <f>MAX(0,inputs!$B$13*(MIN(calculations!A1180,inputs!$C$14)-inputs!$C$13))+MAX(0,inputs!$B$14*(calculations!A1180-inputs!$C$14))</f>
        <v>6345.85</v>
      </c>
      <c r="G1180" s="22">
        <f>MAX(MIN((calculations!A1180-inputs!$B$21)/10000,100%),0) * inputs!$B$18</f>
        <v>2636.4</v>
      </c>
      <c r="H1180" s="22">
        <f>IF(AND(inputs!$B$35="YES", calculations!A1180&gt;=inputs!$B$36,calculations!A1180&lt;inputs!$B$37),inputs!$B$38*MIN(2,inputs!$B$17),0)</f>
        <v>0</v>
      </c>
      <c r="I1180" s="25">
        <f>MIN(inputs!$B$32,A1180)</f>
        <v>20000</v>
      </c>
      <c r="J1180" s="25">
        <f>inputs!$B$29*(1+inputs!$B$33)-MAX(0,inputs!$B$31*(I1180-inputs!$B$30))</f>
        <v>46486.999999999993</v>
      </c>
      <c r="K1180" s="26">
        <f t="shared" si="234"/>
        <v>20000</v>
      </c>
      <c r="L1180" s="25">
        <f>MAX(0,J1180*(1+inputs!$B$33)-MAX(0,inputs!$B$31*(K1180-inputs!$B$30)))</f>
        <v>47184.304999999986</v>
      </c>
      <c r="M1180" s="26">
        <f t="shared" si="235"/>
        <v>30866.666666666664</v>
      </c>
      <c r="N1180" s="25">
        <f>MAX(0,L1180*(1+inputs!$B$33)-MAX(0,inputs!$B$31*(M1180-inputs!$B$30)))</f>
        <v>46930.629574999977</v>
      </c>
      <c r="O1180" s="26">
        <f t="shared" si="236"/>
        <v>41733.333333333328</v>
      </c>
      <c r="P1180" s="25">
        <f>MAX(0,N1180*(1+inputs!$B$33)-MAX(0,inputs!$B$31*(O1180-inputs!$B$30)))</f>
        <v>45695.149018624972</v>
      </c>
      <c r="Q1180" s="26">
        <f t="shared" si="237"/>
        <v>52600</v>
      </c>
      <c r="R1180" s="25">
        <f>MAX(0,P1180*(1+inputs!$B$33)-MAX(0,inputs!$B$31*(Q1180-inputs!$B$30)))</f>
        <v>43463.13625390434</v>
      </c>
      <c r="S1180" s="26">
        <f t="shared" si="238"/>
        <v>63466.666666666664</v>
      </c>
      <c r="T1180" s="25">
        <f>MAX(0,R1180*(1+inputs!$B$33)-MAX(0,inputs!$B$31*(S1180-inputs!$B$30)))</f>
        <v>40219.643297712901</v>
      </c>
      <c r="U1180" s="26">
        <f t="shared" si="239"/>
        <v>74333.333333333343</v>
      </c>
      <c r="V1180" s="25">
        <f>MAX(0,T1180*(1+inputs!$B$33)-MAX(0,inputs!$B$31*(U1180-inputs!$B$30)))</f>
        <v>35949.497947178585</v>
      </c>
      <c r="W1180" s="26">
        <f t="shared" si="240"/>
        <v>85200</v>
      </c>
      <c r="X1180" s="25">
        <f>MAX(0,V1180*(1+inputs!$B$33)-MAX(0,inputs!$B$31*(W1180-inputs!$B$30)))</f>
        <v>30637.300416386261</v>
      </c>
      <c r="Y1180" s="26">
        <f t="shared" si="241"/>
        <v>96066.666666666672</v>
      </c>
      <c r="Z1180" s="25">
        <f>MAX(0,X1180*(1+inputs!$B$33)-MAX(0,inputs!$B$31*(Y1180-inputs!$B$30)))</f>
        <v>24267.419922632049</v>
      </c>
      <c r="AA1180" s="25">
        <f>MAX(0,Y1180*(1+inputs!$B$33)-MAX(0,inputs!$B$31*(Z1180-inputs!$B$30)))</f>
        <v>97140.158873629771</v>
      </c>
      <c r="AB1180" s="26">
        <f t="shared" si="242"/>
        <v>117800</v>
      </c>
      <c r="AC1180" s="25">
        <f>MAX(0,AA1180*(1+inputs!$B$33)-MAX(0,inputs!$B$31*(AB1180-inputs!$B$30)))</f>
        <v>89811.821256734213</v>
      </c>
      <c r="AD1180" s="26">
        <f>IF(inputs!$B$27="YES",MAX(0,inputs!$B$31*(AB1180-inputs!$B$30)),0)</f>
        <v>0</v>
      </c>
      <c r="AE1180" s="3">
        <f t="shared" si="243"/>
        <v>47094.05</v>
      </c>
      <c r="AF1180" s="1">
        <f t="shared" si="246"/>
        <v>0.62</v>
      </c>
      <c r="AG1180" s="8">
        <f t="shared" si="244"/>
        <v>70705.95</v>
      </c>
    </row>
    <row r="1181" spans="1:33" x14ac:dyDescent="0.2">
      <c r="A1181" s="11">
        <f t="shared" si="245"/>
        <v>117900</v>
      </c>
      <c r="B1181" s="15">
        <f>inputs!$C$3-MAX(0,MIN((calculations!A1181-inputs!$B$8)*0.5,inputs!$C$3))+IF(AND(inputs!$B$23="YES",A1181&lt;=inputs!$B$25),inputs!$B$24,0)</f>
        <v>3620</v>
      </c>
      <c r="C1181" s="15">
        <f>MAX(0,MIN(A1181-B1181,inputs!$C$4)*inputs!$B$3)</f>
        <v>7540.2000000000007</v>
      </c>
      <c r="D1181" s="16">
        <f>MAX(0,(MIN(A1181,inputs!$C$5)-(inputs!$C$4+B1181))*inputs!$B$4)</f>
        <v>30631.600000000002</v>
      </c>
      <c r="E1181" s="16">
        <f>MAX(0, (calculations!A1181-inputs!$C$5)*inputs!$B$5)</f>
        <v>0</v>
      </c>
      <c r="F1181" s="19">
        <f>MAX(0,inputs!$B$13*(MIN(calculations!A1181,inputs!$C$14)-inputs!$C$13))+MAX(0,inputs!$B$14*(calculations!A1181-inputs!$C$14))</f>
        <v>6347.85</v>
      </c>
      <c r="G1181" s="22">
        <f>MAX(MIN((calculations!A1181-inputs!$B$21)/10000,100%),0) * inputs!$B$18</f>
        <v>2636.4</v>
      </c>
      <c r="H1181" s="22">
        <f>IF(AND(inputs!$B$35="YES", calculations!A1181&gt;=inputs!$B$36,calculations!A1181&lt;inputs!$B$37),inputs!$B$38*MIN(2,inputs!$B$17),0)</f>
        <v>0</v>
      </c>
      <c r="I1181" s="25">
        <f>MIN(inputs!$B$32,A1181)</f>
        <v>20000</v>
      </c>
      <c r="J1181" s="25">
        <f>inputs!$B$29*(1+inputs!$B$33)-MAX(0,inputs!$B$31*(I1181-inputs!$B$30))</f>
        <v>46486.999999999993</v>
      </c>
      <c r="K1181" s="26">
        <f t="shared" si="234"/>
        <v>20000</v>
      </c>
      <c r="L1181" s="25">
        <f>MAX(0,J1181*(1+inputs!$B$33)-MAX(0,inputs!$B$31*(K1181-inputs!$B$30)))</f>
        <v>47184.304999999986</v>
      </c>
      <c r="M1181" s="26">
        <f t="shared" si="235"/>
        <v>30877.777777777777</v>
      </c>
      <c r="N1181" s="25">
        <f>MAX(0,L1181*(1+inputs!$B$33)-MAX(0,inputs!$B$31*(M1181-inputs!$B$30)))</f>
        <v>46929.629574999977</v>
      </c>
      <c r="O1181" s="26">
        <f t="shared" si="236"/>
        <v>41755.555555555555</v>
      </c>
      <c r="P1181" s="25">
        <f>MAX(0,N1181*(1+inputs!$B$33)-MAX(0,inputs!$B$31*(O1181-inputs!$B$30)))</f>
        <v>45692.134018624973</v>
      </c>
      <c r="Q1181" s="26">
        <f t="shared" si="237"/>
        <v>52633.333333333328</v>
      </c>
      <c r="R1181" s="25">
        <f>MAX(0,P1181*(1+inputs!$B$33)-MAX(0,inputs!$B$31*(Q1181-inputs!$B$30)))</f>
        <v>43457.076028904339</v>
      </c>
      <c r="S1181" s="26">
        <f t="shared" si="238"/>
        <v>63511.111111111109</v>
      </c>
      <c r="T1181" s="25">
        <f>MAX(0,R1181*(1+inputs!$B$33)-MAX(0,inputs!$B$31*(S1181-inputs!$B$30)))</f>
        <v>40209.4921693379</v>
      </c>
      <c r="U1181" s="26">
        <f t="shared" si="239"/>
        <v>74388.888888888891</v>
      </c>
      <c r="V1181" s="25">
        <f>MAX(0,T1181*(1+inputs!$B$33)-MAX(0,inputs!$B$31*(U1181-inputs!$B$30)))</f>
        <v>35934.194551877961</v>
      </c>
      <c r="W1181" s="26">
        <f t="shared" si="240"/>
        <v>85266.666666666657</v>
      </c>
      <c r="X1181" s="25">
        <f>MAX(0,V1181*(1+inputs!$B$33)-MAX(0,inputs!$B$31*(W1181-inputs!$B$30)))</f>
        <v>30615.76747015613</v>
      </c>
      <c r="Y1181" s="26">
        <f t="shared" si="241"/>
        <v>96144.444444444438</v>
      </c>
      <c r="Z1181" s="25">
        <f>MAX(0,X1181*(1+inputs!$B$33)-MAX(0,inputs!$B$31*(Y1181-inputs!$B$30)))</f>
        <v>24238.56398220847</v>
      </c>
      <c r="AA1181" s="25">
        <f>MAX(0,Y1181*(1+inputs!$B$33)-MAX(0,inputs!$B$31*(Z1181-inputs!$B$30)))</f>
        <v>97221.700352712331</v>
      </c>
      <c r="AB1181" s="26">
        <f t="shared" si="242"/>
        <v>117900</v>
      </c>
      <c r="AC1181" s="25">
        <f>MAX(0,AA1181*(1+inputs!$B$33)-MAX(0,inputs!$B$31*(AB1181-inputs!$B$30)))</f>
        <v>89885.585858003004</v>
      </c>
      <c r="AD1181" s="26">
        <f>IF(inputs!$B$27="YES",MAX(0,inputs!$B$31*(AB1181-inputs!$B$30)),0)</f>
        <v>0</v>
      </c>
      <c r="AE1181" s="3">
        <f t="shared" si="243"/>
        <v>47156.05</v>
      </c>
      <c r="AF1181" s="1">
        <f t="shared" si="246"/>
        <v>0.62</v>
      </c>
      <c r="AG1181" s="8">
        <f t="shared" si="244"/>
        <v>70743.95</v>
      </c>
    </row>
    <row r="1182" spans="1:33" x14ac:dyDescent="0.2">
      <c r="A1182" s="11">
        <f t="shared" si="245"/>
        <v>118000</v>
      </c>
      <c r="B1182" s="15">
        <f>inputs!$C$3-MAX(0,MIN((calculations!A1182-inputs!$B$8)*0.5,inputs!$C$3))+IF(AND(inputs!$B$23="YES",A1182&lt;=inputs!$B$25),inputs!$B$24,0)</f>
        <v>3570</v>
      </c>
      <c r="C1182" s="15">
        <f>MAX(0,MIN(A1182-B1182,inputs!$C$4)*inputs!$B$3)</f>
        <v>7540.2000000000007</v>
      </c>
      <c r="D1182" s="16">
        <f>MAX(0,(MIN(A1182,inputs!$C$5)-(inputs!$C$4+B1182))*inputs!$B$4)</f>
        <v>30691.600000000002</v>
      </c>
      <c r="E1182" s="16">
        <f>MAX(0, (calculations!A1182-inputs!$C$5)*inputs!$B$5)</f>
        <v>0</v>
      </c>
      <c r="F1182" s="19">
        <f>MAX(0,inputs!$B$13*(MIN(calculations!A1182,inputs!$C$14)-inputs!$C$13))+MAX(0,inputs!$B$14*(calculations!A1182-inputs!$C$14))</f>
        <v>6349.85</v>
      </c>
      <c r="G1182" s="22">
        <f>MAX(MIN((calculations!A1182-inputs!$B$21)/10000,100%),0) * inputs!$B$18</f>
        <v>2636.4</v>
      </c>
      <c r="H1182" s="22">
        <f>IF(AND(inputs!$B$35="YES", calculations!A1182&gt;=inputs!$B$36,calculations!A1182&lt;inputs!$B$37),inputs!$B$38*MIN(2,inputs!$B$17),0)</f>
        <v>0</v>
      </c>
      <c r="I1182" s="25">
        <f>MIN(inputs!$B$32,A1182)</f>
        <v>20000</v>
      </c>
      <c r="J1182" s="25">
        <f>inputs!$B$29*(1+inputs!$B$33)-MAX(0,inputs!$B$31*(I1182-inputs!$B$30))</f>
        <v>46486.999999999993</v>
      </c>
      <c r="K1182" s="26">
        <f t="shared" si="234"/>
        <v>20000</v>
      </c>
      <c r="L1182" s="25">
        <f>MAX(0,J1182*(1+inputs!$B$33)-MAX(0,inputs!$B$31*(K1182-inputs!$B$30)))</f>
        <v>47184.304999999986</v>
      </c>
      <c r="M1182" s="26">
        <f t="shared" si="235"/>
        <v>30888.888888888891</v>
      </c>
      <c r="N1182" s="25">
        <f>MAX(0,L1182*(1+inputs!$B$33)-MAX(0,inputs!$B$31*(M1182-inputs!$B$30)))</f>
        <v>46928.629574999977</v>
      </c>
      <c r="O1182" s="26">
        <f t="shared" si="236"/>
        <v>41777.777777777781</v>
      </c>
      <c r="P1182" s="25">
        <f>MAX(0,N1182*(1+inputs!$B$33)-MAX(0,inputs!$B$31*(O1182-inputs!$B$30)))</f>
        <v>45689.119018624973</v>
      </c>
      <c r="Q1182" s="26">
        <f t="shared" si="237"/>
        <v>52666.666666666672</v>
      </c>
      <c r="R1182" s="25">
        <f>MAX(0,P1182*(1+inputs!$B$33)-MAX(0,inputs!$B$31*(Q1182-inputs!$B$30)))</f>
        <v>43451.015803904338</v>
      </c>
      <c r="S1182" s="26">
        <f t="shared" si="238"/>
        <v>63555.555555555555</v>
      </c>
      <c r="T1182" s="25">
        <f>MAX(0,R1182*(1+inputs!$B$33)-MAX(0,inputs!$B$31*(S1182-inputs!$B$30)))</f>
        <v>40199.3410409629</v>
      </c>
      <c r="U1182" s="26">
        <f t="shared" si="239"/>
        <v>74444.444444444438</v>
      </c>
      <c r="V1182" s="25">
        <f>MAX(0,T1182*(1+inputs!$B$33)-MAX(0,inputs!$B$31*(U1182-inputs!$B$30)))</f>
        <v>35918.891156577338</v>
      </c>
      <c r="W1182" s="26">
        <f t="shared" si="240"/>
        <v>85333.333333333343</v>
      </c>
      <c r="X1182" s="25">
        <f>MAX(0,V1182*(1+inputs!$B$33)-MAX(0,inputs!$B$31*(W1182-inputs!$B$30)))</f>
        <v>30594.234523925988</v>
      </c>
      <c r="Y1182" s="26">
        <f t="shared" si="241"/>
        <v>96222.222222222219</v>
      </c>
      <c r="Z1182" s="25">
        <f>MAX(0,X1182*(1+inputs!$B$33)-MAX(0,inputs!$B$31*(Y1182-inputs!$B$30)))</f>
        <v>24209.708041784877</v>
      </c>
      <c r="AA1182" s="25">
        <f>MAX(0,Y1182*(1+inputs!$B$33)-MAX(0,inputs!$B$31*(Z1182-inputs!$B$30)))</f>
        <v>97303.241831794905</v>
      </c>
      <c r="AB1182" s="26">
        <f t="shared" si="242"/>
        <v>118000</v>
      </c>
      <c r="AC1182" s="25">
        <f>MAX(0,AA1182*(1+inputs!$B$33)-MAX(0,inputs!$B$31*(AB1182-inputs!$B$30)))</f>
        <v>89959.350459271824</v>
      </c>
      <c r="AD1182" s="26">
        <f>IF(inputs!$B$27="YES",MAX(0,inputs!$B$31*(AB1182-inputs!$B$30)),0)</f>
        <v>0</v>
      </c>
      <c r="AE1182" s="3">
        <f t="shared" si="243"/>
        <v>47218.05</v>
      </c>
      <c r="AF1182" s="1">
        <f t="shared" si="246"/>
        <v>0.62</v>
      </c>
      <c r="AG1182" s="8">
        <f t="shared" si="244"/>
        <v>70781.95</v>
      </c>
    </row>
    <row r="1183" spans="1:33" x14ac:dyDescent="0.2">
      <c r="A1183" s="11">
        <f t="shared" si="245"/>
        <v>118100</v>
      </c>
      <c r="B1183" s="15">
        <f>inputs!$C$3-MAX(0,MIN((calculations!A1183-inputs!$B$8)*0.5,inputs!$C$3))+IF(AND(inputs!$B$23="YES",A1183&lt;=inputs!$B$25),inputs!$B$24,0)</f>
        <v>3520</v>
      </c>
      <c r="C1183" s="15">
        <f>MAX(0,MIN(A1183-B1183,inputs!$C$4)*inputs!$B$3)</f>
        <v>7540.2000000000007</v>
      </c>
      <c r="D1183" s="16">
        <f>MAX(0,(MIN(A1183,inputs!$C$5)-(inputs!$C$4+B1183))*inputs!$B$4)</f>
        <v>30751.600000000002</v>
      </c>
      <c r="E1183" s="16">
        <f>MAX(0, (calculations!A1183-inputs!$C$5)*inputs!$B$5)</f>
        <v>0</v>
      </c>
      <c r="F1183" s="19">
        <f>MAX(0,inputs!$B$13*(MIN(calculations!A1183,inputs!$C$14)-inputs!$C$13))+MAX(0,inputs!$B$14*(calculations!A1183-inputs!$C$14))</f>
        <v>6351.85</v>
      </c>
      <c r="G1183" s="22">
        <f>MAX(MIN((calculations!A1183-inputs!$B$21)/10000,100%),0) * inputs!$B$18</f>
        <v>2636.4</v>
      </c>
      <c r="H1183" s="22">
        <f>IF(AND(inputs!$B$35="YES", calculations!A1183&gt;=inputs!$B$36,calculations!A1183&lt;inputs!$B$37),inputs!$B$38*MIN(2,inputs!$B$17),0)</f>
        <v>0</v>
      </c>
      <c r="I1183" s="25">
        <f>MIN(inputs!$B$32,A1183)</f>
        <v>20000</v>
      </c>
      <c r="J1183" s="25">
        <f>inputs!$B$29*(1+inputs!$B$33)-MAX(0,inputs!$B$31*(I1183-inputs!$B$30))</f>
        <v>46486.999999999993</v>
      </c>
      <c r="K1183" s="26">
        <f t="shared" si="234"/>
        <v>20000</v>
      </c>
      <c r="L1183" s="25">
        <f>MAX(0,J1183*(1+inputs!$B$33)-MAX(0,inputs!$B$31*(K1183-inputs!$B$30)))</f>
        <v>47184.304999999986</v>
      </c>
      <c r="M1183" s="26">
        <f t="shared" si="235"/>
        <v>30900</v>
      </c>
      <c r="N1183" s="25">
        <f>MAX(0,L1183*(1+inputs!$B$33)-MAX(0,inputs!$B$31*(M1183-inputs!$B$30)))</f>
        <v>46927.629574999977</v>
      </c>
      <c r="O1183" s="26">
        <f t="shared" si="236"/>
        <v>41800</v>
      </c>
      <c r="P1183" s="25">
        <f>MAX(0,N1183*(1+inputs!$B$33)-MAX(0,inputs!$B$31*(O1183-inputs!$B$30)))</f>
        <v>45686.104018624967</v>
      </c>
      <c r="Q1183" s="26">
        <f t="shared" si="237"/>
        <v>52700</v>
      </c>
      <c r="R1183" s="25">
        <f>MAX(0,P1183*(1+inputs!$B$33)-MAX(0,inputs!$B$31*(Q1183-inputs!$B$30)))</f>
        <v>43444.955578904337</v>
      </c>
      <c r="S1183" s="26">
        <f t="shared" si="238"/>
        <v>63600</v>
      </c>
      <c r="T1183" s="25">
        <f>MAX(0,R1183*(1+inputs!$B$33)-MAX(0,inputs!$B$31*(S1183-inputs!$B$30)))</f>
        <v>40189.189912587899</v>
      </c>
      <c r="U1183" s="26">
        <f t="shared" si="239"/>
        <v>74500</v>
      </c>
      <c r="V1183" s="25">
        <f>MAX(0,T1183*(1+inputs!$B$33)-MAX(0,inputs!$B$31*(U1183-inputs!$B$30)))</f>
        <v>35903.587761276714</v>
      </c>
      <c r="W1183" s="26">
        <f t="shared" si="240"/>
        <v>85400</v>
      </c>
      <c r="X1183" s="25">
        <f>MAX(0,V1183*(1+inputs!$B$33)-MAX(0,inputs!$B$31*(W1183-inputs!$B$30)))</f>
        <v>30572.701577695861</v>
      </c>
      <c r="Y1183" s="26">
        <f t="shared" si="241"/>
        <v>96300</v>
      </c>
      <c r="Z1183" s="25">
        <f>MAX(0,X1183*(1+inputs!$B$33)-MAX(0,inputs!$B$31*(Y1183-inputs!$B$30)))</f>
        <v>24180.852101361299</v>
      </c>
      <c r="AA1183" s="25">
        <f>MAX(0,Y1183*(1+inputs!$B$33)-MAX(0,inputs!$B$31*(Z1183-inputs!$B$30)))</f>
        <v>97384.783310877465</v>
      </c>
      <c r="AB1183" s="26">
        <f t="shared" si="242"/>
        <v>118100</v>
      </c>
      <c r="AC1183" s="25">
        <f>MAX(0,AA1183*(1+inputs!$B$33)-MAX(0,inputs!$B$31*(AB1183-inputs!$B$30)))</f>
        <v>90033.115060540615</v>
      </c>
      <c r="AD1183" s="26">
        <f>IF(inputs!$B$27="YES",MAX(0,inputs!$B$31*(AB1183-inputs!$B$30)),0)</f>
        <v>0</v>
      </c>
      <c r="AE1183" s="3">
        <f t="shared" si="243"/>
        <v>47280.05</v>
      </c>
      <c r="AF1183" s="1">
        <f t="shared" si="246"/>
        <v>0.62</v>
      </c>
      <c r="AG1183" s="8">
        <f t="shared" si="244"/>
        <v>70819.95</v>
      </c>
    </row>
    <row r="1184" spans="1:33" x14ac:dyDescent="0.2">
      <c r="A1184" s="11">
        <f t="shared" si="245"/>
        <v>118200</v>
      </c>
      <c r="B1184" s="15">
        <f>inputs!$C$3-MAX(0,MIN((calculations!A1184-inputs!$B$8)*0.5,inputs!$C$3))+IF(AND(inputs!$B$23="YES",A1184&lt;=inputs!$B$25),inputs!$B$24,0)</f>
        <v>3470</v>
      </c>
      <c r="C1184" s="15">
        <f>MAX(0,MIN(A1184-B1184,inputs!$C$4)*inputs!$B$3)</f>
        <v>7540.2000000000007</v>
      </c>
      <c r="D1184" s="16">
        <f>MAX(0,(MIN(A1184,inputs!$C$5)-(inputs!$C$4+B1184))*inputs!$B$4)</f>
        <v>30811.600000000002</v>
      </c>
      <c r="E1184" s="16">
        <f>MAX(0, (calculations!A1184-inputs!$C$5)*inputs!$B$5)</f>
        <v>0</v>
      </c>
      <c r="F1184" s="19">
        <f>MAX(0,inputs!$B$13*(MIN(calculations!A1184,inputs!$C$14)-inputs!$C$13))+MAX(0,inputs!$B$14*(calculations!A1184-inputs!$C$14))</f>
        <v>6353.85</v>
      </c>
      <c r="G1184" s="22">
        <f>MAX(MIN((calculations!A1184-inputs!$B$21)/10000,100%),0) * inputs!$B$18</f>
        <v>2636.4</v>
      </c>
      <c r="H1184" s="22">
        <f>IF(AND(inputs!$B$35="YES", calculations!A1184&gt;=inputs!$B$36,calculations!A1184&lt;inputs!$B$37),inputs!$B$38*MIN(2,inputs!$B$17),0)</f>
        <v>0</v>
      </c>
      <c r="I1184" s="25">
        <f>MIN(inputs!$B$32,A1184)</f>
        <v>20000</v>
      </c>
      <c r="J1184" s="25">
        <f>inputs!$B$29*(1+inputs!$B$33)-MAX(0,inputs!$B$31*(I1184-inputs!$B$30))</f>
        <v>46486.999999999993</v>
      </c>
      <c r="K1184" s="26">
        <f t="shared" si="234"/>
        <v>20000</v>
      </c>
      <c r="L1184" s="25">
        <f>MAX(0,J1184*(1+inputs!$B$33)-MAX(0,inputs!$B$31*(K1184-inputs!$B$30)))</f>
        <v>47184.304999999986</v>
      </c>
      <c r="M1184" s="26">
        <f t="shared" si="235"/>
        <v>30911.111111111109</v>
      </c>
      <c r="N1184" s="25">
        <f>MAX(0,L1184*(1+inputs!$B$33)-MAX(0,inputs!$B$31*(M1184-inputs!$B$30)))</f>
        <v>46926.629574999977</v>
      </c>
      <c r="O1184" s="26">
        <f t="shared" si="236"/>
        <v>41822.222222222219</v>
      </c>
      <c r="P1184" s="25">
        <f>MAX(0,N1184*(1+inputs!$B$33)-MAX(0,inputs!$B$31*(O1184-inputs!$B$30)))</f>
        <v>45683.089018624967</v>
      </c>
      <c r="Q1184" s="26">
        <f t="shared" si="237"/>
        <v>52733.333333333328</v>
      </c>
      <c r="R1184" s="25">
        <f>MAX(0,P1184*(1+inputs!$B$33)-MAX(0,inputs!$B$31*(Q1184-inputs!$B$30)))</f>
        <v>43438.895353904336</v>
      </c>
      <c r="S1184" s="26">
        <f t="shared" si="238"/>
        <v>63644.444444444445</v>
      </c>
      <c r="T1184" s="25">
        <f>MAX(0,R1184*(1+inputs!$B$33)-MAX(0,inputs!$B$31*(S1184-inputs!$B$30)))</f>
        <v>40179.038784212891</v>
      </c>
      <c r="U1184" s="26">
        <f t="shared" si="239"/>
        <v>74555.555555555562</v>
      </c>
      <c r="V1184" s="25">
        <f>MAX(0,T1184*(1+inputs!$B$33)-MAX(0,inputs!$B$31*(U1184-inputs!$B$30)))</f>
        <v>35888.284365976077</v>
      </c>
      <c r="W1184" s="26">
        <f t="shared" si="240"/>
        <v>85466.666666666657</v>
      </c>
      <c r="X1184" s="25">
        <f>MAX(0,V1184*(1+inputs!$B$33)-MAX(0,inputs!$B$31*(W1184-inputs!$B$30)))</f>
        <v>30551.168631465716</v>
      </c>
      <c r="Y1184" s="26">
        <f t="shared" si="241"/>
        <v>96377.777777777781</v>
      </c>
      <c r="Z1184" s="25">
        <f>MAX(0,X1184*(1+inputs!$B$33)-MAX(0,inputs!$B$31*(Y1184-inputs!$B$30)))</f>
        <v>24151.996160937699</v>
      </c>
      <c r="AA1184" s="25">
        <f>MAX(0,Y1184*(1+inputs!$B$33)-MAX(0,inputs!$B$31*(Z1184-inputs!$B$30)))</f>
        <v>97466.324789960039</v>
      </c>
      <c r="AB1184" s="26">
        <f t="shared" si="242"/>
        <v>118200</v>
      </c>
      <c r="AC1184" s="25">
        <f>MAX(0,AA1184*(1+inputs!$B$33)-MAX(0,inputs!$B$31*(AB1184-inputs!$B$30)))</f>
        <v>90106.879661809435</v>
      </c>
      <c r="AD1184" s="26">
        <f>IF(inputs!$B$27="YES",MAX(0,inputs!$B$31*(AB1184-inputs!$B$30)),0)</f>
        <v>0</v>
      </c>
      <c r="AE1184" s="3">
        <f t="shared" si="243"/>
        <v>47342.05</v>
      </c>
      <c r="AF1184" s="1">
        <f t="shared" si="246"/>
        <v>0.62</v>
      </c>
      <c r="AG1184" s="8">
        <f t="shared" si="244"/>
        <v>70857.95</v>
      </c>
    </row>
    <row r="1185" spans="1:33" x14ac:dyDescent="0.2">
      <c r="A1185" s="11">
        <f t="shared" si="245"/>
        <v>118300</v>
      </c>
      <c r="B1185" s="15">
        <f>inputs!$C$3-MAX(0,MIN((calculations!A1185-inputs!$B$8)*0.5,inputs!$C$3))+IF(AND(inputs!$B$23="YES",A1185&lt;=inputs!$B$25),inputs!$B$24,0)</f>
        <v>3420</v>
      </c>
      <c r="C1185" s="15">
        <f>MAX(0,MIN(A1185-B1185,inputs!$C$4)*inputs!$B$3)</f>
        <v>7540.2000000000007</v>
      </c>
      <c r="D1185" s="16">
        <f>MAX(0,(MIN(A1185,inputs!$C$5)-(inputs!$C$4+B1185))*inputs!$B$4)</f>
        <v>30871.600000000002</v>
      </c>
      <c r="E1185" s="16">
        <f>MAX(0, (calculations!A1185-inputs!$C$5)*inputs!$B$5)</f>
        <v>0</v>
      </c>
      <c r="F1185" s="19">
        <f>MAX(0,inputs!$B$13*(MIN(calculations!A1185,inputs!$C$14)-inputs!$C$13))+MAX(0,inputs!$B$14*(calculations!A1185-inputs!$C$14))</f>
        <v>6355.85</v>
      </c>
      <c r="G1185" s="22">
        <f>MAX(MIN((calculations!A1185-inputs!$B$21)/10000,100%),0) * inputs!$B$18</f>
        <v>2636.4</v>
      </c>
      <c r="H1185" s="22">
        <f>IF(AND(inputs!$B$35="YES", calculations!A1185&gt;=inputs!$B$36,calculations!A1185&lt;inputs!$B$37),inputs!$B$38*MIN(2,inputs!$B$17),0)</f>
        <v>0</v>
      </c>
      <c r="I1185" s="25">
        <f>MIN(inputs!$B$32,A1185)</f>
        <v>20000</v>
      </c>
      <c r="J1185" s="25">
        <f>inputs!$B$29*(1+inputs!$B$33)-MAX(0,inputs!$B$31*(I1185-inputs!$B$30))</f>
        <v>46486.999999999993</v>
      </c>
      <c r="K1185" s="26">
        <f t="shared" si="234"/>
        <v>20000</v>
      </c>
      <c r="L1185" s="25">
        <f>MAX(0,J1185*(1+inputs!$B$33)-MAX(0,inputs!$B$31*(K1185-inputs!$B$30)))</f>
        <v>47184.304999999986</v>
      </c>
      <c r="M1185" s="26">
        <f t="shared" si="235"/>
        <v>30922.222222222223</v>
      </c>
      <c r="N1185" s="25">
        <f>MAX(0,L1185*(1+inputs!$B$33)-MAX(0,inputs!$B$31*(M1185-inputs!$B$30)))</f>
        <v>46925.629574999977</v>
      </c>
      <c r="O1185" s="26">
        <f t="shared" si="236"/>
        <v>41844.444444444445</v>
      </c>
      <c r="P1185" s="25">
        <f>MAX(0,N1185*(1+inputs!$B$33)-MAX(0,inputs!$B$31*(O1185-inputs!$B$30)))</f>
        <v>45680.074018624968</v>
      </c>
      <c r="Q1185" s="26">
        <f t="shared" si="237"/>
        <v>52766.666666666672</v>
      </c>
      <c r="R1185" s="25">
        <f>MAX(0,P1185*(1+inputs!$B$33)-MAX(0,inputs!$B$31*(Q1185-inputs!$B$30)))</f>
        <v>43432.835128904335</v>
      </c>
      <c r="S1185" s="26">
        <f t="shared" si="238"/>
        <v>63688.888888888891</v>
      </c>
      <c r="T1185" s="25">
        <f>MAX(0,R1185*(1+inputs!$B$33)-MAX(0,inputs!$B$31*(S1185-inputs!$B$30)))</f>
        <v>40168.887655837891</v>
      </c>
      <c r="U1185" s="26">
        <f t="shared" si="239"/>
        <v>74611.111111111109</v>
      </c>
      <c r="V1185" s="25">
        <f>MAX(0,T1185*(1+inputs!$B$33)-MAX(0,inputs!$B$31*(U1185-inputs!$B$30)))</f>
        <v>35872.980970675453</v>
      </c>
      <c r="W1185" s="26">
        <f t="shared" si="240"/>
        <v>85533.333333333343</v>
      </c>
      <c r="X1185" s="25">
        <f>MAX(0,V1185*(1+inputs!$B$33)-MAX(0,inputs!$B$31*(W1185-inputs!$B$30)))</f>
        <v>30529.635685235582</v>
      </c>
      <c r="Y1185" s="26">
        <f t="shared" si="241"/>
        <v>96455.555555555562</v>
      </c>
      <c r="Z1185" s="25">
        <f>MAX(0,X1185*(1+inputs!$B$33)-MAX(0,inputs!$B$31*(Y1185-inputs!$B$30)))</f>
        <v>24123.140220514113</v>
      </c>
      <c r="AA1185" s="25">
        <f>MAX(0,Y1185*(1+inputs!$B$33)-MAX(0,inputs!$B$31*(Z1185-inputs!$B$30)))</f>
        <v>97547.866269042614</v>
      </c>
      <c r="AB1185" s="26">
        <f t="shared" si="242"/>
        <v>118300</v>
      </c>
      <c r="AC1185" s="25">
        <f>MAX(0,AA1185*(1+inputs!$B$33)-MAX(0,inputs!$B$31*(AB1185-inputs!$B$30)))</f>
        <v>90180.64426307824</v>
      </c>
      <c r="AD1185" s="26">
        <f>IF(inputs!$B$27="YES",MAX(0,inputs!$B$31*(AB1185-inputs!$B$30)),0)</f>
        <v>0</v>
      </c>
      <c r="AE1185" s="3">
        <f t="shared" si="243"/>
        <v>47404.05</v>
      </c>
      <c r="AF1185" s="1">
        <f t="shared" si="246"/>
        <v>0.62</v>
      </c>
      <c r="AG1185" s="8">
        <f t="shared" si="244"/>
        <v>70895.95</v>
      </c>
    </row>
    <row r="1186" spans="1:33" x14ac:dyDescent="0.2">
      <c r="A1186" s="11">
        <f t="shared" si="245"/>
        <v>118400</v>
      </c>
      <c r="B1186" s="15">
        <f>inputs!$C$3-MAX(0,MIN((calculations!A1186-inputs!$B$8)*0.5,inputs!$C$3))+IF(AND(inputs!$B$23="YES",A1186&lt;=inputs!$B$25),inputs!$B$24,0)</f>
        <v>3370</v>
      </c>
      <c r="C1186" s="15">
        <f>MAX(0,MIN(A1186-B1186,inputs!$C$4)*inputs!$B$3)</f>
        <v>7540.2000000000007</v>
      </c>
      <c r="D1186" s="16">
        <f>MAX(0,(MIN(A1186,inputs!$C$5)-(inputs!$C$4+B1186))*inputs!$B$4)</f>
        <v>30931.600000000002</v>
      </c>
      <c r="E1186" s="16">
        <f>MAX(0, (calculations!A1186-inputs!$C$5)*inputs!$B$5)</f>
        <v>0</v>
      </c>
      <c r="F1186" s="19">
        <f>MAX(0,inputs!$B$13*(MIN(calculations!A1186,inputs!$C$14)-inputs!$C$13))+MAX(0,inputs!$B$14*(calculations!A1186-inputs!$C$14))</f>
        <v>6357.85</v>
      </c>
      <c r="G1186" s="22">
        <f>MAX(MIN((calculations!A1186-inputs!$B$21)/10000,100%),0) * inputs!$B$18</f>
        <v>2636.4</v>
      </c>
      <c r="H1186" s="22">
        <f>IF(AND(inputs!$B$35="YES", calculations!A1186&gt;=inputs!$B$36,calculations!A1186&lt;inputs!$B$37),inputs!$B$38*MIN(2,inputs!$B$17),0)</f>
        <v>0</v>
      </c>
      <c r="I1186" s="25">
        <f>MIN(inputs!$B$32,A1186)</f>
        <v>20000</v>
      </c>
      <c r="J1186" s="25">
        <f>inputs!$B$29*(1+inputs!$B$33)-MAX(0,inputs!$B$31*(I1186-inputs!$B$30))</f>
        <v>46486.999999999993</v>
      </c>
      <c r="K1186" s="26">
        <f t="shared" si="234"/>
        <v>20000</v>
      </c>
      <c r="L1186" s="25">
        <f>MAX(0,J1186*(1+inputs!$B$33)-MAX(0,inputs!$B$31*(K1186-inputs!$B$30)))</f>
        <v>47184.304999999986</v>
      </c>
      <c r="M1186" s="26">
        <f t="shared" si="235"/>
        <v>30933.333333333336</v>
      </c>
      <c r="N1186" s="25">
        <f>MAX(0,L1186*(1+inputs!$B$33)-MAX(0,inputs!$B$31*(M1186-inputs!$B$30)))</f>
        <v>46924.629574999977</v>
      </c>
      <c r="O1186" s="26">
        <f t="shared" si="236"/>
        <v>41866.666666666672</v>
      </c>
      <c r="P1186" s="25">
        <f>MAX(0,N1186*(1+inputs!$B$33)-MAX(0,inputs!$B$31*(O1186-inputs!$B$30)))</f>
        <v>45677.059018624968</v>
      </c>
      <c r="Q1186" s="26">
        <f t="shared" si="237"/>
        <v>52800</v>
      </c>
      <c r="R1186" s="25">
        <f>MAX(0,P1186*(1+inputs!$B$33)-MAX(0,inputs!$B$31*(Q1186-inputs!$B$30)))</f>
        <v>43426.774903904334</v>
      </c>
      <c r="S1186" s="26">
        <f t="shared" si="238"/>
        <v>63733.333333333336</v>
      </c>
      <c r="T1186" s="25">
        <f>MAX(0,R1186*(1+inputs!$B$33)-MAX(0,inputs!$B$31*(S1186-inputs!$B$30)))</f>
        <v>40158.73652746289</v>
      </c>
      <c r="U1186" s="26">
        <f t="shared" si="239"/>
        <v>74666.666666666657</v>
      </c>
      <c r="V1186" s="25">
        <f>MAX(0,T1186*(1+inputs!$B$33)-MAX(0,inputs!$B$31*(U1186-inputs!$B$30)))</f>
        <v>35857.677575374837</v>
      </c>
      <c r="W1186" s="26">
        <f t="shared" si="240"/>
        <v>85600</v>
      </c>
      <c r="X1186" s="25">
        <f>MAX(0,V1186*(1+inputs!$B$33)-MAX(0,inputs!$B$31*(W1186-inputs!$B$30)))</f>
        <v>30508.102739005455</v>
      </c>
      <c r="Y1186" s="26">
        <f t="shared" si="241"/>
        <v>96533.333333333328</v>
      </c>
      <c r="Z1186" s="25">
        <f>MAX(0,X1186*(1+inputs!$B$33)-MAX(0,inputs!$B$31*(Y1186-inputs!$B$30)))</f>
        <v>24094.284280090535</v>
      </c>
      <c r="AA1186" s="25">
        <f>MAX(0,Y1186*(1+inputs!$B$33)-MAX(0,inputs!$B$31*(Z1186-inputs!$B$30)))</f>
        <v>97629.407748125159</v>
      </c>
      <c r="AB1186" s="26">
        <f t="shared" si="242"/>
        <v>118400</v>
      </c>
      <c r="AC1186" s="25">
        <f>MAX(0,AA1186*(1+inputs!$B$33)-MAX(0,inputs!$B$31*(AB1186-inputs!$B$30)))</f>
        <v>90254.408864347031</v>
      </c>
      <c r="AD1186" s="26">
        <f>IF(inputs!$B$27="YES",MAX(0,inputs!$B$31*(AB1186-inputs!$B$30)),0)</f>
        <v>0</v>
      </c>
      <c r="AE1186" s="3">
        <f t="shared" si="243"/>
        <v>47466.05</v>
      </c>
      <c r="AF1186" s="1">
        <f t="shared" si="246"/>
        <v>0.62</v>
      </c>
      <c r="AG1186" s="8">
        <f t="shared" si="244"/>
        <v>70933.95</v>
      </c>
    </row>
    <row r="1187" spans="1:33" x14ac:dyDescent="0.2">
      <c r="A1187" s="11">
        <f t="shared" si="245"/>
        <v>118500</v>
      </c>
      <c r="B1187" s="15">
        <f>inputs!$C$3-MAX(0,MIN((calculations!A1187-inputs!$B$8)*0.5,inputs!$C$3))+IF(AND(inputs!$B$23="YES",A1187&lt;=inputs!$B$25),inputs!$B$24,0)</f>
        <v>3320</v>
      </c>
      <c r="C1187" s="15">
        <f>MAX(0,MIN(A1187-B1187,inputs!$C$4)*inputs!$B$3)</f>
        <v>7540.2000000000007</v>
      </c>
      <c r="D1187" s="16">
        <f>MAX(0,(MIN(A1187,inputs!$C$5)-(inputs!$C$4+B1187))*inputs!$B$4)</f>
        <v>30991.600000000002</v>
      </c>
      <c r="E1187" s="16">
        <f>MAX(0, (calculations!A1187-inputs!$C$5)*inputs!$B$5)</f>
        <v>0</v>
      </c>
      <c r="F1187" s="19">
        <f>MAX(0,inputs!$B$13*(MIN(calculations!A1187,inputs!$C$14)-inputs!$C$13))+MAX(0,inputs!$B$14*(calculations!A1187-inputs!$C$14))</f>
        <v>6359.85</v>
      </c>
      <c r="G1187" s="22">
        <f>MAX(MIN((calculations!A1187-inputs!$B$21)/10000,100%),0) * inputs!$B$18</f>
        <v>2636.4</v>
      </c>
      <c r="H1187" s="22">
        <f>IF(AND(inputs!$B$35="YES", calculations!A1187&gt;=inputs!$B$36,calculations!A1187&lt;inputs!$B$37),inputs!$B$38*MIN(2,inputs!$B$17),0)</f>
        <v>0</v>
      </c>
      <c r="I1187" s="25">
        <f>MIN(inputs!$B$32,A1187)</f>
        <v>20000</v>
      </c>
      <c r="J1187" s="25">
        <f>inputs!$B$29*(1+inputs!$B$33)-MAX(0,inputs!$B$31*(I1187-inputs!$B$30))</f>
        <v>46486.999999999993</v>
      </c>
      <c r="K1187" s="26">
        <f t="shared" si="234"/>
        <v>20000</v>
      </c>
      <c r="L1187" s="25">
        <f>MAX(0,J1187*(1+inputs!$B$33)-MAX(0,inputs!$B$31*(K1187-inputs!$B$30)))</f>
        <v>47184.304999999986</v>
      </c>
      <c r="M1187" s="26">
        <f t="shared" si="235"/>
        <v>30944.444444444445</v>
      </c>
      <c r="N1187" s="25">
        <f>MAX(0,L1187*(1+inputs!$B$33)-MAX(0,inputs!$B$31*(M1187-inputs!$B$30)))</f>
        <v>46923.629574999977</v>
      </c>
      <c r="O1187" s="26">
        <f t="shared" si="236"/>
        <v>41888.888888888891</v>
      </c>
      <c r="P1187" s="25">
        <f>MAX(0,N1187*(1+inputs!$B$33)-MAX(0,inputs!$B$31*(O1187-inputs!$B$30)))</f>
        <v>45674.044018624969</v>
      </c>
      <c r="Q1187" s="26">
        <f t="shared" si="237"/>
        <v>52833.333333333336</v>
      </c>
      <c r="R1187" s="25">
        <f>MAX(0,P1187*(1+inputs!$B$33)-MAX(0,inputs!$B$31*(Q1187-inputs!$B$30)))</f>
        <v>43420.71467890434</v>
      </c>
      <c r="S1187" s="26">
        <f t="shared" si="238"/>
        <v>63777.777777777781</v>
      </c>
      <c r="T1187" s="25">
        <f>MAX(0,R1187*(1+inputs!$B$33)-MAX(0,inputs!$B$31*(S1187-inputs!$B$30)))</f>
        <v>40148.585399087897</v>
      </c>
      <c r="U1187" s="26">
        <f t="shared" si="239"/>
        <v>74722.222222222219</v>
      </c>
      <c r="V1187" s="25">
        <f>MAX(0,T1187*(1+inputs!$B$33)-MAX(0,inputs!$B$31*(U1187-inputs!$B$30)))</f>
        <v>35842.374180074206</v>
      </c>
      <c r="W1187" s="26">
        <f t="shared" si="240"/>
        <v>85666.666666666672</v>
      </c>
      <c r="X1187" s="25">
        <f>MAX(0,V1187*(1+inputs!$B$33)-MAX(0,inputs!$B$31*(W1187-inputs!$B$30)))</f>
        <v>30486.569792775314</v>
      </c>
      <c r="Y1187" s="26">
        <f t="shared" si="241"/>
        <v>96611.111111111109</v>
      </c>
      <c r="Z1187" s="25">
        <f>MAX(0,X1187*(1+inputs!$B$33)-MAX(0,inputs!$B$31*(Y1187-inputs!$B$30)))</f>
        <v>24065.428339666942</v>
      </c>
      <c r="AA1187" s="25">
        <f>MAX(0,Y1187*(1+inputs!$B$33)-MAX(0,inputs!$B$31*(Z1187-inputs!$B$30)))</f>
        <v>97710.949227207748</v>
      </c>
      <c r="AB1187" s="26">
        <f t="shared" si="242"/>
        <v>118500</v>
      </c>
      <c r="AC1187" s="25">
        <f>MAX(0,AA1187*(1+inputs!$B$33)-MAX(0,inputs!$B$31*(AB1187-inputs!$B$30)))</f>
        <v>90328.173465615851</v>
      </c>
      <c r="AD1187" s="26">
        <f>IF(inputs!$B$27="YES",MAX(0,inputs!$B$31*(AB1187-inputs!$B$30)),0)</f>
        <v>0</v>
      </c>
      <c r="AE1187" s="3">
        <f t="shared" si="243"/>
        <v>47528.05</v>
      </c>
      <c r="AF1187" s="1">
        <f t="shared" si="246"/>
        <v>0.62</v>
      </c>
      <c r="AG1187" s="8">
        <f t="shared" si="244"/>
        <v>70971.95</v>
      </c>
    </row>
    <row r="1188" spans="1:33" x14ac:dyDescent="0.2">
      <c r="A1188" s="11">
        <f t="shared" si="245"/>
        <v>118600</v>
      </c>
      <c r="B1188" s="15">
        <f>inputs!$C$3-MAX(0,MIN((calculations!A1188-inputs!$B$8)*0.5,inputs!$C$3))+IF(AND(inputs!$B$23="YES",A1188&lt;=inputs!$B$25),inputs!$B$24,0)</f>
        <v>3270</v>
      </c>
      <c r="C1188" s="15">
        <f>MAX(0,MIN(A1188-B1188,inputs!$C$4)*inputs!$B$3)</f>
        <v>7540.2000000000007</v>
      </c>
      <c r="D1188" s="16">
        <f>MAX(0,(MIN(A1188,inputs!$C$5)-(inputs!$C$4+B1188))*inputs!$B$4)</f>
        <v>31051.600000000002</v>
      </c>
      <c r="E1188" s="16">
        <f>MAX(0, (calculations!A1188-inputs!$C$5)*inputs!$B$5)</f>
        <v>0</v>
      </c>
      <c r="F1188" s="19">
        <f>MAX(0,inputs!$B$13*(MIN(calculations!A1188,inputs!$C$14)-inputs!$C$13))+MAX(0,inputs!$B$14*(calculations!A1188-inputs!$C$14))</f>
        <v>6361.85</v>
      </c>
      <c r="G1188" s="22">
        <f>MAX(MIN((calculations!A1188-inputs!$B$21)/10000,100%),0) * inputs!$B$18</f>
        <v>2636.4</v>
      </c>
      <c r="H1188" s="22">
        <f>IF(AND(inputs!$B$35="YES", calculations!A1188&gt;=inputs!$B$36,calculations!A1188&lt;inputs!$B$37),inputs!$B$38*MIN(2,inputs!$B$17),0)</f>
        <v>0</v>
      </c>
      <c r="I1188" s="25">
        <f>MIN(inputs!$B$32,A1188)</f>
        <v>20000</v>
      </c>
      <c r="J1188" s="25">
        <f>inputs!$B$29*(1+inputs!$B$33)-MAX(0,inputs!$B$31*(I1188-inputs!$B$30))</f>
        <v>46486.999999999993</v>
      </c>
      <c r="K1188" s="26">
        <f t="shared" si="234"/>
        <v>20000</v>
      </c>
      <c r="L1188" s="25">
        <f>MAX(0,J1188*(1+inputs!$B$33)-MAX(0,inputs!$B$31*(K1188-inputs!$B$30)))</f>
        <v>47184.304999999986</v>
      </c>
      <c r="M1188" s="26">
        <f t="shared" si="235"/>
        <v>30955.555555555555</v>
      </c>
      <c r="N1188" s="25">
        <f>MAX(0,L1188*(1+inputs!$B$33)-MAX(0,inputs!$B$31*(M1188-inputs!$B$30)))</f>
        <v>46922.629574999977</v>
      </c>
      <c r="O1188" s="26">
        <f t="shared" si="236"/>
        <v>41911.111111111109</v>
      </c>
      <c r="P1188" s="25">
        <f>MAX(0,N1188*(1+inputs!$B$33)-MAX(0,inputs!$B$31*(O1188-inputs!$B$30)))</f>
        <v>45671.029018624969</v>
      </c>
      <c r="Q1188" s="26">
        <f t="shared" si="237"/>
        <v>52866.666666666664</v>
      </c>
      <c r="R1188" s="25">
        <f>MAX(0,P1188*(1+inputs!$B$33)-MAX(0,inputs!$B$31*(Q1188-inputs!$B$30)))</f>
        <v>43414.654453904339</v>
      </c>
      <c r="S1188" s="26">
        <f t="shared" si="238"/>
        <v>63822.222222222219</v>
      </c>
      <c r="T1188" s="25">
        <f>MAX(0,R1188*(1+inputs!$B$33)-MAX(0,inputs!$B$31*(S1188-inputs!$B$30)))</f>
        <v>40138.434270712896</v>
      </c>
      <c r="U1188" s="26">
        <f t="shared" si="239"/>
        <v>74777.777777777781</v>
      </c>
      <c r="V1188" s="25">
        <f>MAX(0,T1188*(1+inputs!$B$33)-MAX(0,inputs!$B$31*(U1188-inputs!$B$30)))</f>
        <v>35827.070784773583</v>
      </c>
      <c r="W1188" s="26">
        <f t="shared" si="240"/>
        <v>85733.333333333328</v>
      </c>
      <c r="X1188" s="25">
        <f>MAX(0,V1188*(1+inputs!$B$33)-MAX(0,inputs!$B$31*(W1188-inputs!$B$30)))</f>
        <v>30465.036846545187</v>
      </c>
      <c r="Y1188" s="26">
        <f t="shared" si="241"/>
        <v>96688.888888888891</v>
      </c>
      <c r="Z1188" s="25">
        <f>MAX(0,X1188*(1+inputs!$B$33)-MAX(0,inputs!$B$31*(Y1188-inputs!$B$30)))</f>
        <v>24036.572399243363</v>
      </c>
      <c r="AA1188" s="25">
        <f>MAX(0,Y1188*(1+inputs!$B$33)-MAX(0,inputs!$B$31*(Z1188-inputs!$B$30)))</f>
        <v>97792.490706290322</v>
      </c>
      <c r="AB1188" s="26">
        <f t="shared" si="242"/>
        <v>118600</v>
      </c>
      <c r="AC1188" s="25">
        <f>MAX(0,AA1188*(1+inputs!$B$33)-MAX(0,inputs!$B$31*(AB1188-inputs!$B$30)))</f>
        <v>90401.938066884672</v>
      </c>
      <c r="AD1188" s="26">
        <f>IF(inputs!$B$27="YES",MAX(0,inputs!$B$31*(AB1188-inputs!$B$30)),0)</f>
        <v>0</v>
      </c>
      <c r="AE1188" s="3">
        <f t="shared" si="243"/>
        <v>47590.05</v>
      </c>
      <c r="AF1188" s="1">
        <f t="shared" si="246"/>
        <v>0.62</v>
      </c>
      <c r="AG1188" s="8">
        <f t="shared" si="244"/>
        <v>71009.95</v>
      </c>
    </row>
    <row r="1189" spans="1:33" x14ac:dyDescent="0.2">
      <c r="A1189" s="11">
        <f t="shared" si="245"/>
        <v>118700</v>
      </c>
      <c r="B1189" s="15">
        <f>inputs!$C$3-MAX(0,MIN((calculations!A1189-inputs!$B$8)*0.5,inputs!$C$3))+IF(AND(inputs!$B$23="YES",A1189&lt;=inputs!$B$25),inputs!$B$24,0)</f>
        <v>3220</v>
      </c>
      <c r="C1189" s="15">
        <f>MAX(0,MIN(A1189-B1189,inputs!$C$4)*inputs!$B$3)</f>
        <v>7540.2000000000007</v>
      </c>
      <c r="D1189" s="16">
        <f>MAX(0,(MIN(A1189,inputs!$C$5)-(inputs!$C$4+B1189))*inputs!$B$4)</f>
        <v>31111.600000000002</v>
      </c>
      <c r="E1189" s="16">
        <f>MAX(0, (calculations!A1189-inputs!$C$5)*inputs!$B$5)</f>
        <v>0</v>
      </c>
      <c r="F1189" s="19">
        <f>MAX(0,inputs!$B$13*(MIN(calculations!A1189,inputs!$C$14)-inputs!$C$13))+MAX(0,inputs!$B$14*(calculations!A1189-inputs!$C$14))</f>
        <v>6363.85</v>
      </c>
      <c r="G1189" s="22">
        <f>MAX(MIN((calculations!A1189-inputs!$B$21)/10000,100%),0) * inputs!$B$18</f>
        <v>2636.4</v>
      </c>
      <c r="H1189" s="22">
        <f>IF(AND(inputs!$B$35="YES", calculations!A1189&gt;=inputs!$B$36,calculations!A1189&lt;inputs!$B$37),inputs!$B$38*MIN(2,inputs!$B$17),0)</f>
        <v>0</v>
      </c>
      <c r="I1189" s="25">
        <f>MIN(inputs!$B$32,A1189)</f>
        <v>20000</v>
      </c>
      <c r="J1189" s="25">
        <f>inputs!$B$29*(1+inputs!$B$33)-MAX(0,inputs!$B$31*(I1189-inputs!$B$30))</f>
        <v>46486.999999999993</v>
      </c>
      <c r="K1189" s="26">
        <f t="shared" si="234"/>
        <v>20000</v>
      </c>
      <c r="L1189" s="25">
        <f>MAX(0,J1189*(1+inputs!$B$33)-MAX(0,inputs!$B$31*(K1189-inputs!$B$30)))</f>
        <v>47184.304999999986</v>
      </c>
      <c r="M1189" s="26">
        <f t="shared" si="235"/>
        <v>30966.666666666664</v>
      </c>
      <c r="N1189" s="25">
        <f>MAX(0,L1189*(1+inputs!$B$33)-MAX(0,inputs!$B$31*(M1189-inputs!$B$30)))</f>
        <v>46921.629574999977</v>
      </c>
      <c r="O1189" s="26">
        <f t="shared" si="236"/>
        <v>41933.333333333328</v>
      </c>
      <c r="P1189" s="25">
        <f>MAX(0,N1189*(1+inputs!$B$33)-MAX(0,inputs!$B$31*(O1189-inputs!$B$30)))</f>
        <v>45668.01401862497</v>
      </c>
      <c r="Q1189" s="26">
        <f t="shared" si="237"/>
        <v>52900</v>
      </c>
      <c r="R1189" s="25">
        <f>MAX(0,P1189*(1+inputs!$B$33)-MAX(0,inputs!$B$31*(Q1189-inputs!$B$30)))</f>
        <v>43408.594228904338</v>
      </c>
      <c r="S1189" s="26">
        <f t="shared" si="238"/>
        <v>63866.666666666664</v>
      </c>
      <c r="T1189" s="25">
        <f>MAX(0,R1189*(1+inputs!$B$33)-MAX(0,inputs!$B$31*(S1189-inputs!$B$30)))</f>
        <v>40128.283142337896</v>
      </c>
      <c r="U1189" s="26">
        <f t="shared" si="239"/>
        <v>74833.333333333343</v>
      </c>
      <c r="V1189" s="25">
        <f>MAX(0,T1189*(1+inputs!$B$33)-MAX(0,inputs!$B$31*(U1189-inputs!$B$30)))</f>
        <v>35811.76738947296</v>
      </c>
      <c r="W1189" s="26">
        <f t="shared" si="240"/>
        <v>85800</v>
      </c>
      <c r="X1189" s="25">
        <f>MAX(0,V1189*(1+inputs!$B$33)-MAX(0,inputs!$B$31*(W1189-inputs!$B$30)))</f>
        <v>30443.503900315049</v>
      </c>
      <c r="Y1189" s="26">
        <f t="shared" si="241"/>
        <v>96766.666666666672</v>
      </c>
      <c r="Z1189" s="25">
        <f>MAX(0,X1189*(1+inputs!$B$33)-MAX(0,inputs!$B$31*(Y1189-inputs!$B$30)))</f>
        <v>24007.71645881977</v>
      </c>
      <c r="AA1189" s="25">
        <f>MAX(0,Y1189*(1+inputs!$B$33)-MAX(0,inputs!$B$31*(Z1189-inputs!$B$30)))</f>
        <v>97874.032185372882</v>
      </c>
      <c r="AB1189" s="26">
        <f t="shared" si="242"/>
        <v>118700</v>
      </c>
      <c r="AC1189" s="25">
        <f>MAX(0,AA1189*(1+inputs!$B$33)-MAX(0,inputs!$B$31*(AB1189-inputs!$B$30)))</f>
        <v>90475.702668153463</v>
      </c>
      <c r="AD1189" s="26">
        <f>IF(inputs!$B$27="YES",MAX(0,inputs!$B$31*(AB1189-inputs!$B$30)),0)</f>
        <v>0</v>
      </c>
      <c r="AE1189" s="3">
        <f t="shared" si="243"/>
        <v>47652.05</v>
      </c>
      <c r="AF1189" s="1">
        <f t="shared" si="246"/>
        <v>0.62</v>
      </c>
      <c r="AG1189" s="8">
        <f t="shared" si="244"/>
        <v>71047.95</v>
      </c>
    </row>
    <row r="1190" spans="1:33" x14ac:dyDescent="0.2">
      <c r="A1190" s="11">
        <f t="shared" si="245"/>
        <v>118800</v>
      </c>
      <c r="B1190" s="15">
        <f>inputs!$C$3-MAX(0,MIN((calculations!A1190-inputs!$B$8)*0.5,inputs!$C$3))+IF(AND(inputs!$B$23="YES",A1190&lt;=inputs!$B$25),inputs!$B$24,0)</f>
        <v>3170</v>
      </c>
      <c r="C1190" s="15">
        <f>MAX(0,MIN(A1190-B1190,inputs!$C$4)*inputs!$B$3)</f>
        <v>7540.2000000000007</v>
      </c>
      <c r="D1190" s="16">
        <f>MAX(0,(MIN(A1190,inputs!$C$5)-(inputs!$C$4+B1190))*inputs!$B$4)</f>
        <v>31171.600000000002</v>
      </c>
      <c r="E1190" s="16">
        <f>MAX(0, (calculations!A1190-inputs!$C$5)*inputs!$B$5)</f>
        <v>0</v>
      </c>
      <c r="F1190" s="19">
        <f>MAX(0,inputs!$B$13*(MIN(calculations!A1190,inputs!$C$14)-inputs!$C$13))+MAX(0,inputs!$B$14*(calculations!A1190-inputs!$C$14))</f>
        <v>6365.85</v>
      </c>
      <c r="G1190" s="22">
        <f>MAX(MIN((calculations!A1190-inputs!$B$21)/10000,100%),0) * inputs!$B$18</f>
        <v>2636.4</v>
      </c>
      <c r="H1190" s="22">
        <f>IF(AND(inputs!$B$35="YES", calculations!A1190&gt;=inputs!$B$36,calculations!A1190&lt;inputs!$B$37),inputs!$B$38*MIN(2,inputs!$B$17),0)</f>
        <v>0</v>
      </c>
      <c r="I1190" s="25">
        <f>MIN(inputs!$B$32,A1190)</f>
        <v>20000</v>
      </c>
      <c r="J1190" s="25">
        <f>inputs!$B$29*(1+inputs!$B$33)-MAX(0,inputs!$B$31*(I1190-inputs!$B$30))</f>
        <v>46486.999999999993</v>
      </c>
      <c r="K1190" s="26">
        <f t="shared" si="234"/>
        <v>20000</v>
      </c>
      <c r="L1190" s="25">
        <f>MAX(0,J1190*(1+inputs!$B$33)-MAX(0,inputs!$B$31*(K1190-inputs!$B$30)))</f>
        <v>47184.304999999986</v>
      </c>
      <c r="M1190" s="26">
        <f t="shared" si="235"/>
        <v>30977.777777777777</v>
      </c>
      <c r="N1190" s="25">
        <f>MAX(0,L1190*(1+inputs!$B$33)-MAX(0,inputs!$B$31*(M1190-inputs!$B$30)))</f>
        <v>46920.629574999977</v>
      </c>
      <c r="O1190" s="26">
        <f t="shared" si="236"/>
        <v>41955.555555555555</v>
      </c>
      <c r="P1190" s="25">
        <f>MAX(0,N1190*(1+inputs!$B$33)-MAX(0,inputs!$B$31*(O1190-inputs!$B$30)))</f>
        <v>45664.999018624971</v>
      </c>
      <c r="Q1190" s="26">
        <f t="shared" si="237"/>
        <v>52933.333333333336</v>
      </c>
      <c r="R1190" s="25">
        <f>MAX(0,P1190*(1+inputs!$B$33)-MAX(0,inputs!$B$31*(Q1190-inputs!$B$30)))</f>
        <v>43402.534003904337</v>
      </c>
      <c r="S1190" s="26">
        <f t="shared" si="238"/>
        <v>63911.111111111109</v>
      </c>
      <c r="T1190" s="25">
        <f>MAX(0,R1190*(1+inputs!$B$33)-MAX(0,inputs!$B$31*(S1190-inputs!$B$30)))</f>
        <v>40118.132013962895</v>
      </c>
      <c r="U1190" s="26">
        <f t="shared" si="239"/>
        <v>74888.888888888891</v>
      </c>
      <c r="V1190" s="25">
        <f>MAX(0,T1190*(1+inputs!$B$33)-MAX(0,inputs!$B$31*(U1190-inputs!$B$30)))</f>
        <v>35796.463994172329</v>
      </c>
      <c r="W1190" s="26">
        <f t="shared" si="240"/>
        <v>85866.666666666672</v>
      </c>
      <c r="X1190" s="25">
        <f>MAX(0,V1190*(1+inputs!$B$33)-MAX(0,inputs!$B$31*(W1190-inputs!$B$30)))</f>
        <v>30421.970954084907</v>
      </c>
      <c r="Y1190" s="26">
        <f t="shared" si="241"/>
        <v>96844.444444444438</v>
      </c>
      <c r="Z1190" s="25">
        <f>MAX(0,X1190*(1+inputs!$B$33)-MAX(0,inputs!$B$31*(Y1190-inputs!$B$30)))</f>
        <v>23978.860518396181</v>
      </c>
      <c r="AA1190" s="25">
        <f>MAX(0,Y1190*(1+inputs!$B$33)-MAX(0,inputs!$B$31*(Z1190-inputs!$B$30)))</f>
        <v>97955.573664455442</v>
      </c>
      <c r="AB1190" s="26">
        <f t="shared" si="242"/>
        <v>118800</v>
      </c>
      <c r="AC1190" s="25">
        <f>MAX(0,AA1190*(1+inputs!$B$33)-MAX(0,inputs!$B$31*(AB1190-inputs!$B$30)))</f>
        <v>90549.467269422268</v>
      </c>
      <c r="AD1190" s="26">
        <f>IF(inputs!$B$27="YES",MAX(0,inputs!$B$31*(AB1190-inputs!$B$30)),0)</f>
        <v>0</v>
      </c>
      <c r="AE1190" s="3">
        <f t="shared" si="243"/>
        <v>47714.05</v>
      </c>
      <c r="AF1190" s="1">
        <f t="shared" si="246"/>
        <v>0.62</v>
      </c>
      <c r="AG1190" s="8">
        <f t="shared" si="244"/>
        <v>71085.95</v>
      </c>
    </row>
    <row r="1191" spans="1:33" x14ac:dyDescent="0.2">
      <c r="A1191" s="11">
        <f t="shared" si="245"/>
        <v>118900</v>
      </c>
      <c r="B1191" s="15">
        <f>inputs!$C$3-MAX(0,MIN((calculations!A1191-inputs!$B$8)*0.5,inputs!$C$3))+IF(AND(inputs!$B$23="YES",A1191&lt;=inputs!$B$25),inputs!$B$24,0)</f>
        <v>3120</v>
      </c>
      <c r="C1191" s="15">
        <f>MAX(0,MIN(A1191-B1191,inputs!$C$4)*inputs!$B$3)</f>
        <v>7540.2000000000007</v>
      </c>
      <c r="D1191" s="16">
        <f>MAX(0,(MIN(A1191,inputs!$C$5)-(inputs!$C$4+B1191))*inputs!$B$4)</f>
        <v>31231.600000000002</v>
      </c>
      <c r="E1191" s="16">
        <f>MAX(0, (calculations!A1191-inputs!$C$5)*inputs!$B$5)</f>
        <v>0</v>
      </c>
      <c r="F1191" s="19">
        <f>MAX(0,inputs!$B$13*(MIN(calculations!A1191,inputs!$C$14)-inputs!$C$13))+MAX(0,inputs!$B$14*(calculations!A1191-inputs!$C$14))</f>
        <v>6367.85</v>
      </c>
      <c r="G1191" s="22">
        <f>MAX(MIN((calculations!A1191-inputs!$B$21)/10000,100%),0) * inputs!$B$18</f>
        <v>2636.4</v>
      </c>
      <c r="H1191" s="22">
        <f>IF(AND(inputs!$B$35="YES", calculations!A1191&gt;=inputs!$B$36,calculations!A1191&lt;inputs!$B$37),inputs!$B$38*MIN(2,inputs!$B$17),0)</f>
        <v>0</v>
      </c>
      <c r="I1191" s="25">
        <f>MIN(inputs!$B$32,A1191)</f>
        <v>20000</v>
      </c>
      <c r="J1191" s="25">
        <f>inputs!$B$29*(1+inputs!$B$33)-MAX(0,inputs!$B$31*(I1191-inputs!$B$30))</f>
        <v>46486.999999999993</v>
      </c>
      <c r="K1191" s="26">
        <f t="shared" si="234"/>
        <v>20000</v>
      </c>
      <c r="L1191" s="25">
        <f>MAX(0,J1191*(1+inputs!$B$33)-MAX(0,inputs!$B$31*(K1191-inputs!$B$30)))</f>
        <v>47184.304999999986</v>
      </c>
      <c r="M1191" s="26">
        <f t="shared" si="235"/>
        <v>30988.888888888891</v>
      </c>
      <c r="N1191" s="25">
        <f>MAX(0,L1191*(1+inputs!$B$33)-MAX(0,inputs!$B$31*(M1191-inputs!$B$30)))</f>
        <v>46919.629574999977</v>
      </c>
      <c r="O1191" s="26">
        <f t="shared" si="236"/>
        <v>41977.777777777781</v>
      </c>
      <c r="P1191" s="25">
        <f>MAX(0,N1191*(1+inputs!$B$33)-MAX(0,inputs!$B$31*(O1191-inputs!$B$30)))</f>
        <v>45661.984018624971</v>
      </c>
      <c r="Q1191" s="26">
        <f t="shared" si="237"/>
        <v>52966.666666666664</v>
      </c>
      <c r="R1191" s="25">
        <f>MAX(0,P1191*(1+inputs!$B$33)-MAX(0,inputs!$B$31*(Q1191-inputs!$B$30)))</f>
        <v>43396.473778904336</v>
      </c>
      <c r="S1191" s="26">
        <f t="shared" si="238"/>
        <v>63955.555555555555</v>
      </c>
      <c r="T1191" s="25">
        <f>MAX(0,R1191*(1+inputs!$B$33)-MAX(0,inputs!$B$31*(S1191-inputs!$B$30)))</f>
        <v>40107.980885587895</v>
      </c>
      <c r="U1191" s="26">
        <f t="shared" si="239"/>
        <v>74944.444444444438</v>
      </c>
      <c r="V1191" s="25">
        <f>MAX(0,T1191*(1+inputs!$B$33)-MAX(0,inputs!$B$31*(U1191-inputs!$B$30)))</f>
        <v>35781.160598871706</v>
      </c>
      <c r="W1191" s="26">
        <f t="shared" si="240"/>
        <v>85933.333333333328</v>
      </c>
      <c r="X1191" s="25">
        <f>MAX(0,V1191*(1+inputs!$B$33)-MAX(0,inputs!$B$31*(W1191-inputs!$B$30)))</f>
        <v>30400.43800785478</v>
      </c>
      <c r="Y1191" s="26">
        <f t="shared" si="241"/>
        <v>96922.222222222219</v>
      </c>
      <c r="Z1191" s="25">
        <f>MAX(0,X1191*(1+inputs!$B$33)-MAX(0,inputs!$B$31*(Y1191-inputs!$B$30)))</f>
        <v>23950.004577972599</v>
      </c>
      <c r="AA1191" s="25">
        <f>MAX(0,Y1191*(1+inputs!$B$33)-MAX(0,inputs!$B$31*(Z1191-inputs!$B$30)))</f>
        <v>98037.115143538016</v>
      </c>
      <c r="AB1191" s="26">
        <f t="shared" si="242"/>
        <v>118900</v>
      </c>
      <c r="AC1191" s="25">
        <f>MAX(0,AA1191*(1+inputs!$B$33)-MAX(0,inputs!$B$31*(AB1191-inputs!$B$30)))</f>
        <v>90623.231870691074</v>
      </c>
      <c r="AD1191" s="26">
        <f>IF(inputs!$B$27="YES",MAX(0,inputs!$B$31*(AB1191-inputs!$B$30)),0)</f>
        <v>0</v>
      </c>
      <c r="AE1191" s="3">
        <f t="shared" si="243"/>
        <v>47776.05</v>
      </c>
      <c r="AF1191" s="1">
        <f t="shared" si="246"/>
        <v>0.62</v>
      </c>
      <c r="AG1191" s="8">
        <f t="shared" si="244"/>
        <v>71123.95</v>
      </c>
    </row>
    <row r="1192" spans="1:33" x14ac:dyDescent="0.2">
      <c r="A1192" s="11">
        <f t="shared" si="245"/>
        <v>119000</v>
      </c>
      <c r="B1192" s="15">
        <f>inputs!$C$3-MAX(0,MIN((calculations!A1192-inputs!$B$8)*0.5,inputs!$C$3))+IF(AND(inputs!$B$23="YES",A1192&lt;=inputs!$B$25),inputs!$B$24,0)</f>
        <v>3070</v>
      </c>
      <c r="C1192" s="15">
        <f>MAX(0,MIN(A1192-B1192,inputs!$C$4)*inputs!$B$3)</f>
        <v>7540.2000000000007</v>
      </c>
      <c r="D1192" s="16">
        <f>MAX(0,(MIN(A1192,inputs!$C$5)-(inputs!$C$4+B1192))*inputs!$B$4)</f>
        <v>31291.600000000002</v>
      </c>
      <c r="E1192" s="16">
        <f>MAX(0, (calculations!A1192-inputs!$C$5)*inputs!$B$5)</f>
        <v>0</v>
      </c>
      <c r="F1192" s="19">
        <f>MAX(0,inputs!$B$13*(MIN(calculations!A1192,inputs!$C$14)-inputs!$C$13))+MAX(0,inputs!$B$14*(calculations!A1192-inputs!$C$14))</f>
        <v>6369.85</v>
      </c>
      <c r="G1192" s="22">
        <f>MAX(MIN((calculations!A1192-inputs!$B$21)/10000,100%),0) * inputs!$B$18</f>
        <v>2636.4</v>
      </c>
      <c r="H1192" s="22">
        <f>IF(AND(inputs!$B$35="YES", calculations!A1192&gt;=inputs!$B$36,calculations!A1192&lt;inputs!$B$37),inputs!$B$38*MIN(2,inputs!$B$17),0)</f>
        <v>0</v>
      </c>
      <c r="I1192" s="25">
        <f>MIN(inputs!$B$32,A1192)</f>
        <v>20000</v>
      </c>
      <c r="J1192" s="25">
        <f>inputs!$B$29*(1+inputs!$B$33)-MAX(0,inputs!$B$31*(I1192-inputs!$B$30))</f>
        <v>46486.999999999993</v>
      </c>
      <c r="K1192" s="26">
        <f t="shared" si="234"/>
        <v>20000</v>
      </c>
      <c r="L1192" s="25">
        <f>MAX(0,J1192*(1+inputs!$B$33)-MAX(0,inputs!$B$31*(K1192-inputs!$B$30)))</f>
        <v>47184.304999999986</v>
      </c>
      <c r="M1192" s="26">
        <f t="shared" si="235"/>
        <v>31000</v>
      </c>
      <c r="N1192" s="25">
        <f>MAX(0,L1192*(1+inputs!$B$33)-MAX(0,inputs!$B$31*(M1192-inputs!$B$30)))</f>
        <v>46918.629574999977</v>
      </c>
      <c r="O1192" s="26">
        <f t="shared" si="236"/>
        <v>42000</v>
      </c>
      <c r="P1192" s="25">
        <f>MAX(0,N1192*(1+inputs!$B$33)-MAX(0,inputs!$B$31*(O1192-inputs!$B$30)))</f>
        <v>45658.969018624972</v>
      </c>
      <c r="Q1192" s="26">
        <f t="shared" si="237"/>
        <v>53000</v>
      </c>
      <c r="R1192" s="25">
        <f>MAX(0,P1192*(1+inputs!$B$33)-MAX(0,inputs!$B$31*(Q1192-inputs!$B$30)))</f>
        <v>43390.413553904342</v>
      </c>
      <c r="S1192" s="26">
        <f t="shared" si="238"/>
        <v>64000</v>
      </c>
      <c r="T1192" s="25">
        <f>MAX(0,R1192*(1+inputs!$B$33)-MAX(0,inputs!$B$31*(S1192-inputs!$B$30)))</f>
        <v>40097.829757212901</v>
      </c>
      <c r="U1192" s="26">
        <f t="shared" si="239"/>
        <v>75000</v>
      </c>
      <c r="V1192" s="25">
        <f>MAX(0,T1192*(1+inputs!$B$33)-MAX(0,inputs!$B$31*(U1192-inputs!$B$30)))</f>
        <v>35765.857203571089</v>
      </c>
      <c r="W1192" s="26">
        <f t="shared" si="240"/>
        <v>86000</v>
      </c>
      <c r="X1192" s="25">
        <f>MAX(0,V1192*(1+inputs!$B$33)-MAX(0,inputs!$B$31*(W1192-inputs!$B$30)))</f>
        <v>30378.905061624657</v>
      </c>
      <c r="Y1192" s="26">
        <f t="shared" si="241"/>
        <v>97000</v>
      </c>
      <c r="Z1192" s="25">
        <f>MAX(0,X1192*(1+inputs!$B$33)-MAX(0,inputs!$B$31*(Y1192-inputs!$B$30)))</f>
        <v>23921.148637549024</v>
      </c>
      <c r="AA1192" s="25">
        <f>MAX(0,Y1192*(1+inputs!$B$33)-MAX(0,inputs!$B$31*(Z1192-inputs!$B$30)))</f>
        <v>98118.656622620576</v>
      </c>
      <c r="AB1192" s="26">
        <f t="shared" si="242"/>
        <v>119000</v>
      </c>
      <c r="AC1192" s="25">
        <f>MAX(0,AA1192*(1+inputs!$B$33)-MAX(0,inputs!$B$31*(AB1192-inputs!$B$30)))</f>
        <v>90696.996471959879</v>
      </c>
      <c r="AD1192" s="26">
        <f>IF(inputs!$B$27="YES",MAX(0,inputs!$B$31*(AB1192-inputs!$B$30)),0)</f>
        <v>0</v>
      </c>
      <c r="AE1192" s="3">
        <f t="shared" si="243"/>
        <v>47838.05</v>
      </c>
      <c r="AF1192" s="1">
        <f t="shared" si="246"/>
        <v>0.62</v>
      </c>
      <c r="AG1192" s="8">
        <f t="shared" si="244"/>
        <v>71161.95</v>
      </c>
    </row>
    <row r="1193" spans="1:33" x14ac:dyDescent="0.2">
      <c r="A1193" s="11">
        <f t="shared" si="245"/>
        <v>119100</v>
      </c>
      <c r="B1193" s="15">
        <f>inputs!$C$3-MAX(0,MIN((calculations!A1193-inputs!$B$8)*0.5,inputs!$C$3))+IF(AND(inputs!$B$23="YES",A1193&lt;=inputs!$B$25),inputs!$B$24,0)</f>
        <v>3020</v>
      </c>
      <c r="C1193" s="15">
        <f>MAX(0,MIN(A1193-B1193,inputs!$C$4)*inputs!$B$3)</f>
        <v>7540.2000000000007</v>
      </c>
      <c r="D1193" s="16">
        <f>MAX(0,(MIN(A1193,inputs!$C$5)-(inputs!$C$4+B1193))*inputs!$B$4)</f>
        <v>31351.600000000002</v>
      </c>
      <c r="E1193" s="16">
        <f>MAX(0, (calculations!A1193-inputs!$C$5)*inputs!$B$5)</f>
        <v>0</v>
      </c>
      <c r="F1193" s="19">
        <f>MAX(0,inputs!$B$13*(MIN(calculations!A1193,inputs!$C$14)-inputs!$C$13))+MAX(0,inputs!$B$14*(calculations!A1193-inputs!$C$14))</f>
        <v>6371.85</v>
      </c>
      <c r="G1193" s="22">
        <f>MAX(MIN((calculations!A1193-inputs!$B$21)/10000,100%),0) * inputs!$B$18</f>
        <v>2636.4</v>
      </c>
      <c r="H1193" s="22">
        <f>IF(AND(inputs!$B$35="YES", calculations!A1193&gt;=inputs!$B$36,calculations!A1193&lt;inputs!$B$37),inputs!$B$38*MIN(2,inputs!$B$17),0)</f>
        <v>0</v>
      </c>
      <c r="I1193" s="25">
        <f>MIN(inputs!$B$32,A1193)</f>
        <v>20000</v>
      </c>
      <c r="J1193" s="25">
        <f>inputs!$B$29*(1+inputs!$B$33)-MAX(0,inputs!$B$31*(I1193-inputs!$B$30))</f>
        <v>46486.999999999993</v>
      </c>
      <c r="K1193" s="26">
        <f t="shared" si="234"/>
        <v>20000</v>
      </c>
      <c r="L1193" s="25">
        <f>MAX(0,J1193*(1+inputs!$B$33)-MAX(0,inputs!$B$31*(K1193-inputs!$B$30)))</f>
        <v>47184.304999999986</v>
      </c>
      <c r="M1193" s="26">
        <f t="shared" si="235"/>
        <v>31011.111111111109</v>
      </c>
      <c r="N1193" s="25">
        <f>MAX(0,L1193*(1+inputs!$B$33)-MAX(0,inputs!$B$31*(M1193-inputs!$B$30)))</f>
        <v>46917.629574999977</v>
      </c>
      <c r="O1193" s="26">
        <f t="shared" si="236"/>
        <v>42022.222222222219</v>
      </c>
      <c r="P1193" s="25">
        <f>MAX(0,N1193*(1+inputs!$B$33)-MAX(0,inputs!$B$31*(O1193-inputs!$B$30)))</f>
        <v>45655.954018624972</v>
      </c>
      <c r="Q1193" s="26">
        <f t="shared" si="237"/>
        <v>53033.333333333336</v>
      </c>
      <c r="R1193" s="25">
        <f>MAX(0,P1193*(1+inputs!$B$33)-MAX(0,inputs!$B$31*(Q1193-inputs!$B$30)))</f>
        <v>43384.353328904341</v>
      </c>
      <c r="S1193" s="26">
        <f t="shared" si="238"/>
        <v>64044.444444444445</v>
      </c>
      <c r="T1193" s="25">
        <f>MAX(0,R1193*(1+inputs!$B$33)-MAX(0,inputs!$B$31*(S1193-inputs!$B$30)))</f>
        <v>40087.678628837901</v>
      </c>
      <c r="U1193" s="26">
        <f t="shared" si="239"/>
        <v>75055.555555555562</v>
      </c>
      <c r="V1193" s="25">
        <f>MAX(0,T1193*(1+inputs!$B$33)-MAX(0,inputs!$B$31*(U1193-inputs!$B$30)))</f>
        <v>35750.553808270466</v>
      </c>
      <c r="W1193" s="26">
        <f t="shared" si="240"/>
        <v>86066.666666666672</v>
      </c>
      <c r="X1193" s="25">
        <f>MAX(0,V1193*(1+inputs!$B$33)-MAX(0,inputs!$B$31*(W1193-inputs!$B$30)))</f>
        <v>30357.372115394515</v>
      </c>
      <c r="Y1193" s="26">
        <f t="shared" si="241"/>
        <v>97077.777777777781</v>
      </c>
      <c r="Z1193" s="25">
        <f>MAX(0,X1193*(1+inputs!$B$33)-MAX(0,inputs!$B$31*(Y1193-inputs!$B$30)))</f>
        <v>23892.292697125431</v>
      </c>
      <c r="AA1193" s="25">
        <f>MAX(0,Y1193*(1+inputs!$B$33)-MAX(0,inputs!$B$31*(Z1193-inputs!$B$30)))</f>
        <v>98200.19810170315</v>
      </c>
      <c r="AB1193" s="26">
        <f t="shared" si="242"/>
        <v>119100</v>
      </c>
      <c r="AC1193" s="25">
        <f>MAX(0,AA1193*(1+inputs!$B$33)-MAX(0,inputs!$B$31*(AB1193-inputs!$B$30)))</f>
        <v>90770.761073228685</v>
      </c>
      <c r="AD1193" s="26">
        <f>IF(inputs!$B$27="YES",MAX(0,inputs!$B$31*(AB1193-inputs!$B$30)),0)</f>
        <v>0</v>
      </c>
      <c r="AE1193" s="3">
        <f t="shared" si="243"/>
        <v>47900.05</v>
      </c>
      <c r="AF1193" s="1">
        <f t="shared" si="246"/>
        <v>0.62</v>
      </c>
      <c r="AG1193" s="8">
        <f t="shared" si="244"/>
        <v>71199.95</v>
      </c>
    </row>
    <row r="1194" spans="1:33" x14ac:dyDescent="0.2">
      <c r="A1194" s="11">
        <f t="shared" si="245"/>
        <v>119200</v>
      </c>
      <c r="B1194" s="15">
        <f>inputs!$C$3-MAX(0,MIN((calculations!A1194-inputs!$B$8)*0.5,inputs!$C$3))+IF(AND(inputs!$B$23="YES",A1194&lt;=inputs!$B$25),inputs!$B$24,0)</f>
        <v>2970</v>
      </c>
      <c r="C1194" s="15">
        <f>MAX(0,MIN(A1194-B1194,inputs!$C$4)*inputs!$B$3)</f>
        <v>7540.2000000000007</v>
      </c>
      <c r="D1194" s="16">
        <f>MAX(0,(MIN(A1194,inputs!$C$5)-(inputs!$C$4+B1194))*inputs!$B$4)</f>
        <v>31411.600000000002</v>
      </c>
      <c r="E1194" s="16">
        <f>MAX(0, (calculations!A1194-inputs!$C$5)*inputs!$B$5)</f>
        <v>0</v>
      </c>
      <c r="F1194" s="19">
        <f>MAX(0,inputs!$B$13*(MIN(calculations!A1194,inputs!$C$14)-inputs!$C$13))+MAX(0,inputs!$B$14*(calculations!A1194-inputs!$C$14))</f>
        <v>6373.85</v>
      </c>
      <c r="G1194" s="22">
        <f>MAX(MIN((calculations!A1194-inputs!$B$21)/10000,100%),0) * inputs!$B$18</f>
        <v>2636.4</v>
      </c>
      <c r="H1194" s="22">
        <f>IF(AND(inputs!$B$35="YES", calculations!A1194&gt;=inputs!$B$36,calculations!A1194&lt;inputs!$B$37),inputs!$B$38*MIN(2,inputs!$B$17),0)</f>
        <v>0</v>
      </c>
      <c r="I1194" s="25">
        <f>MIN(inputs!$B$32,A1194)</f>
        <v>20000</v>
      </c>
      <c r="J1194" s="25">
        <f>inputs!$B$29*(1+inputs!$B$33)-MAX(0,inputs!$B$31*(I1194-inputs!$B$30))</f>
        <v>46486.999999999993</v>
      </c>
      <c r="K1194" s="26">
        <f t="shared" si="234"/>
        <v>20000</v>
      </c>
      <c r="L1194" s="25">
        <f>MAX(0,J1194*(1+inputs!$B$33)-MAX(0,inputs!$B$31*(K1194-inputs!$B$30)))</f>
        <v>47184.304999999986</v>
      </c>
      <c r="M1194" s="26">
        <f t="shared" si="235"/>
        <v>31022.222222222223</v>
      </c>
      <c r="N1194" s="25">
        <f>MAX(0,L1194*(1+inputs!$B$33)-MAX(0,inputs!$B$31*(M1194-inputs!$B$30)))</f>
        <v>46916.629574999977</v>
      </c>
      <c r="O1194" s="26">
        <f t="shared" si="236"/>
        <v>42044.444444444445</v>
      </c>
      <c r="P1194" s="25">
        <f>MAX(0,N1194*(1+inputs!$B$33)-MAX(0,inputs!$B$31*(O1194-inputs!$B$30)))</f>
        <v>45652.939018624973</v>
      </c>
      <c r="Q1194" s="26">
        <f t="shared" si="237"/>
        <v>53066.666666666664</v>
      </c>
      <c r="R1194" s="25">
        <f>MAX(0,P1194*(1+inputs!$B$33)-MAX(0,inputs!$B$31*(Q1194-inputs!$B$30)))</f>
        <v>43378.29310390434</v>
      </c>
      <c r="S1194" s="26">
        <f t="shared" si="238"/>
        <v>64088.888888888891</v>
      </c>
      <c r="T1194" s="25">
        <f>MAX(0,R1194*(1+inputs!$B$33)-MAX(0,inputs!$B$31*(S1194-inputs!$B$30)))</f>
        <v>40077.5275004629</v>
      </c>
      <c r="U1194" s="26">
        <f t="shared" si="239"/>
        <v>75111.111111111109</v>
      </c>
      <c r="V1194" s="25">
        <f>MAX(0,T1194*(1+inputs!$B$33)-MAX(0,inputs!$B$31*(U1194-inputs!$B$30)))</f>
        <v>35735.250412969835</v>
      </c>
      <c r="W1194" s="26">
        <f t="shared" si="240"/>
        <v>86133.333333333328</v>
      </c>
      <c r="X1194" s="25">
        <f>MAX(0,V1194*(1+inputs!$B$33)-MAX(0,inputs!$B$31*(W1194-inputs!$B$30)))</f>
        <v>30335.839169164381</v>
      </c>
      <c r="Y1194" s="26">
        <f t="shared" si="241"/>
        <v>97155.555555555562</v>
      </c>
      <c r="Z1194" s="25">
        <f>MAX(0,X1194*(1+inputs!$B$33)-MAX(0,inputs!$B$31*(Y1194-inputs!$B$30)))</f>
        <v>23863.436756701842</v>
      </c>
      <c r="AA1194" s="25">
        <f>MAX(0,Y1194*(1+inputs!$B$33)-MAX(0,inputs!$B$31*(Z1194-inputs!$B$30)))</f>
        <v>98281.739580785725</v>
      </c>
      <c r="AB1194" s="26">
        <f t="shared" si="242"/>
        <v>119200</v>
      </c>
      <c r="AC1194" s="25">
        <f>MAX(0,AA1194*(1+inputs!$B$33)-MAX(0,inputs!$B$31*(AB1194-inputs!$B$30)))</f>
        <v>90844.525674497505</v>
      </c>
      <c r="AD1194" s="26">
        <f>IF(inputs!$B$27="YES",MAX(0,inputs!$B$31*(AB1194-inputs!$B$30)),0)</f>
        <v>0</v>
      </c>
      <c r="AE1194" s="3">
        <f t="shared" si="243"/>
        <v>47962.05</v>
      </c>
      <c r="AF1194" s="1">
        <f t="shared" si="246"/>
        <v>0.62</v>
      </c>
      <c r="AG1194" s="8">
        <f t="shared" si="244"/>
        <v>71237.95</v>
      </c>
    </row>
    <row r="1195" spans="1:33" x14ac:dyDescent="0.2">
      <c r="A1195" s="11">
        <f t="shared" si="245"/>
        <v>119300</v>
      </c>
      <c r="B1195" s="15">
        <f>inputs!$C$3-MAX(0,MIN((calculations!A1195-inputs!$B$8)*0.5,inputs!$C$3))+IF(AND(inputs!$B$23="YES",A1195&lt;=inputs!$B$25),inputs!$B$24,0)</f>
        <v>2920</v>
      </c>
      <c r="C1195" s="15">
        <f>MAX(0,MIN(A1195-B1195,inputs!$C$4)*inputs!$B$3)</f>
        <v>7540.2000000000007</v>
      </c>
      <c r="D1195" s="16">
        <f>MAX(0,(MIN(A1195,inputs!$C$5)-(inputs!$C$4+B1195))*inputs!$B$4)</f>
        <v>31471.600000000002</v>
      </c>
      <c r="E1195" s="16">
        <f>MAX(0, (calculations!A1195-inputs!$C$5)*inputs!$B$5)</f>
        <v>0</v>
      </c>
      <c r="F1195" s="19">
        <f>MAX(0,inputs!$B$13*(MIN(calculations!A1195,inputs!$C$14)-inputs!$C$13))+MAX(0,inputs!$B$14*(calculations!A1195-inputs!$C$14))</f>
        <v>6375.85</v>
      </c>
      <c r="G1195" s="22">
        <f>MAX(MIN((calculations!A1195-inputs!$B$21)/10000,100%),0) * inputs!$B$18</f>
        <v>2636.4</v>
      </c>
      <c r="H1195" s="22">
        <f>IF(AND(inputs!$B$35="YES", calculations!A1195&gt;=inputs!$B$36,calculations!A1195&lt;inputs!$B$37),inputs!$B$38*MIN(2,inputs!$B$17),0)</f>
        <v>0</v>
      </c>
      <c r="I1195" s="25">
        <f>MIN(inputs!$B$32,A1195)</f>
        <v>20000</v>
      </c>
      <c r="J1195" s="25">
        <f>inputs!$B$29*(1+inputs!$B$33)-MAX(0,inputs!$B$31*(I1195-inputs!$B$30))</f>
        <v>46486.999999999993</v>
      </c>
      <c r="K1195" s="26">
        <f t="shared" si="234"/>
        <v>20000</v>
      </c>
      <c r="L1195" s="25">
        <f>MAX(0,J1195*(1+inputs!$B$33)-MAX(0,inputs!$B$31*(K1195-inputs!$B$30)))</f>
        <v>47184.304999999986</v>
      </c>
      <c r="M1195" s="26">
        <f t="shared" si="235"/>
        <v>31033.333333333336</v>
      </c>
      <c r="N1195" s="25">
        <f>MAX(0,L1195*(1+inputs!$B$33)-MAX(0,inputs!$B$31*(M1195-inputs!$B$30)))</f>
        <v>46915.629574999977</v>
      </c>
      <c r="O1195" s="26">
        <f t="shared" si="236"/>
        <v>42066.666666666672</v>
      </c>
      <c r="P1195" s="25">
        <f>MAX(0,N1195*(1+inputs!$B$33)-MAX(0,inputs!$B$31*(O1195-inputs!$B$30)))</f>
        <v>45649.924018624974</v>
      </c>
      <c r="Q1195" s="26">
        <f t="shared" si="237"/>
        <v>53100</v>
      </c>
      <c r="R1195" s="25">
        <f>MAX(0,P1195*(1+inputs!$B$33)-MAX(0,inputs!$B$31*(Q1195-inputs!$B$30)))</f>
        <v>43372.232878904339</v>
      </c>
      <c r="S1195" s="26">
        <f t="shared" si="238"/>
        <v>64133.333333333336</v>
      </c>
      <c r="T1195" s="25">
        <f>MAX(0,R1195*(1+inputs!$B$33)-MAX(0,inputs!$B$31*(S1195-inputs!$B$30)))</f>
        <v>40067.3763720879</v>
      </c>
      <c r="U1195" s="26">
        <f t="shared" si="239"/>
        <v>75166.666666666657</v>
      </c>
      <c r="V1195" s="25">
        <f>MAX(0,T1195*(1+inputs!$B$33)-MAX(0,inputs!$B$31*(U1195-inputs!$B$30)))</f>
        <v>35719.947017669212</v>
      </c>
      <c r="W1195" s="26">
        <f t="shared" si="240"/>
        <v>86200</v>
      </c>
      <c r="X1195" s="25">
        <f>MAX(0,V1195*(1+inputs!$B$33)-MAX(0,inputs!$B$31*(W1195-inputs!$B$30)))</f>
        <v>30314.30622293425</v>
      </c>
      <c r="Y1195" s="26">
        <f t="shared" si="241"/>
        <v>97233.333333333328</v>
      </c>
      <c r="Z1195" s="25">
        <f>MAX(0,X1195*(1+inputs!$B$33)-MAX(0,inputs!$B$31*(Y1195-inputs!$B$30)))</f>
        <v>23834.580816278263</v>
      </c>
      <c r="AA1195" s="25">
        <f>MAX(0,Y1195*(1+inputs!$B$33)-MAX(0,inputs!$B$31*(Z1195-inputs!$B$30)))</f>
        <v>98363.28105986827</v>
      </c>
      <c r="AB1195" s="26">
        <f t="shared" si="242"/>
        <v>119300</v>
      </c>
      <c r="AC1195" s="25">
        <f>MAX(0,AA1195*(1+inputs!$B$33)-MAX(0,inputs!$B$31*(AB1195-inputs!$B$30)))</f>
        <v>90918.290275766281</v>
      </c>
      <c r="AD1195" s="26">
        <f>IF(inputs!$B$27="YES",MAX(0,inputs!$B$31*(AB1195-inputs!$B$30)),0)</f>
        <v>0</v>
      </c>
      <c r="AE1195" s="3">
        <f t="shared" si="243"/>
        <v>48024.05</v>
      </c>
      <c r="AF1195" s="1">
        <f t="shared" si="246"/>
        <v>0.62</v>
      </c>
      <c r="AG1195" s="8">
        <f t="shared" si="244"/>
        <v>71275.95</v>
      </c>
    </row>
    <row r="1196" spans="1:33" x14ac:dyDescent="0.2">
      <c r="A1196" s="11">
        <f t="shared" si="245"/>
        <v>119400</v>
      </c>
      <c r="B1196" s="15">
        <f>inputs!$C$3-MAX(0,MIN((calculations!A1196-inputs!$B$8)*0.5,inputs!$C$3))+IF(AND(inputs!$B$23="YES",A1196&lt;=inputs!$B$25),inputs!$B$24,0)</f>
        <v>2870</v>
      </c>
      <c r="C1196" s="15">
        <f>MAX(0,MIN(A1196-B1196,inputs!$C$4)*inputs!$B$3)</f>
        <v>7540.2000000000007</v>
      </c>
      <c r="D1196" s="16">
        <f>MAX(0,(MIN(A1196,inputs!$C$5)-(inputs!$C$4+B1196))*inputs!$B$4)</f>
        <v>31531.600000000002</v>
      </c>
      <c r="E1196" s="16">
        <f>MAX(0, (calculations!A1196-inputs!$C$5)*inputs!$B$5)</f>
        <v>0</v>
      </c>
      <c r="F1196" s="19">
        <f>MAX(0,inputs!$B$13*(MIN(calculations!A1196,inputs!$C$14)-inputs!$C$13))+MAX(0,inputs!$B$14*(calculations!A1196-inputs!$C$14))</f>
        <v>6377.85</v>
      </c>
      <c r="G1196" s="22">
        <f>MAX(MIN((calculations!A1196-inputs!$B$21)/10000,100%),0) * inputs!$B$18</f>
        <v>2636.4</v>
      </c>
      <c r="H1196" s="22">
        <f>IF(AND(inputs!$B$35="YES", calculations!A1196&gt;=inputs!$B$36,calculations!A1196&lt;inputs!$B$37),inputs!$B$38*MIN(2,inputs!$B$17),0)</f>
        <v>0</v>
      </c>
      <c r="I1196" s="25">
        <f>MIN(inputs!$B$32,A1196)</f>
        <v>20000</v>
      </c>
      <c r="J1196" s="25">
        <f>inputs!$B$29*(1+inputs!$B$33)-MAX(0,inputs!$B$31*(I1196-inputs!$B$30))</f>
        <v>46486.999999999993</v>
      </c>
      <c r="K1196" s="26">
        <f t="shared" si="234"/>
        <v>20000</v>
      </c>
      <c r="L1196" s="25">
        <f>MAX(0,J1196*(1+inputs!$B$33)-MAX(0,inputs!$B$31*(K1196-inputs!$B$30)))</f>
        <v>47184.304999999986</v>
      </c>
      <c r="M1196" s="26">
        <f t="shared" si="235"/>
        <v>31044.444444444445</v>
      </c>
      <c r="N1196" s="25">
        <f>MAX(0,L1196*(1+inputs!$B$33)-MAX(0,inputs!$B$31*(M1196-inputs!$B$30)))</f>
        <v>46914.629574999977</v>
      </c>
      <c r="O1196" s="26">
        <f t="shared" si="236"/>
        <v>42088.888888888891</v>
      </c>
      <c r="P1196" s="25">
        <f>MAX(0,N1196*(1+inputs!$B$33)-MAX(0,inputs!$B$31*(O1196-inputs!$B$30)))</f>
        <v>45646.909018624967</v>
      </c>
      <c r="Q1196" s="26">
        <f t="shared" si="237"/>
        <v>53133.333333333336</v>
      </c>
      <c r="R1196" s="25">
        <f>MAX(0,P1196*(1+inputs!$B$33)-MAX(0,inputs!$B$31*(Q1196-inputs!$B$30)))</f>
        <v>43366.172653904337</v>
      </c>
      <c r="S1196" s="26">
        <f t="shared" si="238"/>
        <v>64177.777777777781</v>
      </c>
      <c r="T1196" s="25">
        <f>MAX(0,R1196*(1+inputs!$B$33)-MAX(0,inputs!$B$31*(S1196-inputs!$B$30)))</f>
        <v>40057.225243712899</v>
      </c>
      <c r="U1196" s="26">
        <f t="shared" si="239"/>
        <v>75222.222222222219</v>
      </c>
      <c r="V1196" s="25">
        <f>MAX(0,T1196*(1+inputs!$B$33)-MAX(0,inputs!$B$31*(U1196-inputs!$B$30)))</f>
        <v>35704.643622368589</v>
      </c>
      <c r="W1196" s="26">
        <f t="shared" si="240"/>
        <v>86266.666666666672</v>
      </c>
      <c r="X1196" s="25">
        <f>MAX(0,V1196*(1+inputs!$B$33)-MAX(0,inputs!$B$31*(W1196-inputs!$B$30)))</f>
        <v>30292.773276704109</v>
      </c>
      <c r="Y1196" s="26">
        <f t="shared" si="241"/>
        <v>97311.111111111109</v>
      </c>
      <c r="Z1196" s="25">
        <f>MAX(0,X1196*(1+inputs!$B$33)-MAX(0,inputs!$B$31*(Y1196-inputs!$B$30)))</f>
        <v>23805.72487585467</v>
      </c>
      <c r="AA1196" s="25">
        <f>MAX(0,Y1196*(1+inputs!$B$33)-MAX(0,inputs!$B$31*(Z1196-inputs!$B$30)))</f>
        <v>98444.822538950844</v>
      </c>
      <c r="AB1196" s="26">
        <f t="shared" si="242"/>
        <v>119400</v>
      </c>
      <c r="AC1196" s="25">
        <f>MAX(0,AA1196*(1+inputs!$B$33)-MAX(0,inputs!$B$31*(AB1196-inputs!$B$30)))</f>
        <v>90992.054877035102</v>
      </c>
      <c r="AD1196" s="26">
        <f>IF(inputs!$B$27="YES",MAX(0,inputs!$B$31*(AB1196-inputs!$B$30)),0)</f>
        <v>0</v>
      </c>
      <c r="AE1196" s="3">
        <f t="shared" si="243"/>
        <v>48086.05</v>
      </c>
      <c r="AF1196" s="1">
        <f t="shared" si="246"/>
        <v>0.62</v>
      </c>
      <c r="AG1196" s="8">
        <f t="shared" si="244"/>
        <v>71313.95</v>
      </c>
    </row>
    <row r="1197" spans="1:33" x14ac:dyDescent="0.2">
      <c r="A1197" s="11">
        <f t="shared" si="245"/>
        <v>119500</v>
      </c>
      <c r="B1197" s="15">
        <f>inputs!$C$3-MAX(0,MIN((calculations!A1197-inputs!$B$8)*0.5,inputs!$C$3))+IF(AND(inputs!$B$23="YES",A1197&lt;=inputs!$B$25),inputs!$B$24,0)</f>
        <v>2820</v>
      </c>
      <c r="C1197" s="15">
        <f>MAX(0,MIN(A1197-B1197,inputs!$C$4)*inputs!$B$3)</f>
        <v>7540.2000000000007</v>
      </c>
      <c r="D1197" s="16">
        <f>MAX(0,(MIN(A1197,inputs!$C$5)-(inputs!$C$4+B1197))*inputs!$B$4)</f>
        <v>31591.600000000002</v>
      </c>
      <c r="E1197" s="16">
        <f>MAX(0, (calculations!A1197-inputs!$C$5)*inputs!$B$5)</f>
        <v>0</v>
      </c>
      <c r="F1197" s="19">
        <f>MAX(0,inputs!$B$13*(MIN(calculations!A1197,inputs!$C$14)-inputs!$C$13))+MAX(0,inputs!$B$14*(calculations!A1197-inputs!$C$14))</f>
        <v>6379.85</v>
      </c>
      <c r="G1197" s="22">
        <f>MAX(MIN((calculations!A1197-inputs!$B$21)/10000,100%),0) * inputs!$B$18</f>
        <v>2636.4</v>
      </c>
      <c r="H1197" s="22">
        <f>IF(AND(inputs!$B$35="YES", calculations!A1197&gt;=inputs!$B$36,calculations!A1197&lt;inputs!$B$37),inputs!$B$38*MIN(2,inputs!$B$17),0)</f>
        <v>0</v>
      </c>
      <c r="I1197" s="25">
        <f>MIN(inputs!$B$32,A1197)</f>
        <v>20000</v>
      </c>
      <c r="J1197" s="25">
        <f>inputs!$B$29*(1+inputs!$B$33)-MAX(0,inputs!$B$31*(I1197-inputs!$B$30))</f>
        <v>46486.999999999993</v>
      </c>
      <c r="K1197" s="26">
        <f t="shared" si="234"/>
        <v>20000</v>
      </c>
      <c r="L1197" s="25">
        <f>MAX(0,J1197*(1+inputs!$B$33)-MAX(0,inputs!$B$31*(K1197-inputs!$B$30)))</f>
        <v>47184.304999999986</v>
      </c>
      <c r="M1197" s="26">
        <f t="shared" si="235"/>
        <v>31055.555555555555</v>
      </c>
      <c r="N1197" s="25">
        <f>MAX(0,L1197*(1+inputs!$B$33)-MAX(0,inputs!$B$31*(M1197-inputs!$B$30)))</f>
        <v>46913.629574999977</v>
      </c>
      <c r="O1197" s="26">
        <f t="shared" si="236"/>
        <v>42111.111111111109</v>
      </c>
      <c r="P1197" s="25">
        <f>MAX(0,N1197*(1+inputs!$B$33)-MAX(0,inputs!$B$31*(O1197-inputs!$B$30)))</f>
        <v>45643.894018624967</v>
      </c>
      <c r="Q1197" s="26">
        <f t="shared" si="237"/>
        <v>53166.666666666664</v>
      </c>
      <c r="R1197" s="25">
        <f>MAX(0,P1197*(1+inputs!$B$33)-MAX(0,inputs!$B$31*(Q1197-inputs!$B$30)))</f>
        <v>43360.112428904336</v>
      </c>
      <c r="S1197" s="26">
        <f t="shared" si="238"/>
        <v>64222.222222222219</v>
      </c>
      <c r="T1197" s="25">
        <f>MAX(0,R1197*(1+inputs!$B$33)-MAX(0,inputs!$B$31*(S1197-inputs!$B$30)))</f>
        <v>40047.074115337891</v>
      </c>
      <c r="U1197" s="26">
        <f t="shared" si="239"/>
        <v>75277.777777777781</v>
      </c>
      <c r="V1197" s="25">
        <f>MAX(0,T1197*(1+inputs!$B$33)-MAX(0,inputs!$B$31*(U1197-inputs!$B$30)))</f>
        <v>35689.340227067951</v>
      </c>
      <c r="W1197" s="26">
        <f t="shared" si="240"/>
        <v>86333.333333333328</v>
      </c>
      <c r="X1197" s="25">
        <f>MAX(0,V1197*(1+inputs!$B$33)-MAX(0,inputs!$B$31*(W1197-inputs!$B$30)))</f>
        <v>30271.240330473967</v>
      </c>
      <c r="Y1197" s="26">
        <f t="shared" si="241"/>
        <v>97388.888888888891</v>
      </c>
      <c r="Z1197" s="25">
        <f>MAX(0,X1197*(1+inputs!$B$33)-MAX(0,inputs!$B$31*(Y1197-inputs!$B$30)))</f>
        <v>23776.868935431074</v>
      </c>
      <c r="AA1197" s="25">
        <f>MAX(0,Y1197*(1+inputs!$B$33)-MAX(0,inputs!$B$31*(Z1197-inputs!$B$30)))</f>
        <v>98526.364018033419</v>
      </c>
      <c r="AB1197" s="26">
        <f t="shared" si="242"/>
        <v>119500</v>
      </c>
      <c r="AC1197" s="25">
        <f>MAX(0,AA1197*(1+inputs!$B$33)-MAX(0,inputs!$B$31*(AB1197-inputs!$B$30)))</f>
        <v>91065.819478303907</v>
      </c>
      <c r="AD1197" s="26">
        <f>IF(inputs!$B$27="YES",MAX(0,inputs!$B$31*(AB1197-inputs!$B$30)),0)</f>
        <v>0</v>
      </c>
      <c r="AE1197" s="3">
        <f t="shared" si="243"/>
        <v>48148.05</v>
      </c>
      <c r="AF1197" s="1">
        <f t="shared" si="246"/>
        <v>0.62</v>
      </c>
      <c r="AG1197" s="8">
        <f t="shared" si="244"/>
        <v>71351.95</v>
      </c>
    </row>
    <row r="1198" spans="1:33" x14ac:dyDescent="0.2">
      <c r="A1198" s="11">
        <f t="shared" si="245"/>
        <v>119600</v>
      </c>
      <c r="B1198" s="15">
        <f>inputs!$C$3-MAX(0,MIN((calculations!A1198-inputs!$B$8)*0.5,inputs!$C$3))+IF(AND(inputs!$B$23="YES",A1198&lt;=inputs!$B$25),inputs!$B$24,0)</f>
        <v>2770</v>
      </c>
      <c r="C1198" s="15">
        <f>MAX(0,MIN(A1198-B1198,inputs!$C$4)*inputs!$B$3)</f>
        <v>7540.2000000000007</v>
      </c>
      <c r="D1198" s="16">
        <f>MAX(0,(MIN(A1198,inputs!$C$5)-(inputs!$C$4+B1198))*inputs!$B$4)</f>
        <v>31651.600000000002</v>
      </c>
      <c r="E1198" s="16">
        <f>MAX(0, (calculations!A1198-inputs!$C$5)*inputs!$B$5)</f>
        <v>0</v>
      </c>
      <c r="F1198" s="19">
        <f>MAX(0,inputs!$B$13*(MIN(calculations!A1198,inputs!$C$14)-inputs!$C$13))+MAX(0,inputs!$B$14*(calculations!A1198-inputs!$C$14))</f>
        <v>6381.85</v>
      </c>
      <c r="G1198" s="22">
        <f>MAX(MIN((calculations!A1198-inputs!$B$21)/10000,100%),0) * inputs!$B$18</f>
        <v>2636.4</v>
      </c>
      <c r="H1198" s="22">
        <f>IF(AND(inputs!$B$35="YES", calculations!A1198&gt;=inputs!$B$36,calculations!A1198&lt;inputs!$B$37),inputs!$B$38*MIN(2,inputs!$B$17),0)</f>
        <v>0</v>
      </c>
      <c r="I1198" s="25">
        <f>MIN(inputs!$B$32,A1198)</f>
        <v>20000</v>
      </c>
      <c r="J1198" s="25">
        <f>inputs!$B$29*(1+inputs!$B$33)-MAX(0,inputs!$B$31*(I1198-inputs!$B$30))</f>
        <v>46486.999999999993</v>
      </c>
      <c r="K1198" s="26">
        <f t="shared" si="234"/>
        <v>20000</v>
      </c>
      <c r="L1198" s="25">
        <f>MAX(0,J1198*(1+inputs!$B$33)-MAX(0,inputs!$B$31*(K1198-inputs!$B$30)))</f>
        <v>47184.304999999986</v>
      </c>
      <c r="M1198" s="26">
        <f t="shared" si="235"/>
        <v>31066.666666666664</v>
      </c>
      <c r="N1198" s="25">
        <f>MAX(0,L1198*(1+inputs!$B$33)-MAX(0,inputs!$B$31*(M1198-inputs!$B$30)))</f>
        <v>46912.629574999977</v>
      </c>
      <c r="O1198" s="26">
        <f t="shared" si="236"/>
        <v>42133.333333333328</v>
      </c>
      <c r="P1198" s="25">
        <f>MAX(0,N1198*(1+inputs!$B$33)-MAX(0,inputs!$B$31*(O1198-inputs!$B$30)))</f>
        <v>45640.879018624968</v>
      </c>
      <c r="Q1198" s="26">
        <f t="shared" si="237"/>
        <v>53200</v>
      </c>
      <c r="R1198" s="25">
        <f>MAX(0,P1198*(1+inputs!$B$33)-MAX(0,inputs!$B$31*(Q1198-inputs!$B$30)))</f>
        <v>43354.052203904335</v>
      </c>
      <c r="S1198" s="26">
        <f t="shared" si="238"/>
        <v>64266.666666666664</v>
      </c>
      <c r="T1198" s="25">
        <f>MAX(0,R1198*(1+inputs!$B$33)-MAX(0,inputs!$B$31*(S1198-inputs!$B$30)))</f>
        <v>40036.922986962891</v>
      </c>
      <c r="U1198" s="26">
        <f t="shared" si="239"/>
        <v>75333.333333333343</v>
      </c>
      <c r="V1198" s="25">
        <f>MAX(0,T1198*(1+inputs!$B$33)-MAX(0,inputs!$B$31*(U1198-inputs!$B$30)))</f>
        <v>35674.036831767327</v>
      </c>
      <c r="W1198" s="26">
        <f t="shared" si="240"/>
        <v>86400</v>
      </c>
      <c r="X1198" s="25">
        <f>MAX(0,V1198*(1+inputs!$B$33)-MAX(0,inputs!$B$31*(W1198-inputs!$B$30)))</f>
        <v>30249.707384243837</v>
      </c>
      <c r="Y1198" s="26">
        <f t="shared" si="241"/>
        <v>97466.666666666672</v>
      </c>
      <c r="Z1198" s="25">
        <f>MAX(0,X1198*(1+inputs!$B$33)-MAX(0,inputs!$B$31*(Y1198-inputs!$B$30)))</f>
        <v>23748.012995007492</v>
      </c>
      <c r="AA1198" s="25">
        <f>MAX(0,Y1198*(1+inputs!$B$33)-MAX(0,inputs!$B$31*(Z1198-inputs!$B$30)))</f>
        <v>98607.905497115979</v>
      </c>
      <c r="AB1198" s="26">
        <f t="shared" si="242"/>
        <v>119600</v>
      </c>
      <c r="AC1198" s="25">
        <f>MAX(0,AA1198*(1+inputs!$B$33)-MAX(0,inputs!$B$31*(AB1198-inputs!$B$30)))</f>
        <v>91139.584079572713</v>
      </c>
      <c r="AD1198" s="26">
        <f>IF(inputs!$B$27="YES",MAX(0,inputs!$B$31*(AB1198-inputs!$B$30)),0)</f>
        <v>0</v>
      </c>
      <c r="AE1198" s="3">
        <f t="shared" si="243"/>
        <v>48210.05</v>
      </c>
      <c r="AF1198" s="1">
        <f t="shared" si="246"/>
        <v>0.62</v>
      </c>
      <c r="AG1198" s="8">
        <f t="shared" si="244"/>
        <v>71389.95</v>
      </c>
    </row>
    <row r="1199" spans="1:33" x14ac:dyDescent="0.2">
      <c r="A1199" s="11">
        <f t="shared" si="245"/>
        <v>119700</v>
      </c>
      <c r="B1199" s="15">
        <f>inputs!$C$3-MAX(0,MIN((calculations!A1199-inputs!$B$8)*0.5,inputs!$C$3))+IF(AND(inputs!$B$23="YES",A1199&lt;=inputs!$B$25),inputs!$B$24,0)</f>
        <v>2720</v>
      </c>
      <c r="C1199" s="15">
        <f>MAX(0,MIN(A1199-B1199,inputs!$C$4)*inputs!$B$3)</f>
        <v>7540.2000000000007</v>
      </c>
      <c r="D1199" s="16">
        <f>MAX(0,(MIN(A1199,inputs!$C$5)-(inputs!$C$4+B1199))*inputs!$B$4)</f>
        <v>31711.600000000002</v>
      </c>
      <c r="E1199" s="16">
        <f>MAX(0, (calculations!A1199-inputs!$C$5)*inputs!$B$5)</f>
        <v>0</v>
      </c>
      <c r="F1199" s="19">
        <f>MAX(0,inputs!$B$13*(MIN(calculations!A1199,inputs!$C$14)-inputs!$C$13))+MAX(0,inputs!$B$14*(calculations!A1199-inputs!$C$14))</f>
        <v>6383.85</v>
      </c>
      <c r="G1199" s="22">
        <f>MAX(MIN((calculations!A1199-inputs!$B$21)/10000,100%),0) * inputs!$B$18</f>
        <v>2636.4</v>
      </c>
      <c r="H1199" s="22">
        <f>IF(AND(inputs!$B$35="YES", calculations!A1199&gt;=inputs!$B$36,calculations!A1199&lt;inputs!$B$37),inputs!$B$38*MIN(2,inputs!$B$17),0)</f>
        <v>0</v>
      </c>
      <c r="I1199" s="25">
        <f>MIN(inputs!$B$32,A1199)</f>
        <v>20000</v>
      </c>
      <c r="J1199" s="25">
        <f>inputs!$B$29*(1+inputs!$B$33)-MAX(0,inputs!$B$31*(I1199-inputs!$B$30))</f>
        <v>46486.999999999993</v>
      </c>
      <c r="K1199" s="26">
        <f t="shared" si="234"/>
        <v>20000</v>
      </c>
      <c r="L1199" s="25">
        <f>MAX(0,J1199*(1+inputs!$B$33)-MAX(0,inputs!$B$31*(K1199-inputs!$B$30)))</f>
        <v>47184.304999999986</v>
      </c>
      <c r="M1199" s="26">
        <f t="shared" si="235"/>
        <v>31077.777777777777</v>
      </c>
      <c r="N1199" s="25">
        <f>MAX(0,L1199*(1+inputs!$B$33)-MAX(0,inputs!$B$31*(M1199-inputs!$B$30)))</f>
        <v>46911.629574999977</v>
      </c>
      <c r="O1199" s="26">
        <f t="shared" si="236"/>
        <v>42155.555555555555</v>
      </c>
      <c r="P1199" s="25">
        <f>MAX(0,N1199*(1+inputs!$B$33)-MAX(0,inputs!$B$31*(O1199-inputs!$B$30)))</f>
        <v>45637.864018624969</v>
      </c>
      <c r="Q1199" s="26">
        <f t="shared" si="237"/>
        <v>53233.333333333336</v>
      </c>
      <c r="R1199" s="25">
        <f>MAX(0,P1199*(1+inputs!$B$33)-MAX(0,inputs!$B$31*(Q1199-inputs!$B$30)))</f>
        <v>43347.991978904334</v>
      </c>
      <c r="S1199" s="26">
        <f t="shared" si="238"/>
        <v>64311.111111111109</v>
      </c>
      <c r="T1199" s="25">
        <f>MAX(0,R1199*(1+inputs!$B$33)-MAX(0,inputs!$B$31*(S1199-inputs!$B$30)))</f>
        <v>40026.77185858789</v>
      </c>
      <c r="U1199" s="26">
        <f t="shared" si="239"/>
        <v>75388.888888888891</v>
      </c>
      <c r="V1199" s="25">
        <f>MAX(0,T1199*(1+inputs!$B$33)-MAX(0,inputs!$B$31*(U1199-inputs!$B$30)))</f>
        <v>35658.733436466704</v>
      </c>
      <c r="W1199" s="26">
        <f t="shared" si="240"/>
        <v>86466.666666666672</v>
      </c>
      <c r="X1199" s="25">
        <f>MAX(0,V1199*(1+inputs!$B$33)-MAX(0,inputs!$B$31*(W1199-inputs!$B$30)))</f>
        <v>30228.174438013695</v>
      </c>
      <c r="Y1199" s="26">
        <f t="shared" si="241"/>
        <v>97544.444444444438</v>
      </c>
      <c r="Z1199" s="25">
        <f>MAX(0,X1199*(1+inputs!$B$33)-MAX(0,inputs!$B$31*(Y1199-inputs!$B$30)))</f>
        <v>23719.157054583899</v>
      </c>
      <c r="AA1199" s="25">
        <f>MAX(0,Y1199*(1+inputs!$B$33)-MAX(0,inputs!$B$31*(Z1199-inputs!$B$30)))</f>
        <v>98689.446976198538</v>
      </c>
      <c r="AB1199" s="26">
        <f t="shared" si="242"/>
        <v>119700</v>
      </c>
      <c r="AC1199" s="25">
        <f>MAX(0,AA1199*(1+inputs!$B$33)-MAX(0,inputs!$B$31*(AB1199-inputs!$B$30)))</f>
        <v>91213.348680841504</v>
      </c>
      <c r="AD1199" s="26">
        <f>IF(inputs!$B$27="YES",MAX(0,inputs!$B$31*(AB1199-inputs!$B$30)),0)</f>
        <v>0</v>
      </c>
      <c r="AE1199" s="3">
        <f t="shared" si="243"/>
        <v>48272.05</v>
      </c>
      <c r="AF1199" s="1">
        <f t="shared" si="246"/>
        <v>0.62</v>
      </c>
      <c r="AG1199" s="8">
        <f t="shared" si="244"/>
        <v>71427.95</v>
      </c>
    </row>
    <row r="1200" spans="1:33" x14ac:dyDescent="0.2">
      <c r="A1200" s="11">
        <f t="shared" si="245"/>
        <v>119800</v>
      </c>
      <c r="B1200" s="15">
        <f>inputs!$C$3-MAX(0,MIN((calculations!A1200-inputs!$B$8)*0.5,inputs!$C$3))+IF(AND(inputs!$B$23="YES",A1200&lt;=inputs!$B$25),inputs!$B$24,0)</f>
        <v>2670</v>
      </c>
      <c r="C1200" s="15">
        <f>MAX(0,MIN(A1200-B1200,inputs!$C$4)*inputs!$B$3)</f>
        <v>7540.2000000000007</v>
      </c>
      <c r="D1200" s="16">
        <f>MAX(0,(MIN(A1200,inputs!$C$5)-(inputs!$C$4+B1200))*inputs!$B$4)</f>
        <v>31771.600000000002</v>
      </c>
      <c r="E1200" s="16">
        <f>MAX(0, (calculations!A1200-inputs!$C$5)*inputs!$B$5)</f>
        <v>0</v>
      </c>
      <c r="F1200" s="19">
        <f>MAX(0,inputs!$B$13*(MIN(calculations!A1200,inputs!$C$14)-inputs!$C$13))+MAX(0,inputs!$B$14*(calculations!A1200-inputs!$C$14))</f>
        <v>6385.85</v>
      </c>
      <c r="G1200" s="22">
        <f>MAX(MIN((calculations!A1200-inputs!$B$21)/10000,100%),0) * inputs!$B$18</f>
        <v>2636.4</v>
      </c>
      <c r="H1200" s="22">
        <f>IF(AND(inputs!$B$35="YES", calculations!A1200&gt;=inputs!$B$36,calculations!A1200&lt;inputs!$B$37),inputs!$B$38*MIN(2,inputs!$B$17),0)</f>
        <v>0</v>
      </c>
      <c r="I1200" s="25">
        <f>MIN(inputs!$B$32,A1200)</f>
        <v>20000</v>
      </c>
      <c r="J1200" s="25">
        <f>inputs!$B$29*(1+inputs!$B$33)-MAX(0,inputs!$B$31*(I1200-inputs!$B$30))</f>
        <v>46486.999999999993</v>
      </c>
      <c r="K1200" s="26">
        <f t="shared" si="234"/>
        <v>20000</v>
      </c>
      <c r="L1200" s="25">
        <f>MAX(0,J1200*(1+inputs!$B$33)-MAX(0,inputs!$B$31*(K1200-inputs!$B$30)))</f>
        <v>47184.304999999986</v>
      </c>
      <c r="M1200" s="26">
        <f t="shared" si="235"/>
        <v>31088.888888888891</v>
      </c>
      <c r="N1200" s="25">
        <f>MAX(0,L1200*(1+inputs!$B$33)-MAX(0,inputs!$B$31*(M1200-inputs!$B$30)))</f>
        <v>46910.629574999977</v>
      </c>
      <c r="O1200" s="26">
        <f t="shared" si="236"/>
        <v>42177.777777777781</v>
      </c>
      <c r="P1200" s="25">
        <f>MAX(0,N1200*(1+inputs!$B$33)-MAX(0,inputs!$B$31*(O1200-inputs!$B$30)))</f>
        <v>45634.849018624969</v>
      </c>
      <c r="Q1200" s="26">
        <f t="shared" si="237"/>
        <v>53266.666666666664</v>
      </c>
      <c r="R1200" s="25">
        <f>MAX(0,P1200*(1+inputs!$B$33)-MAX(0,inputs!$B$31*(Q1200-inputs!$B$30)))</f>
        <v>43341.93175390434</v>
      </c>
      <c r="S1200" s="26">
        <f t="shared" si="238"/>
        <v>64355.555555555555</v>
      </c>
      <c r="T1200" s="25">
        <f>MAX(0,R1200*(1+inputs!$B$33)-MAX(0,inputs!$B$31*(S1200-inputs!$B$30)))</f>
        <v>40016.620730212897</v>
      </c>
      <c r="U1200" s="26">
        <f t="shared" si="239"/>
        <v>75444.444444444438</v>
      </c>
      <c r="V1200" s="25">
        <f>MAX(0,T1200*(1+inputs!$B$33)-MAX(0,inputs!$B$31*(U1200-inputs!$B$30)))</f>
        <v>35643.430041166081</v>
      </c>
      <c r="W1200" s="26">
        <f t="shared" si="240"/>
        <v>86533.333333333328</v>
      </c>
      <c r="X1200" s="25">
        <f>MAX(0,V1200*(1+inputs!$B$33)-MAX(0,inputs!$B$31*(W1200-inputs!$B$30)))</f>
        <v>30206.641491783568</v>
      </c>
      <c r="Y1200" s="26">
        <f t="shared" si="241"/>
        <v>97622.222222222219</v>
      </c>
      <c r="Z1200" s="25">
        <f>MAX(0,X1200*(1+inputs!$B$33)-MAX(0,inputs!$B$31*(Y1200-inputs!$B$30)))</f>
        <v>23690.30111416032</v>
      </c>
      <c r="AA1200" s="25">
        <f>MAX(0,Y1200*(1+inputs!$B$33)-MAX(0,inputs!$B$31*(Z1200-inputs!$B$30)))</f>
        <v>98770.988455281113</v>
      </c>
      <c r="AB1200" s="26">
        <f t="shared" si="242"/>
        <v>119800</v>
      </c>
      <c r="AC1200" s="25">
        <f>MAX(0,AA1200*(1+inputs!$B$33)-MAX(0,inputs!$B$31*(AB1200-inputs!$B$30)))</f>
        <v>91287.113282110324</v>
      </c>
      <c r="AD1200" s="26">
        <f>IF(inputs!$B$27="YES",MAX(0,inputs!$B$31*(AB1200-inputs!$B$30)),0)</f>
        <v>0</v>
      </c>
      <c r="AE1200" s="3">
        <f t="shared" si="243"/>
        <v>48334.05</v>
      </c>
      <c r="AF1200" s="1">
        <f t="shared" si="246"/>
        <v>0.62</v>
      </c>
      <c r="AG1200" s="8">
        <f t="shared" si="244"/>
        <v>71465.95</v>
      </c>
    </row>
    <row r="1201" spans="1:33" x14ac:dyDescent="0.2">
      <c r="A1201" s="11">
        <f t="shared" si="245"/>
        <v>119900</v>
      </c>
      <c r="B1201" s="15">
        <f>inputs!$C$3-MAX(0,MIN((calculations!A1201-inputs!$B$8)*0.5,inputs!$C$3))+IF(AND(inputs!$B$23="YES",A1201&lt;=inputs!$B$25),inputs!$B$24,0)</f>
        <v>2620</v>
      </c>
      <c r="C1201" s="15">
        <f>MAX(0,MIN(A1201-B1201,inputs!$C$4)*inputs!$B$3)</f>
        <v>7540.2000000000007</v>
      </c>
      <c r="D1201" s="16">
        <f>MAX(0,(MIN(A1201,inputs!$C$5)-(inputs!$C$4+B1201))*inputs!$B$4)</f>
        <v>31831.600000000002</v>
      </c>
      <c r="E1201" s="16">
        <f>MAX(0, (calculations!A1201-inputs!$C$5)*inputs!$B$5)</f>
        <v>0</v>
      </c>
      <c r="F1201" s="19">
        <f>MAX(0,inputs!$B$13*(MIN(calculations!A1201,inputs!$C$14)-inputs!$C$13))+MAX(0,inputs!$B$14*(calculations!A1201-inputs!$C$14))</f>
        <v>6387.85</v>
      </c>
      <c r="G1201" s="22">
        <f>MAX(MIN((calculations!A1201-inputs!$B$21)/10000,100%),0) * inputs!$B$18</f>
        <v>2636.4</v>
      </c>
      <c r="H1201" s="22">
        <f>IF(AND(inputs!$B$35="YES", calculations!A1201&gt;=inputs!$B$36,calculations!A1201&lt;inputs!$B$37),inputs!$B$38*MIN(2,inputs!$B$17),0)</f>
        <v>0</v>
      </c>
      <c r="I1201" s="25">
        <f>MIN(inputs!$B$32,A1201)</f>
        <v>20000</v>
      </c>
      <c r="J1201" s="25">
        <f>inputs!$B$29*(1+inputs!$B$33)-MAX(0,inputs!$B$31*(I1201-inputs!$B$30))</f>
        <v>46486.999999999993</v>
      </c>
      <c r="K1201" s="26">
        <f t="shared" si="234"/>
        <v>20000</v>
      </c>
      <c r="L1201" s="25">
        <f>MAX(0,J1201*(1+inputs!$B$33)-MAX(0,inputs!$B$31*(K1201-inputs!$B$30)))</f>
        <v>47184.304999999986</v>
      </c>
      <c r="M1201" s="26">
        <f t="shared" si="235"/>
        <v>31100</v>
      </c>
      <c r="N1201" s="25">
        <f>MAX(0,L1201*(1+inputs!$B$33)-MAX(0,inputs!$B$31*(M1201-inputs!$B$30)))</f>
        <v>46909.629574999977</v>
      </c>
      <c r="O1201" s="26">
        <f t="shared" si="236"/>
        <v>42200</v>
      </c>
      <c r="P1201" s="25">
        <f>MAX(0,N1201*(1+inputs!$B$33)-MAX(0,inputs!$B$31*(O1201-inputs!$B$30)))</f>
        <v>45631.83401862497</v>
      </c>
      <c r="Q1201" s="26">
        <f t="shared" si="237"/>
        <v>53300</v>
      </c>
      <c r="R1201" s="25">
        <f>MAX(0,P1201*(1+inputs!$B$33)-MAX(0,inputs!$B$31*(Q1201-inputs!$B$30)))</f>
        <v>43335.871528904339</v>
      </c>
      <c r="S1201" s="26">
        <f t="shared" si="238"/>
        <v>64400</v>
      </c>
      <c r="T1201" s="25">
        <f>MAX(0,R1201*(1+inputs!$B$33)-MAX(0,inputs!$B$31*(S1201-inputs!$B$30)))</f>
        <v>40006.469601837896</v>
      </c>
      <c r="U1201" s="26">
        <f t="shared" si="239"/>
        <v>75500</v>
      </c>
      <c r="V1201" s="25">
        <f>MAX(0,T1201*(1+inputs!$B$33)-MAX(0,inputs!$B$31*(U1201-inputs!$B$30)))</f>
        <v>35628.126645865457</v>
      </c>
      <c r="W1201" s="26">
        <f t="shared" si="240"/>
        <v>86600</v>
      </c>
      <c r="X1201" s="25">
        <f>MAX(0,V1201*(1+inputs!$B$33)-MAX(0,inputs!$B$31*(W1201-inputs!$B$30)))</f>
        <v>30185.108545553438</v>
      </c>
      <c r="Y1201" s="26">
        <f t="shared" si="241"/>
        <v>97700</v>
      </c>
      <c r="Z1201" s="25">
        <f>MAX(0,X1201*(1+inputs!$B$33)-MAX(0,inputs!$B$31*(Y1201-inputs!$B$30)))</f>
        <v>23661.445173736738</v>
      </c>
      <c r="AA1201" s="25">
        <f>MAX(0,Y1201*(1+inputs!$B$33)-MAX(0,inputs!$B$31*(Z1201-inputs!$B$30)))</f>
        <v>98852.529934363673</v>
      </c>
      <c r="AB1201" s="26">
        <f t="shared" si="242"/>
        <v>119900</v>
      </c>
      <c r="AC1201" s="25">
        <f>MAX(0,AA1201*(1+inputs!$B$33)-MAX(0,inputs!$B$31*(AB1201-inputs!$B$30)))</f>
        <v>91360.877883379115</v>
      </c>
      <c r="AD1201" s="26">
        <f>IF(inputs!$B$27="YES",MAX(0,inputs!$B$31*(AB1201-inputs!$B$30)),0)</f>
        <v>0</v>
      </c>
      <c r="AE1201" s="3">
        <f t="shared" si="243"/>
        <v>48396.05</v>
      </c>
      <c r="AF1201" s="1">
        <f t="shared" si="246"/>
        <v>0.62</v>
      </c>
      <c r="AG1201" s="8">
        <f t="shared" si="244"/>
        <v>71503.95</v>
      </c>
    </row>
    <row r="1202" spans="1:33" x14ac:dyDescent="0.2">
      <c r="A1202" s="11">
        <f t="shared" si="245"/>
        <v>120000</v>
      </c>
      <c r="B1202" s="15">
        <f>inputs!$C$3-MAX(0,MIN((calculations!A1202-inputs!$B$8)*0.5,inputs!$C$3))+IF(AND(inputs!$B$23="YES",A1202&lt;=inputs!$B$25),inputs!$B$24,0)</f>
        <v>2570</v>
      </c>
      <c r="C1202" s="15">
        <f>MAX(0,MIN(A1202-B1202,inputs!$C$4)*inputs!$B$3)</f>
        <v>7540.2000000000007</v>
      </c>
      <c r="D1202" s="16">
        <f>MAX(0,(MIN(A1202,inputs!$C$5)-(inputs!$C$4+B1202))*inputs!$B$4)</f>
        <v>31891.600000000002</v>
      </c>
      <c r="E1202" s="16">
        <f>MAX(0, (calculations!A1202-inputs!$C$5)*inputs!$B$5)</f>
        <v>0</v>
      </c>
      <c r="F1202" s="19">
        <f>MAX(0,inputs!$B$13*(MIN(calculations!A1202,inputs!$C$14)-inputs!$C$13))+MAX(0,inputs!$B$14*(calculations!A1202-inputs!$C$14))</f>
        <v>6389.85</v>
      </c>
      <c r="G1202" s="22">
        <f>MAX(MIN((calculations!A1202-inputs!$B$21)/10000,100%),0) * inputs!$B$18</f>
        <v>2636.4</v>
      </c>
      <c r="H1202" s="22">
        <f>IF(AND(inputs!$B$35="YES", calculations!A1202&gt;=inputs!$B$36,calculations!A1202&lt;inputs!$B$37),inputs!$B$38*MIN(2,inputs!$B$17),0)</f>
        <v>0</v>
      </c>
      <c r="I1202" s="25">
        <f>MIN(inputs!$B$32,A1202)</f>
        <v>20000</v>
      </c>
      <c r="J1202" s="25">
        <f>inputs!$B$29*(1+inputs!$B$33)-MAX(0,inputs!$B$31*(I1202-inputs!$B$30))</f>
        <v>46486.999999999993</v>
      </c>
      <c r="K1202" s="26">
        <f t="shared" si="234"/>
        <v>20000</v>
      </c>
      <c r="L1202" s="25">
        <f>MAX(0,J1202*(1+inputs!$B$33)-MAX(0,inputs!$B$31*(K1202-inputs!$B$30)))</f>
        <v>47184.304999999986</v>
      </c>
      <c r="M1202" s="26">
        <f t="shared" si="235"/>
        <v>31111.111111111109</v>
      </c>
      <c r="N1202" s="25">
        <f>MAX(0,L1202*(1+inputs!$B$33)-MAX(0,inputs!$B$31*(M1202-inputs!$B$30)))</f>
        <v>46908.629574999977</v>
      </c>
      <c r="O1202" s="26">
        <f t="shared" si="236"/>
        <v>42222.222222222219</v>
      </c>
      <c r="P1202" s="25">
        <f>MAX(0,N1202*(1+inputs!$B$33)-MAX(0,inputs!$B$31*(O1202-inputs!$B$30)))</f>
        <v>45628.81901862497</v>
      </c>
      <c r="Q1202" s="26">
        <f t="shared" si="237"/>
        <v>53333.333333333336</v>
      </c>
      <c r="R1202" s="25">
        <f>MAX(0,P1202*(1+inputs!$B$33)-MAX(0,inputs!$B$31*(Q1202-inputs!$B$30)))</f>
        <v>43329.811303904338</v>
      </c>
      <c r="S1202" s="26">
        <f t="shared" si="238"/>
        <v>64444.444444444445</v>
      </c>
      <c r="T1202" s="25">
        <f>MAX(0,R1202*(1+inputs!$B$33)-MAX(0,inputs!$B$31*(S1202-inputs!$B$30)))</f>
        <v>39996.318473462896</v>
      </c>
      <c r="U1202" s="26">
        <f t="shared" si="239"/>
        <v>75555.555555555562</v>
      </c>
      <c r="V1202" s="25">
        <f>MAX(0,T1202*(1+inputs!$B$33)-MAX(0,inputs!$B$31*(U1202-inputs!$B$30)))</f>
        <v>35612.823250564834</v>
      </c>
      <c r="W1202" s="26">
        <f t="shared" si="240"/>
        <v>86666.666666666672</v>
      </c>
      <c r="X1202" s="25">
        <f>MAX(0,V1202*(1+inputs!$B$33)-MAX(0,inputs!$B$31*(W1202-inputs!$B$30)))</f>
        <v>30163.575599323303</v>
      </c>
      <c r="Y1202" s="26">
        <f t="shared" si="241"/>
        <v>97777.777777777781</v>
      </c>
      <c r="Z1202" s="25">
        <f>MAX(0,X1202*(1+inputs!$B$33)-MAX(0,inputs!$B$31*(Y1202-inputs!$B$30)))</f>
        <v>23632.589233313152</v>
      </c>
      <c r="AA1202" s="25">
        <f>MAX(0,Y1202*(1+inputs!$B$33)-MAX(0,inputs!$B$31*(Z1202-inputs!$B$30)))</f>
        <v>98934.071413446261</v>
      </c>
      <c r="AB1202" s="26">
        <f t="shared" si="242"/>
        <v>120000</v>
      </c>
      <c r="AC1202" s="25">
        <f>MAX(0,AA1202*(1+inputs!$B$33)-MAX(0,inputs!$B$31*(AB1202-inputs!$B$30)))</f>
        <v>91434.642484647949</v>
      </c>
      <c r="AD1202" s="26">
        <f>IF(inputs!$B$27="YES",MAX(0,inputs!$B$31*(AB1202-inputs!$B$30)),0)</f>
        <v>0</v>
      </c>
      <c r="AE1202" s="3">
        <f t="shared" si="243"/>
        <v>48458.05</v>
      </c>
      <c r="AF1202" s="1">
        <f t="shared" si="246"/>
        <v>0.62</v>
      </c>
      <c r="AG1202" s="8">
        <f t="shared" si="244"/>
        <v>71541.95</v>
      </c>
    </row>
    <row r="1203" spans="1:33" x14ac:dyDescent="0.2">
      <c r="A1203" s="11">
        <f t="shared" si="245"/>
        <v>120100</v>
      </c>
      <c r="B1203" s="15">
        <f>inputs!$C$3-MAX(0,MIN((calculations!A1203-inputs!$B$8)*0.5,inputs!$C$3))+IF(AND(inputs!$B$23="YES",A1203&lt;=inputs!$B$25),inputs!$B$24,0)</f>
        <v>2520</v>
      </c>
      <c r="C1203" s="15">
        <f>MAX(0,MIN(A1203-B1203,inputs!$C$4)*inputs!$B$3)</f>
        <v>7540.2000000000007</v>
      </c>
      <c r="D1203" s="16">
        <f>MAX(0,(MIN(A1203,inputs!$C$5)-(inputs!$C$4+B1203))*inputs!$B$4)</f>
        <v>31951.600000000002</v>
      </c>
      <c r="E1203" s="16">
        <f>MAX(0, (calculations!A1203-inputs!$C$5)*inputs!$B$5)</f>
        <v>0</v>
      </c>
      <c r="F1203" s="19">
        <f>MAX(0,inputs!$B$13*(MIN(calculations!A1203,inputs!$C$14)-inputs!$C$13))+MAX(0,inputs!$B$14*(calculations!A1203-inputs!$C$14))</f>
        <v>6391.85</v>
      </c>
      <c r="G1203" s="22">
        <f>MAX(MIN((calculations!A1203-inputs!$B$21)/10000,100%),0) * inputs!$B$18</f>
        <v>2636.4</v>
      </c>
      <c r="H1203" s="22">
        <f>IF(AND(inputs!$B$35="YES", calculations!A1203&gt;=inputs!$B$36,calculations!A1203&lt;inputs!$B$37),inputs!$B$38*MIN(2,inputs!$B$17),0)</f>
        <v>0</v>
      </c>
      <c r="I1203" s="25">
        <f>MIN(inputs!$B$32,A1203)</f>
        <v>20000</v>
      </c>
      <c r="J1203" s="25">
        <f>inputs!$B$29*(1+inputs!$B$33)-MAX(0,inputs!$B$31*(I1203-inputs!$B$30))</f>
        <v>46486.999999999993</v>
      </c>
      <c r="K1203" s="26">
        <f t="shared" si="234"/>
        <v>20000</v>
      </c>
      <c r="L1203" s="25">
        <f>MAX(0,J1203*(1+inputs!$B$33)-MAX(0,inputs!$B$31*(K1203-inputs!$B$30)))</f>
        <v>47184.304999999986</v>
      </c>
      <c r="M1203" s="26">
        <f t="shared" si="235"/>
        <v>31122.222222222223</v>
      </c>
      <c r="N1203" s="25">
        <f>MAX(0,L1203*(1+inputs!$B$33)-MAX(0,inputs!$B$31*(M1203-inputs!$B$30)))</f>
        <v>46907.629574999977</v>
      </c>
      <c r="O1203" s="26">
        <f t="shared" si="236"/>
        <v>42244.444444444445</v>
      </c>
      <c r="P1203" s="25">
        <f>MAX(0,N1203*(1+inputs!$B$33)-MAX(0,inputs!$B$31*(O1203-inputs!$B$30)))</f>
        <v>45625.804018624971</v>
      </c>
      <c r="Q1203" s="26">
        <f t="shared" si="237"/>
        <v>53366.666666666664</v>
      </c>
      <c r="R1203" s="25">
        <f>MAX(0,P1203*(1+inputs!$B$33)-MAX(0,inputs!$B$31*(Q1203-inputs!$B$30)))</f>
        <v>43323.751078904337</v>
      </c>
      <c r="S1203" s="26">
        <f t="shared" si="238"/>
        <v>64488.888888888891</v>
      </c>
      <c r="T1203" s="25">
        <f>MAX(0,R1203*(1+inputs!$B$33)-MAX(0,inputs!$B$31*(S1203-inputs!$B$30)))</f>
        <v>39986.167345087895</v>
      </c>
      <c r="U1203" s="26">
        <f t="shared" si="239"/>
        <v>75611.111111111109</v>
      </c>
      <c r="V1203" s="25">
        <f>MAX(0,T1203*(1+inputs!$B$33)-MAX(0,inputs!$B$31*(U1203-inputs!$B$30)))</f>
        <v>35597.51985526421</v>
      </c>
      <c r="W1203" s="26">
        <f t="shared" si="240"/>
        <v>86733.333333333328</v>
      </c>
      <c r="X1203" s="25">
        <f>MAX(0,V1203*(1+inputs!$B$33)-MAX(0,inputs!$B$31*(W1203-inputs!$B$30)))</f>
        <v>30142.042653093169</v>
      </c>
      <c r="Y1203" s="26">
        <f t="shared" si="241"/>
        <v>97855.555555555562</v>
      </c>
      <c r="Z1203" s="25">
        <f>MAX(0,X1203*(1+inputs!$B$33)-MAX(0,inputs!$B$31*(Y1203-inputs!$B$30)))</f>
        <v>23603.733292889563</v>
      </c>
      <c r="AA1203" s="25">
        <f>MAX(0,Y1203*(1+inputs!$B$33)-MAX(0,inputs!$B$31*(Z1203-inputs!$B$30)))</f>
        <v>99015.612892528836</v>
      </c>
      <c r="AB1203" s="26">
        <f t="shared" si="242"/>
        <v>120100</v>
      </c>
      <c r="AC1203" s="25">
        <f>MAX(0,AA1203*(1+inputs!$B$33)-MAX(0,inputs!$B$31*(AB1203-inputs!$B$30)))</f>
        <v>91508.407085916755</v>
      </c>
      <c r="AD1203" s="26">
        <f>IF(inputs!$B$27="YES",MAX(0,inputs!$B$31*(AB1203-inputs!$B$30)),0)</f>
        <v>0</v>
      </c>
      <c r="AE1203" s="3">
        <f t="shared" si="243"/>
        <v>48520.05</v>
      </c>
      <c r="AF1203" s="1">
        <f t="shared" si="246"/>
        <v>0.62</v>
      </c>
      <c r="AG1203" s="8">
        <f t="shared" si="244"/>
        <v>71579.95</v>
      </c>
    </row>
    <row r="1204" spans="1:33" x14ac:dyDescent="0.2">
      <c r="A1204" s="11">
        <f t="shared" si="245"/>
        <v>120200</v>
      </c>
      <c r="B1204" s="15">
        <f>inputs!$C$3-MAX(0,MIN((calculations!A1204-inputs!$B$8)*0.5,inputs!$C$3))+IF(AND(inputs!$B$23="YES",A1204&lt;=inputs!$B$25),inputs!$B$24,0)</f>
        <v>2470</v>
      </c>
      <c r="C1204" s="15">
        <f>MAX(0,MIN(A1204-B1204,inputs!$C$4)*inputs!$B$3)</f>
        <v>7540.2000000000007</v>
      </c>
      <c r="D1204" s="16">
        <f>MAX(0,(MIN(A1204,inputs!$C$5)-(inputs!$C$4+B1204))*inputs!$B$4)</f>
        <v>32011.600000000002</v>
      </c>
      <c r="E1204" s="16">
        <f>MAX(0, (calculations!A1204-inputs!$C$5)*inputs!$B$5)</f>
        <v>0</v>
      </c>
      <c r="F1204" s="19">
        <f>MAX(0,inputs!$B$13*(MIN(calculations!A1204,inputs!$C$14)-inputs!$C$13))+MAX(0,inputs!$B$14*(calculations!A1204-inputs!$C$14))</f>
        <v>6393.85</v>
      </c>
      <c r="G1204" s="22">
        <f>MAX(MIN((calculations!A1204-inputs!$B$21)/10000,100%),0) * inputs!$B$18</f>
        <v>2636.4</v>
      </c>
      <c r="H1204" s="22">
        <f>IF(AND(inputs!$B$35="YES", calculations!A1204&gt;=inputs!$B$36,calculations!A1204&lt;inputs!$B$37),inputs!$B$38*MIN(2,inputs!$B$17),0)</f>
        <v>0</v>
      </c>
      <c r="I1204" s="25">
        <f>MIN(inputs!$B$32,A1204)</f>
        <v>20000</v>
      </c>
      <c r="J1204" s="25">
        <f>inputs!$B$29*(1+inputs!$B$33)-MAX(0,inputs!$B$31*(I1204-inputs!$B$30))</f>
        <v>46486.999999999993</v>
      </c>
      <c r="K1204" s="26">
        <f t="shared" si="234"/>
        <v>20000</v>
      </c>
      <c r="L1204" s="25">
        <f>MAX(0,J1204*(1+inputs!$B$33)-MAX(0,inputs!$B$31*(K1204-inputs!$B$30)))</f>
        <v>47184.304999999986</v>
      </c>
      <c r="M1204" s="26">
        <f t="shared" si="235"/>
        <v>31133.333333333336</v>
      </c>
      <c r="N1204" s="25">
        <f>MAX(0,L1204*(1+inputs!$B$33)-MAX(0,inputs!$B$31*(M1204-inputs!$B$30)))</f>
        <v>46906.629574999977</v>
      </c>
      <c r="O1204" s="26">
        <f t="shared" si="236"/>
        <v>42266.666666666672</v>
      </c>
      <c r="P1204" s="25">
        <f>MAX(0,N1204*(1+inputs!$B$33)-MAX(0,inputs!$B$31*(O1204-inputs!$B$30)))</f>
        <v>45622.789018624972</v>
      </c>
      <c r="Q1204" s="26">
        <f t="shared" si="237"/>
        <v>53400</v>
      </c>
      <c r="R1204" s="25">
        <f>MAX(0,P1204*(1+inputs!$B$33)-MAX(0,inputs!$B$31*(Q1204-inputs!$B$30)))</f>
        <v>43317.690853904336</v>
      </c>
      <c r="S1204" s="26">
        <f t="shared" si="238"/>
        <v>64533.333333333336</v>
      </c>
      <c r="T1204" s="25">
        <f>MAX(0,R1204*(1+inputs!$B$33)-MAX(0,inputs!$B$31*(S1204-inputs!$B$30)))</f>
        <v>39976.016216712895</v>
      </c>
      <c r="U1204" s="26">
        <f t="shared" si="239"/>
        <v>75666.666666666657</v>
      </c>
      <c r="V1204" s="25">
        <f>MAX(0,T1204*(1+inputs!$B$33)-MAX(0,inputs!$B$31*(U1204-inputs!$B$30)))</f>
        <v>35582.216459963587</v>
      </c>
      <c r="W1204" s="26">
        <f t="shared" si="240"/>
        <v>86800</v>
      </c>
      <c r="X1204" s="25">
        <f>MAX(0,V1204*(1+inputs!$B$33)-MAX(0,inputs!$B$31*(W1204-inputs!$B$30)))</f>
        <v>30120.509706863038</v>
      </c>
      <c r="Y1204" s="26">
        <f t="shared" si="241"/>
        <v>97933.333333333328</v>
      </c>
      <c r="Z1204" s="25">
        <f>MAX(0,X1204*(1+inputs!$B$33)-MAX(0,inputs!$B$31*(Y1204-inputs!$B$30)))</f>
        <v>23574.877352465981</v>
      </c>
      <c r="AA1204" s="25">
        <f>MAX(0,Y1204*(1+inputs!$B$33)-MAX(0,inputs!$B$31*(Z1204-inputs!$B$30)))</f>
        <v>99097.154371611381</v>
      </c>
      <c r="AB1204" s="26">
        <f t="shared" si="242"/>
        <v>120200</v>
      </c>
      <c r="AC1204" s="25">
        <f>MAX(0,AA1204*(1+inputs!$B$33)-MAX(0,inputs!$B$31*(AB1204-inputs!$B$30)))</f>
        <v>91582.171687185546</v>
      </c>
      <c r="AD1204" s="26">
        <f>IF(inputs!$B$27="YES",MAX(0,inputs!$B$31*(AB1204-inputs!$B$30)),0)</f>
        <v>0</v>
      </c>
      <c r="AE1204" s="3">
        <f t="shared" si="243"/>
        <v>48582.05</v>
      </c>
      <c r="AF1204" s="1">
        <f t="shared" si="246"/>
        <v>0.62</v>
      </c>
      <c r="AG1204" s="8">
        <f t="shared" si="244"/>
        <v>71617.95</v>
      </c>
    </row>
    <row r="1205" spans="1:33" x14ac:dyDescent="0.2">
      <c r="A1205" s="11">
        <f t="shared" si="245"/>
        <v>120300</v>
      </c>
      <c r="B1205" s="15">
        <f>inputs!$C$3-MAX(0,MIN((calculations!A1205-inputs!$B$8)*0.5,inputs!$C$3))+IF(AND(inputs!$B$23="YES",A1205&lt;=inputs!$B$25),inputs!$B$24,0)</f>
        <v>2420</v>
      </c>
      <c r="C1205" s="15">
        <f>MAX(0,MIN(A1205-B1205,inputs!$C$4)*inputs!$B$3)</f>
        <v>7540.2000000000007</v>
      </c>
      <c r="D1205" s="16">
        <f>MAX(0,(MIN(A1205,inputs!$C$5)-(inputs!$C$4+B1205))*inputs!$B$4)</f>
        <v>32071.600000000002</v>
      </c>
      <c r="E1205" s="16">
        <f>MAX(0, (calculations!A1205-inputs!$C$5)*inputs!$B$5)</f>
        <v>0</v>
      </c>
      <c r="F1205" s="19">
        <f>MAX(0,inputs!$B$13*(MIN(calculations!A1205,inputs!$C$14)-inputs!$C$13))+MAX(0,inputs!$B$14*(calculations!A1205-inputs!$C$14))</f>
        <v>6395.85</v>
      </c>
      <c r="G1205" s="22">
        <f>MAX(MIN((calculations!A1205-inputs!$B$21)/10000,100%),0) * inputs!$B$18</f>
        <v>2636.4</v>
      </c>
      <c r="H1205" s="22">
        <f>IF(AND(inputs!$B$35="YES", calculations!A1205&gt;=inputs!$B$36,calculations!A1205&lt;inputs!$B$37),inputs!$B$38*MIN(2,inputs!$B$17),0)</f>
        <v>0</v>
      </c>
      <c r="I1205" s="25">
        <f>MIN(inputs!$B$32,A1205)</f>
        <v>20000</v>
      </c>
      <c r="J1205" s="25">
        <f>inputs!$B$29*(1+inputs!$B$33)-MAX(0,inputs!$B$31*(I1205-inputs!$B$30))</f>
        <v>46486.999999999993</v>
      </c>
      <c r="K1205" s="26">
        <f t="shared" si="234"/>
        <v>20000</v>
      </c>
      <c r="L1205" s="25">
        <f>MAX(0,J1205*(1+inputs!$B$33)-MAX(0,inputs!$B$31*(K1205-inputs!$B$30)))</f>
        <v>47184.304999999986</v>
      </c>
      <c r="M1205" s="26">
        <f t="shared" si="235"/>
        <v>31144.444444444445</v>
      </c>
      <c r="N1205" s="25">
        <f>MAX(0,L1205*(1+inputs!$B$33)-MAX(0,inputs!$B$31*(M1205-inputs!$B$30)))</f>
        <v>46905.629574999977</v>
      </c>
      <c r="O1205" s="26">
        <f t="shared" si="236"/>
        <v>42288.888888888891</v>
      </c>
      <c r="P1205" s="25">
        <f>MAX(0,N1205*(1+inputs!$B$33)-MAX(0,inputs!$B$31*(O1205-inputs!$B$30)))</f>
        <v>45619.774018624972</v>
      </c>
      <c r="Q1205" s="26">
        <f t="shared" si="237"/>
        <v>53433.333333333336</v>
      </c>
      <c r="R1205" s="25">
        <f>MAX(0,P1205*(1+inputs!$B$33)-MAX(0,inputs!$B$31*(Q1205-inputs!$B$30)))</f>
        <v>43311.630628904342</v>
      </c>
      <c r="S1205" s="26">
        <f t="shared" si="238"/>
        <v>64577.777777777781</v>
      </c>
      <c r="T1205" s="25">
        <f>MAX(0,R1205*(1+inputs!$B$33)-MAX(0,inputs!$B$31*(S1205-inputs!$B$30)))</f>
        <v>39965.865088337901</v>
      </c>
      <c r="U1205" s="26">
        <f t="shared" si="239"/>
        <v>75722.222222222219</v>
      </c>
      <c r="V1205" s="25">
        <f>MAX(0,T1205*(1+inputs!$B$33)-MAX(0,inputs!$B$31*(U1205-inputs!$B$30)))</f>
        <v>35566.913064662964</v>
      </c>
      <c r="W1205" s="26">
        <f t="shared" si="240"/>
        <v>86866.666666666672</v>
      </c>
      <c r="X1205" s="25">
        <f>MAX(0,V1205*(1+inputs!$B$33)-MAX(0,inputs!$B$31*(W1205-inputs!$B$30)))</f>
        <v>30098.976760632904</v>
      </c>
      <c r="Y1205" s="26">
        <f t="shared" si="241"/>
        <v>98011.111111111109</v>
      </c>
      <c r="Z1205" s="25">
        <f>MAX(0,X1205*(1+inputs!$B$33)-MAX(0,inputs!$B$31*(Y1205-inputs!$B$30)))</f>
        <v>23546.021412042395</v>
      </c>
      <c r="AA1205" s="25">
        <f>MAX(0,Y1205*(1+inputs!$B$33)-MAX(0,inputs!$B$31*(Z1205-inputs!$B$30)))</f>
        <v>99178.695850693955</v>
      </c>
      <c r="AB1205" s="26">
        <f t="shared" si="242"/>
        <v>120300</v>
      </c>
      <c r="AC1205" s="25">
        <f>MAX(0,AA1205*(1+inputs!$B$33)-MAX(0,inputs!$B$31*(AB1205-inputs!$B$30)))</f>
        <v>91655.936288454352</v>
      </c>
      <c r="AD1205" s="26">
        <f>IF(inputs!$B$27="YES",MAX(0,inputs!$B$31*(AB1205-inputs!$B$30)),0)</f>
        <v>0</v>
      </c>
      <c r="AE1205" s="3">
        <f t="shared" si="243"/>
        <v>48644.05</v>
      </c>
      <c r="AF1205" s="1">
        <f t="shared" si="246"/>
        <v>0.62</v>
      </c>
      <c r="AG1205" s="8">
        <f t="shared" si="244"/>
        <v>71655.95</v>
      </c>
    </row>
    <row r="1206" spans="1:33" x14ac:dyDescent="0.2">
      <c r="A1206" s="11">
        <f t="shared" si="245"/>
        <v>120400</v>
      </c>
      <c r="B1206" s="15">
        <f>inputs!$C$3-MAX(0,MIN((calculations!A1206-inputs!$B$8)*0.5,inputs!$C$3))+IF(AND(inputs!$B$23="YES",A1206&lt;=inputs!$B$25),inputs!$B$24,0)</f>
        <v>2370</v>
      </c>
      <c r="C1206" s="15">
        <f>MAX(0,MIN(A1206-B1206,inputs!$C$4)*inputs!$B$3)</f>
        <v>7540.2000000000007</v>
      </c>
      <c r="D1206" s="16">
        <f>MAX(0,(MIN(A1206,inputs!$C$5)-(inputs!$C$4+B1206))*inputs!$B$4)</f>
        <v>32131.600000000002</v>
      </c>
      <c r="E1206" s="16">
        <f>MAX(0, (calculations!A1206-inputs!$C$5)*inputs!$B$5)</f>
        <v>0</v>
      </c>
      <c r="F1206" s="19">
        <f>MAX(0,inputs!$B$13*(MIN(calculations!A1206,inputs!$C$14)-inputs!$C$13))+MAX(0,inputs!$B$14*(calculations!A1206-inputs!$C$14))</f>
        <v>6397.85</v>
      </c>
      <c r="G1206" s="22">
        <f>MAX(MIN((calculations!A1206-inputs!$B$21)/10000,100%),0) * inputs!$B$18</f>
        <v>2636.4</v>
      </c>
      <c r="H1206" s="22">
        <f>IF(AND(inputs!$B$35="YES", calculations!A1206&gt;=inputs!$B$36,calculations!A1206&lt;inputs!$B$37),inputs!$B$38*MIN(2,inputs!$B$17),0)</f>
        <v>0</v>
      </c>
      <c r="I1206" s="25">
        <f>MIN(inputs!$B$32,A1206)</f>
        <v>20000</v>
      </c>
      <c r="J1206" s="25">
        <f>inputs!$B$29*(1+inputs!$B$33)-MAX(0,inputs!$B$31*(I1206-inputs!$B$30))</f>
        <v>46486.999999999993</v>
      </c>
      <c r="K1206" s="26">
        <f t="shared" si="234"/>
        <v>20000</v>
      </c>
      <c r="L1206" s="25">
        <f>MAX(0,J1206*(1+inputs!$B$33)-MAX(0,inputs!$B$31*(K1206-inputs!$B$30)))</f>
        <v>47184.304999999986</v>
      </c>
      <c r="M1206" s="26">
        <f t="shared" si="235"/>
        <v>31155.555555555555</v>
      </c>
      <c r="N1206" s="25">
        <f>MAX(0,L1206*(1+inputs!$B$33)-MAX(0,inputs!$B$31*(M1206-inputs!$B$30)))</f>
        <v>46904.629574999977</v>
      </c>
      <c r="O1206" s="26">
        <f t="shared" si="236"/>
        <v>42311.111111111109</v>
      </c>
      <c r="P1206" s="25">
        <f>MAX(0,N1206*(1+inputs!$B$33)-MAX(0,inputs!$B$31*(O1206-inputs!$B$30)))</f>
        <v>45616.759018624973</v>
      </c>
      <c r="Q1206" s="26">
        <f t="shared" si="237"/>
        <v>53466.666666666664</v>
      </c>
      <c r="R1206" s="25">
        <f>MAX(0,P1206*(1+inputs!$B$33)-MAX(0,inputs!$B$31*(Q1206-inputs!$B$30)))</f>
        <v>43305.570403904341</v>
      </c>
      <c r="S1206" s="26">
        <f t="shared" si="238"/>
        <v>64622.222222222219</v>
      </c>
      <c r="T1206" s="25">
        <f>MAX(0,R1206*(1+inputs!$B$33)-MAX(0,inputs!$B$31*(S1206-inputs!$B$30)))</f>
        <v>39955.713959962901</v>
      </c>
      <c r="U1206" s="26">
        <f t="shared" si="239"/>
        <v>75777.777777777781</v>
      </c>
      <c r="V1206" s="25">
        <f>MAX(0,T1206*(1+inputs!$B$33)-MAX(0,inputs!$B$31*(U1206-inputs!$B$30)))</f>
        <v>35551.60966936234</v>
      </c>
      <c r="W1206" s="26">
        <f t="shared" si="240"/>
        <v>86933.333333333328</v>
      </c>
      <c r="X1206" s="25">
        <f>MAX(0,V1206*(1+inputs!$B$33)-MAX(0,inputs!$B$31*(W1206-inputs!$B$30)))</f>
        <v>30077.44381440277</v>
      </c>
      <c r="Y1206" s="26">
        <f t="shared" si="241"/>
        <v>98088.888888888891</v>
      </c>
      <c r="Z1206" s="25">
        <f>MAX(0,X1206*(1+inputs!$B$33)-MAX(0,inputs!$B$31*(Y1206-inputs!$B$30)))</f>
        <v>23517.16547161881</v>
      </c>
      <c r="AA1206" s="25">
        <f>MAX(0,Y1206*(1+inputs!$B$33)-MAX(0,inputs!$B$31*(Z1206-inputs!$B$30)))</f>
        <v>99260.23732977653</v>
      </c>
      <c r="AB1206" s="26">
        <f t="shared" si="242"/>
        <v>120400</v>
      </c>
      <c r="AC1206" s="25">
        <f>MAX(0,AA1206*(1+inputs!$B$33)-MAX(0,inputs!$B$31*(AB1206-inputs!$B$30)))</f>
        <v>91729.700889723172</v>
      </c>
      <c r="AD1206" s="26">
        <f>IF(inputs!$B$27="YES",MAX(0,inputs!$B$31*(AB1206-inputs!$B$30)),0)</f>
        <v>0</v>
      </c>
      <c r="AE1206" s="3">
        <f t="shared" si="243"/>
        <v>48706.05</v>
      </c>
      <c r="AF1206" s="1">
        <f t="shared" si="246"/>
        <v>0.62</v>
      </c>
      <c r="AG1206" s="8">
        <f t="shared" si="244"/>
        <v>71693.95</v>
      </c>
    </row>
    <row r="1207" spans="1:33" x14ac:dyDescent="0.2">
      <c r="A1207" s="11">
        <f t="shared" si="245"/>
        <v>120500</v>
      </c>
      <c r="B1207" s="15">
        <f>inputs!$C$3-MAX(0,MIN((calculations!A1207-inputs!$B$8)*0.5,inputs!$C$3))+IF(AND(inputs!$B$23="YES",A1207&lt;=inputs!$B$25),inputs!$B$24,0)</f>
        <v>2320</v>
      </c>
      <c r="C1207" s="15">
        <f>MAX(0,MIN(A1207-B1207,inputs!$C$4)*inputs!$B$3)</f>
        <v>7540.2000000000007</v>
      </c>
      <c r="D1207" s="16">
        <f>MAX(0,(MIN(A1207,inputs!$C$5)-(inputs!$C$4+B1207))*inputs!$B$4)</f>
        <v>32191.600000000002</v>
      </c>
      <c r="E1207" s="16">
        <f>MAX(0, (calculations!A1207-inputs!$C$5)*inputs!$B$5)</f>
        <v>0</v>
      </c>
      <c r="F1207" s="19">
        <f>MAX(0,inputs!$B$13*(MIN(calculations!A1207,inputs!$C$14)-inputs!$C$13))+MAX(0,inputs!$B$14*(calculations!A1207-inputs!$C$14))</f>
        <v>6399.85</v>
      </c>
      <c r="G1207" s="22">
        <f>MAX(MIN((calculations!A1207-inputs!$B$21)/10000,100%),0) * inputs!$B$18</f>
        <v>2636.4</v>
      </c>
      <c r="H1207" s="22">
        <f>IF(AND(inputs!$B$35="YES", calculations!A1207&gt;=inputs!$B$36,calculations!A1207&lt;inputs!$B$37),inputs!$B$38*MIN(2,inputs!$B$17),0)</f>
        <v>0</v>
      </c>
      <c r="I1207" s="25">
        <f>MIN(inputs!$B$32,A1207)</f>
        <v>20000</v>
      </c>
      <c r="J1207" s="25">
        <f>inputs!$B$29*(1+inputs!$B$33)-MAX(0,inputs!$B$31*(I1207-inputs!$B$30))</f>
        <v>46486.999999999993</v>
      </c>
      <c r="K1207" s="26">
        <f t="shared" si="234"/>
        <v>20000</v>
      </c>
      <c r="L1207" s="25">
        <f>MAX(0,J1207*(1+inputs!$B$33)-MAX(0,inputs!$B$31*(K1207-inputs!$B$30)))</f>
        <v>47184.304999999986</v>
      </c>
      <c r="M1207" s="26">
        <f t="shared" si="235"/>
        <v>31166.666666666664</v>
      </c>
      <c r="N1207" s="25">
        <f>MAX(0,L1207*(1+inputs!$B$33)-MAX(0,inputs!$B$31*(M1207-inputs!$B$30)))</f>
        <v>46903.629574999977</v>
      </c>
      <c r="O1207" s="26">
        <f t="shared" si="236"/>
        <v>42333.333333333328</v>
      </c>
      <c r="P1207" s="25">
        <f>MAX(0,N1207*(1+inputs!$B$33)-MAX(0,inputs!$B$31*(O1207-inputs!$B$30)))</f>
        <v>45613.744018624973</v>
      </c>
      <c r="Q1207" s="26">
        <f t="shared" si="237"/>
        <v>53500</v>
      </c>
      <c r="R1207" s="25">
        <f>MAX(0,P1207*(1+inputs!$B$33)-MAX(0,inputs!$B$31*(Q1207-inputs!$B$30)))</f>
        <v>43299.51017890434</v>
      </c>
      <c r="S1207" s="26">
        <f t="shared" si="238"/>
        <v>64666.666666666664</v>
      </c>
      <c r="T1207" s="25">
        <f>MAX(0,R1207*(1+inputs!$B$33)-MAX(0,inputs!$B$31*(S1207-inputs!$B$30)))</f>
        <v>39945.5628315879</v>
      </c>
      <c r="U1207" s="26">
        <f t="shared" si="239"/>
        <v>75833.333333333343</v>
      </c>
      <c r="V1207" s="25">
        <f>MAX(0,T1207*(1+inputs!$B$33)-MAX(0,inputs!$B$31*(U1207-inputs!$B$30)))</f>
        <v>35536.30627406171</v>
      </c>
      <c r="W1207" s="26">
        <f t="shared" si="240"/>
        <v>87000</v>
      </c>
      <c r="X1207" s="25">
        <f>MAX(0,V1207*(1+inputs!$B$33)-MAX(0,inputs!$B$31*(W1207-inputs!$B$30)))</f>
        <v>30055.910868172632</v>
      </c>
      <c r="Y1207" s="26">
        <f t="shared" si="241"/>
        <v>98166.666666666672</v>
      </c>
      <c r="Z1207" s="25">
        <f>MAX(0,X1207*(1+inputs!$B$33)-MAX(0,inputs!$B$31*(Y1207-inputs!$B$30)))</f>
        <v>23488.30953119522</v>
      </c>
      <c r="AA1207" s="25">
        <f>MAX(0,Y1207*(1+inputs!$B$33)-MAX(0,inputs!$B$31*(Z1207-inputs!$B$30)))</f>
        <v>99341.77880885909</v>
      </c>
      <c r="AB1207" s="26">
        <f t="shared" si="242"/>
        <v>120500</v>
      </c>
      <c r="AC1207" s="25">
        <f>MAX(0,AA1207*(1+inputs!$B$33)-MAX(0,inputs!$B$31*(AB1207-inputs!$B$30)))</f>
        <v>91803.465490991963</v>
      </c>
      <c r="AD1207" s="26">
        <f>IF(inputs!$B$27="YES",MAX(0,inputs!$B$31*(AB1207-inputs!$B$30)),0)</f>
        <v>0</v>
      </c>
      <c r="AE1207" s="3">
        <f t="shared" si="243"/>
        <v>48768.05</v>
      </c>
      <c r="AF1207" s="1">
        <f t="shared" si="246"/>
        <v>0.62</v>
      </c>
      <c r="AG1207" s="8">
        <f t="shared" si="244"/>
        <v>71731.95</v>
      </c>
    </row>
    <row r="1208" spans="1:33" x14ac:dyDescent="0.2">
      <c r="A1208" s="11">
        <f t="shared" si="245"/>
        <v>120600</v>
      </c>
      <c r="B1208" s="15">
        <f>inputs!$C$3-MAX(0,MIN((calculations!A1208-inputs!$B$8)*0.5,inputs!$C$3))+IF(AND(inputs!$B$23="YES",A1208&lt;=inputs!$B$25),inputs!$B$24,0)</f>
        <v>2270</v>
      </c>
      <c r="C1208" s="15">
        <f>MAX(0,MIN(A1208-B1208,inputs!$C$4)*inputs!$B$3)</f>
        <v>7540.2000000000007</v>
      </c>
      <c r="D1208" s="16">
        <f>MAX(0,(MIN(A1208,inputs!$C$5)-(inputs!$C$4+B1208))*inputs!$B$4)</f>
        <v>32251.600000000002</v>
      </c>
      <c r="E1208" s="16">
        <f>MAX(0, (calculations!A1208-inputs!$C$5)*inputs!$B$5)</f>
        <v>0</v>
      </c>
      <c r="F1208" s="19">
        <f>MAX(0,inputs!$B$13*(MIN(calculations!A1208,inputs!$C$14)-inputs!$C$13))+MAX(0,inputs!$B$14*(calculations!A1208-inputs!$C$14))</f>
        <v>6401.85</v>
      </c>
      <c r="G1208" s="22">
        <f>MAX(MIN((calculations!A1208-inputs!$B$21)/10000,100%),0) * inputs!$B$18</f>
        <v>2636.4</v>
      </c>
      <c r="H1208" s="22">
        <f>IF(AND(inputs!$B$35="YES", calculations!A1208&gt;=inputs!$B$36,calculations!A1208&lt;inputs!$B$37),inputs!$B$38*MIN(2,inputs!$B$17),0)</f>
        <v>0</v>
      </c>
      <c r="I1208" s="25">
        <f>MIN(inputs!$B$32,A1208)</f>
        <v>20000</v>
      </c>
      <c r="J1208" s="25">
        <f>inputs!$B$29*(1+inputs!$B$33)-MAX(0,inputs!$B$31*(I1208-inputs!$B$30))</f>
        <v>46486.999999999993</v>
      </c>
      <c r="K1208" s="26">
        <f t="shared" si="234"/>
        <v>20000</v>
      </c>
      <c r="L1208" s="25">
        <f>MAX(0,J1208*(1+inputs!$B$33)-MAX(0,inputs!$B$31*(K1208-inputs!$B$30)))</f>
        <v>47184.304999999986</v>
      </c>
      <c r="M1208" s="26">
        <f t="shared" si="235"/>
        <v>31177.777777777777</v>
      </c>
      <c r="N1208" s="25">
        <f>MAX(0,L1208*(1+inputs!$B$33)-MAX(0,inputs!$B$31*(M1208-inputs!$B$30)))</f>
        <v>46902.629574999977</v>
      </c>
      <c r="O1208" s="26">
        <f t="shared" si="236"/>
        <v>42355.555555555555</v>
      </c>
      <c r="P1208" s="25">
        <f>MAX(0,N1208*(1+inputs!$B$33)-MAX(0,inputs!$B$31*(O1208-inputs!$B$30)))</f>
        <v>45610.729018624967</v>
      </c>
      <c r="Q1208" s="26">
        <f t="shared" si="237"/>
        <v>53533.333333333336</v>
      </c>
      <c r="R1208" s="25">
        <f>MAX(0,P1208*(1+inputs!$B$33)-MAX(0,inputs!$B$31*(Q1208-inputs!$B$30)))</f>
        <v>43293.449953904332</v>
      </c>
      <c r="S1208" s="26">
        <f t="shared" si="238"/>
        <v>64711.111111111109</v>
      </c>
      <c r="T1208" s="25">
        <f>MAX(0,R1208*(1+inputs!$B$33)-MAX(0,inputs!$B$31*(S1208-inputs!$B$30)))</f>
        <v>39935.411703212892</v>
      </c>
      <c r="U1208" s="26">
        <f t="shared" si="239"/>
        <v>75888.888888888891</v>
      </c>
      <c r="V1208" s="25">
        <f>MAX(0,T1208*(1+inputs!$B$33)-MAX(0,inputs!$B$31*(U1208-inputs!$B$30)))</f>
        <v>35521.002878761079</v>
      </c>
      <c r="W1208" s="26">
        <f t="shared" si="240"/>
        <v>87066.666666666672</v>
      </c>
      <c r="X1208" s="25">
        <f>MAX(0,V1208*(1+inputs!$B$33)-MAX(0,inputs!$B$31*(W1208-inputs!$B$30)))</f>
        <v>30034.377921942491</v>
      </c>
      <c r="Y1208" s="26">
        <f t="shared" si="241"/>
        <v>98244.444444444438</v>
      </c>
      <c r="Z1208" s="25">
        <f>MAX(0,X1208*(1+inputs!$B$33)-MAX(0,inputs!$B$31*(Y1208-inputs!$B$30)))</f>
        <v>23459.453590771627</v>
      </c>
      <c r="AA1208" s="25">
        <f>MAX(0,Y1208*(1+inputs!$B$33)-MAX(0,inputs!$B$31*(Z1208-inputs!$B$30)))</f>
        <v>99423.320287941649</v>
      </c>
      <c r="AB1208" s="26">
        <f t="shared" si="242"/>
        <v>120600</v>
      </c>
      <c r="AC1208" s="25">
        <f>MAX(0,AA1208*(1+inputs!$B$33)-MAX(0,inputs!$B$31*(AB1208-inputs!$B$30)))</f>
        <v>91877.230092260768</v>
      </c>
      <c r="AD1208" s="26">
        <f>IF(inputs!$B$27="YES",MAX(0,inputs!$B$31*(AB1208-inputs!$B$30)),0)</f>
        <v>0</v>
      </c>
      <c r="AE1208" s="3">
        <f t="shared" si="243"/>
        <v>48830.05</v>
      </c>
      <c r="AF1208" s="1">
        <f t="shared" si="246"/>
        <v>0.62</v>
      </c>
      <c r="AG1208" s="8">
        <f t="shared" si="244"/>
        <v>71769.95</v>
      </c>
    </row>
    <row r="1209" spans="1:33" x14ac:dyDescent="0.2">
      <c r="A1209" s="11">
        <f t="shared" si="245"/>
        <v>120700</v>
      </c>
      <c r="B1209" s="15">
        <f>inputs!$C$3-MAX(0,MIN((calculations!A1209-inputs!$B$8)*0.5,inputs!$C$3))+IF(AND(inputs!$B$23="YES",A1209&lt;=inputs!$B$25),inputs!$B$24,0)</f>
        <v>2220</v>
      </c>
      <c r="C1209" s="15">
        <f>MAX(0,MIN(A1209-B1209,inputs!$C$4)*inputs!$B$3)</f>
        <v>7540.2000000000007</v>
      </c>
      <c r="D1209" s="16">
        <f>MAX(0,(MIN(A1209,inputs!$C$5)-(inputs!$C$4+B1209))*inputs!$B$4)</f>
        <v>32311.600000000002</v>
      </c>
      <c r="E1209" s="16">
        <f>MAX(0, (calculations!A1209-inputs!$C$5)*inputs!$B$5)</f>
        <v>0</v>
      </c>
      <c r="F1209" s="19">
        <f>MAX(0,inputs!$B$13*(MIN(calculations!A1209,inputs!$C$14)-inputs!$C$13))+MAX(0,inputs!$B$14*(calculations!A1209-inputs!$C$14))</f>
        <v>6403.85</v>
      </c>
      <c r="G1209" s="22">
        <f>MAX(MIN((calculations!A1209-inputs!$B$21)/10000,100%),0) * inputs!$B$18</f>
        <v>2636.4</v>
      </c>
      <c r="H1209" s="22">
        <f>IF(AND(inputs!$B$35="YES", calculations!A1209&gt;=inputs!$B$36,calculations!A1209&lt;inputs!$B$37),inputs!$B$38*MIN(2,inputs!$B$17),0)</f>
        <v>0</v>
      </c>
      <c r="I1209" s="25">
        <f>MIN(inputs!$B$32,A1209)</f>
        <v>20000</v>
      </c>
      <c r="J1209" s="25">
        <f>inputs!$B$29*(1+inputs!$B$33)-MAX(0,inputs!$B$31*(I1209-inputs!$B$30))</f>
        <v>46486.999999999993</v>
      </c>
      <c r="K1209" s="26">
        <f t="shared" si="234"/>
        <v>20000</v>
      </c>
      <c r="L1209" s="25">
        <f>MAX(0,J1209*(1+inputs!$B$33)-MAX(0,inputs!$B$31*(K1209-inputs!$B$30)))</f>
        <v>47184.304999999986</v>
      </c>
      <c r="M1209" s="26">
        <f t="shared" si="235"/>
        <v>31188.888888888891</v>
      </c>
      <c r="N1209" s="25">
        <f>MAX(0,L1209*(1+inputs!$B$33)-MAX(0,inputs!$B$31*(M1209-inputs!$B$30)))</f>
        <v>46901.629574999977</v>
      </c>
      <c r="O1209" s="26">
        <f t="shared" si="236"/>
        <v>42377.777777777781</v>
      </c>
      <c r="P1209" s="25">
        <f>MAX(0,N1209*(1+inputs!$B$33)-MAX(0,inputs!$B$31*(O1209-inputs!$B$30)))</f>
        <v>45607.714018624967</v>
      </c>
      <c r="Q1209" s="26">
        <f t="shared" si="237"/>
        <v>53566.666666666664</v>
      </c>
      <c r="R1209" s="25">
        <f>MAX(0,P1209*(1+inputs!$B$33)-MAX(0,inputs!$B$31*(Q1209-inputs!$B$30)))</f>
        <v>43287.389728904338</v>
      </c>
      <c r="S1209" s="26">
        <f t="shared" si="238"/>
        <v>64755.555555555555</v>
      </c>
      <c r="T1209" s="25">
        <f>MAX(0,R1209*(1+inputs!$B$33)-MAX(0,inputs!$B$31*(S1209-inputs!$B$30)))</f>
        <v>39925.260574837899</v>
      </c>
      <c r="U1209" s="26">
        <f t="shared" si="239"/>
        <v>75944.444444444438</v>
      </c>
      <c r="V1209" s="25">
        <f>MAX(0,T1209*(1+inputs!$B$33)-MAX(0,inputs!$B$31*(U1209-inputs!$B$30)))</f>
        <v>35505.699483460463</v>
      </c>
      <c r="W1209" s="26">
        <f t="shared" si="240"/>
        <v>87133.333333333328</v>
      </c>
      <c r="X1209" s="25">
        <f>MAX(0,V1209*(1+inputs!$B$33)-MAX(0,inputs!$B$31*(W1209-inputs!$B$30)))</f>
        <v>30012.844975712371</v>
      </c>
      <c r="Y1209" s="26">
        <f t="shared" si="241"/>
        <v>98322.222222222219</v>
      </c>
      <c r="Z1209" s="25">
        <f>MAX(0,X1209*(1+inputs!$B$33)-MAX(0,inputs!$B$31*(Y1209-inputs!$B$30)))</f>
        <v>23430.597650348056</v>
      </c>
      <c r="AA1209" s="25">
        <f>MAX(0,Y1209*(1+inputs!$B$33)-MAX(0,inputs!$B$31*(Z1209-inputs!$B$30)))</f>
        <v>99504.861767024224</v>
      </c>
      <c r="AB1209" s="26">
        <f t="shared" si="242"/>
        <v>120700</v>
      </c>
      <c r="AC1209" s="25">
        <f>MAX(0,AA1209*(1+inputs!$B$33)-MAX(0,inputs!$B$31*(AB1209-inputs!$B$30)))</f>
        <v>91950.994693529574</v>
      </c>
      <c r="AD1209" s="26">
        <f>IF(inputs!$B$27="YES",MAX(0,inputs!$B$31*(AB1209-inputs!$B$30)),0)</f>
        <v>0</v>
      </c>
      <c r="AE1209" s="3">
        <f t="shared" si="243"/>
        <v>48892.05</v>
      </c>
      <c r="AF1209" s="1">
        <f t="shared" si="246"/>
        <v>0.62</v>
      </c>
      <c r="AG1209" s="8">
        <f t="shared" si="244"/>
        <v>71807.95</v>
      </c>
    </row>
    <row r="1210" spans="1:33" x14ac:dyDescent="0.2">
      <c r="A1210" s="11">
        <f t="shared" si="245"/>
        <v>120800</v>
      </c>
      <c r="B1210" s="15">
        <f>inputs!$C$3-MAX(0,MIN((calculations!A1210-inputs!$B$8)*0.5,inputs!$C$3))+IF(AND(inputs!$B$23="YES",A1210&lt;=inputs!$B$25),inputs!$B$24,0)</f>
        <v>2170</v>
      </c>
      <c r="C1210" s="15">
        <f>MAX(0,MIN(A1210-B1210,inputs!$C$4)*inputs!$B$3)</f>
        <v>7540.2000000000007</v>
      </c>
      <c r="D1210" s="16">
        <f>MAX(0,(MIN(A1210,inputs!$C$5)-(inputs!$C$4+B1210))*inputs!$B$4)</f>
        <v>32371.600000000002</v>
      </c>
      <c r="E1210" s="16">
        <f>MAX(0, (calculations!A1210-inputs!$C$5)*inputs!$B$5)</f>
        <v>0</v>
      </c>
      <c r="F1210" s="19">
        <f>MAX(0,inputs!$B$13*(MIN(calculations!A1210,inputs!$C$14)-inputs!$C$13))+MAX(0,inputs!$B$14*(calculations!A1210-inputs!$C$14))</f>
        <v>6405.85</v>
      </c>
      <c r="G1210" s="22">
        <f>MAX(MIN((calculations!A1210-inputs!$B$21)/10000,100%),0) * inputs!$B$18</f>
        <v>2636.4</v>
      </c>
      <c r="H1210" s="22">
        <f>IF(AND(inputs!$B$35="YES", calculations!A1210&gt;=inputs!$B$36,calculations!A1210&lt;inputs!$B$37),inputs!$B$38*MIN(2,inputs!$B$17),0)</f>
        <v>0</v>
      </c>
      <c r="I1210" s="25">
        <f>MIN(inputs!$B$32,A1210)</f>
        <v>20000</v>
      </c>
      <c r="J1210" s="25">
        <f>inputs!$B$29*(1+inputs!$B$33)-MAX(0,inputs!$B$31*(I1210-inputs!$B$30))</f>
        <v>46486.999999999993</v>
      </c>
      <c r="K1210" s="26">
        <f t="shared" si="234"/>
        <v>20000</v>
      </c>
      <c r="L1210" s="25">
        <f>MAX(0,J1210*(1+inputs!$B$33)-MAX(0,inputs!$B$31*(K1210-inputs!$B$30)))</f>
        <v>47184.304999999986</v>
      </c>
      <c r="M1210" s="26">
        <f t="shared" si="235"/>
        <v>31200</v>
      </c>
      <c r="N1210" s="25">
        <f>MAX(0,L1210*(1+inputs!$B$33)-MAX(0,inputs!$B$31*(M1210-inputs!$B$30)))</f>
        <v>46900.629574999977</v>
      </c>
      <c r="O1210" s="26">
        <f t="shared" si="236"/>
        <v>42400</v>
      </c>
      <c r="P1210" s="25">
        <f>MAX(0,N1210*(1+inputs!$B$33)-MAX(0,inputs!$B$31*(O1210-inputs!$B$30)))</f>
        <v>45604.699018624968</v>
      </c>
      <c r="Q1210" s="26">
        <f t="shared" si="237"/>
        <v>53600</v>
      </c>
      <c r="R1210" s="25">
        <f>MAX(0,P1210*(1+inputs!$B$33)-MAX(0,inputs!$B$31*(Q1210-inputs!$B$30)))</f>
        <v>43281.329503904337</v>
      </c>
      <c r="S1210" s="26">
        <f t="shared" si="238"/>
        <v>64800</v>
      </c>
      <c r="T1210" s="25">
        <f>MAX(0,R1210*(1+inputs!$B$33)-MAX(0,inputs!$B$31*(S1210-inputs!$B$30)))</f>
        <v>39915.109446462899</v>
      </c>
      <c r="U1210" s="26">
        <f t="shared" si="239"/>
        <v>76000</v>
      </c>
      <c r="V1210" s="25">
        <f>MAX(0,T1210*(1+inputs!$B$33)-MAX(0,inputs!$B$31*(U1210-inputs!$B$30)))</f>
        <v>35490.396088159832</v>
      </c>
      <c r="W1210" s="26">
        <f t="shared" si="240"/>
        <v>87200</v>
      </c>
      <c r="X1210" s="25">
        <f>MAX(0,V1210*(1+inputs!$B$33)-MAX(0,inputs!$B$31*(W1210-inputs!$B$30)))</f>
        <v>29991.312029482226</v>
      </c>
      <c r="Y1210" s="26">
        <f t="shared" si="241"/>
        <v>98400</v>
      </c>
      <c r="Z1210" s="25">
        <f>MAX(0,X1210*(1+inputs!$B$33)-MAX(0,inputs!$B$31*(Y1210-inputs!$B$30)))</f>
        <v>23401.741709924456</v>
      </c>
      <c r="AA1210" s="25">
        <f>MAX(0,Y1210*(1+inputs!$B$33)-MAX(0,inputs!$B$31*(Z1210-inputs!$B$30)))</f>
        <v>99586.403246106784</v>
      </c>
      <c r="AB1210" s="26">
        <f t="shared" si="242"/>
        <v>120800</v>
      </c>
      <c r="AC1210" s="25">
        <f>MAX(0,AA1210*(1+inputs!$B$33)-MAX(0,inputs!$B$31*(AB1210-inputs!$B$30)))</f>
        <v>92024.759294798379</v>
      </c>
      <c r="AD1210" s="26">
        <f>IF(inputs!$B$27="YES",MAX(0,inputs!$B$31*(AB1210-inputs!$B$30)),0)</f>
        <v>0</v>
      </c>
      <c r="AE1210" s="3">
        <f t="shared" si="243"/>
        <v>48954.05</v>
      </c>
      <c r="AF1210" s="1">
        <f t="shared" si="246"/>
        <v>0.62</v>
      </c>
      <c r="AG1210" s="8">
        <f t="shared" si="244"/>
        <v>71845.95</v>
      </c>
    </row>
    <row r="1211" spans="1:33" x14ac:dyDescent="0.2">
      <c r="A1211" s="11">
        <f t="shared" si="245"/>
        <v>120900</v>
      </c>
      <c r="B1211" s="15">
        <f>inputs!$C$3-MAX(0,MIN((calculations!A1211-inputs!$B$8)*0.5,inputs!$C$3))+IF(AND(inputs!$B$23="YES",A1211&lt;=inputs!$B$25),inputs!$B$24,0)</f>
        <v>2120</v>
      </c>
      <c r="C1211" s="15">
        <f>MAX(0,MIN(A1211-B1211,inputs!$C$4)*inputs!$B$3)</f>
        <v>7540.2000000000007</v>
      </c>
      <c r="D1211" s="16">
        <f>MAX(0,(MIN(A1211,inputs!$C$5)-(inputs!$C$4+B1211))*inputs!$B$4)</f>
        <v>32431.600000000002</v>
      </c>
      <c r="E1211" s="16">
        <f>MAX(0, (calculations!A1211-inputs!$C$5)*inputs!$B$5)</f>
        <v>0</v>
      </c>
      <c r="F1211" s="19">
        <f>MAX(0,inputs!$B$13*(MIN(calculations!A1211,inputs!$C$14)-inputs!$C$13))+MAX(0,inputs!$B$14*(calculations!A1211-inputs!$C$14))</f>
        <v>6407.85</v>
      </c>
      <c r="G1211" s="22">
        <f>MAX(MIN((calculations!A1211-inputs!$B$21)/10000,100%),0) * inputs!$B$18</f>
        <v>2636.4</v>
      </c>
      <c r="H1211" s="22">
        <f>IF(AND(inputs!$B$35="YES", calculations!A1211&gt;=inputs!$B$36,calculations!A1211&lt;inputs!$B$37),inputs!$B$38*MIN(2,inputs!$B$17),0)</f>
        <v>0</v>
      </c>
      <c r="I1211" s="25">
        <f>MIN(inputs!$B$32,A1211)</f>
        <v>20000</v>
      </c>
      <c r="J1211" s="25">
        <f>inputs!$B$29*(1+inputs!$B$33)-MAX(0,inputs!$B$31*(I1211-inputs!$B$30))</f>
        <v>46486.999999999993</v>
      </c>
      <c r="K1211" s="26">
        <f t="shared" si="234"/>
        <v>20000</v>
      </c>
      <c r="L1211" s="25">
        <f>MAX(0,J1211*(1+inputs!$B$33)-MAX(0,inputs!$B$31*(K1211-inputs!$B$30)))</f>
        <v>47184.304999999986</v>
      </c>
      <c r="M1211" s="26">
        <f t="shared" si="235"/>
        <v>31211.111111111109</v>
      </c>
      <c r="N1211" s="25">
        <f>MAX(0,L1211*(1+inputs!$B$33)-MAX(0,inputs!$B$31*(M1211-inputs!$B$30)))</f>
        <v>46899.629574999977</v>
      </c>
      <c r="O1211" s="26">
        <f t="shared" si="236"/>
        <v>42422.222222222219</v>
      </c>
      <c r="P1211" s="25">
        <f>MAX(0,N1211*(1+inputs!$B$33)-MAX(0,inputs!$B$31*(O1211-inputs!$B$30)))</f>
        <v>45601.684018624968</v>
      </c>
      <c r="Q1211" s="26">
        <f t="shared" si="237"/>
        <v>53633.333333333336</v>
      </c>
      <c r="R1211" s="25">
        <f>MAX(0,P1211*(1+inputs!$B$33)-MAX(0,inputs!$B$31*(Q1211-inputs!$B$30)))</f>
        <v>43275.269278904336</v>
      </c>
      <c r="S1211" s="26">
        <f t="shared" si="238"/>
        <v>64844.444444444445</v>
      </c>
      <c r="T1211" s="25">
        <f>MAX(0,R1211*(1+inputs!$B$33)-MAX(0,inputs!$B$31*(S1211-inputs!$B$30)))</f>
        <v>39904.958318087891</v>
      </c>
      <c r="U1211" s="26">
        <f t="shared" si="239"/>
        <v>76055.555555555562</v>
      </c>
      <c r="V1211" s="25">
        <f>MAX(0,T1211*(1+inputs!$B$33)-MAX(0,inputs!$B$31*(U1211-inputs!$B$30)))</f>
        <v>35475.092692859202</v>
      </c>
      <c r="W1211" s="26">
        <f t="shared" si="240"/>
        <v>87266.666666666672</v>
      </c>
      <c r="X1211" s="25">
        <f>MAX(0,V1211*(1+inputs!$B$33)-MAX(0,inputs!$B$31*(W1211-inputs!$B$30)))</f>
        <v>29969.779083252084</v>
      </c>
      <c r="Y1211" s="26">
        <f t="shared" si="241"/>
        <v>98477.777777777781</v>
      </c>
      <c r="Z1211" s="25">
        <f>MAX(0,X1211*(1+inputs!$B$33)-MAX(0,inputs!$B$31*(Y1211-inputs!$B$30)))</f>
        <v>23372.885769500863</v>
      </c>
      <c r="AA1211" s="25">
        <f>MAX(0,Y1211*(1+inputs!$B$33)-MAX(0,inputs!$B$31*(Z1211-inputs!$B$30)))</f>
        <v>99667.944725189358</v>
      </c>
      <c r="AB1211" s="26">
        <f t="shared" si="242"/>
        <v>120900</v>
      </c>
      <c r="AC1211" s="25">
        <f>MAX(0,AA1211*(1+inputs!$B$33)-MAX(0,inputs!$B$31*(AB1211-inputs!$B$30)))</f>
        <v>92098.523896067185</v>
      </c>
      <c r="AD1211" s="26">
        <f>IF(inputs!$B$27="YES",MAX(0,inputs!$B$31*(AB1211-inputs!$B$30)),0)</f>
        <v>0</v>
      </c>
      <c r="AE1211" s="3">
        <f t="shared" si="243"/>
        <v>49016.05</v>
      </c>
      <c r="AF1211" s="1">
        <f t="shared" si="246"/>
        <v>0.62</v>
      </c>
      <c r="AG1211" s="8">
        <f t="shared" si="244"/>
        <v>71883.95</v>
      </c>
    </row>
    <row r="1212" spans="1:33" x14ac:dyDescent="0.2">
      <c r="A1212" s="11">
        <f t="shared" si="245"/>
        <v>121000</v>
      </c>
      <c r="B1212" s="15">
        <f>inputs!$C$3-MAX(0,MIN((calculations!A1212-inputs!$B$8)*0.5,inputs!$C$3))+IF(AND(inputs!$B$23="YES",A1212&lt;=inputs!$B$25),inputs!$B$24,0)</f>
        <v>2070</v>
      </c>
      <c r="C1212" s="15">
        <f>MAX(0,MIN(A1212-B1212,inputs!$C$4)*inputs!$B$3)</f>
        <v>7540.2000000000007</v>
      </c>
      <c r="D1212" s="16">
        <f>MAX(0,(MIN(A1212,inputs!$C$5)-(inputs!$C$4+B1212))*inputs!$B$4)</f>
        <v>32491.600000000002</v>
      </c>
      <c r="E1212" s="16">
        <f>MAX(0, (calculations!A1212-inputs!$C$5)*inputs!$B$5)</f>
        <v>0</v>
      </c>
      <c r="F1212" s="19">
        <f>MAX(0,inputs!$B$13*(MIN(calculations!A1212,inputs!$C$14)-inputs!$C$13))+MAX(0,inputs!$B$14*(calculations!A1212-inputs!$C$14))</f>
        <v>6409.85</v>
      </c>
      <c r="G1212" s="22">
        <f>MAX(MIN((calculations!A1212-inputs!$B$21)/10000,100%),0) * inputs!$B$18</f>
        <v>2636.4</v>
      </c>
      <c r="H1212" s="22">
        <f>IF(AND(inputs!$B$35="YES", calculations!A1212&gt;=inputs!$B$36,calculations!A1212&lt;inputs!$B$37),inputs!$B$38*MIN(2,inputs!$B$17),0)</f>
        <v>0</v>
      </c>
      <c r="I1212" s="25">
        <f>MIN(inputs!$B$32,A1212)</f>
        <v>20000</v>
      </c>
      <c r="J1212" s="25">
        <f>inputs!$B$29*(1+inputs!$B$33)-MAX(0,inputs!$B$31*(I1212-inputs!$B$30))</f>
        <v>46486.999999999993</v>
      </c>
      <c r="K1212" s="26">
        <f t="shared" si="234"/>
        <v>20000</v>
      </c>
      <c r="L1212" s="25">
        <f>MAX(0,J1212*(1+inputs!$B$33)-MAX(0,inputs!$B$31*(K1212-inputs!$B$30)))</f>
        <v>47184.304999999986</v>
      </c>
      <c r="M1212" s="26">
        <f t="shared" si="235"/>
        <v>31222.222222222223</v>
      </c>
      <c r="N1212" s="25">
        <f>MAX(0,L1212*(1+inputs!$B$33)-MAX(0,inputs!$B$31*(M1212-inputs!$B$30)))</f>
        <v>46898.629574999977</v>
      </c>
      <c r="O1212" s="26">
        <f t="shared" si="236"/>
        <v>42444.444444444445</v>
      </c>
      <c r="P1212" s="25">
        <f>MAX(0,N1212*(1+inputs!$B$33)-MAX(0,inputs!$B$31*(O1212-inputs!$B$30)))</f>
        <v>45598.669018624969</v>
      </c>
      <c r="Q1212" s="26">
        <f t="shared" si="237"/>
        <v>53666.666666666664</v>
      </c>
      <c r="R1212" s="25">
        <f>MAX(0,P1212*(1+inputs!$B$33)-MAX(0,inputs!$B$31*(Q1212-inputs!$B$30)))</f>
        <v>43269.209053904335</v>
      </c>
      <c r="S1212" s="26">
        <f t="shared" si="238"/>
        <v>64888.888888888891</v>
      </c>
      <c r="T1212" s="25">
        <f>MAX(0,R1212*(1+inputs!$B$33)-MAX(0,inputs!$B$31*(S1212-inputs!$B$30)))</f>
        <v>39894.80718971289</v>
      </c>
      <c r="U1212" s="26">
        <f t="shared" si="239"/>
        <v>76111.111111111109</v>
      </c>
      <c r="V1212" s="25">
        <f>MAX(0,T1212*(1+inputs!$B$33)-MAX(0,inputs!$B$31*(U1212-inputs!$B$30)))</f>
        <v>35459.789297558578</v>
      </c>
      <c r="W1212" s="26">
        <f t="shared" si="240"/>
        <v>87333.333333333328</v>
      </c>
      <c r="X1212" s="25">
        <f>MAX(0,V1212*(1+inputs!$B$33)-MAX(0,inputs!$B$31*(W1212-inputs!$B$30)))</f>
        <v>29948.246137021957</v>
      </c>
      <c r="Y1212" s="26">
        <f t="shared" si="241"/>
        <v>98555.555555555562</v>
      </c>
      <c r="Z1212" s="25">
        <f>MAX(0,X1212*(1+inputs!$B$33)-MAX(0,inputs!$B$31*(Y1212-inputs!$B$30)))</f>
        <v>23344.029829077284</v>
      </c>
      <c r="AA1212" s="25">
        <f>MAX(0,Y1212*(1+inputs!$B$33)-MAX(0,inputs!$B$31*(Z1212-inputs!$B$30)))</f>
        <v>99749.486204271932</v>
      </c>
      <c r="AB1212" s="26">
        <f t="shared" si="242"/>
        <v>121000</v>
      </c>
      <c r="AC1212" s="25">
        <f>MAX(0,AA1212*(1+inputs!$B$33)-MAX(0,inputs!$B$31*(AB1212-inputs!$B$30)))</f>
        <v>92172.288497336005</v>
      </c>
      <c r="AD1212" s="26">
        <f>IF(inputs!$B$27="YES",MAX(0,inputs!$B$31*(AB1212-inputs!$B$30)),0)</f>
        <v>0</v>
      </c>
      <c r="AE1212" s="3">
        <f t="shared" si="243"/>
        <v>49078.05</v>
      </c>
      <c r="AF1212" s="1">
        <f t="shared" si="246"/>
        <v>0.62</v>
      </c>
      <c r="AG1212" s="8">
        <f t="shared" si="244"/>
        <v>71921.95</v>
      </c>
    </row>
    <row r="1213" spans="1:33" x14ac:dyDescent="0.2">
      <c r="A1213" s="11">
        <f t="shared" si="245"/>
        <v>121100</v>
      </c>
      <c r="B1213" s="15">
        <f>inputs!$C$3-MAX(0,MIN((calculations!A1213-inputs!$B$8)*0.5,inputs!$C$3))+IF(AND(inputs!$B$23="YES",A1213&lt;=inputs!$B$25),inputs!$B$24,0)</f>
        <v>2020</v>
      </c>
      <c r="C1213" s="15">
        <f>MAX(0,MIN(A1213-B1213,inputs!$C$4)*inputs!$B$3)</f>
        <v>7540.2000000000007</v>
      </c>
      <c r="D1213" s="16">
        <f>MAX(0,(MIN(A1213,inputs!$C$5)-(inputs!$C$4+B1213))*inputs!$B$4)</f>
        <v>32551.600000000002</v>
      </c>
      <c r="E1213" s="16">
        <f>MAX(0, (calculations!A1213-inputs!$C$5)*inputs!$B$5)</f>
        <v>0</v>
      </c>
      <c r="F1213" s="19">
        <f>MAX(0,inputs!$B$13*(MIN(calculations!A1213,inputs!$C$14)-inputs!$C$13))+MAX(0,inputs!$B$14*(calculations!A1213-inputs!$C$14))</f>
        <v>6411.85</v>
      </c>
      <c r="G1213" s="22">
        <f>MAX(MIN((calculations!A1213-inputs!$B$21)/10000,100%),0) * inputs!$B$18</f>
        <v>2636.4</v>
      </c>
      <c r="H1213" s="22">
        <f>IF(AND(inputs!$B$35="YES", calculations!A1213&gt;=inputs!$B$36,calculations!A1213&lt;inputs!$B$37),inputs!$B$38*MIN(2,inputs!$B$17),0)</f>
        <v>0</v>
      </c>
      <c r="I1213" s="25">
        <f>MIN(inputs!$B$32,A1213)</f>
        <v>20000</v>
      </c>
      <c r="J1213" s="25">
        <f>inputs!$B$29*(1+inputs!$B$33)-MAX(0,inputs!$B$31*(I1213-inputs!$B$30))</f>
        <v>46486.999999999993</v>
      </c>
      <c r="K1213" s="26">
        <f t="shared" si="234"/>
        <v>20000</v>
      </c>
      <c r="L1213" s="25">
        <f>MAX(0,J1213*(1+inputs!$B$33)-MAX(0,inputs!$B$31*(K1213-inputs!$B$30)))</f>
        <v>47184.304999999986</v>
      </c>
      <c r="M1213" s="26">
        <f t="shared" si="235"/>
        <v>31233.333333333336</v>
      </c>
      <c r="N1213" s="25">
        <f>MAX(0,L1213*(1+inputs!$B$33)-MAX(0,inputs!$B$31*(M1213-inputs!$B$30)))</f>
        <v>46897.629574999977</v>
      </c>
      <c r="O1213" s="26">
        <f t="shared" si="236"/>
        <v>42466.666666666672</v>
      </c>
      <c r="P1213" s="25">
        <f>MAX(0,N1213*(1+inputs!$B$33)-MAX(0,inputs!$B$31*(O1213-inputs!$B$30)))</f>
        <v>45595.654018624969</v>
      </c>
      <c r="Q1213" s="26">
        <f t="shared" si="237"/>
        <v>53700</v>
      </c>
      <c r="R1213" s="25">
        <f>MAX(0,P1213*(1+inputs!$B$33)-MAX(0,inputs!$B$31*(Q1213-inputs!$B$30)))</f>
        <v>43263.148828904334</v>
      </c>
      <c r="S1213" s="26">
        <f t="shared" si="238"/>
        <v>64933.333333333336</v>
      </c>
      <c r="T1213" s="25">
        <f>MAX(0,R1213*(1+inputs!$B$33)-MAX(0,inputs!$B$31*(S1213-inputs!$B$30)))</f>
        <v>39884.65606133789</v>
      </c>
      <c r="U1213" s="26">
        <f t="shared" si="239"/>
        <v>76166.666666666657</v>
      </c>
      <c r="V1213" s="25">
        <f>MAX(0,T1213*(1+inputs!$B$33)-MAX(0,inputs!$B$31*(U1213-inputs!$B$30)))</f>
        <v>35444.485902257962</v>
      </c>
      <c r="W1213" s="26">
        <f t="shared" si="240"/>
        <v>87400</v>
      </c>
      <c r="X1213" s="25">
        <f>MAX(0,V1213*(1+inputs!$B$33)-MAX(0,inputs!$B$31*(W1213-inputs!$B$30)))</f>
        <v>29926.713190791826</v>
      </c>
      <c r="Y1213" s="26">
        <f t="shared" si="241"/>
        <v>98633.333333333328</v>
      </c>
      <c r="Z1213" s="25">
        <f>MAX(0,X1213*(1+inputs!$B$33)-MAX(0,inputs!$B$31*(Y1213-inputs!$B$30)))</f>
        <v>23315.173888653702</v>
      </c>
      <c r="AA1213" s="25">
        <f>MAX(0,Y1213*(1+inputs!$B$33)-MAX(0,inputs!$B$31*(Z1213-inputs!$B$30)))</f>
        <v>99831.027683354478</v>
      </c>
      <c r="AB1213" s="26">
        <f t="shared" si="242"/>
        <v>121100</v>
      </c>
      <c r="AC1213" s="25">
        <f>MAX(0,AA1213*(1+inputs!$B$33)-MAX(0,inputs!$B$31*(AB1213-inputs!$B$30)))</f>
        <v>92246.053098604782</v>
      </c>
      <c r="AD1213" s="26">
        <f>IF(inputs!$B$27="YES",MAX(0,inputs!$B$31*(AB1213-inputs!$B$30)),0)</f>
        <v>0</v>
      </c>
      <c r="AE1213" s="3">
        <f t="shared" si="243"/>
        <v>49140.05</v>
      </c>
      <c r="AF1213" s="1">
        <f t="shared" si="246"/>
        <v>0.62</v>
      </c>
      <c r="AG1213" s="8">
        <f t="shared" si="244"/>
        <v>71959.95</v>
      </c>
    </row>
    <row r="1214" spans="1:33" x14ac:dyDescent="0.2">
      <c r="A1214" s="11">
        <f t="shared" si="245"/>
        <v>121200</v>
      </c>
      <c r="B1214" s="15">
        <f>inputs!$C$3-MAX(0,MIN((calculations!A1214-inputs!$B$8)*0.5,inputs!$C$3))+IF(AND(inputs!$B$23="YES",A1214&lt;=inputs!$B$25),inputs!$B$24,0)</f>
        <v>1970</v>
      </c>
      <c r="C1214" s="15">
        <f>MAX(0,MIN(A1214-B1214,inputs!$C$4)*inputs!$B$3)</f>
        <v>7540.2000000000007</v>
      </c>
      <c r="D1214" s="16">
        <f>MAX(0,(MIN(A1214,inputs!$C$5)-(inputs!$C$4+B1214))*inputs!$B$4)</f>
        <v>32611.600000000002</v>
      </c>
      <c r="E1214" s="16">
        <f>MAX(0, (calculations!A1214-inputs!$C$5)*inputs!$B$5)</f>
        <v>0</v>
      </c>
      <c r="F1214" s="19">
        <f>MAX(0,inputs!$B$13*(MIN(calculations!A1214,inputs!$C$14)-inputs!$C$13))+MAX(0,inputs!$B$14*(calculations!A1214-inputs!$C$14))</f>
        <v>6413.85</v>
      </c>
      <c r="G1214" s="22">
        <f>MAX(MIN((calculations!A1214-inputs!$B$21)/10000,100%),0) * inputs!$B$18</f>
        <v>2636.4</v>
      </c>
      <c r="H1214" s="22">
        <f>IF(AND(inputs!$B$35="YES", calculations!A1214&gt;=inputs!$B$36,calculations!A1214&lt;inputs!$B$37),inputs!$B$38*MIN(2,inputs!$B$17),0)</f>
        <v>0</v>
      </c>
      <c r="I1214" s="25">
        <f>MIN(inputs!$B$32,A1214)</f>
        <v>20000</v>
      </c>
      <c r="J1214" s="25">
        <f>inputs!$B$29*(1+inputs!$B$33)-MAX(0,inputs!$B$31*(I1214-inputs!$B$30))</f>
        <v>46486.999999999993</v>
      </c>
      <c r="K1214" s="26">
        <f t="shared" si="234"/>
        <v>20000</v>
      </c>
      <c r="L1214" s="25">
        <f>MAX(0,J1214*(1+inputs!$B$33)-MAX(0,inputs!$B$31*(K1214-inputs!$B$30)))</f>
        <v>47184.304999999986</v>
      </c>
      <c r="M1214" s="26">
        <f t="shared" si="235"/>
        <v>31244.444444444445</v>
      </c>
      <c r="N1214" s="25">
        <f>MAX(0,L1214*(1+inputs!$B$33)-MAX(0,inputs!$B$31*(M1214-inputs!$B$30)))</f>
        <v>46896.629574999977</v>
      </c>
      <c r="O1214" s="26">
        <f t="shared" si="236"/>
        <v>42488.888888888891</v>
      </c>
      <c r="P1214" s="25">
        <f>MAX(0,N1214*(1+inputs!$B$33)-MAX(0,inputs!$B$31*(O1214-inputs!$B$30)))</f>
        <v>45592.63901862497</v>
      </c>
      <c r="Q1214" s="26">
        <f t="shared" si="237"/>
        <v>53733.333333333336</v>
      </c>
      <c r="R1214" s="25">
        <f>MAX(0,P1214*(1+inputs!$B$33)-MAX(0,inputs!$B$31*(Q1214-inputs!$B$30)))</f>
        <v>43257.08860390434</v>
      </c>
      <c r="S1214" s="26">
        <f t="shared" si="238"/>
        <v>64977.777777777781</v>
      </c>
      <c r="T1214" s="25">
        <f>MAX(0,R1214*(1+inputs!$B$33)-MAX(0,inputs!$B$31*(S1214-inputs!$B$30)))</f>
        <v>39874.504932962896</v>
      </c>
      <c r="U1214" s="26">
        <f t="shared" si="239"/>
        <v>76222.222222222219</v>
      </c>
      <c r="V1214" s="25">
        <f>MAX(0,T1214*(1+inputs!$B$33)-MAX(0,inputs!$B$31*(U1214-inputs!$B$30)))</f>
        <v>35429.182506957331</v>
      </c>
      <c r="W1214" s="26">
        <f t="shared" si="240"/>
        <v>87466.666666666672</v>
      </c>
      <c r="X1214" s="25">
        <f>MAX(0,V1214*(1+inputs!$B$33)-MAX(0,inputs!$B$31*(W1214-inputs!$B$30)))</f>
        <v>29905.180244561685</v>
      </c>
      <c r="Y1214" s="26">
        <f t="shared" si="241"/>
        <v>98711.111111111109</v>
      </c>
      <c r="Z1214" s="25">
        <f>MAX(0,X1214*(1+inputs!$B$33)-MAX(0,inputs!$B$31*(Y1214-inputs!$B$30)))</f>
        <v>23286.317948230109</v>
      </c>
      <c r="AA1214" s="25">
        <f>MAX(0,Y1214*(1+inputs!$B$33)-MAX(0,inputs!$B$31*(Z1214-inputs!$B$30)))</f>
        <v>99912.569162437052</v>
      </c>
      <c r="AB1214" s="26">
        <f t="shared" si="242"/>
        <v>121200</v>
      </c>
      <c r="AC1214" s="25">
        <f>MAX(0,AA1214*(1+inputs!$B$33)-MAX(0,inputs!$B$31*(AB1214-inputs!$B$30)))</f>
        <v>92319.817699873602</v>
      </c>
      <c r="AD1214" s="26">
        <f>IF(inputs!$B$27="YES",MAX(0,inputs!$B$31*(AB1214-inputs!$B$30)),0)</f>
        <v>0</v>
      </c>
      <c r="AE1214" s="3">
        <f t="shared" si="243"/>
        <v>49202.05</v>
      </c>
      <c r="AF1214" s="1">
        <f t="shared" si="246"/>
        <v>0.62</v>
      </c>
      <c r="AG1214" s="8">
        <f t="shared" si="244"/>
        <v>71997.95</v>
      </c>
    </row>
    <row r="1215" spans="1:33" x14ac:dyDescent="0.2">
      <c r="A1215" s="11">
        <f t="shared" si="245"/>
        <v>121300</v>
      </c>
      <c r="B1215" s="15">
        <f>inputs!$C$3-MAX(0,MIN((calculations!A1215-inputs!$B$8)*0.5,inputs!$C$3))+IF(AND(inputs!$B$23="YES",A1215&lt;=inputs!$B$25),inputs!$B$24,0)</f>
        <v>1920</v>
      </c>
      <c r="C1215" s="15">
        <f>MAX(0,MIN(A1215-B1215,inputs!$C$4)*inputs!$B$3)</f>
        <v>7540.2000000000007</v>
      </c>
      <c r="D1215" s="16">
        <f>MAX(0,(MIN(A1215,inputs!$C$5)-(inputs!$C$4+B1215))*inputs!$B$4)</f>
        <v>32671.600000000002</v>
      </c>
      <c r="E1215" s="16">
        <f>MAX(0, (calculations!A1215-inputs!$C$5)*inputs!$B$5)</f>
        <v>0</v>
      </c>
      <c r="F1215" s="19">
        <f>MAX(0,inputs!$B$13*(MIN(calculations!A1215,inputs!$C$14)-inputs!$C$13))+MAX(0,inputs!$B$14*(calculations!A1215-inputs!$C$14))</f>
        <v>6415.85</v>
      </c>
      <c r="G1215" s="22">
        <f>MAX(MIN((calculations!A1215-inputs!$B$21)/10000,100%),0) * inputs!$B$18</f>
        <v>2636.4</v>
      </c>
      <c r="H1215" s="22">
        <f>IF(AND(inputs!$B$35="YES", calculations!A1215&gt;=inputs!$B$36,calculations!A1215&lt;inputs!$B$37),inputs!$B$38*MIN(2,inputs!$B$17),0)</f>
        <v>0</v>
      </c>
      <c r="I1215" s="25">
        <f>MIN(inputs!$B$32,A1215)</f>
        <v>20000</v>
      </c>
      <c r="J1215" s="25">
        <f>inputs!$B$29*(1+inputs!$B$33)-MAX(0,inputs!$B$31*(I1215-inputs!$B$30))</f>
        <v>46486.999999999993</v>
      </c>
      <c r="K1215" s="26">
        <f t="shared" si="234"/>
        <v>20000</v>
      </c>
      <c r="L1215" s="25">
        <f>MAX(0,J1215*(1+inputs!$B$33)-MAX(0,inputs!$B$31*(K1215-inputs!$B$30)))</f>
        <v>47184.304999999986</v>
      </c>
      <c r="M1215" s="26">
        <f t="shared" si="235"/>
        <v>31255.555555555555</v>
      </c>
      <c r="N1215" s="25">
        <f>MAX(0,L1215*(1+inputs!$B$33)-MAX(0,inputs!$B$31*(M1215-inputs!$B$30)))</f>
        <v>46895.629574999977</v>
      </c>
      <c r="O1215" s="26">
        <f t="shared" si="236"/>
        <v>42511.111111111109</v>
      </c>
      <c r="P1215" s="25">
        <f>MAX(0,N1215*(1+inputs!$B$33)-MAX(0,inputs!$B$31*(O1215-inputs!$B$30)))</f>
        <v>45589.624018624971</v>
      </c>
      <c r="Q1215" s="26">
        <f t="shared" si="237"/>
        <v>53766.666666666664</v>
      </c>
      <c r="R1215" s="25">
        <f>MAX(0,P1215*(1+inputs!$B$33)-MAX(0,inputs!$B$31*(Q1215-inputs!$B$30)))</f>
        <v>43251.028378904339</v>
      </c>
      <c r="S1215" s="26">
        <f t="shared" si="238"/>
        <v>65022.222222222219</v>
      </c>
      <c r="T1215" s="25">
        <f>MAX(0,R1215*(1+inputs!$B$33)-MAX(0,inputs!$B$31*(S1215-inputs!$B$30)))</f>
        <v>39864.353804587896</v>
      </c>
      <c r="U1215" s="26">
        <f t="shared" si="239"/>
        <v>76277.777777777781</v>
      </c>
      <c r="V1215" s="25">
        <f>MAX(0,T1215*(1+inputs!$B$33)-MAX(0,inputs!$B$31*(U1215-inputs!$B$30)))</f>
        <v>35413.879111656708</v>
      </c>
      <c r="W1215" s="26">
        <f t="shared" si="240"/>
        <v>87533.333333333328</v>
      </c>
      <c r="X1215" s="25">
        <f>MAX(0,V1215*(1+inputs!$B$33)-MAX(0,inputs!$B$31*(W1215-inputs!$B$30)))</f>
        <v>29883.647298331558</v>
      </c>
      <c r="Y1215" s="26">
        <f t="shared" si="241"/>
        <v>98788.888888888891</v>
      </c>
      <c r="Z1215" s="25">
        <f>MAX(0,X1215*(1+inputs!$B$33)-MAX(0,inputs!$B$31*(Y1215-inputs!$B$30)))</f>
        <v>23257.462007806531</v>
      </c>
      <c r="AA1215" s="25">
        <f>MAX(0,Y1215*(1+inputs!$B$33)-MAX(0,inputs!$B$31*(Z1215-inputs!$B$30)))</f>
        <v>99994.110641519626</v>
      </c>
      <c r="AB1215" s="26">
        <f t="shared" si="242"/>
        <v>121300</v>
      </c>
      <c r="AC1215" s="25">
        <f>MAX(0,AA1215*(1+inputs!$B$33)-MAX(0,inputs!$B$31*(AB1215-inputs!$B$30)))</f>
        <v>92393.582301142407</v>
      </c>
      <c r="AD1215" s="26">
        <f>IF(inputs!$B$27="YES",MAX(0,inputs!$B$31*(AB1215-inputs!$B$30)),0)</f>
        <v>0</v>
      </c>
      <c r="AE1215" s="3">
        <f t="shared" si="243"/>
        <v>49264.05</v>
      </c>
      <c r="AF1215" s="1">
        <f t="shared" si="246"/>
        <v>0.62</v>
      </c>
      <c r="AG1215" s="8">
        <f t="shared" si="244"/>
        <v>72035.95</v>
      </c>
    </row>
    <row r="1216" spans="1:33" x14ac:dyDescent="0.2">
      <c r="A1216" s="11">
        <f t="shared" si="245"/>
        <v>121400</v>
      </c>
      <c r="B1216" s="15">
        <f>inputs!$C$3-MAX(0,MIN((calculations!A1216-inputs!$B$8)*0.5,inputs!$C$3))+IF(AND(inputs!$B$23="YES",A1216&lt;=inputs!$B$25),inputs!$B$24,0)</f>
        <v>1870</v>
      </c>
      <c r="C1216" s="15">
        <f>MAX(0,MIN(A1216-B1216,inputs!$C$4)*inputs!$B$3)</f>
        <v>7540.2000000000007</v>
      </c>
      <c r="D1216" s="16">
        <f>MAX(0,(MIN(A1216,inputs!$C$5)-(inputs!$C$4+B1216))*inputs!$B$4)</f>
        <v>32731.600000000002</v>
      </c>
      <c r="E1216" s="16">
        <f>MAX(0, (calculations!A1216-inputs!$C$5)*inputs!$B$5)</f>
        <v>0</v>
      </c>
      <c r="F1216" s="19">
        <f>MAX(0,inputs!$B$13*(MIN(calculations!A1216,inputs!$C$14)-inputs!$C$13))+MAX(0,inputs!$B$14*(calculations!A1216-inputs!$C$14))</f>
        <v>6417.85</v>
      </c>
      <c r="G1216" s="22">
        <f>MAX(MIN((calculations!A1216-inputs!$B$21)/10000,100%),0) * inputs!$B$18</f>
        <v>2636.4</v>
      </c>
      <c r="H1216" s="22">
        <f>IF(AND(inputs!$B$35="YES", calculations!A1216&gt;=inputs!$B$36,calculations!A1216&lt;inputs!$B$37),inputs!$B$38*MIN(2,inputs!$B$17),0)</f>
        <v>0</v>
      </c>
      <c r="I1216" s="25">
        <f>MIN(inputs!$B$32,A1216)</f>
        <v>20000</v>
      </c>
      <c r="J1216" s="25">
        <f>inputs!$B$29*(1+inputs!$B$33)-MAX(0,inputs!$B$31*(I1216-inputs!$B$30))</f>
        <v>46486.999999999993</v>
      </c>
      <c r="K1216" s="26">
        <f t="shared" si="234"/>
        <v>20000</v>
      </c>
      <c r="L1216" s="25">
        <f>MAX(0,J1216*(1+inputs!$B$33)-MAX(0,inputs!$B$31*(K1216-inputs!$B$30)))</f>
        <v>47184.304999999986</v>
      </c>
      <c r="M1216" s="26">
        <f t="shared" si="235"/>
        <v>31266.666666666664</v>
      </c>
      <c r="N1216" s="25">
        <f>MAX(0,L1216*(1+inputs!$B$33)-MAX(0,inputs!$B$31*(M1216-inputs!$B$30)))</f>
        <v>46894.629574999977</v>
      </c>
      <c r="O1216" s="26">
        <f t="shared" si="236"/>
        <v>42533.333333333328</v>
      </c>
      <c r="P1216" s="25">
        <f>MAX(0,N1216*(1+inputs!$B$33)-MAX(0,inputs!$B$31*(O1216-inputs!$B$30)))</f>
        <v>45586.609018624971</v>
      </c>
      <c r="Q1216" s="26">
        <f t="shared" si="237"/>
        <v>53800</v>
      </c>
      <c r="R1216" s="25">
        <f>MAX(0,P1216*(1+inputs!$B$33)-MAX(0,inputs!$B$31*(Q1216-inputs!$B$30)))</f>
        <v>43244.968153904338</v>
      </c>
      <c r="S1216" s="26">
        <f t="shared" si="238"/>
        <v>65066.666666666664</v>
      </c>
      <c r="T1216" s="25">
        <f>MAX(0,R1216*(1+inputs!$B$33)-MAX(0,inputs!$B$31*(S1216-inputs!$B$30)))</f>
        <v>39854.202676212895</v>
      </c>
      <c r="U1216" s="26">
        <f t="shared" si="239"/>
        <v>76333.333333333343</v>
      </c>
      <c r="V1216" s="25">
        <f>MAX(0,T1216*(1+inputs!$B$33)-MAX(0,inputs!$B$31*(U1216-inputs!$B$30)))</f>
        <v>35398.575716356085</v>
      </c>
      <c r="W1216" s="26">
        <f t="shared" si="240"/>
        <v>87600</v>
      </c>
      <c r="X1216" s="25">
        <f>MAX(0,V1216*(1+inputs!$B$33)-MAX(0,inputs!$B$31*(W1216-inputs!$B$30)))</f>
        <v>29862.114352101427</v>
      </c>
      <c r="Y1216" s="26">
        <f t="shared" si="241"/>
        <v>98866.666666666672</v>
      </c>
      <c r="Z1216" s="25">
        <f>MAX(0,X1216*(1+inputs!$B$33)-MAX(0,inputs!$B$31*(Y1216-inputs!$B$30)))</f>
        <v>23228.606067382949</v>
      </c>
      <c r="AA1216" s="25">
        <f>MAX(0,Y1216*(1+inputs!$B$33)-MAX(0,inputs!$B$31*(Z1216-inputs!$B$30)))</f>
        <v>100075.65212060219</v>
      </c>
      <c r="AB1216" s="26">
        <f t="shared" si="242"/>
        <v>121400</v>
      </c>
      <c r="AC1216" s="25">
        <f>MAX(0,AA1216*(1+inputs!$B$33)-MAX(0,inputs!$B$31*(AB1216-inputs!$B$30)))</f>
        <v>92467.346902411213</v>
      </c>
      <c r="AD1216" s="26">
        <f>IF(inputs!$B$27="YES",MAX(0,inputs!$B$31*(AB1216-inputs!$B$30)),0)</f>
        <v>0</v>
      </c>
      <c r="AE1216" s="3">
        <f t="shared" si="243"/>
        <v>49326.05</v>
      </c>
      <c r="AF1216" s="1">
        <f t="shared" si="246"/>
        <v>0.62</v>
      </c>
      <c r="AG1216" s="8">
        <f t="shared" si="244"/>
        <v>72073.95</v>
      </c>
    </row>
    <row r="1217" spans="1:33" x14ac:dyDescent="0.2">
      <c r="A1217" s="11">
        <f t="shared" si="245"/>
        <v>121500</v>
      </c>
      <c r="B1217" s="15">
        <f>inputs!$C$3-MAX(0,MIN((calculations!A1217-inputs!$B$8)*0.5,inputs!$C$3))+IF(AND(inputs!$B$23="YES",A1217&lt;=inputs!$B$25),inputs!$B$24,0)</f>
        <v>1820</v>
      </c>
      <c r="C1217" s="15">
        <f>MAX(0,MIN(A1217-B1217,inputs!$C$4)*inputs!$B$3)</f>
        <v>7540.2000000000007</v>
      </c>
      <c r="D1217" s="16">
        <f>MAX(0,(MIN(A1217,inputs!$C$5)-(inputs!$C$4+B1217))*inputs!$B$4)</f>
        <v>32791.599999999999</v>
      </c>
      <c r="E1217" s="16">
        <f>MAX(0, (calculations!A1217-inputs!$C$5)*inputs!$B$5)</f>
        <v>0</v>
      </c>
      <c r="F1217" s="19">
        <f>MAX(0,inputs!$B$13*(MIN(calculations!A1217,inputs!$C$14)-inputs!$C$13))+MAX(0,inputs!$B$14*(calculations!A1217-inputs!$C$14))</f>
        <v>6419.85</v>
      </c>
      <c r="G1217" s="22">
        <f>MAX(MIN((calculations!A1217-inputs!$B$21)/10000,100%),0) * inputs!$B$18</f>
        <v>2636.4</v>
      </c>
      <c r="H1217" s="22">
        <f>IF(AND(inputs!$B$35="YES", calculations!A1217&gt;=inputs!$B$36,calculations!A1217&lt;inputs!$B$37),inputs!$B$38*MIN(2,inputs!$B$17),0)</f>
        <v>0</v>
      </c>
      <c r="I1217" s="25">
        <f>MIN(inputs!$B$32,A1217)</f>
        <v>20000</v>
      </c>
      <c r="J1217" s="25">
        <f>inputs!$B$29*(1+inputs!$B$33)-MAX(0,inputs!$B$31*(I1217-inputs!$B$30))</f>
        <v>46486.999999999993</v>
      </c>
      <c r="K1217" s="26">
        <f t="shared" si="234"/>
        <v>20000</v>
      </c>
      <c r="L1217" s="25">
        <f>MAX(0,J1217*(1+inputs!$B$33)-MAX(0,inputs!$B$31*(K1217-inputs!$B$30)))</f>
        <v>47184.304999999986</v>
      </c>
      <c r="M1217" s="26">
        <f t="shared" si="235"/>
        <v>31277.777777777777</v>
      </c>
      <c r="N1217" s="25">
        <f>MAX(0,L1217*(1+inputs!$B$33)-MAX(0,inputs!$B$31*(M1217-inputs!$B$30)))</f>
        <v>46893.629574999977</v>
      </c>
      <c r="O1217" s="26">
        <f t="shared" si="236"/>
        <v>42555.555555555555</v>
      </c>
      <c r="P1217" s="25">
        <f>MAX(0,N1217*(1+inputs!$B$33)-MAX(0,inputs!$B$31*(O1217-inputs!$B$30)))</f>
        <v>45583.594018624972</v>
      </c>
      <c r="Q1217" s="26">
        <f t="shared" si="237"/>
        <v>53833.333333333336</v>
      </c>
      <c r="R1217" s="25">
        <f>MAX(0,P1217*(1+inputs!$B$33)-MAX(0,inputs!$B$31*(Q1217-inputs!$B$30)))</f>
        <v>43238.907928904337</v>
      </c>
      <c r="S1217" s="26">
        <f t="shared" si="238"/>
        <v>65111.111111111109</v>
      </c>
      <c r="T1217" s="25">
        <f>MAX(0,R1217*(1+inputs!$B$33)-MAX(0,inputs!$B$31*(S1217-inputs!$B$30)))</f>
        <v>39844.051547837895</v>
      </c>
      <c r="U1217" s="26">
        <f t="shared" si="239"/>
        <v>76388.888888888891</v>
      </c>
      <c r="V1217" s="25">
        <f>MAX(0,T1217*(1+inputs!$B$33)-MAX(0,inputs!$B$31*(U1217-inputs!$B$30)))</f>
        <v>35383.272321055454</v>
      </c>
      <c r="W1217" s="26">
        <f t="shared" si="240"/>
        <v>87666.666666666672</v>
      </c>
      <c r="X1217" s="25">
        <f>MAX(0,V1217*(1+inputs!$B$33)-MAX(0,inputs!$B$31*(W1217-inputs!$B$30)))</f>
        <v>29840.581405871279</v>
      </c>
      <c r="Y1217" s="26">
        <f t="shared" si="241"/>
        <v>98944.444444444438</v>
      </c>
      <c r="Z1217" s="25">
        <f>MAX(0,X1217*(1+inputs!$B$33)-MAX(0,inputs!$B$31*(Y1217-inputs!$B$30)))</f>
        <v>23199.750126959345</v>
      </c>
      <c r="AA1217" s="25">
        <f>MAX(0,Y1217*(1+inputs!$B$33)-MAX(0,inputs!$B$31*(Z1217-inputs!$B$30)))</f>
        <v>100157.19359968476</v>
      </c>
      <c r="AB1217" s="26">
        <f t="shared" si="242"/>
        <v>121500</v>
      </c>
      <c r="AC1217" s="25">
        <f>MAX(0,AA1217*(1+inputs!$B$33)-MAX(0,inputs!$B$31*(AB1217-inputs!$B$30)))</f>
        <v>92541.111503680018</v>
      </c>
      <c r="AD1217" s="26">
        <f>IF(inputs!$B$27="YES",MAX(0,inputs!$B$31*(AB1217-inputs!$B$30)),0)</f>
        <v>0</v>
      </c>
      <c r="AE1217" s="3">
        <f t="shared" si="243"/>
        <v>49388.05</v>
      </c>
      <c r="AF1217" s="1">
        <f t="shared" si="246"/>
        <v>0.62</v>
      </c>
      <c r="AG1217" s="8">
        <f t="shared" si="244"/>
        <v>72111.95</v>
      </c>
    </row>
    <row r="1218" spans="1:33" x14ac:dyDescent="0.2">
      <c r="A1218" s="11">
        <f t="shared" si="245"/>
        <v>121600</v>
      </c>
      <c r="B1218" s="15">
        <f>inputs!$C$3-MAX(0,MIN((calculations!A1218-inputs!$B$8)*0.5,inputs!$C$3))+IF(AND(inputs!$B$23="YES",A1218&lt;=inputs!$B$25),inputs!$B$24,0)</f>
        <v>1770</v>
      </c>
      <c r="C1218" s="15">
        <f>MAX(0,MIN(A1218-B1218,inputs!$C$4)*inputs!$B$3)</f>
        <v>7540.2000000000007</v>
      </c>
      <c r="D1218" s="16">
        <f>MAX(0,(MIN(A1218,inputs!$C$5)-(inputs!$C$4+B1218))*inputs!$B$4)</f>
        <v>32851.599999999999</v>
      </c>
      <c r="E1218" s="16">
        <f>MAX(0, (calculations!A1218-inputs!$C$5)*inputs!$B$5)</f>
        <v>0</v>
      </c>
      <c r="F1218" s="19">
        <f>MAX(0,inputs!$B$13*(MIN(calculations!A1218,inputs!$C$14)-inputs!$C$13))+MAX(0,inputs!$B$14*(calculations!A1218-inputs!$C$14))</f>
        <v>6421.85</v>
      </c>
      <c r="G1218" s="22">
        <f>MAX(MIN((calculations!A1218-inputs!$B$21)/10000,100%),0) * inputs!$B$18</f>
        <v>2636.4</v>
      </c>
      <c r="H1218" s="22">
        <f>IF(AND(inputs!$B$35="YES", calculations!A1218&gt;=inputs!$B$36,calculations!A1218&lt;inputs!$B$37),inputs!$B$38*MIN(2,inputs!$B$17),0)</f>
        <v>0</v>
      </c>
      <c r="I1218" s="25">
        <f>MIN(inputs!$B$32,A1218)</f>
        <v>20000</v>
      </c>
      <c r="J1218" s="25">
        <f>inputs!$B$29*(1+inputs!$B$33)-MAX(0,inputs!$B$31*(I1218-inputs!$B$30))</f>
        <v>46486.999999999993</v>
      </c>
      <c r="K1218" s="26">
        <f t="shared" ref="K1218:K1281" si="247">$I1218+(INT(COLUMN(K$1)/2) - 5) * ($A1218-$I1218)/9</f>
        <v>20000</v>
      </c>
      <c r="L1218" s="25">
        <f>MAX(0,J1218*(1+inputs!$B$33)-MAX(0,inputs!$B$31*(K1218-inputs!$B$30)))</f>
        <v>47184.304999999986</v>
      </c>
      <c r="M1218" s="26">
        <f t="shared" ref="M1218:M1281" si="248">$I1218+(INT(COLUMN(M$1)/2) - 5) * ($A1218-$I1218)/9</f>
        <v>31288.888888888891</v>
      </c>
      <c r="N1218" s="25">
        <f>MAX(0,L1218*(1+inputs!$B$33)-MAX(0,inputs!$B$31*(M1218-inputs!$B$30)))</f>
        <v>46892.629574999977</v>
      </c>
      <c r="O1218" s="26">
        <f t="shared" ref="O1218:O1281" si="249">$I1218+(INT(COLUMN(O$1)/2) - 5) * ($A1218-$I1218)/9</f>
        <v>42577.777777777781</v>
      </c>
      <c r="P1218" s="25">
        <f>MAX(0,N1218*(1+inputs!$B$33)-MAX(0,inputs!$B$31*(O1218-inputs!$B$30)))</f>
        <v>45580.579018624972</v>
      </c>
      <c r="Q1218" s="26">
        <f t="shared" ref="Q1218:Q1281" si="250">$I1218+(INT(COLUMN(Q$1)/2) - 5) * ($A1218-$I1218)/9</f>
        <v>53866.666666666664</v>
      </c>
      <c r="R1218" s="25">
        <f>MAX(0,P1218*(1+inputs!$B$33)-MAX(0,inputs!$B$31*(Q1218-inputs!$B$30)))</f>
        <v>43232.847703904343</v>
      </c>
      <c r="S1218" s="26">
        <f t="shared" ref="S1218:S1281" si="251">$I1218+(INT(COLUMN(S$1)/2) - 5) * ($A1218-$I1218)/9</f>
        <v>65155.555555555555</v>
      </c>
      <c r="T1218" s="25">
        <f>MAX(0,R1218*(1+inputs!$B$33)-MAX(0,inputs!$B$31*(S1218-inputs!$B$30)))</f>
        <v>39833.900419462901</v>
      </c>
      <c r="U1218" s="26">
        <f t="shared" ref="U1218:U1281" si="252">$I1218+(INT(COLUMN(U$1)/2) - 5) * ($A1218-$I1218)/9</f>
        <v>76444.444444444438</v>
      </c>
      <c r="V1218" s="25">
        <f>MAX(0,T1218*(1+inputs!$B$33)-MAX(0,inputs!$B$31*(U1218-inputs!$B$30)))</f>
        <v>35367.968925754838</v>
      </c>
      <c r="W1218" s="26">
        <f t="shared" ref="W1218:W1281" si="253">$I1218+(INT(COLUMN(W$1)/2) - 5) * ($A1218-$I1218)/9</f>
        <v>87733.333333333328</v>
      </c>
      <c r="X1218" s="25">
        <f>MAX(0,V1218*(1+inputs!$B$33)-MAX(0,inputs!$B$31*(W1218-inputs!$B$30)))</f>
        <v>29819.048459641159</v>
      </c>
      <c r="Y1218" s="26">
        <f t="shared" ref="Y1218:Y1281" si="254">$I1218+(INT(COLUMN(Y$1)/2) - 5) * ($A1218-$I1218)/9</f>
        <v>99022.222222222219</v>
      </c>
      <c r="Z1218" s="25">
        <f>MAX(0,X1218*(1+inputs!$B$33)-MAX(0,inputs!$B$31*(Y1218-inputs!$B$30)))</f>
        <v>23170.894186535774</v>
      </c>
      <c r="AA1218" s="25">
        <f>MAX(0,Y1218*(1+inputs!$B$33)-MAX(0,inputs!$B$31*(Z1218-inputs!$B$30)))</f>
        <v>100238.73507876733</v>
      </c>
      <c r="AB1218" s="26">
        <f t="shared" ref="AB1218:AB1281" si="255">$I1218+(INT(COLUMN(AB$1)/2) - 5) * ($A1218-$I1218)/9</f>
        <v>121600</v>
      </c>
      <c r="AC1218" s="25">
        <f>MAX(0,AA1218*(1+inputs!$B$33)-MAX(0,inputs!$B$31*(AB1218-inputs!$B$30)))</f>
        <v>92614.876104948838</v>
      </c>
      <c r="AD1218" s="26">
        <f>IF(inputs!$B$27="YES",MAX(0,inputs!$B$31*(AB1218-inputs!$B$30)),0)</f>
        <v>0</v>
      </c>
      <c r="AE1218" s="3">
        <f t="shared" ref="AE1218:AE1281" si="256">SUM(C1218:G1218)+AD1218-H1218</f>
        <v>49450.05</v>
      </c>
      <c r="AF1218" s="1">
        <f t="shared" si="246"/>
        <v>0.62</v>
      </c>
      <c r="AG1218" s="8">
        <f t="shared" ref="AG1218:AG1281" si="257">A1218-AE1218</f>
        <v>72149.95</v>
      </c>
    </row>
    <row r="1219" spans="1:33" x14ac:dyDescent="0.2">
      <c r="A1219" s="11">
        <f t="shared" ref="A1219:A1282" si="258">(ROW(A1219)-2)*100</f>
        <v>121700</v>
      </c>
      <c r="B1219" s="15">
        <f>inputs!$C$3-MAX(0,MIN((calculations!A1219-inputs!$B$8)*0.5,inputs!$C$3))+IF(AND(inputs!$B$23="YES",A1219&lt;=inputs!$B$25),inputs!$B$24,0)</f>
        <v>1720</v>
      </c>
      <c r="C1219" s="15">
        <f>MAX(0,MIN(A1219-B1219,inputs!$C$4)*inputs!$B$3)</f>
        <v>7540.2000000000007</v>
      </c>
      <c r="D1219" s="16">
        <f>MAX(0,(MIN(A1219,inputs!$C$5)-(inputs!$C$4+B1219))*inputs!$B$4)</f>
        <v>32911.599999999999</v>
      </c>
      <c r="E1219" s="16">
        <f>MAX(0, (calculations!A1219-inputs!$C$5)*inputs!$B$5)</f>
        <v>0</v>
      </c>
      <c r="F1219" s="19">
        <f>MAX(0,inputs!$B$13*(MIN(calculations!A1219,inputs!$C$14)-inputs!$C$13))+MAX(0,inputs!$B$14*(calculations!A1219-inputs!$C$14))</f>
        <v>6423.85</v>
      </c>
      <c r="G1219" s="22">
        <f>MAX(MIN((calculations!A1219-inputs!$B$21)/10000,100%),0) * inputs!$B$18</f>
        <v>2636.4</v>
      </c>
      <c r="H1219" s="22">
        <f>IF(AND(inputs!$B$35="YES", calculations!A1219&gt;=inputs!$B$36,calculations!A1219&lt;inputs!$B$37),inputs!$B$38*MIN(2,inputs!$B$17),0)</f>
        <v>0</v>
      </c>
      <c r="I1219" s="25">
        <f>MIN(inputs!$B$32,A1219)</f>
        <v>20000</v>
      </c>
      <c r="J1219" s="25">
        <f>inputs!$B$29*(1+inputs!$B$33)-MAX(0,inputs!$B$31*(I1219-inputs!$B$30))</f>
        <v>46486.999999999993</v>
      </c>
      <c r="K1219" s="26">
        <f t="shared" si="247"/>
        <v>20000</v>
      </c>
      <c r="L1219" s="25">
        <f>MAX(0,J1219*(1+inputs!$B$33)-MAX(0,inputs!$B$31*(K1219-inputs!$B$30)))</f>
        <v>47184.304999999986</v>
      </c>
      <c r="M1219" s="26">
        <f t="shared" si="248"/>
        <v>31300</v>
      </c>
      <c r="N1219" s="25">
        <f>MAX(0,L1219*(1+inputs!$B$33)-MAX(0,inputs!$B$31*(M1219-inputs!$B$30)))</f>
        <v>46891.629574999977</v>
      </c>
      <c r="O1219" s="26">
        <f t="shared" si="249"/>
        <v>42600</v>
      </c>
      <c r="P1219" s="25">
        <f>MAX(0,N1219*(1+inputs!$B$33)-MAX(0,inputs!$B$31*(O1219-inputs!$B$30)))</f>
        <v>45577.564018624973</v>
      </c>
      <c r="Q1219" s="26">
        <f t="shared" si="250"/>
        <v>53900</v>
      </c>
      <c r="R1219" s="25">
        <f>MAX(0,P1219*(1+inputs!$B$33)-MAX(0,inputs!$B$31*(Q1219-inputs!$B$30)))</f>
        <v>43226.787478904342</v>
      </c>
      <c r="S1219" s="26">
        <f t="shared" si="251"/>
        <v>65200</v>
      </c>
      <c r="T1219" s="25">
        <f>MAX(0,R1219*(1+inputs!$B$33)-MAX(0,inputs!$B$31*(S1219-inputs!$B$30)))</f>
        <v>39823.749291087901</v>
      </c>
      <c r="U1219" s="26">
        <f t="shared" si="252"/>
        <v>76500</v>
      </c>
      <c r="V1219" s="25">
        <f>MAX(0,T1219*(1+inputs!$B$33)-MAX(0,inputs!$B$31*(U1219-inputs!$B$30)))</f>
        <v>35352.665530454215</v>
      </c>
      <c r="W1219" s="26">
        <f t="shared" si="253"/>
        <v>87800</v>
      </c>
      <c r="X1219" s="25">
        <f>MAX(0,V1219*(1+inputs!$B$33)-MAX(0,inputs!$B$31*(W1219-inputs!$B$30)))</f>
        <v>29797.515513411028</v>
      </c>
      <c r="Y1219" s="26">
        <f t="shared" si="254"/>
        <v>99100</v>
      </c>
      <c r="Z1219" s="25">
        <f>MAX(0,X1219*(1+inputs!$B$33)-MAX(0,inputs!$B$31*(Y1219-inputs!$B$30)))</f>
        <v>23142.038246112192</v>
      </c>
      <c r="AA1219" s="25">
        <f>MAX(0,Y1219*(1+inputs!$B$33)-MAX(0,inputs!$B$31*(Z1219-inputs!$B$30)))</f>
        <v>100320.27655784989</v>
      </c>
      <c r="AB1219" s="26">
        <f t="shared" si="255"/>
        <v>121700</v>
      </c>
      <c r="AC1219" s="25">
        <f>MAX(0,AA1219*(1+inputs!$B$33)-MAX(0,inputs!$B$31*(AB1219-inputs!$B$30)))</f>
        <v>92688.640706217629</v>
      </c>
      <c r="AD1219" s="26">
        <f>IF(inputs!$B$27="YES",MAX(0,inputs!$B$31*(AB1219-inputs!$B$30)),0)</f>
        <v>0</v>
      </c>
      <c r="AE1219" s="3">
        <f t="shared" si="256"/>
        <v>49512.05</v>
      </c>
      <c r="AF1219" s="1">
        <f t="shared" ref="AF1219:AF1282" si="259">(AE1220-AE1219)/100</f>
        <v>0.62</v>
      </c>
      <c r="AG1219" s="8">
        <f t="shared" si="257"/>
        <v>72187.95</v>
      </c>
    </row>
    <row r="1220" spans="1:33" x14ac:dyDescent="0.2">
      <c r="A1220" s="11">
        <f t="shared" si="258"/>
        <v>121800</v>
      </c>
      <c r="B1220" s="15">
        <f>inputs!$C$3-MAX(0,MIN((calculations!A1220-inputs!$B$8)*0.5,inputs!$C$3))+IF(AND(inputs!$B$23="YES",A1220&lt;=inputs!$B$25),inputs!$B$24,0)</f>
        <v>1670</v>
      </c>
      <c r="C1220" s="15">
        <f>MAX(0,MIN(A1220-B1220,inputs!$C$4)*inputs!$B$3)</f>
        <v>7540.2000000000007</v>
      </c>
      <c r="D1220" s="16">
        <f>MAX(0,(MIN(A1220,inputs!$C$5)-(inputs!$C$4+B1220))*inputs!$B$4)</f>
        <v>32971.599999999999</v>
      </c>
      <c r="E1220" s="16">
        <f>MAX(0, (calculations!A1220-inputs!$C$5)*inputs!$B$5)</f>
        <v>0</v>
      </c>
      <c r="F1220" s="19">
        <f>MAX(0,inputs!$B$13*(MIN(calculations!A1220,inputs!$C$14)-inputs!$C$13))+MAX(0,inputs!$B$14*(calculations!A1220-inputs!$C$14))</f>
        <v>6425.85</v>
      </c>
      <c r="G1220" s="22">
        <f>MAX(MIN((calculations!A1220-inputs!$B$21)/10000,100%),0) * inputs!$B$18</f>
        <v>2636.4</v>
      </c>
      <c r="H1220" s="22">
        <f>IF(AND(inputs!$B$35="YES", calculations!A1220&gt;=inputs!$B$36,calculations!A1220&lt;inputs!$B$37),inputs!$B$38*MIN(2,inputs!$B$17),0)</f>
        <v>0</v>
      </c>
      <c r="I1220" s="25">
        <f>MIN(inputs!$B$32,A1220)</f>
        <v>20000</v>
      </c>
      <c r="J1220" s="25">
        <f>inputs!$B$29*(1+inputs!$B$33)-MAX(0,inputs!$B$31*(I1220-inputs!$B$30))</f>
        <v>46486.999999999993</v>
      </c>
      <c r="K1220" s="26">
        <f t="shared" si="247"/>
        <v>20000</v>
      </c>
      <c r="L1220" s="25">
        <f>MAX(0,J1220*(1+inputs!$B$33)-MAX(0,inputs!$B$31*(K1220-inputs!$B$30)))</f>
        <v>47184.304999999986</v>
      </c>
      <c r="M1220" s="26">
        <f t="shared" si="248"/>
        <v>31311.111111111109</v>
      </c>
      <c r="N1220" s="25">
        <f>MAX(0,L1220*(1+inputs!$B$33)-MAX(0,inputs!$B$31*(M1220-inputs!$B$30)))</f>
        <v>46890.629574999977</v>
      </c>
      <c r="O1220" s="26">
        <f t="shared" si="249"/>
        <v>42622.222222222219</v>
      </c>
      <c r="P1220" s="25">
        <f>MAX(0,N1220*(1+inputs!$B$33)-MAX(0,inputs!$B$31*(O1220-inputs!$B$30)))</f>
        <v>45574.549018624974</v>
      </c>
      <c r="Q1220" s="26">
        <f t="shared" si="250"/>
        <v>53933.333333333336</v>
      </c>
      <c r="R1220" s="25">
        <f>MAX(0,P1220*(1+inputs!$B$33)-MAX(0,inputs!$B$31*(Q1220-inputs!$B$30)))</f>
        <v>43220.727253904341</v>
      </c>
      <c r="S1220" s="26">
        <f t="shared" si="251"/>
        <v>65244.444444444445</v>
      </c>
      <c r="T1220" s="25">
        <f>MAX(0,R1220*(1+inputs!$B$33)-MAX(0,inputs!$B$31*(S1220-inputs!$B$30)))</f>
        <v>39813.5981627129</v>
      </c>
      <c r="U1220" s="26">
        <f t="shared" si="252"/>
        <v>76555.555555555562</v>
      </c>
      <c r="V1220" s="25">
        <f>MAX(0,T1220*(1+inputs!$B$33)-MAX(0,inputs!$B$31*(U1220-inputs!$B$30)))</f>
        <v>35337.362135153591</v>
      </c>
      <c r="W1220" s="26">
        <f t="shared" si="253"/>
        <v>87866.666666666672</v>
      </c>
      <c r="X1220" s="25">
        <f>MAX(0,V1220*(1+inputs!$B$33)-MAX(0,inputs!$B$31*(W1220-inputs!$B$30)))</f>
        <v>29775.982567180887</v>
      </c>
      <c r="Y1220" s="26">
        <f t="shared" si="254"/>
        <v>99177.777777777781</v>
      </c>
      <c r="Z1220" s="25">
        <f>MAX(0,X1220*(1+inputs!$B$33)-MAX(0,inputs!$B$31*(Y1220-inputs!$B$30)))</f>
        <v>23113.182305688599</v>
      </c>
      <c r="AA1220" s="25">
        <f>MAX(0,Y1220*(1+inputs!$B$33)-MAX(0,inputs!$B$31*(Z1220-inputs!$B$30)))</f>
        <v>100401.81803693247</v>
      </c>
      <c r="AB1220" s="26">
        <f t="shared" si="255"/>
        <v>121800</v>
      </c>
      <c r="AC1220" s="25">
        <f>MAX(0,AA1220*(1+inputs!$B$33)-MAX(0,inputs!$B$31*(AB1220-inputs!$B$30)))</f>
        <v>92762.40530748645</v>
      </c>
      <c r="AD1220" s="26">
        <f>IF(inputs!$B$27="YES",MAX(0,inputs!$B$31*(AB1220-inputs!$B$30)),0)</f>
        <v>0</v>
      </c>
      <c r="AE1220" s="3">
        <f t="shared" si="256"/>
        <v>49574.05</v>
      </c>
      <c r="AF1220" s="1">
        <f t="shared" si="259"/>
        <v>0.62</v>
      </c>
      <c r="AG1220" s="8">
        <f t="shared" si="257"/>
        <v>72225.95</v>
      </c>
    </row>
    <row r="1221" spans="1:33" x14ac:dyDescent="0.2">
      <c r="A1221" s="11">
        <f t="shared" si="258"/>
        <v>121900</v>
      </c>
      <c r="B1221" s="15">
        <f>inputs!$C$3-MAX(0,MIN((calculations!A1221-inputs!$B$8)*0.5,inputs!$C$3))+IF(AND(inputs!$B$23="YES",A1221&lt;=inputs!$B$25),inputs!$B$24,0)</f>
        <v>1620</v>
      </c>
      <c r="C1221" s="15">
        <f>MAX(0,MIN(A1221-B1221,inputs!$C$4)*inputs!$B$3)</f>
        <v>7540.2000000000007</v>
      </c>
      <c r="D1221" s="16">
        <f>MAX(0,(MIN(A1221,inputs!$C$5)-(inputs!$C$4+B1221))*inputs!$B$4)</f>
        <v>33031.599999999999</v>
      </c>
      <c r="E1221" s="16">
        <f>MAX(0, (calculations!A1221-inputs!$C$5)*inputs!$B$5)</f>
        <v>0</v>
      </c>
      <c r="F1221" s="19">
        <f>MAX(0,inputs!$B$13*(MIN(calculations!A1221,inputs!$C$14)-inputs!$C$13))+MAX(0,inputs!$B$14*(calculations!A1221-inputs!$C$14))</f>
        <v>6427.85</v>
      </c>
      <c r="G1221" s="22">
        <f>MAX(MIN((calculations!A1221-inputs!$B$21)/10000,100%),0) * inputs!$B$18</f>
        <v>2636.4</v>
      </c>
      <c r="H1221" s="22">
        <f>IF(AND(inputs!$B$35="YES", calculations!A1221&gt;=inputs!$B$36,calculations!A1221&lt;inputs!$B$37),inputs!$B$38*MIN(2,inputs!$B$17),0)</f>
        <v>0</v>
      </c>
      <c r="I1221" s="25">
        <f>MIN(inputs!$B$32,A1221)</f>
        <v>20000</v>
      </c>
      <c r="J1221" s="25">
        <f>inputs!$B$29*(1+inputs!$B$33)-MAX(0,inputs!$B$31*(I1221-inputs!$B$30))</f>
        <v>46486.999999999993</v>
      </c>
      <c r="K1221" s="26">
        <f t="shared" si="247"/>
        <v>20000</v>
      </c>
      <c r="L1221" s="25">
        <f>MAX(0,J1221*(1+inputs!$B$33)-MAX(0,inputs!$B$31*(K1221-inputs!$B$30)))</f>
        <v>47184.304999999986</v>
      </c>
      <c r="M1221" s="26">
        <f t="shared" si="248"/>
        <v>31322.222222222223</v>
      </c>
      <c r="N1221" s="25">
        <f>MAX(0,L1221*(1+inputs!$B$33)-MAX(0,inputs!$B$31*(M1221-inputs!$B$30)))</f>
        <v>46889.629574999977</v>
      </c>
      <c r="O1221" s="26">
        <f t="shared" si="249"/>
        <v>42644.444444444445</v>
      </c>
      <c r="P1221" s="25">
        <f>MAX(0,N1221*(1+inputs!$B$33)-MAX(0,inputs!$B$31*(O1221-inputs!$B$30)))</f>
        <v>45571.534018624967</v>
      </c>
      <c r="Q1221" s="26">
        <f t="shared" si="250"/>
        <v>53966.666666666664</v>
      </c>
      <c r="R1221" s="25">
        <f>MAX(0,P1221*(1+inputs!$B$33)-MAX(0,inputs!$B$31*(Q1221-inputs!$B$30)))</f>
        <v>43214.667028904332</v>
      </c>
      <c r="S1221" s="26">
        <f t="shared" si="251"/>
        <v>65288.888888888891</v>
      </c>
      <c r="T1221" s="25">
        <f>MAX(0,R1221*(1+inputs!$B$33)-MAX(0,inputs!$B$31*(S1221-inputs!$B$30)))</f>
        <v>39803.447034337893</v>
      </c>
      <c r="U1221" s="26">
        <f t="shared" si="252"/>
        <v>76611.111111111109</v>
      </c>
      <c r="V1221" s="25">
        <f>MAX(0,T1221*(1+inputs!$B$33)-MAX(0,inputs!$B$31*(U1221-inputs!$B$30)))</f>
        <v>35322.058739852953</v>
      </c>
      <c r="W1221" s="26">
        <f t="shared" si="253"/>
        <v>87933.333333333328</v>
      </c>
      <c r="X1221" s="25">
        <f>MAX(0,V1221*(1+inputs!$B$33)-MAX(0,inputs!$B$31*(W1221-inputs!$B$30)))</f>
        <v>29754.449620950745</v>
      </c>
      <c r="Y1221" s="26">
        <f t="shared" si="254"/>
        <v>99255.555555555562</v>
      </c>
      <c r="Z1221" s="25">
        <f>MAX(0,X1221*(1+inputs!$B$33)-MAX(0,inputs!$B$31*(Y1221-inputs!$B$30)))</f>
        <v>23084.326365265006</v>
      </c>
      <c r="AA1221" s="25">
        <f>MAX(0,Y1221*(1+inputs!$B$33)-MAX(0,inputs!$B$31*(Z1221-inputs!$B$30)))</f>
        <v>100483.35951601504</v>
      </c>
      <c r="AB1221" s="26">
        <f t="shared" si="255"/>
        <v>121900</v>
      </c>
      <c r="AC1221" s="25">
        <f>MAX(0,AA1221*(1+inputs!$B$33)-MAX(0,inputs!$B$31*(AB1221-inputs!$B$30)))</f>
        <v>92836.169908755255</v>
      </c>
      <c r="AD1221" s="26">
        <f>IF(inputs!$B$27="YES",MAX(0,inputs!$B$31*(AB1221-inputs!$B$30)),0)</f>
        <v>0</v>
      </c>
      <c r="AE1221" s="3">
        <f t="shared" si="256"/>
        <v>49636.05</v>
      </c>
      <c r="AF1221" s="1">
        <f t="shared" si="259"/>
        <v>0.62</v>
      </c>
      <c r="AG1221" s="8">
        <f t="shared" si="257"/>
        <v>72263.95</v>
      </c>
    </row>
    <row r="1222" spans="1:33" x14ac:dyDescent="0.2">
      <c r="A1222" s="11">
        <f t="shared" si="258"/>
        <v>122000</v>
      </c>
      <c r="B1222" s="15">
        <f>inputs!$C$3-MAX(0,MIN((calculations!A1222-inputs!$B$8)*0.5,inputs!$C$3))+IF(AND(inputs!$B$23="YES",A1222&lt;=inputs!$B$25),inputs!$B$24,0)</f>
        <v>1570</v>
      </c>
      <c r="C1222" s="15">
        <f>MAX(0,MIN(A1222-B1222,inputs!$C$4)*inputs!$B$3)</f>
        <v>7540.2000000000007</v>
      </c>
      <c r="D1222" s="16">
        <f>MAX(0,(MIN(A1222,inputs!$C$5)-(inputs!$C$4+B1222))*inputs!$B$4)</f>
        <v>33091.599999999999</v>
      </c>
      <c r="E1222" s="16">
        <f>MAX(0, (calculations!A1222-inputs!$C$5)*inputs!$B$5)</f>
        <v>0</v>
      </c>
      <c r="F1222" s="19">
        <f>MAX(0,inputs!$B$13*(MIN(calculations!A1222,inputs!$C$14)-inputs!$C$13))+MAX(0,inputs!$B$14*(calculations!A1222-inputs!$C$14))</f>
        <v>6429.85</v>
      </c>
      <c r="G1222" s="22">
        <f>MAX(MIN((calculations!A1222-inputs!$B$21)/10000,100%),0) * inputs!$B$18</f>
        <v>2636.4</v>
      </c>
      <c r="H1222" s="22">
        <f>IF(AND(inputs!$B$35="YES", calculations!A1222&gt;=inputs!$B$36,calculations!A1222&lt;inputs!$B$37),inputs!$B$38*MIN(2,inputs!$B$17),0)</f>
        <v>0</v>
      </c>
      <c r="I1222" s="25">
        <f>MIN(inputs!$B$32,A1222)</f>
        <v>20000</v>
      </c>
      <c r="J1222" s="25">
        <f>inputs!$B$29*(1+inputs!$B$33)-MAX(0,inputs!$B$31*(I1222-inputs!$B$30))</f>
        <v>46486.999999999993</v>
      </c>
      <c r="K1222" s="26">
        <f t="shared" si="247"/>
        <v>20000</v>
      </c>
      <c r="L1222" s="25">
        <f>MAX(0,J1222*(1+inputs!$B$33)-MAX(0,inputs!$B$31*(K1222-inputs!$B$30)))</f>
        <v>47184.304999999986</v>
      </c>
      <c r="M1222" s="26">
        <f t="shared" si="248"/>
        <v>31333.333333333336</v>
      </c>
      <c r="N1222" s="25">
        <f>MAX(0,L1222*(1+inputs!$B$33)-MAX(0,inputs!$B$31*(M1222-inputs!$B$30)))</f>
        <v>46888.629574999977</v>
      </c>
      <c r="O1222" s="26">
        <f t="shared" si="249"/>
        <v>42666.666666666672</v>
      </c>
      <c r="P1222" s="25">
        <f>MAX(0,N1222*(1+inputs!$B$33)-MAX(0,inputs!$B$31*(O1222-inputs!$B$30)))</f>
        <v>45568.519018624967</v>
      </c>
      <c r="Q1222" s="26">
        <f t="shared" si="250"/>
        <v>54000</v>
      </c>
      <c r="R1222" s="25">
        <f>MAX(0,P1222*(1+inputs!$B$33)-MAX(0,inputs!$B$31*(Q1222-inputs!$B$30)))</f>
        <v>43208.606803904338</v>
      </c>
      <c r="S1222" s="26">
        <f t="shared" si="251"/>
        <v>65333.333333333336</v>
      </c>
      <c r="T1222" s="25">
        <f>MAX(0,R1222*(1+inputs!$B$33)-MAX(0,inputs!$B$31*(S1222-inputs!$B$30)))</f>
        <v>39793.295905962899</v>
      </c>
      <c r="U1222" s="26">
        <f t="shared" si="252"/>
        <v>76666.666666666657</v>
      </c>
      <c r="V1222" s="25">
        <f>MAX(0,T1222*(1+inputs!$B$33)-MAX(0,inputs!$B$31*(U1222-inputs!$B$30)))</f>
        <v>35306.755344552337</v>
      </c>
      <c r="W1222" s="26">
        <f t="shared" si="253"/>
        <v>88000</v>
      </c>
      <c r="X1222" s="25">
        <f>MAX(0,V1222*(1+inputs!$B$33)-MAX(0,inputs!$B$31*(W1222-inputs!$B$30)))</f>
        <v>29732.916674720622</v>
      </c>
      <c r="Y1222" s="26">
        <f t="shared" si="254"/>
        <v>99333.333333333328</v>
      </c>
      <c r="Z1222" s="25">
        <f>MAX(0,X1222*(1+inputs!$B$33)-MAX(0,inputs!$B$31*(Y1222-inputs!$B$30)))</f>
        <v>23055.470424841431</v>
      </c>
      <c r="AA1222" s="25">
        <f>MAX(0,Y1222*(1+inputs!$B$33)-MAX(0,inputs!$B$31*(Z1222-inputs!$B$30)))</f>
        <v>100564.90099509759</v>
      </c>
      <c r="AB1222" s="26">
        <f t="shared" si="255"/>
        <v>122000</v>
      </c>
      <c r="AC1222" s="25">
        <f>MAX(0,AA1222*(1+inputs!$B$33)-MAX(0,inputs!$B$31*(AB1222-inputs!$B$30)))</f>
        <v>92909.934510024046</v>
      </c>
      <c r="AD1222" s="26">
        <f>IF(inputs!$B$27="YES",MAX(0,inputs!$B$31*(AB1222-inputs!$B$30)),0)</f>
        <v>0</v>
      </c>
      <c r="AE1222" s="3">
        <f t="shared" si="256"/>
        <v>49698.05</v>
      </c>
      <c r="AF1222" s="1">
        <f t="shared" si="259"/>
        <v>0.62</v>
      </c>
      <c r="AG1222" s="8">
        <f t="shared" si="257"/>
        <v>72301.95</v>
      </c>
    </row>
    <row r="1223" spans="1:33" x14ac:dyDescent="0.2">
      <c r="A1223" s="11">
        <f t="shared" si="258"/>
        <v>122100</v>
      </c>
      <c r="B1223" s="15">
        <f>inputs!$C$3-MAX(0,MIN((calculations!A1223-inputs!$B$8)*0.5,inputs!$C$3))+IF(AND(inputs!$B$23="YES",A1223&lt;=inputs!$B$25),inputs!$B$24,0)</f>
        <v>1520</v>
      </c>
      <c r="C1223" s="15">
        <f>MAX(0,MIN(A1223-B1223,inputs!$C$4)*inputs!$B$3)</f>
        <v>7540.2000000000007</v>
      </c>
      <c r="D1223" s="16">
        <f>MAX(0,(MIN(A1223,inputs!$C$5)-(inputs!$C$4+B1223))*inputs!$B$4)</f>
        <v>33151.599999999999</v>
      </c>
      <c r="E1223" s="16">
        <f>MAX(0, (calculations!A1223-inputs!$C$5)*inputs!$B$5)</f>
        <v>0</v>
      </c>
      <c r="F1223" s="19">
        <f>MAX(0,inputs!$B$13*(MIN(calculations!A1223,inputs!$C$14)-inputs!$C$13))+MAX(0,inputs!$B$14*(calculations!A1223-inputs!$C$14))</f>
        <v>6431.85</v>
      </c>
      <c r="G1223" s="22">
        <f>MAX(MIN((calculations!A1223-inputs!$B$21)/10000,100%),0) * inputs!$B$18</f>
        <v>2636.4</v>
      </c>
      <c r="H1223" s="22">
        <f>IF(AND(inputs!$B$35="YES", calculations!A1223&gt;=inputs!$B$36,calculations!A1223&lt;inputs!$B$37),inputs!$B$38*MIN(2,inputs!$B$17),0)</f>
        <v>0</v>
      </c>
      <c r="I1223" s="25">
        <f>MIN(inputs!$B$32,A1223)</f>
        <v>20000</v>
      </c>
      <c r="J1223" s="25">
        <f>inputs!$B$29*(1+inputs!$B$33)-MAX(0,inputs!$B$31*(I1223-inputs!$B$30))</f>
        <v>46486.999999999993</v>
      </c>
      <c r="K1223" s="26">
        <f t="shared" si="247"/>
        <v>20000</v>
      </c>
      <c r="L1223" s="25">
        <f>MAX(0,J1223*(1+inputs!$B$33)-MAX(0,inputs!$B$31*(K1223-inputs!$B$30)))</f>
        <v>47184.304999999986</v>
      </c>
      <c r="M1223" s="26">
        <f t="shared" si="248"/>
        <v>31344.444444444445</v>
      </c>
      <c r="N1223" s="25">
        <f>MAX(0,L1223*(1+inputs!$B$33)-MAX(0,inputs!$B$31*(M1223-inputs!$B$30)))</f>
        <v>46887.629574999977</v>
      </c>
      <c r="O1223" s="26">
        <f t="shared" si="249"/>
        <v>42688.888888888891</v>
      </c>
      <c r="P1223" s="25">
        <f>MAX(0,N1223*(1+inputs!$B$33)-MAX(0,inputs!$B$31*(O1223-inputs!$B$30)))</f>
        <v>45565.504018624968</v>
      </c>
      <c r="Q1223" s="26">
        <f t="shared" si="250"/>
        <v>54033.333333333336</v>
      </c>
      <c r="R1223" s="25">
        <f>MAX(0,P1223*(1+inputs!$B$33)-MAX(0,inputs!$B$31*(Q1223-inputs!$B$30)))</f>
        <v>43202.546578904337</v>
      </c>
      <c r="S1223" s="26">
        <f t="shared" si="251"/>
        <v>65377.777777777781</v>
      </c>
      <c r="T1223" s="25">
        <f>MAX(0,R1223*(1+inputs!$B$33)-MAX(0,inputs!$B$31*(S1223-inputs!$B$30)))</f>
        <v>39783.144777587899</v>
      </c>
      <c r="U1223" s="26">
        <f t="shared" si="252"/>
        <v>76722.222222222219</v>
      </c>
      <c r="V1223" s="25">
        <f>MAX(0,T1223*(1+inputs!$B$33)-MAX(0,inputs!$B$31*(U1223-inputs!$B$30)))</f>
        <v>35291.451949251714</v>
      </c>
      <c r="W1223" s="26">
        <f t="shared" si="253"/>
        <v>88066.666666666672</v>
      </c>
      <c r="X1223" s="25">
        <f>MAX(0,V1223*(1+inputs!$B$33)-MAX(0,inputs!$B$31*(W1223-inputs!$B$30)))</f>
        <v>29711.38372849048</v>
      </c>
      <c r="Y1223" s="26">
        <f t="shared" si="254"/>
        <v>99411.111111111109</v>
      </c>
      <c r="Z1223" s="25">
        <f>MAX(0,X1223*(1+inputs!$B$33)-MAX(0,inputs!$B$31*(Y1223-inputs!$B$30)))</f>
        <v>23026.614484417834</v>
      </c>
      <c r="AA1223" s="25">
        <f>MAX(0,Y1223*(1+inputs!$B$33)-MAX(0,inputs!$B$31*(Z1223-inputs!$B$30)))</f>
        <v>100646.44247418016</v>
      </c>
      <c r="AB1223" s="26">
        <f t="shared" si="255"/>
        <v>122100</v>
      </c>
      <c r="AC1223" s="25">
        <f>MAX(0,AA1223*(1+inputs!$B$33)-MAX(0,inputs!$B$31*(AB1223-inputs!$B$30)))</f>
        <v>92983.699111292852</v>
      </c>
      <c r="AD1223" s="26">
        <f>IF(inputs!$B$27="YES",MAX(0,inputs!$B$31*(AB1223-inputs!$B$30)),0)</f>
        <v>0</v>
      </c>
      <c r="AE1223" s="3">
        <f t="shared" si="256"/>
        <v>49760.05</v>
      </c>
      <c r="AF1223" s="1">
        <f t="shared" si="259"/>
        <v>0.62</v>
      </c>
      <c r="AG1223" s="8">
        <f t="shared" si="257"/>
        <v>72339.95</v>
      </c>
    </row>
    <row r="1224" spans="1:33" x14ac:dyDescent="0.2">
      <c r="A1224" s="11">
        <f t="shared" si="258"/>
        <v>122200</v>
      </c>
      <c r="B1224" s="15">
        <f>inputs!$C$3-MAX(0,MIN((calculations!A1224-inputs!$B$8)*0.5,inputs!$C$3))+IF(AND(inputs!$B$23="YES",A1224&lt;=inputs!$B$25),inputs!$B$24,0)</f>
        <v>1470</v>
      </c>
      <c r="C1224" s="15">
        <f>MAX(0,MIN(A1224-B1224,inputs!$C$4)*inputs!$B$3)</f>
        <v>7540.2000000000007</v>
      </c>
      <c r="D1224" s="16">
        <f>MAX(0,(MIN(A1224,inputs!$C$5)-(inputs!$C$4+B1224))*inputs!$B$4)</f>
        <v>33211.599999999999</v>
      </c>
      <c r="E1224" s="16">
        <f>MAX(0, (calculations!A1224-inputs!$C$5)*inputs!$B$5)</f>
        <v>0</v>
      </c>
      <c r="F1224" s="19">
        <f>MAX(0,inputs!$B$13*(MIN(calculations!A1224,inputs!$C$14)-inputs!$C$13))+MAX(0,inputs!$B$14*(calculations!A1224-inputs!$C$14))</f>
        <v>6433.85</v>
      </c>
      <c r="G1224" s="22">
        <f>MAX(MIN((calculations!A1224-inputs!$B$21)/10000,100%),0) * inputs!$B$18</f>
        <v>2636.4</v>
      </c>
      <c r="H1224" s="22">
        <f>IF(AND(inputs!$B$35="YES", calculations!A1224&gt;=inputs!$B$36,calculations!A1224&lt;inputs!$B$37),inputs!$B$38*MIN(2,inputs!$B$17),0)</f>
        <v>0</v>
      </c>
      <c r="I1224" s="25">
        <f>MIN(inputs!$B$32,A1224)</f>
        <v>20000</v>
      </c>
      <c r="J1224" s="25">
        <f>inputs!$B$29*(1+inputs!$B$33)-MAX(0,inputs!$B$31*(I1224-inputs!$B$30))</f>
        <v>46486.999999999993</v>
      </c>
      <c r="K1224" s="26">
        <f t="shared" si="247"/>
        <v>20000</v>
      </c>
      <c r="L1224" s="25">
        <f>MAX(0,J1224*(1+inputs!$B$33)-MAX(0,inputs!$B$31*(K1224-inputs!$B$30)))</f>
        <v>47184.304999999986</v>
      </c>
      <c r="M1224" s="26">
        <f t="shared" si="248"/>
        <v>31355.555555555555</v>
      </c>
      <c r="N1224" s="25">
        <f>MAX(0,L1224*(1+inputs!$B$33)-MAX(0,inputs!$B$31*(M1224-inputs!$B$30)))</f>
        <v>46886.629574999977</v>
      </c>
      <c r="O1224" s="26">
        <f t="shared" si="249"/>
        <v>42711.111111111109</v>
      </c>
      <c r="P1224" s="25">
        <f>MAX(0,N1224*(1+inputs!$B$33)-MAX(0,inputs!$B$31*(O1224-inputs!$B$30)))</f>
        <v>45562.489018624969</v>
      </c>
      <c r="Q1224" s="26">
        <f t="shared" si="250"/>
        <v>54066.666666666664</v>
      </c>
      <c r="R1224" s="25">
        <f>MAX(0,P1224*(1+inputs!$B$33)-MAX(0,inputs!$B$31*(Q1224-inputs!$B$30)))</f>
        <v>43196.486353904336</v>
      </c>
      <c r="S1224" s="26">
        <f t="shared" si="251"/>
        <v>65422.222222222219</v>
      </c>
      <c r="T1224" s="25">
        <f>MAX(0,R1224*(1+inputs!$B$33)-MAX(0,inputs!$B$31*(S1224-inputs!$B$30)))</f>
        <v>39772.993649212898</v>
      </c>
      <c r="U1224" s="26">
        <f t="shared" si="252"/>
        <v>76777.777777777781</v>
      </c>
      <c r="V1224" s="25">
        <f>MAX(0,T1224*(1+inputs!$B$33)-MAX(0,inputs!$B$31*(U1224-inputs!$B$30)))</f>
        <v>35276.148553951083</v>
      </c>
      <c r="W1224" s="26">
        <f t="shared" si="253"/>
        <v>88133.333333333328</v>
      </c>
      <c r="X1224" s="25">
        <f>MAX(0,V1224*(1+inputs!$B$33)-MAX(0,inputs!$B$31*(W1224-inputs!$B$30)))</f>
        <v>29689.850782260346</v>
      </c>
      <c r="Y1224" s="26">
        <f t="shared" si="254"/>
        <v>99488.888888888891</v>
      </c>
      <c r="Z1224" s="25">
        <f>MAX(0,X1224*(1+inputs!$B$33)-MAX(0,inputs!$B$31*(Y1224-inputs!$B$30)))</f>
        <v>22997.758543994249</v>
      </c>
      <c r="AA1224" s="25">
        <f>MAX(0,Y1224*(1+inputs!$B$33)-MAX(0,inputs!$B$31*(Z1224-inputs!$B$30)))</f>
        <v>100727.98395326274</v>
      </c>
      <c r="AB1224" s="26">
        <f t="shared" si="255"/>
        <v>122200</v>
      </c>
      <c r="AC1224" s="25">
        <f>MAX(0,AA1224*(1+inputs!$B$33)-MAX(0,inputs!$B$31*(AB1224-inputs!$B$30)))</f>
        <v>93057.463712561672</v>
      </c>
      <c r="AD1224" s="26">
        <f>IF(inputs!$B$27="YES",MAX(0,inputs!$B$31*(AB1224-inputs!$B$30)),0)</f>
        <v>0</v>
      </c>
      <c r="AE1224" s="3">
        <f t="shared" si="256"/>
        <v>49822.05</v>
      </c>
      <c r="AF1224" s="1">
        <f t="shared" si="259"/>
        <v>0.62</v>
      </c>
      <c r="AG1224" s="8">
        <f t="shared" si="257"/>
        <v>72377.95</v>
      </c>
    </row>
    <row r="1225" spans="1:33" x14ac:dyDescent="0.2">
      <c r="A1225" s="11">
        <f t="shared" si="258"/>
        <v>122300</v>
      </c>
      <c r="B1225" s="15">
        <f>inputs!$C$3-MAX(0,MIN((calculations!A1225-inputs!$B$8)*0.5,inputs!$C$3))+IF(AND(inputs!$B$23="YES",A1225&lt;=inputs!$B$25),inputs!$B$24,0)</f>
        <v>1420</v>
      </c>
      <c r="C1225" s="15">
        <f>MAX(0,MIN(A1225-B1225,inputs!$C$4)*inputs!$B$3)</f>
        <v>7540.2000000000007</v>
      </c>
      <c r="D1225" s="16">
        <f>MAX(0,(MIN(A1225,inputs!$C$5)-(inputs!$C$4+B1225))*inputs!$B$4)</f>
        <v>33271.599999999999</v>
      </c>
      <c r="E1225" s="16">
        <f>MAX(0, (calculations!A1225-inputs!$C$5)*inputs!$B$5)</f>
        <v>0</v>
      </c>
      <c r="F1225" s="19">
        <f>MAX(0,inputs!$B$13*(MIN(calculations!A1225,inputs!$C$14)-inputs!$C$13))+MAX(0,inputs!$B$14*(calculations!A1225-inputs!$C$14))</f>
        <v>6435.85</v>
      </c>
      <c r="G1225" s="22">
        <f>MAX(MIN((calculations!A1225-inputs!$B$21)/10000,100%),0) * inputs!$B$18</f>
        <v>2636.4</v>
      </c>
      <c r="H1225" s="22">
        <f>IF(AND(inputs!$B$35="YES", calculations!A1225&gt;=inputs!$B$36,calculations!A1225&lt;inputs!$B$37),inputs!$B$38*MIN(2,inputs!$B$17),0)</f>
        <v>0</v>
      </c>
      <c r="I1225" s="25">
        <f>MIN(inputs!$B$32,A1225)</f>
        <v>20000</v>
      </c>
      <c r="J1225" s="25">
        <f>inputs!$B$29*(1+inputs!$B$33)-MAX(0,inputs!$B$31*(I1225-inputs!$B$30))</f>
        <v>46486.999999999993</v>
      </c>
      <c r="K1225" s="26">
        <f t="shared" si="247"/>
        <v>20000</v>
      </c>
      <c r="L1225" s="25">
        <f>MAX(0,J1225*(1+inputs!$B$33)-MAX(0,inputs!$B$31*(K1225-inputs!$B$30)))</f>
        <v>47184.304999999986</v>
      </c>
      <c r="M1225" s="26">
        <f t="shared" si="248"/>
        <v>31366.666666666664</v>
      </c>
      <c r="N1225" s="25">
        <f>MAX(0,L1225*(1+inputs!$B$33)-MAX(0,inputs!$B$31*(M1225-inputs!$B$30)))</f>
        <v>46885.629574999977</v>
      </c>
      <c r="O1225" s="26">
        <f t="shared" si="249"/>
        <v>42733.333333333328</v>
      </c>
      <c r="P1225" s="25">
        <f>MAX(0,N1225*(1+inputs!$B$33)-MAX(0,inputs!$B$31*(O1225-inputs!$B$30)))</f>
        <v>45559.474018624969</v>
      </c>
      <c r="Q1225" s="26">
        <f t="shared" si="250"/>
        <v>54100</v>
      </c>
      <c r="R1225" s="25">
        <f>MAX(0,P1225*(1+inputs!$B$33)-MAX(0,inputs!$B$31*(Q1225-inputs!$B$30)))</f>
        <v>43190.426128904335</v>
      </c>
      <c r="S1225" s="26">
        <f t="shared" si="251"/>
        <v>65466.666666666664</v>
      </c>
      <c r="T1225" s="25">
        <f>MAX(0,R1225*(1+inputs!$B$33)-MAX(0,inputs!$B$31*(S1225-inputs!$B$30)))</f>
        <v>39762.84252083789</v>
      </c>
      <c r="U1225" s="26">
        <f t="shared" si="252"/>
        <v>76833.333333333343</v>
      </c>
      <c r="V1225" s="25">
        <f>MAX(0,T1225*(1+inputs!$B$33)-MAX(0,inputs!$B$31*(U1225-inputs!$B$30)))</f>
        <v>35260.845158650453</v>
      </c>
      <c r="W1225" s="26">
        <f t="shared" si="253"/>
        <v>88200</v>
      </c>
      <c r="X1225" s="25">
        <f>MAX(0,V1225*(1+inputs!$B$33)-MAX(0,inputs!$B$31*(W1225-inputs!$B$30)))</f>
        <v>29668.317836030208</v>
      </c>
      <c r="Y1225" s="26">
        <f t="shared" si="254"/>
        <v>99566.666666666672</v>
      </c>
      <c r="Z1225" s="25">
        <f>MAX(0,X1225*(1+inputs!$B$33)-MAX(0,inputs!$B$31*(Y1225-inputs!$B$30)))</f>
        <v>22968.902603570656</v>
      </c>
      <c r="AA1225" s="25">
        <f>MAX(0,Y1225*(1+inputs!$B$33)-MAX(0,inputs!$B$31*(Z1225-inputs!$B$30)))</f>
        <v>100809.5254323453</v>
      </c>
      <c r="AB1225" s="26">
        <f t="shared" si="255"/>
        <v>122300</v>
      </c>
      <c r="AC1225" s="25">
        <f>MAX(0,AA1225*(1+inputs!$B$33)-MAX(0,inputs!$B$31*(AB1225-inputs!$B$30)))</f>
        <v>93131.228313830463</v>
      </c>
      <c r="AD1225" s="26">
        <f>IF(inputs!$B$27="YES",MAX(0,inputs!$B$31*(AB1225-inputs!$B$30)),0)</f>
        <v>0</v>
      </c>
      <c r="AE1225" s="3">
        <f t="shared" si="256"/>
        <v>49884.05</v>
      </c>
      <c r="AF1225" s="1">
        <f t="shared" si="259"/>
        <v>0.62</v>
      </c>
      <c r="AG1225" s="8">
        <f t="shared" si="257"/>
        <v>72415.95</v>
      </c>
    </row>
    <row r="1226" spans="1:33" x14ac:dyDescent="0.2">
      <c r="A1226" s="11">
        <f t="shared" si="258"/>
        <v>122400</v>
      </c>
      <c r="B1226" s="15">
        <f>inputs!$C$3-MAX(0,MIN((calculations!A1226-inputs!$B$8)*0.5,inputs!$C$3))+IF(AND(inputs!$B$23="YES",A1226&lt;=inputs!$B$25),inputs!$B$24,0)</f>
        <v>1370</v>
      </c>
      <c r="C1226" s="15">
        <f>MAX(0,MIN(A1226-B1226,inputs!$C$4)*inputs!$B$3)</f>
        <v>7540.2000000000007</v>
      </c>
      <c r="D1226" s="16">
        <f>MAX(0,(MIN(A1226,inputs!$C$5)-(inputs!$C$4+B1226))*inputs!$B$4)</f>
        <v>33331.599999999999</v>
      </c>
      <c r="E1226" s="16">
        <f>MAX(0, (calculations!A1226-inputs!$C$5)*inputs!$B$5)</f>
        <v>0</v>
      </c>
      <c r="F1226" s="19">
        <f>MAX(0,inputs!$B$13*(MIN(calculations!A1226,inputs!$C$14)-inputs!$C$13))+MAX(0,inputs!$B$14*(calculations!A1226-inputs!$C$14))</f>
        <v>6437.85</v>
      </c>
      <c r="G1226" s="22">
        <f>MAX(MIN((calculations!A1226-inputs!$B$21)/10000,100%),0) * inputs!$B$18</f>
        <v>2636.4</v>
      </c>
      <c r="H1226" s="22">
        <f>IF(AND(inputs!$B$35="YES", calculations!A1226&gt;=inputs!$B$36,calculations!A1226&lt;inputs!$B$37),inputs!$B$38*MIN(2,inputs!$B$17),0)</f>
        <v>0</v>
      </c>
      <c r="I1226" s="25">
        <f>MIN(inputs!$B$32,A1226)</f>
        <v>20000</v>
      </c>
      <c r="J1226" s="25">
        <f>inputs!$B$29*(1+inputs!$B$33)-MAX(0,inputs!$B$31*(I1226-inputs!$B$30))</f>
        <v>46486.999999999993</v>
      </c>
      <c r="K1226" s="26">
        <f t="shared" si="247"/>
        <v>20000</v>
      </c>
      <c r="L1226" s="25">
        <f>MAX(0,J1226*(1+inputs!$B$33)-MAX(0,inputs!$B$31*(K1226-inputs!$B$30)))</f>
        <v>47184.304999999986</v>
      </c>
      <c r="M1226" s="26">
        <f t="shared" si="248"/>
        <v>31377.777777777777</v>
      </c>
      <c r="N1226" s="25">
        <f>MAX(0,L1226*(1+inputs!$B$33)-MAX(0,inputs!$B$31*(M1226-inputs!$B$30)))</f>
        <v>46884.629574999977</v>
      </c>
      <c r="O1226" s="26">
        <f t="shared" si="249"/>
        <v>42755.555555555555</v>
      </c>
      <c r="P1226" s="25">
        <f>MAX(0,N1226*(1+inputs!$B$33)-MAX(0,inputs!$B$31*(O1226-inputs!$B$30)))</f>
        <v>45556.45901862497</v>
      </c>
      <c r="Q1226" s="26">
        <f t="shared" si="250"/>
        <v>54133.333333333336</v>
      </c>
      <c r="R1226" s="25">
        <f>MAX(0,P1226*(1+inputs!$B$33)-MAX(0,inputs!$B$31*(Q1226-inputs!$B$30)))</f>
        <v>43184.365903904334</v>
      </c>
      <c r="S1226" s="26">
        <f t="shared" si="251"/>
        <v>65511.111111111109</v>
      </c>
      <c r="T1226" s="25">
        <f>MAX(0,R1226*(1+inputs!$B$33)-MAX(0,inputs!$B$31*(S1226-inputs!$B$30)))</f>
        <v>39752.69139246289</v>
      </c>
      <c r="U1226" s="26">
        <f t="shared" si="252"/>
        <v>76888.888888888891</v>
      </c>
      <c r="V1226" s="25">
        <f>MAX(0,T1226*(1+inputs!$B$33)-MAX(0,inputs!$B$31*(U1226-inputs!$B$30)))</f>
        <v>35245.541763349829</v>
      </c>
      <c r="W1226" s="26">
        <f t="shared" si="253"/>
        <v>88266.666666666672</v>
      </c>
      <c r="X1226" s="25">
        <f>MAX(0,V1226*(1+inputs!$B$33)-MAX(0,inputs!$B$31*(W1226-inputs!$B$30)))</f>
        <v>29646.784889800074</v>
      </c>
      <c r="Y1226" s="26">
        <f t="shared" si="254"/>
        <v>99644.444444444438</v>
      </c>
      <c r="Z1226" s="25">
        <f>MAX(0,X1226*(1+inputs!$B$33)-MAX(0,inputs!$B$31*(Y1226-inputs!$B$30)))</f>
        <v>22940.046663147074</v>
      </c>
      <c r="AA1226" s="25">
        <f>MAX(0,Y1226*(1+inputs!$B$33)-MAX(0,inputs!$B$31*(Z1226-inputs!$B$30)))</f>
        <v>100891.06691142786</v>
      </c>
      <c r="AB1226" s="26">
        <f t="shared" si="255"/>
        <v>122400</v>
      </c>
      <c r="AC1226" s="25">
        <f>MAX(0,AA1226*(1+inputs!$B$33)-MAX(0,inputs!$B$31*(AB1226-inputs!$B$30)))</f>
        <v>93204.992915099268</v>
      </c>
      <c r="AD1226" s="26">
        <f>IF(inputs!$B$27="YES",MAX(0,inputs!$B$31*(AB1226-inputs!$B$30)),0)</f>
        <v>0</v>
      </c>
      <c r="AE1226" s="3">
        <f t="shared" si="256"/>
        <v>49946.05</v>
      </c>
      <c r="AF1226" s="1">
        <f t="shared" si="259"/>
        <v>0.62</v>
      </c>
      <c r="AG1226" s="8">
        <f t="shared" si="257"/>
        <v>72453.95</v>
      </c>
    </row>
    <row r="1227" spans="1:33" x14ac:dyDescent="0.2">
      <c r="A1227" s="11">
        <f t="shared" si="258"/>
        <v>122500</v>
      </c>
      <c r="B1227" s="15">
        <f>inputs!$C$3-MAX(0,MIN((calculations!A1227-inputs!$B$8)*0.5,inputs!$C$3))+IF(AND(inputs!$B$23="YES",A1227&lt;=inputs!$B$25),inputs!$B$24,0)</f>
        <v>1320</v>
      </c>
      <c r="C1227" s="15">
        <f>MAX(0,MIN(A1227-B1227,inputs!$C$4)*inputs!$B$3)</f>
        <v>7540.2000000000007</v>
      </c>
      <c r="D1227" s="16">
        <f>MAX(0,(MIN(A1227,inputs!$C$5)-(inputs!$C$4+B1227))*inputs!$B$4)</f>
        <v>33391.599999999999</v>
      </c>
      <c r="E1227" s="16">
        <f>MAX(0, (calculations!A1227-inputs!$C$5)*inputs!$B$5)</f>
        <v>0</v>
      </c>
      <c r="F1227" s="19">
        <f>MAX(0,inputs!$B$13*(MIN(calculations!A1227,inputs!$C$14)-inputs!$C$13))+MAX(0,inputs!$B$14*(calculations!A1227-inputs!$C$14))</f>
        <v>6439.85</v>
      </c>
      <c r="G1227" s="22">
        <f>MAX(MIN((calculations!A1227-inputs!$B$21)/10000,100%),0) * inputs!$B$18</f>
        <v>2636.4</v>
      </c>
      <c r="H1227" s="22">
        <f>IF(AND(inputs!$B$35="YES", calculations!A1227&gt;=inputs!$B$36,calculations!A1227&lt;inputs!$B$37),inputs!$B$38*MIN(2,inputs!$B$17),0)</f>
        <v>0</v>
      </c>
      <c r="I1227" s="25">
        <f>MIN(inputs!$B$32,A1227)</f>
        <v>20000</v>
      </c>
      <c r="J1227" s="25">
        <f>inputs!$B$29*(1+inputs!$B$33)-MAX(0,inputs!$B$31*(I1227-inputs!$B$30))</f>
        <v>46486.999999999993</v>
      </c>
      <c r="K1227" s="26">
        <f t="shared" si="247"/>
        <v>20000</v>
      </c>
      <c r="L1227" s="25">
        <f>MAX(0,J1227*(1+inputs!$B$33)-MAX(0,inputs!$B$31*(K1227-inputs!$B$30)))</f>
        <v>47184.304999999986</v>
      </c>
      <c r="M1227" s="26">
        <f t="shared" si="248"/>
        <v>31388.888888888891</v>
      </c>
      <c r="N1227" s="25">
        <f>MAX(0,L1227*(1+inputs!$B$33)-MAX(0,inputs!$B$31*(M1227-inputs!$B$30)))</f>
        <v>46883.629574999977</v>
      </c>
      <c r="O1227" s="26">
        <f t="shared" si="249"/>
        <v>42777.777777777781</v>
      </c>
      <c r="P1227" s="25">
        <f>MAX(0,N1227*(1+inputs!$B$33)-MAX(0,inputs!$B$31*(O1227-inputs!$B$30)))</f>
        <v>45553.44401862497</v>
      </c>
      <c r="Q1227" s="26">
        <f t="shared" si="250"/>
        <v>54166.666666666664</v>
      </c>
      <c r="R1227" s="25">
        <f>MAX(0,P1227*(1+inputs!$B$33)-MAX(0,inputs!$B$31*(Q1227-inputs!$B$30)))</f>
        <v>43178.30567890434</v>
      </c>
      <c r="S1227" s="26">
        <f t="shared" si="251"/>
        <v>65555.555555555562</v>
      </c>
      <c r="T1227" s="25">
        <f>MAX(0,R1227*(1+inputs!$B$33)-MAX(0,inputs!$B$31*(S1227-inputs!$B$30)))</f>
        <v>39742.540264087897</v>
      </c>
      <c r="U1227" s="26">
        <f t="shared" si="252"/>
        <v>76944.444444444438</v>
      </c>
      <c r="V1227" s="25">
        <f>MAX(0,T1227*(1+inputs!$B$33)-MAX(0,inputs!$B$31*(U1227-inputs!$B$30)))</f>
        <v>35230.238368049206</v>
      </c>
      <c r="W1227" s="26">
        <f t="shared" si="253"/>
        <v>88333.333333333328</v>
      </c>
      <c r="X1227" s="25">
        <f>MAX(0,V1227*(1+inputs!$B$33)-MAX(0,inputs!$B$31*(W1227-inputs!$B$30)))</f>
        <v>29625.25194356994</v>
      </c>
      <c r="Y1227" s="26">
        <f t="shared" si="254"/>
        <v>99722.222222222219</v>
      </c>
      <c r="Z1227" s="25">
        <f>MAX(0,X1227*(1+inputs!$B$33)-MAX(0,inputs!$B$31*(Y1227-inputs!$B$30)))</f>
        <v>22911.190722723488</v>
      </c>
      <c r="AA1227" s="25">
        <f>MAX(0,Y1227*(1+inputs!$B$33)-MAX(0,inputs!$B$31*(Z1227-inputs!$B$30)))</f>
        <v>100972.60839051043</v>
      </c>
      <c r="AB1227" s="26">
        <f t="shared" si="255"/>
        <v>122500</v>
      </c>
      <c r="AC1227" s="25">
        <f>MAX(0,AA1227*(1+inputs!$B$33)-MAX(0,inputs!$B$31*(AB1227-inputs!$B$30)))</f>
        <v>93278.757516368074</v>
      </c>
      <c r="AD1227" s="26">
        <f>IF(inputs!$B$27="YES",MAX(0,inputs!$B$31*(AB1227-inputs!$B$30)),0)</f>
        <v>0</v>
      </c>
      <c r="AE1227" s="3">
        <f t="shared" si="256"/>
        <v>50008.05</v>
      </c>
      <c r="AF1227" s="1">
        <f t="shared" si="259"/>
        <v>0.62</v>
      </c>
      <c r="AG1227" s="8">
        <f t="shared" si="257"/>
        <v>72491.95</v>
      </c>
    </row>
    <row r="1228" spans="1:33" x14ac:dyDescent="0.2">
      <c r="A1228" s="11">
        <f t="shared" si="258"/>
        <v>122600</v>
      </c>
      <c r="B1228" s="15">
        <f>inputs!$C$3-MAX(0,MIN((calculations!A1228-inputs!$B$8)*0.5,inputs!$C$3))+IF(AND(inputs!$B$23="YES",A1228&lt;=inputs!$B$25),inputs!$B$24,0)</f>
        <v>1270</v>
      </c>
      <c r="C1228" s="15">
        <f>MAX(0,MIN(A1228-B1228,inputs!$C$4)*inputs!$B$3)</f>
        <v>7540.2000000000007</v>
      </c>
      <c r="D1228" s="16">
        <f>MAX(0,(MIN(A1228,inputs!$C$5)-(inputs!$C$4+B1228))*inputs!$B$4)</f>
        <v>33451.599999999999</v>
      </c>
      <c r="E1228" s="16">
        <f>MAX(0, (calculations!A1228-inputs!$C$5)*inputs!$B$5)</f>
        <v>0</v>
      </c>
      <c r="F1228" s="19">
        <f>MAX(0,inputs!$B$13*(MIN(calculations!A1228,inputs!$C$14)-inputs!$C$13))+MAX(0,inputs!$B$14*(calculations!A1228-inputs!$C$14))</f>
        <v>6441.85</v>
      </c>
      <c r="G1228" s="22">
        <f>MAX(MIN((calculations!A1228-inputs!$B$21)/10000,100%),0) * inputs!$B$18</f>
        <v>2636.4</v>
      </c>
      <c r="H1228" s="22">
        <f>IF(AND(inputs!$B$35="YES", calculations!A1228&gt;=inputs!$B$36,calculations!A1228&lt;inputs!$B$37),inputs!$B$38*MIN(2,inputs!$B$17),0)</f>
        <v>0</v>
      </c>
      <c r="I1228" s="25">
        <f>MIN(inputs!$B$32,A1228)</f>
        <v>20000</v>
      </c>
      <c r="J1228" s="25">
        <f>inputs!$B$29*(1+inputs!$B$33)-MAX(0,inputs!$B$31*(I1228-inputs!$B$30))</f>
        <v>46486.999999999993</v>
      </c>
      <c r="K1228" s="26">
        <f t="shared" si="247"/>
        <v>20000</v>
      </c>
      <c r="L1228" s="25">
        <f>MAX(0,J1228*(1+inputs!$B$33)-MAX(0,inputs!$B$31*(K1228-inputs!$B$30)))</f>
        <v>47184.304999999986</v>
      </c>
      <c r="M1228" s="26">
        <f t="shared" si="248"/>
        <v>31400</v>
      </c>
      <c r="N1228" s="25">
        <f>MAX(0,L1228*(1+inputs!$B$33)-MAX(0,inputs!$B$31*(M1228-inputs!$B$30)))</f>
        <v>46882.629574999977</v>
      </c>
      <c r="O1228" s="26">
        <f t="shared" si="249"/>
        <v>42800</v>
      </c>
      <c r="P1228" s="25">
        <f>MAX(0,N1228*(1+inputs!$B$33)-MAX(0,inputs!$B$31*(O1228-inputs!$B$30)))</f>
        <v>45550.429018624971</v>
      </c>
      <c r="Q1228" s="26">
        <f t="shared" si="250"/>
        <v>54200</v>
      </c>
      <c r="R1228" s="25">
        <f>MAX(0,P1228*(1+inputs!$B$33)-MAX(0,inputs!$B$31*(Q1228-inputs!$B$30)))</f>
        <v>43172.245453904339</v>
      </c>
      <c r="S1228" s="26">
        <f t="shared" si="251"/>
        <v>65600</v>
      </c>
      <c r="T1228" s="25">
        <f>MAX(0,R1228*(1+inputs!$B$33)-MAX(0,inputs!$B$31*(S1228-inputs!$B$30)))</f>
        <v>39732.389135712896</v>
      </c>
      <c r="U1228" s="26">
        <f t="shared" si="252"/>
        <v>77000</v>
      </c>
      <c r="V1228" s="25">
        <f>MAX(0,T1228*(1+inputs!$B$33)-MAX(0,inputs!$B$31*(U1228-inputs!$B$30)))</f>
        <v>35214.934972748582</v>
      </c>
      <c r="W1228" s="26">
        <f t="shared" si="253"/>
        <v>88400</v>
      </c>
      <c r="X1228" s="25">
        <f>MAX(0,V1228*(1+inputs!$B$33)-MAX(0,inputs!$B$31*(W1228-inputs!$B$30)))</f>
        <v>29603.718997339809</v>
      </c>
      <c r="Y1228" s="26">
        <f t="shared" si="254"/>
        <v>99800</v>
      </c>
      <c r="Z1228" s="25">
        <f>MAX(0,X1228*(1+inputs!$B$33)-MAX(0,inputs!$B$31*(Y1228-inputs!$B$30)))</f>
        <v>22882.334782299906</v>
      </c>
      <c r="AA1228" s="25">
        <f>MAX(0,Y1228*(1+inputs!$B$33)-MAX(0,inputs!$B$31*(Z1228-inputs!$B$30)))</f>
        <v>101054.14986959299</v>
      </c>
      <c r="AB1228" s="26">
        <f t="shared" si="255"/>
        <v>122600</v>
      </c>
      <c r="AC1228" s="25">
        <f>MAX(0,AA1228*(1+inputs!$B$33)-MAX(0,inputs!$B$31*(AB1228-inputs!$B$30)))</f>
        <v>93352.52211763688</v>
      </c>
      <c r="AD1228" s="26">
        <f>IF(inputs!$B$27="YES",MAX(0,inputs!$B$31*(AB1228-inputs!$B$30)),0)</f>
        <v>0</v>
      </c>
      <c r="AE1228" s="3">
        <f t="shared" si="256"/>
        <v>50070.05</v>
      </c>
      <c r="AF1228" s="1">
        <f t="shared" si="259"/>
        <v>0.62</v>
      </c>
      <c r="AG1228" s="8">
        <f t="shared" si="257"/>
        <v>72529.95</v>
      </c>
    </row>
    <row r="1229" spans="1:33" x14ac:dyDescent="0.2">
      <c r="A1229" s="11">
        <f t="shared" si="258"/>
        <v>122700</v>
      </c>
      <c r="B1229" s="15">
        <f>inputs!$C$3-MAX(0,MIN((calculations!A1229-inputs!$B$8)*0.5,inputs!$C$3))+IF(AND(inputs!$B$23="YES",A1229&lt;=inputs!$B$25),inputs!$B$24,0)</f>
        <v>1220</v>
      </c>
      <c r="C1229" s="15">
        <f>MAX(0,MIN(A1229-B1229,inputs!$C$4)*inputs!$B$3)</f>
        <v>7540.2000000000007</v>
      </c>
      <c r="D1229" s="16">
        <f>MAX(0,(MIN(A1229,inputs!$C$5)-(inputs!$C$4+B1229))*inputs!$B$4)</f>
        <v>33511.599999999999</v>
      </c>
      <c r="E1229" s="16">
        <f>MAX(0, (calculations!A1229-inputs!$C$5)*inputs!$B$5)</f>
        <v>0</v>
      </c>
      <c r="F1229" s="19">
        <f>MAX(0,inputs!$B$13*(MIN(calculations!A1229,inputs!$C$14)-inputs!$C$13))+MAX(0,inputs!$B$14*(calculations!A1229-inputs!$C$14))</f>
        <v>6443.85</v>
      </c>
      <c r="G1229" s="22">
        <f>MAX(MIN((calculations!A1229-inputs!$B$21)/10000,100%),0) * inputs!$B$18</f>
        <v>2636.4</v>
      </c>
      <c r="H1229" s="22">
        <f>IF(AND(inputs!$B$35="YES", calculations!A1229&gt;=inputs!$B$36,calculations!A1229&lt;inputs!$B$37),inputs!$B$38*MIN(2,inputs!$B$17),0)</f>
        <v>0</v>
      </c>
      <c r="I1229" s="25">
        <f>MIN(inputs!$B$32,A1229)</f>
        <v>20000</v>
      </c>
      <c r="J1229" s="25">
        <f>inputs!$B$29*(1+inputs!$B$33)-MAX(0,inputs!$B$31*(I1229-inputs!$B$30))</f>
        <v>46486.999999999993</v>
      </c>
      <c r="K1229" s="26">
        <f t="shared" si="247"/>
        <v>20000</v>
      </c>
      <c r="L1229" s="25">
        <f>MAX(0,J1229*(1+inputs!$B$33)-MAX(0,inputs!$B$31*(K1229-inputs!$B$30)))</f>
        <v>47184.304999999986</v>
      </c>
      <c r="M1229" s="26">
        <f t="shared" si="248"/>
        <v>31411.111111111109</v>
      </c>
      <c r="N1229" s="25">
        <f>MAX(0,L1229*(1+inputs!$B$33)-MAX(0,inputs!$B$31*(M1229-inputs!$B$30)))</f>
        <v>46881.629574999977</v>
      </c>
      <c r="O1229" s="26">
        <f t="shared" si="249"/>
        <v>42822.222222222219</v>
      </c>
      <c r="P1229" s="25">
        <f>MAX(0,N1229*(1+inputs!$B$33)-MAX(0,inputs!$B$31*(O1229-inputs!$B$30)))</f>
        <v>45547.414018624972</v>
      </c>
      <c r="Q1229" s="26">
        <f t="shared" si="250"/>
        <v>54233.333333333336</v>
      </c>
      <c r="R1229" s="25">
        <f>MAX(0,P1229*(1+inputs!$B$33)-MAX(0,inputs!$B$31*(Q1229-inputs!$B$30)))</f>
        <v>43166.185228904338</v>
      </c>
      <c r="S1229" s="26">
        <f t="shared" si="251"/>
        <v>65644.444444444438</v>
      </c>
      <c r="T1229" s="25">
        <f>MAX(0,R1229*(1+inputs!$B$33)-MAX(0,inputs!$B$31*(S1229-inputs!$B$30)))</f>
        <v>39722.238007337895</v>
      </c>
      <c r="U1229" s="26">
        <f t="shared" si="252"/>
        <v>77055.555555555562</v>
      </c>
      <c r="V1229" s="25">
        <f>MAX(0,T1229*(1+inputs!$B$33)-MAX(0,inputs!$B$31*(U1229-inputs!$B$30)))</f>
        <v>35199.631577447959</v>
      </c>
      <c r="W1229" s="26">
        <f t="shared" si="253"/>
        <v>88466.666666666672</v>
      </c>
      <c r="X1229" s="25">
        <f>MAX(0,V1229*(1+inputs!$B$33)-MAX(0,inputs!$B$31*(W1229-inputs!$B$30)))</f>
        <v>29582.186051109675</v>
      </c>
      <c r="Y1229" s="26">
        <f t="shared" si="254"/>
        <v>99877.777777777781</v>
      </c>
      <c r="Z1229" s="25">
        <f>MAX(0,X1229*(1+inputs!$B$33)-MAX(0,inputs!$B$31*(Y1229-inputs!$B$30)))</f>
        <v>22853.47884187632</v>
      </c>
      <c r="AA1229" s="25">
        <f>MAX(0,Y1229*(1+inputs!$B$33)-MAX(0,inputs!$B$31*(Z1229-inputs!$B$30)))</f>
        <v>101135.69134867557</v>
      </c>
      <c r="AB1229" s="26">
        <f t="shared" si="255"/>
        <v>122700</v>
      </c>
      <c r="AC1229" s="25">
        <f>MAX(0,AA1229*(1+inputs!$B$33)-MAX(0,inputs!$B$31*(AB1229-inputs!$B$30)))</f>
        <v>93426.286718905685</v>
      </c>
      <c r="AD1229" s="26">
        <f>IF(inputs!$B$27="YES",MAX(0,inputs!$B$31*(AB1229-inputs!$B$30)),0)</f>
        <v>0</v>
      </c>
      <c r="AE1229" s="3">
        <f t="shared" si="256"/>
        <v>50132.05</v>
      </c>
      <c r="AF1229" s="1">
        <f t="shared" si="259"/>
        <v>0.62</v>
      </c>
      <c r="AG1229" s="8">
        <f t="shared" si="257"/>
        <v>72567.95</v>
      </c>
    </row>
    <row r="1230" spans="1:33" x14ac:dyDescent="0.2">
      <c r="A1230" s="11">
        <f t="shared" si="258"/>
        <v>122800</v>
      </c>
      <c r="B1230" s="15">
        <f>inputs!$C$3-MAX(0,MIN((calculations!A1230-inputs!$B$8)*0.5,inputs!$C$3))+IF(AND(inputs!$B$23="YES",A1230&lt;=inputs!$B$25),inputs!$B$24,0)</f>
        <v>1170</v>
      </c>
      <c r="C1230" s="15">
        <f>MAX(0,MIN(A1230-B1230,inputs!$C$4)*inputs!$B$3)</f>
        <v>7540.2000000000007</v>
      </c>
      <c r="D1230" s="16">
        <f>MAX(0,(MIN(A1230,inputs!$C$5)-(inputs!$C$4+B1230))*inputs!$B$4)</f>
        <v>33571.599999999999</v>
      </c>
      <c r="E1230" s="16">
        <f>MAX(0, (calculations!A1230-inputs!$C$5)*inputs!$B$5)</f>
        <v>0</v>
      </c>
      <c r="F1230" s="19">
        <f>MAX(0,inputs!$B$13*(MIN(calculations!A1230,inputs!$C$14)-inputs!$C$13))+MAX(0,inputs!$B$14*(calculations!A1230-inputs!$C$14))</f>
        <v>6445.85</v>
      </c>
      <c r="G1230" s="22">
        <f>MAX(MIN((calculations!A1230-inputs!$B$21)/10000,100%),0) * inputs!$B$18</f>
        <v>2636.4</v>
      </c>
      <c r="H1230" s="22">
        <f>IF(AND(inputs!$B$35="YES", calculations!A1230&gt;=inputs!$B$36,calculations!A1230&lt;inputs!$B$37),inputs!$B$38*MIN(2,inputs!$B$17),0)</f>
        <v>0</v>
      </c>
      <c r="I1230" s="25">
        <f>MIN(inputs!$B$32,A1230)</f>
        <v>20000</v>
      </c>
      <c r="J1230" s="25">
        <f>inputs!$B$29*(1+inputs!$B$33)-MAX(0,inputs!$B$31*(I1230-inputs!$B$30))</f>
        <v>46486.999999999993</v>
      </c>
      <c r="K1230" s="26">
        <f t="shared" si="247"/>
        <v>20000</v>
      </c>
      <c r="L1230" s="25">
        <f>MAX(0,J1230*(1+inputs!$B$33)-MAX(0,inputs!$B$31*(K1230-inputs!$B$30)))</f>
        <v>47184.304999999986</v>
      </c>
      <c r="M1230" s="26">
        <f t="shared" si="248"/>
        <v>31422.222222222223</v>
      </c>
      <c r="N1230" s="25">
        <f>MAX(0,L1230*(1+inputs!$B$33)-MAX(0,inputs!$B$31*(M1230-inputs!$B$30)))</f>
        <v>46880.629574999977</v>
      </c>
      <c r="O1230" s="26">
        <f t="shared" si="249"/>
        <v>42844.444444444445</v>
      </c>
      <c r="P1230" s="25">
        <f>MAX(0,N1230*(1+inputs!$B$33)-MAX(0,inputs!$B$31*(O1230-inputs!$B$30)))</f>
        <v>45544.399018624972</v>
      </c>
      <c r="Q1230" s="26">
        <f t="shared" si="250"/>
        <v>54266.666666666664</v>
      </c>
      <c r="R1230" s="25">
        <f>MAX(0,P1230*(1+inputs!$B$33)-MAX(0,inputs!$B$31*(Q1230-inputs!$B$30)))</f>
        <v>43160.125003904337</v>
      </c>
      <c r="S1230" s="26">
        <f t="shared" si="251"/>
        <v>65688.888888888891</v>
      </c>
      <c r="T1230" s="25">
        <f>MAX(0,R1230*(1+inputs!$B$33)-MAX(0,inputs!$B$31*(S1230-inputs!$B$30)))</f>
        <v>39712.086878962895</v>
      </c>
      <c r="U1230" s="26">
        <f t="shared" si="252"/>
        <v>77111.111111111109</v>
      </c>
      <c r="V1230" s="25">
        <f>MAX(0,T1230*(1+inputs!$B$33)-MAX(0,inputs!$B$31*(U1230-inputs!$B$30)))</f>
        <v>35184.328182147336</v>
      </c>
      <c r="W1230" s="26">
        <f t="shared" si="253"/>
        <v>88533.333333333328</v>
      </c>
      <c r="X1230" s="25">
        <f>MAX(0,V1230*(1+inputs!$B$33)-MAX(0,inputs!$B$31*(W1230-inputs!$B$30)))</f>
        <v>29560.65310487954</v>
      </c>
      <c r="Y1230" s="26">
        <f t="shared" si="254"/>
        <v>99955.555555555562</v>
      </c>
      <c r="Z1230" s="25">
        <f>MAX(0,X1230*(1+inputs!$B$33)-MAX(0,inputs!$B$31*(Y1230-inputs!$B$30)))</f>
        <v>22824.622901452727</v>
      </c>
      <c r="AA1230" s="25">
        <f>MAX(0,Y1230*(1+inputs!$B$33)-MAX(0,inputs!$B$31*(Z1230-inputs!$B$30)))</f>
        <v>101217.23282775814</v>
      </c>
      <c r="AB1230" s="26">
        <f t="shared" si="255"/>
        <v>122800</v>
      </c>
      <c r="AC1230" s="25">
        <f>MAX(0,AA1230*(1+inputs!$B$33)-MAX(0,inputs!$B$31*(AB1230-inputs!$B$30)))</f>
        <v>93500.051320174505</v>
      </c>
      <c r="AD1230" s="26">
        <f>IF(inputs!$B$27="YES",MAX(0,inputs!$B$31*(AB1230-inputs!$B$30)),0)</f>
        <v>0</v>
      </c>
      <c r="AE1230" s="3">
        <f t="shared" si="256"/>
        <v>50194.05</v>
      </c>
      <c r="AF1230" s="1">
        <f t="shared" si="259"/>
        <v>0.62</v>
      </c>
      <c r="AG1230" s="8">
        <f t="shared" si="257"/>
        <v>72605.95</v>
      </c>
    </row>
    <row r="1231" spans="1:33" x14ac:dyDescent="0.2">
      <c r="A1231" s="11">
        <f t="shared" si="258"/>
        <v>122900</v>
      </c>
      <c r="B1231" s="15">
        <f>inputs!$C$3-MAX(0,MIN((calculations!A1231-inputs!$B$8)*0.5,inputs!$C$3))+IF(AND(inputs!$B$23="YES",A1231&lt;=inputs!$B$25),inputs!$B$24,0)</f>
        <v>1120</v>
      </c>
      <c r="C1231" s="15">
        <f>MAX(0,MIN(A1231-B1231,inputs!$C$4)*inputs!$B$3)</f>
        <v>7540.2000000000007</v>
      </c>
      <c r="D1231" s="16">
        <f>MAX(0,(MIN(A1231,inputs!$C$5)-(inputs!$C$4+B1231))*inputs!$B$4)</f>
        <v>33631.599999999999</v>
      </c>
      <c r="E1231" s="16">
        <f>MAX(0, (calculations!A1231-inputs!$C$5)*inputs!$B$5)</f>
        <v>0</v>
      </c>
      <c r="F1231" s="19">
        <f>MAX(0,inputs!$B$13*(MIN(calculations!A1231,inputs!$C$14)-inputs!$C$13))+MAX(0,inputs!$B$14*(calculations!A1231-inputs!$C$14))</f>
        <v>6447.85</v>
      </c>
      <c r="G1231" s="22">
        <f>MAX(MIN((calculations!A1231-inputs!$B$21)/10000,100%),0) * inputs!$B$18</f>
        <v>2636.4</v>
      </c>
      <c r="H1231" s="22">
        <f>IF(AND(inputs!$B$35="YES", calculations!A1231&gt;=inputs!$B$36,calculations!A1231&lt;inputs!$B$37),inputs!$B$38*MIN(2,inputs!$B$17),0)</f>
        <v>0</v>
      </c>
      <c r="I1231" s="25">
        <f>MIN(inputs!$B$32,A1231)</f>
        <v>20000</v>
      </c>
      <c r="J1231" s="25">
        <f>inputs!$B$29*(1+inputs!$B$33)-MAX(0,inputs!$B$31*(I1231-inputs!$B$30))</f>
        <v>46486.999999999993</v>
      </c>
      <c r="K1231" s="26">
        <f t="shared" si="247"/>
        <v>20000</v>
      </c>
      <c r="L1231" s="25">
        <f>MAX(0,J1231*(1+inputs!$B$33)-MAX(0,inputs!$B$31*(K1231-inputs!$B$30)))</f>
        <v>47184.304999999986</v>
      </c>
      <c r="M1231" s="26">
        <f t="shared" si="248"/>
        <v>31433.333333333336</v>
      </c>
      <c r="N1231" s="25">
        <f>MAX(0,L1231*(1+inputs!$B$33)-MAX(0,inputs!$B$31*(M1231-inputs!$B$30)))</f>
        <v>46879.629574999977</v>
      </c>
      <c r="O1231" s="26">
        <f t="shared" si="249"/>
        <v>42866.666666666672</v>
      </c>
      <c r="P1231" s="25">
        <f>MAX(0,N1231*(1+inputs!$B$33)-MAX(0,inputs!$B$31*(O1231-inputs!$B$30)))</f>
        <v>45541.384018624973</v>
      </c>
      <c r="Q1231" s="26">
        <f t="shared" si="250"/>
        <v>54300</v>
      </c>
      <c r="R1231" s="25">
        <f>MAX(0,P1231*(1+inputs!$B$33)-MAX(0,inputs!$B$31*(Q1231-inputs!$B$30)))</f>
        <v>43154.064778904343</v>
      </c>
      <c r="S1231" s="26">
        <f t="shared" si="251"/>
        <v>65733.333333333343</v>
      </c>
      <c r="T1231" s="25">
        <f>MAX(0,R1231*(1+inputs!$B$33)-MAX(0,inputs!$B$31*(S1231-inputs!$B$30)))</f>
        <v>39701.935750587902</v>
      </c>
      <c r="U1231" s="26">
        <f t="shared" si="252"/>
        <v>77166.666666666657</v>
      </c>
      <c r="V1231" s="25">
        <f>MAX(0,T1231*(1+inputs!$B$33)-MAX(0,inputs!$B$31*(U1231-inputs!$B$30)))</f>
        <v>35169.024786846712</v>
      </c>
      <c r="W1231" s="26">
        <f t="shared" si="253"/>
        <v>88600</v>
      </c>
      <c r="X1231" s="25">
        <f>MAX(0,V1231*(1+inputs!$B$33)-MAX(0,inputs!$B$31*(W1231-inputs!$B$30)))</f>
        <v>29539.12015864941</v>
      </c>
      <c r="Y1231" s="26">
        <f t="shared" si="254"/>
        <v>100033.33333333333</v>
      </c>
      <c r="Z1231" s="25">
        <f>MAX(0,X1231*(1+inputs!$B$33)-MAX(0,inputs!$B$31*(Y1231-inputs!$B$30)))</f>
        <v>22795.766961029149</v>
      </c>
      <c r="AA1231" s="25">
        <f>MAX(0,Y1231*(1+inputs!$B$33)-MAX(0,inputs!$B$31*(Z1231-inputs!$B$30)))</f>
        <v>101298.77430684069</v>
      </c>
      <c r="AB1231" s="26">
        <f t="shared" si="255"/>
        <v>122900</v>
      </c>
      <c r="AC1231" s="25">
        <f>MAX(0,AA1231*(1+inputs!$B$33)-MAX(0,inputs!$B$31*(AB1231-inputs!$B$30)))</f>
        <v>93573.815921443282</v>
      </c>
      <c r="AD1231" s="26">
        <f>IF(inputs!$B$27="YES",MAX(0,inputs!$B$31*(AB1231-inputs!$B$30)),0)</f>
        <v>0</v>
      </c>
      <c r="AE1231" s="3">
        <f t="shared" si="256"/>
        <v>50256.05</v>
      </c>
      <c r="AF1231" s="1">
        <f t="shared" si="259"/>
        <v>0.62</v>
      </c>
      <c r="AG1231" s="8">
        <f t="shared" si="257"/>
        <v>72643.95</v>
      </c>
    </row>
    <row r="1232" spans="1:33" x14ac:dyDescent="0.2">
      <c r="A1232" s="11">
        <f t="shared" si="258"/>
        <v>123000</v>
      </c>
      <c r="B1232" s="15">
        <f>inputs!$C$3-MAX(0,MIN((calculations!A1232-inputs!$B$8)*0.5,inputs!$C$3))+IF(AND(inputs!$B$23="YES",A1232&lt;=inputs!$B$25),inputs!$B$24,0)</f>
        <v>1070</v>
      </c>
      <c r="C1232" s="15">
        <f>MAX(0,MIN(A1232-B1232,inputs!$C$4)*inputs!$B$3)</f>
        <v>7540.2000000000007</v>
      </c>
      <c r="D1232" s="16">
        <f>MAX(0,(MIN(A1232,inputs!$C$5)-(inputs!$C$4+B1232))*inputs!$B$4)</f>
        <v>33691.599999999999</v>
      </c>
      <c r="E1232" s="16">
        <f>MAX(0, (calculations!A1232-inputs!$C$5)*inputs!$B$5)</f>
        <v>0</v>
      </c>
      <c r="F1232" s="19">
        <f>MAX(0,inputs!$B$13*(MIN(calculations!A1232,inputs!$C$14)-inputs!$C$13))+MAX(0,inputs!$B$14*(calculations!A1232-inputs!$C$14))</f>
        <v>6449.85</v>
      </c>
      <c r="G1232" s="22">
        <f>MAX(MIN((calculations!A1232-inputs!$B$21)/10000,100%),0) * inputs!$B$18</f>
        <v>2636.4</v>
      </c>
      <c r="H1232" s="22">
        <f>IF(AND(inputs!$B$35="YES", calculations!A1232&gt;=inputs!$B$36,calculations!A1232&lt;inputs!$B$37),inputs!$B$38*MIN(2,inputs!$B$17),0)</f>
        <v>0</v>
      </c>
      <c r="I1232" s="25">
        <f>MIN(inputs!$B$32,A1232)</f>
        <v>20000</v>
      </c>
      <c r="J1232" s="25">
        <f>inputs!$B$29*(1+inputs!$B$33)-MAX(0,inputs!$B$31*(I1232-inputs!$B$30))</f>
        <v>46486.999999999993</v>
      </c>
      <c r="K1232" s="26">
        <f t="shared" si="247"/>
        <v>20000</v>
      </c>
      <c r="L1232" s="25">
        <f>MAX(0,J1232*(1+inputs!$B$33)-MAX(0,inputs!$B$31*(K1232-inputs!$B$30)))</f>
        <v>47184.304999999986</v>
      </c>
      <c r="M1232" s="26">
        <f t="shared" si="248"/>
        <v>31444.444444444445</v>
      </c>
      <c r="N1232" s="25">
        <f>MAX(0,L1232*(1+inputs!$B$33)-MAX(0,inputs!$B$31*(M1232-inputs!$B$30)))</f>
        <v>46878.629574999977</v>
      </c>
      <c r="O1232" s="26">
        <f t="shared" si="249"/>
        <v>42888.888888888891</v>
      </c>
      <c r="P1232" s="25">
        <f>MAX(0,N1232*(1+inputs!$B$33)-MAX(0,inputs!$B$31*(O1232-inputs!$B$30)))</f>
        <v>45538.369018624973</v>
      </c>
      <c r="Q1232" s="26">
        <f t="shared" si="250"/>
        <v>54333.333333333336</v>
      </c>
      <c r="R1232" s="25">
        <f>MAX(0,P1232*(1+inputs!$B$33)-MAX(0,inputs!$B$31*(Q1232-inputs!$B$30)))</f>
        <v>43148.004553904342</v>
      </c>
      <c r="S1232" s="26">
        <f t="shared" si="251"/>
        <v>65777.777777777781</v>
      </c>
      <c r="T1232" s="25">
        <f>MAX(0,R1232*(1+inputs!$B$33)-MAX(0,inputs!$B$31*(S1232-inputs!$B$30)))</f>
        <v>39691.784622212901</v>
      </c>
      <c r="U1232" s="26">
        <f t="shared" si="252"/>
        <v>77222.222222222219</v>
      </c>
      <c r="V1232" s="25">
        <f>MAX(0,T1232*(1+inputs!$B$33)-MAX(0,inputs!$B$31*(U1232-inputs!$B$30)))</f>
        <v>35153.721391546089</v>
      </c>
      <c r="W1232" s="26">
        <f t="shared" si="253"/>
        <v>88666.666666666672</v>
      </c>
      <c r="X1232" s="25">
        <f>MAX(0,V1232*(1+inputs!$B$33)-MAX(0,inputs!$B$31*(W1232-inputs!$B$30)))</f>
        <v>29517.587212419276</v>
      </c>
      <c r="Y1232" s="26">
        <f t="shared" si="254"/>
        <v>100111.11111111111</v>
      </c>
      <c r="Z1232" s="25">
        <f>MAX(0,X1232*(1+inputs!$B$33)-MAX(0,inputs!$B$31*(Y1232-inputs!$B$30)))</f>
        <v>22766.911020605563</v>
      </c>
      <c r="AA1232" s="25">
        <f>MAX(0,Y1232*(1+inputs!$B$33)-MAX(0,inputs!$B$31*(Z1232-inputs!$B$30)))</f>
        <v>101380.31578592326</v>
      </c>
      <c r="AB1232" s="26">
        <f t="shared" si="255"/>
        <v>123000</v>
      </c>
      <c r="AC1232" s="25">
        <f>MAX(0,AA1232*(1+inputs!$B$33)-MAX(0,inputs!$B$31*(AB1232-inputs!$B$30)))</f>
        <v>93647.580522712102</v>
      </c>
      <c r="AD1232" s="26">
        <f>IF(inputs!$B$27="YES",MAX(0,inputs!$B$31*(AB1232-inputs!$B$30)),0)</f>
        <v>0</v>
      </c>
      <c r="AE1232" s="3">
        <f t="shared" si="256"/>
        <v>50318.05</v>
      </c>
      <c r="AF1232" s="1">
        <f t="shared" si="259"/>
        <v>0.62</v>
      </c>
      <c r="AG1232" s="8">
        <f t="shared" si="257"/>
        <v>72681.95</v>
      </c>
    </row>
    <row r="1233" spans="1:33" x14ac:dyDescent="0.2">
      <c r="A1233" s="11">
        <f t="shared" si="258"/>
        <v>123100</v>
      </c>
      <c r="B1233" s="15">
        <f>inputs!$C$3-MAX(0,MIN((calculations!A1233-inputs!$B$8)*0.5,inputs!$C$3))+IF(AND(inputs!$B$23="YES",A1233&lt;=inputs!$B$25),inputs!$B$24,0)</f>
        <v>1020</v>
      </c>
      <c r="C1233" s="15">
        <f>MAX(0,MIN(A1233-B1233,inputs!$C$4)*inputs!$B$3)</f>
        <v>7540.2000000000007</v>
      </c>
      <c r="D1233" s="16">
        <f>MAX(0,(MIN(A1233,inputs!$C$5)-(inputs!$C$4+B1233))*inputs!$B$4)</f>
        <v>33751.599999999999</v>
      </c>
      <c r="E1233" s="16">
        <f>MAX(0, (calculations!A1233-inputs!$C$5)*inputs!$B$5)</f>
        <v>0</v>
      </c>
      <c r="F1233" s="19">
        <f>MAX(0,inputs!$B$13*(MIN(calculations!A1233,inputs!$C$14)-inputs!$C$13))+MAX(0,inputs!$B$14*(calculations!A1233-inputs!$C$14))</f>
        <v>6451.85</v>
      </c>
      <c r="G1233" s="22">
        <f>MAX(MIN((calculations!A1233-inputs!$B$21)/10000,100%),0) * inputs!$B$18</f>
        <v>2636.4</v>
      </c>
      <c r="H1233" s="22">
        <f>IF(AND(inputs!$B$35="YES", calculations!A1233&gt;=inputs!$B$36,calculations!A1233&lt;inputs!$B$37),inputs!$B$38*MIN(2,inputs!$B$17),0)</f>
        <v>0</v>
      </c>
      <c r="I1233" s="25">
        <f>MIN(inputs!$B$32,A1233)</f>
        <v>20000</v>
      </c>
      <c r="J1233" s="25">
        <f>inputs!$B$29*(1+inputs!$B$33)-MAX(0,inputs!$B$31*(I1233-inputs!$B$30))</f>
        <v>46486.999999999993</v>
      </c>
      <c r="K1233" s="26">
        <f t="shared" si="247"/>
        <v>20000</v>
      </c>
      <c r="L1233" s="25">
        <f>MAX(0,J1233*(1+inputs!$B$33)-MAX(0,inputs!$B$31*(K1233-inputs!$B$30)))</f>
        <v>47184.304999999986</v>
      </c>
      <c r="M1233" s="26">
        <f t="shared" si="248"/>
        <v>31455.555555555555</v>
      </c>
      <c r="N1233" s="25">
        <f>MAX(0,L1233*(1+inputs!$B$33)-MAX(0,inputs!$B$31*(M1233-inputs!$B$30)))</f>
        <v>46877.629574999977</v>
      </c>
      <c r="O1233" s="26">
        <f t="shared" si="249"/>
        <v>42911.111111111109</v>
      </c>
      <c r="P1233" s="25">
        <f>MAX(0,N1233*(1+inputs!$B$33)-MAX(0,inputs!$B$31*(O1233-inputs!$B$30)))</f>
        <v>45535.354018624967</v>
      </c>
      <c r="Q1233" s="26">
        <f t="shared" si="250"/>
        <v>54366.666666666664</v>
      </c>
      <c r="R1233" s="25">
        <f>MAX(0,P1233*(1+inputs!$B$33)-MAX(0,inputs!$B$31*(Q1233-inputs!$B$30)))</f>
        <v>43141.944328904334</v>
      </c>
      <c r="S1233" s="26">
        <f t="shared" si="251"/>
        <v>65822.222222222219</v>
      </c>
      <c r="T1233" s="25">
        <f>MAX(0,R1233*(1+inputs!$B$33)-MAX(0,inputs!$B$31*(S1233-inputs!$B$30)))</f>
        <v>39681.633493837893</v>
      </c>
      <c r="U1233" s="26">
        <f t="shared" si="252"/>
        <v>77277.777777777781</v>
      </c>
      <c r="V1233" s="25">
        <f>MAX(0,T1233*(1+inputs!$B$33)-MAX(0,inputs!$B$31*(U1233-inputs!$B$30)))</f>
        <v>35138.417996245458</v>
      </c>
      <c r="W1233" s="26">
        <f t="shared" si="253"/>
        <v>88733.333333333328</v>
      </c>
      <c r="X1233" s="25">
        <f>MAX(0,V1233*(1+inputs!$B$33)-MAX(0,inputs!$B$31*(W1233-inputs!$B$30)))</f>
        <v>29496.054266189141</v>
      </c>
      <c r="Y1233" s="26">
        <f t="shared" si="254"/>
        <v>100188.88888888889</v>
      </c>
      <c r="Z1233" s="25">
        <f>MAX(0,X1233*(1+inputs!$B$33)-MAX(0,inputs!$B$31*(Y1233-inputs!$B$30)))</f>
        <v>22738.055080181977</v>
      </c>
      <c r="AA1233" s="25">
        <f>MAX(0,Y1233*(1+inputs!$B$33)-MAX(0,inputs!$B$31*(Z1233-inputs!$B$30)))</f>
        <v>101461.85726500583</v>
      </c>
      <c r="AB1233" s="26">
        <f t="shared" si="255"/>
        <v>123100</v>
      </c>
      <c r="AC1233" s="25">
        <f>MAX(0,AA1233*(1+inputs!$B$33)-MAX(0,inputs!$B$31*(AB1233-inputs!$B$30)))</f>
        <v>93721.345123980907</v>
      </c>
      <c r="AD1233" s="26">
        <f>IF(inputs!$B$27="YES",MAX(0,inputs!$B$31*(AB1233-inputs!$B$30)),0)</f>
        <v>0</v>
      </c>
      <c r="AE1233" s="3">
        <f t="shared" si="256"/>
        <v>50380.05</v>
      </c>
      <c r="AF1233" s="1">
        <f t="shared" si="259"/>
        <v>0.62</v>
      </c>
      <c r="AG1233" s="8">
        <f t="shared" si="257"/>
        <v>72719.95</v>
      </c>
    </row>
    <row r="1234" spans="1:33" x14ac:dyDescent="0.2">
      <c r="A1234" s="11">
        <f t="shared" si="258"/>
        <v>123200</v>
      </c>
      <c r="B1234" s="15">
        <f>inputs!$C$3-MAX(0,MIN((calculations!A1234-inputs!$B$8)*0.5,inputs!$C$3))+IF(AND(inputs!$B$23="YES",A1234&lt;=inputs!$B$25),inputs!$B$24,0)</f>
        <v>970</v>
      </c>
      <c r="C1234" s="15">
        <f>MAX(0,MIN(A1234-B1234,inputs!$C$4)*inputs!$B$3)</f>
        <v>7540.2000000000007</v>
      </c>
      <c r="D1234" s="16">
        <f>MAX(0,(MIN(A1234,inputs!$C$5)-(inputs!$C$4+B1234))*inputs!$B$4)</f>
        <v>33811.599999999999</v>
      </c>
      <c r="E1234" s="16">
        <f>MAX(0, (calculations!A1234-inputs!$C$5)*inputs!$B$5)</f>
        <v>0</v>
      </c>
      <c r="F1234" s="19">
        <f>MAX(0,inputs!$B$13*(MIN(calculations!A1234,inputs!$C$14)-inputs!$C$13))+MAX(0,inputs!$B$14*(calculations!A1234-inputs!$C$14))</f>
        <v>6453.85</v>
      </c>
      <c r="G1234" s="22">
        <f>MAX(MIN((calculations!A1234-inputs!$B$21)/10000,100%),0) * inputs!$B$18</f>
        <v>2636.4</v>
      </c>
      <c r="H1234" s="22">
        <f>IF(AND(inputs!$B$35="YES", calculations!A1234&gt;=inputs!$B$36,calculations!A1234&lt;inputs!$B$37),inputs!$B$38*MIN(2,inputs!$B$17),0)</f>
        <v>0</v>
      </c>
      <c r="I1234" s="25">
        <f>MIN(inputs!$B$32,A1234)</f>
        <v>20000</v>
      </c>
      <c r="J1234" s="25">
        <f>inputs!$B$29*(1+inputs!$B$33)-MAX(0,inputs!$B$31*(I1234-inputs!$B$30))</f>
        <v>46486.999999999993</v>
      </c>
      <c r="K1234" s="26">
        <f t="shared" si="247"/>
        <v>20000</v>
      </c>
      <c r="L1234" s="25">
        <f>MAX(0,J1234*(1+inputs!$B$33)-MAX(0,inputs!$B$31*(K1234-inputs!$B$30)))</f>
        <v>47184.304999999986</v>
      </c>
      <c r="M1234" s="26">
        <f t="shared" si="248"/>
        <v>31466.666666666664</v>
      </c>
      <c r="N1234" s="25">
        <f>MAX(0,L1234*(1+inputs!$B$33)-MAX(0,inputs!$B$31*(M1234-inputs!$B$30)))</f>
        <v>46876.629574999977</v>
      </c>
      <c r="O1234" s="26">
        <f t="shared" si="249"/>
        <v>42933.333333333328</v>
      </c>
      <c r="P1234" s="25">
        <f>MAX(0,N1234*(1+inputs!$B$33)-MAX(0,inputs!$B$31*(O1234-inputs!$B$30)))</f>
        <v>45532.339018624967</v>
      </c>
      <c r="Q1234" s="26">
        <f t="shared" si="250"/>
        <v>54400</v>
      </c>
      <c r="R1234" s="25">
        <f>MAX(0,P1234*(1+inputs!$B$33)-MAX(0,inputs!$B$31*(Q1234-inputs!$B$30)))</f>
        <v>43135.884103904333</v>
      </c>
      <c r="S1234" s="26">
        <f t="shared" si="251"/>
        <v>65866.666666666657</v>
      </c>
      <c r="T1234" s="25">
        <f>MAX(0,R1234*(1+inputs!$B$33)-MAX(0,inputs!$B$31*(S1234-inputs!$B$30)))</f>
        <v>39671.4823654629</v>
      </c>
      <c r="U1234" s="26">
        <f t="shared" si="252"/>
        <v>77333.333333333343</v>
      </c>
      <c r="V1234" s="25">
        <f>MAX(0,T1234*(1+inputs!$B$33)-MAX(0,inputs!$B$31*(U1234-inputs!$B$30)))</f>
        <v>35123.114600944835</v>
      </c>
      <c r="W1234" s="26">
        <f t="shared" si="253"/>
        <v>88800</v>
      </c>
      <c r="X1234" s="25">
        <f>MAX(0,V1234*(1+inputs!$B$33)-MAX(0,inputs!$B$31*(W1234-inputs!$B$30)))</f>
        <v>29474.521319959003</v>
      </c>
      <c r="Y1234" s="26">
        <f t="shared" si="254"/>
        <v>100266.66666666667</v>
      </c>
      <c r="Z1234" s="25">
        <f>MAX(0,X1234*(1+inputs!$B$33)-MAX(0,inputs!$B$31*(Y1234-inputs!$B$30)))</f>
        <v>22709.199139758384</v>
      </c>
      <c r="AA1234" s="25">
        <f>MAX(0,Y1234*(1+inputs!$B$33)-MAX(0,inputs!$B$31*(Z1234-inputs!$B$30)))</f>
        <v>101543.39874408841</v>
      </c>
      <c r="AB1234" s="26">
        <f t="shared" si="255"/>
        <v>123200</v>
      </c>
      <c r="AC1234" s="25">
        <f>MAX(0,AA1234*(1+inputs!$B$33)-MAX(0,inputs!$B$31*(AB1234-inputs!$B$30)))</f>
        <v>93795.109725249727</v>
      </c>
      <c r="AD1234" s="26">
        <f>IF(inputs!$B$27="YES",MAX(0,inputs!$B$31*(AB1234-inputs!$B$30)),0)</f>
        <v>0</v>
      </c>
      <c r="AE1234" s="3">
        <f t="shared" si="256"/>
        <v>50442.05</v>
      </c>
      <c r="AF1234" s="1">
        <f t="shared" si="259"/>
        <v>0.62</v>
      </c>
      <c r="AG1234" s="8">
        <f t="shared" si="257"/>
        <v>72757.95</v>
      </c>
    </row>
    <row r="1235" spans="1:33" x14ac:dyDescent="0.2">
      <c r="A1235" s="11">
        <f t="shared" si="258"/>
        <v>123300</v>
      </c>
      <c r="B1235" s="15">
        <f>inputs!$C$3-MAX(0,MIN((calculations!A1235-inputs!$B$8)*0.5,inputs!$C$3))+IF(AND(inputs!$B$23="YES",A1235&lt;=inputs!$B$25),inputs!$B$24,0)</f>
        <v>920</v>
      </c>
      <c r="C1235" s="15">
        <f>MAX(0,MIN(A1235-B1235,inputs!$C$4)*inputs!$B$3)</f>
        <v>7540.2000000000007</v>
      </c>
      <c r="D1235" s="16">
        <f>MAX(0,(MIN(A1235,inputs!$C$5)-(inputs!$C$4+B1235))*inputs!$B$4)</f>
        <v>33871.599999999999</v>
      </c>
      <c r="E1235" s="16">
        <f>MAX(0, (calculations!A1235-inputs!$C$5)*inputs!$B$5)</f>
        <v>0</v>
      </c>
      <c r="F1235" s="19">
        <f>MAX(0,inputs!$B$13*(MIN(calculations!A1235,inputs!$C$14)-inputs!$C$13))+MAX(0,inputs!$B$14*(calculations!A1235-inputs!$C$14))</f>
        <v>6455.85</v>
      </c>
      <c r="G1235" s="22">
        <f>MAX(MIN((calculations!A1235-inputs!$B$21)/10000,100%),0) * inputs!$B$18</f>
        <v>2636.4</v>
      </c>
      <c r="H1235" s="22">
        <f>IF(AND(inputs!$B$35="YES", calculations!A1235&gt;=inputs!$B$36,calculations!A1235&lt;inputs!$B$37),inputs!$B$38*MIN(2,inputs!$B$17),0)</f>
        <v>0</v>
      </c>
      <c r="I1235" s="25">
        <f>MIN(inputs!$B$32,A1235)</f>
        <v>20000</v>
      </c>
      <c r="J1235" s="25">
        <f>inputs!$B$29*(1+inputs!$B$33)-MAX(0,inputs!$B$31*(I1235-inputs!$B$30))</f>
        <v>46486.999999999993</v>
      </c>
      <c r="K1235" s="26">
        <f t="shared" si="247"/>
        <v>20000</v>
      </c>
      <c r="L1235" s="25">
        <f>MAX(0,J1235*(1+inputs!$B$33)-MAX(0,inputs!$B$31*(K1235-inputs!$B$30)))</f>
        <v>47184.304999999986</v>
      </c>
      <c r="M1235" s="26">
        <f t="shared" si="248"/>
        <v>31477.777777777777</v>
      </c>
      <c r="N1235" s="25">
        <f>MAX(0,L1235*(1+inputs!$B$33)-MAX(0,inputs!$B$31*(M1235-inputs!$B$30)))</f>
        <v>46875.629574999977</v>
      </c>
      <c r="O1235" s="26">
        <f t="shared" si="249"/>
        <v>42955.555555555555</v>
      </c>
      <c r="P1235" s="25">
        <f>MAX(0,N1235*(1+inputs!$B$33)-MAX(0,inputs!$B$31*(O1235-inputs!$B$30)))</f>
        <v>45529.324018624968</v>
      </c>
      <c r="Q1235" s="26">
        <f t="shared" si="250"/>
        <v>54433.333333333336</v>
      </c>
      <c r="R1235" s="25">
        <f>MAX(0,P1235*(1+inputs!$B$33)-MAX(0,inputs!$B$31*(Q1235-inputs!$B$30)))</f>
        <v>43129.823878904339</v>
      </c>
      <c r="S1235" s="26">
        <f t="shared" si="251"/>
        <v>65911.111111111109</v>
      </c>
      <c r="T1235" s="25">
        <f>MAX(0,R1235*(1+inputs!$B$33)-MAX(0,inputs!$B$31*(S1235-inputs!$B$30)))</f>
        <v>39661.331237087899</v>
      </c>
      <c r="U1235" s="26">
        <f t="shared" si="252"/>
        <v>77388.888888888891</v>
      </c>
      <c r="V1235" s="25">
        <f>MAX(0,T1235*(1+inputs!$B$33)-MAX(0,inputs!$B$31*(U1235-inputs!$B$30)))</f>
        <v>35107.811205644211</v>
      </c>
      <c r="W1235" s="26">
        <f t="shared" si="253"/>
        <v>88866.666666666672</v>
      </c>
      <c r="X1235" s="25">
        <f>MAX(0,V1235*(1+inputs!$B$33)-MAX(0,inputs!$B$31*(W1235-inputs!$B$30)))</f>
        <v>29452.988373728869</v>
      </c>
      <c r="Y1235" s="26">
        <f t="shared" si="254"/>
        <v>100344.44444444444</v>
      </c>
      <c r="Z1235" s="25">
        <f>MAX(0,X1235*(1+inputs!$B$33)-MAX(0,inputs!$B$31*(Y1235-inputs!$B$30)))</f>
        <v>22680.343199334802</v>
      </c>
      <c r="AA1235" s="25">
        <f>MAX(0,Y1235*(1+inputs!$B$33)-MAX(0,inputs!$B$31*(Z1235-inputs!$B$30)))</f>
        <v>101624.94022317097</v>
      </c>
      <c r="AB1235" s="26">
        <f t="shared" si="255"/>
        <v>123300</v>
      </c>
      <c r="AC1235" s="25">
        <f>MAX(0,AA1235*(1+inputs!$B$33)-MAX(0,inputs!$B$31*(AB1235-inputs!$B$30)))</f>
        <v>93868.874326518519</v>
      </c>
      <c r="AD1235" s="26">
        <f>IF(inputs!$B$27="YES",MAX(0,inputs!$B$31*(AB1235-inputs!$B$30)),0)</f>
        <v>0</v>
      </c>
      <c r="AE1235" s="3">
        <f t="shared" si="256"/>
        <v>50504.05</v>
      </c>
      <c r="AF1235" s="1">
        <f t="shared" si="259"/>
        <v>0.62</v>
      </c>
      <c r="AG1235" s="8">
        <f t="shared" si="257"/>
        <v>72795.95</v>
      </c>
    </row>
    <row r="1236" spans="1:33" x14ac:dyDescent="0.2">
      <c r="A1236" s="11">
        <f t="shared" si="258"/>
        <v>123400</v>
      </c>
      <c r="B1236" s="15">
        <f>inputs!$C$3-MAX(0,MIN((calculations!A1236-inputs!$B$8)*0.5,inputs!$C$3))+IF(AND(inputs!$B$23="YES",A1236&lt;=inputs!$B$25),inputs!$B$24,0)</f>
        <v>870</v>
      </c>
      <c r="C1236" s="15">
        <f>MAX(0,MIN(A1236-B1236,inputs!$C$4)*inputs!$B$3)</f>
        <v>7540.2000000000007</v>
      </c>
      <c r="D1236" s="16">
        <f>MAX(0,(MIN(A1236,inputs!$C$5)-(inputs!$C$4+B1236))*inputs!$B$4)</f>
        <v>33931.599999999999</v>
      </c>
      <c r="E1236" s="16">
        <f>MAX(0, (calculations!A1236-inputs!$C$5)*inputs!$B$5)</f>
        <v>0</v>
      </c>
      <c r="F1236" s="19">
        <f>MAX(0,inputs!$B$13*(MIN(calculations!A1236,inputs!$C$14)-inputs!$C$13))+MAX(0,inputs!$B$14*(calculations!A1236-inputs!$C$14))</f>
        <v>6457.85</v>
      </c>
      <c r="G1236" s="22">
        <f>MAX(MIN((calculations!A1236-inputs!$B$21)/10000,100%),0) * inputs!$B$18</f>
        <v>2636.4</v>
      </c>
      <c r="H1236" s="22">
        <f>IF(AND(inputs!$B$35="YES", calculations!A1236&gt;=inputs!$B$36,calculations!A1236&lt;inputs!$B$37),inputs!$B$38*MIN(2,inputs!$B$17),0)</f>
        <v>0</v>
      </c>
      <c r="I1236" s="25">
        <f>MIN(inputs!$B$32,A1236)</f>
        <v>20000</v>
      </c>
      <c r="J1236" s="25">
        <f>inputs!$B$29*(1+inputs!$B$33)-MAX(0,inputs!$B$31*(I1236-inputs!$B$30))</f>
        <v>46486.999999999993</v>
      </c>
      <c r="K1236" s="26">
        <f t="shared" si="247"/>
        <v>20000</v>
      </c>
      <c r="L1236" s="25">
        <f>MAX(0,J1236*(1+inputs!$B$33)-MAX(0,inputs!$B$31*(K1236-inputs!$B$30)))</f>
        <v>47184.304999999986</v>
      </c>
      <c r="M1236" s="26">
        <f t="shared" si="248"/>
        <v>31488.888888888891</v>
      </c>
      <c r="N1236" s="25">
        <f>MAX(0,L1236*(1+inputs!$B$33)-MAX(0,inputs!$B$31*(M1236-inputs!$B$30)))</f>
        <v>46874.629574999977</v>
      </c>
      <c r="O1236" s="26">
        <f t="shared" si="249"/>
        <v>42977.777777777781</v>
      </c>
      <c r="P1236" s="25">
        <f>MAX(0,N1236*(1+inputs!$B$33)-MAX(0,inputs!$B$31*(O1236-inputs!$B$30)))</f>
        <v>45526.309018624968</v>
      </c>
      <c r="Q1236" s="26">
        <f t="shared" si="250"/>
        <v>54466.666666666664</v>
      </c>
      <c r="R1236" s="25">
        <f>MAX(0,P1236*(1+inputs!$B$33)-MAX(0,inputs!$B$31*(Q1236-inputs!$B$30)))</f>
        <v>43123.763653904338</v>
      </c>
      <c r="S1236" s="26">
        <f t="shared" si="251"/>
        <v>65955.555555555562</v>
      </c>
      <c r="T1236" s="25">
        <f>MAX(0,R1236*(1+inputs!$B$33)-MAX(0,inputs!$B$31*(S1236-inputs!$B$30)))</f>
        <v>39651.180108712899</v>
      </c>
      <c r="U1236" s="26">
        <f t="shared" si="252"/>
        <v>77444.444444444438</v>
      </c>
      <c r="V1236" s="25">
        <f>MAX(0,T1236*(1+inputs!$B$33)-MAX(0,inputs!$B$31*(U1236-inputs!$B$30)))</f>
        <v>35092.507810343588</v>
      </c>
      <c r="W1236" s="26">
        <f t="shared" si="253"/>
        <v>88933.333333333328</v>
      </c>
      <c r="X1236" s="25">
        <f>MAX(0,V1236*(1+inputs!$B$33)-MAX(0,inputs!$B$31*(W1236-inputs!$B$30)))</f>
        <v>29431.455427498742</v>
      </c>
      <c r="Y1236" s="26">
        <f t="shared" si="254"/>
        <v>100422.22222222222</v>
      </c>
      <c r="Z1236" s="25">
        <f>MAX(0,X1236*(1+inputs!$B$33)-MAX(0,inputs!$B$31*(Y1236-inputs!$B$30)))</f>
        <v>22651.48725891122</v>
      </c>
      <c r="AA1236" s="25">
        <f>MAX(0,Y1236*(1+inputs!$B$33)-MAX(0,inputs!$B$31*(Z1236-inputs!$B$30)))</f>
        <v>101706.48170225354</v>
      </c>
      <c r="AB1236" s="26">
        <f t="shared" si="255"/>
        <v>123400</v>
      </c>
      <c r="AC1236" s="25">
        <f>MAX(0,AA1236*(1+inputs!$B$33)-MAX(0,inputs!$B$31*(AB1236-inputs!$B$30)))</f>
        <v>93942.638927787339</v>
      </c>
      <c r="AD1236" s="26">
        <f>IF(inputs!$B$27="YES",MAX(0,inputs!$B$31*(AB1236-inputs!$B$30)),0)</f>
        <v>0</v>
      </c>
      <c r="AE1236" s="3">
        <f t="shared" si="256"/>
        <v>50566.05</v>
      </c>
      <c r="AF1236" s="1">
        <f t="shared" si="259"/>
        <v>0.62</v>
      </c>
      <c r="AG1236" s="8">
        <f t="shared" si="257"/>
        <v>72833.95</v>
      </c>
    </row>
    <row r="1237" spans="1:33" x14ac:dyDescent="0.2">
      <c r="A1237" s="11">
        <f t="shared" si="258"/>
        <v>123500</v>
      </c>
      <c r="B1237" s="15">
        <f>inputs!$C$3-MAX(0,MIN((calculations!A1237-inputs!$B$8)*0.5,inputs!$C$3))+IF(AND(inputs!$B$23="YES",A1237&lt;=inputs!$B$25),inputs!$B$24,0)</f>
        <v>820</v>
      </c>
      <c r="C1237" s="15">
        <f>MAX(0,MIN(A1237-B1237,inputs!$C$4)*inputs!$B$3)</f>
        <v>7540.2000000000007</v>
      </c>
      <c r="D1237" s="16">
        <f>MAX(0,(MIN(A1237,inputs!$C$5)-(inputs!$C$4+B1237))*inputs!$B$4)</f>
        <v>33991.599999999999</v>
      </c>
      <c r="E1237" s="16">
        <f>MAX(0, (calculations!A1237-inputs!$C$5)*inputs!$B$5)</f>
        <v>0</v>
      </c>
      <c r="F1237" s="19">
        <f>MAX(0,inputs!$B$13*(MIN(calculations!A1237,inputs!$C$14)-inputs!$C$13))+MAX(0,inputs!$B$14*(calculations!A1237-inputs!$C$14))</f>
        <v>6459.85</v>
      </c>
      <c r="G1237" s="22">
        <f>MAX(MIN((calculations!A1237-inputs!$B$21)/10000,100%),0) * inputs!$B$18</f>
        <v>2636.4</v>
      </c>
      <c r="H1237" s="22">
        <f>IF(AND(inputs!$B$35="YES", calculations!A1237&gt;=inputs!$B$36,calculations!A1237&lt;inputs!$B$37),inputs!$B$38*MIN(2,inputs!$B$17),0)</f>
        <v>0</v>
      </c>
      <c r="I1237" s="25">
        <f>MIN(inputs!$B$32,A1237)</f>
        <v>20000</v>
      </c>
      <c r="J1237" s="25">
        <f>inputs!$B$29*(1+inputs!$B$33)-MAX(0,inputs!$B$31*(I1237-inputs!$B$30))</f>
        <v>46486.999999999993</v>
      </c>
      <c r="K1237" s="26">
        <f t="shared" si="247"/>
        <v>20000</v>
      </c>
      <c r="L1237" s="25">
        <f>MAX(0,J1237*(1+inputs!$B$33)-MAX(0,inputs!$B$31*(K1237-inputs!$B$30)))</f>
        <v>47184.304999999986</v>
      </c>
      <c r="M1237" s="26">
        <f t="shared" si="248"/>
        <v>31500</v>
      </c>
      <c r="N1237" s="25">
        <f>MAX(0,L1237*(1+inputs!$B$33)-MAX(0,inputs!$B$31*(M1237-inputs!$B$30)))</f>
        <v>46873.629574999977</v>
      </c>
      <c r="O1237" s="26">
        <f t="shared" si="249"/>
        <v>43000</v>
      </c>
      <c r="P1237" s="25">
        <f>MAX(0,N1237*(1+inputs!$B$33)-MAX(0,inputs!$B$31*(O1237-inputs!$B$30)))</f>
        <v>45523.294018624969</v>
      </c>
      <c r="Q1237" s="26">
        <f t="shared" si="250"/>
        <v>54500</v>
      </c>
      <c r="R1237" s="25">
        <f>MAX(0,P1237*(1+inputs!$B$33)-MAX(0,inputs!$B$31*(Q1237-inputs!$B$30)))</f>
        <v>43117.703428904337</v>
      </c>
      <c r="S1237" s="26">
        <f t="shared" si="251"/>
        <v>66000</v>
      </c>
      <c r="T1237" s="25">
        <f>MAX(0,R1237*(1+inputs!$B$33)-MAX(0,inputs!$B$31*(S1237-inputs!$B$30)))</f>
        <v>39641.028980337898</v>
      </c>
      <c r="U1237" s="26">
        <f t="shared" si="252"/>
        <v>77500</v>
      </c>
      <c r="V1237" s="25">
        <f>MAX(0,T1237*(1+inputs!$B$33)-MAX(0,inputs!$B$31*(U1237-inputs!$B$30)))</f>
        <v>35077.204415042957</v>
      </c>
      <c r="W1237" s="26">
        <f t="shared" si="253"/>
        <v>89000</v>
      </c>
      <c r="X1237" s="25">
        <f>MAX(0,V1237*(1+inputs!$B$33)-MAX(0,inputs!$B$31*(W1237-inputs!$B$30)))</f>
        <v>29409.922481268597</v>
      </c>
      <c r="Y1237" s="26">
        <f t="shared" si="254"/>
        <v>100500</v>
      </c>
      <c r="Z1237" s="25">
        <f>MAX(0,X1237*(1+inputs!$B$33)-MAX(0,inputs!$B$31*(Y1237-inputs!$B$30)))</f>
        <v>22622.631318487624</v>
      </c>
      <c r="AA1237" s="25">
        <f>MAX(0,Y1237*(1+inputs!$B$33)-MAX(0,inputs!$B$31*(Z1237-inputs!$B$30)))</f>
        <v>101788.0231813361</v>
      </c>
      <c r="AB1237" s="26">
        <f t="shared" si="255"/>
        <v>123500</v>
      </c>
      <c r="AC1237" s="25">
        <f>MAX(0,AA1237*(1+inputs!$B$33)-MAX(0,inputs!$B$31*(AB1237-inputs!$B$30)))</f>
        <v>94016.40352905613</v>
      </c>
      <c r="AD1237" s="26">
        <f>IF(inputs!$B$27="YES",MAX(0,inputs!$B$31*(AB1237-inputs!$B$30)),0)</f>
        <v>0</v>
      </c>
      <c r="AE1237" s="3">
        <f t="shared" si="256"/>
        <v>50628.05</v>
      </c>
      <c r="AF1237" s="1">
        <f t="shared" si="259"/>
        <v>0.62</v>
      </c>
      <c r="AG1237" s="8">
        <f t="shared" si="257"/>
        <v>72871.95</v>
      </c>
    </row>
    <row r="1238" spans="1:33" x14ac:dyDescent="0.2">
      <c r="A1238" s="11">
        <f t="shared" si="258"/>
        <v>123600</v>
      </c>
      <c r="B1238" s="15">
        <f>inputs!$C$3-MAX(0,MIN((calculations!A1238-inputs!$B$8)*0.5,inputs!$C$3))+IF(AND(inputs!$B$23="YES",A1238&lt;=inputs!$B$25),inputs!$B$24,0)</f>
        <v>770</v>
      </c>
      <c r="C1238" s="15">
        <f>MAX(0,MIN(A1238-B1238,inputs!$C$4)*inputs!$B$3)</f>
        <v>7540.2000000000007</v>
      </c>
      <c r="D1238" s="16">
        <f>MAX(0,(MIN(A1238,inputs!$C$5)-(inputs!$C$4+B1238))*inputs!$B$4)</f>
        <v>34051.599999999999</v>
      </c>
      <c r="E1238" s="16">
        <f>MAX(0, (calculations!A1238-inputs!$C$5)*inputs!$B$5)</f>
        <v>0</v>
      </c>
      <c r="F1238" s="19">
        <f>MAX(0,inputs!$B$13*(MIN(calculations!A1238,inputs!$C$14)-inputs!$C$13))+MAX(0,inputs!$B$14*(calculations!A1238-inputs!$C$14))</f>
        <v>6461.85</v>
      </c>
      <c r="G1238" s="22">
        <f>MAX(MIN((calculations!A1238-inputs!$B$21)/10000,100%),0) * inputs!$B$18</f>
        <v>2636.4</v>
      </c>
      <c r="H1238" s="22">
        <f>IF(AND(inputs!$B$35="YES", calculations!A1238&gt;=inputs!$B$36,calculations!A1238&lt;inputs!$B$37),inputs!$B$38*MIN(2,inputs!$B$17),0)</f>
        <v>0</v>
      </c>
      <c r="I1238" s="25">
        <f>MIN(inputs!$B$32,A1238)</f>
        <v>20000</v>
      </c>
      <c r="J1238" s="25">
        <f>inputs!$B$29*(1+inputs!$B$33)-MAX(0,inputs!$B$31*(I1238-inputs!$B$30))</f>
        <v>46486.999999999993</v>
      </c>
      <c r="K1238" s="26">
        <f t="shared" si="247"/>
        <v>20000</v>
      </c>
      <c r="L1238" s="25">
        <f>MAX(0,J1238*(1+inputs!$B$33)-MAX(0,inputs!$B$31*(K1238-inputs!$B$30)))</f>
        <v>47184.304999999986</v>
      </c>
      <c r="M1238" s="26">
        <f t="shared" si="248"/>
        <v>31511.111111111109</v>
      </c>
      <c r="N1238" s="25">
        <f>MAX(0,L1238*(1+inputs!$B$33)-MAX(0,inputs!$B$31*(M1238-inputs!$B$30)))</f>
        <v>46872.629574999977</v>
      </c>
      <c r="O1238" s="26">
        <f t="shared" si="249"/>
        <v>43022.222222222219</v>
      </c>
      <c r="P1238" s="25">
        <f>MAX(0,N1238*(1+inputs!$B$33)-MAX(0,inputs!$B$31*(O1238-inputs!$B$30)))</f>
        <v>45520.279018624969</v>
      </c>
      <c r="Q1238" s="26">
        <f t="shared" si="250"/>
        <v>54533.333333333336</v>
      </c>
      <c r="R1238" s="25">
        <f>MAX(0,P1238*(1+inputs!$B$33)-MAX(0,inputs!$B$31*(Q1238-inputs!$B$30)))</f>
        <v>43111.643203904336</v>
      </c>
      <c r="S1238" s="26">
        <f t="shared" si="251"/>
        <v>66044.444444444438</v>
      </c>
      <c r="T1238" s="25">
        <f>MAX(0,R1238*(1+inputs!$B$33)-MAX(0,inputs!$B$31*(S1238-inputs!$B$30)))</f>
        <v>39630.877851962898</v>
      </c>
      <c r="U1238" s="26">
        <f t="shared" si="252"/>
        <v>77555.555555555562</v>
      </c>
      <c r="V1238" s="25">
        <f>MAX(0,T1238*(1+inputs!$B$33)-MAX(0,inputs!$B$31*(U1238-inputs!$B$30)))</f>
        <v>35061.901019742334</v>
      </c>
      <c r="W1238" s="26">
        <f t="shared" si="253"/>
        <v>89066.666666666672</v>
      </c>
      <c r="X1238" s="25">
        <f>MAX(0,V1238*(1+inputs!$B$33)-MAX(0,inputs!$B$31*(W1238-inputs!$B$30)))</f>
        <v>29388.389535038463</v>
      </c>
      <c r="Y1238" s="26">
        <f t="shared" si="254"/>
        <v>100577.77777777778</v>
      </c>
      <c r="Z1238" s="25">
        <f>MAX(0,X1238*(1+inputs!$B$33)-MAX(0,inputs!$B$31*(Y1238-inputs!$B$30)))</f>
        <v>22593.775378064038</v>
      </c>
      <c r="AA1238" s="25">
        <f>MAX(0,Y1238*(1+inputs!$B$33)-MAX(0,inputs!$B$31*(Z1238-inputs!$B$30)))</f>
        <v>101869.56466041868</v>
      </c>
      <c r="AB1238" s="26">
        <f t="shared" si="255"/>
        <v>123600</v>
      </c>
      <c r="AC1238" s="25">
        <f>MAX(0,AA1238*(1+inputs!$B$33)-MAX(0,inputs!$B$31*(AB1238-inputs!$B$30)))</f>
        <v>94090.16813032495</v>
      </c>
      <c r="AD1238" s="26">
        <f>IF(inputs!$B$27="YES",MAX(0,inputs!$B$31*(AB1238-inputs!$B$30)),0)</f>
        <v>0</v>
      </c>
      <c r="AE1238" s="3">
        <f t="shared" si="256"/>
        <v>50690.05</v>
      </c>
      <c r="AF1238" s="1">
        <f t="shared" si="259"/>
        <v>0.62</v>
      </c>
      <c r="AG1238" s="8">
        <f t="shared" si="257"/>
        <v>72909.95</v>
      </c>
    </row>
    <row r="1239" spans="1:33" x14ac:dyDescent="0.2">
      <c r="A1239" s="11">
        <f t="shared" si="258"/>
        <v>123700</v>
      </c>
      <c r="B1239" s="15">
        <f>inputs!$C$3-MAX(0,MIN((calculations!A1239-inputs!$B$8)*0.5,inputs!$C$3))+IF(AND(inputs!$B$23="YES",A1239&lt;=inputs!$B$25),inputs!$B$24,0)</f>
        <v>720</v>
      </c>
      <c r="C1239" s="15">
        <f>MAX(0,MIN(A1239-B1239,inputs!$C$4)*inputs!$B$3)</f>
        <v>7540.2000000000007</v>
      </c>
      <c r="D1239" s="16">
        <f>MAX(0,(MIN(A1239,inputs!$C$5)-(inputs!$C$4+B1239))*inputs!$B$4)</f>
        <v>34111.599999999999</v>
      </c>
      <c r="E1239" s="16">
        <f>MAX(0, (calculations!A1239-inputs!$C$5)*inputs!$B$5)</f>
        <v>0</v>
      </c>
      <c r="F1239" s="19">
        <f>MAX(0,inputs!$B$13*(MIN(calculations!A1239,inputs!$C$14)-inputs!$C$13))+MAX(0,inputs!$B$14*(calculations!A1239-inputs!$C$14))</f>
        <v>6463.85</v>
      </c>
      <c r="G1239" s="22">
        <f>MAX(MIN((calculations!A1239-inputs!$B$21)/10000,100%),0) * inputs!$B$18</f>
        <v>2636.4</v>
      </c>
      <c r="H1239" s="22">
        <f>IF(AND(inputs!$B$35="YES", calculations!A1239&gt;=inputs!$B$36,calculations!A1239&lt;inputs!$B$37),inputs!$B$38*MIN(2,inputs!$B$17),0)</f>
        <v>0</v>
      </c>
      <c r="I1239" s="25">
        <f>MIN(inputs!$B$32,A1239)</f>
        <v>20000</v>
      </c>
      <c r="J1239" s="25">
        <f>inputs!$B$29*(1+inputs!$B$33)-MAX(0,inputs!$B$31*(I1239-inputs!$B$30))</f>
        <v>46486.999999999993</v>
      </c>
      <c r="K1239" s="26">
        <f t="shared" si="247"/>
        <v>20000</v>
      </c>
      <c r="L1239" s="25">
        <f>MAX(0,J1239*(1+inputs!$B$33)-MAX(0,inputs!$B$31*(K1239-inputs!$B$30)))</f>
        <v>47184.304999999986</v>
      </c>
      <c r="M1239" s="26">
        <f t="shared" si="248"/>
        <v>31522.222222222223</v>
      </c>
      <c r="N1239" s="25">
        <f>MAX(0,L1239*(1+inputs!$B$33)-MAX(0,inputs!$B$31*(M1239-inputs!$B$30)))</f>
        <v>46871.629574999977</v>
      </c>
      <c r="O1239" s="26">
        <f t="shared" si="249"/>
        <v>43044.444444444445</v>
      </c>
      <c r="P1239" s="25">
        <f>MAX(0,N1239*(1+inputs!$B$33)-MAX(0,inputs!$B$31*(O1239-inputs!$B$30)))</f>
        <v>45517.26401862497</v>
      </c>
      <c r="Q1239" s="26">
        <f t="shared" si="250"/>
        <v>54566.666666666664</v>
      </c>
      <c r="R1239" s="25">
        <f>MAX(0,P1239*(1+inputs!$B$33)-MAX(0,inputs!$B$31*(Q1239-inputs!$B$30)))</f>
        <v>43105.582978904335</v>
      </c>
      <c r="S1239" s="26">
        <f t="shared" si="251"/>
        <v>66088.888888888891</v>
      </c>
      <c r="T1239" s="25">
        <f>MAX(0,R1239*(1+inputs!$B$33)-MAX(0,inputs!$B$31*(S1239-inputs!$B$30)))</f>
        <v>39620.72672358789</v>
      </c>
      <c r="U1239" s="26">
        <f t="shared" si="252"/>
        <v>77611.111111111109</v>
      </c>
      <c r="V1239" s="25">
        <f>MAX(0,T1239*(1+inputs!$B$33)-MAX(0,inputs!$B$31*(U1239-inputs!$B$30)))</f>
        <v>35046.597624441703</v>
      </c>
      <c r="W1239" s="26">
        <f t="shared" si="253"/>
        <v>89133.333333333328</v>
      </c>
      <c r="X1239" s="25">
        <f>MAX(0,V1239*(1+inputs!$B$33)-MAX(0,inputs!$B$31*(W1239-inputs!$B$30)))</f>
        <v>29366.856588808329</v>
      </c>
      <c r="Y1239" s="26">
        <f t="shared" si="254"/>
        <v>100655.55555555556</v>
      </c>
      <c r="Z1239" s="25">
        <f>MAX(0,X1239*(1+inputs!$B$33)-MAX(0,inputs!$B$31*(Y1239-inputs!$B$30)))</f>
        <v>22564.919437640448</v>
      </c>
      <c r="AA1239" s="25">
        <f>MAX(0,Y1239*(1+inputs!$B$33)-MAX(0,inputs!$B$31*(Z1239-inputs!$B$30)))</f>
        <v>101951.10613950125</v>
      </c>
      <c r="AB1239" s="26">
        <f t="shared" si="255"/>
        <v>123700</v>
      </c>
      <c r="AC1239" s="25">
        <f>MAX(0,AA1239*(1+inputs!$B$33)-MAX(0,inputs!$B$31*(AB1239-inputs!$B$30)))</f>
        <v>94163.932731593755</v>
      </c>
      <c r="AD1239" s="26">
        <f>IF(inputs!$B$27="YES",MAX(0,inputs!$B$31*(AB1239-inputs!$B$30)),0)</f>
        <v>0</v>
      </c>
      <c r="AE1239" s="3">
        <f t="shared" si="256"/>
        <v>50752.05</v>
      </c>
      <c r="AF1239" s="1">
        <f t="shared" si="259"/>
        <v>0.62</v>
      </c>
      <c r="AG1239" s="8">
        <f t="shared" si="257"/>
        <v>72947.95</v>
      </c>
    </row>
    <row r="1240" spans="1:33" x14ac:dyDescent="0.2">
      <c r="A1240" s="11">
        <f t="shared" si="258"/>
        <v>123800</v>
      </c>
      <c r="B1240" s="15">
        <f>inputs!$C$3-MAX(0,MIN((calculations!A1240-inputs!$B$8)*0.5,inputs!$C$3))+IF(AND(inputs!$B$23="YES",A1240&lt;=inputs!$B$25),inputs!$B$24,0)</f>
        <v>670</v>
      </c>
      <c r="C1240" s="15">
        <f>MAX(0,MIN(A1240-B1240,inputs!$C$4)*inputs!$B$3)</f>
        <v>7540.2000000000007</v>
      </c>
      <c r="D1240" s="16">
        <f>MAX(0,(MIN(A1240,inputs!$C$5)-(inputs!$C$4+B1240))*inputs!$B$4)</f>
        <v>34171.599999999999</v>
      </c>
      <c r="E1240" s="16">
        <f>MAX(0, (calculations!A1240-inputs!$C$5)*inputs!$B$5)</f>
        <v>0</v>
      </c>
      <c r="F1240" s="19">
        <f>MAX(0,inputs!$B$13*(MIN(calculations!A1240,inputs!$C$14)-inputs!$C$13))+MAX(0,inputs!$B$14*(calculations!A1240-inputs!$C$14))</f>
        <v>6465.85</v>
      </c>
      <c r="G1240" s="22">
        <f>MAX(MIN((calculations!A1240-inputs!$B$21)/10000,100%),0) * inputs!$B$18</f>
        <v>2636.4</v>
      </c>
      <c r="H1240" s="22">
        <f>IF(AND(inputs!$B$35="YES", calculations!A1240&gt;=inputs!$B$36,calculations!A1240&lt;inputs!$B$37),inputs!$B$38*MIN(2,inputs!$B$17),0)</f>
        <v>0</v>
      </c>
      <c r="I1240" s="25">
        <f>MIN(inputs!$B$32,A1240)</f>
        <v>20000</v>
      </c>
      <c r="J1240" s="25">
        <f>inputs!$B$29*(1+inputs!$B$33)-MAX(0,inputs!$B$31*(I1240-inputs!$B$30))</f>
        <v>46486.999999999993</v>
      </c>
      <c r="K1240" s="26">
        <f t="shared" si="247"/>
        <v>20000</v>
      </c>
      <c r="L1240" s="25">
        <f>MAX(0,J1240*(1+inputs!$B$33)-MAX(0,inputs!$B$31*(K1240-inputs!$B$30)))</f>
        <v>47184.304999999986</v>
      </c>
      <c r="M1240" s="26">
        <f t="shared" si="248"/>
        <v>31533.333333333336</v>
      </c>
      <c r="N1240" s="25">
        <f>MAX(0,L1240*(1+inputs!$B$33)-MAX(0,inputs!$B$31*(M1240-inputs!$B$30)))</f>
        <v>46870.629574999977</v>
      </c>
      <c r="O1240" s="26">
        <f t="shared" si="249"/>
        <v>43066.666666666672</v>
      </c>
      <c r="P1240" s="25">
        <f>MAX(0,N1240*(1+inputs!$B$33)-MAX(0,inputs!$B$31*(O1240-inputs!$B$30)))</f>
        <v>45514.249018624971</v>
      </c>
      <c r="Q1240" s="26">
        <f t="shared" si="250"/>
        <v>54600</v>
      </c>
      <c r="R1240" s="25">
        <f>MAX(0,P1240*(1+inputs!$B$33)-MAX(0,inputs!$B$31*(Q1240-inputs!$B$30)))</f>
        <v>43099.522753904341</v>
      </c>
      <c r="S1240" s="26">
        <f t="shared" si="251"/>
        <v>66133.333333333343</v>
      </c>
      <c r="T1240" s="25">
        <f>MAX(0,R1240*(1+inputs!$B$33)-MAX(0,inputs!$B$31*(S1240-inputs!$B$30)))</f>
        <v>39610.575595212897</v>
      </c>
      <c r="U1240" s="26">
        <f t="shared" si="252"/>
        <v>77666.666666666657</v>
      </c>
      <c r="V1240" s="25">
        <f>MAX(0,T1240*(1+inputs!$B$33)-MAX(0,inputs!$B$31*(U1240-inputs!$B$30)))</f>
        <v>35031.294229141087</v>
      </c>
      <c r="W1240" s="26">
        <f t="shared" si="253"/>
        <v>89200</v>
      </c>
      <c r="X1240" s="25">
        <f>MAX(0,V1240*(1+inputs!$B$33)-MAX(0,inputs!$B$31*(W1240-inputs!$B$30)))</f>
        <v>29345.323642578198</v>
      </c>
      <c r="Y1240" s="26">
        <f t="shared" si="254"/>
        <v>100733.33333333333</v>
      </c>
      <c r="Z1240" s="25">
        <f>MAX(0,X1240*(1+inputs!$B$33)-MAX(0,inputs!$B$31*(Y1240-inputs!$B$30)))</f>
        <v>22536.06349721687</v>
      </c>
      <c r="AA1240" s="25">
        <f>MAX(0,Y1240*(1+inputs!$B$33)-MAX(0,inputs!$B$31*(Z1240-inputs!$B$30)))</f>
        <v>102032.6476185838</v>
      </c>
      <c r="AB1240" s="26">
        <f t="shared" si="255"/>
        <v>123800</v>
      </c>
      <c r="AC1240" s="25">
        <f>MAX(0,AA1240*(1+inputs!$B$33)-MAX(0,inputs!$B$31*(AB1240-inputs!$B$30)))</f>
        <v>94237.697332862546</v>
      </c>
      <c r="AD1240" s="26">
        <f>IF(inputs!$B$27="YES",MAX(0,inputs!$B$31*(AB1240-inputs!$B$30)),0)</f>
        <v>0</v>
      </c>
      <c r="AE1240" s="3">
        <f t="shared" si="256"/>
        <v>50814.05</v>
      </c>
      <c r="AF1240" s="1">
        <f t="shared" si="259"/>
        <v>0.62</v>
      </c>
      <c r="AG1240" s="8">
        <f t="shared" si="257"/>
        <v>72985.95</v>
      </c>
    </row>
    <row r="1241" spans="1:33" x14ac:dyDescent="0.2">
      <c r="A1241" s="11">
        <f t="shared" si="258"/>
        <v>123900</v>
      </c>
      <c r="B1241" s="15">
        <f>inputs!$C$3-MAX(0,MIN((calculations!A1241-inputs!$B$8)*0.5,inputs!$C$3))+IF(AND(inputs!$B$23="YES",A1241&lt;=inputs!$B$25),inputs!$B$24,0)</f>
        <v>620</v>
      </c>
      <c r="C1241" s="15">
        <f>MAX(0,MIN(A1241-B1241,inputs!$C$4)*inputs!$B$3)</f>
        <v>7540.2000000000007</v>
      </c>
      <c r="D1241" s="16">
        <f>MAX(0,(MIN(A1241,inputs!$C$5)-(inputs!$C$4+B1241))*inputs!$B$4)</f>
        <v>34231.599999999999</v>
      </c>
      <c r="E1241" s="16">
        <f>MAX(0, (calculations!A1241-inputs!$C$5)*inputs!$B$5)</f>
        <v>0</v>
      </c>
      <c r="F1241" s="19">
        <f>MAX(0,inputs!$B$13*(MIN(calculations!A1241,inputs!$C$14)-inputs!$C$13))+MAX(0,inputs!$B$14*(calculations!A1241-inputs!$C$14))</f>
        <v>6467.85</v>
      </c>
      <c r="G1241" s="22">
        <f>MAX(MIN((calculations!A1241-inputs!$B$21)/10000,100%),0) * inputs!$B$18</f>
        <v>2636.4</v>
      </c>
      <c r="H1241" s="22">
        <f>IF(AND(inputs!$B$35="YES", calculations!A1241&gt;=inputs!$B$36,calculations!A1241&lt;inputs!$B$37),inputs!$B$38*MIN(2,inputs!$B$17),0)</f>
        <v>0</v>
      </c>
      <c r="I1241" s="25">
        <f>MIN(inputs!$B$32,A1241)</f>
        <v>20000</v>
      </c>
      <c r="J1241" s="25">
        <f>inputs!$B$29*(1+inputs!$B$33)-MAX(0,inputs!$B$31*(I1241-inputs!$B$30))</f>
        <v>46486.999999999993</v>
      </c>
      <c r="K1241" s="26">
        <f t="shared" si="247"/>
        <v>20000</v>
      </c>
      <c r="L1241" s="25">
        <f>MAX(0,J1241*(1+inputs!$B$33)-MAX(0,inputs!$B$31*(K1241-inputs!$B$30)))</f>
        <v>47184.304999999986</v>
      </c>
      <c r="M1241" s="26">
        <f t="shared" si="248"/>
        <v>31544.444444444445</v>
      </c>
      <c r="N1241" s="25">
        <f>MAX(0,L1241*(1+inputs!$B$33)-MAX(0,inputs!$B$31*(M1241-inputs!$B$30)))</f>
        <v>46869.629574999977</v>
      </c>
      <c r="O1241" s="26">
        <f t="shared" si="249"/>
        <v>43088.888888888891</v>
      </c>
      <c r="P1241" s="25">
        <f>MAX(0,N1241*(1+inputs!$B$33)-MAX(0,inputs!$B$31*(O1241-inputs!$B$30)))</f>
        <v>45511.234018624971</v>
      </c>
      <c r="Q1241" s="26">
        <f t="shared" si="250"/>
        <v>54633.333333333336</v>
      </c>
      <c r="R1241" s="25">
        <f>MAX(0,P1241*(1+inputs!$B$33)-MAX(0,inputs!$B$31*(Q1241-inputs!$B$30)))</f>
        <v>43093.46252890434</v>
      </c>
      <c r="S1241" s="26">
        <f t="shared" si="251"/>
        <v>66177.777777777781</v>
      </c>
      <c r="T1241" s="25">
        <f>MAX(0,R1241*(1+inputs!$B$33)-MAX(0,inputs!$B$31*(S1241-inputs!$B$30)))</f>
        <v>39600.424466837896</v>
      </c>
      <c r="U1241" s="26">
        <f t="shared" si="252"/>
        <v>77722.222222222219</v>
      </c>
      <c r="V1241" s="25">
        <f>MAX(0,T1241*(1+inputs!$B$33)-MAX(0,inputs!$B$31*(U1241-inputs!$B$30)))</f>
        <v>35015.990833840457</v>
      </c>
      <c r="W1241" s="26">
        <f t="shared" si="253"/>
        <v>89266.666666666672</v>
      </c>
      <c r="X1241" s="25">
        <f>MAX(0,V1241*(1+inputs!$B$33)-MAX(0,inputs!$B$31*(W1241-inputs!$B$30)))</f>
        <v>29323.790696348056</v>
      </c>
      <c r="Y1241" s="26">
        <f t="shared" si="254"/>
        <v>100811.11111111111</v>
      </c>
      <c r="Z1241" s="25">
        <f>MAX(0,X1241*(1+inputs!$B$33)-MAX(0,inputs!$B$31*(Y1241-inputs!$B$30)))</f>
        <v>22507.207556793277</v>
      </c>
      <c r="AA1241" s="25">
        <f>MAX(0,Y1241*(1+inputs!$B$33)-MAX(0,inputs!$B$31*(Z1241-inputs!$B$30)))</f>
        <v>102114.18909766637</v>
      </c>
      <c r="AB1241" s="26">
        <f t="shared" si="255"/>
        <v>123900</v>
      </c>
      <c r="AC1241" s="25">
        <f>MAX(0,AA1241*(1+inputs!$B$33)-MAX(0,inputs!$B$31*(AB1241-inputs!$B$30)))</f>
        <v>94311.461934131352</v>
      </c>
      <c r="AD1241" s="26">
        <f>IF(inputs!$B$27="YES",MAX(0,inputs!$B$31*(AB1241-inputs!$B$30)),0)</f>
        <v>0</v>
      </c>
      <c r="AE1241" s="3">
        <f t="shared" si="256"/>
        <v>50876.05</v>
      </c>
      <c r="AF1241" s="1">
        <f t="shared" si="259"/>
        <v>0.62</v>
      </c>
      <c r="AG1241" s="8">
        <f t="shared" si="257"/>
        <v>73023.95</v>
      </c>
    </row>
    <row r="1242" spans="1:33" x14ac:dyDescent="0.2">
      <c r="A1242" s="11">
        <f t="shared" si="258"/>
        <v>124000</v>
      </c>
      <c r="B1242" s="15">
        <f>inputs!$C$3-MAX(0,MIN((calculations!A1242-inputs!$B$8)*0.5,inputs!$C$3))+IF(AND(inputs!$B$23="YES",A1242&lt;=inputs!$B$25),inputs!$B$24,0)</f>
        <v>570</v>
      </c>
      <c r="C1242" s="15">
        <f>MAX(0,MIN(A1242-B1242,inputs!$C$4)*inputs!$B$3)</f>
        <v>7540.2000000000007</v>
      </c>
      <c r="D1242" s="16">
        <f>MAX(0,(MIN(A1242,inputs!$C$5)-(inputs!$C$4+B1242))*inputs!$B$4)</f>
        <v>34291.599999999999</v>
      </c>
      <c r="E1242" s="16">
        <f>MAX(0, (calculations!A1242-inputs!$C$5)*inputs!$B$5)</f>
        <v>0</v>
      </c>
      <c r="F1242" s="19">
        <f>MAX(0,inputs!$B$13*(MIN(calculations!A1242,inputs!$C$14)-inputs!$C$13))+MAX(0,inputs!$B$14*(calculations!A1242-inputs!$C$14))</f>
        <v>6469.85</v>
      </c>
      <c r="G1242" s="22">
        <f>MAX(MIN((calculations!A1242-inputs!$B$21)/10000,100%),0) * inputs!$B$18</f>
        <v>2636.4</v>
      </c>
      <c r="H1242" s="22">
        <f>IF(AND(inputs!$B$35="YES", calculations!A1242&gt;=inputs!$B$36,calculations!A1242&lt;inputs!$B$37),inputs!$B$38*MIN(2,inputs!$B$17),0)</f>
        <v>0</v>
      </c>
      <c r="I1242" s="25">
        <f>MIN(inputs!$B$32,A1242)</f>
        <v>20000</v>
      </c>
      <c r="J1242" s="25">
        <f>inputs!$B$29*(1+inputs!$B$33)-MAX(0,inputs!$B$31*(I1242-inputs!$B$30))</f>
        <v>46486.999999999993</v>
      </c>
      <c r="K1242" s="26">
        <f t="shared" si="247"/>
        <v>20000</v>
      </c>
      <c r="L1242" s="25">
        <f>MAX(0,J1242*(1+inputs!$B$33)-MAX(0,inputs!$B$31*(K1242-inputs!$B$30)))</f>
        <v>47184.304999999986</v>
      </c>
      <c r="M1242" s="26">
        <f t="shared" si="248"/>
        <v>31555.555555555555</v>
      </c>
      <c r="N1242" s="25">
        <f>MAX(0,L1242*(1+inputs!$B$33)-MAX(0,inputs!$B$31*(M1242-inputs!$B$30)))</f>
        <v>46868.629574999977</v>
      </c>
      <c r="O1242" s="26">
        <f t="shared" si="249"/>
        <v>43111.111111111109</v>
      </c>
      <c r="P1242" s="25">
        <f>MAX(0,N1242*(1+inputs!$B$33)-MAX(0,inputs!$B$31*(O1242-inputs!$B$30)))</f>
        <v>45508.219018624972</v>
      </c>
      <c r="Q1242" s="26">
        <f t="shared" si="250"/>
        <v>54666.666666666664</v>
      </c>
      <c r="R1242" s="25">
        <f>MAX(0,P1242*(1+inputs!$B$33)-MAX(0,inputs!$B$31*(Q1242-inputs!$B$30)))</f>
        <v>43087.402303904339</v>
      </c>
      <c r="S1242" s="26">
        <f t="shared" si="251"/>
        <v>66222.222222222219</v>
      </c>
      <c r="T1242" s="25">
        <f>MAX(0,R1242*(1+inputs!$B$33)-MAX(0,inputs!$B$31*(S1242-inputs!$B$30)))</f>
        <v>39590.273338462895</v>
      </c>
      <c r="U1242" s="26">
        <f t="shared" si="252"/>
        <v>77777.777777777781</v>
      </c>
      <c r="V1242" s="25">
        <f>MAX(0,T1242*(1+inputs!$B$33)-MAX(0,inputs!$B$31*(U1242-inputs!$B$30)))</f>
        <v>35000.687438539833</v>
      </c>
      <c r="W1242" s="26">
        <f t="shared" si="253"/>
        <v>89333.333333333328</v>
      </c>
      <c r="X1242" s="25">
        <f>MAX(0,V1242*(1+inputs!$B$33)-MAX(0,inputs!$B$31*(W1242-inputs!$B$30)))</f>
        <v>29302.257750117929</v>
      </c>
      <c r="Y1242" s="26">
        <f t="shared" si="254"/>
        <v>100888.88888888889</v>
      </c>
      <c r="Z1242" s="25">
        <f>MAX(0,X1242*(1+inputs!$B$33)-MAX(0,inputs!$B$31*(Y1242-inputs!$B$30)))</f>
        <v>22478.351616369695</v>
      </c>
      <c r="AA1242" s="25">
        <f>MAX(0,Y1242*(1+inputs!$B$33)-MAX(0,inputs!$B$31*(Z1242-inputs!$B$30)))</f>
        <v>102195.73057674895</v>
      </c>
      <c r="AB1242" s="26">
        <f t="shared" si="255"/>
        <v>124000</v>
      </c>
      <c r="AC1242" s="25">
        <f>MAX(0,AA1242*(1+inputs!$B$33)-MAX(0,inputs!$B$31*(AB1242-inputs!$B$30)))</f>
        <v>94385.226535400172</v>
      </c>
      <c r="AD1242" s="26">
        <f>IF(inputs!$B$27="YES",MAX(0,inputs!$B$31*(AB1242-inputs!$B$30)),0)</f>
        <v>0</v>
      </c>
      <c r="AE1242" s="3">
        <f t="shared" si="256"/>
        <v>50938.05</v>
      </c>
      <c r="AF1242" s="1">
        <f t="shared" si="259"/>
        <v>0.62</v>
      </c>
      <c r="AG1242" s="8">
        <f t="shared" si="257"/>
        <v>73061.95</v>
      </c>
    </row>
    <row r="1243" spans="1:33" x14ac:dyDescent="0.2">
      <c r="A1243" s="11">
        <f t="shared" si="258"/>
        <v>124100</v>
      </c>
      <c r="B1243" s="15">
        <f>inputs!$C$3-MAX(0,MIN((calculations!A1243-inputs!$B$8)*0.5,inputs!$C$3))+IF(AND(inputs!$B$23="YES",A1243&lt;=inputs!$B$25),inputs!$B$24,0)</f>
        <v>520</v>
      </c>
      <c r="C1243" s="15">
        <f>MAX(0,MIN(A1243-B1243,inputs!$C$4)*inputs!$B$3)</f>
        <v>7540.2000000000007</v>
      </c>
      <c r="D1243" s="16">
        <f>MAX(0,(MIN(A1243,inputs!$C$5)-(inputs!$C$4+B1243))*inputs!$B$4)</f>
        <v>34351.599999999999</v>
      </c>
      <c r="E1243" s="16">
        <f>MAX(0, (calculations!A1243-inputs!$C$5)*inputs!$B$5)</f>
        <v>0</v>
      </c>
      <c r="F1243" s="19">
        <f>MAX(0,inputs!$B$13*(MIN(calculations!A1243,inputs!$C$14)-inputs!$C$13))+MAX(0,inputs!$B$14*(calculations!A1243-inputs!$C$14))</f>
        <v>6471.85</v>
      </c>
      <c r="G1243" s="22">
        <f>MAX(MIN((calculations!A1243-inputs!$B$21)/10000,100%),0) * inputs!$B$18</f>
        <v>2636.4</v>
      </c>
      <c r="H1243" s="22">
        <f>IF(AND(inputs!$B$35="YES", calculations!A1243&gt;=inputs!$B$36,calculations!A1243&lt;inputs!$B$37),inputs!$B$38*MIN(2,inputs!$B$17),0)</f>
        <v>0</v>
      </c>
      <c r="I1243" s="25">
        <f>MIN(inputs!$B$32,A1243)</f>
        <v>20000</v>
      </c>
      <c r="J1243" s="25">
        <f>inputs!$B$29*(1+inputs!$B$33)-MAX(0,inputs!$B$31*(I1243-inputs!$B$30))</f>
        <v>46486.999999999993</v>
      </c>
      <c r="K1243" s="26">
        <f t="shared" si="247"/>
        <v>20000</v>
      </c>
      <c r="L1243" s="25">
        <f>MAX(0,J1243*(1+inputs!$B$33)-MAX(0,inputs!$B$31*(K1243-inputs!$B$30)))</f>
        <v>47184.304999999986</v>
      </c>
      <c r="M1243" s="26">
        <f t="shared" si="248"/>
        <v>31566.666666666664</v>
      </c>
      <c r="N1243" s="25">
        <f>MAX(0,L1243*(1+inputs!$B$33)-MAX(0,inputs!$B$31*(M1243-inputs!$B$30)))</f>
        <v>46867.629574999977</v>
      </c>
      <c r="O1243" s="26">
        <f t="shared" si="249"/>
        <v>43133.333333333328</v>
      </c>
      <c r="P1243" s="25">
        <f>MAX(0,N1243*(1+inputs!$B$33)-MAX(0,inputs!$B$31*(O1243-inputs!$B$30)))</f>
        <v>45505.204018624972</v>
      </c>
      <c r="Q1243" s="26">
        <f t="shared" si="250"/>
        <v>54700</v>
      </c>
      <c r="R1243" s="25">
        <f>MAX(0,P1243*(1+inputs!$B$33)-MAX(0,inputs!$B$31*(Q1243-inputs!$B$30)))</f>
        <v>43081.342078904338</v>
      </c>
      <c r="S1243" s="26">
        <f t="shared" si="251"/>
        <v>66266.666666666657</v>
      </c>
      <c r="T1243" s="25">
        <f>MAX(0,R1243*(1+inputs!$B$33)-MAX(0,inputs!$B$31*(S1243-inputs!$B$30)))</f>
        <v>39580.122210087895</v>
      </c>
      <c r="U1243" s="26">
        <f t="shared" si="252"/>
        <v>77833.333333333343</v>
      </c>
      <c r="V1243" s="25">
        <f>MAX(0,T1243*(1+inputs!$B$33)-MAX(0,inputs!$B$31*(U1243-inputs!$B$30)))</f>
        <v>34985.38404323921</v>
      </c>
      <c r="W1243" s="26">
        <f t="shared" si="253"/>
        <v>89400</v>
      </c>
      <c r="X1243" s="25">
        <f>MAX(0,V1243*(1+inputs!$B$33)-MAX(0,inputs!$B$31*(W1243-inputs!$B$30)))</f>
        <v>29280.724803887799</v>
      </c>
      <c r="Y1243" s="26">
        <f t="shared" si="254"/>
        <v>100966.66666666667</v>
      </c>
      <c r="Z1243" s="25">
        <f>MAX(0,X1243*(1+inputs!$B$33)-MAX(0,inputs!$B$31*(Y1243-inputs!$B$30)))</f>
        <v>22449.495675946113</v>
      </c>
      <c r="AA1243" s="25">
        <f>MAX(0,Y1243*(1+inputs!$B$33)-MAX(0,inputs!$B$31*(Z1243-inputs!$B$30)))</f>
        <v>102277.2720558315</v>
      </c>
      <c r="AB1243" s="26">
        <f t="shared" si="255"/>
        <v>124100</v>
      </c>
      <c r="AC1243" s="25">
        <f>MAX(0,AA1243*(1+inputs!$B$33)-MAX(0,inputs!$B$31*(AB1243-inputs!$B$30)))</f>
        <v>94458.991136668963</v>
      </c>
      <c r="AD1243" s="26">
        <f>IF(inputs!$B$27="YES",MAX(0,inputs!$B$31*(AB1243-inputs!$B$30)),0)</f>
        <v>0</v>
      </c>
      <c r="AE1243" s="3">
        <f t="shared" si="256"/>
        <v>51000.05</v>
      </c>
      <c r="AF1243" s="1">
        <f t="shared" si="259"/>
        <v>0.62</v>
      </c>
      <c r="AG1243" s="8">
        <f t="shared" si="257"/>
        <v>73099.95</v>
      </c>
    </row>
    <row r="1244" spans="1:33" x14ac:dyDescent="0.2">
      <c r="A1244" s="11">
        <f t="shared" si="258"/>
        <v>124200</v>
      </c>
      <c r="B1244" s="15">
        <f>inputs!$C$3-MAX(0,MIN((calculations!A1244-inputs!$B$8)*0.5,inputs!$C$3))+IF(AND(inputs!$B$23="YES",A1244&lt;=inputs!$B$25),inputs!$B$24,0)</f>
        <v>470</v>
      </c>
      <c r="C1244" s="15">
        <f>MAX(0,MIN(A1244-B1244,inputs!$C$4)*inputs!$B$3)</f>
        <v>7540.2000000000007</v>
      </c>
      <c r="D1244" s="16">
        <f>MAX(0,(MIN(A1244,inputs!$C$5)-(inputs!$C$4+B1244))*inputs!$B$4)</f>
        <v>34411.599999999999</v>
      </c>
      <c r="E1244" s="16">
        <f>MAX(0, (calculations!A1244-inputs!$C$5)*inputs!$B$5)</f>
        <v>0</v>
      </c>
      <c r="F1244" s="19">
        <f>MAX(0,inputs!$B$13*(MIN(calculations!A1244,inputs!$C$14)-inputs!$C$13))+MAX(0,inputs!$B$14*(calculations!A1244-inputs!$C$14))</f>
        <v>6473.85</v>
      </c>
      <c r="G1244" s="22">
        <f>MAX(MIN((calculations!A1244-inputs!$B$21)/10000,100%),0) * inputs!$B$18</f>
        <v>2636.4</v>
      </c>
      <c r="H1244" s="22">
        <f>IF(AND(inputs!$B$35="YES", calculations!A1244&gt;=inputs!$B$36,calculations!A1244&lt;inputs!$B$37),inputs!$B$38*MIN(2,inputs!$B$17),0)</f>
        <v>0</v>
      </c>
      <c r="I1244" s="25">
        <f>MIN(inputs!$B$32,A1244)</f>
        <v>20000</v>
      </c>
      <c r="J1244" s="25">
        <f>inputs!$B$29*(1+inputs!$B$33)-MAX(0,inputs!$B$31*(I1244-inputs!$B$30))</f>
        <v>46486.999999999993</v>
      </c>
      <c r="K1244" s="26">
        <f t="shared" si="247"/>
        <v>20000</v>
      </c>
      <c r="L1244" s="25">
        <f>MAX(0,J1244*(1+inputs!$B$33)-MAX(0,inputs!$B$31*(K1244-inputs!$B$30)))</f>
        <v>47184.304999999986</v>
      </c>
      <c r="M1244" s="26">
        <f t="shared" si="248"/>
        <v>31577.777777777777</v>
      </c>
      <c r="N1244" s="25">
        <f>MAX(0,L1244*(1+inputs!$B$33)-MAX(0,inputs!$B$31*(M1244-inputs!$B$30)))</f>
        <v>46866.629574999977</v>
      </c>
      <c r="O1244" s="26">
        <f t="shared" si="249"/>
        <v>43155.555555555555</v>
      </c>
      <c r="P1244" s="25">
        <f>MAX(0,N1244*(1+inputs!$B$33)-MAX(0,inputs!$B$31*(O1244-inputs!$B$30)))</f>
        <v>45502.189018624973</v>
      </c>
      <c r="Q1244" s="26">
        <f t="shared" si="250"/>
        <v>54733.333333333336</v>
      </c>
      <c r="R1244" s="25">
        <f>MAX(0,P1244*(1+inputs!$B$33)-MAX(0,inputs!$B$31*(Q1244-inputs!$B$30)))</f>
        <v>43075.281853904344</v>
      </c>
      <c r="S1244" s="26">
        <f t="shared" si="251"/>
        <v>66311.111111111109</v>
      </c>
      <c r="T1244" s="25">
        <f>MAX(0,R1244*(1+inputs!$B$33)-MAX(0,inputs!$B$31*(S1244-inputs!$B$30)))</f>
        <v>39569.971081712902</v>
      </c>
      <c r="U1244" s="26">
        <f t="shared" si="252"/>
        <v>77888.888888888891</v>
      </c>
      <c r="V1244" s="25">
        <f>MAX(0,T1244*(1+inputs!$B$33)-MAX(0,inputs!$B$31*(U1244-inputs!$B$30)))</f>
        <v>34970.080647938586</v>
      </c>
      <c r="W1244" s="26">
        <f t="shared" si="253"/>
        <v>89466.666666666672</v>
      </c>
      <c r="X1244" s="25">
        <f>MAX(0,V1244*(1+inputs!$B$33)-MAX(0,inputs!$B$31*(W1244-inputs!$B$30)))</f>
        <v>29259.191857657657</v>
      </c>
      <c r="Y1244" s="26">
        <f t="shared" si="254"/>
        <v>101044.44444444444</v>
      </c>
      <c r="Z1244" s="25">
        <f>MAX(0,X1244*(1+inputs!$B$33)-MAX(0,inputs!$B$31*(Y1244-inputs!$B$30)))</f>
        <v>22420.63973552252</v>
      </c>
      <c r="AA1244" s="25">
        <f>MAX(0,Y1244*(1+inputs!$B$33)-MAX(0,inputs!$B$31*(Z1244-inputs!$B$30)))</f>
        <v>102358.81353491406</v>
      </c>
      <c r="AB1244" s="26">
        <f t="shared" si="255"/>
        <v>124200</v>
      </c>
      <c r="AC1244" s="25">
        <f>MAX(0,AA1244*(1+inputs!$B$33)-MAX(0,inputs!$B$31*(AB1244-inputs!$B$30)))</f>
        <v>94532.755737937769</v>
      </c>
      <c r="AD1244" s="26">
        <f>IF(inputs!$B$27="YES",MAX(0,inputs!$B$31*(AB1244-inputs!$B$30)),0)</f>
        <v>0</v>
      </c>
      <c r="AE1244" s="3">
        <f t="shared" si="256"/>
        <v>51062.05</v>
      </c>
      <c r="AF1244" s="1">
        <f t="shared" si="259"/>
        <v>0.62</v>
      </c>
      <c r="AG1244" s="8">
        <f t="shared" si="257"/>
        <v>73137.95</v>
      </c>
    </row>
    <row r="1245" spans="1:33" x14ac:dyDescent="0.2">
      <c r="A1245" s="11">
        <f t="shared" si="258"/>
        <v>124300</v>
      </c>
      <c r="B1245" s="15">
        <f>inputs!$C$3-MAX(0,MIN((calculations!A1245-inputs!$B$8)*0.5,inputs!$C$3))+IF(AND(inputs!$B$23="YES",A1245&lt;=inputs!$B$25),inputs!$B$24,0)</f>
        <v>420</v>
      </c>
      <c r="C1245" s="15">
        <f>MAX(0,MIN(A1245-B1245,inputs!$C$4)*inputs!$B$3)</f>
        <v>7540.2000000000007</v>
      </c>
      <c r="D1245" s="16">
        <f>MAX(0,(MIN(A1245,inputs!$C$5)-(inputs!$C$4+B1245))*inputs!$B$4)</f>
        <v>34471.599999999999</v>
      </c>
      <c r="E1245" s="16">
        <f>MAX(0, (calculations!A1245-inputs!$C$5)*inputs!$B$5)</f>
        <v>0</v>
      </c>
      <c r="F1245" s="19">
        <f>MAX(0,inputs!$B$13*(MIN(calculations!A1245,inputs!$C$14)-inputs!$C$13))+MAX(0,inputs!$B$14*(calculations!A1245-inputs!$C$14))</f>
        <v>6475.85</v>
      </c>
      <c r="G1245" s="22">
        <f>MAX(MIN((calculations!A1245-inputs!$B$21)/10000,100%),0) * inputs!$B$18</f>
        <v>2636.4</v>
      </c>
      <c r="H1245" s="22">
        <f>IF(AND(inputs!$B$35="YES", calculations!A1245&gt;=inputs!$B$36,calculations!A1245&lt;inputs!$B$37),inputs!$B$38*MIN(2,inputs!$B$17),0)</f>
        <v>0</v>
      </c>
      <c r="I1245" s="25">
        <f>MIN(inputs!$B$32,A1245)</f>
        <v>20000</v>
      </c>
      <c r="J1245" s="25">
        <f>inputs!$B$29*(1+inputs!$B$33)-MAX(0,inputs!$B$31*(I1245-inputs!$B$30))</f>
        <v>46486.999999999993</v>
      </c>
      <c r="K1245" s="26">
        <f t="shared" si="247"/>
        <v>20000</v>
      </c>
      <c r="L1245" s="25">
        <f>MAX(0,J1245*(1+inputs!$B$33)-MAX(0,inputs!$B$31*(K1245-inputs!$B$30)))</f>
        <v>47184.304999999986</v>
      </c>
      <c r="M1245" s="26">
        <f t="shared" si="248"/>
        <v>31588.888888888891</v>
      </c>
      <c r="N1245" s="25">
        <f>MAX(0,L1245*(1+inputs!$B$33)-MAX(0,inputs!$B$31*(M1245-inputs!$B$30)))</f>
        <v>46865.629574999977</v>
      </c>
      <c r="O1245" s="26">
        <f t="shared" si="249"/>
        <v>43177.777777777781</v>
      </c>
      <c r="P1245" s="25">
        <f>MAX(0,N1245*(1+inputs!$B$33)-MAX(0,inputs!$B$31*(O1245-inputs!$B$30)))</f>
        <v>45499.174018624974</v>
      </c>
      <c r="Q1245" s="26">
        <f t="shared" si="250"/>
        <v>54766.666666666664</v>
      </c>
      <c r="R1245" s="25">
        <f>MAX(0,P1245*(1+inputs!$B$33)-MAX(0,inputs!$B$31*(Q1245-inputs!$B$30)))</f>
        <v>43069.221628904343</v>
      </c>
      <c r="S1245" s="26">
        <f t="shared" si="251"/>
        <v>66355.555555555562</v>
      </c>
      <c r="T1245" s="25">
        <f>MAX(0,R1245*(1+inputs!$B$33)-MAX(0,inputs!$B$31*(S1245-inputs!$B$30)))</f>
        <v>39559.819953337901</v>
      </c>
      <c r="U1245" s="26">
        <f t="shared" si="252"/>
        <v>77944.444444444438</v>
      </c>
      <c r="V1245" s="25">
        <f>MAX(0,T1245*(1+inputs!$B$33)-MAX(0,inputs!$B$31*(U1245-inputs!$B$30)))</f>
        <v>34954.777252637963</v>
      </c>
      <c r="W1245" s="26">
        <f t="shared" si="253"/>
        <v>89533.333333333328</v>
      </c>
      <c r="X1245" s="25">
        <f>MAX(0,V1245*(1+inputs!$B$33)-MAX(0,inputs!$B$31*(W1245-inputs!$B$30)))</f>
        <v>29237.65891142753</v>
      </c>
      <c r="Y1245" s="26">
        <f t="shared" si="254"/>
        <v>101122.22222222222</v>
      </c>
      <c r="Z1245" s="25">
        <f>MAX(0,X1245*(1+inputs!$B$33)-MAX(0,inputs!$B$31*(Y1245-inputs!$B$30)))</f>
        <v>22391.783795098941</v>
      </c>
      <c r="AA1245" s="25">
        <f>MAX(0,Y1245*(1+inputs!$B$33)-MAX(0,inputs!$B$31*(Z1245-inputs!$B$30)))</f>
        <v>102440.35501399664</v>
      </c>
      <c r="AB1245" s="26">
        <f t="shared" si="255"/>
        <v>124300</v>
      </c>
      <c r="AC1245" s="25">
        <f>MAX(0,AA1245*(1+inputs!$B$33)-MAX(0,inputs!$B$31*(AB1245-inputs!$B$30)))</f>
        <v>94606.520339206574</v>
      </c>
      <c r="AD1245" s="26">
        <f>IF(inputs!$B$27="YES",MAX(0,inputs!$B$31*(AB1245-inputs!$B$30)),0)</f>
        <v>0</v>
      </c>
      <c r="AE1245" s="3">
        <f t="shared" si="256"/>
        <v>51124.05</v>
      </c>
      <c r="AF1245" s="1">
        <f t="shared" si="259"/>
        <v>0.62</v>
      </c>
      <c r="AG1245" s="8">
        <f t="shared" si="257"/>
        <v>73175.95</v>
      </c>
    </row>
    <row r="1246" spans="1:33" x14ac:dyDescent="0.2">
      <c r="A1246" s="11">
        <f t="shared" si="258"/>
        <v>124400</v>
      </c>
      <c r="B1246" s="15">
        <f>inputs!$C$3-MAX(0,MIN((calculations!A1246-inputs!$B$8)*0.5,inputs!$C$3))+IF(AND(inputs!$B$23="YES",A1246&lt;=inputs!$B$25),inputs!$B$24,0)</f>
        <v>370</v>
      </c>
      <c r="C1246" s="15">
        <f>MAX(0,MIN(A1246-B1246,inputs!$C$4)*inputs!$B$3)</f>
        <v>7540.2000000000007</v>
      </c>
      <c r="D1246" s="16">
        <f>MAX(0,(MIN(A1246,inputs!$C$5)-(inputs!$C$4+B1246))*inputs!$B$4)</f>
        <v>34531.599999999999</v>
      </c>
      <c r="E1246" s="16">
        <f>MAX(0, (calculations!A1246-inputs!$C$5)*inputs!$B$5)</f>
        <v>0</v>
      </c>
      <c r="F1246" s="19">
        <f>MAX(0,inputs!$B$13*(MIN(calculations!A1246,inputs!$C$14)-inputs!$C$13))+MAX(0,inputs!$B$14*(calculations!A1246-inputs!$C$14))</f>
        <v>6477.85</v>
      </c>
      <c r="G1246" s="22">
        <f>MAX(MIN((calculations!A1246-inputs!$B$21)/10000,100%),0) * inputs!$B$18</f>
        <v>2636.4</v>
      </c>
      <c r="H1246" s="22">
        <f>IF(AND(inputs!$B$35="YES", calculations!A1246&gt;=inputs!$B$36,calculations!A1246&lt;inputs!$B$37),inputs!$B$38*MIN(2,inputs!$B$17),0)</f>
        <v>0</v>
      </c>
      <c r="I1246" s="25">
        <f>MIN(inputs!$B$32,A1246)</f>
        <v>20000</v>
      </c>
      <c r="J1246" s="25">
        <f>inputs!$B$29*(1+inputs!$B$33)-MAX(0,inputs!$B$31*(I1246-inputs!$B$30))</f>
        <v>46486.999999999993</v>
      </c>
      <c r="K1246" s="26">
        <f t="shared" si="247"/>
        <v>20000</v>
      </c>
      <c r="L1246" s="25">
        <f>MAX(0,J1246*(1+inputs!$B$33)-MAX(0,inputs!$B$31*(K1246-inputs!$B$30)))</f>
        <v>47184.304999999986</v>
      </c>
      <c r="M1246" s="26">
        <f t="shared" si="248"/>
        <v>31600</v>
      </c>
      <c r="N1246" s="25">
        <f>MAX(0,L1246*(1+inputs!$B$33)-MAX(0,inputs!$B$31*(M1246-inputs!$B$30)))</f>
        <v>46864.629574999977</v>
      </c>
      <c r="O1246" s="26">
        <f t="shared" si="249"/>
        <v>43200</v>
      </c>
      <c r="P1246" s="25">
        <f>MAX(0,N1246*(1+inputs!$B$33)-MAX(0,inputs!$B$31*(O1246-inputs!$B$30)))</f>
        <v>45496.159018624967</v>
      </c>
      <c r="Q1246" s="26">
        <f t="shared" si="250"/>
        <v>54800</v>
      </c>
      <c r="R1246" s="25">
        <f>MAX(0,P1246*(1+inputs!$B$33)-MAX(0,inputs!$B$31*(Q1246-inputs!$B$30)))</f>
        <v>43063.161403904334</v>
      </c>
      <c r="S1246" s="26">
        <f t="shared" si="251"/>
        <v>66400</v>
      </c>
      <c r="T1246" s="25">
        <f>MAX(0,R1246*(1+inputs!$B$33)-MAX(0,inputs!$B$31*(S1246-inputs!$B$30)))</f>
        <v>39549.668824962893</v>
      </c>
      <c r="U1246" s="26">
        <f t="shared" si="252"/>
        <v>78000</v>
      </c>
      <c r="V1246" s="25">
        <f>MAX(0,T1246*(1+inputs!$B$33)-MAX(0,inputs!$B$31*(U1246-inputs!$B$30)))</f>
        <v>34939.473857337332</v>
      </c>
      <c r="W1246" s="26">
        <f t="shared" si="253"/>
        <v>89600</v>
      </c>
      <c r="X1246" s="25">
        <f>MAX(0,V1246*(1+inputs!$B$33)-MAX(0,inputs!$B$31*(W1246-inputs!$B$30)))</f>
        <v>29216.125965197392</v>
      </c>
      <c r="Y1246" s="26">
        <f t="shared" si="254"/>
        <v>101200</v>
      </c>
      <c r="Z1246" s="25">
        <f>MAX(0,X1246*(1+inputs!$B$33)-MAX(0,inputs!$B$31*(Y1246-inputs!$B$30)))</f>
        <v>22362.927854675352</v>
      </c>
      <c r="AA1246" s="25">
        <f>MAX(0,Y1246*(1+inputs!$B$33)-MAX(0,inputs!$B$31*(Z1246-inputs!$B$30)))</f>
        <v>102521.8964930792</v>
      </c>
      <c r="AB1246" s="26">
        <f t="shared" si="255"/>
        <v>124400</v>
      </c>
      <c r="AC1246" s="25">
        <f>MAX(0,AA1246*(1+inputs!$B$33)-MAX(0,inputs!$B$31*(AB1246-inputs!$B$30)))</f>
        <v>94680.28494047538</v>
      </c>
      <c r="AD1246" s="26">
        <f>IF(inputs!$B$27="YES",MAX(0,inputs!$B$31*(AB1246-inputs!$B$30)),0)</f>
        <v>0</v>
      </c>
      <c r="AE1246" s="3">
        <f t="shared" si="256"/>
        <v>51186.05</v>
      </c>
      <c r="AF1246" s="1">
        <f t="shared" si="259"/>
        <v>0.62</v>
      </c>
      <c r="AG1246" s="8">
        <f t="shared" si="257"/>
        <v>73213.95</v>
      </c>
    </row>
    <row r="1247" spans="1:33" x14ac:dyDescent="0.2">
      <c r="A1247" s="11">
        <f t="shared" si="258"/>
        <v>124500</v>
      </c>
      <c r="B1247" s="15">
        <f>inputs!$C$3-MAX(0,MIN((calculations!A1247-inputs!$B$8)*0.5,inputs!$C$3))+IF(AND(inputs!$B$23="YES",A1247&lt;=inputs!$B$25),inputs!$B$24,0)</f>
        <v>320</v>
      </c>
      <c r="C1247" s="15">
        <f>MAX(0,MIN(A1247-B1247,inputs!$C$4)*inputs!$B$3)</f>
        <v>7540.2000000000007</v>
      </c>
      <c r="D1247" s="16">
        <f>MAX(0,(MIN(A1247,inputs!$C$5)-(inputs!$C$4+B1247))*inputs!$B$4)</f>
        <v>34591.599999999999</v>
      </c>
      <c r="E1247" s="16">
        <f>MAX(0, (calculations!A1247-inputs!$C$5)*inputs!$B$5)</f>
        <v>0</v>
      </c>
      <c r="F1247" s="19">
        <f>MAX(0,inputs!$B$13*(MIN(calculations!A1247,inputs!$C$14)-inputs!$C$13))+MAX(0,inputs!$B$14*(calculations!A1247-inputs!$C$14))</f>
        <v>6479.85</v>
      </c>
      <c r="G1247" s="22">
        <f>MAX(MIN((calculations!A1247-inputs!$B$21)/10000,100%),0) * inputs!$B$18</f>
        <v>2636.4</v>
      </c>
      <c r="H1247" s="22">
        <f>IF(AND(inputs!$B$35="YES", calculations!A1247&gt;=inputs!$B$36,calculations!A1247&lt;inputs!$B$37),inputs!$B$38*MIN(2,inputs!$B$17),0)</f>
        <v>0</v>
      </c>
      <c r="I1247" s="25">
        <f>MIN(inputs!$B$32,A1247)</f>
        <v>20000</v>
      </c>
      <c r="J1247" s="25">
        <f>inputs!$B$29*(1+inputs!$B$33)-MAX(0,inputs!$B$31*(I1247-inputs!$B$30))</f>
        <v>46486.999999999993</v>
      </c>
      <c r="K1247" s="26">
        <f t="shared" si="247"/>
        <v>20000</v>
      </c>
      <c r="L1247" s="25">
        <f>MAX(0,J1247*(1+inputs!$B$33)-MAX(0,inputs!$B$31*(K1247-inputs!$B$30)))</f>
        <v>47184.304999999986</v>
      </c>
      <c r="M1247" s="26">
        <f t="shared" si="248"/>
        <v>31611.111111111109</v>
      </c>
      <c r="N1247" s="25">
        <f>MAX(0,L1247*(1+inputs!$B$33)-MAX(0,inputs!$B$31*(M1247-inputs!$B$30)))</f>
        <v>46863.629574999977</v>
      </c>
      <c r="O1247" s="26">
        <f t="shared" si="249"/>
        <v>43222.222222222219</v>
      </c>
      <c r="P1247" s="25">
        <f>MAX(0,N1247*(1+inputs!$B$33)-MAX(0,inputs!$B$31*(O1247-inputs!$B$30)))</f>
        <v>45493.144018624967</v>
      </c>
      <c r="Q1247" s="26">
        <f t="shared" si="250"/>
        <v>54833.333333333336</v>
      </c>
      <c r="R1247" s="25">
        <f>MAX(0,P1247*(1+inputs!$B$33)-MAX(0,inputs!$B$31*(Q1247-inputs!$B$30)))</f>
        <v>43057.101178904333</v>
      </c>
      <c r="S1247" s="26">
        <f t="shared" si="251"/>
        <v>66444.444444444438</v>
      </c>
      <c r="T1247" s="25">
        <f>MAX(0,R1247*(1+inputs!$B$33)-MAX(0,inputs!$B$31*(S1247-inputs!$B$30)))</f>
        <v>39539.517696587893</v>
      </c>
      <c r="U1247" s="26">
        <f t="shared" si="252"/>
        <v>78055.555555555562</v>
      </c>
      <c r="V1247" s="25">
        <f>MAX(0,T1247*(1+inputs!$B$33)-MAX(0,inputs!$B$31*(U1247-inputs!$B$30)))</f>
        <v>34924.170462036702</v>
      </c>
      <c r="W1247" s="26">
        <f t="shared" si="253"/>
        <v>89666.666666666672</v>
      </c>
      <c r="X1247" s="25">
        <f>MAX(0,V1247*(1+inputs!$B$33)-MAX(0,inputs!$B$31*(W1247-inputs!$B$30)))</f>
        <v>29194.593018967244</v>
      </c>
      <c r="Y1247" s="26">
        <f t="shared" si="254"/>
        <v>101277.77777777778</v>
      </c>
      <c r="Z1247" s="25">
        <f>MAX(0,X1247*(1+inputs!$B$33)-MAX(0,inputs!$B$31*(Y1247-inputs!$B$30)))</f>
        <v>22334.071914251752</v>
      </c>
      <c r="AA1247" s="25">
        <f>MAX(0,Y1247*(1+inputs!$B$33)-MAX(0,inputs!$B$31*(Z1247-inputs!$B$30)))</f>
        <v>102603.43797216177</v>
      </c>
      <c r="AB1247" s="26">
        <f t="shared" si="255"/>
        <v>124500</v>
      </c>
      <c r="AC1247" s="25">
        <f>MAX(0,AA1247*(1+inputs!$B$33)-MAX(0,inputs!$B$31*(AB1247-inputs!$B$30)))</f>
        <v>94754.049541744185</v>
      </c>
      <c r="AD1247" s="26">
        <f>IF(inputs!$B$27="YES",MAX(0,inputs!$B$31*(AB1247-inputs!$B$30)),0)</f>
        <v>0</v>
      </c>
      <c r="AE1247" s="3">
        <f t="shared" si="256"/>
        <v>51248.05</v>
      </c>
      <c r="AF1247" s="1">
        <f t="shared" si="259"/>
        <v>0.62</v>
      </c>
      <c r="AG1247" s="8">
        <f t="shared" si="257"/>
        <v>73251.95</v>
      </c>
    </row>
    <row r="1248" spans="1:33" x14ac:dyDescent="0.2">
      <c r="A1248" s="11">
        <f t="shared" si="258"/>
        <v>124600</v>
      </c>
      <c r="B1248" s="15">
        <f>inputs!$C$3-MAX(0,MIN((calculations!A1248-inputs!$B$8)*0.5,inputs!$C$3))+IF(AND(inputs!$B$23="YES",A1248&lt;=inputs!$B$25),inputs!$B$24,0)</f>
        <v>270</v>
      </c>
      <c r="C1248" s="15">
        <f>MAX(0,MIN(A1248-B1248,inputs!$C$4)*inputs!$B$3)</f>
        <v>7540.2000000000007</v>
      </c>
      <c r="D1248" s="16">
        <f>MAX(0,(MIN(A1248,inputs!$C$5)-(inputs!$C$4+B1248))*inputs!$B$4)</f>
        <v>34651.599999999999</v>
      </c>
      <c r="E1248" s="16">
        <f>MAX(0, (calculations!A1248-inputs!$C$5)*inputs!$B$5)</f>
        <v>0</v>
      </c>
      <c r="F1248" s="19">
        <f>MAX(0,inputs!$B$13*(MIN(calculations!A1248,inputs!$C$14)-inputs!$C$13))+MAX(0,inputs!$B$14*(calculations!A1248-inputs!$C$14))</f>
        <v>6481.85</v>
      </c>
      <c r="G1248" s="22">
        <f>MAX(MIN((calculations!A1248-inputs!$B$21)/10000,100%),0) * inputs!$B$18</f>
        <v>2636.4</v>
      </c>
      <c r="H1248" s="22">
        <f>IF(AND(inputs!$B$35="YES", calculations!A1248&gt;=inputs!$B$36,calculations!A1248&lt;inputs!$B$37),inputs!$B$38*MIN(2,inputs!$B$17),0)</f>
        <v>0</v>
      </c>
      <c r="I1248" s="25">
        <f>MIN(inputs!$B$32,A1248)</f>
        <v>20000</v>
      </c>
      <c r="J1248" s="25">
        <f>inputs!$B$29*(1+inputs!$B$33)-MAX(0,inputs!$B$31*(I1248-inputs!$B$30))</f>
        <v>46486.999999999993</v>
      </c>
      <c r="K1248" s="26">
        <f t="shared" si="247"/>
        <v>20000</v>
      </c>
      <c r="L1248" s="25">
        <f>MAX(0,J1248*(1+inputs!$B$33)-MAX(0,inputs!$B$31*(K1248-inputs!$B$30)))</f>
        <v>47184.304999999986</v>
      </c>
      <c r="M1248" s="26">
        <f t="shared" si="248"/>
        <v>31622.222222222223</v>
      </c>
      <c r="N1248" s="25">
        <f>MAX(0,L1248*(1+inputs!$B$33)-MAX(0,inputs!$B$31*(M1248-inputs!$B$30)))</f>
        <v>46862.629574999977</v>
      </c>
      <c r="O1248" s="26">
        <f t="shared" si="249"/>
        <v>43244.444444444445</v>
      </c>
      <c r="P1248" s="25">
        <f>MAX(0,N1248*(1+inputs!$B$33)-MAX(0,inputs!$B$31*(O1248-inputs!$B$30)))</f>
        <v>45490.129018624968</v>
      </c>
      <c r="Q1248" s="26">
        <f t="shared" si="250"/>
        <v>54866.666666666664</v>
      </c>
      <c r="R1248" s="25">
        <f>MAX(0,P1248*(1+inputs!$B$33)-MAX(0,inputs!$B$31*(Q1248-inputs!$B$30)))</f>
        <v>43051.040953904332</v>
      </c>
      <c r="S1248" s="26">
        <f t="shared" si="251"/>
        <v>66488.888888888891</v>
      </c>
      <c r="T1248" s="25">
        <f>MAX(0,R1248*(1+inputs!$B$33)-MAX(0,inputs!$B$31*(S1248-inputs!$B$30)))</f>
        <v>39529.366568212892</v>
      </c>
      <c r="U1248" s="26">
        <f t="shared" si="252"/>
        <v>78111.111111111109</v>
      </c>
      <c r="V1248" s="25">
        <f>MAX(0,T1248*(1+inputs!$B$33)-MAX(0,inputs!$B$31*(U1248-inputs!$B$30)))</f>
        <v>34908.867066736078</v>
      </c>
      <c r="W1248" s="26">
        <f t="shared" si="253"/>
        <v>89733.333333333328</v>
      </c>
      <c r="X1248" s="25">
        <f>MAX(0,V1248*(1+inputs!$B$33)-MAX(0,inputs!$B$31*(W1248-inputs!$B$30)))</f>
        <v>29173.060072737117</v>
      </c>
      <c r="Y1248" s="26">
        <f t="shared" si="254"/>
        <v>101355.55555555556</v>
      </c>
      <c r="Z1248" s="25">
        <f>MAX(0,X1248*(1+inputs!$B$33)-MAX(0,inputs!$B$31*(Y1248-inputs!$B$30)))</f>
        <v>22305.21597382817</v>
      </c>
      <c r="AA1248" s="25">
        <f>MAX(0,Y1248*(1+inputs!$B$33)-MAX(0,inputs!$B$31*(Z1248-inputs!$B$30)))</f>
        <v>102684.97945124436</v>
      </c>
      <c r="AB1248" s="26">
        <f t="shared" si="255"/>
        <v>124600</v>
      </c>
      <c r="AC1248" s="25">
        <f>MAX(0,AA1248*(1+inputs!$B$33)-MAX(0,inputs!$B$31*(AB1248-inputs!$B$30)))</f>
        <v>94827.81414301302</v>
      </c>
      <c r="AD1248" s="26">
        <f>IF(inputs!$B$27="YES",MAX(0,inputs!$B$31*(AB1248-inputs!$B$30)),0)</f>
        <v>0</v>
      </c>
      <c r="AE1248" s="3">
        <f t="shared" si="256"/>
        <v>51310.05</v>
      </c>
      <c r="AF1248" s="1">
        <f t="shared" si="259"/>
        <v>0.62</v>
      </c>
      <c r="AG1248" s="8">
        <f t="shared" si="257"/>
        <v>73289.95</v>
      </c>
    </row>
    <row r="1249" spans="1:33" x14ac:dyDescent="0.2">
      <c r="A1249" s="11">
        <f t="shared" si="258"/>
        <v>124700</v>
      </c>
      <c r="B1249" s="15">
        <f>inputs!$C$3-MAX(0,MIN((calculations!A1249-inputs!$B$8)*0.5,inputs!$C$3))+IF(AND(inputs!$B$23="YES",A1249&lt;=inputs!$B$25),inputs!$B$24,0)</f>
        <v>220</v>
      </c>
      <c r="C1249" s="15">
        <f>MAX(0,MIN(A1249-B1249,inputs!$C$4)*inputs!$B$3)</f>
        <v>7540.2000000000007</v>
      </c>
      <c r="D1249" s="16">
        <f>MAX(0,(MIN(A1249,inputs!$C$5)-(inputs!$C$4+B1249))*inputs!$B$4)</f>
        <v>34711.599999999999</v>
      </c>
      <c r="E1249" s="16">
        <f>MAX(0, (calculations!A1249-inputs!$C$5)*inputs!$B$5)</f>
        <v>0</v>
      </c>
      <c r="F1249" s="19">
        <f>MAX(0,inputs!$B$13*(MIN(calculations!A1249,inputs!$C$14)-inputs!$C$13))+MAX(0,inputs!$B$14*(calculations!A1249-inputs!$C$14))</f>
        <v>6483.85</v>
      </c>
      <c r="G1249" s="22">
        <f>MAX(MIN((calculations!A1249-inputs!$B$21)/10000,100%),0) * inputs!$B$18</f>
        <v>2636.4</v>
      </c>
      <c r="H1249" s="22">
        <f>IF(AND(inputs!$B$35="YES", calculations!A1249&gt;=inputs!$B$36,calculations!A1249&lt;inputs!$B$37),inputs!$B$38*MIN(2,inputs!$B$17),0)</f>
        <v>0</v>
      </c>
      <c r="I1249" s="25">
        <f>MIN(inputs!$B$32,A1249)</f>
        <v>20000</v>
      </c>
      <c r="J1249" s="25">
        <f>inputs!$B$29*(1+inputs!$B$33)-MAX(0,inputs!$B$31*(I1249-inputs!$B$30))</f>
        <v>46486.999999999993</v>
      </c>
      <c r="K1249" s="26">
        <f t="shared" si="247"/>
        <v>20000</v>
      </c>
      <c r="L1249" s="25">
        <f>MAX(0,J1249*(1+inputs!$B$33)-MAX(0,inputs!$B$31*(K1249-inputs!$B$30)))</f>
        <v>47184.304999999986</v>
      </c>
      <c r="M1249" s="26">
        <f t="shared" si="248"/>
        <v>31633.333333333336</v>
      </c>
      <c r="N1249" s="25">
        <f>MAX(0,L1249*(1+inputs!$B$33)-MAX(0,inputs!$B$31*(M1249-inputs!$B$30)))</f>
        <v>46861.629574999977</v>
      </c>
      <c r="O1249" s="26">
        <f t="shared" si="249"/>
        <v>43266.666666666672</v>
      </c>
      <c r="P1249" s="25">
        <f>MAX(0,N1249*(1+inputs!$B$33)-MAX(0,inputs!$B$31*(O1249-inputs!$B$30)))</f>
        <v>45487.114018624969</v>
      </c>
      <c r="Q1249" s="26">
        <f t="shared" si="250"/>
        <v>54900</v>
      </c>
      <c r="R1249" s="25">
        <f>MAX(0,P1249*(1+inputs!$B$33)-MAX(0,inputs!$B$31*(Q1249-inputs!$B$30)))</f>
        <v>43044.980728904338</v>
      </c>
      <c r="S1249" s="26">
        <f t="shared" si="251"/>
        <v>66533.333333333343</v>
      </c>
      <c r="T1249" s="25">
        <f>MAX(0,R1249*(1+inputs!$B$33)-MAX(0,inputs!$B$31*(S1249-inputs!$B$30)))</f>
        <v>39519.215439837899</v>
      </c>
      <c r="U1249" s="26">
        <f t="shared" si="252"/>
        <v>78166.666666666657</v>
      </c>
      <c r="V1249" s="25">
        <f>MAX(0,T1249*(1+inputs!$B$33)-MAX(0,inputs!$B$31*(U1249-inputs!$B$30)))</f>
        <v>34893.563671435462</v>
      </c>
      <c r="W1249" s="26">
        <f t="shared" si="253"/>
        <v>89800</v>
      </c>
      <c r="X1249" s="25">
        <f>MAX(0,V1249*(1+inputs!$B$33)-MAX(0,inputs!$B$31*(W1249-inputs!$B$30)))</f>
        <v>29151.527126506993</v>
      </c>
      <c r="Y1249" s="26">
        <f t="shared" si="254"/>
        <v>101433.33333333333</v>
      </c>
      <c r="Z1249" s="25">
        <f>MAX(0,X1249*(1+inputs!$B$33)-MAX(0,inputs!$B$31*(Y1249-inputs!$B$30)))</f>
        <v>22276.360033404595</v>
      </c>
      <c r="AA1249" s="25">
        <f>MAX(0,Y1249*(1+inputs!$B$33)-MAX(0,inputs!$B$31*(Z1249-inputs!$B$30)))</f>
        <v>102766.52093032691</v>
      </c>
      <c r="AB1249" s="26">
        <f t="shared" si="255"/>
        <v>124700</v>
      </c>
      <c r="AC1249" s="25">
        <f>MAX(0,AA1249*(1+inputs!$B$33)-MAX(0,inputs!$B$31*(AB1249-inputs!$B$30)))</f>
        <v>94901.578744281796</v>
      </c>
      <c r="AD1249" s="26">
        <f>IF(inputs!$B$27="YES",MAX(0,inputs!$B$31*(AB1249-inputs!$B$30)),0)</f>
        <v>0</v>
      </c>
      <c r="AE1249" s="3">
        <f t="shared" si="256"/>
        <v>51372.05</v>
      </c>
      <c r="AF1249" s="1">
        <f t="shared" si="259"/>
        <v>0.62</v>
      </c>
      <c r="AG1249" s="8">
        <f t="shared" si="257"/>
        <v>73327.95</v>
      </c>
    </row>
    <row r="1250" spans="1:33" x14ac:dyDescent="0.2">
      <c r="A1250" s="11">
        <f t="shared" si="258"/>
        <v>124800</v>
      </c>
      <c r="B1250" s="15">
        <f>inputs!$C$3-MAX(0,MIN((calculations!A1250-inputs!$B$8)*0.5,inputs!$C$3))+IF(AND(inputs!$B$23="YES",A1250&lt;=inputs!$B$25),inputs!$B$24,0)</f>
        <v>170</v>
      </c>
      <c r="C1250" s="15">
        <f>MAX(0,MIN(A1250-B1250,inputs!$C$4)*inputs!$B$3)</f>
        <v>7540.2000000000007</v>
      </c>
      <c r="D1250" s="16">
        <f>MAX(0,(MIN(A1250,inputs!$C$5)-(inputs!$C$4+B1250))*inputs!$B$4)</f>
        <v>34771.599999999999</v>
      </c>
      <c r="E1250" s="16">
        <f>MAX(0, (calculations!A1250-inputs!$C$5)*inputs!$B$5)</f>
        <v>0</v>
      </c>
      <c r="F1250" s="19">
        <f>MAX(0,inputs!$B$13*(MIN(calculations!A1250,inputs!$C$14)-inputs!$C$13))+MAX(0,inputs!$B$14*(calculations!A1250-inputs!$C$14))</f>
        <v>6485.85</v>
      </c>
      <c r="G1250" s="22">
        <f>MAX(MIN((calculations!A1250-inputs!$B$21)/10000,100%),0) * inputs!$B$18</f>
        <v>2636.4</v>
      </c>
      <c r="H1250" s="22">
        <f>IF(AND(inputs!$B$35="YES", calculations!A1250&gt;=inputs!$B$36,calculations!A1250&lt;inputs!$B$37),inputs!$B$38*MIN(2,inputs!$B$17),0)</f>
        <v>0</v>
      </c>
      <c r="I1250" s="25">
        <f>MIN(inputs!$B$32,A1250)</f>
        <v>20000</v>
      </c>
      <c r="J1250" s="25">
        <f>inputs!$B$29*(1+inputs!$B$33)-MAX(0,inputs!$B$31*(I1250-inputs!$B$30))</f>
        <v>46486.999999999993</v>
      </c>
      <c r="K1250" s="26">
        <f t="shared" si="247"/>
        <v>20000</v>
      </c>
      <c r="L1250" s="25">
        <f>MAX(0,J1250*(1+inputs!$B$33)-MAX(0,inputs!$B$31*(K1250-inputs!$B$30)))</f>
        <v>47184.304999999986</v>
      </c>
      <c r="M1250" s="26">
        <f t="shared" si="248"/>
        <v>31644.444444444445</v>
      </c>
      <c r="N1250" s="25">
        <f>MAX(0,L1250*(1+inputs!$B$33)-MAX(0,inputs!$B$31*(M1250-inputs!$B$30)))</f>
        <v>46860.629574999977</v>
      </c>
      <c r="O1250" s="26">
        <f t="shared" si="249"/>
        <v>43288.888888888891</v>
      </c>
      <c r="P1250" s="25">
        <f>MAX(0,N1250*(1+inputs!$B$33)-MAX(0,inputs!$B$31*(O1250-inputs!$B$30)))</f>
        <v>45484.099018624969</v>
      </c>
      <c r="Q1250" s="26">
        <f t="shared" si="250"/>
        <v>54933.333333333336</v>
      </c>
      <c r="R1250" s="25">
        <f>MAX(0,P1250*(1+inputs!$B$33)-MAX(0,inputs!$B$31*(Q1250-inputs!$B$30)))</f>
        <v>43038.920503904337</v>
      </c>
      <c r="S1250" s="26">
        <f t="shared" si="251"/>
        <v>66577.777777777781</v>
      </c>
      <c r="T1250" s="25">
        <f>MAX(0,R1250*(1+inputs!$B$33)-MAX(0,inputs!$B$31*(S1250-inputs!$B$30)))</f>
        <v>39509.064311462898</v>
      </c>
      <c r="U1250" s="26">
        <f t="shared" si="252"/>
        <v>78222.222222222219</v>
      </c>
      <c r="V1250" s="25">
        <f>MAX(0,T1250*(1+inputs!$B$33)-MAX(0,inputs!$B$31*(U1250-inputs!$B$30)))</f>
        <v>34878.260276134839</v>
      </c>
      <c r="W1250" s="26">
        <f t="shared" si="253"/>
        <v>89866.666666666672</v>
      </c>
      <c r="X1250" s="25">
        <f>MAX(0,V1250*(1+inputs!$B$33)-MAX(0,inputs!$B$31*(W1250-inputs!$B$30)))</f>
        <v>29129.994180276859</v>
      </c>
      <c r="Y1250" s="26">
        <f t="shared" si="254"/>
        <v>101511.11111111111</v>
      </c>
      <c r="Z1250" s="25">
        <f>MAX(0,X1250*(1+inputs!$B$33)-MAX(0,inputs!$B$31*(Y1250-inputs!$B$30)))</f>
        <v>22247.504092981009</v>
      </c>
      <c r="AA1250" s="25">
        <f>MAX(0,Y1250*(1+inputs!$B$33)-MAX(0,inputs!$B$31*(Z1250-inputs!$B$30)))</f>
        <v>102848.06240940948</v>
      </c>
      <c r="AB1250" s="26">
        <f t="shared" si="255"/>
        <v>124800</v>
      </c>
      <c r="AC1250" s="25">
        <f>MAX(0,AA1250*(1+inputs!$B$33)-MAX(0,inputs!$B$31*(AB1250-inputs!$B$30)))</f>
        <v>94975.343345550617</v>
      </c>
      <c r="AD1250" s="26">
        <f>IF(inputs!$B$27="YES",MAX(0,inputs!$B$31*(AB1250-inputs!$B$30)),0)</f>
        <v>0</v>
      </c>
      <c r="AE1250" s="3">
        <f t="shared" si="256"/>
        <v>51434.05</v>
      </c>
      <c r="AF1250" s="1">
        <f t="shared" si="259"/>
        <v>0.62</v>
      </c>
      <c r="AG1250" s="8">
        <f t="shared" si="257"/>
        <v>73365.95</v>
      </c>
    </row>
    <row r="1251" spans="1:33" x14ac:dyDescent="0.2">
      <c r="A1251" s="11">
        <f t="shared" si="258"/>
        <v>124900</v>
      </c>
      <c r="B1251" s="15">
        <f>inputs!$C$3-MAX(0,MIN((calculations!A1251-inputs!$B$8)*0.5,inputs!$C$3))+IF(AND(inputs!$B$23="YES",A1251&lt;=inputs!$B$25),inputs!$B$24,0)</f>
        <v>120</v>
      </c>
      <c r="C1251" s="15">
        <f>MAX(0,MIN(A1251-B1251,inputs!$C$4)*inputs!$B$3)</f>
        <v>7540.2000000000007</v>
      </c>
      <c r="D1251" s="16">
        <f>MAX(0,(MIN(A1251,inputs!$C$5)-(inputs!$C$4+B1251))*inputs!$B$4)</f>
        <v>34831.599999999999</v>
      </c>
      <c r="E1251" s="16">
        <f>MAX(0, (calculations!A1251-inputs!$C$5)*inputs!$B$5)</f>
        <v>0</v>
      </c>
      <c r="F1251" s="19">
        <f>MAX(0,inputs!$B$13*(MIN(calculations!A1251,inputs!$C$14)-inputs!$C$13))+MAX(0,inputs!$B$14*(calculations!A1251-inputs!$C$14))</f>
        <v>6487.85</v>
      </c>
      <c r="G1251" s="22">
        <f>MAX(MIN((calculations!A1251-inputs!$B$21)/10000,100%),0) * inputs!$B$18</f>
        <v>2636.4</v>
      </c>
      <c r="H1251" s="22">
        <f>IF(AND(inputs!$B$35="YES", calculations!A1251&gt;=inputs!$B$36,calculations!A1251&lt;inputs!$B$37),inputs!$B$38*MIN(2,inputs!$B$17),0)</f>
        <v>0</v>
      </c>
      <c r="I1251" s="25">
        <f>MIN(inputs!$B$32,A1251)</f>
        <v>20000</v>
      </c>
      <c r="J1251" s="25">
        <f>inputs!$B$29*(1+inputs!$B$33)-MAX(0,inputs!$B$31*(I1251-inputs!$B$30))</f>
        <v>46486.999999999993</v>
      </c>
      <c r="K1251" s="26">
        <f t="shared" si="247"/>
        <v>20000</v>
      </c>
      <c r="L1251" s="25">
        <f>MAX(0,J1251*(1+inputs!$B$33)-MAX(0,inputs!$B$31*(K1251-inputs!$B$30)))</f>
        <v>47184.304999999986</v>
      </c>
      <c r="M1251" s="26">
        <f t="shared" si="248"/>
        <v>31655.555555555555</v>
      </c>
      <c r="N1251" s="25">
        <f>MAX(0,L1251*(1+inputs!$B$33)-MAX(0,inputs!$B$31*(M1251-inputs!$B$30)))</f>
        <v>46859.629574999977</v>
      </c>
      <c r="O1251" s="26">
        <f t="shared" si="249"/>
        <v>43311.111111111109</v>
      </c>
      <c r="P1251" s="25">
        <f>MAX(0,N1251*(1+inputs!$B$33)-MAX(0,inputs!$B$31*(O1251-inputs!$B$30)))</f>
        <v>45481.08401862497</v>
      </c>
      <c r="Q1251" s="26">
        <f t="shared" si="250"/>
        <v>54966.666666666664</v>
      </c>
      <c r="R1251" s="25">
        <f>MAX(0,P1251*(1+inputs!$B$33)-MAX(0,inputs!$B$31*(Q1251-inputs!$B$30)))</f>
        <v>43032.860278904336</v>
      </c>
      <c r="S1251" s="26">
        <f t="shared" si="251"/>
        <v>66622.222222222219</v>
      </c>
      <c r="T1251" s="25">
        <f>MAX(0,R1251*(1+inputs!$B$33)-MAX(0,inputs!$B$31*(S1251-inputs!$B$30)))</f>
        <v>39498.913183087898</v>
      </c>
      <c r="U1251" s="26">
        <f t="shared" si="252"/>
        <v>78277.777777777781</v>
      </c>
      <c r="V1251" s="25">
        <f>MAX(0,T1251*(1+inputs!$B$33)-MAX(0,inputs!$B$31*(U1251-inputs!$B$30)))</f>
        <v>34862.956880834208</v>
      </c>
      <c r="W1251" s="26">
        <f t="shared" si="253"/>
        <v>89933.333333333328</v>
      </c>
      <c r="X1251" s="25">
        <f>MAX(0,V1251*(1+inputs!$B$33)-MAX(0,inputs!$B$31*(W1251-inputs!$B$30)))</f>
        <v>29108.461234046717</v>
      </c>
      <c r="Y1251" s="26">
        <f t="shared" si="254"/>
        <v>101588.88888888889</v>
      </c>
      <c r="Z1251" s="25">
        <f>MAX(0,X1251*(1+inputs!$B$33)-MAX(0,inputs!$B$31*(Y1251-inputs!$B$30)))</f>
        <v>22218.648152557416</v>
      </c>
      <c r="AA1251" s="25">
        <f>MAX(0,Y1251*(1+inputs!$B$33)-MAX(0,inputs!$B$31*(Z1251-inputs!$B$30)))</f>
        <v>102929.60388849206</v>
      </c>
      <c r="AB1251" s="26">
        <f t="shared" si="255"/>
        <v>124900</v>
      </c>
      <c r="AC1251" s="25">
        <f>MAX(0,AA1251*(1+inputs!$B$33)-MAX(0,inputs!$B$31*(AB1251-inputs!$B$30)))</f>
        <v>95049.107946819422</v>
      </c>
      <c r="AD1251" s="26">
        <f>IF(inputs!$B$27="YES",MAX(0,inputs!$B$31*(AB1251-inputs!$B$30)),0)</f>
        <v>0</v>
      </c>
      <c r="AE1251" s="3">
        <f t="shared" si="256"/>
        <v>51496.05</v>
      </c>
      <c r="AF1251" s="1">
        <f t="shared" si="259"/>
        <v>0.62</v>
      </c>
      <c r="AG1251" s="8">
        <f t="shared" si="257"/>
        <v>73403.95</v>
      </c>
    </row>
    <row r="1252" spans="1:33" x14ac:dyDescent="0.2">
      <c r="A1252" s="11">
        <f t="shared" si="258"/>
        <v>125000</v>
      </c>
      <c r="B1252" s="15">
        <f>inputs!$C$3-MAX(0,MIN((calculations!A1252-inputs!$B$8)*0.5,inputs!$C$3))+IF(AND(inputs!$B$23="YES",A1252&lt;=inputs!$B$25),inputs!$B$24,0)</f>
        <v>70</v>
      </c>
      <c r="C1252" s="15">
        <f>MAX(0,MIN(A1252-B1252,inputs!$C$4)*inputs!$B$3)</f>
        <v>7540.2000000000007</v>
      </c>
      <c r="D1252" s="16">
        <f>MAX(0,(MIN(A1252,inputs!$C$5)-(inputs!$C$4+B1252))*inputs!$B$4)</f>
        <v>34891.599999999999</v>
      </c>
      <c r="E1252" s="16">
        <f>MAX(0, (calculations!A1252-inputs!$C$5)*inputs!$B$5)</f>
        <v>0</v>
      </c>
      <c r="F1252" s="19">
        <f>MAX(0,inputs!$B$13*(MIN(calculations!A1252,inputs!$C$14)-inputs!$C$13))+MAX(0,inputs!$B$14*(calculations!A1252-inputs!$C$14))</f>
        <v>6489.85</v>
      </c>
      <c r="G1252" s="22">
        <f>MAX(MIN((calculations!A1252-inputs!$B$21)/10000,100%),0) * inputs!$B$18</f>
        <v>2636.4</v>
      </c>
      <c r="H1252" s="22">
        <f>IF(AND(inputs!$B$35="YES", calculations!A1252&gt;=inputs!$B$36,calculations!A1252&lt;inputs!$B$37),inputs!$B$38*MIN(2,inputs!$B$17),0)</f>
        <v>0</v>
      </c>
      <c r="I1252" s="25">
        <f>MIN(inputs!$B$32,A1252)</f>
        <v>20000</v>
      </c>
      <c r="J1252" s="25">
        <f>inputs!$B$29*(1+inputs!$B$33)-MAX(0,inputs!$B$31*(I1252-inputs!$B$30))</f>
        <v>46486.999999999993</v>
      </c>
      <c r="K1252" s="26">
        <f t="shared" si="247"/>
        <v>20000</v>
      </c>
      <c r="L1252" s="25">
        <f>MAX(0,J1252*(1+inputs!$B$33)-MAX(0,inputs!$B$31*(K1252-inputs!$B$30)))</f>
        <v>47184.304999999986</v>
      </c>
      <c r="M1252" s="26">
        <f t="shared" si="248"/>
        <v>31666.666666666664</v>
      </c>
      <c r="N1252" s="25">
        <f>MAX(0,L1252*(1+inputs!$B$33)-MAX(0,inputs!$B$31*(M1252-inputs!$B$30)))</f>
        <v>46858.629574999977</v>
      </c>
      <c r="O1252" s="26">
        <f t="shared" si="249"/>
        <v>43333.333333333328</v>
      </c>
      <c r="P1252" s="25">
        <f>MAX(0,N1252*(1+inputs!$B$33)-MAX(0,inputs!$B$31*(O1252-inputs!$B$30)))</f>
        <v>45478.06901862497</v>
      </c>
      <c r="Q1252" s="26">
        <f t="shared" si="250"/>
        <v>55000</v>
      </c>
      <c r="R1252" s="25">
        <f>MAX(0,P1252*(1+inputs!$B$33)-MAX(0,inputs!$B$31*(Q1252-inputs!$B$30)))</f>
        <v>43026.800053904335</v>
      </c>
      <c r="S1252" s="26">
        <f t="shared" si="251"/>
        <v>66666.666666666657</v>
      </c>
      <c r="T1252" s="25">
        <f>MAX(0,R1252*(1+inputs!$B$33)-MAX(0,inputs!$B$31*(S1252-inputs!$B$30)))</f>
        <v>39488.76205471289</v>
      </c>
      <c r="U1252" s="26">
        <f t="shared" si="252"/>
        <v>78333.333333333343</v>
      </c>
      <c r="V1252" s="25">
        <f>MAX(0,T1252*(1+inputs!$B$33)-MAX(0,inputs!$B$31*(U1252-inputs!$B$30)))</f>
        <v>34847.653485533578</v>
      </c>
      <c r="W1252" s="26">
        <f t="shared" si="253"/>
        <v>90000</v>
      </c>
      <c r="X1252" s="25">
        <f>MAX(0,V1252*(1+inputs!$B$33)-MAX(0,inputs!$B$31*(W1252-inputs!$B$30)))</f>
        <v>29086.92828781658</v>
      </c>
      <c r="Y1252" s="26">
        <f t="shared" si="254"/>
        <v>101666.66666666667</v>
      </c>
      <c r="Z1252" s="25">
        <f>MAX(0,X1252*(1+inputs!$B$33)-MAX(0,inputs!$B$31*(Y1252-inputs!$B$30)))</f>
        <v>22189.792212133827</v>
      </c>
      <c r="AA1252" s="25">
        <f>MAX(0,Y1252*(1+inputs!$B$33)-MAX(0,inputs!$B$31*(Z1252-inputs!$B$30)))</f>
        <v>103011.14536757462</v>
      </c>
      <c r="AB1252" s="26">
        <f t="shared" si="255"/>
        <v>125000</v>
      </c>
      <c r="AC1252" s="25">
        <f>MAX(0,AA1252*(1+inputs!$B$33)-MAX(0,inputs!$B$31*(AB1252-inputs!$B$30)))</f>
        <v>95122.872548088228</v>
      </c>
      <c r="AD1252" s="26">
        <f>IF(inputs!$B$27="YES",MAX(0,inputs!$B$31*(AB1252-inputs!$B$30)),0)</f>
        <v>0</v>
      </c>
      <c r="AE1252" s="3">
        <f t="shared" si="256"/>
        <v>51558.05</v>
      </c>
      <c r="AF1252" s="1">
        <f t="shared" si="259"/>
        <v>0.62</v>
      </c>
      <c r="AG1252" s="8">
        <f t="shared" si="257"/>
        <v>73441.95</v>
      </c>
    </row>
    <row r="1253" spans="1:33" x14ac:dyDescent="0.2">
      <c r="A1253" s="11">
        <f t="shared" si="258"/>
        <v>125100</v>
      </c>
      <c r="B1253" s="15">
        <f>inputs!$C$3-MAX(0,MIN((calculations!A1253-inputs!$B$8)*0.5,inputs!$C$3))+IF(AND(inputs!$B$23="YES",A1253&lt;=inputs!$B$25),inputs!$B$24,0)</f>
        <v>20</v>
      </c>
      <c r="C1253" s="15">
        <f>MAX(0,MIN(A1253-B1253,inputs!$C$4)*inputs!$B$3)</f>
        <v>7540.2000000000007</v>
      </c>
      <c r="D1253" s="16">
        <f>MAX(0,(MIN(A1253,inputs!$C$5)-(inputs!$C$4+B1253))*inputs!$B$4)</f>
        <v>34951.599999999999</v>
      </c>
      <c r="E1253" s="16">
        <f>MAX(0, (calculations!A1253-inputs!$C$5)*inputs!$B$5)</f>
        <v>0</v>
      </c>
      <c r="F1253" s="19">
        <f>MAX(0,inputs!$B$13*(MIN(calculations!A1253,inputs!$C$14)-inputs!$C$13))+MAX(0,inputs!$B$14*(calculations!A1253-inputs!$C$14))</f>
        <v>6491.85</v>
      </c>
      <c r="G1253" s="22">
        <f>MAX(MIN((calculations!A1253-inputs!$B$21)/10000,100%),0) * inputs!$B$18</f>
        <v>2636.4</v>
      </c>
      <c r="H1253" s="22">
        <f>IF(AND(inputs!$B$35="YES", calculations!A1253&gt;=inputs!$B$36,calculations!A1253&lt;inputs!$B$37),inputs!$B$38*MIN(2,inputs!$B$17),0)</f>
        <v>0</v>
      </c>
      <c r="I1253" s="25">
        <f>MIN(inputs!$B$32,A1253)</f>
        <v>20000</v>
      </c>
      <c r="J1253" s="25">
        <f>inputs!$B$29*(1+inputs!$B$33)-MAX(0,inputs!$B$31*(I1253-inputs!$B$30))</f>
        <v>46486.999999999993</v>
      </c>
      <c r="K1253" s="26">
        <f t="shared" si="247"/>
        <v>20000</v>
      </c>
      <c r="L1253" s="25">
        <f>MAX(0,J1253*(1+inputs!$B$33)-MAX(0,inputs!$B$31*(K1253-inputs!$B$30)))</f>
        <v>47184.304999999986</v>
      </c>
      <c r="M1253" s="26">
        <f t="shared" si="248"/>
        <v>31677.777777777777</v>
      </c>
      <c r="N1253" s="25">
        <f>MAX(0,L1253*(1+inputs!$B$33)-MAX(0,inputs!$B$31*(M1253-inputs!$B$30)))</f>
        <v>46857.629574999977</v>
      </c>
      <c r="O1253" s="26">
        <f t="shared" si="249"/>
        <v>43355.555555555555</v>
      </c>
      <c r="P1253" s="25">
        <f>MAX(0,N1253*(1+inputs!$B$33)-MAX(0,inputs!$B$31*(O1253-inputs!$B$30)))</f>
        <v>45475.054018624971</v>
      </c>
      <c r="Q1253" s="26">
        <f t="shared" si="250"/>
        <v>55033.333333333336</v>
      </c>
      <c r="R1253" s="25">
        <f>MAX(0,P1253*(1+inputs!$B$33)-MAX(0,inputs!$B$31*(Q1253-inputs!$B$30)))</f>
        <v>43020.739828904341</v>
      </c>
      <c r="S1253" s="26">
        <f t="shared" si="251"/>
        <v>66711.111111111109</v>
      </c>
      <c r="T1253" s="25">
        <f>MAX(0,R1253*(1+inputs!$B$33)-MAX(0,inputs!$B$31*(S1253-inputs!$B$30)))</f>
        <v>39478.610926337897</v>
      </c>
      <c r="U1253" s="26">
        <f t="shared" si="252"/>
        <v>78388.888888888891</v>
      </c>
      <c r="V1253" s="25">
        <f>MAX(0,T1253*(1+inputs!$B$33)-MAX(0,inputs!$B$31*(U1253-inputs!$B$30)))</f>
        <v>34832.350090232962</v>
      </c>
      <c r="W1253" s="26">
        <f t="shared" si="253"/>
        <v>90066.666666666672</v>
      </c>
      <c r="X1253" s="25">
        <f>MAX(0,V1253*(1+inputs!$B$33)-MAX(0,inputs!$B$31*(W1253-inputs!$B$30)))</f>
        <v>29065.395341586453</v>
      </c>
      <c r="Y1253" s="26">
        <f t="shared" si="254"/>
        <v>101744.44444444444</v>
      </c>
      <c r="Z1253" s="25">
        <f>MAX(0,X1253*(1+inputs!$B$33)-MAX(0,inputs!$B$31*(Y1253-inputs!$B$30)))</f>
        <v>22160.936271710249</v>
      </c>
      <c r="AA1253" s="25">
        <f>MAX(0,Y1253*(1+inputs!$B$33)-MAX(0,inputs!$B$31*(Z1253-inputs!$B$30)))</f>
        <v>103092.68684665718</v>
      </c>
      <c r="AB1253" s="26">
        <f t="shared" si="255"/>
        <v>125100</v>
      </c>
      <c r="AC1253" s="25">
        <f>MAX(0,AA1253*(1+inputs!$B$33)-MAX(0,inputs!$B$31*(AB1253-inputs!$B$30)))</f>
        <v>95196.637149357019</v>
      </c>
      <c r="AD1253" s="26">
        <f>IF(inputs!$B$27="YES",MAX(0,inputs!$B$31*(AB1253-inputs!$B$30)),0)</f>
        <v>0</v>
      </c>
      <c r="AE1253" s="3">
        <f t="shared" si="256"/>
        <v>51620.05</v>
      </c>
      <c r="AF1253" s="1">
        <f t="shared" si="259"/>
        <v>0.53</v>
      </c>
      <c r="AG1253" s="8">
        <f t="shared" si="257"/>
        <v>73479.95</v>
      </c>
    </row>
    <row r="1254" spans="1:33" x14ac:dyDescent="0.2">
      <c r="A1254" s="11">
        <f t="shared" si="258"/>
        <v>125200</v>
      </c>
      <c r="B1254" s="15">
        <f>inputs!$C$3-MAX(0,MIN((calculations!A1254-inputs!$B$8)*0.5,inputs!$C$3))+IF(AND(inputs!$B$23="YES",A1254&lt;=inputs!$B$25),inputs!$B$24,0)</f>
        <v>0</v>
      </c>
      <c r="C1254" s="15">
        <f>MAX(0,MIN(A1254-B1254,inputs!$C$4)*inputs!$B$3)</f>
        <v>7540.2000000000007</v>
      </c>
      <c r="D1254" s="16">
        <f>MAX(0,(MIN(A1254,inputs!$C$5)-(inputs!$C$4+B1254))*inputs!$B$4)</f>
        <v>34975.599999999999</v>
      </c>
      <c r="E1254" s="16">
        <f>MAX(0, (calculations!A1254-inputs!$C$5)*inputs!$B$5)</f>
        <v>27</v>
      </c>
      <c r="F1254" s="19">
        <f>MAX(0,inputs!$B$13*(MIN(calculations!A1254,inputs!$C$14)-inputs!$C$13))+MAX(0,inputs!$B$14*(calculations!A1254-inputs!$C$14))</f>
        <v>6493.85</v>
      </c>
      <c r="G1254" s="22">
        <f>MAX(MIN((calculations!A1254-inputs!$B$21)/10000,100%),0) * inputs!$B$18</f>
        <v>2636.4</v>
      </c>
      <c r="H1254" s="22">
        <f>IF(AND(inputs!$B$35="YES", calculations!A1254&gt;=inputs!$B$36,calculations!A1254&lt;inputs!$B$37),inputs!$B$38*MIN(2,inputs!$B$17),0)</f>
        <v>0</v>
      </c>
      <c r="I1254" s="25">
        <f>MIN(inputs!$B$32,A1254)</f>
        <v>20000</v>
      </c>
      <c r="J1254" s="25">
        <f>inputs!$B$29*(1+inputs!$B$33)-MAX(0,inputs!$B$31*(I1254-inputs!$B$30))</f>
        <v>46486.999999999993</v>
      </c>
      <c r="K1254" s="26">
        <f t="shared" si="247"/>
        <v>20000</v>
      </c>
      <c r="L1254" s="25">
        <f>MAX(0,J1254*(1+inputs!$B$33)-MAX(0,inputs!$B$31*(K1254-inputs!$B$30)))</f>
        <v>47184.304999999986</v>
      </c>
      <c r="M1254" s="26">
        <f t="shared" si="248"/>
        <v>31688.888888888891</v>
      </c>
      <c r="N1254" s="25">
        <f>MAX(0,L1254*(1+inputs!$B$33)-MAX(0,inputs!$B$31*(M1254-inputs!$B$30)))</f>
        <v>46856.629574999977</v>
      </c>
      <c r="O1254" s="26">
        <f t="shared" si="249"/>
        <v>43377.777777777781</v>
      </c>
      <c r="P1254" s="25">
        <f>MAX(0,N1254*(1+inputs!$B$33)-MAX(0,inputs!$B$31*(O1254-inputs!$B$30)))</f>
        <v>45472.039018624972</v>
      </c>
      <c r="Q1254" s="26">
        <f t="shared" si="250"/>
        <v>55066.666666666664</v>
      </c>
      <c r="R1254" s="25">
        <f>MAX(0,P1254*(1+inputs!$B$33)-MAX(0,inputs!$B$31*(Q1254-inputs!$B$30)))</f>
        <v>43014.67960390434</v>
      </c>
      <c r="S1254" s="26">
        <f t="shared" si="251"/>
        <v>66755.555555555562</v>
      </c>
      <c r="T1254" s="25">
        <f>MAX(0,R1254*(1+inputs!$B$33)-MAX(0,inputs!$B$31*(S1254-inputs!$B$30)))</f>
        <v>39468.459797962896</v>
      </c>
      <c r="U1254" s="26">
        <f t="shared" si="252"/>
        <v>78444.444444444438</v>
      </c>
      <c r="V1254" s="25">
        <f>MAX(0,T1254*(1+inputs!$B$33)-MAX(0,inputs!$B$31*(U1254-inputs!$B$30)))</f>
        <v>34817.046694932331</v>
      </c>
      <c r="W1254" s="26">
        <f t="shared" si="253"/>
        <v>90133.333333333328</v>
      </c>
      <c r="X1254" s="25">
        <f>MAX(0,V1254*(1+inputs!$B$33)-MAX(0,inputs!$B$31*(W1254-inputs!$B$30)))</f>
        <v>29043.862395356311</v>
      </c>
      <c r="Y1254" s="26">
        <f t="shared" si="254"/>
        <v>101822.22222222222</v>
      </c>
      <c r="Z1254" s="25">
        <f>MAX(0,X1254*(1+inputs!$B$33)-MAX(0,inputs!$B$31*(Y1254-inputs!$B$30)))</f>
        <v>22132.080331286656</v>
      </c>
      <c r="AA1254" s="25">
        <f>MAX(0,Y1254*(1+inputs!$B$33)-MAX(0,inputs!$B$31*(Z1254-inputs!$B$30)))</f>
        <v>103174.22832573975</v>
      </c>
      <c r="AB1254" s="26">
        <f t="shared" si="255"/>
        <v>125200</v>
      </c>
      <c r="AC1254" s="25">
        <f>MAX(0,AA1254*(1+inputs!$B$33)-MAX(0,inputs!$B$31*(AB1254-inputs!$B$30)))</f>
        <v>95270.401750625839</v>
      </c>
      <c r="AD1254" s="26">
        <f>IF(inputs!$B$27="YES",MAX(0,inputs!$B$31*(AB1254-inputs!$B$30)),0)</f>
        <v>0</v>
      </c>
      <c r="AE1254" s="3">
        <f t="shared" si="256"/>
        <v>51673.05</v>
      </c>
      <c r="AF1254" s="1">
        <f t="shared" si="259"/>
        <v>0.47</v>
      </c>
      <c r="AG1254" s="8">
        <f t="shared" si="257"/>
        <v>73526.95</v>
      </c>
    </row>
    <row r="1255" spans="1:33" x14ac:dyDescent="0.2">
      <c r="A1255" s="11">
        <f t="shared" si="258"/>
        <v>125300</v>
      </c>
      <c r="B1255" s="15">
        <f>inputs!$C$3-MAX(0,MIN((calculations!A1255-inputs!$B$8)*0.5,inputs!$C$3))+IF(AND(inputs!$B$23="YES",A1255&lt;=inputs!$B$25),inputs!$B$24,0)</f>
        <v>0</v>
      </c>
      <c r="C1255" s="15">
        <f>MAX(0,MIN(A1255-B1255,inputs!$C$4)*inputs!$B$3)</f>
        <v>7540.2000000000007</v>
      </c>
      <c r="D1255" s="16">
        <f>MAX(0,(MIN(A1255,inputs!$C$5)-(inputs!$C$4+B1255))*inputs!$B$4)</f>
        <v>34975.599999999999</v>
      </c>
      <c r="E1255" s="16">
        <f>MAX(0, (calculations!A1255-inputs!$C$5)*inputs!$B$5)</f>
        <v>72</v>
      </c>
      <c r="F1255" s="19">
        <f>MAX(0,inputs!$B$13*(MIN(calculations!A1255,inputs!$C$14)-inputs!$C$13))+MAX(0,inputs!$B$14*(calculations!A1255-inputs!$C$14))</f>
        <v>6495.85</v>
      </c>
      <c r="G1255" s="22">
        <f>MAX(MIN((calculations!A1255-inputs!$B$21)/10000,100%),0) * inputs!$B$18</f>
        <v>2636.4</v>
      </c>
      <c r="H1255" s="22">
        <f>IF(AND(inputs!$B$35="YES", calculations!A1255&gt;=inputs!$B$36,calculations!A1255&lt;inputs!$B$37),inputs!$B$38*MIN(2,inputs!$B$17),0)</f>
        <v>0</v>
      </c>
      <c r="I1255" s="25">
        <f>MIN(inputs!$B$32,A1255)</f>
        <v>20000</v>
      </c>
      <c r="J1255" s="25">
        <f>inputs!$B$29*(1+inputs!$B$33)-MAX(0,inputs!$B$31*(I1255-inputs!$B$30))</f>
        <v>46486.999999999993</v>
      </c>
      <c r="K1255" s="26">
        <f t="shared" si="247"/>
        <v>20000</v>
      </c>
      <c r="L1255" s="25">
        <f>MAX(0,J1255*(1+inputs!$B$33)-MAX(0,inputs!$B$31*(K1255-inputs!$B$30)))</f>
        <v>47184.304999999986</v>
      </c>
      <c r="M1255" s="26">
        <f t="shared" si="248"/>
        <v>31700</v>
      </c>
      <c r="N1255" s="25">
        <f>MAX(0,L1255*(1+inputs!$B$33)-MAX(0,inputs!$B$31*(M1255-inputs!$B$30)))</f>
        <v>46855.629574999977</v>
      </c>
      <c r="O1255" s="26">
        <f t="shared" si="249"/>
        <v>43400</v>
      </c>
      <c r="P1255" s="25">
        <f>MAX(0,N1255*(1+inputs!$B$33)-MAX(0,inputs!$B$31*(O1255-inputs!$B$30)))</f>
        <v>45469.024018624972</v>
      </c>
      <c r="Q1255" s="26">
        <f t="shared" si="250"/>
        <v>55100</v>
      </c>
      <c r="R1255" s="25">
        <f>MAX(0,P1255*(1+inputs!$B$33)-MAX(0,inputs!$B$31*(Q1255-inputs!$B$30)))</f>
        <v>43008.619378904339</v>
      </c>
      <c r="S1255" s="26">
        <f t="shared" si="251"/>
        <v>66800</v>
      </c>
      <c r="T1255" s="25">
        <f>MAX(0,R1255*(1+inputs!$B$33)-MAX(0,inputs!$B$31*(S1255-inputs!$B$30)))</f>
        <v>39458.308669587896</v>
      </c>
      <c r="U1255" s="26">
        <f t="shared" si="252"/>
        <v>78500</v>
      </c>
      <c r="V1255" s="25">
        <f>MAX(0,T1255*(1+inputs!$B$33)-MAX(0,inputs!$B$31*(U1255-inputs!$B$30)))</f>
        <v>34801.743299631707</v>
      </c>
      <c r="W1255" s="26">
        <f t="shared" si="253"/>
        <v>90200</v>
      </c>
      <c r="X1255" s="25">
        <f>MAX(0,V1255*(1+inputs!$B$33)-MAX(0,inputs!$B$31*(W1255-inputs!$B$30)))</f>
        <v>29022.32944912618</v>
      </c>
      <c r="Y1255" s="26">
        <f t="shared" si="254"/>
        <v>101900</v>
      </c>
      <c r="Z1255" s="25">
        <f>MAX(0,X1255*(1+inputs!$B$33)-MAX(0,inputs!$B$31*(Y1255-inputs!$B$30)))</f>
        <v>22103.22439086307</v>
      </c>
      <c r="AA1255" s="25">
        <f>MAX(0,Y1255*(1+inputs!$B$33)-MAX(0,inputs!$B$31*(Z1255-inputs!$B$30)))</f>
        <v>103255.76980482231</v>
      </c>
      <c r="AB1255" s="26">
        <f t="shared" si="255"/>
        <v>125300</v>
      </c>
      <c r="AC1255" s="25">
        <f>MAX(0,AA1255*(1+inputs!$B$33)-MAX(0,inputs!$B$31*(AB1255-inputs!$B$30)))</f>
        <v>95344.16635189463</v>
      </c>
      <c r="AD1255" s="26">
        <f>IF(inputs!$B$27="YES",MAX(0,inputs!$B$31*(AB1255-inputs!$B$30)),0)</f>
        <v>0</v>
      </c>
      <c r="AE1255" s="3">
        <f t="shared" si="256"/>
        <v>51720.05</v>
      </c>
      <c r="AF1255" s="1">
        <f t="shared" si="259"/>
        <v>0.47</v>
      </c>
      <c r="AG1255" s="8">
        <f t="shared" si="257"/>
        <v>73579.95</v>
      </c>
    </row>
    <row r="1256" spans="1:33" x14ac:dyDescent="0.2">
      <c r="A1256" s="11">
        <f t="shared" si="258"/>
        <v>125400</v>
      </c>
      <c r="B1256" s="15">
        <f>inputs!$C$3-MAX(0,MIN((calculations!A1256-inputs!$B$8)*0.5,inputs!$C$3))+IF(AND(inputs!$B$23="YES",A1256&lt;=inputs!$B$25),inputs!$B$24,0)</f>
        <v>0</v>
      </c>
      <c r="C1256" s="15">
        <f>MAX(0,MIN(A1256-B1256,inputs!$C$4)*inputs!$B$3)</f>
        <v>7540.2000000000007</v>
      </c>
      <c r="D1256" s="16">
        <f>MAX(0,(MIN(A1256,inputs!$C$5)-(inputs!$C$4+B1256))*inputs!$B$4)</f>
        <v>34975.599999999999</v>
      </c>
      <c r="E1256" s="16">
        <f>MAX(0, (calculations!A1256-inputs!$C$5)*inputs!$B$5)</f>
        <v>117</v>
      </c>
      <c r="F1256" s="19">
        <f>MAX(0,inputs!$B$13*(MIN(calculations!A1256,inputs!$C$14)-inputs!$C$13))+MAX(0,inputs!$B$14*(calculations!A1256-inputs!$C$14))</f>
        <v>6497.85</v>
      </c>
      <c r="G1256" s="22">
        <f>MAX(MIN((calculations!A1256-inputs!$B$21)/10000,100%),0) * inputs!$B$18</f>
        <v>2636.4</v>
      </c>
      <c r="H1256" s="22">
        <f>IF(AND(inputs!$B$35="YES", calculations!A1256&gt;=inputs!$B$36,calculations!A1256&lt;inputs!$B$37),inputs!$B$38*MIN(2,inputs!$B$17),0)</f>
        <v>0</v>
      </c>
      <c r="I1256" s="25">
        <f>MIN(inputs!$B$32,A1256)</f>
        <v>20000</v>
      </c>
      <c r="J1256" s="25">
        <f>inputs!$B$29*(1+inputs!$B$33)-MAX(0,inputs!$B$31*(I1256-inputs!$B$30))</f>
        <v>46486.999999999993</v>
      </c>
      <c r="K1256" s="26">
        <f t="shared" si="247"/>
        <v>20000</v>
      </c>
      <c r="L1256" s="25">
        <f>MAX(0,J1256*(1+inputs!$B$33)-MAX(0,inputs!$B$31*(K1256-inputs!$B$30)))</f>
        <v>47184.304999999986</v>
      </c>
      <c r="M1256" s="26">
        <f t="shared" si="248"/>
        <v>31711.111111111109</v>
      </c>
      <c r="N1256" s="25">
        <f>MAX(0,L1256*(1+inputs!$B$33)-MAX(0,inputs!$B$31*(M1256-inputs!$B$30)))</f>
        <v>46854.629574999977</v>
      </c>
      <c r="O1256" s="26">
        <f t="shared" si="249"/>
        <v>43422.222222222219</v>
      </c>
      <c r="P1256" s="25">
        <f>MAX(0,N1256*(1+inputs!$B$33)-MAX(0,inputs!$B$31*(O1256-inputs!$B$30)))</f>
        <v>45466.009018624973</v>
      </c>
      <c r="Q1256" s="26">
        <f t="shared" si="250"/>
        <v>55133.333333333336</v>
      </c>
      <c r="R1256" s="25">
        <f>MAX(0,P1256*(1+inputs!$B$33)-MAX(0,inputs!$B$31*(Q1256-inputs!$B$30)))</f>
        <v>43002.559153904338</v>
      </c>
      <c r="S1256" s="26">
        <f t="shared" si="251"/>
        <v>66844.444444444438</v>
      </c>
      <c r="T1256" s="25">
        <f>MAX(0,R1256*(1+inputs!$B$33)-MAX(0,inputs!$B$31*(S1256-inputs!$B$30)))</f>
        <v>39448.157541212895</v>
      </c>
      <c r="U1256" s="26">
        <f t="shared" si="252"/>
        <v>78555.555555555562</v>
      </c>
      <c r="V1256" s="25">
        <f>MAX(0,T1256*(1+inputs!$B$33)-MAX(0,inputs!$B$31*(U1256-inputs!$B$30)))</f>
        <v>34786.439904331084</v>
      </c>
      <c r="W1256" s="26">
        <f t="shared" si="253"/>
        <v>90266.666666666672</v>
      </c>
      <c r="X1256" s="25">
        <f>MAX(0,V1256*(1+inputs!$B$33)-MAX(0,inputs!$B$31*(W1256-inputs!$B$30)))</f>
        <v>29000.796502896046</v>
      </c>
      <c r="Y1256" s="26">
        <f t="shared" si="254"/>
        <v>101977.77777777778</v>
      </c>
      <c r="Z1256" s="25">
        <f>MAX(0,X1256*(1+inputs!$B$33)-MAX(0,inputs!$B$31*(Y1256-inputs!$B$30)))</f>
        <v>22074.368450439484</v>
      </c>
      <c r="AA1256" s="25">
        <f>MAX(0,Y1256*(1+inputs!$B$33)-MAX(0,inputs!$B$31*(Z1256-inputs!$B$30)))</f>
        <v>103337.31128390488</v>
      </c>
      <c r="AB1256" s="26">
        <f t="shared" si="255"/>
        <v>125400</v>
      </c>
      <c r="AC1256" s="25">
        <f>MAX(0,AA1256*(1+inputs!$B$33)-MAX(0,inputs!$B$31*(AB1256-inputs!$B$30)))</f>
        <v>95417.93095316345</v>
      </c>
      <c r="AD1256" s="26">
        <f>IF(inputs!$B$27="YES",MAX(0,inputs!$B$31*(AB1256-inputs!$B$30)),0)</f>
        <v>0</v>
      </c>
      <c r="AE1256" s="3">
        <f t="shared" si="256"/>
        <v>51767.05</v>
      </c>
      <c r="AF1256" s="1">
        <f t="shared" si="259"/>
        <v>0.47</v>
      </c>
      <c r="AG1256" s="8">
        <f t="shared" si="257"/>
        <v>73632.95</v>
      </c>
    </row>
    <row r="1257" spans="1:33" x14ac:dyDescent="0.2">
      <c r="A1257" s="11">
        <f t="shared" si="258"/>
        <v>125500</v>
      </c>
      <c r="B1257" s="15">
        <f>inputs!$C$3-MAX(0,MIN((calculations!A1257-inputs!$B$8)*0.5,inputs!$C$3))+IF(AND(inputs!$B$23="YES",A1257&lt;=inputs!$B$25),inputs!$B$24,0)</f>
        <v>0</v>
      </c>
      <c r="C1257" s="15">
        <f>MAX(0,MIN(A1257-B1257,inputs!$C$4)*inputs!$B$3)</f>
        <v>7540.2000000000007</v>
      </c>
      <c r="D1257" s="16">
        <f>MAX(0,(MIN(A1257,inputs!$C$5)-(inputs!$C$4+B1257))*inputs!$B$4)</f>
        <v>34975.599999999999</v>
      </c>
      <c r="E1257" s="16">
        <f>MAX(0, (calculations!A1257-inputs!$C$5)*inputs!$B$5)</f>
        <v>162</v>
      </c>
      <c r="F1257" s="19">
        <f>MAX(0,inputs!$B$13*(MIN(calculations!A1257,inputs!$C$14)-inputs!$C$13))+MAX(0,inputs!$B$14*(calculations!A1257-inputs!$C$14))</f>
        <v>6499.85</v>
      </c>
      <c r="G1257" s="22">
        <f>MAX(MIN((calculations!A1257-inputs!$B$21)/10000,100%),0) * inputs!$B$18</f>
        <v>2636.4</v>
      </c>
      <c r="H1257" s="22">
        <f>IF(AND(inputs!$B$35="YES", calculations!A1257&gt;=inputs!$B$36,calculations!A1257&lt;inputs!$B$37),inputs!$B$38*MIN(2,inputs!$B$17),0)</f>
        <v>0</v>
      </c>
      <c r="I1257" s="25">
        <f>MIN(inputs!$B$32,A1257)</f>
        <v>20000</v>
      </c>
      <c r="J1257" s="25">
        <f>inputs!$B$29*(1+inputs!$B$33)-MAX(0,inputs!$B$31*(I1257-inputs!$B$30))</f>
        <v>46486.999999999993</v>
      </c>
      <c r="K1257" s="26">
        <f t="shared" si="247"/>
        <v>20000</v>
      </c>
      <c r="L1257" s="25">
        <f>MAX(0,J1257*(1+inputs!$B$33)-MAX(0,inputs!$B$31*(K1257-inputs!$B$30)))</f>
        <v>47184.304999999986</v>
      </c>
      <c r="M1257" s="26">
        <f t="shared" si="248"/>
        <v>31722.222222222223</v>
      </c>
      <c r="N1257" s="25">
        <f>MAX(0,L1257*(1+inputs!$B$33)-MAX(0,inputs!$B$31*(M1257-inputs!$B$30)))</f>
        <v>46853.629574999977</v>
      </c>
      <c r="O1257" s="26">
        <f t="shared" si="249"/>
        <v>43444.444444444445</v>
      </c>
      <c r="P1257" s="25">
        <f>MAX(0,N1257*(1+inputs!$B$33)-MAX(0,inputs!$B$31*(O1257-inputs!$B$30)))</f>
        <v>45462.994018624973</v>
      </c>
      <c r="Q1257" s="26">
        <f t="shared" si="250"/>
        <v>55166.666666666664</v>
      </c>
      <c r="R1257" s="25">
        <f>MAX(0,P1257*(1+inputs!$B$33)-MAX(0,inputs!$B$31*(Q1257-inputs!$B$30)))</f>
        <v>42996.498928904344</v>
      </c>
      <c r="S1257" s="26">
        <f t="shared" si="251"/>
        <v>66888.888888888891</v>
      </c>
      <c r="T1257" s="25">
        <f>MAX(0,R1257*(1+inputs!$B$33)-MAX(0,inputs!$B$31*(S1257-inputs!$B$30)))</f>
        <v>39438.006412837902</v>
      </c>
      <c r="U1257" s="26">
        <f t="shared" si="252"/>
        <v>78611.111111111109</v>
      </c>
      <c r="V1257" s="25">
        <f>MAX(0,T1257*(1+inputs!$B$33)-MAX(0,inputs!$B$31*(U1257-inputs!$B$30)))</f>
        <v>34771.136509030461</v>
      </c>
      <c r="W1257" s="26">
        <f t="shared" si="253"/>
        <v>90333.333333333328</v>
      </c>
      <c r="X1257" s="25">
        <f>MAX(0,V1257*(1+inputs!$B$33)-MAX(0,inputs!$B$31*(W1257-inputs!$B$30)))</f>
        <v>28979.263556665919</v>
      </c>
      <c r="Y1257" s="26">
        <f t="shared" si="254"/>
        <v>102055.55555555556</v>
      </c>
      <c r="Z1257" s="25">
        <f>MAX(0,X1257*(1+inputs!$B$33)-MAX(0,inputs!$B$31*(Y1257-inputs!$B$30)))</f>
        <v>22045.512510015906</v>
      </c>
      <c r="AA1257" s="25">
        <f>MAX(0,Y1257*(1+inputs!$B$33)-MAX(0,inputs!$B$31*(Z1257-inputs!$B$30)))</f>
        <v>103418.85276298746</v>
      </c>
      <c r="AB1257" s="26">
        <f t="shared" si="255"/>
        <v>125500</v>
      </c>
      <c r="AC1257" s="25">
        <f>MAX(0,AA1257*(1+inputs!$B$33)-MAX(0,inputs!$B$31*(AB1257-inputs!$B$30)))</f>
        <v>95491.695554432255</v>
      </c>
      <c r="AD1257" s="26">
        <f>IF(inputs!$B$27="YES",MAX(0,inputs!$B$31*(AB1257-inputs!$B$30)),0)</f>
        <v>0</v>
      </c>
      <c r="AE1257" s="3">
        <f t="shared" si="256"/>
        <v>51814.05</v>
      </c>
      <c r="AF1257" s="1">
        <f t="shared" si="259"/>
        <v>0.47</v>
      </c>
      <c r="AG1257" s="8">
        <f t="shared" si="257"/>
        <v>73685.95</v>
      </c>
    </row>
    <row r="1258" spans="1:33" x14ac:dyDescent="0.2">
      <c r="A1258" s="11">
        <f t="shared" si="258"/>
        <v>125600</v>
      </c>
      <c r="B1258" s="15">
        <f>inputs!$C$3-MAX(0,MIN((calculations!A1258-inputs!$B$8)*0.5,inputs!$C$3))+IF(AND(inputs!$B$23="YES",A1258&lt;=inputs!$B$25),inputs!$B$24,0)</f>
        <v>0</v>
      </c>
      <c r="C1258" s="15">
        <f>MAX(0,MIN(A1258-B1258,inputs!$C$4)*inputs!$B$3)</f>
        <v>7540.2000000000007</v>
      </c>
      <c r="D1258" s="16">
        <f>MAX(0,(MIN(A1258,inputs!$C$5)-(inputs!$C$4+B1258))*inputs!$B$4)</f>
        <v>34975.599999999999</v>
      </c>
      <c r="E1258" s="16">
        <f>MAX(0, (calculations!A1258-inputs!$C$5)*inputs!$B$5)</f>
        <v>207</v>
      </c>
      <c r="F1258" s="19">
        <f>MAX(0,inputs!$B$13*(MIN(calculations!A1258,inputs!$C$14)-inputs!$C$13))+MAX(0,inputs!$B$14*(calculations!A1258-inputs!$C$14))</f>
        <v>6501.85</v>
      </c>
      <c r="G1258" s="22">
        <f>MAX(MIN((calculations!A1258-inputs!$B$21)/10000,100%),0) * inputs!$B$18</f>
        <v>2636.4</v>
      </c>
      <c r="H1258" s="22">
        <f>IF(AND(inputs!$B$35="YES", calculations!A1258&gt;=inputs!$B$36,calculations!A1258&lt;inputs!$B$37),inputs!$B$38*MIN(2,inputs!$B$17),0)</f>
        <v>0</v>
      </c>
      <c r="I1258" s="25">
        <f>MIN(inputs!$B$32,A1258)</f>
        <v>20000</v>
      </c>
      <c r="J1258" s="25">
        <f>inputs!$B$29*(1+inputs!$B$33)-MAX(0,inputs!$B$31*(I1258-inputs!$B$30))</f>
        <v>46486.999999999993</v>
      </c>
      <c r="K1258" s="26">
        <f t="shared" si="247"/>
        <v>20000</v>
      </c>
      <c r="L1258" s="25">
        <f>MAX(0,J1258*(1+inputs!$B$33)-MAX(0,inputs!$B$31*(K1258-inputs!$B$30)))</f>
        <v>47184.304999999986</v>
      </c>
      <c r="M1258" s="26">
        <f t="shared" si="248"/>
        <v>31733.333333333336</v>
      </c>
      <c r="N1258" s="25">
        <f>MAX(0,L1258*(1+inputs!$B$33)-MAX(0,inputs!$B$31*(M1258-inputs!$B$30)))</f>
        <v>46852.629574999977</v>
      </c>
      <c r="O1258" s="26">
        <f t="shared" si="249"/>
        <v>43466.666666666672</v>
      </c>
      <c r="P1258" s="25">
        <f>MAX(0,N1258*(1+inputs!$B$33)-MAX(0,inputs!$B$31*(O1258-inputs!$B$30)))</f>
        <v>45459.979018624967</v>
      </c>
      <c r="Q1258" s="26">
        <f t="shared" si="250"/>
        <v>55200</v>
      </c>
      <c r="R1258" s="25">
        <f>MAX(0,P1258*(1+inputs!$B$33)-MAX(0,inputs!$B$31*(Q1258-inputs!$B$30)))</f>
        <v>42990.438703904336</v>
      </c>
      <c r="S1258" s="26">
        <f t="shared" si="251"/>
        <v>66933.333333333343</v>
      </c>
      <c r="T1258" s="25">
        <f>MAX(0,R1258*(1+inputs!$B$33)-MAX(0,inputs!$B$31*(S1258-inputs!$B$30)))</f>
        <v>39427.855284462894</v>
      </c>
      <c r="U1258" s="26">
        <f t="shared" si="252"/>
        <v>78666.666666666657</v>
      </c>
      <c r="V1258" s="25">
        <f>MAX(0,T1258*(1+inputs!$B$33)-MAX(0,inputs!$B$31*(U1258-inputs!$B$30)))</f>
        <v>34755.833113729837</v>
      </c>
      <c r="W1258" s="26">
        <f t="shared" si="253"/>
        <v>90400</v>
      </c>
      <c r="X1258" s="25">
        <f>MAX(0,V1258*(1+inputs!$B$33)-MAX(0,inputs!$B$31*(W1258-inputs!$B$30)))</f>
        <v>28957.730610435781</v>
      </c>
      <c r="Y1258" s="26">
        <f t="shared" si="254"/>
        <v>102133.33333333333</v>
      </c>
      <c r="Z1258" s="25">
        <f>MAX(0,X1258*(1+inputs!$B$33)-MAX(0,inputs!$B$31*(Y1258-inputs!$B$30)))</f>
        <v>22016.656569592316</v>
      </c>
      <c r="AA1258" s="25">
        <f>MAX(0,Y1258*(1+inputs!$B$33)-MAX(0,inputs!$B$31*(Z1258-inputs!$B$30)))</f>
        <v>103500.39424207</v>
      </c>
      <c r="AB1258" s="26">
        <f t="shared" si="255"/>
        <v>125600</v>
      </c>
      <c r="AC1258" s="25">
        <f>MAX(0,AA1258*(1+inputs!$B$33)-MAX(0,inputs!$B$31*(AB1258-inputs!$B$30)))</f>
        <v>95565.460155701046</v>
      </c>
      <c r="AD1258" s="26">
        <f>IF(inputs!$B$27="YES",MAX(0,inputs!$B$31*(AB1258-inputs!$B$30)),0)</f>
        <v>0</v>
      </c>
      <c r="AE1258" s="3">
        <f t="shared" si="256"/>
        <v>51861.05</v>
      </c>
      <c r="AF1258" s="1">
        <f t="shared" si="259"/>
        <v>0.47</v>
      </c>
      <c r="AG1258" s="8">
        <f t="shared" si="257"/>
        <v>73738.95</v>
      </c>
    </row>
    <row r="1259" spans="1:33" x14ac:dyDescent="0.2">
      <c r="A1259" s="11">
        <f t="shared" si="258"/>
        <v>125700</v>
      </c>
      <c r="B1259" s="15">
        <f>inputs!$C$3-MAX(0,MIN((calculations!A1259-inputs!$B$8)*0.5,inputs!$C$3))+IF(AND(inputs!$B$23="YES",A1259&lt;=inputs!$B$25),inputs!$B$24,0)</f>
        <v>0</v>
      </c>
      <c r="C1259" s="15">
        <f>MAX(0,MIN(A1259-B1259,inputs!$C$4)*inputs!$B$3)</f>
        <v>7540.2000000000007</v>
      </c>
      <c r="D1259" s="16">
        <f>MAX(0,(MIN(A1259,inputs!$C$5)-(inputs!$C$4+B1259))*inputs!$B$4)</f>
        <v>34975.599999999999</v>
      </c>
      <c r="E1259" s="16">
        <f>MAX(0, (calculations!A1259-inputs!$C$5)*inputs!$B$5)</f>
        <v>252</v>
      </c>
      <c r="F1259" s="19">
        <f>MAX(0,inputs!$B$13*(MIN(calculations!A1259,inputs!$C$14)-inputs!$C$13))+MAX(0,inputs!$B$14*(calculations!A1259-inputs!$C$14))</f>
        <v>6503.85</v>
      </c>
      <c r="G1259" s="22">
        <f>MAX(MIN((calculations!A1259-inputs!$B$21)/10000,100%),0) * inputs!$B$18</f>
        <v>2636.4</v>
      </c>
      <c r="H1259" s="22">
        <f>IF(AND(inputs!$B$35="YES", calculations!A1259&gt;=inputs!$B$36,calculations!A1259&lt;inputs!$B$37),inputs!$B$38*MIN(2,inputs!$B$17),0)</f>
        <v>0</v>
      </c>
      <c r="I1259" s="25">
        <f>MIN(inputs!$B$32,A1259)</f>
        <v>20000</v>
      </c>
      <c r="J1259" s="25">
        <f>inputs!$B$29*(1+inputs!$B$33)-MAX(0,inputs!$B$31*(I1259-inputs!$B$30))</f>
        <v>46486.999999999993</v>
      </c>
      <c r="K1259" s="26">
        <f t="shared" si="247"/>
        <v>20000</v>
      </c>
      <c r="L1259" s="25">
        <f>MAX(0,J1259*(1+inputs!$B$33)-MAX(0,inputs!$B$31*(K1259-inputs!$B$30)))</f>
        <v>47184.304999999986</v>
      </c>
      <c r="M1259" s="26">
        <f t="shared" si="248"/>
        <v>31744.444444444445</v>
      </c>
      <c r="N1259" s="25">
        <f>MAX(0,L1259*(1+inputs!$B$33)-MAX(0,inputs!$B$31*(M1259-inputs!$B$30)))</f>
        <v>46851.629574999977</v>
      </c>
      <c r="O1259" s="26">
        <f t="shared" si="249"/>
        <v>43488.888888888891</v>
      </c>
      <c r="P1259" s="25">
        <f>MAX(0,N1259*(1+inputs!$B$33)-MAX(0,inputs!$B$31*(O1259-inputs!$B$30)))</f>
        <v>45456.964018624967</v>
      </c>
      <c r="Q1259" s="26">
        <f t="shared" si="250"/>
        <v>55233.333333333336</v>
      </c>
      <c r="R1259" s="25">
        <f>MAX(0,P1259*(1+inputs!$B$33)-MAX(0,inputs!$B$31*(Q1259-inputs!$B$30)))</f>
        <v>42984.378478904335</v>
      </c>
      <c r="S1259" s="26">
        <f t="shared" si="251"/>
        <v>66977.777777777781</v>
      </c>
      <c r="T1259" s="25">
        <f>MAX(0,R1259*(1+inputs!$B$33)-MAX(0,inputs!$B$31*(S1259-inputs!$B$30)))</f>
        <v>39417.704156087893</v>
      </c>
      <c r="U1259" s="26">
        <f t="shared" si="252"/>
        <v>78722.222222222219</v>
      </c>
      <c r="V1259" s="25">
        <f>MAX(0,T1259*(1+inputs!$B$33)-MAX(0,inputs!$B$31*(U1259-inputs!$B$30)))</f>
        <v>34740.529718429207</v>
      </c>
      <c r="W1259" s="26">
        <f t="shared" si="253"/>
        <v>90466.666666666672</v>
      </c>
      <c r="X1259" s="25">
        <f>MAX(0,V1259*(1+inputs!$B$33)-MAX(0,inputs!$B$31*(W1259-inputs!$B$30)))</f>
        <v>28936.19766420564</v>
      </c>
      <c r="Y1259" s="26">
        <f t="shared" si="254"/>
        <v>102211.11111111111</v>
      </c>
      <c r="Z1259" s="25">
        <f>MAX(0,X1259*(1+inputs!$B$33)-MAX(0,inputs!$B$31*(Y1259-inputs!$B$30)))</f>
        <v>21987.800629168723</v>
      </c>
      <c r="AA1259" s="25">
        <f>MAX(0,Y1259*(1+inputs!$B$33)-MAX(0,inputs!$B$31*(Z1259-inputs!$B$30)))</f>
        <v>103581.93572115258</v>
      </c>
      <c r="AB1259" s="26">
        <f t="shared" si="255"/>
        <v>125700</v>
      </c>
      <c r="AC1259" s="25">
        <f>MAX(0,AA1259*(1+inputs!$B$33)-MAX(0,inputs!$B$31*(AB1259-inputs!$B$30)))</f>
        <v>95639.224756969852</v>
      </c>
      <c r="AD1259" s="26">
        <f>IF(inputs!$B$27="YES",MAX(0,inputs!$B$31*(AB1259-inputs!$B$30)),0)</f>
        <v>0</v>
      </c>
      <c r="AE1259" s="3">
        <f t="shared" si="256"/>
        <v>51908.05</v>
      </c>
      <c r="AF1259" s="1">
        <f t="shared" si="259"/>
        <v>0.47</v>
      </c>
      <c r="AG1259" s="8">
        <f t="shared" si="257"/>
        <v>73791.95</v>
      </c>
    </row>
    <row r="1260" spans="1:33" x14ac:dyDescent="0.2">
      <c r="A1260" s="11">
        <f t="shared" si="258"/>
        <v>125800</v>
      </c>
      <c r="B1260" s="15">
        <f>inputs!$C$3-MAX(0,MIN((calculations!A1260-inputs!$B$8)*0.5,inputs!$C$3))+IF(AND(inputs!$B$23="YES",A1260&lt;=inputs!$B$25),inputs!$B$24,0)</f>
        <v>0</v>
      </c>
      <c r="C1260" s="15">
        <f>MAX(0,MIN(A1260-B1260,inputs!$C$4)*inputs!$B$3)</f>
        <v>7540.2000000000007</v>
      </c>
      <c r="D1260" s="16">
        <f>MAX(0,(MIN(A1260,inputs!$C$5)-(inputs!$C$4+B1260))*inputs!$B$4)</f>
        <v>34975.599999999999</v>
      </c>
      <c r="E1260" s="16">
        <f>MAX(0, (calculations!A1260-inputs!$C$5)*inputs!$B$5)</f>
        <v>297</v>
      </c>
      <c r="F1260" s="19">
        <f>MAX(0,inputs!$B$13*(MIN(calculations!A1260,inputs!$C$14)-inputs!$C$13))+MAX(0,inputs!$B$14*(calculations!A1260-inputs!$C$14))</f>
        <v>6505.85</v>
      </c>
      <c r="G1260" s="22">
        <f>MAX(MIN((calculations!A1260-inputs!$B$21)/10000,100%),0) * inputs!$B$18</f>
        <v>2636.4</v>
      </c>
      <c r="H1260" s="22">
        <f>IF(AND(inputs!$B$35="YES", calculations!A1260&gt;=inputs!$B$36,calculations!A1260&lt;inputs!$B$37),inputs!$B$38*MIN(2,inputs!$B$17),0)</f>
        <v>0</v>
      </c>
      <c r="I1260" s="25">
        <f>MIN(inputs!$B$32,A1260)</f>
        <v>20000</v>
      </c>
      <c r="J1260" s="25">
        <f>inputs!$B$29*(1+inputs!$B$33)-MAX(0,inputs!$B$31*(I1260-inputs!$B$30))</f>
        <v>46486.999999999993</v>
      </c>
      <c r="K1260" s="26">
        <f t="shared" si="247"/>
        <v>20000</v>
      </c>
      <c r="L1260" s="25">
        <f>MAX(0,J1260*(1+inputs!$B$33)-MAX(0,inputs!$B$31*(K1260-inputs!$B$30)))</f>
        <v>47184.304999999986</v>
      </c>
      <c r="M1260" s="26">
        <f t="shared" si="248"/>
        <v>31755.555555555555</v>
      </c>
      <c r="N1260" s="25">
        <f>MAX(0,L1260*(1+inputs!$B$33)-MAX(0,inputs!$B$31*(M1260-inputs!$B$30)))</f>
        <v>46850.629574999977</v>
      </c>
      <c r="O1260" s="26">
        <f t="shared" si="249"/>
        <v>43511.111111111109</v>
      </c>
      <c r="P1260" s="25">
        <f>MAX(0,N1260*(1+inputs!$B$33)-MAX(0,inputs!$B$31*(O1260-inputs!$B$30)))</f>
        <v>45453.949018624968</v>
      </c>
      <c r="Q1260" s="26">
        <f t="shared" si="250"/>
        <v>55266.666666666664</v>
      </c>
      <c r="R1260" s="25">
        <f>MAX(0,P1260*(1+inputs!$B$33)-MAX(0,inputs!$B$31*(Q1260-inputs!$B$30)))</f>
        <v>42978.318253904334</v>
      </c>
      <c r="S1260" s="26">
        <f t="shared" si="251"/>
        <v>67022.222222222219</v>
      </c>
      <c r="T1260" s="25">
        <f>MAX(0,R1260*(1+inputs!$B$33)-MAX(0,inputs!$B$31*(S1260-inputs!$B$30)))</f>
        <v>39407.553027712893</v>
      </c>
      <c r="U1260" s="26">
        <f t="shared" si="252"/>
        <v>78777.777777777781</v>
      </c>
      <c r="V1260" s="25">
        <f>MAX(0,T1260*(1+inputs!$B$33)-MAX(0,inputs!$B$31*(U1260-inputs!$B$30)))</f>
        <v>34725.226323128583</v>
      </c>
      <c r="W1260" s="26">
        <f t="shared" si="253"/>
        <v>90533.333333333328</v>
      </c>
      <c r="X1260" s="25">
        <f>MAX(0,V1260*(1+inputs!$B$33)-MAX(0,inputs!$B$31*(W1260-inputs!$B$30)))</f>
        <v>28914.664717975513</v>
      </c>
      <c r="Y1260" s="26">
        <f t="shared" si="254"/>
        <v>102288.88888888889</v>
      </c>
      <c r="Z1260" s="25">
        <f>MAX(0,X1260*(1+inputs!$B$33)-MAX(0,inputs!$B$31*(Y1260-inputs!$B$30)))</f>
        <v>21958.944688745145</v>
      </c>
      <c r="AA1260" s="25">
        <f>MAX(0,Y1260*(1+inputs!$B$33)-MAX(0,inputs!$B$31*(Z1260-inputs!$B$30)))</f>
        <v>103663.47720023515</v>
      </c>
      <c r="AB1260" s="26">
        <f t="shared" si="255"/>
        <v>125800</v>
      </c>
      <c r="AC1260" s="25">
        <f>MAX(0,AA1260*(1+inputs!$B$33)-MAX(0,inputs!$B$31*(AB1260-inputs!$B$30)))</f>
        <v>95712.989358238672</v>
      </c>
      <c r="AD1260" s="26">
        <f>IF(inputs!$B$27="YES",MAX(0,inputs!$B$31*(AB1260-inputs!$B$30)),0)</f>
        <v>0</v>
      </c>
      <c r="AE1260" s="3">
        <f t="shared" si="256"/>
        <v>51955.05</v>
      </c>
      <c r="AF1260" s="1">
        <f t="shared" si="259"/>
        <v>0.47</v>
      </c>
      <c r="AG1260" s="8">
        <f t="shared" si="257"/>
        <v>73844.95</v>
      </c>
    </row>
    <row r="1261" spans="1:33" x14ac:dyDescent="0.2">
      <c r="A1261" s="11">
        <f t="shared" si="258"/>
        <v>125900</v>
      </c>
      <c r="B1261" s="15">
        <f>inputs!$C$3-MAX(0,MIN((calculations!A1261-inputs!$B$8)*0.5,inputs!$C$3))+IF(AND(inputs!$B$23="YES",A1261&lt;=inputs!$B$25),inputs!$B$24,0)</f>
        <v>0</v>
      </c>
      <c r="C1261" s="15">
        <f>MAX(0,MIN(A1261-B1261,inputs!$C$4)*inputs!$B$3)</f>
        <v>7540.2000000000007</v>
      </c>
      <c r="D1261" s="16">
        <f>MAX(0,(MIN(A1261,inputs!$C$5)-(inputs!$C$4+B1261))*inputs!$B$4)</f>
        <v>34975.599999999999</v>
      </c>
      <c r="E1261" s="16">
        <f>MAX(0, (calculations!A1261-inputs!$C$5)*inputs!$B$5)</f>
        <v>342</v>
      </c>
      <c r="F1261" s="19">
        <f>MAX(0,inputs!$B$13*(MIN(calculations!A1261,inputs!$C$14)-inputs!$C$13))+MAX(0,inputs!$B$14*(calculations!A1261-inputs!$C$14))</f>
        <v>6507.85</v>
      </c>
      <c r="G1261" s="22">
        <f>MAX(MIN((calculations!A1261-inputs!$B$21)/10000,100%),0) * inputs!$B$18</f>
        <v>2636.4</v>
      </c>
      <c r="H1261" s="22">
        <f>IF(AND(inputs!$B$35="YES", calculations!A1261&gt;=inputs!$B$36,calculations!A1261&lt;inputs!$B$37),inputs!$B$38*MIN(2,inputs!$B$17),0)</f>
        <v>0</v>
      </c>
      <c r="I1261" s="25">
        <f>MIN(inputs!$B$32,A1261)</f>
        <v>20000</v>
      </c>
      <c r="J1261" s="25">
        <f>inputs!$B$29*(1+inputs!$B$33)-MAX(0,inputs!$B$31*(I1261-inputs!$B$30))</f>
        <v>46486.999999999993</v>
      </c>
      <c r="K1261" s="26">
        <f t="shared" si="247"/>
        <v>20000</v>
      </c>
      <c r="L1261" s="25">
        <f>MAX(0,J1261*(1+inputs!$B$33)-MAX(0,inputs!$B$31*(K1261-inputs!$B$30)))</f>
        <v>47184.304999999986</v>
      </c>
      <c r="M1261" s="26">
        <f t="shared" si="248"/>
        <v>31766.666666666664</v>
      </c>
      <c r="N1261" s="25">
        <f>MAX(0,L1261*(1+inputs!$B$33)-MAX(0,inputs!$B$31*(M1261-inputs!$B$30)))</f>
        <v>46849.629574999977</v>
      </c>
      <c r="O1261" s="26">
        <f t="shared" si="249"/>
        <v>43533.333333333328</v>
      </c>
      <c r="P1261" s="25">
        <f>MAX(0,N1261*(1+inputs!$B$33)-MAX(0,inputs!$B$31*(O1261-inputs!$B$30)))</f>
        <v>45450.934018624968</v>
      </c>
      <c r="Q1261" s="26">
        <f t="shared" si="250"/>
        <v>55300</v>
      </c>
      <c r="R1261" s="25">
        <f>MAX(0,P1261*(1+inputs!$B$33)-MAX(0,inputs!$B$31*(Q1261-inputs!$B$30)))</f>
        <v>42972.258028904333</v>
      </c>
      <c r="S1261" s="26">
        <f t="shared" si="251"/>
        <v>67066.666666666657</v>
      </c>
      <c r="T1261" s="25">
        <f>MAX(0,R1261*(1+inputs!$B$33)-MAX(0,inputs!$B$31*(S1261-inputs!$B$30)))</f>
        <v>39397.4018993379</v>
      </c>
      <c r="U1261" s="26">
        <f t="shared" si="252"/>
        <v>78833.333333333343</v>
      </c>
      <c r="V1261" s="25">
        <f>MAX(0,T1261*(1+inputs!$B$33)-MAX(0,inputs!$B$31*(U1261-inputs!$B$30)))</f>
        <v>34709.92292782796</v>
      </c>
      <c r="W1261" s="26">
        <f t="shared" si="253"/>
        <v>90600</v>
      </c>
      <c r="X1261" s="25">
        <f>MAX(0,V1261*(1+inputs!$B$33)-MAX(0,inputs!$B$31*(W1261-inputs!$B$30)))</f>
        <v>28893.131771745375</v>
      </c>
      <c r="Y1261" s="26">
        <f t="shared" si="254"/>
        <v>102366.66666666667</v>
      </c>
      <c r="Z1261" s="25">
        <f>MAX(0,X1261*(1+inputs!$B$33)-MAX(0,inputs!$B$31*(Y1261-inputs!$B$30)))</f>
        <v>21930.088748321556</v>
      </c>
      <c r="AA1261" s="25">
        <f>MAX(0,Y1261*(1+inputs!$B$33)-MAX(0,inputs!$B$31*(Z1261-inputs!$B$30)))</f>
        <v>103745.01867931771</v>
      </c>
      <c r="AB1261" s="26">
        <f t="shared" si="255"/>
        <v>125900</v>
      </c>
      <c r="AC1261" s="25">
        <f>MAX(0,AA1261*(1+inputs!$B$33)-MAX(0,inputs!$B$31*(AB1261-inputs!$B$30)))</f>
        <v>95786.753959507463</v>
      </c>
      <c r="AD1261" s="26">
        <f>IF(inputs!$B$27="YES",MAX(0,inputs!$B$31*(AB1261-inputs!$B$30)),0)</f>
        <v>0</v>
      </c>
      <c r="AE1261" s="3">
        <f t="shared" si="256"/>
        <v>52002.05</v>
      </c>
      <c r="AF1261" s="1">
        <f t="shared" si="259"/>
        <v>0.47</v>
      </c>
      <c r="AG1261" s="8">
        <f t="shared" si="257"/>
        <v>73897.95</v>
      </c>
    </row>
    <row r="1262" spans="1:33" x14ac:dyDescent="0.2">
      <c r="A1262" s="11">
        <f t="shared" si="258"/>
        <v>126000</v>
      </c>
      <c r="B1262" s="15">
        <f>inputs!$C$3-MAX(0,MIN((calculations!A1262-inputs!$B$8)*0.5,inputs!$C$3))+IF(AND(inputs!$B$23="YES",A1262&lt;=inputs!$B$25),inputs!$B$24,0)</f>
        <v>0</v>
      </c>
      <c r="C1262" s="15">
        <f>MAX(0,MIN(A1262-B1262,inputs!$C$4)*inputs!$B$3)</f>
        <v>7540.2000000000007</v>
      </c>
      <c r="D1262" s="16">
        <f>MAX(0,(MIN(A1262,inputs!$C$5)-(inputs!$C$4+B1262))*inputs!$B$4)</f>
        <v>34975.599999999999</v>
      </c>
      <c r="E1262" s="16">
        <f>MAX(0, (calculations!A1262-inputs!$C$5)*inputs!$B$5)</f>
        <v>387</v>
      </c>
      <c r="F1262" s="19">
        <f>MAX(0,inputs!$B$13*(MIN(calculations!A1262,inputs!$C$14)-inputs!$C$13))+MAX(0,inputs!$B$14*(calculations!A1262-inputs!$C$14))</f>
        <v>6509.85</v>
      </c>
      <c r="G1262" s="22">
        <f>MAX(MIN((calculations!A1262-inputs!$B$21)/10000,100%),0) * inputs!$B$18</f>
        <v>2636.4</v>
      </c>
      <c r="H1262" s="22">
        <f>IF(AND(inputs!$B$35="YES", calculations!A1262&gt;=inputs!$B$36,calculations!A1262&lt;inputs!$B$37),inputs!$B$38*MIN(2,inputs!$B$17),0)</f>
        <v>0</v>
      </c>
      <c r="I1262" s="25">
        <f>MIN(inputs!$B$32,A1262)</f>
        <v>20000</v>
      </c>
      <c r="J1262" s="25">
        <f>inputs!$B$29*(1+inputs!$B$33)-MAX(0,inputs!$B$31*(I1262-inputs!$B$30))</f>
        <v>46486.999999999993</v>
      </c>
      <c r="K1262" s="26">
        <f t="shared" si="247"/>
        <v>20000</v>
      </c>
      <c r="L1262" s="25">
        <f>MAX(0,J1262*(1+inputs!$B$33)-MAX(0,inputs!$B$31*(K1262-inputs!$B$30)))</f>
        <v>47184.304999999986</v>
      </c>
      <c r="M1262" s="26">
        <f t="shared" si="248"/>
        <v>31777.777777777777</v>
      </c>
      <c r="N1262" s="25">
        <f>MAX(0,L1262*(1+inputs!$B$33)-MAX(0,inputs!$B$31*(M1262-inputs!$B$30)))</f>
        <v>46848.629574999977</v>
      </c>
      <c r="O1262" s="26">
        <f t="shared" si="249"/>
        <v>43555.555555555555</v>
      </c>
      <c r="P1262" s="25">
        <f>MAX(0,N1262*(1+inputs!$B$33)-MAX(0,inputs!$B$31*(O1262-inputs!$B$30)))</f>
        <v>45447.919018624969</v>
      </c>
      <c r="Q1262" s="26">
        <f t="shared" si="250"/>
        <v>55333.333333333336</v>
      </c>
      <c r="R1262" s="25">
        <f>MAX(0,P1262*(1+inputs!$B$33)-MAX(0,inputs!$B$31*(Q1262-inputs!$B$30)))</f>
        <v>42966.197803904339</v>
      </c>
      <c r="S1262" s="26">
        <f t="shared" si="251"/>
        <v>67111.111111111109</v>
      </c>
      <c r="T1262" s="25">
        <f>MAX(0,R1262*(1+inputs!$B$33)-MAX(0,inputs!$B$31*(S1262-inputs!$B$30)))</f>
        <v>39387.250770962899</v>
      </c>
      <c r="U1262" s="26">
        <f t="shared" si="252"/>
        <v>78888.888888888891</v>
      </c>
      <c r="V1262" s="25">
        <f>MAX(0,T1262*(1+inputs!$B$33)-MAX(0,inputs!$B$31*(U1262-inputs!$B$30)))</f>
        <v>34694.619532527337</v>
      </c>
      <c r="W1262" s="26">
        <f t="shared" si="253"/>
        <v>90666.666666666672</v>
      </c>
      <c r="X1262" s="25">
        <f>MAX(0,V1262*(1+inputs!$B$33)-MAX(0,inputs!$B$31*(W1262-inputs!$B$30)))</f>
        <v>28871.598825515241</v>
      </c>
      <c r="Y1262" s="26">
        <f t="shared" si="254"/>
        <v>102444.44444444444</v>
      </c>
      <c r="Z1262" s="25">
        <f>MAX(0,X1262*(1+inputs!$B$33)-MAX(0,inputs!$B$31*(Y1262-inputs!$B$30)))</f>
        <v>21901.232807897966</v>
      </c>
      <c r="AA1262" s="25">
        <f>MAX(0,Y1262*(1+inputs!$B$33)-MAX(0,inputs!$B$31*(Z1262-inputs!$B$30)))</f>
        <v>103826.56015840027</v>
      </c>
      <c r="AB1262" s="26">
        <f t="shared" si="255"/>
        <v>126000</v>
      </c>
      <c r="AC1262" s="25">
        <f>MAX(0,AA1262*(1+inputs!$B$33)-MAX(0,inputs!$B$31*(AB1262-inputs!$B$30)))</f>
        <v>95860.518560776269</v>
      </c>
      <c r="AD1262" s="26">
        <f>IF(inputs!$B$27="YES",MAX(0,inputs!$B$31*(AB1262-inputs!$B$30)),0)</f>
        <v>0</v>
      </c>
      <c r="AE1262" s="3">
        <f t="shared" si="256"/>
        <v>52049.05</v>
      </c>
      <c r="AF1262" s="1">
        <f t="shared" si="259"/>
        <v>0.47</v>
      </c>
      <c r="AG1262" s="8">
        <f t="shared" si="257"/>
        <v>73950.95</v>
      </c>
    </row>
    <row r="1263" spans="1:33" x14ac:dyDescent="0.2">
      <c r="A1263" s="11">
        <f t="shared" si="258"/>
        <v>126100</v>
      </c>
      <c r="B1263" s="15">
        <f>inputs!$C$3-MAX(0,MIN((calculations!A1263-inputs!$B$8)*0.5,inputs!$C$3))+IF(AND(inputs!$B$23="YES",A1263&lt;=inputs!$B$25),inputs!$B$24,0)</f>
        <v>0</v>
      </c>
      <c r="C1263" s="15">
        <f>MAX(0,MIN(A1263-B1263,inputs!$C$4)*inputs!$B$3)</f>
        <v>7540.2000000000007</v>
      </c>
      <c r="D1263" s="16">
        <f>MAX(0,(MIN(A1263,inputs!$C$5)-(inputs!$C$4+B1263))*inputs!$B$4)</f>
        <v>34975.599999999999</v>
      </c>
      <c r="E1263" s="16">
        <f>MAX(0, (calculations!A1263-inputs!$C$5)*inputs!$B$5)</f>
        <v>432</v>
      </c>
      <c r="F1263" s="19">
        <f>MAX(0,inputs!$B$13*(MIN(calculations!A1263,inputs!$C$14)-inputs!$C$13))+MAX(0,inputs!$B$14*(calculations!A1263-inputs!$C$14))</f>
        <v>6511.85</v>
      </c>
      <c r="G1263" s="22">
        <f>MAX(MIN((calculations!A1263-inputs!$B$21)/10000,100%),0) * inputs!$B$18</f>
        <v>2636.4</v>
      </c>
      <c r="H1263" s="22">
        <f>IF(AND(inputs!$B$35="YES", calculations!A1263&gt;=inputs!$B$36,calculations!A1263&lt;inputs!$B$37),inputs!$B$38*MIN(2,inputs!$B$17),0)</f>
        <v>0</v>
      </c>
      <c r="I1263" s="25">
        <f>MIN(inputs!$B$32,A1263)</f>
        <v>20000</v>
      </c>
      <c r="J1263" s="25">
        <f>inputs!$B$29*(1+inputs!$B$33)-MAX(0,inputs!$B$31*(I1263-inputs!$B$30))</f>
        <v>46486.999999999993</v>
      </c>
      <c r="K1263" s="26">
        <f t="shared" si="247"/>
        <v>20000</v>
      </c>
      <c r="L1263" s="25">
        <f>MAX(0,J1263*(1+inputs!$B$33)-MAX(0,inputs!$B$31*(K1263-inputs!$B$30)))</f>
        <v>47184.304999999986</v>
      </c>
      <c r="M1263" s="26">
        <f t="shared" si="248"/>
        <v>31788.888888888891</v>
      </c>
      <c r="N1263" s="25">
        <f>MAX(0,L1263*(1+inputs!$B$33)-MAX(0,inputs!$B$31*(M1263-inputs!$B$30)))</f>
        <v>46847.629574999977</v>
      </c>
      <c r="O1263" s="26">
        <f t="shared" si="249"/>
        <v>43577.777777777781</v>
      </c>
      <c r="P1263" s="25">
        <f>MAX(0,N1263*(1+inputs!$B$33)-MAX(0,inputs!$B$31*(O1263-inputs!$B$30)))</f>
        <v>45444.904018624969</v>
      </c>
      <c r="Q1263" s="26">
        <f t="shared" si="250"/>
        <v>55366.666666666664</v>
      </c>
      <c r="R1263" s="25">
        <f>MAX(0,P1263*(1+inputs!$B$33)-MAX(0,inputs!$B$31*(Q1263-inputs!$B$30)))</f>
        <v>42960.137578904338</v>
      </c>
      <c r="S1263" s="26">
        <f t="shared" si="251"/>
        <v>67155.555555555562</v>
      </c>
      <c r="T1263" s="25">
        <f>MAX(0,R1263*(1+inputs!$B$33)-MAX(0,inputs!$B$31*(S1263-inputs!$B$30)))</f>
        <v>39377.099642587898</v>
      </c>
      <c r="U1263" s="26">
        <f t="shared" si="252"/>
        <v>78944.444444444438</v>
      </c>
      <c r="V1263" s="25">
        <f>MAX(0,T1263*(1+inputs!$B$33)-MAX(0,inputs!$B$31*(U1263-inputs!$B$30)))</f>
        <v>34679.316137226713</v>
      </c>
      <c r="W1263" s="26">
        <f t="shared" si="253"/>
        <v>90733.333333333328</v>
      </c>
      <c r="X1263" s="25">
        <f>MAX(0,V1263*(1+inputs!$B$33)-MAX(0,inputs!$B$31*(W1263-inputs!$B$30)))</f>
        <v>28850.065879285114</v>
      </c>
      <c r="Y1263" s="26">
        <f t="shared" si="254"/>
        <v>102522.22222222222</v>
      </c>
      <c r="Z1263" s="25">
        <f>MAX(0,X1263*(1+inputs!$B$33)-MAX(0,inputs!$B$31*(Y1263-inputs!$B$30)))</f>
        <v>21872.376867474388</v>
      </c>
      <c r="AA1263" s="25">
        <f>MAX(0,Y1263*(1+inputs!$B$33)-MAX(0,inputs!$B$31*(Z1263-inputs!$B$30)))</f>
        <v>103908.10163748285</v>
      </c>
      <c r="AB1263" s="26">
        <f t="shared" si="255"/>
        <v>126100</v>
      </c>
      <c r="AC1263" s="25">
        <f>MAX(0,AA1263*(1+inputs!$B$33)-MAX(0,inputs!$B$31*(AB1263-inputs!$B$30)))</f>
        <v>95934.283162045074</v>
      </c>
      <c r="AD1263" s="26">
        <f>IF(inputs!$B$27="YES",MAX(0,inputs!$B$31*(AB1263-inputs!$B$30)),0)</f>
        <v>0</v>
      </c>
      <c r="AE1263" s="3">
        <f t="shared" si="256"/>
        <v>52096.05</v>
      </c>
      <c r="AF1263" s="1">
        <f t="shared" si="259"/>
        <v>0.47</v>
      </c>
      <c r="AG1263" s="8">
        <f t="shared" si="257"/>
        <v>74003.95</v>
      </c>
    </row>
    <row r="1264" spans="1:33" x14ac:dyDescent="0.2">
      <c r="A1264" s="11">
        <f t="shared" si="258"/>
        <v>126200</v>
      </c>
      <c r="B1264" s="15">
        <f>inputs!$C$3-MAX(0,MIN((calculations!A1264-inputs!$B$8)*0.5,inputs!$C$3))+IF(AND(inputs!$B$23="YES",A1264&lt;=inputs!$B$25),inputs!$B$24,0)</f>
        <v>0</v>
      </c>
      <c r="C1264" s="15">
        <f>MAX(0,MIN(A1264-B1264,inputs!$C$4)*inputs!$B$3)</f>
        <v>7540.2000000000007</v>
      </c>
      <c r="D1264" s="16">
        <f>MAX(0,(MIN(A1264,inputs!$C$5)-(inputs!$C$4+B1264))*inputs!$B$4)</f>
        <v>34975.599999999999</v>
      </c>
      <c r="E1264" s="16">
        <f>MAX(0, (calculations!A1264-inputs!$C$5)*inputs!$B$5)</f>
        <v>477</v>
      </c>
      <c r="F1264" s="19">
        <f>MAX(0,inputs!$B$13*(MIN(calculations!A1264,inputs!$C$14)-inputs!$C$13))+MAX(0,inputs!$B$14*(calculations!A1264-inputs!$C$14))</f>
        <v>6513.85</v>
      </c>
      <c r="G1264" s="22">
        <f>MAX(MIN((calculations!A1264-inputs!$B$21)/10000,100%),0) * inputs!$B$18</f>
        <v>2636.4</v>
      </c>
      <c r="H1264" s="22">
        <f>IF(AND(inputs!$B$35="YES", calculations!A1264&gt;=inputs!$B$36,calculations!A1264&lt;inputs!$B$37),inputs!$B$38*MIN(2,inputs!$B$17),0)</f>
        <v>0</v>
      </c>
      <c r="I1264" s="25">
        <f>MIN(inputs!$B$32,A1264)</f>
        <v>20000</v>
      </c>
      <c r="J1264" s="25">
        <f>inputs!$B$29*(1+inputs!$B$33)-MAX(0,inputs!$B$31*(I1264-inputs!$B$30))</f>
        <v>46486.999999999993</v>
      </c>
      <c r="K1264" s="26">
        <f t="shared" si="247"/>
        <v>20000</v>
      </c>
      <c r="L1264" s="25">
        <f>MAX(0,J1264*(1+inputs!$B$33)-MAX(0,inputs!$B$31*(K1264-inputs!$B$30)))</f>
        <v>47184.304999999986</v>
      </c>
      <c r="M1264" s="26">
        <f t="shared" si="248"/>
        <v>31800</v>
      </c>
      <c r="N1264" s="25">
        <f>MAX(0,L1264*(1+inputs!$B$33)-MAX(0,inputs!$B$31*(M1264-inputs!$B$30)))</f>
        <v>46846.629574999977</v>
      </c>
      <c r="O1264" s="26">
        <f t="shared" si="249"/>
        <v>43600</v>
      </c>
      <c r="P1264" s="25">
        <f>MAX(0,N1264*(1+inputs!$B$33)-MAX(0,inputs!$B$31*(O1264-inputs!$B$30)))</f>
        <v>45441.88901862497</v>
      </c>
      <c r="Q1264" s="26">
        <f t="shared" si="250"/>
        <v>55400</v>
      </c>
      <c r="R1264" s="25">
        <f>MAX(0,P1264*(1+inputs!$B$33)-MAX(0,inputs!$B$31*(Q1264-inputs!$B$30)))</f>
        <v>42954.077353904337</v>
      </c>
      <c r="S1264" s="26">
        <f t="shared" si="251"/>
        <v>67200</v>
      </c>
      <c r="T1264" s="25">
        <f>MAX(0,R1264*(1+inputs!$B$33)-MAX(0,inputs!$B$31*(S1264-inputs!$B$30)))</f>
        <v>39366.948514212898</v>
      </c>
      <c r="U1264" s="26">
        <f t="shared" si="252"/>
        <v>79000</v>
      </c>
      <c r="V1264" s="25">
        <f>MAX(0,T1264*(1+inputs!$B$33)-MAX(0,inputs!$B$31*(U1264-inputs!$B$30)))</f>
        <v>34664.012741926083</v>
      </c>
      <c r="W1264" s="26">
        <f t="shared" si="253"/>
        <v>90800</v>
      </c>
      <c r="X1264" s="25">
        <f>MAX(0,V1264*(1+inputs!$B$33)-MAX(0,inputs!$B$31*(W1264-inputs!$B$30)))</f>
        <v>28828.532933054968</v>
      </c>
      <c r="Y1264" s="26">
        <f t="shared" si="254"/>
        <v>102600</v>
      </c>
      <c r="Z1264" s="25">
        <f>MAX(0,X1264*(1+inputs!$B$33)-MAX(0,inputs!$B$31*(Y1264-inputs!$B$30)))</f>
        <v>21843.520927050791</v>
      </c>
      <c r="AA1264" s="25">
        <f>MAX(0,Y1264*(1+inputs!$B$33)-MAX(0,inputs!$B$31*(Z1264-inputs!$B$30)))</f>
        <v>103989.64311656542</v>
      </c>
      <c r="AB1264" s="26">
        <f t="shared" si="255"/>
        <v>126200</v>
      </c>
      <c r="AC1264" s="25">
        <f>MAX(0,AA1264*(1+inputs!$B$33)-MAX(0,inputs!$B$31*(AB1264-inputs!$B$30)))</f>
        <v>96008.047763313894</v>
      </c>
      <c r="AD1264" s="26">
        <f>IF(inputs!$B$27="YES",MAX(0,inputs!$B$31*(AB1264-inputs!$B$30)),0)</f>
        <v>0</v>
      </c>
      <c r="AE1264" s="3">
        <f t="shared" si="256"/>
        <v>52143.05</v>
      </c>
      <c r="AF1264" s="1">
        <f t="shared" si="259"/>
        <v>0.47</v>
      </c>
      <c r="AG1264" s="8">
        <f t="shared" si="257"/>
        <v>74056.95</v>
      </c>
    </row>
    <row r="1265" spans="1:33" x14ac:dyDescent="0.2">
      <c r="A1265" s="11">
        <f t="shared" si="258"/>
        <v>126300</v>
      </c>
      <c r="B1265" s="15">
        <f>inputs!$C$3-MAX(0,MIN((calculations!A1265-inputs!$B$8)*0.5,inputs!$C$3))+IF(AND(inputs!$B$23="YES",A1265&lt;=inputs!$B$25),inputs!$B$24,0)</f>
        <v>0</v>
      </c>
      <c r="C1265" s="15">
        <f>MAX(0,MIN(A1265-B1265,inputs!$C$4)*inputs!$B$3)</f>
        <v>7540.2000000000007</v>
      </c>
      <c r="D1265" s="16">
        <f>MAX(0,(MIN(A1265,inputs!$C$5)-(inputs!$C$4+B1265))*inputs!$B$4)</f>
        <v>34975.599999999999</v>
      </c>
      <c r="E1265" s="16">
        <f>MAX(0, (calculations!A1265-inputs!$C$5)*inputs!$B$5)</f>
        <v>522</v>
      </c>
      <c r="F1265" s="19">
        <f>MAX(0,inputs!$B$13*(MIN(calculations!A1265,inputs!$C$14)-inputs!$C$13))+MAX(0,inputs!$B$14*(calculations!A1265-inputs!$C$14))</f>
        <v>6515.85</v>
      </c>
      <c r="G1265" s="22">
        <f>MAX(MIN((calculations!A1265-inputs!$B$21)/10000,100%),0) * inputs!$B$18</f>
        <v>2636.4</v>
      </c>
      <c r="H1265" s="22">
        <f>IF(AND(inputs!$B$35="YES", calculations!A1265&gt;=inputs!$B$36,calculations!A1265&lt;inputs!$B$37),inputs!$B$38*MIN(2,inputs!$B$17),0)</f>
        <v>0</v>
      </c>
      <c r="I1265" s="25">
        <f>MIN(inputs!$B$32,A1265)</f>
        <v>20000</v>
      </c>
      <c r="J1265" s="25">
        <f>inputs!$B$29*(1+inputs!$B$33)-MAX(0,inputs!$B$31*(I1265-inputs!$B$30))</f>
        <v>46486.999999999993</v>
      </c>
      <c r="K1265" s="26">
        <f t="shared" si="247"/>
        <v>20000</v>
      </c>
      <c r="L1265" s="25">
        <f>MAX(0,J1265*(1+inputs!$B$33)-MAX(0,inputs!$B$31*(K1265-inputs!$B$30)))</f>
        <v>47184.304999999986</v>
      </c>
      <c r="M1265" s="26">
        <f t="shared" si="248"/>
        <v>31811.111111111109</v>
      </c>
      <c r="N1265" s="25">
        <f>MAX(0,L1265*(1+inputs!$B$33)-MAX(0,inputs!$B$31*(M1265-inputs!$B$30)))</f>
        <v>46845.629574999977</v>
      </c>
      <c r="O1265" s="26">
        <f t="shared" si="249"/>
        <v>43622.222222222219</v>
      </c>
      <c r="P1265" s="25">
        <f>MAX(0,N1265*(1+inputs!$B$33)-MAX(0,inputs!$B$31*(O1265-inputs!$B$30)))</f>
        <v>45438.874018624971</v>
      </c>
      <c r="Q1265" s="26">
        <f t="shared" si="250"/>
        <v>55433.333333333336</v>
      </c>
      <c r="R1265" s="25">
        <f>MAX(0,P1265*(1+inputs!$B$33)-MAX(0,inputs!$B$31*(Q1265-inputs!$B$30)))</f>
        <v>42948.017128904336</v>
      </c>
      <c r="S1265" s="26">
        <f t="shared" si="251"/>
        <v>67244.444444444438</v>
      </c>
      <c r="T1265" s="25">
        <f>MAX(0,R1265*(1+inputs!$B$33)-MAX(0,inputs!$B$31*(S1265-inputs!$B$30)))</f>
        <v>39356.797385837897</v>
      </c>
      <c r="U1265" s="26">
        <f t="shared" si="252"/>
        <v>79055.555555555562</v>
      </c>
      <c r="V1265" s="25">
        <f>MAX(0,T1265*(1+inputs!$B$33)-MAX(0,inputs!$B$31*(U1265-inputs!$B$30)))</f>
        <v>34648.709346625459</v>
      </c>
      <c r="W1265" s="26">
        <f t="shared" si="253"/>
        <v>90866.666666666672</v>
      </c>
      <c r="X1265" s="25">
        <f>MAX(0,V1265*(1+inputs!$B$33)-MAX(0,inputs!$B$31*(W1265-inputs!$B$30)))</f>
        <v>28806.999986824834</v>
      </c>
      <c r="Y1265" s="26">
        <f t="shared" si="254"/>
        <v>102677.77777777778</v>
      </c>
      <c r="Z1265" s="25">
        <f>MAX(0,X1265*(1+inputs!$B$33)-MAX(0,inputs!$B$31*(Y1265-inputs!$B$30)))</f>
        <v>21814.664986627206</v>
      </c>
      <c r="AA1265" s="25">
        <f>MAX(0,Y1265*(1+inputs!$B$33)-MAX(0,inputs!$B$31*(Z1265-inputs!$B$30)))</f>
        <v>104071.184595648</v>
      </c>
      <c r="AB1265" s="26">
        <f t="shared" si="255"/>
        <v>126300</v>
      </c>
      <c r="AC1265" s="25">
        <f>MAX(0,AA1265*(1+inputs!$B$33)-MAX(0,inputs!$B$31*(AB1265-inputs!$B$30)))</f>
        <v>96081.8123645827</v>
      </c>
      <c r="AD1265" s="26">
        <f>IF(inputs!$B$27="YES",MAX(0,inputs!$B$31*(AB1265-inputs!$B$30)),0)</f>
        <v>0</v>
      </c>
      <c r="AE1265" s="3">
        <f t="shared" si="256"/>
        <v>52190.05</v>
      </c>
      <c r="AF1265" s="1">
        <f t="shared" si="259"/>
        <v>0.47</v>
      </c>
      <c r="AG1265" s="8">
        <f t="shared" si="257"/>
        <v>74109.95</v>
      </c>
    </row>
    <row r="1266" spans="1:33" x14ac:dyDescent="0.2">
      <c r="A1266" s="11">
        <f t="shared" si="258"/>
        <v>126400</v>
      </c>
      <c r="B1266" s="15">
        <f>inputs!$C$3-MAX(0,MIN((calculations!A1266-inputs!$B$8)*0.5,inputs!$C$3))+IF(AND(inputs!$B$23="YES",A1266&lt;=inputs!$B$25),inputs!$B$24,0)</f>
        <v>0</v>
      </c>
      <c r="C1266" s="15">
        <f>MAX(0,MIN(A1266-B1266,inputs!$C$4)*inputs!$B$3)</f>
        <v>7540.2000000000007</v>
      </c>
      <c r="D1266" s="16">
        <f>MAX(0,(MIN(A1266,inputs!$C$5)-(inputs!$C$4+B1266))*inputs!$B$4)</f>
        <v>34975.599999999999</v>
      </c>
      <c r="E1266" s="16">
        <f>MAX(0, (calculations!A1266-inputs!$C$5)*inputs!$B$5)</f>
        <v>567</v>
      </c>
      <c r="F1266" s="19">
        <f>MAX(0,inputs!$B$13*(MIN(calculations!A1266,inputs!$C$14)-inputs!$C$13))+MAX(0,inputs!$B$14*(calculations!A1266-inputs!$C$14))</f>
        <v>6517.85</v>
      </c>
      <c r="G1266" s="22">
        <f>MAX(MIN((calculations!A1266-inputs!$B$21)/10000,100%),0) * inputs!$B$18</f>
        <v>2636.4</v>
      </c>
      <c r="H1266" s="22">
        <f>IF(AND(inputs!$B$35="YES", calculations!A1266&gt;=inputs!$B$36,calculations!A1266&lt;inputs!$B$37),inputs!$B$38*MIN(2,inputs!$B$17),0)</f>
        <v>0</v>
      </c>
      <c r="I1266" s="25">
        <f>MIN(inputs!$B$32,A1266)</f>
        <v>20000</v>
      </c>
      <c r="J1266" s="25">
        <f>inputs!$B$29*(1+inputs!$B$33)-MAX(0,inputs!$B$31*(I1266-inputs!$B$30))</f>
        <v>46486.999999999993</v>
      </c>
      <c r="K1266" s="26">
        <f t="shared" si="247"/>
        <v>20000</v>
      </c>
      <c r="L1266" s="25">
        <f>MAX(0,J1266*(1+inputs!$B$33)-MAX(0,inputs!$B$31*(K1266-inputs!$B$30)))</f>
        <v>47184.304999999986</v>
      </c>
      <c r="M1266" s="26">
        <f t="shared" si="248"/>
        <v>31822.222222222223</v>
      </c>
      <c r="N1266" s="25">
        <f>MAX(0,L1266*(1+inputs!$B$33)-MAX(0,inputs!$B$31*(M1266-inputs!$B$30)))</f>
        <v>46844.629574999977</v>
      </c>
      <c r="O1266" s="26">
        <f t="shared" si="249"/>
        <v>43644.444444444445</v>
      </c>
      <c r="P1266" s="25">
        <f>MAX(0,N1266*(1+inputs!$B$33)-MAX(0,inputs!$B$31*(O1266-inputs!$B$30)))</f>
        <v>45435.859018624971</v>
      </c>
      <c r="Q1266" s="26">
        <f t="shared" si="250"/>
        <v>55466.666666666664</v>
      </c>
      <c r="R1266" s="25">
        <f>MAX(0,P1266*(1+inputs!$B$33)-MAX(0,inputs!$B$31*(Q1266-inputs!$B$30)))</f>
        <v>42941.956903904342</v>
      </c>
      <c r="S1266" s="26">
        <f t="shared" si="251"/>
        <v>67288.888888888891</v>
      </c>
      <c r="T1266" s="25">
        <f>MAX(0,R1266*(1+inputs!$B$33)-MAX(0,inputs!$B$31*(S1266-inputs!$B$30)))</f>
        <v>39346.646257462897</v>
      </c>
      <c r="U1266" s="26">
        <f t="shared" si="252"/>
        <v>79111.111111111109</v>
      </c>
      <c r="V1266" s="25">
        <f>MAX(0,T1266*(1+inputs!$B$33)-MAX(0,inputs!$B$31*(U1266-inputs!$B$30)))</f>
        <v>34633.405951324836</v>
      </c>
      <c r="W1266" s="26">
        <f t="shared" si="253"/>
        <v>90933.333333333328</v>
      </c>
      <c r="X1266" s="25">
        <f>MAX(0,V1266*(1+inputs!$B$33)-MAX(0,inputs!$B$31*(W1266-inputs!$B$30)))</f>
        <v>28785.467040594707</v>
      </c>
      <c r="Y1266" s="26">
        <f t="shared" si="254"/>
        <v>102755.55555555556</v>
      </c>
      <c r="Z1266" s="25">
        <f>MAX(0,X1266*(1+inputs!$B$33)-MAX(0,inputs!$B$31*(Y1266-inputs!$B$30)))</f>
        <v>21785.809046203627</v>
      </c>
      <c r="AA1266" s="25">
        <f>MAX(0,Y1266*(1+inputs!$B$33)-MAX(0,inputs!$B$31*(Z1266-inputs!$B$30)))</f>
        <v>104152.72607473057</v>
      </c>
      <c r="AB1266" s="26">
        <f t="shared" si="255"/>
        <v>126400</v>
      </c>
      <c r="AC1266" s="25">
        <f>MAX(0,AA1266*(1+inputs!$B$33)-MAX(0,inputs!$B$31*(AB1266-inputs!$B$30)))</f>
        <v>96155.57696585152</v>
      </c>
      <c r="AD1266" s="26">
        <f>IF(inputs!$B$27="YES",MAX(0,inputs!$B$31*(AB1266-inputs!$B$30)),0)</f>
        <v>0</v>
      </c>
      <c r="AE1266" s="3">
        <f t="shared" si="256"/>
        <v>52237.05</v>
      </c>
      <c r="AF1266" s="1">
        <f t="shared" si="259"/>
        <v>0.47</v>
      </c>
      <c r="AG1266" s="8">
        <f t="shared" si="257"/>
        <v>74162.95</v>
      </c>
    </row>
    <row r="1267" spans="1:33" x14ac:dyDescent="0.2">
      <c r="A1267" s="11">
        <f t="shared" si="258"/>
        <v>126500</v>
      </c>
      <c r="B1267" s="15">
        <f>inputs!$C$3-MAX(0,MIN((calculations!A1267-inputs!$B$8)*0.5,inputs!$C$3))+IF(AND(inputs!$B$23="YES",A1267&lt;=inputs!$B$25),inputs!$B$24,0)</f>
        <v>0</v>
      </c>
      <c r="C1267" s="15">
        <f>MAX(0,MIN(A1267-B1267,inputs!$C$4)*inputs!$B$3)</f>
        <v>7540.2000000000007</v>
      </c>
      <c r="D1267" s="16">
        <f>MAX(0,(MIN(A1267,inputs!$C$5)-(inputs!$C$4+B1267))*inputs!$B$4)</f>
        <v>34975.599999999999</v>
      </c>
      <c r="E1267" s="16">
        <f>MAX(0, (calculations!A1267-inputs!$C$5)*inputs!$B$5)</f>
        <v>612</v>
      </c>
      <c r="F1267" s="19">
        <f>MAX(0,inputs!$B$13*(MIN(calculations!A1267,inputs!$C$14)-inputs!$C$13))+MAX(0,inputs!$B$14*(calculations!A1267-inputs!$C$14))</f>
        <v>6519.85</v>
      </c>
      <c r="G1267" s="22">
        <f>MAX(MIN((calculations!A1267-inputs!$B$21)/10000,100%),0) * inputs!$B$18</f>
        <v>2636.4</v>
      </c>
      <c r="H1267" s="22">
        <f>IF(AND(inputs!$B$35="YES", calculations!A1267&gt;=inputs!$B$36,calculations!A1267&lt;inputs!$B$37),inputs!$B$38*MIN(2,inputs!$B$17),0)</f>
        <v>0</v>
      </c>
      <c r="I1267" s="25">
        <f>MIN(inputs!$B$32,A1267)</f>
        <v>20000</v>
      </c>
      <c r="J1267" s="25">
        <f>inputs!$B$29*(1+inputs!$B$33)-MAX(0,inputs!$B$31*(I1267-inputs!$B$30))</f>
        <v>46486.999999999993</v>
      </c>
      <c r="K1267" s="26">
        <f t="shared" si="247"/>
        <v>20000</v>
      </c>
      <c r="L1267" s="25">
        <f>MAX(0,J1267*(1+inputs!$B$33)-MAX(0,inputs!$B$31*(K1267-inputs!$B$30)))</f>
        <v>47184.304999999986</v>
      </c>
      <c r="M1267" s="26">
        <f t="shared" si="248"/>
        <v>31833.333333333336</v>
      </c>
      <c r="N1267" s="25">
        <f>MAX(0,L1267*(1+inputs!$B$33)-MAX(0,inputs!$B$31*(M1267-inputs!$B$30)))</f>
        <v>46843.629574999977</v>
      </c>
      <c r="O1267" s="26">
        <f t="shared" si="249"/>
        <v>43666.666666666672</v>
      </c>
      <c r="P1267" s="25">
        <f>MAX(0,N1267*(1+inputs!$B$33)-MAX(0,inputs!$B$31*(O1267-inputs!$B$30)))</f>
        <v>45432.844018624972</v>
      </c>
      <c r="Q1267" s="26">
        <f t="shared" si="250"/>
        <v>55500</v>
      </c>
      <c r="R1267" s="25">
        <f>MAX(0,P1267*(1+inputs!$B$33)-MAX(0,inputs!$B$31*(Q1267-inputs!$B$30)))</f>
        <v>42935.896678904341</v>
      </c>
      <c r="S1267" s="26">
        <f t="shared" si="251"/>
        <v>67333.333333333343</v>
      </c>
      <c r="T1267" s="25">
        <f>MAX(0,R1267*(1+inputs!$B$33)-MAX(0,inputs!$B$31*(S1267-inputs!$B$30)))</f>
        <v>39336.495129087896</v>
      </c>
      <c r="U1267" s="26">
        <f t="shared" si="252"/>
        <v>79166.666666666657</v>
      </c>
      <c r="V1267" s="25">
        <f>MAX(0,T1267*(1+inputs!$B$33)-MAX(0,inputs!$B$31*(U1267-inputs!$B$30)))</f>
        <v>34618.102556024212</v>
      </c>
      <c r="W1267" s="26">
        <f t="shared" si="253"/>
        <v>91000</v>
      </c>
      <c r="X1267" s="25">
        <f>MAX(0,V1267*(1+inputs!$B$33)-MAX(0,inputs!$B$31*(W1267-inputs!$B$30)))</f>
        <v>28763.934094364577</v>
      </c>
      <c r="Y1267" s="26">
        <f t="shared" si="254"/>
        <v>102833.33333333333</v>
      </c>
      <c r="Z1267" s="25">
        <f>MAX(0,X1267*(1+inputs!$B$33)-MAX(0,inputs!$B$31*(Y1267-inputs!$B$30)))</f>
        <v>21756.953105780045</v>
      </c>
      <c r="AA1267" s="25">
        <f>MAX(0,Y1267*(1+inputs!$B$33)-MAX(0,inputs!$B$31*(Z1267-inputs!$B$30)))</f>
        <v>104234.26755381312</v>
      </c>
      <c r="AB1267" s="26">
        <f t="shared" si="255"/>
        <v>126500</v>
      </c>
      <c r="AC1267" s="25">
        <f>MAX(0,AA1267*(1+inputs!$B$33)-MAX(0,inputs!$B$31*(AB1267-inputs!$B$30)))</f>
        <v>96229.341567120297</v>
      </c>
      <c r="AD1267" s="26">
        <f>IF(inputs!$B$27="YES",MAX(0,inputs!$B$31*(AB1267-inputs!$B$30)),0)</f>
        <v>0</v>
      </c>
      <c r="AE1267" s="3">
        <f t="shared" si="256"/>
        <v>52284.05</v>
      </c>
      <c r="AF1267" s="1">
        <f t="shared" si="259"/>
        <v>0.47</v>
      </c>
      <c r="AG1267" s="8">
        <f t="shared" si="257"/>
        <v>74215.95</v>
      </c>
    </row>
    <row r="1268" spans="1:33" x14ac:dyDescent="0.2">
      <c r="A1268" s="11">
        <f t="shared" si="258"/>
        <v>126600</v>
      </c>
      <c r="B1268" s="15">
        <f>inputs!$C$3-MAX(0,MIN((calculations!A1268-inputs!$B$8)*0.5,inputs!$C$3))+IF(AND(inputs!$B$23="YES",A1268&lt;=inputs!$B$25),inputs!$B$24,0)</f>
        <v>0</v>
      </c>
      <c r="C1268" s="15">
        <f>MAX(0,MIN(A1268-B1268,inputs!$C$4)*inputs!$B$3)</f>
        <v>7540.2000000000007</v>
      </c>
      <c r="D1268" s="16">
        <f>MAX(0,(MIN(A1268,inputs!$C$5)-(inputs!$C$4+B1268))*inputs!$B$4)</f>
        <v>34975.599999999999</v>
      </c>
      <c r="E1268" s="16">
        <f>MAX(0, (calculations!A1268-inputs!$C$5)*inputs!$B$5)</f>
        <v>657</v>
      </c>
      <c r="F1268" s="19">
        <f>MAX(0,inputs!$B$13*(MIN(calculations!A1268,inputs!$C$14)-inputs!$C$13))+MAX(0,inputs!$B$14*(calculations!A1268-inputs!$C$14))</f>
        <v>6521.85</v>
      </c>
      <c r="G1268" s="22">
        <f>MAX(MIN((calculations!A1268-inputs!$B$21)/10000,100%),0) * inputs!$B$18</f>
        <v>2636.4</v>
      </c>
      <c r="H1268" s="22">
        <f>IF(AND(inputs!$B$35="YES", calculations!A1268&gt;=inputs!$B$36,calculations!A1268&lt;inputs!$B$37),inputs!$B$38*MIN(2,inputs!$B$17),0)</f>
        <v>0</v>
      </c>
      <c r="I1268" s="25">
        <f>MIN(inputs!$B$32,A1268)</f>
        <v>20000</v>
      </c>
      <c r="J1268" s="25">
        <f>inputs!$B$29*(1+inputs!$B$33)-MAX(0,inputs!$B$31*(I1268-inputs!$B$30))</f>
        <v>46486.999999999993</v>
      </c>
      <c r="K1268" s="26">
        <f t="shared" si="247"/>
        <v>20000</v>
      </c>
      <c r="L1268" s="25">
        <f>MAX(0,J1268*(1+inputs!$B$33)-MAX(0,inputs!$B$31*(K1268-inputs!$B$30)))</f>
        <v>47184.304999999986</v>
      </c>
      <c r="M1268" s="26">
        <f t="shared" si="248"/>
        <v>31844.444444444445</v>
      </c>
      <c r="N1268" s="25">
        <f>MAX(0,L1268*(1+inputs!$B$33)-MAX(0,inputs!$B$31*(M1268-inputs!$B$30)))</f>
        <v>46842.629574999977</v>
      </c>
      <c r="O1268" s="26">
        <f t="shared" si="249"/>
        <v>43688.888888888891</v>
      </c>
      <c r="P1268" s="25">
        <f>MAX(0,N1268*(1+inputs!$B$33)-MAX(0,inputs!$B$31*(O1268-inputs!$B$30)))</f>
        <v>45429.829018624972</v>
      </c>
      <c r="Q1268" s="26">
        <f t="shared" si="250"/>
        <v>55533.333333333336</v>
      </c>
      <c r="R1268" s="25">
        <f>MAX(0,P1268*(1+inputs!$B$33)-MAX(0,inputs!$B$31*(Q1268-inputs!$B$30)))</f>
        <v>42929.83645390434</v>
      </c>
      <c r="S1268" s="26">
        <f t="shared" si="251"/>
        <v>67377.777777777781</v>
      </c>
      <c r="T1268" s="25">
        <f>MAX(0,R1268*(1+inputs!$B$33)-MAX(0,inputs!$B$31*(S1268-inputs!$B$30)))</f>
        <v>39326.344000712896</v>
      </c>
      <c r="U1268" s="26">
        <f t="shared" si="252"/>
        <v>79222.222222222219</v>
      </c>
      <c r="V1268" s="25">
        <f>MAX(0,T1268*(1+inputs!$B$33)-MAX(0,inputs!$B$31*(U1268-inputs!$B$30)))</f>
        <v>34602.799160723582</v>
      </c>
      <c r="W1268" s="26">
        <f t="shared" si="253"/>
        <v>91066.666666666672</v>
      </c>
      <c r="X1268" s="25">
        <f>MAX(0,V1268*(1+inputs!$B$33)-MAX(0,inputs!$B$31*(W1268-inputs!$B$30)))</f>
        <v>28742.401148134428</v>
      </c>
      <c r="Y1268" s="26">
        <f t="shared" si="254"/>
        <v>102911.11111111111</v>
      </c>
      <c r="Z1268" s="25">
        <f>MAX(0,X1268*(1+inputs!$B$33)-MAX(0,inputs!$B$31*(Y1268-inputs!$B$30)))</f>
        <v>21728.097165356441</v>
      </c>
      <c r="AA1268" s="25">
        <f>MAX(0,Y1268*(1+inputs!$B$33)-MAX(0,inputs!$B$31*(Z1268-inputs!$B$30)))</f>
        <v>104315.80903289569</v>
      </c>
      <c r="AB1268" s="26">
        <f t="shared" si="255"/>
        <v>126600</v>
      </c>
      <c r="AC1268" s="25">
        <f>MAX(0,AA1268*(1+inputs!$B$33)-MAX(0,inputs!$B$31*(AB1268-inputs!$B$30)))</f>
        <v>96303.106168389117</v>
      </c>
      <c r="AD1268" s="26">
        <f>IF(inputs!$B$27="YES",MAX(0,inputs!$B$31*(AB1268-inputs!$B$30)),0)</f>
        <v>0</v>
      </c>
      <c r="AE1268" s="3">
        <f t="shared" si="256"/>
        <v>52331.05</v>
      </c>
      <c r="AF1268" s="1">
        <f t="shared" si="259"/>
        <v>0.47</v>
      </c>
      <c r="AG1268" s="8">
        <f t="shared" si="257"/>
        <v>74268.95</v>
      </c>
    </row>
    <row r="1269" spans="1:33" x14ac:dyDescent="0.2">
      <c r="A1269" s="11">
        <f t="shared" si="258"/>
        <v>126700</v>
      </c>
      <c r="B1269" s="15">
        <f>inputs!$C$3-MAX(0,MIN((calculations!A1269-inputs!$B$8)*0.5,inputs!$C$3))+IF(AND(inputs!$B$23="YES",A1269&lt;=inputs!$B$25),inputs!$B$24,0)</f>
        <v>0</v>
      </c>
      <c r="C1269" s="15">
        <f>MAX(0,MIN(A1269-B1269,inputs!$C$4)*inputs!$B$3)</f>
        <v>7540.2000000000007</v>
      </c>
      <c r="D1269" s="16">
        <f>MAX(0,(MIN(A1269,inputs!$C$5)-(inputs!$C$4+B1269))*inputs!$B$4)</f>
        <v>34975.599999999999</v>
      </c>
      <c r="E1269" s="16">
        <f>MAX(0, (calculations!A1269-inputs!$C$5)*inputs!$B$5)</f>
        <v>702</v>
      </c>
      <c r="F1269" s="19">
        <f>MAX(0,inputs!$B$13*(MIN(calculations!A1269,inputs!$C$14)-inputs!$C$13))+MAX(0,inputs!$B$14*(calculations!A1269-inputs!$C$14))</f>
        <v>6523.85</v>
      </c>
      <c r="G1269" s="22">
        <f>MAX(MIN((calculations!A1269-inputs!$B$21)/10000,100%),0) * inputs!$B$18</f>
        <v>2636.4</v>
      </c>
      <c r="H1269" s="22">
        <f>IF(AND(inputs!$B$35="YES", calculations!A1269&gt;=inputs!$B$36,calculations!A1269&lt;inputs!$B$37),inputs!$B$38*MIN(2,inputs!$B$17),0)</f>
        <v>0</v>
      </c>
      <c r="I1269" s="25">
        <f>MIN(inputs!$B$32,A1269)</f>
        <v>20000</v>
      </c>
      <c r="J1269" s="25">
        <f>inputs!$B$29*(1+inputs!$B$33)-MAX(0,inputs!$B$31*(I1269-inputs!$B$30))</f>
        <v>46486.999999999993</v>
      </c>
      <c r="K1269" s="26">
        <f t="shared" si="247"/>
        <v>20000</v>
      </c>
      <c r="L1269" s="25">
        <f>MAX(0,J1269*(1+inputs!$B$33)-MAX(0,inputs!$B$31*(K1269-inputs!$B$30)))</f>
        <v>47184.304999999986</v>
      </c>
      <c r="M1269" s="26">
        <f t="shared" si="248"/>
        <v>31855.555555555555</v>
      </c>
      <c r="N1269" s="25">
        <f>MAX(0,L1269*(1+inputs!$B$33)-MAX(0,inputs!$B$31*(M1269-inputs!$B$30)))</f>
        <v>46841.629574999977</v>
      </c>
      <c r="O1269" s="26">
        <f t="shared" si="249"/>
        <v>43711.111111111109</v>
      </c>
      <c r="P1269" s="25">
        <f>MAX(0,N1269*(1+inputs!$B$33)-MAX(0,inputs!$B$31*(O1269-inputs!$B$30)))</f>
        <v>45426.814018624973</v>
      </c>
      <c r="Q1269" s="26">
        <f t="shared" si="250"/>
        <v>55566.666666666664</v>
      </c>
      <c r="R1269" s="25">
        <f>MAX(0,P1269*(1+inputs!$B$33)-MAX(0,inputs!$B$31*(Q1269-inputs!$B$30)))</f>
        <v>42923.776228904338</v>
      </c>
      <c r="S1269" s="26">
        <f t="shared" si="251"/>
        <v>67422.222222222219</v>
      </c>
      <c r="T1269" s="25">
        <f>MAX(0,R1269*(1+inputs!$B$33)-MAX(0,inputs!$B$31*(S1269-inputs!$B$30)))</f>
        <v>39316.192872337895</v>
      </c>
      <c r="U1269" s="26">
        <f t="shared" si="252"/>
        <v>79277.777777777781</v>
      </c>
      <c r="V1269" s="25">
        <f>MAX(0,T1269*(1+inputs!$B$33)-MAX(0,inputs!$B$31*(U1269-inputs!$B$30)))</f>
        <v>34587.495765422958</v>
      </c>
      <c r="W1269" s="26">
        <f t="shared" si="253"/>
        <v>91133.333333333328</v>
      </c>
      <c r="X1269" s="25">
        <f>MAX(0,V1269*(1+inputs!$B$33)-MAX(0,inputs!$B$31*(W1269-inputs!$B$30)))</f>
        <v>28720.868201904301</v>
      </c>
      <c r="Y1269" s="26">
        <f t="shared" si="254"/>
        <v>102988.88888888889</v>
      </c>
      <c r="Z1269" s="25">
        <f>MAX(0,X1269*(1+inputs!$B$33)-MAX(0,inputs!$B$31*(Y1269-inputs!$B$30)))</f>
        <v>21699.241224932863</v>
      </c>
      <c r="AA1269" s="25">
        <f>MAX(0,Y1269*(1+inputs!$B$33)-MAX(0,inputs!$B$31*(Z1269-inputs!$B$30)))</f>
        <v>104397.35051197826</v>
      </c>
      <c r="AB1269" s="26">
        <f t="shared" si="255"/>
        <v>126700</v>
      </c>
      <c r="AC1269" s="25">
        <f>MAX(0,AA1269*(1+inputs!$B$33)-MAX(0,inputs!$B$31*(AB1269-inputs!$B$30)))</f>
        <v>96376.870769657922</v>
      </c>
      <c r="AD1269" s="26">
        <f>IF(inputs!$B$27="YES",MAX(0,inputs!$B$31*(AB1269-inputs!$B$30)),0)</f>
        <v>0</v>
      </c>
      <c r="AE1269" s="3">
        <f t="shared" si="256"/>
        <v>52378.05</v>
      </c>
      <c r="AF1269" s="1">
        <f t="shared" si="259"/>
        <v>0.47</v>
      </c>
      <c r="AG1269" s="8">
        <f t="shared" si="257"/>
        <v>74321.95</v>
      </c>
    </row>
    <row r="1270" spans="1:33" x14ac:dyDescent="0.2">
      <c r="A1270" s="11">
        <f t="shared" si="258"/>
        <v>126800</v>
      </c>
      <c r="B1270" s="15">
        <f>inputs!$C$3-MAX(0,MIN((calculations!A1270-inputs!$B$8)*0.5,inputs!$C$3))+IF(AND(inputs!$B$23="YES",A1270&lt;=inputs!$B$25),inputs!$B$24,0)</f>
        <v>0</v>
      </c>
      <c r="C1270" s="15">
        <f>MAX(0,MIN(A1270-B1270,inputs!$C$4)*inputs!$B$3)</f>
        <v>7540.2000000000007</v>
      </c>
      <c r="D1270" s="16">
        <f>MAX(0,(MIN(A1270,inputs!$C$5)-(inputs!$C$4+B1270))*inputs!$B$4)</f>
        <v>34975.599999999999</v>
      </c>
      <c r="E1270" s="16">
        <f>MAX(0, (calculations!A1270-inputs!$C$5)*inputs!$B$5)</f>
        <v>747</v>
      </c>
      <c r="F1270" s="19">
        <f>MAX(0,inputs!$B$13*(MIN(calculations!A1270,inputs!$C$14)-inputs!$C$13))+MAX(0,inputs!$B$14*(calculations!A1270-inputs!$C$14))</f>
        <v>6525.85</v>
      </c>
      <c r="G1270" s="22">
        <f>MAX(MIN((calculations!A1270-inputs!$B$21)/10000,100%),0) * inputs!$B$18</f>
        <v>2636.4</v>
      </c>
      <c r="H1270" s="22">
        <f>IF(AND(inputs!$B$35="YES", calculations!A1270&gt;=inputs!$B$36,calculations!A1270&lt;inputs!$B$37),inputs!$B$38*MIN(2,inputs!$B$17),0)</f>
        <v>0</v>
      </c>
      <c r="I1270" s="25">
        <f>MIN(inputs!$B$32,A1270)</f>
        <v>20000</v>
      </c>
      <c r="J1270" s="25">
        <f>inputs!$B$29*(1+inputs!$B$33)-MAX(0,inputs!$B$31*(I1270-inputs!$B$30))</f>
        <v>46486.999999999993</v>
      </c>
      <c r="K1270" s="26">
        <f t="shared" si="247"/>
        <v>20000</v>
      </c>
      <c r="L1270" s="25">
        <f>MAX(0,J1270*(1+inputs!$B$33)-MAX(0,inputs!$B$31*(K1270-inputs!$B$30)))</f>
        <v>47184.304999999986</v>
      </c>
      <c r="M1270" s="26">
        <f t="shared" si="248"/>
        <v>31866.666666666664</v>
      </c>
      <c r="N1270" s="25">
        <f>MAX(0,L1270*(1+inputs!$B$33)-MAX(0,inputs!$B$31*(M1270-inputs!$B$30)))</f>
        <v>46840.629574999977</v>
      </c>
      <c r="O1270" s="26">
        <f t="shared" si="249"/>
        <v>43733.333333333328</v>
      </c>
      <c r="P1270" s="25">
        <f>MAX(0,N1270*(1+inputs!$B$33)-MAX(0,inputs!$B$31*(O1270-inputs!$B$30)))</f>
        <v>45423.799018624974</v>
      </c>
      <c r="Q1270" s="26">
        <f t="shared" si="250"/>
        <v>55600</v>
      </c>
      <c r="R1270" s="25">
        <f>MAX(0,P1270*(1+inputs!$B$33)-MAX(0,inputs!$B$31*(Q1270-inputs!$B$30)))</f>
        <v>42917.716003904345</v>
      </c>
      <c r="S1270" s="26">
        <f t="shared" si="251"/>
        <v>67466.666666666657</v>
      </c>
      <c r="T1270" s="25">
        <f>MAX(0,R1270*(1+inputs!$B$33)-MAX(0,inputs!$B$31*(S1270-inputs!$B$30)))</f>
        <v>39306.041743962909</v>
      </c>
      <c r="U1270" s="26">
        <f t="shared" si="252"/>
        <v>79333.333333333343</v>
      </c>
      <c r="V1270" s="25">
        <f>MAX(0,T1270*(1+inputs!$B$33)-MAX(0,inputs!$B$31*(U1270-inputs!$B$30)))</f>
        <v>34572.19237012235</v>
      </c>
      <c r="W1270" s="26">
        <f t="shared" si="253"/>
        <v>91200</v>
      </c>
      <c r="X1270" s="25">
        <f>MAX(0,V1270*(1+inputs!$B$33)-MAX(0,inputs!$B$31*(W1270-inputs!$B$30)))</f>
        <v>28699.335255674185</v>
      </c>
      <c r="Y1270" s="26">
        <f t="shared" si="254"/>
        <v>103066.66666666667</v>
      </c>
      <c r="Z1270" s="25">
        <f>MAX(0,X1270*(1+inputs!$B$33)-MAX(0,inputs!$B$31*(Y1270-inputs!$B$30)))</f>
        <v>21670.385284509292</v>
      </c>
      <c r="AA1270" s="25">
        <f>MAX(0,Y1270*(1+inputs!$B$33)-MAX(0,inputs!$B$31*(Z1270-inputs!$B$30)))</f>
        <v>104478.89199106082</v>
      </c>
      <c r="AB1270" s="26">
        <f t="shared" si="255"/>
        <v>126800</v>
      </c>
      <c r="AC1270" s="25">
        <f>MAX(0,AA1270*(1+inputs!$B$33)-MAX(0,inputs!$B$31*(AB1270-inputs!$B$30)))</f>
        <v>96450.635370926728</v>
      </c>
      <c r="AD1270" s="26">
        <f>IF(inputs!$B$27="YES",MAX(0,inputs!$B$31*(AB1270-inputs!$B$30)),0)</f>
        <v>0</v>
      </c>
      <c r="AE1270" s="3">
        <f t="shared" si="256"/>
        <v>52425.05</v>
      </c>
      <c r="AF1270" s="1">
        <f t="shared" si="259"/>
        <v>0.47</v>
      </c>
      <c r="AG1270" s="8">
        <f t="shared" si="257"/>
        <v>74374.95</v>
      </c>
    </row>
    <row r="1271" spans="1:33" x14ac:dyDescent="0.2">
      <c r="A1271" s="11">
        <f t="shared" si="258"/>
        <v>126900</v>
      </c>
      <c r="B1271" s="15">
        <f>inputs!$C$3-MAX(0,MIN((calculations!A1271-inputs!$B$8)*0.5,inputs!$C$3))+IF(AND(inputs!$B$23="YES",A1271&lt;=inputs!$B$25),inputs!$B$24,0)</f>
        <v>0</v>
      </c>
      <c r="C1271" s="15">
        <f>MAX(0,MIN(A1271-B1271,inputs!$C$4)*inputs!$B$3)</f>
        <v>7540.2000000000007</v>
      </c>
      <c r="D1271" s="16">
        <f>MAX(0,(MIN(A1271,inputs!$C$5)-(inputs!$C$4+B1271))*inputs!$B$4)</f>
        <v>34975.599999999999</v>
      </c>
      <c r="E1271" s="16">
        <f>MAX(0, (calculations!A1271-inputs!$C$5)*inputs!$B$5)</f>
        <v>792</v>
      </c>
      <c r="F1271" s="19">
        <f>MAX(0,inputs!$B$13*(MIN(calculations!A1271,inputs!$C$14)-inputs!$C$13))+MAX(0,inputs!$B$14*(calculations!A1271-inputs!$C$14))</f>
        <v>6527.85</v>
      </c>
      <c r="G1271" s="22">
        <f>MAX(MIN((calculations!A1271-inputs!$B$21)/10000,100%),0) * inputs!$B$18</f>
        <v>2636.4</v>
      </c>
      <c r="H1271" s="22">
        <f>IF(AND(inputs!$B$35="YES", calculations!A1271&gt;=inputs!$B$36,calculations!A1271&lt;inputs!$B$37),inputs!$B$38*MIN(2,inputs!$B$17),0)</f>
        <v>0</v>
      </c>
      <c r="I1271" s="25">
        <f>MIN(inputs!$B$32,A1271)</f>
        <v>20000</v>
      </c>
      <c r="J1271" s="25">
        <f>inputs!$B$29*(1+inputs!$B$33)-MAX(0,inputs!$B$31*(I1271-inputs!$B$30))</f>
        <v>46486.999999999993</v>
      </c>
      <c r="K1271" s="26">
        <f t="shared" si="247"/>
        <v>20000</v>
      </c>
      <c r="L1271" s="25">
        <f>MAX(0,J1271*(1+inputs!$B$33)-MAX(0,inputs!$B$31*(K1271-inputs!$B$30)))</f>
        <v>47184.304999999986</v>
      </c>
      <c r="M1271" s="26">
        <f t="shared" si="248"/>
        <v>31877.777777777777</v>
      </c>
      <c r="N1271" s="25">
        <f>MAX(0,L1271*(1+inputs!$B$33)-MAX(0,inputs!$B$31*(M1271-inputs!$B$30)))</f>
        <v>46839.629574999977</v>
      </c>
      <c r="O1271" s="26">
        <f t="shared" si="249"/>
        <v>43755.555555555555</v>
      </c>
      <c r="P1271" s="25">
        <f>MAX(0,N1271*(1+inputs!$B$33)-MAX(0,inputs!$B$31*(O1271-inputs!$B$30)))</f>
        <v>45420.784018624967</v>
      </c>
      <c r="Q1271" s="26">
        <f t="shared" si="250"/>
        <v>55633.333333333336</v>
      </c>
      <c r="R1271" s="25">
        <f>MAX(0,P1271*(1+inputs!$B$33)-MAX(0,inputs!$B$31*(Q1271-inputs!$B$30)))</f>
        <v>42911.655778904336</v>
      </c>
      <c r="S1271" s="26">
        <f t="shared" si="251"/>
        <v>67511.111111111109</v>
      </c>
      <c r="T1271" s="25">
        <f>MAX(0,R1271*(1+inputs!$B$33)-MAX(0,inputs!$B$31*(S1271-inputs!$B$30)))</f>
        <v>39295.890615587894</v>
      </c>
      <c r="U1271" s="26">
        <f t="shared" si="252"/>
        <v>79388.888888888891</v>
      </c>
      <c r="V1271" s="25">
        <f>MAX(0,T1271*(1+inputs!$B$33)-MAX(0,inputs!$B$31*(U1271-inputs!$B$30)))</f>
        <v>34556.888974821704</v>
      </c>
      <c r="W1271" s="26">
        <f t="shared" si="253"/>
        <v>91266.666666666672</v>
      </c>
      <c r="X1271" s="25">
        <f>MAX(0,V1271*(1+inputs!$B$33)-MAX(0,inputs!$B$31*(W1271-inputs!$B$30)))</f>
        <v>28677.802309444021</v>
      </c>
      <c r="Y1271" s="26">
        <f t="shared" si="254"/>
        <v>103144.44444444444</v>
      </c>
      <c r="Z1271" s="25">
        <f>MAX(0,X1271*(1+inputs!$B$33)-MAX(0,inputs!$B$31*(Y1271-inputs!$B$30)))</f>
        <v>21641.52934408568</v>
      </c>
      <c r="AA1271" s="25">
        <f>MAX(0,Y1271*(1+inputs!$B$33)-MAX(0,inputs!$B$31*(Z1271-inputs!$B$30)))</f>
        <v>104560.43347014338</v>
      </c>
      <c r="AB1271" s="26">
        <f t="shared" si="255"/>
        <v>126900</v>
      </c>
      <c r="AC1271" s="25">
        <f>MAX(0,AA1271*(1+inputs!$B$33)-MAX(0,inputs!$B$31*(AB1271-inputs!$B$30)))</f>
        <v>96524.399972195519</v>
      </c>
      <c r="AD1271" s="26">
        <f>IF(inputs!$B$27="YES",MAX(0,inputs!$B$31*(AB1271-inputs!$B$30)),0)</f>
        <v>0</v>
      </c>
      <c r="AE1271" s="3">
        <f t="shared" si="256"/>
        <v>52472.05</v>
      </c>
      <c r="AF1271" s="1">
        <f t="shared" si="259"/>
        <v>0.47</v>
      </c>
      <c r="AG1271" s="8">
        <f t="shared" si="257"/>
        <v>74427.95</v>
      </c>
    </row>
    <row r="1272" spans="1:33" x14ac:dyDescent="0.2">
      <c r="A1272" s="11">
        <f t="shared" si="258"/>
        <v>127000</v>
      </c>
      <c r="B1272" s="15">
        <f>inputs!$C$3-MAX(0,MIN((calculations!A1272-inputs!$B$8)*0.5,inputs!$C$3))+IF(AND(inputs!$B$23="YES",A1272&lt;=inputs!$B$25),inputs!$B$24,0)</f>
        <v>0</v>
      </c>
      <c r="C1272" s="15">
        <f>MAX(0,MIN(A1272-B1272,inputs!$C$4)*inputs!$B$3)</f>
        <v>7540.2000000000007</v>
      </c>
      <c r="D1272" s="16">
        <f>MAX(0,(MIN(A1272,inputs!$C$5)-(inputs!$C$4+B1272))*inputs!$B$4)</f>
        <v>34975.599999999999</v>
      </c>
      <c r="E1272" s="16">
        <f>MAX(0, (calculations!A1272-inputs!$C$5)*inputs!$B$5)</f>
        <v>837</v>
      </c>
      <c r="F1272" s="19">
        <f>MAX(0,inputs!$B$13*(MIN(calculations!A1272,inputs!$C$14)-inputs!$C$13))+MAX(0,inputs!$B$14*(calculations!A1272-inputs!$C$14))</f>
        <v>6529.85</v>
      </c>
      <c r="G1272" s="22">
        <f>MAX(MIN((calculations!A1272-inputs!$B$21)/10000,100%),0) * inputs!$B$18</f>
        <v>2636.4</v>
      </c>
      <c r="H1272" s="22">
        <f>IF(AND(inputs!$B$35="YES", calculations!A1272&gt;=inputs!$B$36,calculations!A1272&lt;inputs!$B$37),inputs!$B$38*MIN(2,inputs!$B$17),0)</f>
        <v>0</v>
      </c>
      <c r="I1272" s="25">
        <f>MIN(inputs!$B$32,A1272)</f>
        <v>20000</v>
      </c>
      <c r="J1272" s="25">
        <f>inputs!$B$29*(1+inputs!$B$33)-MAX(0,inputs!$B$31*(I1272-inputs!$B$30))</f>
        <v>46486.999999999993</v>
      </c>
      <c r="K1272" s="26">
        <f t="shared" si="247"/>
        <v>20000</v>
      </c>
      <c r="L1272" s="25">
        <f>MAX(0,J1272*(1+inputs!$B$33)-MAX(0,inputs!$B$31*(K1272-inputs!$B$30)))</f>
        <v>47184.304999999986</v>
      </c>
      <c r="M1272" s="26">
        <f t="shared" si="248"/>
        <v>31888.888888888891</v>
      </c>
      <c r="N1272" s="25">
        <f>MAX(0,L1272*(1+inputs!$B$33)-MAX(0,inputs!$B$31*(M1272-inputs!$B$30)))</f>
        <v>46838.629574999977</v>
      </c>
      <c r="O1272" s="26">
        <f t="shared" si="249"/>
        <v>43777.777777777781</v>
      </c>
      <c r="P1272" s="25">
        <f>MAX(0,N1272*(1+inputs!$B$33)-MAX(0,inputs!$B$31*(O1272-inputs!$B$30)))</f>
        <v>45417.769018624967</v>
      </c>
      <c r="Q1272" s="26">
        <f t="shared" si="250"/>
        <v>55666.666666666664</v>
      </c>
      <c r="R1272" s="25">
        <f>MAX(0,P1272*(1+inputs!$B$33)-MAX(0,inputs!$B$31*(Q1272-inputs!$B$30)))</f>
        <v>42905.595553904335</v>
      </c>
      <c r="S1272" s="26">
        <f t="shared" si="251"/>
        <v>67555.555555555562</v>
      </c>
      <c r="T1272" s="25">
        <f>MAX(0,R1272*(1+inputs!$B$33)-MAX(0,inputs!$B$31*(S1272-inputs!$B$30)))</f>
        <v>39285.739487212893</v>
      </c>
      <c r="U1272" s="26">
        <f t="shared" si="252"/>
        <v>79444.444444444438</v>
      </c>
      <c r="V1272" s="25">
        <f>MAX(0,T1272*(1+inputs!$B$33)-MAX(0,inputs!$B$31*(U1272-inputs!$B$30)))</f>
        <v>34541.585579521081</v>
      </c>
      <c r="W1272" s="26">
        <f t="shared" si="253"/>
        <v>91333.333333333328</v>
      </c>
      <c r="X1272" s="25">
        <f>MAX(0,V1272*(1+inputs!$B$33)-MAX(0,inputs!$B$31*(W1272-inputs!$B$30)))</f>
        <v>28656.269363213894</v>
      </c>
      <c r="Y1272" s="26">
        <f t="shared" si="254"/>
        <v>103222.22222222222</v>
      </c>
      <c r="Z1272" s="25">
        <f>MAX(0,X1272*(1+inputs!$B$33)-MAX(0,inputs!$B$31*(Y1272-inputs!$B$30)))</f>
        <v>21612.673403662102</v>
      </c>
      <c r="AA1272" s="25">
        <f>MAX(0,Y1272*(1+inputs!$B$33)-MAX(0,inputs!$B$31*(Z1272-inputs!$B$30)))</f>
        <v>104641.97494922596</v>
      </c>
      <c r="AB1272" s="26">
        <f t="shared" si="255"/>
        <v>127000</v>
      </c>
      <c r="AC1272" s="25">
        <f>MAX(0,AA1272*(1+inputs!$B$33)-MAX(0,inputs!$B$31*(AB1272-inputs!$B$30)))</f>
        <v>96598.164573464339</v>
      </c>
      <c r="AD1272" s="26">
        <f>IF(inputs!$B$27="YES",MAX(0,inputs!$B$31*(AB1272-inputs!$B$30)),0)</f>
        <v>0</v>
      </c>
      <c r="AE1272" s="3">
        <f t="shared" si="256"/>
        <v>52519.05</v>
      </c>
      <c r="AF1272" s="1">
        <f t="shared" si="259"/>
        <v>0.47</v>
      </c>
      <c r="AG1272" s="8">
        <f t="shared" si="257"/>
        <v>74480.95</v>
      </c>
    </row>
    <row r="1273" spans="1:33" x14ac:dyDescent="0.2">
      <c r="A1273" s="11">
        <f t="shared" si="258"/>
        <v>127100</v>
      </c>
      <c r="B1273" s="15">
        <f>inputs!$C$3-MAX(0,MIN((calculations!A1273-inputs!$B$8)*0.5,inputs!$C$3))+IF(AND(inputs!$B$23="YES",A1273&lt;=inputs!$B$25),inputs!$B$24,0)</f>
        <v>0</v>
      </c>
      <c r="C1273" s="15">
        <f>MAX(0,MIN(A1273-B1273,inputs!$C$4)*inputs!$B$3)</f>
        <v>7540.2000000000007</v>
      </c>
      <c r="D1273" s="16">
        <f>MAX(0,(MIN(A1273,inputs!$C$5)-(inputs!$C$4+B1273))*inputs!$B$4)</f>
        <v>34975.599999999999</v>
      </c>
      <c r="E1273" s="16">
        <f>MAX(0, (calculations!A1273-inputs!$C$5)*inputs!$B$5)</f>
        <v>882</v>
      </c>
      <c r="F1273" s="19">
        <f>MAX(0,inputs!$B$13*(MIN(calculations!A1273,inputs!$C$14)-inputs!$C$13))+MAX(0,inputs!$B$14*(calculations!A1273-inputs!$C$14))</f>
        <v>6531.85</v>
      </c>
      <c r="G1273" s="22">
        <f>MAX(MIN((calculations!A1273-inputs!$B$21)/10000,100%),0) * inputs!$B$18</f>
        <v>2636.4</v>
      </c>
      <c r="H1273" s="22">
        <f>IF(AND(inputs!$B$35="YES", calculations!A1273&gt;=inputs!$B$36,calculations!A1273&lt;inputs!$B$37),inputs!$B$38*MIN(2,inputs!$B$17),0)</f>
        <v>0</v>
      </c>
      <c r="I1273" s="25">
        <f>MIN(inputs!$B$32,A1273)</f>
        <v>20000</v>
      </c>
      <c r="J1273" s="25">
        <f>inputs!$B$29*(1+inputs!$B$33)-MAX(0,inputs!$B$31*(I1273-inputs!$B$30))</f>
        <v>46486.999999999993</v>
      </c>
      <c r="K1273" s="26">
        <f t="shared" si="247"/>
        <v>20000</v>
      </c>
      <c r="L1273" s="25">
        <f>MAX(0,J1273*(1+inputs!$B$33)-MAX(0,inputs!$B$31*(K1273-inputs!$B$30)))</f>
        <v>47184.304999999986</v>
      </c>
      <c r="M1273" s="26">
        <f t="shared" si="248"/>
        <v>31900</v>
      </c>
      <c r="N1273" s="25">
        <f>MAX(0,L1273*(1+inputs!$B$33)-MAX(0,inputs!$B$31*(M1273-inputs!$B$30)))</f>
        <v>46837.629574999977</v>
      </c>
      <c r="O1273" s="26">
        <f t="shared" si="249"/>
        <v>43800</v>
      </c>
      <c r="P1273" s="25">
        <f>MAX(0,N1273*(1+inputs!$B$33)-MAX(0,inputs!$B$31*(O1273-inputs!$B$30)))</f>
        <v>45414.754018624968</v>
      </c>
      <c r="Q1273" s="26">
        <f t="shared" si="250"/>
        <v>55700</v>
      </c>
      <c r="R1273" s="25">
        <f>MAX(0,P1273*(1+inputs!$B$33)-MAX(0,inputs!$B$31*(Q1273-inputs!$B$30)))</f>
        <v>42899.535328904334</v>
      </c>
      <c r="S1273" s="26">
        <f t="shared" si="251"/>
        <v>67600</v>
      </c>
      <c r="T1273" s="25">
        <f>MAX(0,R1273*(1+inputs!$B$33)-MAX(0,inputs!$B$31*(S1273-inputs!$B$30)))</f>
        <v>39275.588358837893</v>
      </c>
      <c r="U1273" s="26">
        <f t="shared" si="252"/>
        <v>79500</v>
      </c>
      <c r="V1273" s="25">
        <f>MAX(0,T1273*(1+inputs!$B$33)-MAX(0,inputs!$B$31*(U1273-inputs!$B$30)))</f>
        <v>34526.282184220458</v>
      </c>
      <c r="W1273" s="26">
        <f t="shared" si="253"/>
        <v>91400</v>
      </c>
      <c r="X1273" s="25">
        <f>MAX(0,V1273*(1+inputs!$B$33)-MAX(0,inputs!$B$31*(W1273-inputs!$B$30)))</f>
        <v>28634.736416983764</v>
      </c>
      <c r="Y1273" s="26">
        <f t="shared" si="254"/>
        <v>103300</v>
      </c>
      <c r="Z1273" s="25">
        <f>MAX(0,X1273*(1+inputs!$B$33)-MAX(0,inputs!$B$31*(Y1273-inputs!$B$30)))</f>
        <v>21583.81746323852</v>
      </c>
      <c r="AA1273" s="25">
        <f>MAX(0,Y1273*(1+inputs!$B$33)-MAX(0,inputs!$B$31*(Z1273-inputs!$B$30)))</f>
        <v>104723.51642830852</v>
      </c>
      <c r="AB1273" s="26">
        <f t="shared" si="255"/>
        <v>127100</v>
      </c>
      <c r="AC1273" s="25">
        <f>MAX(0,AA1273*(1+inputs!$B$33)-MAX(0,inputs!$B$31*(AB1273-inputs!$B$30)))</f>
        <v>96671.92917473313</v>
      </c>
      <c r="AD1273" s="26">
        <f>IF(inputs!$B$27="YES",MAX(0,inputs!$B$31*(AB1273-inputs!$B$30)),0)</f>
        <v>0</v>
      </c>
      <c r="AE1273" s="3">
        <f t="shared" si="256"/>
        <v>52566.05</v>
      </c>
      <c r="AF1273" s="1">
        <f t="shared" si="259"/>
        <v>0.47</v>
      </c>
      <c r="AG1273" s="8">
        <f t="shared" si="257"/>
        <v>74533.95</v>
      </c>
    </row>
    <row r="1274" spans="1:33" x14ac:dyDescent="0.2">
      <c r="A1274" s="11">
        <f t="shared" si="258"/>
        <v>127200</v>
      </c>
      <c r="B1274" s="15">
        <f>inputs!$C$3-MAX(0,MIN((calculations!A1274-inputs!$B$8)*0.5,inputs!$C$3))+IF(AND(inputs!$B$23="YES",A1274&lt;=inputs!$B$25),inputs!$B$24,0)</f>
        <v>0</v>
      </c>
      <c r="C1274" s="15">
        <f>MAX(0,MIN(A1274-B1274,inputs!$C$4)*inputs!$B$3)</f>
        <v>7540.2000000000007</v>
      </c>
      <c r="D1274" s="16">
        <f>MAX(0,(MIN(A1274,inputs!$C$5)-(inputs!$C$4+B1274))*inputs!$B$4)</f>
        <v>34975.599999999999</v>
      </c>
      <c r="E1274" s="16">
        <f>MAX(0, (calculations!A1274-inputs!$C$5)*inputs!$B$5)</f>
        <v>927</v>
      </c>
      <c r="F1274" s="19">
        <f>MAX(0,inputs!$B$13*(MIN(calculations!A1274,inputs!$C$14)-inputs!$C$13))+MAX(0,inputs!$B$14*(calculations!A1274-inputs!$C$14))</f>
        <v>6533.85</v>
      </c>
      <c r="G1274" s="22">
        <f>MAX(MIN((calculations!A1274-inputs!$B$21)/10000,100%),0) * inputs!$B$18</f>
        <v>2636.4</v>
      </c>
      <c r="H1274" s="22">
        <f>IF(AND(inputs!$B$35="YES", calculations!A1274&gt;=inputs!$B$36,calculations!A1274&lt;inputs!$B$37),inputs!$B$38*MIN(2,inputs!$B$17),0)</f>
        <v>0</v>
      </c>
      <c r="I1274" s="25">
        <f>MIN(inputs!$B$32,A1274)</f>
        <v>20000</v>
      </c>
      <c r="J1274" s="25">
        <f>inputs!$B$29*(1+inputs!$B$33)-MAX(0,inputs!$B$31*(I1274-inputs!$B$30))</f>
        <v>46486.999999999993</v>
      </c>
      <c r="K1274" s="26">
        <f t="shared" si="247"/>
        <v>20000</v>
      </c>
      <c r="L1274" s="25">
        <f>MAX(0,J1274*(1+inputs!$B$33)-MAX(0,inputs!$B$31*(K1274-inputs!$B$30)))</f>
        <v>47184.304999999986</v>
      </c>
      <c r="M1274" s="26">
        <f t="shared" si="248"/>
        <v>31911.111111111109</v>
      </c>
      <c r="N1274" s="25">
        <f>MAX(0,L1274*(1+inputs!$B$33)-MAX(0,inputs!$B$31*(M1274-inputs!$B$30)))</f>
        <v>46836.629574999977</v>
      </c>
      <c r="O1274" s="26">
        <f t="shared" si="249"/>
        <v>43822.222222222219</v>
      </c>
      <c r="P1274" s="25">
        <f>MAX(0,N1274*(1+inputs!$B$33)-MAX(0,inputs!$B$31*(O1274-inputs!$B$30)))</f>
        <v>45411.739018624969</v>
      </c>
      <c r="Q1274" s="26">
        <f t="shared" si="250"/>
        <v>55733.333333333336</v>
      </c>
      <c r="R1274" s="25">
        <f>MAX(0,P1274*(1+inputs!$B$33)-MAX(0,inputs!$B$31*(Q1274-inputs!$B$30)))</f>
        <v>42893.475103904333</v>
      </c>
      <c r="S1274" s="26">
        <f t="shared" si="251"/>
        <v>67644.444444444438</v>
      </c>
      <c r="T1274" s="25">
        <f>MAX(0,R1274*(1+inputs!$B$33)-MAX(0,inputs!$B$31*(S1274-inputs!$B$30)))</f>
        <v>39265.437230462892</v>
      </c>
      <c r="U1274" s="26">
        <f t="shared" si="252"/>
        <v>79555.555555555562</v>
      </c>
      <c r="V1274" s="25">
        <f>MAX(0,T1274*(1+inputs!$B$33)-MAX(0,inputs!$B$31*(U1274-inputs!$B$30)))</f>
        <v>34510.978788919827</v>
      </c>
      <c r="W1274" s="26">
        <f t="shared" si="253"/>
        <v>91466.666666666672</v>
      </c>
      <c r="X1274" s="25">
        <f>MAX(0,V1274*(1+inputs!$B$33)-MAX(0,inputs!$B$31*(W1274-inputs!$B$30)))</f>
        <v>28613.203470753622</v>
      </c>
      <c r="Y1274" s="26">
        <f t="shared" si="254"/>
        <v>103377.77777777778</v>
      </c>
      <c r="Z1274" s="25">
        <f>MAX(0,X1274*(1+inputs!$B$33)-MAX(0,inputs!$B$31*(Y1274-inputs!$B$30)))</f>
        <v>21554.961522814927</v>
      </c>
      <c r="AA1274" s="25">
        <f>MAX(0,Y1274*(1+inputs!$B$33)-MAX(0,inputs!$B$31*(Z1274-inputs!$B$30)))</f>
        <v>104805.05790739109</v>
      </c>
      <c r="AB1274" s="26">
        <f t="shared" si="255"/>
        <v>127200</v>
      </c>
      <c r="AC1274" s="25">
        <f>MAX(0,AA1274*(1+inputs!$B$33)-MAX(0,inputs!$B$31*(AB1274-inputs!$B$30)))</f>
        <v>96745.69377600195</v>
      </c>
      <c r="AD1274" s="26">
        <f>IF(inputs!$B$27="YES",MAX(0,inputs!$B$31*(AB1274-inputs!$B$30)),0)</f>
        <v>0</v>
      </c>
      <c r="AE1274" s="3">
        <f t="shared" si="256"/>
        <v>52613.05</v>
      </c>
      <c r="AF1274" s="1">
        <f t="shared" si="259"/>
        <v>0.47</v>
      </c>
      <c r="AG1274" s="8">
        <f t="shared" si="257"/>
        <v>74586.95</v>
      </c>
    </row>
    <row r="1275" spans="1:33" x14ac:dyDescent="0.2">
      <c r="A1275" s="11">
        <f t="shared" si="258"/>
        <v>127300</v>
      </c>
      <c r="B1275" s="15">
        <f>inputs!$C$3-MAX(0,MIN((calculations!A1275-inputs!$B$8)*0.5,inputs!$C$3))+IF(AND(inputs!$B$23="YES",A1275&lt;=inputs!$B$25),inputs!$B$24,0)</f>
        <v>0</v>
      </c>
      <c r="C1275" s="15">
        <f>MAX(0,MIN(A1275-B1275,inputs!$C$4)*inputs!$B$3)</f>
        <v>7540.2000000000007</v>
      </c>
      <c r="D1275" s="16">
        <f>MAX(0,(MIN(A1275,inputs!$C$5)-(inputs!$C$4+B1275))*inputs!$B$4)</f>
        <v>34975.599999999999</v>
      </c>
      <c r="E1275" s="16">
        <f>MAX(0, (calculations!A1275-inputs!$C$5)*inputs!$B$5)</f>
        <v>972</v>
      </c>
      <c r="F1275" s="19">
        <f>MAX(0,inputs!$B$13*(MIN(calculations!A1275,inputs!$C$14)-inputs!$C$13))+MAX(0,inputs!$B$14*(calculations!A1275-inputs!$C$14))</f>
        <v>6535.85</v>
      </c>
      <c r="G1275" s="22">
        <f>MAX(MIN((calculations!A1275-inputs!$B$21)/10000,100%),0) * inputs!$B$18</f>
        <v>2636.4</v>
      </c>
      <c r="H1275" s="22">
        <f>IF(AND(inputs!$B$35="YES", calculations!A1275&gt;=inputs!$B$36,calculations!A1275&lt;inputs!$B$37),inputs!$B$38*MIN(2,inputs!$B$17),0)</f>
        <v>0</v>
      </c>
      <c r="I1275" s="25">
        <f>MIN(inputs!$B$32,A1275)</f>
        <v>20000</v>
      </c>
      <c r="J1275" s="25">
        <f>inputs!$B$29*(1+inputs!$B$33)-MAX(0,inputs!$B$31*(I1275-inputs!$B$30))</f>
        <v>46486.999999999993</v>
      </c>
      <c r="K1275" s="26">
        <f t="shared" si="247"/>
        <v>20000</v>
      </c>
      <c r="L1275" s="25">
        <f>MAX(0,J1275*(1+inputs!$B$33)-MAX(0,inputs!$B$31*(K1275-inputs!$B$30)))</f>
        <v>47184.304999999986</v>
      </c>
      <c r="M1275" s="26">
        <f t="shared" si="248"/>
        <v>31922.222222222223</v>
      </c>
      <c r="N1275" s="25">
        <f>MAX(0,L1275*(1+inputs!$B$33)-MAX(0,inputs!$B$31*(M1275-inputs!$B$30)))</f>
        <v>46835.629574999977</v>
      </c>
      <c r="O1275" s="26">
        <f t="shared" si="249"/>
        <v>43844.444444444445</v>
      </c>
      <c r="P1275" s="25">
        <f>MAX(0,N1275*(1+inputs!$B$33)-MAX(0,inputs!$B$31*(O1275-inputs!$B$30)))</f>
        <v>45408.724018624969</v>
      </c>
      <c r="Q1275" s="26">
        <f t="shared" si="250"/>
        <v>55766.666666666664</v>
      </c>
      <c r="R1275" s="25">
        <f>MAX(0,P1275*(1+inputs!$B$33)-MAX(0,inputs!$B$31*(Q1275-inputs!$B$30)))</f>
        <v>42887.414878904339</v>
      </c>
      <c r="S1275" s="26">
        <f t="shared" si="251"/>
        <v>67688.888888888891</v>
      </c>
      <c r="T1275" s="25">
        <f>MAX(0,R1275*(1+inputs!$B$33)-MAX(0,inputs!$B$31*(S1275-inputs!$B$30)))</f>
        <v>39255.286102087899</v>
      </c>
      <c r="U1275" s="26">
        <f t="shared" si="252"/>
        <v>79611.111111111109</v>
      </c>
      <c r="V1275" s="25">
        <f>MAX(0,T1275*(1+inputs!$B$33)-MAX(0,inputs!$B$31*(U1275-inputs!$B$30)))</f>
        <v>34495.675393619211</v>
      </c>
      <c r="W1275" s="26">
        <f t="shared" si="253"/>
        <v>91533.333333333328</v>
      </c>
      <c r="X1275" s="25">
        <f>MAX(0,V1275*(1+inputs!$B$33)-MAX(0,inputs!$B$31*(W1275-inputs!$B$30)))</f>
        <v>28591.670524523495</v>
      </c>
      <c r="Y1275" s="26">
        <f t="shared" si="254"/>
        <v>103455.55555555556</v>
      </c>
      <c r="Z1275" s="25">
        <f>MAX(0,X1275*(1+inputs!$B$33)-MAX(0,inputs!$B$31*(Y1275-inputs!$B$30)))</f>
        <v>21526.105582391341</v>
      </c>
      <c r="AA1275" s="25">
        <f>MAX(0,Y1275*(1+inputs!$B$33)-MAX(0,inputs!$B$31*(Z1275-inputs!$B$30)))</f>
        <v>104886.59938647367</v>
      </c>
      <c r="AB1275" s="26">
        <f t="shared" si="255"/>
        <v>127300</v>
      </c>
      <c r="AC1275" s="25">
        <f>MAX(0,AA1275*(1+inputs!$B$33)-MAX(0,inputs!$B$31*(AB1275-inputs!$B$30)))</f>
        <v>96819.458377270756</v>
      </c>
      <c r="AD1275" s="26">
        <f>IF(inputs!$B$27="YES",MAX(0,inputs!$B$31*(AB1275-inputs!$B$30)),0)</f>
        <v>0</v>
      </c>
      <c r="AE1275" s="3">
        <f t="shared" si="256"/>
        <v>52660.05</v>
      </c>
      <c r="AF1275" s="1">
        <f t="shared" si="259"/>
        <v>0.47</v>
      </c>
      <c r="AG1275" s="8">
        <f t="shared" si="257"/>
        <v>74639.95</v>
      </c>
    </row>
    <row r="1276" spans="1:33" x14ac:dyDescent="0.2">
      <c r="A1276" s="11">
        <f t="shared" si="258"/>
        <v>127400</v>
      </c>
      <c r="B1276" s="15">
        <f>inputs!$C$3-MAX(0,MIN((calculations!A1276-inputs!$B$8)*0.5,inputs!$C$3))+IF(AND(inputs!$B$23="YES",A1276&lt;=inputs!$B$25),inputs!$B$24,0)</f>
        <v>0</v>
      </c>
      <c r="C1276" s="15">
        <f>MAX(0,MIN(A1276-B1276,inputs!$C$4)*inputs!$B$3)</f>
        <v>7540.2000000000007</v>
      </c>
      <c r="D1276" s="16">
        <f>MAX(0,(MIN(A1276,inputs!$C$5)-(inputs!$C$4+B1276))*inputs!$B$4)</f>
        <v>34975.599999999999</v>
      </c>
      <c r="E1276" s="16">
        <f>MAX(0, (calculations!A1276-inputs!$C$5)*inputs!$B$5)</f>
        <v>1017</v>
      </c>
      <c r="F1276" s="19">
        <f>MAX(0,inputs!$B$13*(MIN(calculations!A1276,inputs!$C$14)-inputs!$C$13))+MAX(0,inputs!$B$14*(calculations!A1276-inputs!$C$14))</f>
        <v>6537.85</v>
      </c>
      <c r="G1276" s="22">
        <f>MAX(MIN((calculations!A1276-inputs!$B$21)/10000,100%),0) * inputs!$B$18</f>
        <v>2636.4</v>
      </c>
      <c r="H1276" s="22">
        <f>IF(AND(inputs!$B$35="YES", calculations!A1276&gt;=inputs!$B$36,calculations!A1276&lt;inputs!$B$37),inputs!$B$38*MIN(2,inputs!$B$17),0)</f>
        <v>0</v>
      </c>
      <c r="I1276" s="25">
        <f>MIN(inputs!$B$32,A1276)</f>
        <v>20000</v>
      </c>
      <c r="J1276" s="25">
        <f>inputs!$B$29*(1+inputs!$B$33)-MAX(0,inputs!$B$31*(I1276-inputs!$B$30))</f>
        <v>46486.999999999993</v>
      </c>
      <c r="K1276" s="26">
        <f t="shared" si="247"/>
        <v>20000</v>
      </c>
      <c r="L1276" s="25">
        <f>MAX(0,J1276*(1+inputs!$B$33)-MAX(0,inputs!$B$31*(K1276-inputs!$B$30)))</f>
        <v>47184.304999999986</v>
      </c>
      <c r="M1276" s="26">
        <f t="shared" si="248"/>
        <v>31933.333333333336</v>
      </c>
      <c r="N1276" s="25">
        <f>MAX(0,L1276*(1+inputs!$B$33)-MAX(0,inputs!$B$31*(M1276-inputs!$B$30)))</f>
        <v>46834.629574999977</v>
      </c>
      <c r="O1276" s="26">
        <f t="shared" si="249"/>
        <v>43866.666666666672</v>
      </c>
      <c r="P1276" s="25">
        <f>MAX(0,N1276*(1+inputs!$B$33)-MAX(0,inputs!$B$31*(O1276-inputs!$B$30)))</f>
        <v>45405.70901862497</v>
      </c>
      <c r="Q1276" s="26">
        <f t="shared" si="250"/>
        <v>55800</v>
      </c>
      <c r="R1276" s="25">
        <f>MAX(0,P1276*(1+inputs!$B$33)-MAX(0,inputs!$B$31*(Q1276-inputs!$B$30)))</f>
        <v>42881.354653904338</v>
      </c>
      <c r="S1276" s="26">
        <f t="shared" si="251"/>
        <v>67733.333333333343</v>
      </c>
      <c r="T1276" s="25">
        <f>MAX(0,R1276*(1+inputs!$B$33)-MAX(0,inputs!$B$31*(S1276-inputs!$B$30)))</f>
        <v>39245.134973712898</v>
      </c>
      <c r="U1276" s="26">
        <f t="shared" si="252"/>
        <v>79666.666666666657</v>
      </c>
      <c r="V1276" s="25">
        <f>MAX(0,T1276*(1+inputs!$B$33)-MAX(0,inputs!$B$31*(U1276-inputs!$B$30)))</f>
        <v>34480.371998318587</v>
      </c>
      <c r="W1276" s="26">
        <f t="shared" si="253"/>
        <v>91600</v>
      </c>
      <c r="X1276" s="25">
        <f>MAX(0,V1276*(1+inputs!$B$33)-MAX(0,inputs!$B$31*(W1276-inputs!$B$30)))</f>
        <v>28570.137578293365</v>
      </c>
      <c r="Y1276" s="26">
        <f t="shared" si="254"/>
        <v>103533.33333333333</v>
      </c>
      <c r="Z1276" s="25">
        <f>MAX(0,X1276*(1+inputs!$B$33)-MAX(0,inputs!$B$31*(Y1276-inputs!$B$30)))</f>
        <v>21497.249641967763</v>
      </c>
      <c r="AA1276" s="25">
        <f>MAX(0,Y1276*(1+inputs!$B$33)-MAX(0,inputs!$B$31*(Z1276-inputs!$B$30)))</f>
        <v>104968.14086555621</v>
      </c>
      <c r="AB1276" s="26">
        <f t="shared" si="255"/>
        <v>127400</v>
      </c>
      <c r="AC1276" s="25">
        <f>MAX(0,AA1276*(1+inputs!$B$33)-MAX(0,inputs!$B$31*(AB1276-inputs!$B$30)))</f>
        <v>96893.222978539547</v>
      </c>
      <c r="AD1276" s="26">
        <f>IF(inputs!$B$27="YES",MAX(0,inputs!$B$31*(AB1276-inputs!$B$30)),0)</f>
        <v>0</v>
      </c>
      <c r="AE1276" s="3">
        <f t="shared" si="256"/>
        <v>52707.05</v>
      </c>
      <c r="AF1276" s="1">
        <f t="shared" si="259"/>
        <v>0.47</v>
      </c>
      <c r="AG1276" s="8">
        <f t="shared" si="257"/>
        <v>74692.95</v>
      </c>
    </row>
    <row r="1277" spans="1:33" x14ac:dyDescent="0.2">
      <c r="A1277" s="11">
        <f t="shared" si="258"/>
        <v>127500</v>
      </c>
      <c r="B1277" s="15">
        <f>inputs!$C$3-MAX(0,MIN((calculations!A1277-inputs!$B$8)*0.5,inputs!$C$3))+IF(AND(inputs!$B$23="YES",A1277&lt;=inputs!$B$25),inputs!$B$24,0)</f>
        <v>0</v>
      </c>
      <c r="C1277" s="15">
        <f>MAX(0,MIN(A1277-B1277,inputs!$C$4)*inputs!$B$3)</f>
        <v>7540.2000000000007</v>
      </c>
      <c r="D1277" s="16">
        <f>MAX(0,(MIN(A1277,inputs!$C$5)-(inputs!$C$4+B1277))*inputs!$B$4)</f>
        <v>34975.599999999999</v>
      </c>
      <c r="E1277" s="16">
        <f>MAX(0, (calculations!A1277-inputs!$C$5)*inputs!$B$5)</f>
        <v>1062</v>
      </c>
      <c r="F1277" s="19">
        <f>MAX(0,inputs!$B$13*(MIN(calculations!A1277,inputs!$C$14)-inputs!$C$13))+MAX(0,inputs!$B$14*(calculations!A1277-inputs!$C$14))</f>
        <v>6539.85</v>
      </c>
      <c r="G1277" s="22">
        <f>MAX(MIN((calculations!A1277-inputs!$B$21)/10000,100%),0) * inputs!$B$18</f>
        <v>2636.4</v>
      </c>
      <c r="H1277" s="22">
        <f>IF(AND(inputs!$B$35="YES", calculations!A1277&gt;=inputs!$B$36,calculations!A1277&lt;inputs!$B$37),inputs!$B$38*MIN(2,inputs!$B$17),0)</f>
        <v>0</v>
      </c>
      <c r="I1277" s="25">
        <f>MIN(inputs!$B$32,A1277)</f>
        <v>20000</v>
      </c>
      <c r="J1277" s="25">
        <f>inputs!$B$29*(1+inputs!$B$33)-MAX(0,inputs!$B$31*(I1277-inputs!$B$30))</f>
        <v>46486.999999999993</v>
      </c>
      <c r="K1277" s="26">
        <f t="shared" si="247"/>
        <v>20000</v>
      </c>
      <c r="L1277" s="25">
        <f>MAX(0,J1277*(1+inputs!$B$33)-MAX(0,inputs!$B$31*(K1277-inputs!$B$30)))</f>
        <v>47184.304999999986</v>
      </c>
      <c r="M1277" s="26">
        <f t="shared" si="248"/>
        <v>31944.444444444445</v>
      </c>
      <c r="N1277" s="25">
        <f>MAX(0,L1277*(1+inputs!$B$33)-MAX(0,inputs!$B$31*(M1277-inputs!$B$30)))</f>
        <v>46833.629574999977</v>
      </c>
      <c r="O1277" s="26">
        <f t="shared" si="249"/>
        <v>43888.888888888891</v>
      </c>
      <c r="P1277" s="25">
        <f>MAX(0,N1277*(1+inputs!$B$33)-MAX(0,inputs!$B$31*(O1277-inputs!$B$30)))</f>
        <v>45402.69401862497</v>
      </c>
      <c r="Q1277" s="26">
        <f t="shared" si="250"/>
        <v>55833.333333333336</v>
      </c>
      <c r="R1277" s="25">
        <f>MAX(0,P1277*(1+inputs!$B$33)-MAX(0,inputs!$B$31*(Q1277-inputs!$B$30)))</f>
        <v>42875.294428904337</v>
      </c>
      <c r="S1277" s="26">
        <f t="shared" si="251"/>
        <v>67777.777777777781</v>
      </c>
      <c r="T1277" s="25">
        <f>MAX(0,R1277*(1+inputs!$B$33)-MAX(0,inputs!$B$31*(S1277-inputs!$B$30)))</f>
        <v>39234.983845337898</v>
      </c>
      <c r="U1277" s="26">
        <f t="shared" si="252"/>
        <v>79722.222222222219</v>
      </c>
      <c r="V1277" s="25">
        <f>MAX(0,T1277*(1+inputs!$B$33)-MAX(0,inputs!$B$31*(U1277-inputs!$B$30)))</f>
        <v>34465.068603017957</v>
      </c>
      <c r="W1277" s="26">
        <f t="shared" si="253"/>
        <v>91666.666666666672</v>
      </c>
      <c r="X1277" s="25">
        <f>MAX(0,V1277*(1+inputs!$B$33)-MAX(0,inputs!$B$31*(W1277-inputs!$B$30)))</f>
        <v>28548.604632063223</v>
      </c>
      <c r="Y1277" s="26">
        <f t="shared" si="254"/>
        <v>103611.11111111111</v>
      </c>
      <c r="Z1277" s="25">
        <f>MAX(0,X1277*(1+inputs!$B$33)-MAX(0,inputs!$B$31*(Y1277-inputs!$B$30)))</f>
        <v>21468.39370154417</v>
      </c>
      <c r="AA1277" s="25">
        <f>MAX(0,Y1277*(1+inputs!$B$33)-MAX(0,inputs!$B$31*(Z1277-inputs!$B$30)))</f>
        <v>105049.68234463879</v>
      </c>
      <c r="AB1277" s="26">
        <f t="shared" si="255"/>
        <v>127500</v>
      </c>
      <c r="AC1277" s="25">
        <f>MAX(0,AA1277*(1+inputs!$B$33)-MAX(0,inputs!$B$31*(AB1277-inputs!$B$30)))</f>
        <v>96966.987579808352</v>
      </c>
      <c r="AD1277" s="26">
        <f>IF(inputs!$B$27="YES",MAX(0,inputs!$B$31*(AB1277-inputs!$B$30)),0)</f>
        <v>0</v>
      </c>
      <c r="AE1277" s="3">
        <f t="shared" si="256"/>
        <v>52754.05</v>
      </c>
      <c r="AF1277" s="1">
        <f t="shared" si="259"/>
        <v>0.47</v>
      </c>
      <c r="AG1277" s="8">
        <f t="shared" si="257"/>
        <v>74745.95</v>
      </c>
    </row>
    <row r="1278" spans="1:33" x14ac:dyDescent="0.2">
      <c r="A1278" s="11">
        <f t="shared" si="258"/>
        <v>127600</v>
      </c>
      <c r="B1278" s="15">
        <f>inputs!$C$3-MAX(0,MIN((calculations!A1278-inputs!$B$8)*0.5,inputs!$C$3))+IF(AND(inputs!$B$23="YES",A1278&lt;=inputs!$B$25),inputs!$B$24,0)</f>
        <v>0</v>
      </c>
      <c r="C1278" s="15">
        <f>MAX(0,MIN(A1278-B1278,inputs!$C$4)*inputs!$B$3)</f>
        <v>7540.2000000000007</v>
      </c>
      <c r="D1278" s="16">
        <f>MAX(0,(MIN(A1278,inputs!$C$5)-(inputs!$C$4+B1278))*inputs!$B$4)</f>
        <v>34975.599999999999</v>
      </c>
      <c r="E1278" s="16">
        <f>MAX(0, (calculations!A1278-inputs!$C$5)*inputs!$B$5)</f>
        <v>1107</v>
      </c>
      <c r="F1278" s="19">
        <f>MAX(0,inputs!$B$13*(MIN(calculations!A1278,inputs!$C$14)-inputs!$C$13))+MAX(0,inputs!$B$14*(calculations!A1278-inputs!$C$14))</f>
        <v>6541.85</v>
      </c>
      <c r="G1278" s="22">
        <f>MAX(MIN((calculations!A1278-inputs!$B$21)/10000,100%),0) * inputs!$B$18</f>
        <v>2636.4</v>
      </c>
      <c r="H1278" s="22">
        <f>IF(AND(inputs!$B$35="YES", calculations!A1278&gt;=inputs!$B$36,calculations!A1278&lt;inputs!$B$37),inputs!$B$38*MIN(2,inputs!$B$17),0)</f>
        <v>0</v>
      </c>
      <c r="I1278" s="25">
        <f>MIN(inputs!$B$32,A1278)</f>
        <v>20000</v>
      </c>
      <c r="J1278" s="25">
        <f>inputs!$B$29*(1+inputs!$B$33)-MAX(0,inputs!$B$31*(I1278-inputs!$B$30))</f>
        <v>46486.999999999993</v>
      </c>
      <c r="K1278" s="26">
        <f t="shared" si="247"/>
        <v>20000</v>
      </c>
      <c r="L1278" s="25">
        <f>MAX(0,J1278*(1+inputs!$B$33)-MAX(0,inputs!$B$31*(K1278-inputs!$B$30)))</f>
        <v>47184.304999999986</v>
      </c>
      <c r="M1278" s="26">
        <f t="shared" si="248"/>
        <v>31955.555555555555</v>
      </c>
      <c r="N1278" s="25">
        <f>MAX(0,L1278*(1+inputs!$B$33)-MAX(0,inputs!$B$31*(M1278-inputs!$B$30)))</f>
        <v>46832.629574999977</v>
      </c>
      <c r="O1278" s="26">
        <f t="shared" si="249"/>
        <v>43911.111111111109</v>
      </c>
      <c r="P1278" s="25">
        <f>MAX(0,N1278*(1+inputs!$B$33)-MAX(0,inputs!$B$31*(O1278-inputs!$B$30)))</f>
        <v>45399.679018624971</v>
      </c>
      <c r="Q1278" s="26">
        <f t="shared" si="250"/>
        <v>55866.666666666664</v>
      </c>
      <c r="R1278" s="25">
        <f>MAX(0,P1278*(1+inputs!$B$33)-MAX(0,inputs!$B$31*(Q1278-inputs!$B$30)))</f>
        <v>42869.234203904336</v>
      </c>
      <c r="S1278" s="26">
        <f t="shared" si="251"/>
        <v>67822.222222222219</v>
      </c>
      <c r="T1278" s="25">
        <f>MAX(0,R1278*(1+inputs!$B$33)-MAX(0,inputs!$B$31*(S1278-inputs!$B$30)))</f>
        <v>39224.832716962897</v>
      </c>
      <c r="U1278" s="26">
        <f t="shared" si="252"/>
        <v>79777.777777777781</v>
      </c>
      <c r="V1278" s="25">
        <f>MAX(0,T1278*(1+inputs!$B$33)-MAX(0,inputs!$B$31*(U1278-inputs!$B$30)))</f>
        <v>34449.765207717333</v>
      </c>
      <c r="W1278" s="26">
        <f t="shared" si="253"/>
        <v>91733.333333333328</v>
      </c>
      <c r="X1278" s="25">
        <f>MAX(0,V1278*(1+inputs!$B$33)-MAX(0,inputs!$B$31*(W1278-inputs!$B$30)))</f>
        <v>28527.071685833089</v>
      </c>
      <c r="Y1278" s="26">
        <f t="shared" si="254"/>
        <v>103688.88888888889</v>
      </c>
      <c r="Z1278" s="25">
        <f>MAX(0,X1278*(1+inputs!$B$33)-MAX(0,inputs!$B$31*(Y1278-inputs!$B$30)))</f>
        <v>21439.537761120584</v>
      </c>
      <c r="AA1278" s="25">
        <f>MAX(0,Y1278*(1+inputs!$B$33)-MAX(0,inputs!$B$31*(Z1278-inputs!$B$30)))</f>
        <v>105131.22382372136</v>
      </c>
      <c r="AB1278" s="26">
        <f t="shared" si="255"/>
        <v>127600</v>
      </c>
      <c r="AC1278" s="25">
        <f>MAX(0,AA1278*(1+inputs!$B$33)-MAX(0,inputs!$B$31*(AB1278-inputs!$B$30)))</f>
        <v>97040.752181077172</v>
      </c>
      <c r="AD1278" s="26">
        <f>IF(inputs!$B$27="YES",MAX(0,inputs!$B$31*(AB1278-inputs!$B$30)),0)</f>
        <v>0</v>
      </c>
      <c r="AE1278" s="3">
        <f t="shared" si="256"/>
        <v>52801.05</v>
      </c>
      <c r="AF1278" s="1">
        <f t="shared" si="259"/>
        <v>0.47</v>
      </c>
      <c r="AG1278" s="8">
        <f t="shared" si="257"/>
        <v>74798.95</v>
      </c>
    </row>
    <row r="1279" spans="1:33" x14ac:dyDescent="0.2">
      <c r="A1279" s="11">
        <f t="shared" si="258"/>
        <v>127700</v>
      </c>
      <c r="B1279" s="15">
        <f>inputs!$C$3-MAX(0,MIN((calculations!A1279-inputs!$B$8)*0.5,inputs!$C$3))+IF(AND(inputs!$B$23="YES",A1279&lt;=inputs!$B$25),inputs!$B$24,0)</f>
        <v>0</v>
      </c>
      <c r="C1279" s="15">
        <f>MAX(0,MIN(A1279-B1279,inputs!$C$4)*inputs!$B$3)</f>
        <v>7540.2000000000007</v>
      </c>
      <c r="D1279" s="16">
        <f>MAX(0,(MIN(A1279,inputs!$C$5)-(inputs!$C$4+B1279))*inputs!$B$4)</f>
        <v>34975.599999999999</v>
      </c>
      <c r="E1279" s="16">
        <f>MAX(0, (calculations!A1279-inputs!$C$5)*inputs!$B$5)</f>
        <v>1152</v>
      </c>
      <c r="F1279" s="19">
        <f>MAX(0,inputs!$B$13*(MIN(calculations!A1279,inputs!$C$14)-inputs!$C$13))+MAX(0,inputs!$B$14*(calculations!A1279-inputs!$C$14))</f>
        <v>6543.85</v>
      </c>
      <c r="G1279" s="22">
        <f>MAX(MIN((calculations!A1279-inputs!$B$21)/10000,100%),0) * inputs!$B$18</f>
        <v>2636.4</v>
      </c>
      <c r="H1279" s="22">
        <f>IF(AND(inputs!$B$35="YES", calculations!A1279&gt;=inputs!$B$36,calculations!A1279&lt;inputs!$B$37),inputs!$B$38*MIN(2,inputs!$B$17),0)</f>
        <v>0</v>
      </c>
      <c r="I1279" s="25">
        <f>MIN(inputs!$B$32,A1279)</f>
        <v>20000</v>
      </c>
      <c r="J1279" s="25">
        <f>inputs!$B$29*(1+inputs!$B$33)-MAX(0,inputs!$B$31*(I1279-inputs!$B$30))</f>
        <v>46486.999999999993</v>
      </c>
      <c r="K1279" s="26">
        <f t="shared" si="247"/>
        <v>20000</v>
      </c>
      <c r="L1279" s="25">
        <f>MAX(0,J1279*(1+inputs!$B$33)-MAX(0,inputs!$B$31*(K1279-inputs!$B$30)))</f>
        <v>47184.304999999986</v>
      </c>
      <c r="M1279" s="26">
        <f t="shared" si="248"/>
        <v>31966.666666666664</v>
      </c>
      <c r="N1279" s="25">
        <f>MAX(0,L1279*(1+inputs!$B$33)-MAX(0,inputs!$B$31*(M1279-inputs!$B$30)))</f>
        <v>46831.629574999977</v>
      </c>
      <c r="O1279" s="26">
        <f t="shared" si="249"/>
        <v>43933.333333333328</v>
      </c>
      <c r="P1279" s="25">
        <f>MAX(0,N1279*(1+inputs!$B$33)-MAX(0,inputs!$B$31*(O1279-inputs!$B$30)))</f>
        <v>45396.664018624972</v>
      </c>
      <c r="Q1279" s="26">
        <f t="shared" si="250"/>
        <v>55900</v>
      </c>
      <c r="R1279" s="25">
        <f>MAX(0,P1279*(1+inputs!$B$33)-MAX(0,inputs!$B$31*(Q1279-inputs!$B$30)))</f>
        <v>42863.173978904342</v>
      </c>
      <c r="S1279" s="26">
        <f t="shared" si="251"/>
        <v>67866.666666666657</v>
      </c>
      <c r="T1279" s="25">
        <f>MAX(0,R1279*(1+inputs!$B$33)-MAX(0,inputs!$B$31*(S1279-inputs!$B$30)))</f>
        <v>39214.681588587904</v>
      </c>
      <c r="U1279" s="26">
        <f t="shared" si="252"/>
        <v>79833.333333333343</v>
      </c>
      <c r="V1279" s="25">
        <f>MAX(0,T1279*(1+inputs!$B$33)-MAX(0,inputs!$B$31*(U1279-inputs!$B$30)))</f>
        <v>34434.461812416717</v>
      </c>
      <c r="W1279" s="26">
        <f t="shared" si="253"/>
        <v>91800</v>
      </c>
      <c r="X1279" s="25">
        <f>MAX(0,V1279*(1+inputs!$B$33)-MAX(0,inputs!$B$31*(W1279-inputs!$B$30)))</f>
        <v>28505.538739602966</v>
      </c>
      <c r="Y1279" s="26">
        <f t="shared" si="254"/>
        <v>103766.66666666667</v>
      </c>
      <c r="Z1279" s="25">
        <f>MAX(0,X1279*(1+inputs!$B$33)-MAX(0,inputs!$B$31*(Y1279-inputs!$B$30)))</f>
        <v>21410.681820697006</v>
      </c>
      <c r="AA1279" s="25">
        <f>MAX(0,Y1279*(1+inputs!$B$33)-MAX(0,inputs!$B$31*(Z1279-inputs!$B$30)))</f>
        <v>105212.76530280392</v>
      </c>
      <c r="AB1279" s="26">
        <f t="shared" si="255"/>
        <v>127700</v>
      </c>
      <c r="AC1279" s="25">
        <f>MAX(0,AA1279*(1+inputs!$B$33)-MAX(0,inputs!$B$31*(AB1279-inputs!$B$30)))</f>
        <v>97114.516782345963</v>
      </c>
      <c r="AD1279" s="26">
        <f>IF(inputs!$B$27="YES",MAX(0,inputs!$B$31*(AB1279-inputs!$B$30)),0)</f>
        <v>0</v>
      </c>
      <c r="AE1279" s="3">
        <f t="shared" si="256"/>
        <v>52848.05</v>
      </c>
      <c r="AF1279" s="1">
        <f t="shared" si="259"/>
        <v>0.47</v>
      </c>
      <c r="AG1279" s="8">
        <f t="shared" si="257"/>
        <v>74851.95</v>
      </c>
    </row>
    <row r="1280" spans="1:33" x14ac:dyDescent="0.2">
      <c r="A1280" s="11">
        <f t="shared" si="258"/>
        <v>127800</v>
      </c>
      <c r="B1280" s="15">
        <f>inputs!$C$3-MAX(0,MIN((calculations!A1280-inputs!$B$8)*0.5,inputs!$C$3))+IF(AND(inputs!$B$23="YES",A1280&lt;=inputs!$B$25),inputs!$B$24,0)</f>
        <v>0</v>
      </c>
      <c r="C1280" s="15">
        <f>MAX(0,MIN(A1280-B1280,inputs!$C$4)*inputs!$B$3)</f>
        <v>7540.2000000000007</v>
      </c>
      <c r="D1280" s="16">
        <f>MAX(0,(MIN(A1280,inputs!$C$5)-(inputs!$C$4+B1280))*inputs!$B$4)</f>
        <v>34975.599999999999</v>
      </c>
      <c r="E1280" s="16">
        <f>MAX(0, (calculations!A1280-inputs!$C$5)*inputs!$B$5)</f>
        <v>1197</v>
      </c>
      <c r="F1280" s="19">
        <f>MAX(0,inputs!$B$13*(MIN(calculations!A1280,inputs!$C$14)-inputs!$C$13))+MAX(0,inputs!$B$14*(calculations!A1280-inputs!$C$14))</f>
        <v>6545.85</v>
      </c>
      <c r="G1280" s="22">
        <f>MAX(MIN((calculations!A1280-inputs!$B$21)/10000,100%),0) * inputs!$B$18</f>
        <v>2636.4</v>
      </c>
      <c r="H1280" s="22">
        <f>IF(AND(inputs!$B$35="YES", calculations!A1280&gt;=inputs!$B$36,calculations!A1280&lt;inputs!$B$37),inputs!$B$38*MIN(2,inputs!$B$17),0)</f>
        <v>0</v>
      </c>
      <c r="I1280" s="25">
        <f>MIN(inputs!$B$32,A1280)</f>
        <v>20000</v>
      </c>
      <c r="J1280" s="25">
        <f>inputs!$B$29*(1+inputs!$B$33)-MAX(0,inputs!$B$31*(I1280-inputs!$B$30))</f>
        <v>46486.999999999993</v>
      </c>
      <c r="K1280" s="26">
        <f t="shared" si="247"/>
        <v>20000</v>
      </c>
      <c r="L1280" s="25">
        <f>MAX(0,J1280*(1+inputs!$B$33)-MAX(0,inputs!$B$31*(K1280-inputs!$B$30)))</f>
        <v>47184.304999999986</v>
      </c>
      <c r="M1280" s="26">
        <f t="shared" si="248"/>
        <v>31977.777777777777</v>
      </c>
      <c r="N1280" s="25">
        <f>MAX(0,L1280*(1+inputs!$B$33)-MAX(0,inputs!$B$31*(M1280-inputs!$B$30)))</f>
        <v>46830.629574999977</v>
      </c>
      <c r="O1280" s="26">
        <f t="shared" si="249"/>
        <v>43955.555555555555</v>
      </c>
      <c r="P1280" s="25">
        <f>MAX(0,N1280*(1+inputs!$B$33)-MAX(0,inputs!$B$31*(O1280-inputs!$B$30)))</f>
        <v>45393.649018624972</v>
      </c>
      <c r="Q1280" s="26">
        <f t="shared" si="250"/>
        <v>55933.333333333336</v>
      </c>
      <c r="R1280" s="25">
        <f>MAX(0,P1280*(1+inputs!$B$33)-MAX(0,inputs!$B$31*(Q1280-inputs!$B$30)))</f>
        <v>42857.113753904341</v>
      </c>
      <c r="S1280" s="26">
        <f t="shared" si="251"/>
        <v>67911.111111111109</v>
      </c>
      <c r="T1280" s="25">
        <f>MAX(0,R1280*(1+inputs!$B$33)-MAX(0,inputs!$B$31*(S1280-inputs!$B$30)))</f>
        <v>39204.530460212896</v>
      </c>
      <c r="U1280" s="26">
        <f t="shared" si="252"/>
        <v>79888.888888888891</v>
      </c>
      <c r="V1280" s="25">
        <f>MAX(0,T1280*(1+inputs!$B$33)-MAX(0,inputs!$B$31*(U1280-inputs!$B$30)))</f>
        <v>34419.158417116087</v>
      </c>
      <c r="W1280" s="26">
        <f t="shared" si="253"/>
        <v>91866.666666666672</v>
      </c>
      <c r="X1280" s="25">
        <f>MAX(0,V1280*(1+inputs!$B$33)-MAX(0,inputs!$B$31*(W1280-inputs!$B$30)))</f>
        <v>28484.005793372824</v>
      </c>
      <c r="Y1280" s="26">
        <f t="shared" si="254"/>
        <v>103844.44444444444</v>
      </c>
      <c r="Z1280" s="25">
        <f>MAX(0,X1280*(1+inputs!$B$33)-MAX(0,inputs!$B$31*(Y1280-inputs!$B$30)))</f>
        <v>21381.825880273416</v>
      </c>
      <c r="AA1280" s="25">
        <f>MAX(0,Y1280*(1+inputs!$B$33)-MAX(0,inputs!$B$31*(Z1280-inputs!$B$30)))</f>
        <v>105294.30678188649</v>
      </c>
      <c r="AB1280" s="26">
        <f t="shared" si="255"/>
        <v>127800</v>
      </c>
      <c r="AC1280" s="25">
        <f>MAX(0,AA1280*(1+inputs!$B$33)-MAX(0,inputs!$B$31*(AB1280-inputs!$B$30)))</f>
        <v>97188.281383614783</v>
      </c>
      <c r="AD1280" s="26">
        <f>IF(inputs!$B$27="YES",MAX(0,inputs!$B$31*(AB1280-inputs!$B$30)),0)</f>
        <v>0</v>
      </c>
      <c r="AE1280" s="3">
        <f t="shared" si="256"/>
        <v>52895.05</v>
      </c>
      <c r="AF1280" s="1">
        <f t="shared" si="259"/>
        <v>0.47</v>
      </c>
      <c r="AG1280" s="8">
        <f t="shared" si="257"/>
        <v>74904.95</v>
      </c>
    </row>
    <row r="1281" spans="1:33" x14ac:dyDescent="0.2">
      <c r="A1281" s="11">
        <f t="shared" si="258"/>
        <v>127900</v>
      </c>
      <c r="B1281" s="15">
        <f>inputs!$C$3-MAX(0,MIN((calculations!A1281-inputs!$B$8)*0.5,inputs!$C$3))+IF(AND(inputs!$B$23="YES",A1281&lt;=inputs!$B$25),inputs!$B$24,0)</f>
        <v>0</v>
      </c>
      <c r="C1281" s="15">
        <f>MAX(0,MIN(A1281-B1281,inputs!$C$4)*inputs!$B$3)</f>
        <v>7540.2000000000007</v>
      </c>
      <c r="D1281" s="16">
        <f>MAX(0,(MIN(A1281,inputs!$C$5)-(inputs!$C$4+B1281))*inputs!$B$4)</f>
        <v>34975.599999999999</v>
      </c>
      <c r="E1281" s="16">
        <f>MAX(0, (calculations!A1281-inputs!$C$5)*inputs!$B$5)</f>
        <v>1242</v>
      </c>
      <c r="F1281" s="19">
        <f>MAX(0,inputs!$B$13*(MIN(calculations!A1281,inputs!$C$14)-inputs!$C$13))+MAX(0,inputs!$B$14*(calculations!A1281-inputs!$C$14))</f>
        <v>6547.85</v>
      </c>
      <c r="G1281" s="22">
        <f>MAX(MIN((calculations!A1281-inputs!$B$21)/10000,100%),0) * inputs!$B$18</f>
        <v>2636.4</v>
      </c>
      <c r="H1281" s="22">
        <f>IF(AND(inputs!$B$35="YES", calculations!A1281&gt;=inputs!$B$36,calculations!A1281&lt;inputs!$B$37),inputs!$B$38*MIN(2,inputs!$B$17),0)</f>
        <v>0</v>
      </c>
      <c r="I1281" s="25">
        <f>MIN(inputs!$B$32,A1281)</f>
        <v>20000</v>
      </c>
      <c r="J1281" s="25">
        <f>inputs!$B$29*(1+inputs!$B$33)-MAX(0,inputs!$B$31*(I1281-inputs!$B$30))</f>
        <v>46486.999999999993</v>
      </c>
      <c r="K1281" s="26">
        <f t="shared" si="247"/>
        <v>20000</v>
      </c>
      <c r="L1281" s="25">
        <f>MAX(0,J1281*(1+inputs!$B$33)-MAX(0,inputs!$B$31*(K1281-inputs!$B$30)))</f>
        <v>47184.304999999986</v>
      </c>
      <c r="M1281" s="26">
        <f t="shared" si="248"/>
        <v>31988.888888888891</v>
      </c>
      <c r="N1281" s="25">
        <f>MAX(0,L1281*(1+inputs!$B$33)-MAX(0,inputs!$B$31*(M1281-inputs!$B$30)))</f>
        <v>46829.629574999977</v>
      </c>
      <c r="O1281" s="26">
        <f t="shared" si="249"/>
        <v>43977.777777777781</v>
      </c>
      <c r="P1281" s="25">
        <f>MAX(0,N1281*(1+inputs!$B$33)-MAX(0,inputs!$B$31*(O1281-inputs!$B$30)))</f>
        <v>45390.634018624973</v>
      </c>
      <c r="Q1281" s="26">
        <f t="shared" si="250"/>
        <v>55966.666666666664</v>
      </c>
      <c r="R1281" s="25">
        <f>MAX(0,P1281*(1+inputs!$B$33)-MAX(0,inputs!$B$31*(Q1281-inputs!$B$30)))</f>
        <v>42851.05352890434</v>
      </c>
      <c r="S1281" s="26">
        <f t="shared" si="251"/>
        <v>67955.555555555562</v>
      </c>
      <c r="T1281" s="25">
        <f>MAX(0,R1281*(1+inputs!$B$33)-MAX(0,inputs!$B$31*(S1281-inputs!$B$30)))</f>
        <v>39194.379331837896</v>
      </c>
      <c r="U1281" s="26">
        <f t="shared" si="252"/>
        <v>79944.444444444438</v>
      </c>
      <c r="V1281" s="25">
        <f>MAX(0,T1281*(1+inputs!$B$33)-MAX(0,inputs!$B$31*(U1281-inputs!$B$30)))</f>
        <v>34403.855021815456</v>
      </c>
      <c r="W1281" s="26">
        <f t="shared" si="253"/>
        <v>91933.333333333328</v>
      </c>
      <c r="X1281" s="25">
        <f>MAX(0,V1281*(1+inputs!$B$33)-MAX(0,inputs!$B$31*(W1281-inputs!$B$30)))</f>
        <v>28462.472847142682</v>
      </c>
      <c r="Y1281" s="26">
        <f t="shared" si="254"/>
        <v>103922.22222222222</v>
      </c>
      <c r="Z1281" s="25">
        <f>MAX(0,X1281*(1+inputs!$B$33)-MAX(0,inputs!$B$31*(Y1281-inputs!$B$30)))</f>
        <v>21352.96993984982</v>
      </c>
      <c r="AA1281" s="25">
        <f>MAX(0,Y1281*(1+inputs!$B$33)-MAX(0,inputs!$B$31*(Z1281-inputs!$B$30)))</f>
        <v>105375.84826096907</v>
      </c>
      <c r="AB1281" s="26">
        <f t="shared" si="255"/>
        <v>127900</v>
      </c>
      <c r="AC1281" s="25">
        <f>MAX(0,AA1281*(1+inputs!$B$33)-MAX(0,inputs!$B$31*(AB1281-inputs!$B$30)))</f>
        <v>97262.045984883589</v>
      </c>
      <c r="AD1281" s="26">
        <f>IF(inputs!$B$27="YES",MAX(0,inputs!$B$31*(AB1281-inputs!$B$30)),0)</f>
        <v>0</v>
      </c>
      <c r="AE1281" s="3">
        <f t="shared" si="256"/>
        <v>52942.05</v>
      </c>
      <c r="AF1281" s="1">
        <f t="shared" si="259"/>
        <v>0.47</v>
      </c>
      <c r="AG1281" s="8">
        <f t="shared" si="257"/>
        <v>74957.95</v>
      </c>
    </row>
    <row r="1282" spans="1:33" x14ac:dyDescent="0.2">
      <c r="A1282" s="11">
        <f t="shared" si="258"/>
        <v>128000</v>
      </c>
      <c r="B1282" s="15">
        <f>inputs!$C$3-MAX(0,MIN((calculations!A1282-inputs!$B$8)*0.5,inputs!$C$3))+IF(AND(inputs!$B$23="YES",A1282&lt;=inputs!$B$25),inputs!$B$24,0)</f>
        <v>0</v>
      </c>
      <c r="C1282" s="15">
        <f>MAX(0,MIN(A1282-B1282,inputs!$C$4)*inputs!$B$3)</f>
        <v>7540.2000000000007</v>
      </c>
      <c r="D1282" s="16">
        <f>MAX(0,(MIN(A1282,inputs!$C$5)-(inputs!$C$4+B1282))*inputs!$B$4)</f>
        <v>34975.599999999999</v>
      </c>
      <c r="E1282" s="16">
        <f>MAX(0, (calculations!A1282-inputs!$C$5)*inputs!$B$5)</f>
        <v>1287</v>
      </c>
      <c r="F1282" s="19">
        <f>MAX(0,inputs!$B$13*(MIN(calculations!A1282,inputs!$C$14)-inputs!$C$13))+MAX(0,inputs!$B$14*(calculations!A1282-inputs!$C$14))</f>
        <v>6549.85</v>
      </c>
      <c r="G1282" s="22">
        <f>MAX(MIN((calculations!A1282-inputs!$B$21)/10000,100%),0) * inputs!$B$18</f>
        <v>2636.4</v>
      </c>
      <c r="H1282" s="22">
        <f>IF(AND(inputs!$B$35="YES", calculations!A1282&gt;=inputs!$B$36,calculations!A1282&lt;inputs!$B$37),inputs!$B$38*MIN(2,inputs!$B$17),0)</f>
        <v>0</v>
      </c>
      <c r="I1282" s="25">
        <f>MIN(inputs!$B$32,A1282)</f>
        <v>20000</v>
      </c>
      <c r="J1282" s="25">
        <f>inputs!$B$29*(1+inputs!$B$33)-MAX(0,inputs!$B$31*(I1282-inputs!$B$30))</f>
        <v>46486.999999999993</v>
      </c>
      <c r="K1282" s="26">
        <f t="shared" ref="K1282:K1345" si="260">$I1282+(INT(COLUMN(K$1)/2) - 5) * ($A1282-$I1282)/9</f>
        <v>20000</v>
      </c>
      <c r="L1282" s="25">
        <f>MAX(0,J1282*(1+inputs!$B$33)-MAX(0,inputs!$B$31*(K1282-inputs!$B$30)))</f>
        <v>47184.304999999986</v>
      </c>
      <c r="M1282" s="26">
        <f t="shared" ref="M1282:M1345" si="261">$I1282+(INT(COLUMN(M$1)/2) - 5) * ($A1282-$I1282)/9</f>
        <v>32000</v>
      </c>
      <c r="N1282" s="25">
        <f>MAX(0,L1282*(1+inputs!$B$33)-MAX(0,inputs!$B$31*(M1282-inputs!$B$30)))</f>
        <v>46828.629574999977</v>
      </c>
      <c r="O1282" s="26">
        <f t="shared" ref="O1282:O1345" si="262">$I1282+(INT(COLUMN(O$1)/2) - 5) * ($A1282-$I1282)/9</f>
        <v>44000</v>
      </c>
      <c r="P1282" s="25">
        <f>MAX(0,N1282*(1+inputs!$B$33)-MAX(0,inputs!$B$31*(O1282-inputs!$B$30)))</f>
        <v>45387.619018624973</v>
      </c>
      <c r="Q1282" s="26">
        <f t="shared" ref="Q1282:Q1345" si="263">$I1282+(INT(COLUMN(Q$1)/2) - 5) * ($A1282-$I1282)/9</f>
        <v>56000</v>
      </c>
      <c r="R1282" s="25">
        <f>MAX(0,P1282*(1+inputs!$B$33)-MAX(0,inputs!$B$31*(Q1282-inputs!$B$30)))</f>
        <v>42844.993303904339</v>
      </c>
      <c r="S1282" s="26">
        <f t="shared" ref="S1282:S1345" si="264">$I1282+(INT(COLUMN(S$1)/2) - 5) * ($A1282-$I1282)/9</f>
        <v>68000</v>
      </c>
      <c r="T1282" s="25">
        <f>MAX(0,R1282*(1+inputs!$B$33)-MAX(0,inputs!$B$31*(S1282-inputs!$B$30)))</f>
        <v>39184.228203462895</v>
      </c>
      <c r="U1282" s="26">
        <f t="shared" ref="U1282:U1345" si="265">$I1282+(INT(COLUMN(U$1)/2) - 5) * ($A1282-$I1282)/9</f>
        <v>80000</v>
      </c>
      <c r="V1282" s="25">
        <f>MAX(0,T1282*(1+inputs!$B$33)-MAX(0,inputs!$B$31*(U1282-inputs!$B$30)))</f>
        <v>34388.551626514833</v>
      </c>
      <c r="W1282" s="26">
        <f t="shared" ref="W1282:W1345" si="266">$I1282+(INT(COLUMN(W$1)/2) - 5) * ($A1282-$I1282)/9</f>
        <v>92000</v>
      </c>
      <c r="X1282" s="25">
        <f>MAX(0,V1282*(1+inputs!$B$33)-MAX(0,inputs!$B$31*(W1282-inputs!$B$30)))</f>
        <v>28440.939900912552</v>
      </c>
      <c r="Y1282" s="26">
        <f t="shared" ref="Y1282:Y1345" si="267">$I1282+(INT(COLUMN(Y$1)/2) - 5) * ($A1282-$I1282)/9</f>
        <v>104000</v>
      </c>
      <c r="Z1282" s="25">
        <f>MAX(0,X1282*(1+inputs!$B$33)-MAX(0,inputs!$B$31*(Y1282-inputs!$B$30)))</f>
        <v>21324.113999426238</v>
      </c>
      <c r="AA1282" s="25">
        <f>MAX(0,Y1282*(1+inputs!$B$33)-MAX(0,inputs!$B$31*(Z1282-inputs!$B$30)))</f>
        <v>105457.38974005163</v>
      </c>
      <c r="AB1282" s="26">
        <f t="shared" ref="AB1282:AB1345" si="268">$I1282+(INT(COLUMN(AB$1)/2) - 5) * ($A1282-$I1282)/9</f>
        <v>128000</v>
      </c>
      <c r="AC1282" s="25">
        <f>MAX(0,AA1282*(1+inputs!$B$33)-MAX(0,inputs!$B$31*(AB1282-inputs!$B$30)))</f>
        <v>97335.810586152395</v>
      </c>
      <c r="AD1282" s="26">
        <f>IF(inputs!$B$27="YES",MAX(0,inputs!$B$31*(AB1282-inputs!$B$30)),0)</f>
        <v>0</v>
      </c>
      <c r="AE1282" s="3">
        <f t="shared" ref="AE1282:AE1345" si="269">SUM(C1282:G1282)+AD1282-H1282</f>
        <v>52989.05</v>
      </c>
      <c r="AF1282" s="1">
        <f t="shared" si="259"/>
        <v>0.47</v>
      </c>
      <c r="AG1282" s="8">
        <f t="shared" ref="AG1282:AG1345" si="270">A1282-AE1282</f>
        <v>75010.95</v>
      </c>
    </row>
    <row r="1283" spans="1:33" x14ac:dyDescent="0.2">
      <c r="A1283" s="11">
        <f t="shared" ref="A1283:A1346" si="271">(ROW(A1283)-2)*100</f>
        <v>128100</v>
      </c>
      <c r="B1283" s="15">
        <f>inputs!$C$3-MAX(0,MIN((calculations!A1283-inputs!$B$8)*0.5,inputs!$C$3))+IF(AND(inputs!$B$23="YES",A1283&lt;=inputs!$B$25),inputs!$B$24,0)</f>
        <v>0</v>
      </c>
      <c r="C1283" s="15">
        <f>MAX(0,MIN(A1283-B1283,inputs!$C$4)*inputs!$B$3)</f>
        <v>7540.2000000000007</v>
      </c>
      <c r="D1283" s="16">
        <f>MAX(0,(MIN(A1283,inputs!$C$5)-(inputs!$C$4+B1283))*inputs!$B$4)</f>
        <v>34975.599999999999</v>
      </c>
      <c r="E1283" s="16">
        <f>MAX(0, (calculations!A1283-inputs!$C$5)*inputs!$B$5)</f>
        <v>1332</v>
      </c>
      <c r="F1283" s="19">
        <f>MAX(0,inputs!$B$13*(MIN(calculations!A1283,inputs!$C$14)-inputs!$C$13))+MAX(0,inputs!$B$14*(calculations!A1283-inputs!$C$14))</f>
        <v>6551.85</v>
      </c>
      <c r="G1283" s="22">
        <f>MAX(MIN((calculations!A1283-inputs!$B$21)/10000,100%),0) * inputs!$B$18</f>
        <v>2636.4</v>
      </c>
      <c r="H1283" s="22">
        <f>IF(AND(inputs!$B$35="YES", calculations!A1283&gt;=inputs!$B$36,calculations!A1283&lt;inputs!$B$37),inputs!$B$38*MIN(2,inputs!$B$17),0)</f>
        <v>0</v>
      </c>
      <c r="I1283" s="25">
        <f>MIN(inputs!$B$32,A1283)</f>
        <v>20000</v>
      </c>
      <c r="J1283" s="25">
        <f>inputs!$B$29*(1+inputs!$B$33)-MAX(0,inputs!$B$31*(I1283-inputs!$B$30))</f>
        <v>46486.999999999993</v>
      </c>
      <c r="K1283" s="26">
        <f t="shared" si="260"/>
        <v>20000</v>
      </c>
      <c r="L1283" s="25">
        <f>MAX(0,J1283*(1+inputs!$B$33)-MAX(0,inputs!$B$31*(K1283-inputs!$B$30)))</f>
        <v>47184.304999999986</v>
      </c>
      <c r="M1283" s="26">
        <f t="shared" si="261"/>
        <v>32011.111111111109</v>
      </c>
      <c r="N1283" s="25">
        <f>MAX(0,L1283*(1+inputs!$B$33)-MAX(0,inputs!$B$31*(M1283-inputs!$B$30)))</f>
        <v>46827.629574999977</v>
      </c>
      <c r="O1283" s="26">
        <f t="shared" si="262"/>
        <v>44022.222222222219</v>
      </c>
      <c r="P1283" s="25">
        <f>MAX(0,N1283*(1+inputs!$B$33)-MAX(0,inputs!$B$31*(O1283-inputs!$B$30)))</f>
        <v>45384.604018624967</v>
      </c>
      <c r="Q1283" s="26">
        <f t="shared" si="263"/>
        <v>56033.333333333336</v>
      </c>
      <c r="R1283" s="25">
        <f>MAX(0,P1283*(1+inputs!$B$33)-MAX(0,inputs!$B$31*(Q1283-inputs!$B$30)))</f>
        <v>42838.933078904338</v>
      </c>
      <c r="S1283" s="26">
        <f t="shared" si="264"/>
        <v>68044.444444444438</v>
      </c>
      <c r="T1283" s="25">
        <f>MAX(0,R1283*(1+inputs!$B$33)-MAX(0,inputs!$B$31*(S1283-inputs!$B$30)))</f>
        <v>39174.077075087895</v>
      </c>
      <c r="U1283" s="26">
        <f t="shared" si="265"/>
        <v>80055.555555555562</v>
      </c>
      <c r="V1283" s="25">
        <f>MAX(0,T1283*(1+inputs!$B$33)-MAX(0,inputs!$B$31*(U1283-inputs!$B$30)))</f>
        <v>34373.248231214209</v>
      </c>
      <c r="W1283" s="26">
        <f t="shared" si="266"/>
        <v>92066.666666666672</v>
      </c>
      <c r="X1283" s="25">
        <f>MAX(0,V1283*(1+inputs!$B$33)-MAX(0,inputs!$B$31*(W1283-inputs!$B$30)))</f>
        <v>28419.406954682418</v>
      </c>
      <c r="Y1283" s="26">
        <f t="shared" si="267"/>
        <v>104077.77777777778</v>
      </c>
      <c r="Z1283" s="25">
        <f>MAX(0,X1283*(1+inputs!$B$33)-MAX(0,inputs!$B$31*(Y1283-inputs!$B$30)))</f>
        <v>21295.258059002652</v>
      </c>
      <c r="AA1283" s="25">
        <f>MAX(0,Y1283*(1+inputs!$B$33)-MAX(0,inputs!$B$31*(Z1283-inputs!$B$30)))</f>
        <v>105538.9312191342</v>
      </c>
      <c r="AB1283" s="26">
        <f t="shared" si="268"/>
        <v>128100</v>
      </c>
      <c r="AC1283" s="25">
        <f>MAX(0,AA1283*(1+inputs!$B$33)-MAX(0,inputs!$B$31*(AB1283-inputs!$B$30)))</f>
        <v>97409.5751874212</v>
      </c>
      <c r="AD1283" s="26">
        <f>IF(inputs!$B$27="YES",MAX(0,inputs!$B$31*(AB1283-inputs!$B$30)),0)</f>
        <v>0</v>
      </c>
      <c r="AE1283" s="3">
        <f t="shared" si="269"/>
        <v>53036.05</v>
      </c>
      <c r="AF1283" s="1">
        <f t="shared" ref="AF1283:AF1346" si="272">(AE1284-AE1283)/100</f>
        <v>0.47</v>
      </c>
      <c r="AG1283" s="8">
        <f t="shared" si="270"/>
        <v>75063.95</v>
      </c>
    </row>
    <row r="1284" spans="1:33" x14ac:dyDescent="0.2">
      <c r="A1284" s="11">
        <f t="shared" si="271"/>
        <v>128200</v>
      </c>
      <c r="B1284" s="15">
        <f>inputs!$C$3-MAX(0,MIN((calculations!A1284-inputs!$B$8)*0.5,inputs!$C$3))+IF(AND(inputs!$B$23="YES",A1284&lt;=inputs!$B$25),inputs!$B$24,0)</f>
        <v>0</v>
      </c>
      <c r="C1284" s="15">
        <f>MAX(0,MIN(A1284-B1284,inputs!$C$4)*inputs!$B$3)</f>
        <v>7540.2000000000007</v>
      </c>
      <c r="D1284" s="16">
        <f>MAX(0,(MIN(A1284,inputs!$C$5)-(inputs!$C$4+B1284))*inputs!$B$4)</f>
        <v>34975.599999999999</v>
      </c>
      <c r="E1284" s="16">
        <f>MAX(0, (calculations!A1284-inputs!$C$5)*inputs!$B$5)</f>
        <v>1377</v>
      </c>
      <c r="F1284" s="19">
        <f>MAX(0,inputs!$B$13*(MIN(calculations!A1284,inputs!$C$14)-inputs!$C$13))+MAX(0,inputs!$B$14*(calculations!A1284-inputs!$C$14))</f>
        <v>6553.85</v>
      </c>
      <c r="G1284" s="22">
        <f>MAX(MIN((calculations!A1284-inputs!$B$21)/10000,100%),0) * inputs!$B$18</f>
        <v>2636.4</v>
      </c>
      <c r="H1284" s="22">
        <f>IF(AND(inputs!$B$35="YES", calculations!A1284&gt;=inputs!$B$36,calculations!A1284&lt;inputs!$B$37),inputs!$B$38*MIN(2,inputs!$B$17),0)</f>
        <v>0</v>
      </c>
      <c r="I1284" s="25">
        <f>MIN(inputs!$B$32,A1284)</f>
        <v>20000</v>
      </c>
      <c r="J1284" s="25">
        <f>inputs!$B$29*(1+inputs!$B$33)-MAX(0,inputs!$B$31*(I1284-inputs!$B$30))</f>
        <v>46486.999999999993</v>
      </c>
      <c r="K1284" s="26">
        <f t="shared" si="260"/>
        <v>20000</v>
      </c>
      <c r="L1284" s="25">
        <f>MAX(0,J1284*(1+inputs!$B$33)-MAX(0,inputs!$B$31*(K1284-inputs!$B$30)))</f>
        <v>47184.304999999986</v>
      </c>
      <c r="M1284" s="26">
        <f t="shared" si="261"/>
        <v>32022.222222222223</v>
      </c>
      <c r="N1284" s="25">
        <f>MAX(0,L1284*(1+inputs!$B$33)-MAX(0,inputs!$B$31*(M1284-inputs!$B$30)))</f>
        <v>46826.629574999977</v>
      </c>
      <c r="O1284" s="26">
        <f t="shared" si="262"/>
        <v>44044.444444444445</v>
      </c>
      <c r="P1284" s="25">
        <f>MAX(0,N1284*(1+inputs!$B$33)-MAX(0,inputs!$B$31*(O1284-inputs!$B$30)))</f>
        <v>45381.589018624967</v>
      </c>
      <c r="Q1284" s="26">
        <f t="shared" si="263"/>
        <v>56066.666666666664</v>
      </c>
      <c r="R1284" s="25">
        <f>MAX(0,P1284*(1+inputs!$B$33)-MAX(0,inputs!$B$31*(Q1284-inputs!$B$30)))</f>
        <v>42832.872853904337</v>
      </c>
      <c r="S1284" s="26">
        <f t="shared" si="264"/>
        <v>68088.888888888891</v>
      </c>
      <c r="T1284" s="25">
        <f>MAX(0,R1284*(1+inputs!$B$33)-MAX(0,inputs!$B$31*(S1284-inputs!$B$30)))</f>
        <v>39163.925946712894</v>
      </c>
      <c r="U1284" s="26">
        <f t="shared" si="265"/>
        <v>80111.111111111109</v>
      </c>
      <c r="V1284" s="25">
        <f>MAX(0,T1284*(1+inputs!$B$33)-MAX(0,inputs!$B$31*(U1284-inputs!$B$30)))</f>
        <v>34357.944835913579</v>
      </c>
      <c r="W1284" s="26">
        <f t="shared" si="266"/>
        <v>92133.333333333328</v>
      </c>
      <c r="X1284" s="25">
        <f>MAX(0,V1284*(1+inputs!$B$33)-MAX(0,inputs!$B$31*(W1284-inputs!$B$30)))</f>
        <v>28397.874008452283</v>
      </c>
      <c r="Y1284" s="26">
        <f t="shared" si="267"/>
        <v>104155.55555555556</v>
      </c>
      <c r="Z1284" s="25">
        <f>MAX(0,X1284*(1+inputs!$B$33)-MAX(0,inputs!$B$31*(Y1284-inputs!$B$30)))</f>
        <v>21266.402118579063</v>
      </c>
      <c r="AA1284" s="25">
        <f>MAX(0,Y1284*(1+inputs!$B$33)-MAX(0,inputs!$B$31*(Z1284-inputs!$B$30)))</f>
        <v>105620.47269821678</v>
      </c>
      <c r="AB1284" s="26">
        <f t="shared" si="268"/>
        <v>128200</v>
      </c>
      <c r="AC1284" s="25">
        <f>MAX(0,AA1284*(1+inputs!$B$33)-MAX(0,inputs!$B$31*(AB1284-inputs!$B$30)))</f>
        <v>97483.33978869002</v>
      </c>
      <c r="AD1284" s="26">
        <f>IF(inputs!$B$27="YES",MAX(0,inputs!$B$31*(AB1284-inputs!$B$30)),0)</f>
        <v>0</v>
      </c>
      <c r="AE1284" s="3">
        <f t="shared" si="269"/>
        <v>53083.05</v>
      </c>
      <c r="AF1284" s="1">
        <f t="shared" si="272"/>
        <v>0.47</v>
      </c>
      <c r="AG1284" s="8">
        <f t="shared" si="270"/>
        <v>75116.95</v>
      </c>
    </row>
    <row r="1285" spans="1:33" x14ac:dyDescent="0.2">
      <c r="A1285" s="11">
        <f t="shared" si="271"/>
        <v>128300</v>
      </c>
      <c r="B1285" s="15">
        <f>inputs!$C$3-MAX(0,MIN((calculations!A1285-inputs!$B$8)*0.5,inputs!$C$3))+IF(AND(inputs!$B$23="YES",A1285&lt;=inputs!$B$25),inputs!$B$24,0)</f>
        <v>0</v>
      </c>
      <c r="C1285" s="15">
        <f>MAX(0,MIN(A1285-B1285,inputs!$C$4)*inputs!$B$3)</f>
        <v>7540.2000000000007</v>
      </c>
      <c r="D1285" s="16">
        <f>MAX(0,(MIN(A1285,inputs!$C$5)-(inputs!$C$4+B1285))*inputs!$B$4)</f>
        <v>34975.599999999999</v>
      </c>
      <c r="E1285" s="16">
        <f>MAX(0, (calculations!A1285-inputs!$C$5)*inputs!$B$5)</f>
        <v>1422</v>
      </c>
      <c r="F1285" s="19">
        <f>MAX(0,inputs!$B$13*(MIN(calculations!A1285,inputs!$C$14)-inputs!$C$13))+MAX(0,inputs!$B$14*(calculations!A1285-inputs!$C$14))</f>
        <v>6555.85</v>
      </c>
      <c r="G1285" s="22">
        <f>MAX(MIN((calculations!A1285-inputs!$B$21)/10000,100%),0) * inputs!$B$18</f>
        <v>2636.4</v>
      </c>
      <c r="H1285" s="22">
        <f>IF(AND(inputs!$B$35="YES", calculations!A1285&gt;=inputs!$B$36,calculations!A1285&lt;inputs!$B$37),inputs!$B$38*MIN(2,inputs!$B$17),0)</f>
        <v>0</v>
      </c>
      <c r="I1285" s="25">
        <f>MIN(inputs!$B$32,A1285)</f>
        <v>20000</v>
      </c>
      <c r="J1285" s="25">
        <f>inputs!$B$29*(1+inputs!$B$33)-MAX(0,inputs!$B$31*(I1285-inputs!$B$30))</f>
        <v>46486.999999999993</v>
      </c>
      <c r="K1285" s="26">
        <f t="shared" si="260"/>
        <v>20000</v>
      </c>
      <c r="L1285" s="25">
        <f>MAX(0,J1285*(1+inputs!$B$33)-MAX(0,inputs!$B$31*(K1285-inputs!$B$30)))</f>
        <v>47184.304999999986</v>
      </c>
      <c r="M1285" s="26">
        <f t="shared" si="261"/>
        <v>32033.333333333336</v>
      </c>
      <c r="N1285" s="25">
        <f>MAX(0,L1285*(1+inputs!$B$33)-MAX(0,inputs!$B$31*(M1285-inputs!$B$30)))</f>
        <v>46825.629574999977</v>
      </c>
      <c r="O1285" s="26">
        <f t="shared" si="262"/>
        <v>44066.666666666672</v>
      </c>
      <c r="P1285" s="25">
        <f>MAX(0,N1285*(1+inputs!$B$33)-MAX(0,inputs!$B$31*(O1285-inputs!$B$30)))</f>
        <v>45378.574018624968</v>
      </c>
      <c r="Q1285" s="26">
        <f t="shared" si="263"/>
        <v>56100</v>
      </c>
      <c r="R1285" s="25">
        <f>MAX(0,P1285*(1+inputs!$B$33)-MAX(0,inputs!$B$31*(Q1285-inputs!$B$30)))</f>
        <v>42826.812628904336</v>
      </c>
      <c r="S1285" s="26">
        <f t="shared" si="264"/>
        <v>68133.333333333343</v>
      </c>
      <c r="T1285" s="25">
        <f>MAX(0,R1285*(1+inputs!$B$33)-MAX(0,inputs!$B$31*(S1285-inputs!$B$30)))</f>
        <v>39153.774818337894</v>
      </c>
      <c r="U1285" s="26">
        <f t="shared" si="265"/>
        <v>80166.666666666657</v>
      </c>
      <c r="V1285" s="25">
        <f>MAX(0,T1285*(1+inputs!$B$33)-MAX(0,inputs!$B$31*(U1285-inputs!$B$30)))</f>
        <v>34342.641440612962</v>
      </c>
      <c r="W1285" s="26">
        <f t="shared" si="266"/>
        <v>92200</v>
      </c>
      <c r="X1285" s="25">
        <f>MAX(0,V1285*(1+inputs!$B$33)-MAX(0,inputs!$B$31*(W1285-inputs!$B$30)))</f>
        <v>28376.341062222153</v>
      </c>
      <c r="Y1285" s="26">
        <f t="shared" si="267"/>
        <v>104233.33333333333</v>
      </c>
      <c r="Z1285" s="25">
        <f>MAX(0,X1285*(1+inputs!$B$33)-MAX(0,inputs!$B$31*(Y1285-inputs!$B$30)))</f>
        <v>21237.546178155484</v>
      </c>
      <c r="AA1285" s="25">
        <f>MAX(0,Y1285*(1+inputs!$B$33)-MAX(0,inputs!$B$31*(Z1285-inputs!$B$30)))</f>
        <v>105702.01417729932</v>
      </c>
      <c r="AB1285" s="26">
        <f t="shared" si="268"/>
        <v>128300</v>
      </c>
      <c r="AC1285" s="25">
        <f>MAX(0,AA1285*(1+inputs!$B$33)-MAX(0,inputs!$B$31*(AB1285-inputs!$B$30)))</f>
        <v>97557.104389958797</v>
      </c>
      <c r="AD1285" s="26">
        <f>IF(inputs!$B$27="YES",MAX(0,inputs!$B$31*(AB1285-inputs!$B$30)),0)</f>
        <v>0</v>
      </c>
      <c r="AE1285" s="3">
        <f t="shared" si="269"/>
        <v>53130.05</v>
      </c>
      <c r="AF1285" s="1">
        <f t="shared" si="272"/>
        <v>0.47</v>
      </c>
      <c r="AG1285" s="8">
        <f t="shared" si="270"/>
        <v>75169.95</v>
      </c>
    </row>
    <row r="1286" spans="1:33" x14ac:dyDescent="0.2">
      <c r="A1286" s="11">
        <f t="shared" si="271"/>
        <v>128400</v>
      </c>
      <c r="B1286" s="15">
        <f>inputs!$C$3-MAX(0,MIN((calculations!A1286-inputs!$B$8)*0.5,inputs!$C$3))+IF(AND(inputs!$B$23="YES",A1286&lt;=inputs!$B$25),inputs!$B$24,0)</f>
        <v>0</v>
      </c>
      <c r="C1286" s="15">
        <f>MAX(0,MIN(A1286-B1286,inputs!$C$4)*inputs!$B$3)</f>
        <v>7540.2000000000007</v>
      </c>
      <c r="D1286" s="16">
        <f>MAX(0,(MIN(A1286,inputs!$C$5)-(inputs!$C$4+B1286))*inputs!$B$4)</f>
        <v>34975.599999999999</v>
      </c>
      <c r="E1286" s="16">
        <f>MAX(0, (calculations!A1286-inputs!$C$5)*inputs!$B$5)</f>
        <v>1467</v>
      </c>
      <c r="F1286" s="19">
        <f>MAX(0,inputs!$B$13*(MIN(calculations!A1286,inputs!$C$14)-inputs!$C$13))+MAX(0,inputs!$B$14*(calculations!A1286-inputs!$C$14))</f>
        <v>6557.85</v>
      </c>
      <c r="G1286" s="22">
        <f>MAX(MIN((calculations!A1286-inputs!$B$21)/10000,100%),0) * inputs!$B$18</f>
        <v>2636.4</v>
      </c>
      <c r="H1286" s="22">
        <f>IF(AND(inputs!$B$35="YES", calculations!A1286&gt;=inputs!$B$36,calculations!A1286&lt;inputs!$B$37),inputs!$B$38*MIN(2,inputs!$B$17),0)</f>
        <v>0</v>
      </c>
      <c r="I1286" s="25">
        <f>MIN(inputs!$B$32,A1286)</f>
        <v>20000</v>
      </c>
      <c r="J1286" s="25">
        <f>inputs!$B$29*(1+inputs!$B$33)-MAX(0,inputs!$B$31*(I1286-inputs!$B$30))</f>
        <v>46486.999999999993</v>
      </c>
      <c r="K1286" s="26">
        <f t="shared" si="260"/>
        <v>20000</v>
      </c>
      <c r="L1286" s="25">
        <f>MAX(0,J1286*(1+inputs!$B$33)-MAX(0,inputs!$B$31*(K1286-inputs!$B$30)))</f>
        <v>47184.304999999986</v>
      </c>
      <c r="M1286" s="26">
        <f t="shared" si="261"/>
        <v>32044.444444444445</v>
      </c>
      <c r="N1286" s="25">
        <f>MAX(0,L1286*(1+inputs!$B$33)-MAX(0,inputs!$B$31*(M1286-inputs!$B$30)))</f>
        <v>46824.629574999977</v>
      </c>
      <c r="O1286" s="26">
        <f t="shared" si="262"/>
        <v>44088.888888888891</v>
      </c>
      <c r="P1286" s="25">
        <f>MAX(0,N1286*(1+inputs!$B$33)-MAX(0,inputs!$B$31*(O1286-inputs!$B$30)))</f>
        <v>45375.559018624968</v>
      </c>
      <c r="Q1286" s="26">
        <f t="shared" si="263"/>
        <v>56133.333333333336</v>
      </c>
      <c r="R1286" s="25">
        <f>MAX(0,P1286*(1+inputs!$B$33)-MAX(0,inputs!$B$31*(Q1286-inputs!$B$30)))</f>
        <v>42820.752403904335</v>
      </c>
      <c r="S1286" s="26">
        <f t="shared" si="264"/>
        <v>68177.777777777781</v>
      </c>
      <c r="T1286" s="25">
        <f>MAX(0,R1286*(1+inputs!$B$33)-MAX(0,inputs!$B$31*(S1286-inputs!$B$30)))</f>
        <v>39143.623689962893</v>
      </c>
      <c r="U1286" s="26">
        <f t="shared" si="265"/>
        <v>80222.222222222219</v>
      </c>
      <c r="V1286" s="25">
        <f>MAX(0,T1286*(1+inputs!$B$33)-MAX(0,inputs!$B$31*(U1286-inputs!$B$30)))</f>
        <v>34327.338045312332</v>
      </c>
      <c r="W1286" s="26">
        <f t="shared" si="266"/>
        <v>92266.666666666672</v>
      </c>
      <c r="X1286" s="25">
        <f>MAX(0,V1286*(1+inputs!$B$33)-MAX(0,inputs!$B$31*(W1286-inputs!$B$30)))</f>
        <v>28354.808115992011</v>
      </c>
      <c r="Y1286" s="26">
        <f t="shared" si="267"/>
        <v>104311.11111111111</v>
      </c>
      <c r="Z1286" s="25">
        <f>MAX(0,X1286*(1+inputs!$B$33)-MAX(0,inputs!$B$31*(Y1286-inputs!$B$30)))</f>
        <v>21208.690237731891</v>
      </c>
      <c r="AA1286" s="25">
        <f>MAX(0,Y1286*(1+inputs!$B$33)-MAX(0,inputs!$B$31*(Z1286-inputs!$B$30)))</f>
        <v>105783.5556563819</v>
      </c>
      <c r="AB1286" s="26">
        <f t="shared" si="268"/>
        <v>128400</v>
      </c>
      <c r="AC1286" s="25">
        <f>MAX(0,AA1286*(1+inputs!$B$33)-MAX(0,inputs!$B$31*(AB1286-inputs!$B$30)))</f>
        <v>97630.868991227617</v>
      </c>
      <c r="AD1286" s="26">
        <f>IF(inputs!$B$27="YES",MAX(0,inputs!$B$31*(AB1286-inputs!$B$30)),0)</f>
        <v>0</v>
      </c>
      <c r="AE1286" s="3">
        <f t="shared" si="269"/>
        <v>53177.05</v>
      </c>
      <c r="AF1286" s="1">
        <f t="shared" si="272"/>
        <v>0.47</v>
      </c>
      <c r="AG1286" s="8">
        <f t="shared" si="270"/>
        <v>75222.95</v>
      </c>
    </row>
    <row r="1287" spans="1:33" x14ac:dyDescent="0.2">
      <c r="A1287" s="11">
        <f t="shared" si="271"/>
        <v>128500</v>
      </c>
      <c r="B1287" s="15">
        <f>inputs!$C$3-MAX(0,MIN((calculations!A1287-inputs!$B$8)*0.5,inputs!$C$3))+IF(AND(inputs!$B$23="YES",A1287&lt;=inputs!$B$25),inputs!$B$24,0)</f>
        <v>0</v>
      </c>
      <c r="C1287" s="15">
        <f>MAX(0,MIN(A1287-B1287,inputs!$C$4)*inputs!$B$3)</f>
        <v>7540.2000000000007</v>
      </c>
      <c r="D1287" s="16">
        <f>MAX(0,(MIN(A1287,inputs!$C$5)-(inputs!$C$4+B1287))*inputs!$B$4)</f>
        <v>34975.599999999999</v>
      </c>
      <c r="E1287" s="16">
        <f>MAX(0, (calculations!A1287-inputs!$C$5)*inputs!$B$5)</f>
        <v>1512</v>
      </c>
      <c r="F1287" s="19">
        <f>MAX(0,inputs!$B$13*(MIN(calculations!A1287,inputs!$C$14)-inputs!$C$13))+MAX(0,inputs!$B$14*(calculations!A1287-inputs!$C$14))</f>
        <v>6559.85</v>
      </c>
      <c r="G1287" s="22">
        <f>MAX(MIN((calculations!A1287-inputs!$B$21)/10000,100%),0) * inputs!$B$18</f>
        <v>2636.4</v>
      </c>
      <c r="H1287" s="22">
        <f>IF(AND(inputs!$B$35="YES", calculations!A1287&gt;=inputs!$B$36,calculations!A1287&lt;inputs!$B$37),inputs!$B$38*MIN(2,inputs!$B$17),0)</f>
        <v>0</v>
      </c>
      <c r="I1287" s="25">
        <f>MIN(inputs!$B$32,A1287)</f>
        <v>20000</v>
      </c>
      <c r="J1287" s="25">
        <f>inputs!$B$29*(1+inputs!$B$33)-MAX(0,inputs!$B$31*(I1287-inputs!$B$30))</f>
        <v>46486.999999999993</v>
      </c>
      <c r="K1287" s="26">
        <f t="shared" si="260"/>
        <v>20000</v>
      </c>
      <c r="L1287" s="25">
        <f>MAX(0,J1287*(1+inputs!$B$33)-MAX(0,inputs!$B$31*(K1287-inputs!$B$30)))</f>
        <v>47184.304999999986</v>
      </c>
      <c r="M1287" s="26">
        <f t="shared" si="261"/>
        <v>32055.555555555555</v>
      </c>
      <c r="N1287" s="25">
        <f>MAX(0,L1287*(1+inputs!$B$33)-MAX(0,inputs!$B$31*(M1287-inputs!$B$30)))</f>
        <v>46823.629574999977</v>
      </c>
      <c r="O1287" s="26">
        <f t="shared" si="262"/>
        <v>44111.111111111109</v>
      </c>
      <c r="P1287" s="25">
        <f>MAX(0,N1287*(1+inputs!$B$33)-MAX(0,inputs!$B$31*(O1287-inputs!$B$30)))</f>
        <v>45372.544018624969</v>
      </c>
      <c r="Q1287" s="26">
        <f t="shared" si="263"/>
        <v>56166.666666666664</v>
      </c>
      <c r="R1287" s="25">
        <f>MAX(0,P1287*(1+inputs!$B$33)-MAX(0,inputs!$B$31*(Q1287-inputs!$B$30)))</f>
        <v>42814.692178904334</v>
      </c>
      <c r="S1287" s="26">
        <f t="shared" si="264"/>
        <v>68222.222222222219</v>
      </c>
      <c r="T1287" s="25">
        <f>MAX(0,R1287*(1+inputs!$B$33)-MAX(0,inputs!$B$31*(S1287-inputs!$B$30)))</f>
        <v>39133.472561587892</v>
      </c>
      <c r="U1287" s="26">
        <f t="shared" si="265"/>
        <v>80277.777777777781</v>
      </c>
      <c r="V1287" s="25">
        <f>MAX(0,T1287*(1+inputs!$B$33)-MAX(0,inputs!$B$31*(U1287-inputs!$B$30)))</f>
        <v>34312.034650011701</v>
      </c>
      <c r="W1287" s="26">
        <f t="shared" si="266"/>
        <v>92333.333333333328</v>
      </c>
      <c r="X1287" s="25">
        <f>MAX(0,V1287*(1+inputs!$B$33)-MAX(0,inputs!$B$31*(W1287-inputs!$B$30)))</f>
        <v>28333.275169761877</v>
      </c>
      <c r="Y1287" s="26">
        <f t="shared" si="267"/>
        <v>104388.88888888889</v>
      </c>
      <c r="Z1287" s="25">
        <f>MAX(0,X1287*(1+inputs!$B$33)-MAX(0,inputs!$B$31*(Y1287-inputs!$B$30)))</f>
        <v>21179.834297308305</v>
      </c>
      <c r="AA1287" s="25">
        <f>MAX(0,Y1287*(1+inputs!$B$33)-MAX(0,inputs!$B$31*(Z1287-inputs!$B$30)))</f>
        <v>105865.09713546447</v>
      </c>
      <c r="AB1287" s="26">
        <f t="shared" si="268"/>
        <v>128500</v>
      </c>
      <c r="AC1287" s="25">
        <f>MAX(0,AA1287*(1+inputs!$B$33)-MAX(0,inputs!$B$31*(AB1287-inputs!$B$30)))</f>
        <v>97704.633592496422</v>
      </c>
      <c r="AD1287" s="26">
        <f>IF(inputs!$B$27="YES",MAX(0,inputs!$B$31*(AB1287-inputs!$B$30)),0)</f>
        <v>0</v>
      </c>
      <c r="AE1287" s="3">
        <f t="shared" si="269"/>
        <v>53224.05</v>
      </c>
      <c r="AF1287" s="1">
        <f t="shared" si="272"/>
        <v>0.47</v>
      </c>
      <c r="AG1287" s="8">
        <f t="shared" si="270"/>
        <v>75275.95</v>
      </c>
    </row>
    <row r="1288" spans="1:33" x14ac:dyDescent="0.2">
      <c r="A1288" s="11">
        <f t="shared" si="271"/>
        <v>128600</v>
      </c>
      <c r="B1288" s="15">
        <f>inputs!$C$3-MAX(0,MIN((calculations!A1288-inputs!$B$8)*0.5,inputs!$C$3))+IF(AND(inputs!$B$23="YES",A1288&lt;=inputs!$B$25),inputs!$B$24,0)</f>
        <v>0</v>
      </c>
      <c r="C1288" s="15">
        <f>MAX(0,MIN(A1288-B1288,inputs!$C$4)*inputs!$B$3)</f>
        <v>7540.2000000000007</v>
      </c>
      <c r="D1288" s="16">
        <f>MAX(0,(MIN(A1288,inputs!$C$5)-(inputs!$C$4+B1288))*inputs!$B$4)</f>
        <v>34975.599999999999</v>
      </c>
      <c r="E1288" s="16">
        <f>MAX(0, (calculations!A1288-inputs!$C$5)*inputs!$B$5)</f>
        <v>1557</v>
      </c>
      <c r="F1288" s="19">
        <f>MAX(0,inputs!$B$13*(MIN(calculations!A1288,inputs!$C$14)-inputs!$C$13))+MAX(0,inputs!$B$14*(calculations!A1288-inputs!$C$14))</f>
        <v>6561.85</v>
      </c>
      <c r="G1288" s="22">
        <f>MAX(MIN((calculations!A1288-inputs!$B$21)/10000,100%),0) * inputs!$B$18</f>
        <v>2636.4</v>
      </c>
      <c r="H1288" s="22">
        <f>IF(AND(inputs!$B$35="YES", calculations!A1288&gt;=inputs!$B$36,calculations!A1288&lt;inputs!$B$37),inputs!$B$38*MIN(2,inputs!$B$17),0)</f>
        <v>0</v>
      </c>
      <c r="I1288" s="25">
        <f>MIN(inputs!$B$32,A1288)</f>
        <v>20000</v>
      </c>
      <c r="J1288" s="25">
        <f>inputs!$B$29*(1+inputs!$B$33)-MAX(0,inputs!$B$31*(I1288-inputs!$B$30))</f>
        <v>46486.999999999993</v>
      </c>
      <c r="K1288" s="26">
        <f t="shared" si="260"/>
        <v>20000</v>
      </c>
      <c r="L1288" s="25">
        <f>MAX(0,J1288*(1+inputs!$B$33)-MAX(0,inputs!$B$31*(K1288-inputs!$B$30)))</f>
        <v>47184.304999999986</v>
      </c>
      <c r="M1288" s="26">
        <f t="shared" si="261"/>
        <v>32066.666666666664</v>
      </c>
      <c r="N1288" s="25">
        <f>MAX(0,L1288*(1+inputs!$B$33)-MAX(0,inputs!$B$31*(M1288-inputs!$B$30)))</f>
        <v>46822.629574999977</v>
      </c>
      <c r="O1288" s="26">
        <f t="shared" si="262"/>
        <v>44133.333333333328</v>
      </c>
      <c r="P1288" s="25">
        <f>MAX(0,N1288*(1+inputs!$B$33)-MAX(0,inputs!$B$31*(O1288-inputs!$B$30)))</f>
        <v>45369.529018624969</v>
      </c>
      <c r="Q1288" s="26">
        <f t="shared" si="263"/>
        <v>56200</v>
      </c>
      <c r="R1288" s="25">
        <f>MAX(0,P1288*(1+inputs!$B$33)-MAX(0,inputs!$B$31*(Q1288-inputs!$B$30)))</f>
        <v>42808.63195390434</v>
      </c>
      <c r="S1288" s="26">
        <f t="shared" si="264"/>
        <v>68266.666666666657</v>
      </c>
      <c r="T1288" s="25">
        <f>MAX(0,R1288*(1+inputs!$B$33)-MAX(0,inputs!$B$31*(S1288-inputs!$B$30)))</f>
        <v>39123.321433212899</v>
      </c>
      <c r="U1288" s="26">
        <f t="shared" si="265"/>
        <v>80333.333333333343</v>
      </c>
      <c r="V1288" s="25">
        <f>MAX(0,T1288*(1+inputs!$B$33)-MAX(0,inputs!$B$31*(U1288-inputs!$B$30)))</f>
        <v>34296.731254711085</v>
      </c>
      <c r="W1288" s="26">
        <f t="shared" si="266"/>
        <v>92400</v>
      </c>
      <c r="X1288" s="25">
        <f>MAX(0,V1288*(1+inputs!$B$33)-MAX(0,inputs!$B$31*(W1288-inputs!$B$30)))</f>
        <v>28311.742223531746</v>
      </c>
      <c r="Y1288" s="26">
        <f t="shared" si="267"/>
        <v>104466.66666666667</v>
      </c>
      <c r="Z1288" s="25">
        <f>MAX(0,X1288*(1+inputs!$B$33)-MAX(0,inputs!$B$31*(Y1288-inputs!$B$30)))</f>
        <v>21150.97835688472</v>
      </c>
      <c r="AA1288" s="25">
        <f>MAX(0,Y1288*(1+inputs!$B$33)-MAX(0,inputs!$B$31*(Z1288-inputs!$B$30)))</f>
        <v>105946.63861454703</v>
      </c>
      <c r="AB1288" s="26">
        <f t="shared" si="268"/>
        <v>128600</v>
      </c>
      <c r="AC1288" s="25">
        <f>MAX(0,AA1288*(1+inputs!$B$33)-MAX(0,inputs!$B$31*(AB1288-inputs!$B$30)))</f>
        <v>97778.398193765228</v>
      </c>
      <c r="AD1288" s="26">
        <f>IF(inputs!$B$27="YES",MAX(0,inputs!$B$31*(AB1288-inputs!$B$30)),0)</f>
        <v>0</v>
      </c>
      <c r="AE1288" s="3">
        <f t="shared" si="269"/>
        <v>53271.05</v>
      </c>
      <c r="AF1288" s="1">
        <f t="shared" si="272"/>
        <v>0.47</v>
      </c>
      <c r="AG1288" s="8">
        <f t="shared" si="270"/>
        <v>75328.95</v>
      </c>
    </row>
    <row r="1289" spans="1:33" x14ac:dyDescent="0.2">
      <c r="A1289" s="11">
        <f t="shared" si="271"/>
        <v>128700</v>
      </c>
      <c r="B1289" s="15">
        <f>inputs!$C$3-MAX(0,MIN((calculations!A1289-inputs!$B$8)*0.5,inputs!$C$3))+IF(AND(inputs!$B$23="YES",A1289&lt;=inputs!$B$25),inputs!$B$24,0)</f>
        <v>0</v>
      </c>
      <c r="C1289" s="15">
        <f>MAX(0,MIN(A1289-B1289,inputs!$C$4)*inputs!$B$3)</f>
        <v>7540.2000000000007</v>
      </c>
      <c r="D1289" s="16">
        <f>MAX(0,(MIN(A1289,inputs!$C$5)-(inputs!$C$4+B1289))*inputs!$B$4)</f>
        <v>34975.599999999999</v>
      </c>
      <c r="E1289" s="16">
        <f>MAX(0, (calculations!A1289-inputs!$C$5)*inputs!$B$5)</f>
        <v>1602</v>
      </c>
      <c r="F1289" s="19">
        <f>MAX(0,inputs!$B$13*(MIN(calculations!A1289,inputs!$C$14)-inputs!$C$13))+MAX(0,inputs!$B$14*(calculations!A1289-inputs!$C$14))</f>
        <v>6563.85</v>
      </c>
      <c r="G1289" s="22">
        <f>MAX(MIN((calculations!A1289-inputs!$B$21)/10000,100%),0) * inputs!$B$18</f>
        <v>2636.4</v>
      </c>
      <c r="H1289" s="22">
        <f>IF(AND(inputs!$B$35="YES", calculations!A1289&gt;=inputs!$B$36,calculations!A1289&lt;inputs!$B$37),inputs!$B$38*MIN(2,inputs!$B$17),0)</f>
        <v>0</v>
      </c>
      <c r="I1289" s="25">
        <f>MIN(inputs!$B$32,A1289)</f>
        <v>20000</v>
      </c>
      <c r="J1289" s="25">
        <f>inputs!$B$29*(1+inputs!$B$33)-MAX(0,inputs!$B$31*(I1289-inputs!$B$30))</f>
        <v>46486.999999999993</v>
      </c>
      <c r="K1289" s="26">
        <f t="shared" si="260"/>
        <v>20000</v>
      </c>
      <c r="L1289" s="25">
        <f>MAX(0,J1289*(1+inputs!$B$33)-MAX(0,inputs!$B$31*(K1289-inputs!$B$30)))</f>
        <v>47184.304999999986</v>
      </c>
      <c r="M1289" s="26">
        <f t="shared" si="261"/>
        <v>32077.777777777777</v>
      </c>
      <c r="N1289" s="25">
        <f>MAX(0,L1289*(1+inputs!$B$33)-MAX(0,inputs!$B$31*(M1289-inputs!$B$30)))</f>
        <v>46821.629574999977</v>
      </c>
      <c r="O1289" s="26">
        <f t="shared" si="262"/>
        <v>44155.555555555555</v>
      </c>
      <c r="P1289" s="25">
        <f>MAX(0,N1289*(1+inputs!$B$33)-MAX(0,inputs!$B$31*(O1289-inputs!$B$30)))</f>
        <v>45366.51401862497</v>
      </c>
      <c r="Q1289" s="26">
        <f t="shared" si="263"/>
        <v>56233.333333333336</v>
      </c>
      <c r="R1289" s="25">
        <f>MAX(0,P1289*(1+inputs!$B$33)-MAX(0,inputs!$B$31*(Q1289-inputs!$B$30)))</f>
        <v>42802.571728904339</v>
      </c>
      <c r="S1289" s="26">
        <f t="shared" si="264"/>
        <v>68311.111111111109</v>
      </c>
      <c r="T1289" s="25">
        <f>MAX(0,R1289*(1+inputs!$B$33)-MAX(0,inputs!$B$31*(S1289-inputs!$B$30)))</f>
        <v>39113.170304837899</v>
      </c>
      <c r="U1289" s="26">
        <f t="shared" si="265"/>
        <v>80388.888888888891</v>
      </c>
      <c r="V1289" s="25">
        <f>MAX(0,T1289*(1+inputs!$B$33)-MAX(0,inputs!$B$31*(U1289-inputs!$B$30)))</f>
        <v>34281.427859410462</v>
      </c>
      <c r="W1289" s="26">
        <f t="shared" si="266"/>
        <v>92466.666666666672</v>
      </c>
      <c r="X1289" s="25">
        <f>MAX(0,V1289*(1+inputs!$B$33)-MAX(0,inputs!$B$31*(W1289-inputs!$B$30)))</f>
        <v>28290.209277301612</v>
      </c>
      <c r="Y1289" s="26">
        <f t="shared" si="267"/>
        <v>104544.44444444444</v>
      </c>
      <c r="Z1289" s="25">
        <f>MAX(0,X1289*(1+inputs!$B$33)-MAX(0,inputs!$B$31*(Y1289-inputs!$B$30)))</f>
        <v>21122.122416461134</v>
      </c>
      <c r="AA1289" s="25">
        <f>MAX(0,Y1289*(1+inputs!$B$33)-MAX(0,inputs!$B$31*(Z1289-inputs!$B$30)))</f>
        <v>106028.18009362959</v>
      </c>
      <c r="AB1289" s="26">
        <f t="shared" si="268"/>
        <v>128700</v>
      </c>
      <c r="AC1289" s="25">
        <f>MAX(0,AA1289*(1+inputs!$B$33)-MAX(0,inputs!$B$31*(AB1289-inputs!$B$30)))</f>
        <v>97852.162795034019</v>
      </c>
      <c r="AD1289" s="26">
        <f>IF(inputs!$B$27="YES",MAX(0,inputs!$B$31*(AB1289-inputs!$B$30)),0)</f>
        <v>0</v>
      </c>
      <c r="AE1289" s="3">
        <f t="shared" si="269"/>
        <v>53318.05</v>
      </c>
      <c r="AF1289" s="1">
        <f t="shared" si="272"/>
        <v>0.47</v>
      </c>
      <c r="AG1289" s="8">
        <f t="shared" si="270"/>
        <v>75381.95</v>
      </c>
    </row>
    <row r="1290" spans="1:33" x14ac:dyDescent="0.2">
      <c r="A1290" s="11">
        <f t="shared" si="271"/>
        <v>128800</v>
      </c>
      <c r="B1290" s="15">
        <f>inputs!$C$3-MAX(0,MIN((calculations!A1290-inputs!$B$8)*0.5,inputs!$C$3))+IF(AND(inputs!$B$23="YES",A1290&lt;=inputs!$B$25),inputs!$B$24,0)</f>
        <v>0</v>
      </c>
      <c r="C1290" s="15">
        <f>MAX(0,MIN(A1290-B1290,inputs!$C$4)*inputs!$B$3)</f>
        <v>7540.2000000000007</v>
      </c>
      <c r="D1290" s="16">
        <f>MAX(0,(MIN(A1290,inputs!$C$5)-(inputs!$C$4+B1290))*inputs!$B$4)</f>
        <v>34975.599999999999</v>
      </c>
      <c r="E1290" s="16">
        <f>MAX(0, (calculations!A1290-inputs!$C$5)*inputs!$B$5)</f>
        <v>1647</v>
      </c>
      <c r="F1290" s="19">
        <f>MAX(0,inputs!$B$13*(MIN(calculations!A1290,inputs!$C$14)-inputs!$C$13))+MAX(0,inputs!$B$14*(calculations!A1290-inputs!$C$14))</f>
        <v>6565.85</v>
      </c>
      <c r="G1290" s="22">
        <f>MAX(MIN((calculations!A1290-inputs!$B$21)/10000,100%),0) * inputs!$B$18</f>
        <v>2636.4</v>
      </c>
      <c r="H1290" s="22">
        <f>IF(AND(inputs!$B$35="YES", calculations!A1290&gt;=inputs!$B$36,calculations!A1290&lt;inputs!$B$37),inputs!$B$38*MIN(2,inputs!$B$17),0)</f>
        <v>0</v>
      </c>
      <c r="I1290" s="25">
        <f>MIN(inputs!$B$32,A1290)</f>
        <v>20000</v>
      </c>
      <c r="J1290" s="25">
        <f>inputs!$B$29*(1+inputs!$B$33)-MAX(0,inputs!$B$31*(I1290-inputs!$B$30))</f>
        <v>46486.999999999993</v>
      </c>
      <c r="K1290" s="26">
        <f t="shared" si="260"/>
        <v>20000</v>
      </c>
      <c r="L1290" s="25">
        <f>MAX(0,J1290*(1+inputs!$B$33)-MAX(0,inputs!$B$31*(K1290-inputs!$B$30)))</f>
        <v>47184.304999999986</v>
      </c>
      <c r="M1290" s="26">
        <f t="shared" si="261"/>
        <v>32088.888888888891</v>
      </c>
      <c r="N1290" s="25">
        <f>MAX(0,L1290*(1+inputs!$B$33)-MAX(0,inputs!$B$31*(M1290-inputs!$B$30)))</f>
        <v>46820.629574999977</v>
      </c>
      <c r="O1290" s="26">
        <f t="shared" si="262"/>
        <v>44177.777777777781</v>
      </c>
      <c r="P1290" s="25">
        <f>MAX(0,N1290*(1+inputs!$B$33)-MAX(0,inputs!$B$31*(O1290-inputs!$B$30)))</f>
        <v>45363.499018624971</v>
      </c>
      <c r="Q1290" s="26">
        <f t="shared" si="263"/>
        <v>56266.666666666664</v>
      </c>
      <c r="R1290" s="25">
        <f>MAX(0,P1290*(1+inputs!$B$33)-MAX(0,inputs!$B$31*(Q1290-inputs!$B$30)))</f>
        <v>42796.511503904338</v>
      </c>
      <c r="S1290" s="26">
        <f t="shared" si="264"/>
        <v>68355.555555555562</v>
      </c>
      <c r="T1290" s="25">
        <f>MAX(0,R1290*(1+inputs!$B$33)-MAX(0,inputs!$B$31*(S1290-inputs!$B$30)))</f>
        <v>39103.019176462898</v>
      </c>
      <c r="U1290" s="26">
        <f t="shared" si="265"/>
        <v>80444.444444444438</v>
      </c>
      <c r="V1290" s="25">
        <f>MAX(0,T1290*(1+inputs!$B$33)-MAX(0,inputs!$B$31*(U1290-inputs!$B$30)))</f>
        <v>34266.124464109838</v>
      </c>
      <c r="W1290" s="26">
        <f t="shared" si="266"/>
        <v>92533.333333333328</v>
      </c>
      <c r="X1290" s="25">
        <f>MAX(0,V1290*(1+inputs!$B$33)-MAX(0,inputs!$B$31*(W1290-inputs!$B$30)))</f>
        <v>28268.676331071485</v>
      </c>
      <c r="Y1290" s="26">
        <f t="shared" si="267"/>
        <v>104622.22222222222</v>
      </c>
      <c r="Z1290" s="25">
        <f>MAX(0,X1290*(1+inputs!$B$33)-MAX(0,inputs!$B$31*(Y1290-inputs!$B$30)))</f>
        <v>21093.266476037556</v>
      </c>
      <c r="AA1290" s="25">
        <f>MAX(0,Y1290*(1+inputs!$B$33)-MAX(0,inputs!$B$31*(Z1290-inputs!$B$30)))</f>
        <v>106109.72157271217</v>
      </c>
      <c r="AB1290" s="26">
        <f t="shared" si="268"/>
        <v>128800</v>
      </c>
      <c r="AC1290" s="25">
        <f>MAX(0,AA1290*(1+inputs!$B$33)-MAX(0,inputs!$B$31*(AB1290-inputs!$B$30)))</f>
        <v>97925.927396302839</v>
      </c>
      <c r="AD1290" s="26">
        <f>IF(inputs!$B$27="YES",MAX(0,inputs!$B$31*(AB1290-inputs!$B$30)),0)</f>
        <v>0</v>
      </c>
      <c r="AE1290" s="3">
        <f t="shared" si="269"/>
        <v>53365.05</v>
      </c>
      <c r="AF1290" s="1">
        <f t="shared" si="272"/>
        <v>0.47</v>
      </c>
      <c r="AG1290" s="8">
        <f t="shared" si="270"/>
        <v>75434.95</v>
      </c>
    </row>
    <row r="1291" spans="1:33" x14ac:dyDescent="0.2">
      <c r="A1291" s="11">
        <f t="shared" si="271"/>
        <v>128900</v>
      </c>
      <c r="B1291" s="15">
        <f>inputs!$C$3-MAX(0,MIN((calculations!A1291-inputs!$B$8)*0.5,inputs!$C$3))+IF(AND(inputs!$B$23="YES",A1291&lt;=inputs!$B$25),inputs!$B$24,0)</f>
        <v>0</v>
      </c>
      <c r="C1291" s="15">
        <f>MAX(0,MIN(A1291-B1291,inputs!$C$4)*inputs!$B$3)</f>
        <v>7540.2000000000007</v>
      </c>
      <c r="D1291" s="16">
        <f>MAX(0,(MIN(A1291,inputs!$C$5)-(inputs!$C$4+B1291))*inputs!$B$4)</f>
        <v>34975.599999999999</v>
      </c>
      <c r="E1291" s="16">
        <f>MAX(0, (calculations!A1291-inputs!$C$5)*inputs!$B$5)</f>
        <v>1692</v>
      </c>
      <c r="F1291" s="19">
        <f>MAX(0,inputs!$B$13*(MIN(calculations!A1291,inputs!$C$14)-inputs!$C$13))+MAX(0,inputs!$B$14*(calculations!A1291-inputs!$C$14))</f>
        <v>6567.85</v>
      </c>
      <c r="G1291" s="22">
        <f>MAX(MIN((calculations!A1291-inputs!$B$21)/10000,100%),0) * inputs!$B$18</f>
        <v>2636.4</v>
      </c>
      <c r="H1291" s="22">
        <f>IF(AND(inputs!$B$35="YES", calculations!A1291&gt;=inputs!$B$36,calculations!A1291&lt;inputs!$B$37),inputs!$B$38*MIN(2,inputs!$B$17),0)</f>
        <v>0</v>
      </c>
      <c r="I1291" s="25">
        <f>MIN(inputs!$B$32,A1291)</f>
        <v>20000</v>
      </c>
      <c r="J1291" s="25">
        <f>inputs!$B$29*(1+inputs!$B$33)-MAX(0,inputs!$B$31*(I1291-inputs!$B$30))</f>
        <v>46486.999999999993</v>
      </c>
      <c r="K1291" s="26">
        <f t="shared" si="260"/>
        <v>20000</v>
      </c>
      <c r="L1291" s="25">
        <f>MAX(0,J1291*(1+inputs!$B$33)-MAX(0,inputs!$B$31*(K1291-inputs!$B$30)))</f>
        <v>47184.304999999986</v>
      </c>
      <c r="M1291" s="26">
        <f t="shared" si="261"/>
        <v>32100</v>
      </c>
      <c r="N1291" s="25">
        <f>MAX(0,L1291*(1+inputs!$B$33)-MAX(0,inputs!$B$31*(M1291-inputs!$B$30)))</f>
        <v>46819.629574999977</v>
      </c>
      <c r="O1291" s="26">
        <f t="shared" si="262"/>
        <v>44200</v>
      </c>
      <c r="P1291" s="25">
        <f>MAX(0,N1291*(1+inputs!$B$33)-MAX(0,inputs!$B$31*(O1291-inputs!$B$30)))</f>
        <v>45360.484018624971</v>
      </c>
      <c r="Q1291" s="26">
        <f t="shared" si="263"/>
        <v>56300</v>
      </c>
      <c r="R1291" s="25">
        <f>MAX(0,P1291*(1+inputs!$B$33)-MAX(0,inputs!$B$31*(Q1291-inputs!$B$30)))</f>
        <v>42790.451278904337</v>
      </c>
      <c r="S1291" s="26">
        <f t="shared" si="264"/>
        <v>68400</v>
      </c>
      <c r="T1291" s="25">
        <f>MAX(0,R1291*(1+inputs!$B$33)-MAX(0,inputs!$B$31*(S1291-inputs!$B$30)))</f>
        <v>39092.868048087897</v>
      </c>
      <c r="U1291" s="26">
        <f t="shared" si="265"/>
        <v>80500</v>
      </c>
      <c r="V1291" s="25">
        <f>MAX(0,T1291*(1+inputs!$B$33)-MAX(0,inputs!$B$31*(U1291-inputs!$B$30)))</f>
        <v>34250.821068809208</v>
      </c>
      <c r="W1291" s="26">
        <f t="shared" si="266"/>
        <v>92600</v>
      </c>
      <c r="X1291" s="25">
        <f>MAX(0,V1291*(1+inputs!$B$33)-MAX(0,inputs!$B$31*(W1291-inputs!$B$30)))</f>
        <v>28247.143384841347</v>
      </c>
      <c r="Y1291" s="26">
        <f t="shared" si="267"/>
        <v>104700</v>
      </c>
      <c r="Z1291" s="25">
        <f>MAX(0,X1291*(1+inputs!$B$33)-MAX(0,inputs!$B$31*(Y1291-inputs!$B$30)))</f>
        <v>21064.410535613966</v>
      </c>
      <c r="AA1291" s="25">
        <f>MAX(0,Y1291*(1+inputs!$B$33)-MAX(0,inputs!$B$31*(Z1291-inputs!$B$30)))</f>
        <v>106191.26305179473</v>
      </c>
      <c r="AB1291" s="26">
        <f t="shared" si="268"/>
        <v>128900</v>
      </c>
      <c r="AC1291" s="25">
        <f>MAX(0,AA1291*(1+inputs!$B$33)-MAX(0,inputs!$B$31*(AB1291-inputs!$B$30)))</f>
        <v>97999.69199757163</v>
      </c>
      <c r="AD1291" s="26">
        <f>IF(inputs!$B$27="YES",MAX(0,inputs!$B$31*(AB1291-inputs!$B$30)),0)</f>
        <v>0</v>
      </c>
      <c r="AE1291" s="3">
        <f t="shared" si="269"/>
        <v>53412.05</v>
      </c>
      <c r="AF1291" s="1">
        <f t="shared" si="272"/>
        <v>0.47</v>
      </c>
      <c r="AG1291" s="8">
        <f t="shared" si="270"/>
        <v>75487.95</v>
      </c>
    </row>
    <row r="1292" spans="1:33" x14ac:dyDescent="0.2">
      <c r="A1292" s="11">
        <f t="shared" si="271"/>
        <v>129000</v>
      </c>
      <c r="B1292" s="15">
        <f>inputs!$C$3-MAX(0,MIN((calculations!A1292-inputs!$B$8)*0.5,inputs!$C$3))+IF(AND(inputs!$B$23="YES",A1292&lt;=inputs!$B$25),inputs!$B$24,0)</f>
        <v>0</v>
      </c>
      <c r="C1292" s="15">
        <f>MAX(0,MIN(A1292-B1292,inputs!$C$4)*inputs!$B$3)</f>
        <v>7540.2000000000007</v>
      </c>
      <c r="D1292" s="16">
        <f>MAX(0,(MIN(A1292,inputs!$C$5)-(inputs!$C$4+B1292))*inputs!$B$4)</f>
        <v>34975.599999999999</v>
      </c>
      <c r="E1292" s="16">
        <f>MAX(0, (calculations!A1292-inputs!$C$5)*inputs!$B$5)</f>
        <v>1737</v>
      </c>
      <c r="F1292" s="19">
        <f>MAX(0,inputs!$B$13*(MIN(calculations!A1292,inputs!$C$14)-inputs!$C$13))+MAX(0,inputs!$B$14*(calculations!A1292-inputs!$C$14))</f>
        <v>6569.85</v>
      </c>
      <c r="G1292" s="22">
        <f>MAX(MIN((calculations!A1292-inputs!$B$21)/10000,100%),0) * inputs!$B$18</f>
        <v>2636.4</v>
      </c>
      <c r="H1292" s="22">
        <f>IF(AND(inputs!$B$35="YES", calculations!A1292&gt;=inputs!$B$36,calculations!A1292&lt;inputs!$B$37),inputs!$B$38*MIN(2,inputs!$B$17),0)</f>
        <v>0</v>
      </c>
      <c r="I1292" s="25">
        <f>MIN(inputs!$B$32,A1292)</f>
        <v>20000</v>
      </c>
      <c r="J1292" s="25">
        <f>inputs!$B$29*(1+inputs!$B$33)-MAX(0,inputs!$B$31*(I1292-inputs!$B$30))</f>
        <v>46486.999999999993</v>
      </c>
      <c r="K1292" s="26">
        <f t="shared" si="260"/>
        <v>20000</v>
      </c>
      <c r="L1292" s="25">
        <f>MAX(0,J1292*(1+inputs!$B$33)-MAX(0,inputs!$B$31*(K1292-inputs!$B$30)))</f>
        <v>47184.304999999986</v>
      </c>
      <c r="M1292" s="26">
        <f t="shared" si="261"/>
        <v>32111.111111111109</v>
      </c>
      <c r="N1292" s="25">
        <f>MAX(0,L1292*(1+inputs!$B$33)-MAX(0,inputs!$B$31*(M1292-inputs!$B$30)))</f>
        <v>46818.629574999977</v>
      </c>
      <c r="O1292" s="26">
        <f t="shared" si="262"/>
        <v>44222.222222222219</v>
      </c>
      <c r="P1292" s="25">
        <f>MAX(0,N1292*(1+inputs!$B$33)-MAX(0,inputs!$B$31*(O1292-inputs!$B$30)))</f>
        <v>45357.469018624972</v>
      </c>
      <c r="Q1292" s="26">
        <f t="shared" si="263"/>
        <v>56333.333333333336</v>
      </c>
      <c r="R1292" s="25">
        <f>MAX(0,P1292*(1+inputs!$B$33)-MAX(0,inputs!$B$31*(Q1292-inputs!$B$30)))</f>
        <v>42784.391053904343</v>
      </c>
      <c r="S1292" s="26">
        <f t="shared" si="264"/>
        <v>68444.444444444438</v>
      </c>
      <c r="T1292" s="25">
        <f>MAX(0,R1292*(1+inputs!$B$33)-MAX(0,inputs!$B$31*(S1292-inputs!$B$30)))</f>
        <v>39082.716919712904</v>
      </c>
      <c r="U1292" s="26">
        <f t="shared" si="265"/>
        <v>80555.555555555562</v>
      </c>
      <c r="V1292" s="25">
        <f>MAX(0,T1292*(1+inputs!$B$33)-MAX(0,inputs!$B$31*(U1292-inputs!$B$30)))</f>
        <v>34235.517673508592</v>
      </c>
      <c r="W1292" s="26">
        <f t="shared" si="266"/>
        <v>92666.666666666672</v>
      </c>
      <c r="X1292" s="25">
        <f>MAX(0,V1292*(1+inputs!$B$33)-MAX(0,inputs!$B$31*(W1292-inputs!$B$30)))</f>
        <v>28225.610438611213</v>
      </c>
      <c r="Y1292" s="26">
        <f t="shared" si="267"/>
        <v>104777.77777777778</v>
      </c>
      <c r="Z1292" s="25">
        <f>MAX(0,X1292*(1+inputs!$B$33)-MAX(0,inputs!$B$31*(Y1292-inputs!$B$30)))</f>
        <v>21035.55459519038</v>
      </c>
      <c r="AA1292" s="25">
        <f>MAX(0,Y1292*(1+inputs!$B$33)-MAX(0,inputs!$B$31*(Z1292-inputs!$B$30)))</f>
        <v>106272.8045308773</v>
      </c>
      <c r="AB1292" s="26">
        <f t="shared" si="268"/>
        <v>129000</v>
      </c>
      <c r="AC1292" s="25">
        <f>MAX(0,AA1292*(1+inputs!$B$33)-MAX(0,inputs!$B$31*(AB1292-inputs!$B$30)))</f>
        <v>98073.45659884045</v>
      </c>
      <c r="AD1292" s="26">
        <f>IF(inputs!$B$27="YES",MAX(0,inputs!$B$31*(AB1292-inputs!$B$30)),0)</f>
        <v>0</v>
      </c>
      <c r="AE1292" s="3">
        <f t="shared" si="269"/>
        <v>53459.05</v>
      </c>
      <c r="AF1292" s="1">
        <f t="shared" si="272"/>
        <v>0.47</v>
      </c>
      <c r="AG1292" s="8">
        <f t="shared" si="270"/>
        <v>75540.95</v>
      </c>
    </row>
    <row r="1293" spans="1:33" x14ac:dyDescent="0.2">
      <c r="A1293" s="11">
        <f t="shared" si="271"/>
        <v>129100</v>
      </c>
      <c r="B1293" s="15">
        <f>inputs!$C$3-MAX(0,MIN((calculations!A1293-inputs!$B$8)*0.5,inputs!$C$3))+IF(AND(inputs!$B$23="YES",A1293&lt;=inputs!$B$25),inputs!$B$24,0)</f>
        <v>0</v>
      </c>
      <c r="C1293" s="15">
        <f>MAX(0,MIN(A1293-B1293,inputs!$C$4)*inputs!$B$3)</f>
        <v>7540.2000000000007</v>
      </c>
      <c r="D1293" s="16">
        <f>MAX(0,(MIN(A1293,inputs!$C$5)-(inputs!$C$4+B1293))*inputs!$B$4)</f>
        <v>34975.599999999999</v>
      </c>
      <c r="E1293" s="16">
        <f>MAX(0, (calculations!A1293-inputs!$C$5)*inputs!$B$5)</f>
        <v>1782</v>
      </c>
      <c r="F1293" s="19">
        <f>MAX(0,inputs!$B$13*(MIN(calculations!A1293,inputs!$C$14)-inputs!$C$13))+MAX(0,inputs!$B$14*(calculations!A1293-inputs!$C$14))</f>
        <v>6571.85</v>
      </c>
      <c r="G1293" s="22">
        <f>MAX(MIN((calculations!A1293-inputs!$B$21)/10000,100%),0) * inputs!$B$18</f>
        <v>2636.4</v>
      </c>
      <c r="H1293" s="22">
        <f>IF(AND(inputs!$B$35="YES", calculations!A1293&gt;=inputs!$B$36,calculations!A1293&lt;inputs!$B$37),inputs!$B$38*MIN(2,inputs!$B$17),0)</f>
        <v>0</v>
      </c>
      <c r="I1293" s="25">
        <f>MIN(inputs!$B$32,A1293)</f>
        <v>20000</v>
      </c>
      <c r="J1293" s="25">
        <f>inputs!$B$29*(1+inputs!$B$33)-MAX(0,inputs!$B$31*(I1293-inputs!$B$30))</f>
        <v>46486.999999999993</v>
      </c>
      <c r="K1293" s="26">
        <f t="shared" si="260"/>
        <v>20000</v>
      </c>
      <c r="L1293" s="25">
        <f>MAX(0,J1293*(1+inputs!$B$33)-MAX(0,inputs!$B$31*(K1293-inputs!$B$30)))</f>
        <v>47184.304999999986</v>
      </c>
      <c r="M1293" s="26">
        <f t="shared" si="261"/>
        <v>32122.222222222223</v>
      </c>
      <c r="N1293" s="25">
        <f>MAX(0,L1293*(1+inputs!$B$33)-MAX(0,inputs!$B$31*(M1293-inputs!$B$30)))</f>
        <v>46817.629574999977</v>
      </c>
      <c r="O1293" s="26">
        <f t="shared" si="262"/>
        <v>44244.444444444445</v>
      </c>
      <c r="P1293" s="25">
        <f>MAX(0,N1293*(1+inputs!$B$33)-MAX(0,inputs!$B$31*(O1293-inputs!$B$30)))</f>
        <v>45354.454018624972</v>
      </c>
      <c r="Q1293" s="26">
        <f t="shared" si="263"/>
        <v>56366.666666666664</v>
      </c>
      <c r="R1293" s="25">
        <f>MAX(0,P1293*(1+inputs!$B$33)-MAX(0,inputs!$B$31*(Q1293-inputs!$B$30)))</f>
        <v>42778.330828904342</v>
      </c>
      <c r="S1293" s="26">
        <f t="shared" si="264"/>
        <v>68488.888888888891</v>
      </c>
      <c r="T1293" s="25">
        <f>MAX(0,R1293*(1+inputs!$B$33)-MAX(0,inputs!$B$31*(S1293-inputs!$B$30)))</f>
        <v>39072.565791337904</v>
      </c>
      <c r="U1293" s="26">
        <f t="shared" si="265"/>
        <v>80611.111111111109</v>
      </c>
      <c r="V1293" s="25">
        <f>MAX(0,T1293*(1+inputs!$B$33)-MAX(0,inputs!$B$31*(U1293-inputs!$B$30)))</f>
        <v>34220.214278207968</v>
      </c>
      <c r="W1293" s="26">
        <f t="shared" si="266"/>
        <v>92733.333333333328</v>
      </c>
      <c r="X1293" s="25">
        <f>MAX(0,V1293*(1+inputs!$B$33)-MAX(0,inputs!$B$31*(W1293-inputs!$B$30)))</f>
        <v>28204.077492381086</v>
      </c>
      <c r="Y1293" s="26">
        <f t="shared" si="267"/>
        <v>104855.55555555556</v>
      </c>
      <c r="Z1293" s="25">
        <f>MAX(0,X1293*(1+inputs!$B$33)-MAX(0,inputs!$B$31*(Y1293-inputs!$B$30)))</f>
        <v>21006.698654766798</v>
      </c>
      <c r="AA1293" s="25">
        <f>MAX(0,Y1293*(1+inputs!$B$33)-MAX(0,inputs!$B$31*(Z1293-inputs!$B$30)))</f>
        <v>106354.34600995987</v>
      </c>
      <c r="AB1293" s="26">
        <f t="shared" si="268"/>
        <v>129100</v>
      </c>
      <c r="AC1293" s="25">
        <f>MAX(0,AA1293*(1+inputs!$B$33)-MAX(0,inputs!$B$31*(AB1293-inputs!$B$30)))</f>
        <v>98147.221200109256</v>
      </c>
      <c r="AD1293" s="26">
        <f>IF(inputs!$B$27="YES",MAX(0,inputs!$B$31*(AB1293-inputs!$B$30)),0)</f>
        <v>0</v>
      </c>
      <c r="AE1293" s="3">
        <f t="shared" si="269"/>
        <v>53506.05</v>
      </c>
      <c r="AF1293" s="1">
        <f t="shared" si="272"/>
        <v>0.47</v>
      </c>
      <c r="AG1293" s="8">
        <f t="shared" si="270"/>
        <v>75593.95</v>
      </c>
    </row>
    <row r="1294" spans="1:33" x14ac:dyDescent="0.2">
      <c r="A1294" s="11">
        <f t="shared" si="271"/>
        <v>129200</v>
      </c>
      <c r="B1294" s="15">
        <f>inputs!$C$3-MAX(0,MIN((calculations!A1294-inputs!$B$8)*0.5,inputs!$C$3))+IF(AND(inputs!$B$23="YES",A1294&lt;=inputs!$B$25),inputs!$B$24,0)</f>
        <v>0</v>
      </c>
      <c r="C1294" s="15">
        <f>MAX(0,MIN(A1294-B1294,inputs!$C$4)*inputs!$B$3)</f>
        <v>7540.2000000000007</v>
      </c>
      <c r="D1294" s="16">
        <f>MAX(0,(MIN(A1294,inputs!$C$5)-(inputs!$C$4+B1294))*inputs!$B$4)</f>
        <v>34975.599999999999</v>
      </c>
      <c r="E1294" s="16">
        <f>MAX(0, (calculations!A1294-inputs!$C$5)*inputs!$B$5)</f>
        <v>1827</v>
      </c>
      <c r="F1294" s="19">
        <f>MAX(0,inputs!$B$13*(MIN(calculations!A1294,inputs!$C$14)-inputs!$C$13))+MAX(0,inputs!$B$14*(calculations!A1294-inputs!$C$14))</f>
        <v>6573.85</v>
      </c>
      <c r="G1294" s="22">
        <f>MAX(MIN((calculations!A1294-inputs!$B$21)/10000,100%),0) * inputs!$B$18</f>
        <v>2636.4</v>
      </c>
      <c r="H1294" s="22">
        <f>IF(AND(inputs!$B$35="YES", calculations!A1294&gt;=inputs!$B$36,calculations!A1294&lt;inputs!$B$37),inputs!$B$38*MIN(2,inputs!$B$17),0)</f>
        <v>0</v>
      </c>
      <c r="I1294" s="25">
        <f>MIN(inputs!$B$32,A1294)</f>
        <v>20000</v>
      </c>
      <c r="J1294" s="25">
        <f>inputs!$B$29*(1+inputs!$B$33)-MAX(0,inputs!$B$31*(I1294-inputs!$B$30))</f>
        <v>46486.999999999993</v>
      </c>
      <c r="K1294" s="26">
        <f t="shared" si="260"/>
        <v>20000</v>
      </c>
      <c r="L1294" s="25">
        <f>MAX(0,J1294*(1+inputs!$B$33)-MAX(0,inputs!$B$31*(K1294-inputs!$B$30)))</f>
        <v>47184.304999999986</v>
      </c>
      <c r="M1294" s="26">
        <f t="shared" si="261"/>
        <v>32133.333333333336</v>
      </c>
      <c r="N1294" s="25">
        <f>MAX(0,L1294*(1+inputs!$B$33)-MAX(0,inputs!$B$31*(M1294-inputs!$B$30)))</f>
        <v>46816.629574999977</v>
      </c>
      <c r="O1294" s="26">
        <f t="shared" si="262"/>
        <v>44266.666666666672</v>
      </c>
      <c r="P1294" s="25">
        <f>MAX(0,N1294*(1+inputs!$B$33)-MAX(0,inputs!$B$31*(O1294-inputs!$B$30)))</f>
        <v>45351.439018624973</v>
      </c>
      <c r="Q1294" s="26">
        <f t="shared" si="263"/>
        <v>56400</v>
      </c>
      <c r="R1294" s="25">
        <f>MAX(0,P1294*(1+inputs!$B$33)-MAX(0,inputs!$B$31*(Q1294-inputs!$B$30)))</f>
        <v>42772.270603904341</v>
      </c>
      <c r="S1294" s="26">
        <f t="shared" si="264"/>
        <v>68533.333333333343</v>
      </c>
      <c r="T1294" s="25">
        <f>MAX(0,R1294*(1+inputs!$B$33)-MAX(0,inputs!$B$31*(S1294-inputs!$B$30)))</f>
        <v>39062.414662962896</v>
      </c>
      <c r="U1294" s="26">
        <f t="shared" si="265"/>
        <v>80666.666666666657</v>
      </c>
      <c r="V1294" s="25">
        <f>MAX(0,T1294*(1+inputs!$B$33)-MAX(0,inputs!$B$31*(U1294-inputs!$B$30)))</f>
        <v>34204.910882907338</v>
      </c>
      <c r="W1294" s="26">
        <f t="shared" si="266"/>
        <v>92800</v>
      </c>
      <c r="X1294" s="25">
        <f>MAX(0,V1294*(1+inputs!$B$33)-MAX(0,inputs!$B$31*(W1294-inputs!$B$30)))</f>
        <v>28182.544546150948</v>
      </c>
      <c r="Y1294" s="26">
        <f t="shared" si="267"/>
        <v>104933.33333333333</v>
      </c>
      <c r="Z1294" s="25">
        <f>MAX(0,X1294*(1+inputs!$B$33)-MAX(0,inputs!$B$31*(Y1294-inputs!$B$30)))</f>
        <v>20977.842714343209</v>
      </c>
      <c r="AA1294" s="25">
        <f>MAX(0,Y1294*(1+inputs!$B$33)-MAX(0,inputs!$B$31*(Z1294-inputs!$B$30)))</f>
        <v>106435.88748904242</v>
      </c>
      <c r="AB1294" s="26">
        <f t="shared" si="268"/>
        <v>129200</v>
      </c>
      <c r="AC1294" s="25">
        <f>MAX(0,AA1294*(1+inputs!$B$33)-MAX(0,inputs!$B$31*(AB1294-inputs!$B$30)))</f>
        <v>98220.985801378047</v>
      </c>
      <c r="AD1294" s="26">
        <f>IF(inputs!$B$27="YES",MAX(0,inputs!$B$31*(AB1294-inputs!$B$30)),0)</f>
        <v>0</v>
      </c>
      <c r="AE1294" s="3">
        <f t="shared" si="269"/>
        <v>53553.05</v>
      </c>
      <c r="AF1294" s="1">
        <f t="shared" si="272"/>
        <v>0.47</v>
      </c>
      <c r="AG1294" s="8">
        <f t="shared" si="270"/>
        <v>75646.95</v>
      </c>
    </row>
    <row r="1295" spans="1:33" x14ac:dyDescent="0.2">
      <c r="A1295" s="11">
        <f t="shared" si="271"/>
        <v>129300</v>
      </c>
      <c r="B1295" s="15">
        <f>inputs!$C$3-MAX(0,MIN((calculations!A1295-inputs!$B$8)*0.5,inputs!$C$3))+IF(AND(inputs!$B$23="YES",A1295&lt;=inputs!$B$25),inputs!$B$24,0)</f>
        <v>0</v>
      </c>
      <c r="C1295" s="15">
        <f>MAX(0,MIN(A1295-B1295,inputs!$C$4)*inputs!$B$3)</f>
        <v>7540.2000000000007</v>
      </c>
      <c r="D1295" s="16">
        <f>MAX(0,(MIN(A1295,inputs!$C$5)-(inputs!$C$4+B1295))*inputs!$B$4)</f>
        <v>34975.599999999999</v>
      </c>
      <c r="E1295" s="16">
        <f>MAX(0, (calculations!A1295-inputs!$C$5)*inputs!$B$5)</f>
        <v>1872</v>
      </c>
      <c r="F1295" s="19">
        <f>MAX(0,inputs!$B$13*(MIN(calculations!A1295,inputs!$C$14)-inputs!$C$13))+MAX(0,inputs!$B$14*(calculations!A1295-inputs!$C$14))</f>
        <v>6575.85</v>
      </c>
      <c r="G1295" s="22">
        <f>MAX(MIN((calculations!A1295-inputs!$B$21)/10000,100%),0) * inputs!$B$18</f>
        <v>2636.4</v>
      </c>
      <c r="H1295" s="22">
        <f>IF(AND(inputs!$B$35="YES", calculations!A1295&gt;=inputs!$B$36,calculations!A1295&lt;inputs!$B$37),inputs!$B$38*MIN(2,inputs!$B$17),0)</f>
        <v>0</v>
      </c>
      <c r="I1295" s="25">
        <f>MIN(inputs!$B$32,A1295)</f>
        <v>20000</v>
      </c>
      <c r="J1295" s="25">
        <f>inputs!$B$29*(1+inputs!$B$33)-MAX(0,inputs!$B$31*(I1295-inputs!$B$30))</f>
        <v>46486.999999999993</v>
      </c>
      <c r="K1295" s="26">
        <f t="shared" si="260"/>
        <v>20000</v>
      </c>
      <c r="L1295" s="25">
        <f>MAX(0,J1295*(1+inputs!$B$33)-MAX(0,inputs!$B$31*(K1295-inputs!$B$30)))</f>
        <v>47184.304999999986</v>
      </c>
      <c r="M1295" s="26">
        <f t="shared" si="261"/>
        <v>32144.444444444445</v>
      </c>
      <c r="N1295" s="25">
        <f>MAX(0,L1295*(1+inputs!$B$33)-MAX(0,inputs!$B$31*(M1295-inputs!$B$30)))</f>
        <v>46815.629574999977</v>
      </c>
      <c r="O1295" s="26">
        <f t="shared" si="262"/>
        <v>44288.888888888891</v>
      </c>
      <c r="P1295" s="25">
        <f>MAX(0,N1295*(1+inputs!$B$33)-MAX(0,inputs!$B$31*(O1295-inputs!$B$30)))</f>
        <v>45348.424018624974</v>
      </c>
      <c r="Q1295" s="26">
        <f t="shared" si="263"/>
        <v>56433.333333333336</v>
      </c>
      <c r="R1295" s="25">
        <f>MAX(0,P1295*(1+inputs!$B$33)-MAX(0,inputs!$B$31*(Q1295-inputs!$B$30)))</f>
        <v>42766.210378904339</v>
      </c>
      <c r="S1295" s="26">
        <f t="shared" si="264"/>
        <v>68577.777777777781</v>
      </c>
      <c r="T1295" s="25">
        <f>MAX(0,R1295*(1+inputs!$B$33)-MAX(0,inputs!$B$31*(S1295-inputs!$B$30)))</f>
        <v>39052.263534587895</v>
      </c>
      <c r="U1295" s="26">
        <f t="shared" si="265"/>
        <v>80722.222222222219</v>
      </c>
      <c r="V1295" s="25">
        <f>MAX(0,T1295*(1+inputs!$B$33)-MAX(0,inputs!$B$31*(U1295-inputs!$B$30)))</f>
        <v>34189.607487606707</v>
      </c>
      <c r="W1295" s="26">
        <f t="shared" si="266"/>
        <v>92866.666666666672</v>
      </c>
      <c r="X1295" s="25">
        <f>MAX(0,V1295*(1+inputs!$B$33)-MAX(0,inputs!$B$31*(W1295-inputs!$B$30)))</f>
        <v>28161.011599920799</v>
      </c>
      <c r="Y1295" s="26">
        <f t="shared" si="267"/>
        <v>105011.11111111111</v>
      </c>
      <c r="Z1295" s="25">
        <f>MAX(0,X1295*(1+inputs!$B$33)-MAX(0,inputs!$B$31*(Y1295-inputs!$B$30)))</f>
        <v>20948.986773919609</v>
      </c>
      <c r="AA1295" s="25">
        <f>MAX(0,Y1295*(1+inputs!$B$33)-MAX(0,inputs!$B$31*(Z1295-inputs!$B$30)))</f>
        <v>106517.42896812501</v>
      </c>
      <c r="AB1295" s="26">
        <f t="shared" si="268"/>
        <v>129300</v>
      </c>
      <c r="AC1295" s="25">
        <f>MAX(0,AA1295*(1+inputs!$B$33)-MAX(0,inputs!$B$31*(AB1295-inputs!$B$30)))</f>
        <v>98294.750402646867</v>
      </c>
      <c r="AD1295" s="26">
        <f>IF(inputs!$B$27="YES",MAX(0,inputs!$B$31*(AB1295-inputs!$B$30)),0)</f>
        <v>0</v>
      </c>
      <c r="AE1295" s="3">
        <f t="shared" si="269"/>
        <v>53600.05</v>
      </c>
      <c r="AF1295" s="1">
        <f t="shared" si="272"/>
        <v>0.47</v>
      </c>
      <c r="AG1295" s="8">
        <f t="shared" si="270"/>
        <v>75699.95</v>
      </c>
    </row>
    <row r="1296" spans="1:33" x14ac:dyDescent="0.2">
      <c r="A1296" s="11">
        <f t="shared" si="271"/>
        <v>129400</v>
      </c>
      <c r="B1296" s="15">
        <f>inputs!$C$3-MAX(0,MIN((calculations!A1296-inputs!$B$8)*0.5,inputs!$C$3))+IF(AND(inputs!$B$23="YES",A1296&lt;=inputs!$B$25),inputs!$B$24,0)</f>
        <v>0</v>
      </c>
      <c r="C1296" s="15">
        <f>MAX(0,MIN(A1296-B1296,inputs!$C$4)*inputs!$B$3)</f>
        <v>7540.2000000000007</v>
      </c>
      <c r="D1296" s="16">
        <f>MAX(0,(MIN(A1296,inputs!$C$5)-(inputs!$C$4+B1296))*inputs!$B$4)</f>
        <v>34975.599999999999</v>
      </c>
      <c r="E1296" s="16">
        <f>MAX(0, (calculations!A1296-inputs!$C$5)*inputs!$B$5)</f>
        <v>1917</v>
      </c>
      <c r="F1296" s="19">
        <f>MAX(0,inputs!$B$13*(MIN(calculations!A1296,inputs!$C$14)-inputs!$C$13))+MAX(0,inputs!$B$14*(calculations!A1296-inputs!$C$14))</f>
        <v>6577.85</v>
      </c>
      <c r="G1296" s="22">
        <f>MAX(MIN((calculations!A1296-inputs!$B$21)/10000,100%),0) * inputs!$B$18</f>
        <v>2636.4</v>
      </c>
      <c r="H1296" s="22">
        <f>IF(AND(inputs!$B$35="YES", calculations!A1296&gt;=inputs!$B$36,calculations!A1296&lt;inputs!$B$37),inputs!$B$38*MIN(2,inputs!$B$17),0)</f>
        <v>0</v>
      </c>
      <c r="I1296" s="25">
        <f>MIN(inputs!$B$32,A1296)</f>
        <v>20000</v>
      </c>
      <c r="J1296" s="25">
        <f>inputs!$B$29*(1+inputs!$B$33)-MAX(0,inputs!$B$31*(I1296-inputs!$B$30))</f>
        <v>46486.999999999993</v>
      </c>
      <c r="K1296" s="26">
        <f t="shared" si="260"/>
        <v>20000</v>
      </c>
      <c r="L1296" s="25">
        <f>MAX(0,J1296*(1+inputs!$B$33)-MAX(0,inputs!$B$31*(K1296-inputs!$B$30)))</f>
        <v>47184.304999999986</v>
      </c>
      <c r="M1296" s="26">
        <f t="shared" si="261"/>
        <v>32155.555555555555</v>
      </c>
      <c r="N1296" s="25">
        <f>MAX(0,L1296*(1+inputs!$B$33)-MAX(0,inputs!$B$31*(M1296-inputs!$B$30)))</f>
        <v>46814.629574999977</v>
      </c>
      <c r="O1296" s="26">
        <f t="shared" si="262"/>
        <v>44311.111111111109</v>
      </c>
      <c r="P1296" s="25">
        <f>MAX(0,N1296*(1+inputs!$B$33)-MAX(0,inputs!$B$31*(O1296-inputs!$B$30)))</f>
        <v>45345.409018624967</v>
      </c>
      <c r="Q1296" s="26">
        <f t="shared" si="263"/>
        <v>56466.666666666664</v>
      </c>
      <c r="R1296" s="25">
        <f>MAX(0,P1296*(1+inputs!$B$33)-MAX(0,inputs!$B$31*(Q1296-inputs!$B$30)))</f>
        <v>42760.150153904331</v>
      </c>
      <c r="S1296" s="26">
        <f t="shared" si="264"/>
        <v>68622.222222222219</v>
      </c>
      <c r="T1296" s="25">
        <f>MAX(0,R1296*(1+inputs!$B$33)-MAX(0,inputs!$B$31*(S1296-inputs!$B$30)))</f>
        <v>39042.112406212887</v>
      </c>
      <c r="U1296" s="26">
        <f t="shared" si="265"/>
        <v>80777.777777777781</v>
      </c>
      <c r="V1296" s="25">
        <f>MAX(0,T1296*(1+inputs!$B$33)-MAX(0,inputs!$B$31*(U1296-inputs!$B$30)))</f>
        <v>34174.304092306076</v>
      </c>
      <c r="W1296" s="26">
        <f t="shared" si="266"/>
        <v>92933.333333333328</v>
      </c>
      <c r="X1296" s="25">
        <f>MAX(0,V1296*(1+inputs!$B$33)-MAX(0,inputs!$B$31*(W1296-inputs!$B$30)))</f>
        <v>28139.478653690665</v>
      </c>
      <c r="Y1296" s="26">
        <f t="shared" si="267"/>
        <v>105088.88888888889</v>
      </c>
      <c r="Z1296" s="25">
        <f>MAX(0,X1296*(1+inputs!$B$33)-MAX(0,inputs!$B$31*(Y1296-inputs!$B$30)))</f>
        <v>20920.130833496023</v>
      </c>
      <c r="AA1296" s="25">
        <f>MAX(0,Y1296*(1+inputs!$B$33)-MAX(0,inputs!$B$31*(Z1296-inputs!$B$30)))</f>
        <v>106598.97044720758</v>
      </c>
      <c r="AB1296" s="26">
        <f t="shared" si="268"/>
        <v>129400</v>
      </c>
      <c r="AC1296" s="25">
        <f>MAX(0,AA1296*(1+inputs!$B$33)-MAX(0,inputs!$B$31*(AB1296-inputs!$B$30)))</f>
        <v>98368.515003915687</v>
      </c>
      <c r="AD1296" s="26">
        <f>IF(inputs!$B$27="YES",MAX(0,inputs!$B$31*(AB1296-inputs!$B$30)),0)</f>
        <v>0</v>
      </c>
      <c r="AE1296" s="3">
        <f t="shared" si="269"/>
        <v>53647.05</v>
      </c>
      <c r="AF1296" s="1">
        <f t="shared" si="272"/>
        <v>0.47</v>
      </c>
      <c r="AG1296" s="8">
        <f t="shared" si="270"/>
        <v>75752.95</v>
      </c>
    </row>
    <row r="1297" spans="1:33" x14ac:dyDescent="0.2">
      <c r="A1297" s="11">
        <f t="shared" si="271"/>
        <v>129500</v>
      </c>
      <c r="B1297" s="15">
        <f>inputs!$C$3-MAX(0,MIN((calculations!A1297-inputs!$B$8)*0.5,inputs!$C$3))+IF(AND(inputs!$B$23="YES",A1297&lt;=inputs!$B$25),inputs!$B$24,0)</f>
        <v>0</v>
      </c>
      <c r="C1297" s="15">
        <f>MAX(0,MIN(A1297-B1297,inputs!$C$4)*inputs!$B$3)</f>
        <v>7540.2000000000007</v>
      </c>
      <c r="D1297" s="16">
        <f>MAX(0,(MIN(A1297,inputs!$C$5)-(inputs!$C$4+B1297))*inputs!$B$4)</f>
        <v>34975.599999999999</v>
      </c>
      <c r="E1297" s="16">
        <f>MAX(0, (calculations!A1297-inputs!$C$5)*inputs!$B$5)</f>
        <v>1962</v>
      </c>
      <c r="F1297" s="19">
        <f>MAX(0,inputs!$B$13*(MIN(calculations!A1297,inputs!$C$14)-inputs!$C$13))+MAX(0,inputs!$B$14*(calculations!A1297-inputs!$C$14))</f>
        <v>6579.85</v>
      </c>
      <c r="G1297" s="22">
        <f>MAX(MIN((calculations!A1297-inputs!$B$21)/10000,100%),0) * inputs!$B$18</f>
        <v>2636.4</v>
      </c>
      <c r="H1297" s="22">
        <f>IF(AND(inputs!$B$35="YES", calculations!A1297&gt;=inputs!$B$36,calculations!A1297&lt;inputs!$B$37),inputs!$B$38*MIN(2,inputs!$B$17),0)</f>
        <v>0</v>
      </c>
      <c r="I1297" s="25">
        <f>MIN(inputs!$B$32,A1297)</f>
        <v>20000</v>
      </c>
      <c r="J1297" s="25">
        <f>inputs!$B$29*(1+inputs!$B$33)-MAX(0,inputs!$B$31*(I1297-inputs!$B$30))</f>
        <v>46486.999999999993</v>
      </c>
      <c r="K1297" s="26">
        <f t="shared" si="260"/>
        <v>20000</v>
      </c>
      <c r="L1297" s="25">
        <f>MAX(0,J1297*(1+inputs!$B$33)-MAX(0,inputs!$B$31*(K1297-inputs!$B$30)))</f>
        <v>47184.304999999986</v>
      </c>
      <c r="M1297" s="26">
        <f t="shared" si="261"/>
        <v>32166.666666666664</v>
      </c>
      <c r="N1297" s="25">
        <f>MAX(0,L1297*(1+inputs!$B$33)-MAX(0,inputs!$B$31*(M1297-inputs!$B$30)))</f>
        <v>46813.629574999977</v>
      </c>
      <c r="O1297" s="26">
        <f t="shared" si="262"/>
        <v>44333.333333333328</v>
      </c>
      <c r="P1297" s="25">
        <f>MAX(0,N1297*(1+inputs!$B$33)-MAX(0,inputs!$B$31*(O1297-inputs!$B$30)))</f>
        <v>45342.394018624967</v>
      </c>
      <c r="Q1297" s="26">
        <f t="shared" si="263"/>
        <v>56500</v>
      </c>
      <c r="R1297" s="25">
        <f>MAX(0,P1297*(1+inputs!$B$33)-MAX(0,inputs!$B$31*(Q1297-inputs!$B$30)))</f>
        <v>42754.089928904337</v>
      </c>
      <c r="S1297" s="26">
        <f t="shared" si="264"/>
        <v>68666.666666666657</v>
      </c>
      <c r="T1297" s="25">
        <f>MAX(0,R1297*(1+inputs!$B$33)-MAX(0,inputs!$B$31*(S1297-inputs!$B$30)))</f>
        <v>39031.961277837894</v>
      </c>
      <c r="U1297" s="26">
        <f t="shared" si="265"/>
        <v>80833.333333333343</v>
      </c>
      <c r="V1297" s="25">
        <f>MAX(0,T1297*(1+inputs!$B$33)-MAX(0,inputs!$B$31*(U1297-inputs!$B$30)))</f>
        <v>34159.000697005453</v>
      </c>
      <c r="W1297" s="26">
        <f t="shared" si="266"/>
        <v>93000</v>
      </c>
      <c r="X1297" s="25">
        <f>MAX(0,V1297*(1+inputs!$B$33)-MAX(0,inputs!$B$31*(W1297-inputs!$B$30)))</f>
        <v>28117.945707460534</v>
      </c>
      <c r="Y1297" s="26">
        <f t="shared" si="267"/>
        <v>105166.66666666667</v>
      </c>
      <c r="Z1297" s="25">
        <f>MAX(0,X1297*(1+inputs!$B$33)-MAX(0,inputs!$B$31*(Y1297-inputs!$B$30)))</f>
        <v>20891.274893072441</v>
      </c>
      <c r="AA1297" s="25">
        <f>MAX(0,Y1297*(1+inputs!$B$33)-MAX(0,inputs!$B$31*(Z1297-inputs!$B$30)))</f>
        <v>106680.51192629014</v>
      </c>
      <c r="AB1297" s="26">
        <f t="shared" si="268"/>
        <v>129500</v>
      </c>
      <c r="AC1297" s="25">
        <f>MAX(0,AA1297*(1+inputs!$B$33)-MAX(0,inputs!$B$31*(AB1297-inputs!$B$30)))</f>
        <v>98442.279605184478</v>
      </c>
      <c r="AD1297" s="26">
        <f>IF(inputs!$B$27="YES",MAX(0,inputs!$B$31*(AB1297-inputs!$B$30)),0)</f>
        <v>0</v>
      </c>
      <c r="AE1297" s="3">
        <f t="shared" si="269"/>
        <v>53694.05</v>
      </c>
      <c r="AF1297" s="1">
        <f t="shared" si="272"/>
        <v>0.47</v>
      </c>
      <c r="AG1297" s="8">
        <f t="shared" si="270"/>
        <v>75805.95</v>
      </c>
    </row>
    <row r="1298" spans="1:33" x14ac:dyDescent="0.2">
      <c r="A1298" s="11">
        <f t="shared" si="271"/>
        <v>129600</v>
      </c>
      <c r="B1298" s="15">
        <f>inputs!$C$3-MAX(0,MIN((calculations!A1298-inputs!$B$8)*0.5,inputs!$C$3))+IF(AND(inputs!$B$23="YES",A1298&lt;=inputs!$B$25),inputs!$B$24,0)</f>
        <v>0</v>
      </c>
      <c r="C1298" s="15">
        <f>MAX(0,MIN(A1298-B1298,inputs!$C$4)*inputs!$B$3)</f>
        <v>7540.2000000000007</v>
      </c>
      <c r="D1298" s="16">
        <f>MAX(0,(MIN(A1298,inputs!$C$5)-(inputs!$C$4+B1298))*inputs!$B$4)</f>
        <v>34975.599999999999</v>
      </c>
      <c r="E1298" s="16">
        <f>MAX(0, (calculations!A1298-inputs!$C$5)*inputs!$B$5)</f>
        <v>2007</v>
      </c>
      <c r="F1298" s="19">
        <f>MAX(0,inputs!$B$13*(MIN(calculations!A1298,inputs!$C$14)-inputs!$C$13))+MAX(0,inputs!$B$14*(calculations!A1298-inputs!$C$14))</f>
        <v>6581.85</v>
      </c>
      <c r="G1298" s="22">
        <f>MAX(MIN((calculations!A1298-inputs!$B$21)/10000,100%),0) * inputs!$B$18</f>
        <v>2636.4</v>
      </c>
      <c r="H1298" s="22">
        <f>IF(AND(inputs!$B$35="YES", calculations!A1298&gt;=inputs!$B$36,calculations!A1298&lt;inputs!$B$37),inputs!$B$38*MIN(2,inputs!$B$17),0)</f>
        <v>0</v>
      </c>
      <c r="I1298" s="25">
        <f>MIN(inputs!$B$32,A1298)</f>
        <v>20000</v>
      </c>
      <c r="J1298" s="25">
        <f>inputs!$B$29*(1+inputs!$B$33)-MAX(0,inputs!$B$31*(I1298-inputs!$B$30))</f>
        <v>46486.999999999993</v>
      </c>
      <c r="K1298" s="26">
        <f t="shared" si="260"/>
        <v>20000</v>
      </c>
      <c r="L1298" s="25">
        <f>MAX(0,J1298*(1+inputs!$B$33)-MAX(0,inputs!$B$31*(K1298-inputs!$B$30)))</f>
        <v>47184.304999999986</v>
      </c>
      <c r="M1298" s="26">
        <f t="shared" si="261"/>
        <v>32177.777777777777</v>
      </c>
      <c r="N1298" s="25">
        <f>MAX(0,L1298*(1+inputs!$B$33)-MAX(0,inputs!$B$31*(M1298-inputs!$B$30)))</f>
        <v>46812.629574999977</v>
      </c>
      <c r="O1298" s="26">
        <f t="shared" si="262"/>
        <v>44355.555555555555</v>
      </c>
      <c r="P1298" s="25">
        <f>MAX(0,N1298*(1+inputs!$B$33)-MAX(0,inputs!$B$31*(O1298-inputs!$B$30)))</f>
        <v>45339.379018624968</v>
      </c>
      <c r="Q1298" s="26">
        <f t="shared" si="263"/>
        <v>56533.333333333336</v>
      </c>
      <c r="R1298" s="25">
        <f>MAX(0,P1298*(1+inputs!$B$33)-MAX(0,inputs!$B$31*(Q1298-inputs!$B$30)))</f>
        <v>42748.029703904336</v>
      </c>
      <c r="S1298" s="26">
        <f t="shared" si="264"/>
        <v>68711.111111111109</v>
      </c>
      <c r="T1298" s="25">
        <f>MAX(0,R1298*(1+inputs!$B$33)-MAX(0,inputs!$B$31*(S1298-inputs!$B$30)))</f>
        <v>39021.810149462894</v>
      </c>
      <c r="U1298" s="26">
        <f t="shared" si="265"/>
        <v>80888.888888888891</v>
      </c>
      <c r="V1298" s="25">
        <f>MAX(0,T1298*(1+inputs!$B$33)-MAX(0,inputs!$B$31*(U1298-inputs!$B$30)))</f>
        <v>34143.697301704829</v>
      </c>
      <c r="W1298" s="26">
        <f t="shared" si="266"/>
        <v>93066.666666666672</v>
      </c>
      <c r="X1298" s="25">
        <f>MAX(0,V1298*(1+inputs!$B$33)-MAX(0,inputs!$B$31*(W1298-inputs!$B$30)))</f>
        <v>28096.412761230393</v>
      </c>
      <c r="Y1298" s="26">
        <f t="shared" si="267"/>
        <v>105244.44444444444</v>
      </c>
      <c r="Z1298" s="25">
        <f>MAX(0,X1298*(1+inputs!$B$33)-MAX(0,inputs!$B$31*(Y1298-inputs!$B$30)))</f>
        <v>20862.418952648848</v>
      </c>
      <c r="AA1298" s="25">
        <f>MAX(0,Y1298*(1+inputs!$B$33)-MAX(0,inputs!$B$31*(Z1298-inputs!$B$30)))</f>
        <v>106762.0534053727</v>
      </c>
      <c r="AB1298" s="26">
        <f t="shared" si="268"/>
        <v>129600</v>
      </c>
      <c r="AC1298" s="25">
        <f>MAX(0,AA1298*(1+inputs!$B$33)-MAX(0,inputs!$B$31*(AB1298-inputs!$B$30)))</f>
        <v>98516.044206453284</v>
      </c>
      <c r="AD1298" s="26">
        <f>IF(inputs!$B$27="YES",MAX(0,inputs!$B$31*(AB1298-inputs!$B$30)),0)</f>
        <v>0</v>
      </c>
      <c r="AE1298" s="3">
        <f t="shared" si="269"/>
        <v>53741.05</v>
      </c>
      <c r="AF1298" s="1">
        <f t="shared" si="272"/>
        <v>0.47</v>
      </c>
      <c r="AG1298" s="8">
        <f t="shared" si="270"/>
        <v>75858.95</v>
      </c>
    </row>
    <row r="1299" spans="1:33" x14ac:dyDescent="0.2">
      <c r="A1299" s="11">
        <f t="shared" si="271"/>
        <v>129700</v>
      </c>
      <c r="B1299" s="15">
        <f>inputs!$C$3-MAX(0,MIN((calculations!A1299-inputs!$B$8)*0.5,inputs!$C$3))+IF(AND(inputs!$B$23="YES",A1299&lt;=inputs!$B$25),inputs!$B$24,0)</f>
        <v>0</v>
      </c>
      <c r="C1299" s="15">
        <f>MAX(0,MIN(A1299-B1299,inputs!$C$4)*inputs!$B$3)</f>
        <v>7540.2000000000007</v>
      </c>
      <c r="D1299" s="16">
        <f>MAX(0,(MIN(A1299,inputs!$C$5)-(inputs!$C$4+B1299))*inputs!$B$4)</f>
        <v>34975.599999999999</v>
      </c>
      <c r="E1299" s="16">
        <f>MAX(0, (calculations!A1299-inputs!$C$5)*inputs!$B$5)</f>
        <v>2052</v>
      </c>
      <c r="F1299" s="19">
        <f>MAX(0,inputs!$B$13*(MIN(calculations!A1299,inputs!$C$14)-inputs!$C$13))+MAX(0,inputs!$B$14*(calculations!A1299-inputs!$C$14))</f>
        <v>6583.85</v>
      </c>
      <c r="G1299" s="22">
        <f>MAX(MIN((calculations!A1299-inputs!$B$21)/10000,100%),0) * inputs!$B$18</f>
        <v>2636.4</v>
      </c>
      <c r="H1299" s="22">
        <f>IF(AND(inputs!$B$35="YES", calculations!A1299&gt;=inputs!$B$36,calculations!A1299&lt;inputs!$B$37),inputs!$B$38*MIN(2,inputs!$B$17),0)</f>
        <v>0</v>
      </c>
      <c r="I1299" s="25">
        <f>MIN(inputs!$B$32,A1299)</f>
        <v>20000</v>
      </c>
      <c r="J1299" s="25">
        <f>inputs!$B$29*(1+inputs!$B$33)-MAX(0,inputs!$B$31*(I1299-inputs!$B$30))</f>
        <v>46486.999999999993</v>
      </c>
      <c r="K1299" s="26">
        <f t="shared" si="260"/>
        <v>20000</v>
      </c>
      <c r="L1299" s="25">
        <f>MAX(0,J1299*(1+inputs!$B$33)-MAX(0,inputs!$B$31*(K1299-inputs!$B$30)))</f>
        <v>47184.304999999986</v>
      </c>
      <c r="M1299" s="26">
        <f t="shared" si="261"/>
        <v>32188.888888888891</v>
      </c>
      <c r="N1299" s="25">
        <f>MAX(0,L1299*(1+inputs!$B$33)-MAX(0,inputs!$B$31*(M1299-inputs!$B$30)))</f>
        <v>46811.629574999977</v>
      </c>
      <c r="O1299" s="26">
        <f t="shared" si="262"/>
        <v>44377.777777777781</v>
      </c>
      <c r="P1299" s="25">
        <f>MAX(0,N1299*(1+inputs!$B$33)-MAX(0,inputs!$B$31*(O1299-inputs!$B$30)))</f>
        <v>45336.364018624969</v>
      </c>
      <c r="Q1299" s="26">
        <f t="shared" si="263"/>
        <v>56566.666666666664</v>
      </c>
      <c r="R1299" s="25">
        <f>MAX(0,P1299*(1+inputs!$B$33)-MAX(0,inputs!$B$31*(Q1299-inputs!$B$30)))</f>
        <v>42741.969478904335</v>
      </c>
      <c r="S1299" s="26">
        <f t="shared" si="264"/>
        <v>68755.555555555562</v>
      </c>
      <c r="T1299" s="25">
        <f>MAX(0,R1299*(1+inputs!$B$33)-MAX(0,inputs!$B$31*(S1299-inputs!$B$30)))</f>
        <v>39011.659021087893</v>
      </c>
      <c r="U1299" s="26">
        <f t="shared" si="265"/>
        <v>80944.444444444438</v>
      </c>
      <c r="V1299" s="25">
        <f>MAX(0,T1299*(1+inputs!$B$33)-MAX(0,inputs!$B$31*(U1299-inputs!$B$30)))</f>
        <v>34128.393906404206</v>
      </c>
      <c r="W1299" s="26">
        <f t="shared" si="266"/>
        <v>93133.333333333328</v>
      </c>
      <c r="X1299" s="25">
        <f>MAX(0,V1299*(1+inputs!$B$33)-MAX(0,inputs!$B$31*(W1299-inputs!$B$30)))</f>
        <v>28074.879815000266</v>
      </c>
      <c r="Y1299" s="26">
        <f t="shared" si="267"/>
        <v>105322.22222222222</v>
      </c>
      <c r="Z1299" s="25">
        <f>MAX(0,X1299*(1+inputs!$B$33)-MAX(0,inputs!$B$31*(Y1299-inputs!$B$30)))</f>
        <v>20833.56301222527</v>
      </c>
      <c r="AA1299" s="25">
        <f>MAX(0,Y1299*(1+inputs!$B$33)-MAX(0,inputs!$B$31*(Z1299-inputs!$B$30)))</f>
        <v>106843.59488445528</v>
      </c>
      <c r="AB1299" s="26">
        <f t="shared" si="268"/>
        <v>129700</v>
      </c>
      <c r="AC1299" s="25">
        <f>MAX(0,AA1299*(1+inputs!$B$33)-MAX(0,inputs!$B$31*(AB1299-inputs!$B$30)))</f>
        <v>98589.808807722089</v>
      </c>
      <c r="AD1299" s="26">
        <f>IF(inputs!$B$27="YES",MAX(0,inputs!$B$31*(AB1299-inputs!$B$30)),0)</f>
        <v>0</v>
      </c>
      <c r="AE1299" s="3">
        <f t="shared" si="269"/>
        <v>53788.05</v>
      </c>
      <c r="AF1299" s="1">
        <f t="shared" si="272"/>
        <v>0.47</v>
      </c>
      <c r="AG1299" s="8">
        <f t="shared" si="270"/>
        <v>75911.95</v>
      </c>
    </row>
    <row r="1300" spans="1:33" x14ac:dyDescent="0.2">
      <c r="A1300" s="11">
        <f t="shared" si="271"/>
        <v>129800</v>
      </c>
      <c r="B1300" s="15">
        <f>inputs!$C$3-MAX(0,MIN((calculations!A1300-inputs!$B$8)*0.5,inputs!$C$3))+IF(AND(inputs!$B$23="YES",A1300&lt;=inputs!$B$25),inputs!$B$24,0)</f>
        <v>0</v>
      </c>
      <c r="C1300" s="15">
        <f>MAX(0,MIN(A1300-B1300,inputs!$C$4)*inputs!$B$3)</f>
        <v>7540.2000000000007</v>
      </c>
      <c r="D1300" s="16">
        <f>MAX(0,(MIN(A1300,inputs!$C$5)-(inputs!$C$4+B1300))*inputs!$B$4)</f>
        <v>34975.599999999999</v>
      </c>
      <c r="E1300" s="16">
        <f>MAX(0, (calculations!A1300-inputs!$C$5)*inputs!$B$5)</f>
        <v>2097</v>
      </c>
      <c r="F1300" s="19">
        <f>MAX(0,inputs!$B$13*(MIN(calculations!A1300,inputs!$C$14)-inputs!$C$13))+MAX(0,inputs!$B$14*(calculations!A1300-inputs!$C$14))</f>
        <v>6585.85</v>
      </c>
      <c r="G1300" s="22">
        <f>MAX(MIN((calculations!A1300-inputs!$B$21)/10000,100%),0) * inputs!$B$18</f>
        <v>2636.4</v>
      </c>
      <c r="H1300" s="22">
        <f>IF(AND(inputs!$B$35="YES", calculations!A1300&gt;=inputs!$B$36,calculations!A1300&lt;inputs!$B$37),inputs!$B$38*MIN(2,inputs!$B$17),0)</f>
        <v>0</v>
      </c>
      <c r="I1300" s="25">
        <f>MIN(inputs!$B$32,A1300)</f>
        <v>20000</v>
      </c>
      <c r="J1300" s="25">
        <f>inputs!$B$29*(1+inputs!$B$33)-MAX(0,inputs!$B$31*(I1300-inputs!$B$30))</f>
        <v>46486.999999999993</v>
      </c>
      <c r="K1300" s="26">
        <f t="shared" si="260"/>
        <v>20000</v>
      </c>
      <c r="L1300" s="25">
        <f>MAX(0,J1300*(1+inputs!$B$33)-MAX(0,inputs!$B$31*(K1300-inputs!$B$30)))</f>
        <v>47184.304999999986</v>
      </c>
      <c r="M1300" s="26">
        <f t="shared" si="261"/>
        <v>32200</v>
      </c>
      <c r="N1300" s="25">
        <f>MAX(0,L1300*(1+inputs!$B$33)-MAX(0,inputs!$B$31*(M1300-inputs!$B$30)))</f>
        <v>46810.629574999977</v>
      </c>
      <c r="O1300" s="26">
        <f t="shared" si="262"/>
        <v>44400</v>
      </c>
      <c r="P1300" s="25">
        <f>MAX(0,N1300*(1+inputs!$B$33)-MAX(0,inputs!$B$31*(O1300-inputs!$B$30)))</f>
        <v>45333.349018624969</v>
      </c>
      <c r="Q1300" s="26">
        <f t="shared" si="263"/>
        <v>56600</v>
      </c>
      <c r="R1300" s="25">
        <f>MAX(0,P1300*(1+inputs!$B$33)-MAX(0,inputs!$B$31*(Q1300-inputs!$B$30)))</f>
        <v>42735.909253904334</v>
      </c>
      <c r="S1300" s="26">
        <f t="shared" si="264"/>
        <v>68800</v>
      </c>
      <c r="T1300" s="25">
        <f>MAX(0,R1300*(1+inputs!$B$33)-MAX(0,inputs!$B$31*(S1300-inputs!$B$30)))</f>
        <v>39001.507892712892</v>
      </c>
      <c r="U1300" s="26">
        <f t="shared" si="265"/>
        <v>81000</v>
      </c>
      <c r="V1300" s="25">
        <f>MAX(0,T1300*(1+inputs!$B$33)-MAX(0,inputs!$B$31*(U1300-inputs!$B$30)))</f>
        <v>34113.090511103583</v>
      </c>
      <c r="W1300" s="26">
        <f t="shared" si="266"/>
        <v>93200</v>
      </c>
      <c r="X1300" s="25">
        <f>MAX(0,V1300*(1+inputs!$B$33)-MAX(0,inputs!$B$31*(W1300-inputs!$B$30)))</f>
        <v>28053.346868770135</v>
      </c>
      <c r="Y1300" s="26">
        <f t="shared" si="267"/>
        <v>105400</v>
      </c>
      <c r="Z1300" s="25">
        <f>MAX(0,X1300*(1+inputs!$B$33)-MAX(0,inputs!$B$31*(Y1300-inputs!$B$30)))</f>
        <v>20804.707071801688</v>
      </c>
      <c r="AA1300" s="25">
        <f>MAX(0,Y1300*(1+inputs!$B$33)-MAX(0,inputs!$B$31*(Z1300-inputs!$B$30)))</f>
        <v>106925.13636353784</v>
      </c>
      <c r="AB1300" s="26">
        <f t="shared" si="268"/>
        <v>129800</v>
      </c>
      <c r="AC1300" s="25">
        <f>MAX(0,AA1300*(1+inputs!$B$33)-MAX(0,inputs!$B$31*(AB1300-inputs!$B$30)))</f>
        <v>98663.573408990895</v>
      </c>
      <c r="AD1300" s="26">
        <f>IF(inputs!$B$27="YES",MAX(0,inputs!$B$31*(AB1300-inputs!$B$30)),0)</f>
        <v>0</v>
      </c>
      <c r="AE1300" s="3">
        <f t="shared" si="269"/>
        <v>53835.05</v>
      </c>
      <c r="AF1300" s="1">
        <f t="shared" si="272"/>
        <v>0.47</v>
      </c>
      <c r="AG1300" s="8">
        <f t="shared" si="270"/>
        <v>75964.95</v>
      </c>
    </row>
    <row r="1301" spans="1:33" x14ac:dyDescent="0.2">
      <c r="A1301" s="11">
        <f t="shared" si="271"/>
        <v>129900</v>
      </c>
      <c r="B1301" s="15">
        <f>inputs!$C$3-MAX(0,MIN((calculations!A1301-inputs!$B$8)*0.5,inputs!$C$3))+IF(AND(inputs!$B$23="YES",A1301&lt;=inputs!$B$25),inputs!$B$24,0)</f>
        <v>0</v>
      </c>
      <c r="C1301" s="15">
        <f>MAX(0,MIN(A1301-B1301,inputs!$C$4)*inputs!$B$3)</f>
        <v>7540.2000000000007</v>
      </c>
      <c r="D1301" s="16">
        <f>MAX(0,(MIN(A1301,inputs!$C$5)-(inputs!$C$4+B1301))*inputs!$B$4)</f>
        <v>34975.599999999999</v>
      </c>
      <c r="E1301" s="16">
        <f>MAX(0, (calculations!A1301-inputs!$C$5)*inputs!$B$5)</f>
        <v>2142</v>
      </c>
      <c r="F1301" s="19">
        <f>MAX(0,inputs!$B$13*(MIN(calculations!A1301,inputs!$C$14)-inputs!$C$13))+MAX(0,inputs!$B$14*(calculations!A1301-inputs!$C$14))</f>
        <v>6587.85</v>
      </c>
      <c r="G1301" s="22">
        <f>MAX(MIN((calculations!A1301-inputs!$B$21)/10000,100%),0) * inputs!$B$18</f>
        <v>2636.4</v>
      </c>
      <c r="H1301" s="22">
        <f>IF(AND(inputs!$B$35="YES", calculations!A1301&gt;=inputs!$B$36,calculations!A1301&lt;inputs!$B$37),inputs!$B$38*MIN(2,inputs!$B$17),0)</f>
        <v>0</v>
      </c>
      <c r="I1301" s="25">
        <f>MIN(inputs!$B$32,A1301)</f>
        <v>20000</v>
      </c>
      <c r="J1301" s="25">
        <f>inputs!$B$29*(1+inputs!$B$33)-MAX(0,inputs!$B$31*(I1301-inputs!$B$30))</f>
        <v>46486.999999999993</v>
      </c>
      <c r="K1301" s="26">
        <f t="shared" si="260"/>
        <v>20000</v>
      </c>
      <c r="L1301" s="25">
        <f>MAX(0,J1301*(1+inputs!$B$33)-MAX(0,inputs!$B$31*(K1301-inputs!$B$30)))</f>
        <v>47184.304999999986</v>
      </c>
      <c r="M1301" s="26">
        <f t="shared" si="261"/>
        <v>32211.111111111109</v>
      </c>
      <c r="N1301" s="25">
        <f>MAX(0,L1301*(1+inputs!$B$33)-MAX(0,inputs!$B$31*(M1301-inputs!$B$30)))</f>
        <v>46809.629574999977</v>
      </c>
      <c r="O1301" s="26">
        <f t="shared" si="262"/>
        <v>44422.222222222219</v>
      </c>
      <c r="P1301" s="25">
        <f>MAX(0,N1301*(1+inputs!$B$33)-MAX(0,inputs!$B$31*(O1301-inputs!$B$30)))</f>
        <v>45330.33401862497</v>
      </c>
      <c r="Q1301" s="26">
        <f t="shared" si="263"/>
        <v>56633.333333333336</v>
      </c>
      <c r="R1301" s="25">
        <f>MAX(0,P1301*(1+inputs!$B$33)-MAX(0,inputs!$B$31*(Q1301-inputs!$B$30)))</f>
        <v>42729.84902890434</v>
      </c>
      <c r="S1301" s="26">
        <f t="shared" si="264"/>
        <v>68844.444444444438</v>
      </c>
      <c r="T1301" s="25">
        <f>MAX(0,R1301*(1+inputs!$B$33)-MAX(0,inputs!$B$31*(S1301-inputs!$B$30)))</f>
        <v>38991.356764337899</v>
      </c>
      <c r="U1301" s="26">
        <f t="shared" si="265"/>
        <v>81055.555555555562</v>
      </c>
      <c r="V1301" s="25">
        <f>MAX(0,T1301*(1+inputs!$B$33)-MAX(0,inputs!$B$31*(U1301-inputs!$B$30)))</f>
        <v>34097.787115802959</v>
      </c>
      <c r="W1301" s="26">
        <f t="shared" si="266"/>
        <v>93266.666666666672</v>
      </c>
      <c r="X1301" s="25">
        <f>MAX(0,V1301*(1+inputs!$B$33)-MAX(0,inputs!$B$31*(W1301-inputs!$B$30)))</f>
        <v>28031.813922540001</v>
      </c>
      <c r="Y1301" s="26">
        <f t="shared" si="267"/>
        <v>105477.77777777778</v>
      </c>
      <c r="Z1301" s="25">
        <f>MAX(0,X1301*(1+inputs!$B$33)-MAX(0,inputs!$B$31*(Y1301-inputs!$B$30)))</f>
        <v>20775.851131378098</v>
      </c>
      <c r="AA1301" s="25">
        <f>MAX(0,Y1301*(1+inputs!$B$33)-MAX(0,inputs!$B$31*(Z1301-inputs!$B$30)))</f>
        <v>107006.67784262041</v>
      </c>
      <c r="AB1301" s="26">
        <f t="shared" si="268"/>
        <v>129900</v>
      </c>
      <c r="AC1301" s="25">
        <f>MAX(0,AA1301*(1+inputs!$B$33)-MAX(0,inputs!$B$31*(AB1301-inputs!$B$30)))</f>
        <v>98737.3380102597</v>
      </c>
      <c r="AD1301" s="26">
        <f>IF(inputs!$B$27="YES",MAX(0,inputs!$B$31*(AB1301-inputs!$B$30)),0)</f>
        <v>0</v>
      </c>
      <c r="AE1301" s="3">
        <f t="shared" si="269"/>
        <v>53882.05</v>
      </c>
      <c r="AF1301" s="1">
        <f t="shared" si="272"/>
        <v>0.47</v>
      </c>
      <c r="AG1301" s="8">
        <f t="shared" si="270"/>
        <v>76017.95</v>
      </c>
    </row>
    <row r="1302" spans="1:33" x14ac:dyDescent="0.2">
      <c r="A1302" s="11">
        <f t="shared" si="271"/>
        <v>130000</v>
      </c>
      <c r="B1302" s="15">
        <f>inputs!$C$3-MAX(0,MIN((calculations!A1302-inputs!$B$8)*0.5,inputs!$C$3))+IF(AND(inputs!$B$23="YES",A1302&lt;=inputs!$B$25),inputs!$B$24,0)</f>
        <v>0</v>
      </c>
      <c r="C1302" s="15">
        <f>MAX(0,MIN(A1302-B1302,inputs!$C$4)*inputs!$B$3)</f>
        <v>7540.2000000000007</v>
      </c>
      <c r="D1302" s="16">
        <f>MAX(0,(MIN(A1302,inputs!$C$5)-(inputs!$C$4+B1302))*inputs!$B$4)</f>
        <v>34975.599999999999</v>
      </c>
      <c r="E1302" s="16">
        <f>MAX(0, (calculations!A1302-inputs!$C$5)*inputs!$B$5)</f>
        <v>2187</v>
      </c>
      <c r="F1302" s="19">
        <f>MAX(0,inputs!$B$13*(MIN(calculations!A1302,inputs!$C$14)-inputs!$C$13))+MAX(0,inputs!$B$14*(calculations!A1302-inputs!$C$14))</f>
        <v>6589.85</v>
      </c>
      <c r="G1302" s="22">
        <f>MAX(MIN((calculations!A1302-inputs!$B$21)/10000,100%),0) * inputs!$B$18</f>
        <v>2636.4</v>
      </c>
      <c r="H1302" s="22">
        <f>IF(AND(inputs!$B$35="YES", calculations!A1302&gt;=inputs!$B$36,calculations!A1302&lt;inputs!$B$37),inputs!$B$38*MIN(2,inputs!$B$17),0)</f>
        <v>0</v>
      </c>
      <c r="I1302" s="25">
        <f>MIN(inputs!$B$32,A1302)</f>
        <v>20000</v>
      </c>
      <c r="J1302" s="25">
        <f>inputs!$B$29*(1+inputs!$B$33)-MAX(0,inputs!$B$31*(I1302-inputs!$B$30))</f>
        <v>46486.999999999993</v>
      </c>
      <c r="K1302" s="26">
        <f t="shared" si="260"/>
        <v>20000</v>
      </c>
      <c r="L1302" s="25">
        <f>MAX(0,J1302*(1+inputs!$B$33)-MAX(0,inputs!$B$31*(K1302-inputs!$B$30)))</f>
        <v>47184.304999999986</v>
      </c>
      <c r="M1302" s="26">
        <f t="shared" si="261"/>
        <v>32222.222222222223</v>
      </c>
      <c r="N1302" s="25">
        <f>MAX(0,L1302*(1+inputs!$B$33)-MAX(0,inputs!$B$31*(M1302-inputs!$B$30)))</f>
        <v>46808.629574999977</v>
      </c>
      <c r="O1302" s="26">
        <f t="shared" si="262"/>
        <v>44444.444444444445</v>
      </c>
      <c r="P1302" s="25">
        <f>MAX(0,N1302*(1+inputs!$B$33)-MAX(0,inputs!$B$31*(O1302-inputs!$B$30)))</f>
        <v>45327.31901862497</v>
      </c>
      <c r="Q1302" s="26">
        <f t="shared" si="263"/>
        <v>56666.666666666664</v>
      </c>
      <c r="R1302" s="25">
        <f>MAX(0,P1302*(1+inputs!$B$33)-MAX(0,inputs!$B$31*(Q1302-inputs!$B$30)))</f>
        <v>42723.788803904339</v>
      </c>
      <c r="S1302" s="26">
        <f t="shared" si="264"/>
        <v>68888.888888888891</v>
      </c>
      <c r="T1302" s="25">
        <f>MAX(0,R1302*(1+inputs!$B$33)-MAX(0,inputs!$B$31*(S1302-inputs!$B$30)))</f>
        <v>38981.205635962899</v>
      </c>
      <c r="U1302" s="26">
        <f t="shared" si="265"/>
        <v>81111.111111111109</v>
      </c>
      <c r="V1302" s="25">
        <f>MAX(0,T1302*(1+inputs!$B$33)-MAX(0,inputs!$B$31*(U1302-inputs!$B$30)))</f>
        <v>34082.483720502336</v>
      </c>
      <c r="W1302" s="26">
        <f t="shared" si="266"/>
        <v>93333.333333333328</v>
      </c>
      <c r="X1302" s="25">
        <f>MAX(0,V1302*(1+inputs!$B$33)-MAX(0,inputs!$B$31*(W1302-inputs!$B$30)))</f>
        <v>28010.280976309867</v>
      </c>
      <c r="Y1302" s="26">
        <f t="shared" si="267"/>
        <v>105555.55555555556</v>
      </c>
      <c r="Z1302" s="25">
        <f>MAX(0,X1302*(1+inputs!$B$33)-MAX(0,inputs!$B$31*(Y1302-inputs!$B$30)))</f>
        <v>20746.995190954513</v>
      </c>
      <c r="AA1302" s="25">
        <f>MAX(0,Y1302*(1+inputs!$B$33)-MAX(0,inputs!$B$31*(Z1302-inputs!$B$30)))</f>
        <v>107088.21932170299</v>
      </c>
      <c r="AB1302" s="26">
        <f t="shared" si="268"/>
        <v>130000</v>
      </c>
      <c r="AC1302" s="25">
        <f>MAX(0,AA1302*(1+inputs!$B$33)-MAX(0,inputs!$B$31*(AB1302-inputs!$B$30)))</f>
        <v>98811.10261152852</v>
      </c>
      <c r="AD1302" s="26">
        <f>IF(inputs!$B$27="YES",MAX(0,inputs!$B$31*(AB1302-inputs!$B$30)),0)</f>
        <v>0</v>
      </c>
      <c r="AE1302" s="3">
        <f t="shared" si="269"/>
        <v>53929.05</v>
      </c>
      <c r="AF1302" s="1">
        <f t="shared" si="272"/>
        <v>0.47</v>
      </c>
      <c r="AG1302" s="8">
        <f t="shared" si="270"/>
        <v>76070.95</v>
      </c>
    </row>
    <row r="1303" spans="1:33" x14ac:dyDescent="0.2">
      <c r="A1303" s="11">
        <f t="shared" si="271"/>
        <v>130100</v>
      </c>
      <c r="B1303" s="15">
        <f>inputs!$C$3-MAX(0,MIN((calculations!A1303-inputs!$B$8)*0.5,inputs!$C$3))+IF(AND(inputs!$B$23="YES",A1303&lt;=inputs!$B$25),inputs!$B$24,0)</f>
        <v>0</v>
      </c>
      <c r="C1303" s="15">
        <f>MAX(0,MIN(A1303-B1303,inputs!$C$4)*inputs!$B$3)</f>
        <v>7540.2000000000007</v>
      </c>
      <c r="D1303" s="16">
        <f>MAX(0,(MIN(A1303,inputs!$C$5)-(inputs!$C$4+B1303))*inputs!$B$4)</f>
        <v>34975.599999999999</v>
      </c>
      <c r="E1303" s="16">
        <f>MAX(0, (calculations!A1303-inputs!$C$5)*inputs!$B$5)</f>
        <v>2232</v>
      </c>
      <c r="F1303" s="19">
        <f>MAX(0,inputs!$B$13*(MIN(calculations!A1303,inputs!$C$14)-inputs!$C$13))+MAX(0,inputs!$B$14*(calculations!A1303-inputs!$C$14))</f>
        <v>6591.85</v>
      </c>
      <c r="G1303" s="22">
        <f>MAX(MIN((calculations!A1303-inputs!$B$21)/10000,100%),0) * inputs!$B$18</f>
        <v>2636.4</v>
      </c>
      <c r="H1303" s="22">
        <f>IF(AND(inputs!$B$35="YES", calculations!A1303&gt;=inputs!$B$36,calculations!A1303&lt;inputs!$B$37),inputs!$B$38*MIN(2,inputs!$B$17),0)</f>
        <v>0</v>
      </c>
      <c r="I1303" s="25">
        <f>MIN(inputs!$B$32,A1303)</f>
        <v>20000</v>
      </c>
      <c r="J1303" s="25">
        <f>inputs!$B$29*(1+inputs!$B$33)-MAX(0,inputs!$B$31*(I1303-inputs!$B$30))</f>
        <v>46486.999999999993</v>
      </c>
      <c r="K1303" s="26">
        <f t="shared" si="260"/>
        <v>20000</v>
      </c>
      <c r="L1303" s="25">
        <f>MAX(0,J1303*(1+inputs!$B$33)-MAX(0,inputs!$B$31*(K1303-inputs!$B$30)))</f>
        <v>47184.304999999986</v>
      </c>
      <c r="M1303" s="26">
        <f t="shared" si="261"/>
        <v>32233.333333333336</v>
      </c>
      <c r="N1303" s="25">
        <f>MAX(0,L1303*(1+inputs!$B$33)-MAX(0,inputs!$B$31*(M1303-inputs!$B$30)))</f>
        <v>46807.629574999977</v>
      </c>
      <c r="O1303" s="26">
        <f t="shared" si="262"/>
        <v>44466.666666666672</v>
      </c>
      <c r="P1303" s="25">
        <f>MAX(0,N1303*(1+inputs!$B$33)-MAX(0,inputs!$B$31*(O1303-inputs!$B$30)))</f>
        <v>45324.304018624971</v>
      </c>
      <c r="Q1303" s="26">
        <f t="shared" si="263"/>
        <v>56700</v>
      </c>
      <c r="R1303" s="25">
        <f>MAX(0,P1303*(1+inputs!$B$33)-MAX(0,inputs!$B$31*(Q1303-inputs!$B$30)))</f>
        <v>42717.728578904338</v>
      </c>
      <c r="S1303" s="26">
        <f t="shared" si="264"/>
        <v>68933.333333333343</v>
      </c>
      <c r="T1303" s="25">
        <f>MAX(0,R1303*(1+inputs!$B$33)-MAX(0,inputs!$B$31*(S1303-inputs!$B$30)))</f>
        <v>38971.054507587898</v>
      </c>
      <c r="U1303" s="26">
        <f t="shared" si="265"/>
        <v>81166.666666666657</v>
      </c>
      <c r="V1303" s="25">
        <f>MAX(0,T1303*(1+inputs!$B$33)-MAX(0,inputs!$B$31*(U1303-inputs!$B$30)))</f>
        <v>34067.180325201713</v>
      </c>
      <c r="W1303" s="26">
        <f t="shared" si="266"/>
        <v>93400</v>
      </c>
      <c r="X1303" s="25">
        <f>MAX(0,V1303*(1+inputs!$B$33)-MAX(0,inputs!$B$31*(W1303-inputs!$B$30)))</f>
        <v>27988.748030079736</v>
      </c>
      <c r="Y1303" s="26">
        <f t="shared" si="267"/>
        <v>105633.33333333333</v>
      </c>
      <c r="Z1303" s="25">
        <f>MAX(0,X1303*(1+inputs!$B$33)-MAX(0,inputs!$B$31*(Y1303-inputs!$B$30)))</f>
        <v>20718.13925053093</v>
      </c>
      <c r="AA1303" s="25">
        <f>MAX(0,Y1303*(1+inputs!$B$33)-MAX(0,inputs!$B$31*(Z1303-inputs!$B$30)))</f>
        <v>107169.76080078553</v>
      </c>
      <c r="AB1303" s="26">
        <f t="shared" si="268"/>
        <v>130100</v>
      </c>
      <c r="AC1303" s="25">
        <f>MAX(0,AA1303*(1+inputs!$B$33)-MAX(0,inputs!$B$31*(AB1303-inputs!$B$30)))</f>
        <v>98884.867212797297</v>
      </c>
      <c r="AD1303" s="26">
        <f>IF(inputs!$B$27="YES",MAX(0,inputs!$B$31*(AB1303-inputs!$B$30)),0)</f>
        <v>0</v>
      </c>
      <c r="AE1303" s="3">
        <f t="shared" si="269"/>
        <v>53976.05</v>
      </c>
      <c r="AF1303" s="1">
        <f t="shared" si="272"/>
        <v>0.47</v>
      </c>
      <c r="AG1303" s="8">
        <f t="shared" si="270"/>
        <v>76123.95</v>
      </c>
    </row>
    <row r="1304" spans="1:33" x14ac:dyDescent="0.2">
      <c r="A1304" s="11">
        <f t="shared" si="271"/>
        <v>130200</v>
      </c>
      <c r="B1304" s="15">
        <f>inputs!$C$3-MAX(0,MIN((calculations!A1304-inputs!$B$8)*0.5,inputs!$C$3))+IF(AND(inputs!$B$23="YES",A1304&lt;=inputs!$B$25),inputs!$B$24,0)</f>
        <v>0</v>
      </c>
      <c r="C1304" s="15">
        <f>MAX(0,MIN(A1304-B1304,inputs!$C$4)*inputs!$B$3)</f>
        <v>7540.2000000000007</v>
      </c>
      <c r="D1304" s="16">
        <f>MAX(0,(MIN(A1304,inputs!$C$5)-(inputs!$C$4+B1304))*inputs!$B$4)</f>
        <v>34975.599999999999</v>
      </c>
      <c r="E1304" s="16">
        <f>MAX(0, (calculations!A1304-inputs!$C$5)*inputs!$B$5)</f>
        <v>2277</v>
      </c>
      <c r="F1304" s="19">
        <f>MAX(0,inputs!$B$13*(MIN(calculations!A1304,inputs!$C$14)-inputs!$C$13))+MAX(0,inputs!$B$14*(calculations!A1304-inputs!$C$14))</f>
        <v>6593.85</v>
      </c>
      <c r="G1304" s="22">
        <f>MAX(MIN((calculations!A1304-inputs!$B$21)/10000,100%),0) * inputs!$B$18</f>
        <v>2636.4</v>
      </c>
      <c r="H1304" s="22">
        <f>IF(AND(inputs!$B$35="YES", calculations!A1304&gt;=inputs!$B$36,calculations!A1304&lt;inputs!$B$37),inputs!$B$38*MIN(2,inputs!$B$17),0)</f>
        <v>0</v>
      </c>
      <c r="I1304" s="25">
        <f>MIN(inputs!$B$32,A1304)</f>
        <v>20000</v>
      </c>
      <c r="J1304" s="25">
        <f>inputs!$B$29*(1+inputs!$B$33)-MAX(0,inputs!$B$31*(I1304-inputs!$B$30))</f>
        <v>46486.999999999993</v>
      </c>
      <c r="K1304" s="26">
        <f t="shared" si="260"/>
        <v>20000</v>
      </c>
      <c r="L1304" s="25">
        <f>MAX(0,J1304*(1+inputs!$B$33)-MAX(0,inputs!$B$31*(K1304-inputs!$B$30)))</f>
        <v>47184.304999999986</v>
      </c>
      <c r="M1304" s="26">
        <f t="shared" si="261"/>
        <v>32244.444444444445</v>
      </c>
      <c r="N1304" s="25">
        <f>MAX(0,L1304*(1+inputs!$B$33)-MAX(0,inputs!$B$31*(M1304-inputs!$B$30)))</f>
        <v>46806.629574999977</v>
      </c>
      <c r="O1304" s="26">
        <f t="shared" si="262"/>
        <v>44488.888888888891</v>
      </c>
      <c r="P1304" s="25">
        <f>MAX(0,N1304*(1+inputs!$B$33)-MAX(0,inputs!$B$31*(O1304-inputs!$B$30)))</f>
        <v>45321.289018624972</v>
      </c>
      <c r="Q1304" s="26">
        <f t="shared" si="263"/>
        <v>56733.333333333336</v>
      </c>
      <c r="R1304" s="25">
        <f>MAX(0,P1304*(1+inputs!$B$33)-MAX(0,inputs!$B$31*(Q1304-inputs!$B$30)))</f>
        <v>42711.668353904337</v>
      </c>
      <c r="S1304" s="26">
        <f t="shared" si="264"/>
        <v>68977.777777777781</v>
      </c>
      <c r="T1304" s="25">
        <f>MAX(0,R1304*(1+inputs!$B$33)-MAX(0,inputs!$B$31*(S1304-inputs!$B$30)))</f>
        <v>38960.903379212898</v>
      </c>
      <c r="U1304" s="26">
        <f t="shared" si="265"/>
        <v>81222.222222222219</v>
      </c>
      <c r="V1304" s="25">
        <f>MAX(0,T1304*(1+inputs!$B$33)-MAX(0,inputs!$B$31*(U1304-inputs!$B$30)))</f>
        <v>34051.876929901082</v>
      </c>
      <c r="W1304" s="26">
        <f t="shared" si="266"/>
        <v>93466.666666666672</v>
      </c>
      <c r="X1304" s="25">
        <f>MAX(0,V1304*(1+inputs!$B$33)-MAX(0,inputs!$B$31*(W1304-inputs!$B$30)))</f>
        <v>27967.215083849595</v>
      </c>
      <c r="Y1304" s="26">
        <f t="shared" si="267"/>
        <v>105711.11111111111</v>
      </c>
      <c r="Z1304" s="25">
        <f>MAX(0,X1304*(1+inputs!$B$33)-MAX(0,inputs!$B$31*(Y1304-inputs!$B$30)))</f>
        <v>20689.283310107337</v>
      </c>
      <c r="AA1304" s="25">
        <f>MAX(0,Y1304*(1+inputs!$B$33)-MAX(0,inputs!$B$31*(Z1304-inputs!$B$30)))</f>
        <v>107251.3022798681</v>
      </c>
      <c r="AB1304" s="26">
        <f t="shared" si="268"/>
        <v>130200</v>
      </c>
      <c r="AC1304" s="25">
        <f>MAX(0,AA1304*(1+inputs!$B$33)-MAX(0,inputs!$B$31*(AB1304-inputs!$B$30)))</f>
        <v>98958.631814066117</v>
      </c>
      <c r="AD1304" s="26">
        <f>IF(inputs!$B$27="YES",MAX(0,inputs!$B$31*(AB1304-inputs!$B$30)),0)</f>
        <v>0</v>
      </c>
      <c r="AE1304" s="3">
        <f t="shared" si="269"/>
        <v>54023.05</v>
      </c>
      <c r="AF1304" s="1">
        <f t="shared" si="272"/>
        <v>0.47</v>
      </c>
      <c r="AG1304" s="8">
        <f t="shared" si="270"/>
        <v>76176.95</v>
      </c>
    </row>
    <row r="1305" spans="1:33" x14ac:dyDescent="0.2">
      <c r="A1305" s="11">
        <f t="shared" si="271"/>
        <v>130300</v>
      </c>
      <c r="B1305" s="15">
        <f>inputs!$C$3-MAX(0,MIN((calculations!A1305-inputs!$B$8)*0.5,inputs!$C$3))+IF(AND(inputs!$B$23="YES",A1305&lt;=inputs!$B$25),inputs!$B$24,0)</f>
        <v>0</v>
      </c>
      <c r="C1305" s="15">
        <f>MAX(0,MIN(A1305-B1305,inputs!$C$4)*inputs!$B$3)</f>
        <v>7540.2000000000007</v>
      </c>
      <c r="D1305" s="16">
        <f>MAX(0,(MIN(A1305,inputs!$C$5)-(inputs!$C$4+B1305))*inputs!$B$4)</f>
        <v>34975.599999999999</v>
      </c>
      <c r="E1305" s="16">
        <f>MAX(0, (calculations!A1305-inputs!$C$5)*inputs!$B$5)</f>
        <v>2322</v>
      </c>
      <c r="F1305" s="19">
        <f>MAX(0,inputs!$B$13*(MIN(calculations!A1305,inputs!$C$14)-inputs!$C$13))+MAX(0,inputs!$B$14*(calculations!A1305-inputs!$C$14))</f>
        <v>6595.85</v>
      </c>
      <c r="G1305" s="22">
        <f>MAX(MIN((calculations!A1305-inputs!$B$21)/10000,100%),0) * inputs!$B$18</f>
        <v>2636.4</v>
      </c>
      <c r="H1305" s="22">
        <f>IF(AND(inputs!$B$35="YES", calculations!A1305&gt;=inputs!$B$36,calculations!A1305&lt;inputs!$B$37),inputs!$B$38*MIN(2,inputs!$B$17),0)</f>
        <v>0</v>
      </c>
      <c r="I1305" s="25">
        <f>MIN(inputs!$B$32,A1305)</f>
        <v>20000</v>
      </c>
      <c r="J1305" s="25">
        <f>inputs!$B$29*(1+inputs!$B$33)-MAX(0,inputs!$B$31*(I1305-inputs!$B$30))</f>
        <v>46486.999999999993</v>
      </c>
      <c r="K1305" s="26">
        <f t="shared" si="260"/>
        <v>20000</v>
      </c>
      <c r="L1305" s="25">
        <f>MAX(0,J1305*(1+inputs!$B$33)-MAX(0,inputs!$B$31*(K1305-inputs!$B$30)))</f>
        <v>47184.304999999986</v>
      </c>
      <c r="M1305" s="26">
        <f t="shared" si="261"/>
        <v>32255.555555555555</v>
      </c>
      <c r="N1305" s="25">
        <f>MAX(0,L1305*(1+inputs!$B$33)-MAX(0,inputs!$B$31*(M1305-inputs!$B$30)))</f>
        <v>46805.629574999977</v>
      </c>
      <c r="O1305" s="26">
        <f t="shared" si="262"/>
        <v>44511.111111111109</v>
      </c>
      <c r="P1305" s="25">
        <f>MAX(0,N1305*(1+inputs!$B$33)-MAX(0,inputs!$B$31*(O1305-inputs!$B$30)))</f>
        <v>45318.274018624972</v>
      </c>
      <c r="Q1305" s="26">
        <f t="shared" si="263"/>
        <v>56766.666666666664</v>
      </c>
      <c r="R1305" s="25">
        <f>MAX(0,P1305*(1+inputs!$B$33)-MAX(0,inputs!$B$31*(Q1305-inputs!$B$30)))</f>
        <v>42705.608128904343</v>
      </c>
      <c r="S1305" s="26">
        <f t="shared" si="264"/>
        <v>69022.222222222219</v>
      </c>
      <c r="T1305" s="25">
        <f>MAX(0,R1305*(1+inputs!$B$33)-MAX(0,inputs!$B$31*(S1305-inputs!$B$30)))</f>
        <v>38950.752250837904</v>
      </c>
      <c r="U1305" s="26">
        <f t="shared" si="265"/>
        <v>81277.777777777781</v>
      </c>
      <c r="V1305" s="25">
        <f>MAX(0,T1305*(1+inputs!$B$33)-MAX(0,inputs!$B$31*(U1305-inputs!$B$30)))</f>
        <v>34036.573534600466</v>
      </c>
      <c r="W1305" s="26">
        <f t="shared" si="266"/>
        <v>93533.333333333328</v>
      </c>
      <c r="X1305" s="25">
        <f>MAX(0,V1305*(1+inputs!$B$33)-MAX(0,inputs!$B$31*(W1305-inputs!$B$30)))</f>
        <v>27945.682137619468</v>
      </c>
      <c r="Y1305" s="26">
        <f t="shared" si="267"/>
        <v>105788.88888888889</v>
      </c>
      <c r="Z1305" s="25">
        <f>MAX(0,X1305*(1+inputs!$B$33)-MAX(0,inputs!$B$31*(Y1305-inputs!$B$30)))</f>
        <v>20660.427369683759</v>
      </c>
      <c r="AA1305" s="25">
        <f>MAX(0,Y1305*(1+inputs!$B$33)-MAX(0,inputs!$B$31*(Z1305-inputs!$B$30)))</f>
        <v>107332.84375895068</v>
      </c>
      <c r="AB1305" s="26">
        <f t="shared" si="268"/>
        <v>130300</v>
      </c>
      <c r="AC1305" s="25">
        <f>MAX(0,AA1305*(1+inputs!$B$33)-MAX(0,inputs!$B$31*(AB1305-inputs!$B$30)))</f>
        <v>99032.396415334922</v>
      </c>
      <c r="AD1305" s="26">
        <f>IF(inputs!$B$27="YES",MAX(0,inputs!$B$31*(AB1305-inputs!$B$30)),0)</f>
        <v>0</v>
      </c>
      <c r="AE1305" s="3">
        <f t="shared" si="269"/>
        <v>54070.05</v>
      </c>
      <c r="AF1305" s="1">
        <f t="shared" si="272"/>
        <v>0.47</v>
      </c>
      <c r="AG1305" s="8">
        <f t="shared" si="270"/>
        <v>76229.95</v>
      </c>
    </row>
    <row r="1306" spans="1:33" x14ac:dyDescent="0.2">
      <c r="A1306" s="11">
        <f t="shared" si="271"/>
        <v>130400</v>
      </c>
      <c r="B1306" s="15">
        <f>inputs!$C$3-MAX(0,MIN((calculations!A1306-inputs!$B$8)*0.5,inputs!$C$3))+IF(AND(inputs!$B$23="YES",A1306&lt;=inputs!$B$25),inputs!$B$24,0)</f>
        <v>0</v>
      </c>
      <c r="C1306" s="15">
        <f>MAX(0,MIN(A1306-B1306,inputs!$C$4)*inputs!$B$3)</f>
        <v>7540.2000000000007</v>
      </c>
      <c r="D1306" s="16">
        <f>MAX(0,(MIN(A1306,inputs!$C$5)-(inputs!$C$4+B1306))*inputs!$B$4)</f>
        <v>34975.599999999999</v>
      </c>
      <c r="E1306" s="16">
        <f>MAX(0, (calculations!A1306-inputs!$C$5)*inputs!$B$5)</f>
        <v>2367</v>
      </c>
      <c r="F1306" s="19">
        <f>MAX(0,inputs!$B$13*(MIN(calculations!A1306,inputs!$C$14)-inputs!$C$13))+MAX(0,inputs!$B$14*(calculations!A1306-inputs!$C$14))</f>
        <v>6597.85</v>
      </c>
      <c r="G1306" s="22">
        <f>MAX(MIN((calculations!A1306-inputs!$B$21)/10000,100%),0) * inputs!$B$18</f>
        <v>2636.4</v>
      </c>
      <c r="H1306" s="22">
        <f>IF(AND(inputs!$B$35="YES", calculations!A1306&gt;=inputs!$B$36,calculations!A1306&lt;inputs!$B$37),inputs!$B$38*MIN(2,inputs!$B$17),0)</f>
        <v>0</v>
      </c>
      <c r="I1306" s="25">
        <f>MIN(inputs!$B$32,A1306)</f>
        <v>20000</v>
      </c>
      <c r="J1306" s="25">
        <f>inputs!$B$29*(1+inputs!$B$33)-MAX(0,inputs!$B$31*(I1306-inputs!$B$30))</f>
        <v>46486.999999999993</v>
      </c>
      <c r="K1306" s="26">
        <f t="shared" si="260"/>
        <v>20000</v>
      </c>
      <c r="L1306" s="25">
        <f>MAX(0,J1306*(1+inputs!$B$33)-MAX(0,inputs!$B$31*(K1306-inputs!$B$30)))</f>
        <v>47184.304999999986</v>
      </c>
      <c r="M1306" s="26">
        <f t="shared" si="261"/>
        <v>32266.666666666664</v>
      </c>
      <c r="N1306" s="25">
        <f>MAX(0,L1306*(1+inputs!$B$33)-MAX(0,inputs!$B$31*(M1306-inputs!$B$30)))</f>
        <v>46804.629574999977</v>
      </c>
      <c r="O1306" s="26">
        <f t="shared" si="262"/>
        <v>44533.333333333328</v>
      </c>
      <c r="P1306" s="25">
        <f>MAX(0,N1306*(1+inputs!$B$33)-MAX(0,inputs!$B$31*(O1306-inputs!$B$30)))</f>
        <v>45315.259018624973</v>
      </c>
      <c r="Q1306" s="26">
        <f t="shared" si="263"/>
        <v>56800</v>
      </c>
      <c r="R1306" s="25">
        <f>MAX(0,P1306*(1+inputs!$B$33)-MAX(0,inputs!$B$31*(Q1306-inputs!$B$30)))</f>
        <v>42699.547903904342</v>
      </c>
      <c r="S1306" s="26">
        <f t="shared" si="264"/>
        <v>69066.666666666657</v>
      </c>
      <c r="T1306" s="25">
        <f>MAX(0,R1306*(1+inputs!$B$33)-MAX(0,inputs!$B$31*(S1306-inputs!$B$30)))</f>
        <v>38940.601122462904</v>
      </c>
      <c r="U1306" s="26">
        <f t="shared" si="265"/>
        <v>81333.333333333343</v>
      </c>
      <c r="V1306" s="25">
        <f>MAX(0,T1306*(1+inputs!$B$33)-MAX(0,inputs!$B$31*(U1306-inputs!$B$30)))</f>
        <v>34021.270139299842</v>
      </c>
      <c r="W1306" s="26">
        <f t="shared" si="266"/>
        <v>93600</v>
      </c>
      <c r="X1306" s="25">
        <f>MAX(0,V1306*(1+inputs!$B$33)-MAX(0,inputs!$B$31*(W1306-inputs!$B$30)))</f>
        <v>27924.149191389337</v>
      </c>
      <c r="Y1306" s="26">
        <f t="shared" si="267"/>
        <v>105866.66666666667</v>
      </c>
      <c r="Z1306" s="25">
        <f>MAX(0,X1306*(1+inputs!$B$33)-MAX(0,inputs!$B$31*(Y1306-inputs!$B$30)))</f>
        <v>20631.571429260177</v>
      </c>
      <c r="AA1306" s="25">
        <f>MAX(0,Y1306*(1+inputs!$B$33)-MAX(0,inputs!$B$31*(Z1306-inputs!$B$30)))</f>
        <v>107414.38523803324</v>
      </c>
      <c r="AB1306" s="26">
        <f t="shared" si="268"/>
        <v>130400</v>
      </c>
      <c r="AC1306" s="25">
        <f>MAX(0,AA1306*(1+inputs!$B$33)-MAX(0,inputs!$B$31*(AB1306-inputs!$B$30)))</f>
        <v>99106.161016603728</v>
      </c>
      <c r="AD1306" s="26">
        <f>IF(inputs!$B$27="YES",MAX(0,inputs!$B$31*(AB1306-inputs!$B$30)),0)</f>
        <v>0</v>
      </c>
      <c r="AE1306" s="3">
        <f t="shared" si="269"/>
        <v>54117.05</v>
      </c>
      <c r="AF1306" s="1">
        <f t="shared" si="272"/>
        <v>0.47</v>
      </c>
      <c r="AG1306" s="8">
        <f t="shared" si="270"/>
        <v>76282.95</v>
      </c>
    </row>
    <row r="1307" spans="1:33" x14ac:dyDescent="0.2">
      <c r="A1307" s="11">
        <f t="shared" si="271"/>
        <v>130500</v>
      </c>
      <c r="B1307" s="15">
        <f>inputs!$C$3-MAX(0,MIN((calculations!A1307-inputs!$B$8)*0.5,inputs!$C$3))+IF(AND(inputs!$B$23="YES",A1307&lt;=inputs!$B$25),inputs!$B$24,0)</f>
        <v>0</v>
      </c>
      <c r="C1307" s="15">
        <f>MAX(0,MIN(A1307-B1307,inputs!$C$4)*inputs!$B$3)</f>
        <v>7540.2000000000007</v>
      </c>
      <c r="D1307" s="16">
        <f>MAX(0,(MIN(A1307,inputs!$C$5)-(inputs!$C$4+B1307))*inputs!$B$4)</f>
        <v>34975.599999999999</v>
      </c>
      <c r="E1307" s="16">
        <f>MAX(0, (calculations!A1307-inputs!$C$5)*inputs!$B$5)</f>
        <v>2412</v>
      </c>
      <c r="F1307" s="19">
        <f>MAX(0,inputs!$B$13*(MIN(calculations!A1307,inputs!$C$14)-inputs!$C$13))+MAX(0,inputs!$B$14*(calculations!A1307-inputs!$C$14))</f>
        <v>6599.85</v>
      </c>
      <c r="G1307" s="22">
        <f>MAX(MIN((calculations!A1307-inputs!$B$21)/10000,100%),0) * inputs!$B$18</f>
        <v>2636.4</v>
      </c>
      <c r="H1307" s="22">
        <f>IF(AND(inputs!$B$35="YES", calculations!A1307&gt;=inputs!$B$36,calculations!A1307&lt;inputs!$B$37),inputs!$B$38*MIN(2,inputs!$B$17),0)</f>
        <v>0</v>
      </c>
      <c r="I1307" s="25">
        <f>MIN(inputs!$B$32,A1307)</f>
        <v>20000</v>
      </c>
      <c r="J1307" s="25">
        <f>inputs!$B$29*(1+inputs!$B$33)-MAX(0,inputs!$B$31*(I1307-inputs!$B$30))</f>
        <v>46486.999999999993</v>
      </c>
      <c r="K1307" s="26">
        <f t="shared" si="260"/>
        <v>20000</v>
      </c>
      <c r="L1307" s="25">
        <f>MAX(0,J1307*(1+inputs!$B$33)-MAX(0,inputs!$B$31*(K1307-inputs!$B$30)))</f>
        <v>47184.304999999986</v>
      </c>
      <c r="M1307" s="26">
        <f t="shared" si="261"/>
        <v>32277.777777777777</v>
      </c>
      <c r="N1307" s="25">
        <f>MAX(0,L1307*(1+inputs!$B$33)-MAX(0,inputs!$B$31*(M1307-inputs!$B$30)))</f>
        <v>46803.629574999977</v>
      </c>
      <c r="O1307" s="26">
        <f t="shared" si="262"/>
        <v>44555.555555555555</v>
      </c>
      <c r="P1307" s="25">
        <f>MAX(0,N1307*(1+inputs!$B$33)-MAX(0,inputs!$B$31*(O1307-inputs!$B$30)))</f>
        <v>45312.244018624973</v>
      </c>
      <c r="Q1307" s="26">
        <f t="shared" si="263"/>
        <v>56833.333333333336</v>
      </c>
      <c r="R1307" s="25">
        <f>MAX(0,P1307*(1+inputs!$B$33)-MAX(0,inputs!$B$31*(Q1307-inputs!$B$30)))</f>
        <v>42693.487678904341</v>
      </c>
      <c r="S1307" s="26">
        <f t="shared" si="264"/>
        <v>69111.111111111109</v>
      </c>
      <c r="T1307" s="25">
        <f>MAX(0,R1307*(1+inputs!$B$33)-MAX(0,inputs!$B$31*(S1307-inputs!$B$30)))</f>
        <v>38930.449994087903</v>
      </c>
      <c r="U1307" s="26">
        <f t="shared" si="265"/>
        <v>81388.888888888891</v>
      </c>
      <c r="V1307" s="25">
        <f>MAX(0,T1307*(1+inputs!$B$33)-MAX(0,inputs!$B$31*(U1307-inputs!$B$30)))</f>
        <v>34005.966743999219</v>
      </c>
      <c r="W1307" s="26">
        <f t="shared" si="266"/>
        <v>93666.666666666672</v>
      </c>
      <c r="X1307" s="25">
        <f>MAX(0,V1307*(1+inputs!$B$33)-MAX(0,inputs!$B$31*(W1307-inputs!$B$30)))</f>
        <v>27902.616245159203</v>
      </c>
      <c r="Y1307" s="26">
        <f t="shared" si="267"/>
        <v>105944.44444444444</v>
      </c>
      <c r="Z1307" s="25">
        <f>MAX(0,X1307*(1+inputs!$B$33)-MAX(0,inputs!$B$31*(Y1307-inputs!$B$30)))</f>
        <v>20602.715488836588</v>
      </c>
      <c r="AA1307" s="25">
        <f>MAX(0,Y1307*(1+inputs!$B$33)-MAX(0,inputs!$B$31*(Z1307-inputs!$B$30)))</f>
        <v>107495.9267171158</v>
      </c>
      <c r="AB1307" s="26">
        <f t="shared" si="268"/>
        <v>130500</v>
      </c>
      <c r="AC1307" s="25">
        <f>MAX(0,AA1307*(1+inputs!$B$33)-MAX(0,inputs!$B$31*(AB1307-inputs!$B$30)))</f>
        <v>99179.925617872519</v>
      </c>
      <c r="AD1307" s="26">
        <f>IF(inputs!$B$27="YES",MAX(0,inputs!$B$31*(AB1307-inputs!$B$30)),0)</f>
        <v>0</v>
      </c>
      <c r="AE1307" s="3">
        <f t="shared" si="269"/>
        <v>54164.05</v>
      </c>
      <c r="AF1307" s="1">
        <f t="shared" si="272"/>
        <v>0.47</v>
      </c>
      <c r="AG1307" s="8">
        <f t="shared" si="270"/>
        <v>76335.95</v>
      </c>
    </row>
    <row r="1308" spans="1:33" x14ac:dyDescent="0.2">
      <c r="A1308" s="11">
        <f t="shared" si="271"/>
        <v>130600</v>
      </c>
      <c r="B1308" s="15">
        <f>inputs!$C$3-MAX(0,MIN((calculations!A1308-inputs!$B$8)*0.5,inputs!$C$3))+IF(AND(inputs!$B$23="YES",A1308&lt;=inputs!$B$25),inputs!$B$24,0)</f>
        <v>0</v>
      </c>
      <c r="C1308" s="15">
        <f>MAX(0,MIN(A1308-B1308,inputs!$C$4)*inputs!$B$3)</f>
        <v>7540.2000000000007</v>
      </c>
      <c r="D1308" s="16">
        <f>MAX(0,(MIN(A1308,inputs!$C$5)-(inputs!$C$4+B1308))*inputs!$B$4)</f>
        <v>34975.599999999999</v>
      </c>
      <c r="E1308" s="16">
        <f>MAX(0, (calculations!A1308-inputs!$C$5)*inputs!$B$5)</f>
        <v>2457</v>
      </c>
      <c r="F1308" s="19">
        <f>MAX(0,inputs!$B$13*(MIN(calculations!A1308,inputs!$C$14)-inputs!$C$13))+MAX(0,inputs!$B$14*(calculations!A1308-inputs!$C$14))</f>
        <v>6601.85</v>
      </c>
      <c r="G1308" s="22">
        <f>MAX(MIN((calculations!A1308-inputs!$B$21)/10000,100%),0) * inputs!$B$18</f>
        <v>2636.4</v>
      </c>
      <c r="H1308" s="22">
        <f>IF(AND(inputs!$B$35="YES", calculations!A1308&gt;=inputs!$B$36,calculations!A1308&lt;inputs!$B$37),inputs!$B$38*MIN(2,inputs!$B$17),0)</f>
        <v>0</v>
      </c>
      <c r="I1308" s="25">
        <f>MIN(inputs!$B$32,A1308)</f>
        <v>20000</v>
      </c>
      <c r="J1308" s="25">
        <f>inputs!$B$29*(1+inputs!$B$33)-MAX(0,inputs!$B$31*(I1308-inputs!$B$30))</f>
        <v>46486.999999999993</v>
      </c>
      <c r="K1308" s="26">
        <f t="shared" si="260"/>
        <v>20000</v>
      </c>
      <c r="L1308" s="25">
        <f>MAX(0,J1308*(1+inputs!$B$33)-MAX(0,inputs!$B$31*(K1308-inputs!$B$30)))</f>
        <v>47184.304999999986</v>
      </c>
      <c r="M1308" s="26">
        <f t="shared" si="261"/>
        <v>32288.888888888891</v>
      </c>
      <c r="N1308" s="25">
        <f>MAX(0,L1308*(1+inputs!$B$33)-MAX(0,inputs!$B$31*(M1308-inputs!$B$30)))</f>
        <v>46802.629574999977</v>
      </c>
      <c r="O1308" s="26">
        <f t="shared" si="262"/>
        <v>44577.777777777781</v>
      </c>
      <c r="P1308" s="25">
        <f>MAX(0,N1308*(1+inputs!$B$33)-MAX(0,inputs!$B$31*(O1308-inputs!$B$30)))</f>
        <v>45309.229018624967</v>
      </c>
      <c r="Q1308" s="26">
        <f t="shared" si="263"/>
        <v>56866.666666666664</v>
      </c>
      <c r="R1308" s="25">
        <f>MAX(0,P1308*(1+inputs!$B$33)-MAX(0,inputs!$B$31*(Q1308-inputs!$B$30)))</f>
        <v>42687.427453904333</v>
      </c>
      <c r="S1308" s="26">
        <f t="shared" si="264"/>
        <v>69155.555555555562</v>
      </c>
      <c r="T1308" s="25">
        <f>MAX(0,R1308*(1+inputs!$B$33)-MAX(0,inputs!$B$31*(S1308-inputs!$B$30)))</f>
        <v>38920.298865712888</v>
      </c>
      <c r="U1308" s="26">
        <f t="shared" si="265"/>
        <v>81444.444444444438</v>
      </c>
      <c r="V1308" s="25">
        <f>MAX(0,T1308*(1+inputs!$B$33)-MAX(0,inputs!$B$31*(U1308-inputs!$B$30)))</f>
        <v>33990.663348698574</v>
      </c>
      <c r="W1308" s="26">
        <f t="shared" si="266"/>
        <v>93733.333333333328</v>
      </c>
      <c r="X1308" s="25">
        <f>MAX(0,V1308*(1+inputs!$B$33)-MAX(0,inputs!$B$31*(W1308-inputs!$B$30)))</f>
        <v>27881.083298929054</v>
      </c>
      <c r="Y1308" s="26">
        <f t="shared" si="267"/>
        <v>106022.22222222222</v>
      </c>
      <c r="Z1308" s="25">
        <f>MAX(0,X1308*(1+inputs!$B$33)-MAX(0,inputs!$B$31*(Y1308-inputs!$B$30)))</f>
        <v>20573.859548412987</v>
      </c>
      <c r="AA1308" s="25">
        <f>MAX(0,Y1308*(1+inputs!$B$33)-MAX(0,inputs!$B$31*(Z1308-inputs!$B$30)))</f>
        <v>107577.46819619837</v>
      </c>
      <c r="AB1308" s="26">
        <f t="shared" si="268"/>
        <v>130600</v>
      </c>
      <c r="AC1308" s="25">
        <f>MAX(0,AA1308*(1+inputs!$B$33)-MAX(0,inputs!$B$31*(AB1308-inputs!$B$30)))</f>
        <v>99253.690219141339</v>
      </c>
      <c r="AD1308" s="26">
        <f>IF(inputs!$B$27="YES",MAX(0,inputs!$B$31*(AB1308-inputs!$B$30)),0)</f>
        <v>0</v>
      </c>
      <c r="AE1308" s="3">
        <f t="shared" si="269"/>
        <v>54211.05</v>
      </c>
      <c r="AF1308" s="1">
        <f t="shared" si="272"/>
        <v>0.47</v>
      </c>
      <c r="AG1308" s="8">
        <f t="shared" si="270"/>
        <v>76388.95</v>
      </c>
    </row>
    <row r="1309" spans="1:33" x14ac:dyDescent="0.2">
      <c r="A1309" s="11">
        <f t="shared" si="271"/>
        <v>130700</v>
      </c>
      <c r="B1309" s="15">
        <f>inputs!$C$3-MAX(0,MIN((calculations!A1309-inputs!$B$8)*0.5,inputs!$C$3))+IF(AND(inputs!$B$23="YES",A1309&lt;=inputs!$B$25),inputs!$B$24,0)</f>
        <v>0</v>
      </c>
      <c r="C1309" s="15">
        <f>MAX(0,MIN(A1309-B1309,inputs!$C$4)*inputs!$B$3)</f>
        <v>7540.2000000000007</v>
      </c>
      <c r="D1309" s="16">
        <f>MAX(0,(MIN(A1309,inputs!$C$5)-(inputs!$C$4+B1309))*inputs!$B$4)</f>
        <v>34975.599999999999</v>
      </c>
      <c r="E1309" s="16">
        <f>MAX(0, (calculations!A1309-inputs!$C$5)*inputs!$B$5)</f>
        <v>2502</v>
      </c>
      <c r="F1309" s="19">
        <f>MAX(0,inputs!$B$13*(MIN(calculations!A1309,inputs!$C$14)-inputs!$C$13))+MAX(0,inputs!$B$14*(calculations!A1309-inputs!$C$14))</f>
        <v>6603.85</v>
      </c>
      <c r="G1309" s="22">
        <f>MAX(MIN((calculations!A1309-inputs!$B$21)/10000,100%),0) * inputs!$B$18</f>
        <v>2636.4</v>
      </c>
      <c r="H1309" s="22">
        <f>IF(AND(inputs!$B$35="YES", calculations!A1309&gt;=inputs!$B$36,calculations!A1309&lt;inputs!$B$37),inputs!$B$38*MIN(2,inputs!$B$17),0)</f>
        <v>0</v>
      </c>
      <c r="I1309" s="25">
        <f>MIN(inputs!$B$32,A1309)</f>
        <v>20000</v>
      </c>
      <c r="J1309" s="25">
        <f>inputs!$B$29*(1+inputs!$B$33)-MAX(0,inputs!$B$31*(I1309-inputs!$B$30))</f>
        <v>46486.999999999993</v>
      </c>
      <c r="K1309" s="26">
        <f t="shared" si="260"/>
        <v>20000</v>
      </c>
      <c r="L1309" s="25">
        <f>MAX(0,J1309*(1+inputs!$B$33)-MAX(0,inputs!$B$31*(K1309-inputs!$B$30)))</f>
        <v>47184.304999999986</v>
      </c>
      <c r="M1309" s="26">
        <f t="shared" si="261"/>
        <v>32300</v>
      </c>
      <c r="N1309" s="25">
        <f>MAX(0,L1309*(1+inputs!$B$33)-MAX(0,inputs!$B$31*(M1309-inputs!$B$30)))</f>
        <v>46801.629574999977</v>
      </c>
      <c r="O1309" s="26">
        <f t="shared" si="262"/>
        <v>44600</v>
      </c>
      <c r="P1309" s="25">
        <f>MAX(0,N1309*(1+inputs!$B$33)-MAX(0,inputs!$B$31*(O1309-inputs!$B$30)))</f>
        <v>45306.214018624967</v>
      </c>
      <c r="Q1309" s="26">
        <f t="shared" si="263"/>
        <v>56900</v>
      </c>
      <c r="R1309" s="25">
        <f>MAX(0,P1309*(1+inputs!$B$33)-MAX(0,inputs!$B$31*(Q1309-inputs!$B$30)))</f>
        <v>42681.367228904332</v>
      </c>
      <c r="S1309" s="26">
        <f t="shared" si="264"/>
        <v>69200</v>
      </c>
      <c r="T1309" s="25">
        <f>MAX(0,R1309*(1+inputs!$B$33)-MAX(0,inputs!$B$31*(S1309-inputs!$B$30)))</f>
        <v>38910.147737337888</v>
      </c>
      <c r="U1309" s="26">
        <f t="shared" si="265"/>
        <v>81500</v>
      </c>
      <c r="V1309" s="25">
        <f>MAX(0,T1309*(1+inputs!$B$33)-MAX(0,inputs!$B$31*(U1309-inputs!$B$30)))</f>
        <v>33975.35995339795</v>
      </c>
      <c r="W1309" s="26">
        <f t="shared" si="266"/>
        <v>93800</v>
      </c>
      <c r="X1309" s="25">
        <f>MAX(0,V1309*(1+inputs!$B$33)-MAX(0,inputs!$B$31*(W1309-inputs!$B$30)))</f>
        <v>27859.550352698916</v>
      </c>
      <c r="Y1309" s="26">
        <f t="shared" si="267"/>
        <v>106100</v>
      </c>
      <c r="Z1309" s="25">
        <f>MAX(0,X1309*(1+inputs!$B$33)-MAX(0,inputs!$B$31*(Y1309-inputs!$B$30)))</f>
        <v>20545.003607989398</v>
      </c>
      <c r="AA1309" s="25">
        <f>MAX(0,Y1309*(1+inputs!$B$33)-MAX(0,inputs!$B$31*(Z1309-inputs!$B$30)))</f>
        <v>107659.00967528093</v>
      </c>
      <c r="AB1309" s="26">
        <f t="shared" si="268"/>
        <v>130700</v>
      </c>
      <c r="AC1309" s="25">
        <f>MAX(0,AA1309*(1+inputs!$B$33)-MAX(0,inputs!$B$31*(AB1309-inputs!$B$30)))</f>
        <v>99327.45482041013</v>
      </c>
      <c r="AD1309" s="26">
        <f>IF(inputs!$B$27="YES",MAX(0,inputs!$B$31*(AB1309-inputs!$B$30)),0)</f>
        <v>0</v>
      </c>
      <c r="AE1309" s="3">
        <f t="shared" si="269"/>
        <v>54258.05</v>
      </c>
      <c r="AF1309" s="1">
        <f t="shared" si="272"/>
        <v>0.47</v>
      </c>
      <c r="AG1309" s="8">
        <f t="shared" si="270"/>
        <v>76441.95</v>
      </c>
    </row>
    <row r="1310" spans="1:33" x14ac:dyDescent="0.2">
      <c r="A1310" s="11">
        <f t="shared" si="271"/>
        <v>130800</v>
      </c>
      <c r="B1310" s="15">
        <f>inputs!$C$3-MAX(0,MIN((calculations!A1310-inputs!$B$8)*0.5,inputs!$C$3))+IF(AND(inputs!$B$23="YES",A1310&lt;=inputs!$B$25),inputs!$B$24,0)</f>
        <v>0</v>
      </c>
      <c r="C1310" s="15">
        <f>MAX(0,MIN(A1310-B1310,inputs!$C$4)*inputs!$B$3)</f>
        <v>7540.2000000000007</v>
      </c>
      <c r="D1310" s="16">
        <f>MAX(0,(MIN(A1310,inputs!$C$5)-(inputs!$C$4+B1310))*inputs!$B$4)</f>
        <v>34975.599999999999</v>
      </c>
      <c r="E1310" s="16">
        <f>MAX(0, (calculations!A1310-inputs!$C$5)*inputs!$B$5)</f>
        <v>2547</v>
      </c>
      <c r="F1310" s="19">
        <f>MAX(0,inputs!$B$13*(MIN(calculations!A1310,inputs!$C$14)-inputs!$C$13))+MAX(0,inputs!$B$14*(calculations!A1310-inputs!$C$14))</f>
        <v>6605.85</v>
      </c>
      <c r="G1310" s="22">
        <f>MAX(MIN((calculations!A1310-inputs!$B$21)/10000,100%),0) * inputs!$B$18</f>
        <v>2636.4</v>
      </c>
      <c r="H1310" s="22">
        <f>IF(AND(inputs!$B$35="YES", calculations!A1310&gt;=inputs!$B$36,calculations!A1310&lt;inputs!$B$37),inputs!$B$38*MIN(2,inputs!$B$17),0)</f>
        <v>0</v>
      </c>
      <c r="I1310" s="25">
        <f>MIN(inputs!$B$32,A1310)</f>
        <v>20000</v>
      </c>
      <c r="J1310" s="25">
        <f>inputs!$B$29*(1+inputs!$B$33)-MAX(0,inputs!$B$31*(I1310-inputs!$B$30))</f>
        <v>46486.999999999993</v>
      </c>
      <c r="K1310" s="26">
        <f t="shared" si="260"/>
        <v>20000</v>
      </c>
      <c r="L1310" s="25">
        <f>MAX(0,J1310*(1+inputs!$B$33)-MAX(0,inputs!$B$31*(K1310-inputs!$B$30)))</f>
        <v>47184.304999999986</v>
      </c>
      <c r="M1310" s="26">
        <f t="shared" si="261"/>
        <v>32311.111111111109</v>
      </c>
      <c r="N1310" s="25">
        <f>MAX(0,L1310*(1+inputs!$B$33)-MAX(0,inputs!$B$31*(M1310-inputs!$B$30)))</f>
        <v>46800.629574999977</v>
      </c>
      <c r="O1310" s="26">
        <f t="shared" si="262"/>
        <v>44622.222222222219</v>
      </c>
      <c r="P1310" s="25">
        <f>MAX(0,N1310*(1+inputs!$B$33)-MAX(0,inputs!$B$31*(O1310-inputs!$B$30)))</f>
        <v>45303.199018624968</v>
      </c>
      <c r="Q1310" s="26">
        <f t="shared" si="263"/>
        <v>56933.333333333336</v>
      </c>
      <c r="R1310" s="25">
        <f>MAX(0,P1310*(1+inputs!$B$33)-MAX(0,inputs!$B$31*(Q1310-inputs!$B$30)))</f>
        <v>42675.307003904338</v>
      </c>
      <c r="S1310" s="26">
        <f t="shared" si="264"/>
        <v>69244.444444444438</v>
      </c>
      <c r="T1310" s="25">
        <f>MAX(0,R1310*(1+inputs!$B$33)-MAX(0,inputs!$B$31*(S1310-inputs!$B$30)))</f>
        <v>38899.996608962894</v>
      </c>
      <c r="U1310" s="26">
        <f t="shared" si="265"/>
        <v>81555.555555555562</v>
      </c>
      <c r="V1310" s="25">
        <f>MAX(0,T1310*(1+inputs!$B$33)-MAX(0,inputs!$B$31*(U1310-inputs!$B$30)))</f>
        <v>33960.056558097334</v>
      </c>
      <c r="W1310" s="26">
        <f t="shared" si="266"/>
        <v>93866.666666666672</v>
      </c>
      <c r="X1310" s="25">
        <f>MAX(0,V1310*(1+inputs!$B$33)-MAX(0,inputs!$B$31*(W1310-inputs!$B$30)))</f>
        <v>27838.017406468789</v>
      </c>
      <c r="Y1310" s="26">
        <f t="shared" si="267"/>
        <v>106177.77777777778</v>
      </c>
      <c r="Z1310" s="25">
        <f>MAX(0,X1310*(1+inputs!$B$33)-MAX(0,inputs!$B$31*(Y1310-inputs!$B$30)))</f>
        <v>20516.14766756582</v>
      </c>
      <c r="AA1310" s="25">
        <f>MAX(0,Y1310*(1+inputs!$B$33)-MAX(0,inputs!$B$31*(Z1310-inputs!$B$30)))</f>
        <v>107740.55115436351</v>
      </c>
      <c r="AB1310" s="26">
        <f t="shared" si="268"/>
        <v>130800</v>
      </c>
      <c r="AC1310" s="25">
        <f>MAX(0,AA1310*(1+inputs!$B$33)-MAX(0,inputs!$B$31*(AB1310-inputs!$B$30)))</f>
        <v>99401.21942167895</v>
      </c>
      <c r="AD1310" s="26">
        <f>IF(inputs!$B$27="YES",MAX(0,inputs!$B$31*(AB1310-inputs!$B$30)),0)</f>
        <v>0</v>
      </c>
      <c r="AE1310" s="3">
        <f t="shared" si="269"/>
        <v>54305.05</v>
      </c>
      <c r="AF1310" s="1">
        <f t="shared" si="272"/>
        <v>0.47</v>
      </c>
      <c r="AG1310" s="8">
        <f t="shared" si="270"/>
        <v>76494.95</v>
      </c>
    </row>
    <row r="1311" spans="1:33" x14ac:dyDescent="0.2">
      <c r="A1311" s="11">
        <f t="shared" si="271"/>
        <v>130900</v>
      </c>
      <c r="B1311" s="15">
        <f>inputs!$C$3-MAX(0,MIN((calculations!A1311-inputs!$B$8)*0.5,inputs!$C$3))+IF(AND(inputs!$B$23="YES",A1311&lt;=inputs!$B$25),inputs!$B$24,0)</f>
        <v>0</v>
      </c>
      <c r="C1311" s="15">
        <f>MAX(0,MIN(A1311-B1311,inputs!$C$4)*inputs!$B$3)</f>
        <v>7540.2000000000007</v>
      </c>
      <c r="D1311" s="16">
        <f>MAX(0,(MIN(A1311,inputs!$C$5)-(inputs!$C$4+B1311))*inputs!$B$4)</f>
        <v>34975.599999999999</v>
      </c>
      <c r="E1311" s="16">
        <f>MAX(0, (calculations!A1311-inputs!$C$5)*inputs!$B$5)</f>
        <v>2592</v>
      </c>
      <c r="F1311" s="19">
        <f>MAX(0,inputs!$B$13*(MIN(calculations!A1311,inputs!$C$14)-inputs!$C$13))+MAX(0,inputs!$B$14*(calculations!A1311-inputs!$C$14))</f>
        <v>6607.85</v>
      </c>
      <c r="G1311" s="22">
        <f>MAX(MIN((calculations!A1311-inputs!$B$21)/10000,100%),0) * inputs!$B$18</f>
        <v>2636.4</v>
      </c>
      <c r="H1311" s="22">
        <f>IF(AND(inputs!$B$35="YES", calculations!A1311&gt;=inputs!$B$36,calculations!A1311&lt;inputs!$B$37),inputs!$B$38*MIN(2,inputs!$B$17),0)</f>
        <v>0</v>
      </c>
      <c r="I1311" s="25">
        <f>MIN(inputs!$B$32,A1311)</f>
        <v>20000</v>
      </c>
      <c r="J1311" s="25">
        <f>inputs!$B$29*(1+inputs!$B$33)-MAX(0,inputs!$B$31*(I1311-inputs!$B$30))</f>
        <v>46486.999999999993</v>
      </c>
      <c r="K1311" s="26">
        <f t="shared" si="260"/>
        <v>20000</v>
      </c>
      <c r="L1311" s="25">
        <f>MAX(0,J1311*(1+inputs!$B$33)-MAX(0,inputs!$B$31*(K1311-inputs!$B$30)))</f>
        <v>47184.304999999986</v>
      </c>
      <c r="M1311" s="26">
        <f t="shared" si="261"/>
        <v>32322.222222222223</v>
      </c>
      <c r="N1311" s="25">
        <f>MAX(0,L1311*(1+inputs!$B$33)-MAX(0,inputs!$B$31*(M1311-inputs!$B$30)))</f>
        <v>46799.629574999977</v>
      </c>
      <c r="O1311" s="26">
        <f t="shared" si="262"/>
        <v>44644.444444444445</v>
      </c>
      <c r="P1311" s="25">
        <f>MAX(0,N1311*(1+inputs!$B$33)-MAX(0,inputs!$B$31*(O1311-inputs!$B$30)))</f>
        <v>45300.184018624968</v>
      </c>
      <c r="Q1311" s="26">
        <f t="shared" si="263"/>
        <v>56966.666666666664</v>
      </c>
      <c r="R1311" s="25">
        <f>MAX(0,P1311*(1+inputs!$B$33)-MAX(0,inputs!$B$31*(Q1311-inputs!$B$30)))</f>
        <v>42669.246778904337</v>
      </c>
      <c r="S1311" s="26">
        <f t="shared" si="264"/>
        <v>69288.888888888891</v>
      </c>
      <c r="T1311" s="25">
        <f>MAX(0,R1311*(1+inputs!$B$33)-MAX(0,inputs!$B$31*(S1311-inputs!$B$30)))</f>
        <v>38889.845480587894</v>
      </c>
      <c r="U1311" s="26">
        <f t="shared" si="265"/>
        <v>81611.111111111109</v>
      </c>
      <c r="V1311" s="25">
        <f>MAX(0,T1311*(1+inputs!$B$33)-MAX(0,inputs!$B$31*(U1311-inputs!$B$30)))</f>
        <v>33944.753162796704</v>
      </c>
      <c r="W1311" s="26">
        <f t="shared" si="266"/>
        <v>93933.333333333328</v>
      </c>
      <c r="X1311" s="25">
        <f>MAX(0,V1311*(1+inputs!$B$33)-MAX(0,inputs!$B$31*(W1311-inputs!$B$30)))</f>
        <v>27816.484460238655</v>
      </c>
      <c r="Y1311" s="26">
        <f t="shared" si="267"/>
        <v>106255.55555555556</v>
      </c>
      <c r="Z1311" s="25">
        <f>MAX(0,X1311*(1+inputs!$B$33)-MAX(0,inputs!$B$31*(Y1311-inputs!$B$30)))</f>
        <v>20487.291727142234</v>
      </c>
      <c r="AA1311" s="25">
        <f>MAX(0,Y1311*(1+inputs!$B$33)-MAX(0,inputs!$B$31*(Z1311-inputs!$B$30)))</f>
        <v>107822.0926334461</v>
      </c>
      <c r="AB1311" s="26">
        <f t="shared" si="268"/>
        <v>130900</v>
      </c>
      <c r="AC1311" s="25">
        <f>MAX(0,AA1311*(1+inputs!$B$33)-MAX(0,inputs!$B$31*(AB1311-inputs!$B$30)))</f>
        <v>99474.98402294777</v>
      </c>
      <c r="AD1311" s="26">
        <f>IF(inputs!$B$27="YES",MAX(0,inputs!$B$31*(AB1311-inputs!$B$30)),0)</f>
        <v>0</v>
      </c>
      <c r="AE1311" s="3">
        <f t="shared" si="269"/>
        <v>54352.05</v>
      </c>
      <c r="AF1311" s="1">
        <f t="shared" si="272"/>
        <v>0.47</v>
      </c>
      <c r="AG1311" s="8">
        <f t="shared" si="270"/>
        <v>76547.95</v>
      </c>
    </row>
    <row r="1312" spans="1:33" x14ac:dyDescent="0.2">
      <c r="A1312" s="11">
        <f t="shared" si="271"/>
        <v>131000</v>
      </c>
      <c r="B1312" s="15">
        <f>inputs!$C$3-MAX(0,MIN((calculations!A1312-inputs!$B$8)*0.5,inputs!$C$3))+IF(AND(inputs!$B$23="YES",A1312&lt;=inputs!$B$25),inputs!$B$24,0)</f>
        <v>0</v>
      </c>
      <c r="C1312" s="15">
        <f>MAX(0,MIN(A1312-B1312,inputs!$C$4)*inputs!$B$3)</f>
        <v>7540.2000000000007</v>
      </c>
      <c r="D1312" s="16">
        <f>MAX(0,(MIN(A1312,inputs!$C$5)-(inputs!$C$4+B1312))*inputs!$B$4)</f>
        <v>34975.599999999999</v>
      </c>
      <c r="E1312" s="16">
        <f>MAX(0, (calculations!A1312-inputs!$C$5)*inputs!$B$5)</f>
        <v>2637</v>
      </c>
      <c r="F1312" s="19">
        <f>MAX(0,inputs!$B$13*(MIN(calculations!A1312,inputs!$C$14)-inputs!$C$13))+MAX(0,inputs!$B$14*(calculations!A1312-inputs!$C$14))</f>
        <v>6609.85</v>
      </c>
      <c r="G1312" s="22">
        <f>MAX(MIN((calculations!A1312-inputs!$B$21)/10000,100%),0) * inputs!$B$18</f>
        <v>2636.4</v>
      </c>
      <c r="H1312" s="22">
        <f>IF(AND(inputs!$B$35="YES", calculations!A1312&gt;=inputs!$B$36,calculations!A1312&lt;inputs!$B$37),inputs!$B$38*MIN(2,inputs!$B$17),0)</f>
        <v>0</v>
      </c>
      <c r="I1312" s="25">
        <f>MIN(inputs!$B$32,A1312)</f>
        <v>20000</v>
      </c>
      <c r="J1312" s="25">
        <f>inputs!$B$29*(1+inputs!$B$33)-MAX(0,inputs!$B$31*(I1312-inputs!$B$30))</f>
        <v>46486.999999999993</v>
      </c>
      <c r="K1312" s="26">
        <f t="shared" si="260"/>
        <v>20000</v>
      </c>
      <c r="L1312" s="25">
        <f>MAX(0,J1312*(1+inputs!$B$33)-MAX(0,inputs!$B$31*(K1312-inputs!$B$30)))</f>
        <v>47184.304999999986</v>
      </c>
      <c r="M1312" s="26">
        <f t="shared" si="261"/>
        <v>32333.333333333336</v>
      </c>
      <c r="N1312" s="25">
        <f>MAX(0,L1312*(1+inputs!$B$33)-MAX(0,inputs!$B$31*(M1312-inputs!$B$30)))</f>
        <v>46798.629574999977</v>
      </c>
      <c r="O1312" s="26">
        <f t="shared" si="262"/>
        <v>44666.666666666672</v>
      </c>
      <c r="P1312" s="25">
        <f>MAX(0,N1312*(1+inputs!$B$33)-MAX(0,inputs!$B$31*(O1312-inputs!$B$30)))</f>
        <v>45297.169018624969</v>
      </c>
      <c r="Q1312" s="26">
        <f t="shared" si="263"/>
        <v>57000</v>
      </c>
      <c r="R1312" s="25">
        <f>MAX(0,P1312*(1+inputs!$B$33)-MAX(0,inputs!$B$31*(Q1312-inputs!$B$30)))</f>
        <v>42663.186553904336</v>
      </c>
      <c r="S1312" s="26">
        <f t="shared" si="264"/>
        <v>69333.333333333343</v>
      </c>
      <c r="T1312" s="25">
        <f>MAX(0,R1312*(1+inputs!$B$33)-MAX(0,inputs!$B$31*(S1312-inputs!$B$30)))</f>
        <v>38879.694352212893</v>
      </c>
      <c r="U1312" s="26">
        <f t="shared" si="265"/>
        <v>81666.666666666657</v>
      </c>
      <c r="V1312" s="25">
        <f>MAX(0,T1312*(1+inputs!$B$33)-MAX(0,inputs!$B$31*(U1312-inputs!$B$30)))</f>
        <v>33929.449767496088</v>
      </c>
      <c r="W1312" s="26">
        <f t="shared" si="266"/>
        <v>94000</v>
      </c>
      <c r="X1312" s="25">
        <f>MAX(0,V1312*(1+inputs!$B$33)-MAX(0,inputs!$B$31*(W1312-inputs!$B$30)))</f>
        <v>27794.951514008524</v>
      </c>
      <c r="Y1312" s="26">
        <f t="shared" si="267"/>
        <v>106333.33333333333</v>
      </c>
      <c r="Z1312" s="25">
        <f>MAX(0,X1312*(1+inputs!$B$33)-MAX(0,inputs!$B$31*(Y1312-inputs!$B$30)))</f>
        <v>20458.435786718652</v>
      </c>
      <c r="AA1312" s="25">
        <f>MAX(0,Y1312*(1+inputs!$B$33)-MAX(0,inputs!$B$31*(Z1312-inputs!$B$30)))</f>
        <v>107903.63411252864</v>
      </c>
      <c r="AB1312" s="26">
        <f t="shared" si="268"/>
        <v>131000</v>
      </c>
      <c r="AC1312" s="25">
        <f>MAX(0,AA1312*(1+inputs!$B$33)-MAX(0,inputs!$B$31*(AB1312-inputs!$B$30)))</f>
        <v>99548.748624216561</v>
      </c>
      <c r="AD1312" s="26">
        <f>IF(inputs!$B$27="YES",MAX(0,inputs!$B$31*(AB1312-inputs!$B$30)),0)</f>
        <v>0</v>
      </c>
      <c r="AE1312" s="3">
        <f t="shared" si="269"/>
        <v>54399.05</v>
      </c>
      <c r="AF1312" s="1">
        <f t="shared" si="272"/>
        <v>0.47</v>
      </c>
      <c r="AG1312" s="8">
        <f t="shared" si="270"/>
        <v>76600.95</v>
      </c>
    </row>
    <row r="1313" spans="1:33" x14ac:dyDescent="0.2">
      <c r="A1313" s="11">
        <f t="shared" si="271"/>
        <v>131100</v>
      </c>
      <c r="B1313" s="15">
        <f>inputs!$C$3-MAX(0,MIN((calculations!A1313-inputs!$B$8)*0.5,inputs!$C$3))+IF(AND(inputs!$B$23="YES",A1313&lt;=inputs!$B$25),inputs!$B$24,0)</f>
        <v>0</v>
      </c>
      <c r="C1313" s="15">
        <f>MAX(0,MIN(A1313-B1313,inputs!$C$4)*inputs!$B$3)</f>
        <v>7540.2000000000007</v>
      </c>
      <c r="D1313" s="16">
        <f>MAX(0,(MIN(A1313,inputs!$C$5)-(inputs!$C$4+B1313))*inputs!$B$4)</f>
        <v>34975.599999999999</v>
      </c>
      <c r="E1313" s="16">
        <f>MAX(0, (calculations!A1313-inputs!$C$5)*inputs!$B$5)</f>
        <v>2682</v>
      </c>
      <c r="F1313" s="19">
        <f>MAX(0,inputs!$B$13*(MIN(calculations!A1313,inputs!$C$14)-inputs!$C$13))+MAX(0,inputs!$B$14*(calculations!A1313-inputs!$C$14))</f>
        <v>6611.85</v>
      </c>
      <c r="G1313" s="22">
        <f>MAX(MIN((calculations!A1313-inputs!$B$21)/10000,100%),0) * inputs!$B$18</f>
        <v>2636.4</v>
      </c>
      <c r="H1313" s="22">
        <f>IF(AND(inputs!$B$35="YES", calculations!A1313&gt;=inputs!$B$36,calculations!A1313&lt;inputs!$B$37),inputs!$B$38*MIN(2,inputs!$B$17),0)</f>
        <v>0</v>
      </c>
      <c r="I1313" s="25">
        <f>MIN(inputs!$B$32,A1313)</f>
        <v>20000</v>
      </c>
      <c r="J1313" s="25">
        <f>inputs!$B$29*(1+inputs!$B$33)-MAX(0,inputs!$B$31*(I1313-inputs!$B$30))</f>
        <v>46486.999999999993</v>
      </c>
      <c r="K1313" s="26">
        <f t="shared" si="260"/>
        <v>20000</v>
      </c>
      <c r="L1313" s="25">
        <f>MAX(0,J1313*(1+inputs!$B$33)-MAX(0,inputs!$B$31*(K1313-inputs!$B$30)))</f>
        <v>47184.304999999986</v>
      </c>
      <c r="M1313" s="26">
        <f t="shared" si="261"/>
        <v>32344.444444444445</v>
      </c>
      <c r="N1313" s="25">
        <f>MAX(0,L1313*(1+inputs!$B$33)-MAX(0,inputs!$B$31*(M1313-inputs!$B$30)))</f>
        <v>46797.629574999977</v>
      </c>
      <c r="O1313" s="26">
        <f t="shared" si="262"/>
        <v>44688.888888888891</v>
      </c>
      <c r="P1313" s="25">
        <f>MAX(0,N1313*(1+inputs!$B$33)-MAX(0,inputs!$B$31*(O1313-inputs!$B$30)))</f>
        <v>45294.154018624969</v>
      </c>
      <c r="Q1313" s="26">
        <f t="shared" si="263"/>
        <v>57033.333333333336</v>
      </c>
      <c r="R1313" s="25">
        <f>MAX(0,P1313*(1+inputs!$B$33)-MAX(0,inputs!$B$31*(Q1313-inputs!$B$30)))</f>
        <v>42657.126328904335</v>
      </c>
      <c r="S1313" s="26">
        <f t="shared" si="264"/>
        <v>69377.777777777781</v>
      </c>
      <c r="T1313" s="25">
        <f>MAX(0,R1313*(1+inputs!$B$33)-MAX(0,inputs!$B$31*(S1313-inputs!$B$30)))</f>
        <v>38869.543223837893</v>
      </c>
      <c r="U1313" s="26">
        <f t="shared" si="265"/>
        <v>81722.222222222219</v>
      </c>
      <c r="V1313" s="25">
        <f>MAX(0,T1313*(1+inputs!$B$33)-MAX(0,inputs!$B$31*(U1313-inputs!$B$30)))</f>
        <v>33914.146372195457</v>
      </c>
      <c r="W1313" s="26">
        <f t="shared" si="266"/>
        <v>94066.666666666672</v>
      </c>
      <c r="X1313" s="25">
        <f>MAX(0,V1313*(1+inputs!$B$33)-MAX(0,inputs!$B$31*(W1313-inputs!$B$30)))</f>
        <v>27773.418567778383</v>
      </c>
      <c r="Y1313" s="26">
        <f t="shared" si="267"/>
        <v>106411.11111111111</v>
      </c>
      <c r="Z1313" s="25">
        <f>MAX(0,X1313*(1+inputs!$B$33)-MAX(0,inputs!$B$31*(Y1313-inputs!$B$30)))</f>
        <v>20429.579846295055</v>
      </c>
      <c r="AA1313" s="25">
        <f>MAX(0,Y1313*(1+inputs!$B$33)-MAX(0,inputs!$B$31*(Z1313-inputs!$B$30)))</f>
        <v>107985.17559161122</v>
      </c>
      <c r="AB1313" s="26">
        <f t="shared" si="268"/>
        <v>131100</v>
      </c>
      <c r="AC1313" s="25">
        <f>MAX(0,AA1313*(1+inputs!$B$33)-MAX(0,inputs!$B$31*(AB1313-inputs!$B$30)))</f>
        <v>99622.513225485367</v>
      </c>
      <c r="AD1313" s="26">
        <f>IF(inputs!$B$27="YES",MAX(0,inputs!$B$31*(AB1313-inputs!$B$30)),0)</f>
        <v>0</v>
      </c>
      <c r="AE1313" s="3">
        <f t="shared" si="269"/>
        <v>54446.05</v>
      </c>
      <c r="AF1313" s="1">
        <f t="shared" si="272"/>
        <v>0.47</v>
      </c>
      <c r="AG1313" s="8">
        <f t="shared" si="270"/>
        <v>76653.95</v>
      </c>
    </row>
    <row r="1314" spans="1:33" x14ac:dyDescent="0.2">
      <c r="A1314" s="11">
        <f t="shared" si="271"/>
        <v>131200</v>
      </c>
      <c r="B1314" s="15">
        <f>inputs!$C$3-MAX(0,MIN((calculations!A1314-inputs!$B$8)*0.5,inputs!$C$3))+IF(AND(inputs!$B$23="YES",A1314&lt;=inputs!$B$25),inputs!$B$24,0)</f>
        <v>0</v>
      </c>
      <c r="C1314" s="15">
        <f>MAX(0,MIN(A1314-B1314,inputs!$C$4)*inputs!$B$3)</f>
        <v>7540.2000000000007</v>
      </c>
      <c r="D1314" s="16">
        <f>MAX(0,(MIN(A1314,inputs!$C$5)-(inputs!$C$4+B1314))*inputs!$B$4)</f>
        <v>34975.599999999999</v>
      </c>
      <c r="E1314" s="16">
        <f>MAX(0, (calculations!A1314-inputs!$C$5)*inputs!$B$5)</f>
        <v>2727</v>
      </c>
      <c r="F1314" s="19">
        <f>MAX(0,inputs!$B$13*(MIN(calculations!A1314,inputs!$C$14)-inputs!$C$13))+MAX(0,inputs!$B$14*(calculations!A1314-inputs!$C$14))</f>
        <v>6613.85</v>
      </c>
      <c r="G1314" s="22">
        <f>MAX(MIN((calculations!A1314-inputs!$B$21)/10000,100%),0) * inputs!$B$18</f>
        <v>2636.4</v>
      </c>
      <c r="H1314" s="22">
        <f>IF(AND(inputs!$B$35="YES", calculations!A1314&gt;=inputs!$B$36,calculations!A1314&lt;inputs!$B$37),inputs!$B$38*MIN(2,inputs!$B$17),0)</f>
        <v>0</v>
      </c>
      <c r="I1314" s="25">
        <f>MIN(inputs!$B$32,A1314)</f>
        <v>20000</v>
      </c>
      <c r="J1314" s="25">
        <f>inputs!$B$29*(1+inputs!$B$33)-MAX(0,inputs!$B$31*(I1314-inputs!$B$30))</f>
        <v>46486.999999999993</v>
      </c>
      <c r="K1314" s="26">
        <f t="shared" si="260"/>
        <v>20000</v>
      </c>
      <c r="L1314" s="25">
        <f>MAX(0,J1314*(1+inputs!$B$33)-MAX(0,inputs!$B$31*(K1314-inputs!$B$30)))</f>
        <v>47184.304999999986</v>
      </c>
      <c r="M1314" s="26">
        <f t="shared" si="261"/>
        <v>32355.555555555555</v>
      </c>
      <c r="N1314" s="25">
        <f>MAX(0,L1314*(1+inputs!$B$33)-MAX(0,inputs!$B$31*(M1314-inputs!$B$30)))</f>
        <v>46796.629574999977</v>
      </c>
      <c r="O1314" s="26">
        <f t="shared" si="262"/>
        <v>44711.111111111109</v>
      </c>
      <c r="P1314" s="25">
        <f>MAX(0,N1314*(1+inputs!$B$33)-MAX(0,inputs!$B$31*(O1314-inputs!$B$30)))</f>
        <v>45291.13901862497</v>
      </c>
      <c r="Q1314" s="26">
        <f t="shared" si="263"/>
        <v>57066.666666666664</v>
      </c>
      <c r="R1314" s="25">
        <f>MAX(0,P1314*(1+inputs!$B$33)-MAX(0,inputs!$B$31*(Q1314-inputs!$B$30)))</f>
        <v>42651.066103904341</v>
      </c>
      <c r="S1314" s="26">
        <f t="shared" si="264"/>
        <v>69422.222222222219</v>
      </c>
      <c r="T1314" s="25">
        <f>MAX(0,R1314*(1+inputs!$B$33)-MAX(0,inputs!$B$31*(S1314-inputs!$B$30)))</f>
        <v>38859.392095462899</v>
      </c>
      <c r="U1314" s="26">
        <f t="shared" si="265"/>
        <v>81777.777777777781</v>
      </c>
      <c r="V1314" s="25">
        <f>MAX(0,T1314*(1+inputs!$B$33)-MAX(0,inputs!$B$31*(U1314-inputs!$B$30)))</f>
        <v>33898.842976894834</v>
      </c>
      <c r="W1314" s="26">
        <f t="shared" si="266"/>
        <v>94133.333333333328</v>
      </c>
      <c r="X1314" s="25">
        <f>MAX(0,V1314*(1+inputs!$B$33)-MAX(0,inputs!$B$31*(W1314-inputs!$B$30)))</f>
        <v>27751.885621548256</v>
      </c>
      <c r="Y1314" s="26">
        <f t="shared" si="267"/>
        <v>106488.88888888889</v>
      </c>
      <c r="Z1314" s="25">
        <f>MAX(0,X1314*(1+inputs!$B$33)-MAX(0,inputs!$B$31*(Y1314-inputs!$B$30)))</f>
        <v>20400.723905871477</v>
      </c>
      <c r="AA1314" s="25">
        <f>MAX(0,Y1314*(1+inputs!$B$33)-MAX(0,inputs!$B$31*(Z1314-inputs!$B$30)))</f>
        <v>108066.71707069379</v>
      </c>
      <c r="AB1314" s="26">
        <f t="shared" si="268"/>
        <v>131200</v>
      </c>
      <c r="AC1314" s="25">
        <f>MAX(0,AA1314*(1+inputs!$B$33)-MAX(0,inputs!$B$31*(AB1314-inputs!$B$30)))</f>
        <v>99696.277826754187</v>
      </c>
      <c r="AD1314" s="26">
        <f>IF(inputs!$B$27="YES",MAX(0,inputs!$B$31*(AB1314-inputs!$B$30)),0)</f>
        <v>0</v>
      </c>
      <c r="AE1314" s="3">
        <f t="shared" si="269"/>
        <v>54493.05</v>
      </c>
      <c r="AF1314" s="1">
        <f t="shared" si="272"/>
        <v>0.47</v>
      </c>
      <c r="AG1314" s="8">
        <f t="shared" si="270"/>
        <v>76706.95</v>
      </c>
    </row>
    <row r="1315" spans="1:33" x14ac:dyDescent="0.2">
      <c r="A1315" s="11">
        <f t="shared" si="271"/>
        <v>131300</v>
      </c>
      <c r="B1315" s="15">
        <f>inputs!$C$3-MAX(0,MIN((calculations!A1315-inputs!$B$8)*0.5,inputs!$C$3))+IF(AND(inputs!$B$23="YES",A1315&lt;=inputs!$B$25),inputs!$B$24,0)</f>
        <v>0</v>
      </c>
      <c r="C1315" s="15">
        <f>MAX(0,MIN(A1315-B1315,inputs!$C$4)*inputs!$B$3)</f>
        <v>7540.2000000000007</v>
      </c>
      <c r="D1315" s="16">
        <f>MAX(0,(MIN(A1315,inputs!$C$5)-(inputs!$C$4+B1315))*inputs!$B$4)</f>
        <v>34975.599999999999</v>
      </c>
      <c r="E1315" s="16">
        <f>MAX(0, (calculations!A1315-inputs!$C$5)*inputs!$B$5)</f>
        <v>2772</v>
      </c>
      <c r="F1315" s="19">
        <f>MAX(0,inputs!$B$13*(MIN(calculations!A1315,inputs!$C$14)-inputs!$C$13))+MAX(0,inputs!$B$14*(calculations!A1315-inputs!$C$14))</f>
        <v>6615.85</v>
      </c>
      <c r="G1315" s="22">
        <f>MAX(MIN((calculations!A1315-inputs!$B$21)/10000,100%),0) * inputs!$B$18</f>
        <v>2636.4</v>
      </c>
      <c r="H1315" s="22">
        <f>IF(AND(inputs!$B$35="YES", calculations!A1315&gt;=inputs!$B$36,calculations!A1315&lt;inputs!$B$37),inputs!$B$38*MIN(2,inputs!$B$17),0)</f>
        <v>0</v>
      </c>
      <c r="I1315" s="25">
        <f>MIN(inputs!$B$32,A1315)</f>
        <v>20000</v>
      </c>
      <c r="J1315" s="25">
        <f>inputs!$B$29*(1+inputs!$B$33)-MAX(0,inputs!$B$31*(I1315-inputs!$B$30))</f>
        <v>46486.999999999993</v>
      </c>
      <c r="K1315" s="26">
        <f t="shared" si="260"/>
        <v>20000</v>
      </c>
      <c r="L1315" s="25">
        <f>MAX(0,J1315*(1+inputs!$B$33)-MAX(0,inputs!$B$31*(K1315-inputs!$B$30)))</f>
        <v>47184.304999999986</v>
      </c>
      <c r="M1315" s="26">
        <f t="shared" si="261"/>
        <v>32366.666666666664</v>
      </c>
      <c r="N1315" s="25">
        <f>MAX(0,L1315*(1+inputs!$B$33)-MAX(0,inputs!$B$31*(M1315-inputs!$B$30)))</f>
        <v>46795.629574999977</v>
      </c>
      <c r="O1315" s="26">
        <f t="shared" si="262"/>
        <v>44733.333333333328</v>
      </c>
      <c r="P1315" s="25">
        <f>MAX(0,N1315*(1+inputs!$B$33)-MAX(0,inputs!$B$31*(O1315-inputs!$B$30)))</f>
        <v>45288.124018624971</v>
      </c>
      <c r="Q1315" s="26">
        <f t="shared" si="263"/>
        <v>57100</v>
      </c>
      <c r="R1315" s="25">
        <f>MAX(0,P1315*(1+inputs!$B$33)-MAX(0,inputs!$B$31*(Q1315-inputs!$B$30)))</f>
        <v>42645.00587890434</v>
      </c>
      <c r="S1315" s="26">
        <f t="shared" si="264"/>
        <v>69466.666666666657</v>
      </c>
      <c r="T1315" s="25">
        <f>MAX(0,R1315*(1+inputs!$B$33)-MAX(0,inputs!$B$31*(S1315-inputs!$B$30)))</f>
        <v>38849.240967087899</v>
      </c>
      <c r="U1315" s="26">
        <f t="shared" si="265"/>
        <v>81833.333333333343</v>
      </c>
      <c r="V1315" s="25">
        <f>MAX(0,T1315*(1+inputs!$B$33)-MAX(0,inputs!$B$31*(U1315-inputs!$B$30)))</f>
        <v>33883.53958159421</v>
      </c>
      <c r="W1315" s="26">
        <f t="shared" si="266"/>
        <v>94200</v>
      </c>
      <c r="X1315" s="25">
        <f>MAX(0,V1315*(1+inputs!$B$33)-MAX(0,inputs!$B$31*(W1315-inputs!$B$30)))</f>
        <v>27730.352675318125</v>
      </c>
      <c r="Y1315" s="26">
        <f t="shared" si="267"/>
        <v>106566.66666666667</v>
      </c>
      <c r="Z1315" s="25">
        <f>MAX(0,X1315*(1+inputs!$B$33)-MAX(0,inputs!$B$31*(Y1315-inputs!$B$30)))</f>
        <v>20371.867965447891</v>
      </c>
      <c r="AA1315" s="25">
        <f>MAX(0,Y1315*(1+inputs!$B$33)-MAX(0,inputs!$B$31*(Z1315-inputs!$B$30)))</f>
        <v>108148.25854977635</v>
      </c>
      <c r="AB1315" s="26">
        <f t="shared" si="268"/>
        <v>131300</v>
      </c>
      <c r="AC1315" s="25">
        <f>MAX(0,AA1315*(1+inputs!$B$33)-MAX(0,inputs!$B$31*(AB1315-inputs!$B$30)))</f>
        <v>99770.042428022978</v>
      </c>
      <c r="AD1315" s="26">
        <f>IF(inputs!$B$27="YES",MAX(0,inputs!$B$31*(AB1315-inputs!$B$30)),0)</f>
        <v>0</v>
      </c>
      <c r="AE1315" s="3">
        <f t="shared" si="269"/>
        <v>54540.05</v>
      </c>
      <c r="AF1315" s="1">
        <f t="shared" si="272"/>
        <v>0.47</v>
      </c>
      <c r="AG1315" s="8">
        <f t="shared" si="270"/>
        <v>76759.95</v>
      </c>
    </row>
    <row r="1316" spans="1:33" x14ac:dyDescent="0.2">
      <c r="A1316" s="11">
        <f t="shared" si="271"/>
        <v>131400</v>
      </c>
      <c r="B1316" s="15">
        <f>inputs!$C$3-MAX(0,MIN((calculations!A1316-inputs!$B$8)*0.5,inputs!$C$3))+IF(AND(inputs!$B$23="YES",A1316&lt;=inputs!$B$25),inputs!$B$24,0)</f>
        <v>0</v>
      </c>
      <c r="C1316" s="15">
        <f>MAX(0,MIN(A1316-B1316,inputs!$C$4)*inputs!$B$3)</f>
        <v>7540.2000000000007</v>
      </c>
      <c r="D1316" s="16">
        <f>MAX(0,(MIN(A1316,inputs!$C$5)-(inputs!$C$4+B1316))*inputs!$B$4)</f>
        <v>34975.599999999999</v>
      </c>
      <c r="E1316" s="16">
        <f>MAX(0, (calculations!A1316-inputs!$C$5)*inputs!$B$5)</f>
        <v>2817</v>
      </c>
      <c r="F1316" s="19">
        <f>MAX(0,inputs!$B$13*(MIN(calculations!A1316,inputs!$C$14)-inputs!$C$13))+MAX(0,inputs!$B$14*(calculations!A1316-inputs!$C$14))</f>
        <v>6617.85</v>
      </c>
      <c r="G1316" s="22">
        <f>MAX(MIN((calculations!A1316-inputs!$B$21)/10000,100%),0) * inputs!$B$18</f>
        <v>2636.4</v>
      </c>
      <c r="H1316" s="22">
        <f>IF(AND(inputs!$B$35="YES", calculations!A1316&gt;=inputs!$B$36,calculations!A1316&lt;inputs!$B$37),inputs!$B$38*MIN(2,inputs!$B$17),0)</f>
        <v>0</v>
      </c>
      <c r="I1316" s="25">
        <f>MIN(inputs!$B$32,A1316)</f>
        <v>20000</v>
      </c>
      <c r="J1316" s="25">
        <f>inputs!$B$29*(1+inputs!$B$33)-MAX(0,inputs!$B$31*(I1316-inputs!$B$30))</f>
        <v>46486.999999999993</v>
      </c>
      <c r="K1316" s="26">
        <f t="shared" si="260"/>
        <v>20000</v>
      </c>
      <c r="L1316" s="25">
        <f>MAX(0,J1316*(1+inputs!$B$33)-MAX(0,inputs!$B$31*(K1316-inputs!$B$30)))</f>
        <v>47184.304999999986</v>
      </c>
      <c r="M1316" s="26">
        <f t="shared" si="261"/>
        <v>32377.777777777777</v>
      </c>
      <c r="N1316" s="25">
        <f>MAX(0,L1316*(1+inputs!$B$33)-MAX(0,inputs!$B$31*(M1316-inputs!$B$30)))</f>
        <v>46794.629574999977</v>
      </c>
      <c r="O1316" s="26">
        <f t="shared" si="262"/>
        <v>44755.555555555555</v>
      </c>
      <c r="P1316" s="25">
        <f>MAX(0,N1316*(1+inputs!$B$33)-MAX(0,inputs!$B$31*(O1316-inputs!$B$30)))</f>
        <v>45285.109018624971</v>
      </c>
      <c r="Q1316" s="26">
        <f t="shared" si="263"/>
        <v>57133.333333333336</v>
      </c>
      <c r="R1316" s="25">
        <f>MAX(0,P1316*(1+inputs!$B$33)-MAX(0,inputs!$B$31*(Q1316-inputs!$B$30)))</f>
        <v>42638.945653904339</v>
      </c>
      <c r="S1316" s="26">
        <f t="shared" si="264"/>
        <v>69511.111111111109</v>
      </c>
      <c r="T1316" s="25">
        <f>MAX(0,R1316*(1+inputs!$B$33)-MAX(0,inputs!$B$31*(S1316-inputs!$B$30)))</f>
        <v>38839.089838712898</v>
      </c>
      <c r="U1316" s="26">
        <f t="shared" si="265"/>
        <v>81888.888888888891</v>
      </c>
      <c r="V1316" s="25">
        <f>MAX(0,T1316*(1+inputs!$B$33)-MAX(0,inputs!$B$31*(U1316-inputs!$B$30)))</f>
        <v>33868.236186293587</v>
      </c>
      <c r="W1316" s="26">
        <f t="shared" si="266"/>
        <v>94266.666666666672</v>
      </c>
      <c r="X1316" s="25">
        <f>MAX(0,V1316*(1+inputs!$B$33)-MAX(0,inputs!$B$31*(W1316-inputs!$B$30)))</f>
        <v>27708.819729087983</v>
      </c>
      <c r="Y1316" s="26">
        <f t="shared" si="267"/>
        <v>106644.44444444444</v>
      </c>
      <c r="Z1316" s="25">
        <f>MAX(0,X1316*(1+inputs!$B$33)-MAX(0,inputs!$B$31*(Y1316-inputs!$B$30)))</f>
        <v>20343.012025024302</v>
      </c>
      <c r="AA1316" s="25">
        <f>MAX(0,Y1316*(1+inputs!$B$33)-MAX(0,inputs!$B$31*(Z1316-inputs!$B$30)))</f>
        <v>108229.80002885891</v>
      </c>
      <c r="AB1316" s="26">
        <f t="shared" si="268"/>
        <v>131400</v>
      </c>
      <c r="AC1316" s="25">
        <f>MAX(0,AA1316*(1+inputs!$B$33)-MAX(0,inputs!$B$31*(AB1316-inputs!$B$30)))</f>
        <v>99843.807029291784</v>
      </c>
      <c r="AD1316" s="26">
        <f>IF(inputs!$B$27="YES",MAX(0,inputs!$B$31*(AB1316-inputs!$B$30)),0)</f>
        <v>0</v>
      </c>
      <c r="AE1316" s="3">
        <f t="shared" si="269"/>
        <v>54587.05</v>
      </c>
      <c r="AF1316" s="1">
        <f t="shared" si="272"/>
        <v>0.47</v>
      </c>
      <c r="AG1316" s="8">
        <f t="shared" si="270"/>
        <v>76812.95</v>
      </c>
    </row>
    <row r="1317" spans="1:33" x14ac:dyDescent="0.2">
      <c r="A1317" s="11">
        <f t="shared" si="271"/>
        <v>131500</v>
      </c>
      <c r="B1317" s="15">
        <f>inputs!$C$3-MAX(0,MIN((calculations!A1317-inputs!$B$8)*0.5,inputs!$C$3))+IF(AND(inputs!$B$23="YES",A1317&lt;=inputs!$B$25),inputs!$B$24,0)</f>
        <v>0</v>
      </c>
      <c r="C1317" s="15">
        <f>MAX(0,MIN(A1317-B1317,inputs!$C$4)*inputs!$B$3)</f>
        <v>7540.2000000000007</v>
      </c>
      <c r="D1317" s="16">
        <f>MAX(0,(MIN(A1317,inputs!$C$5)-(inputs!$C$4+B1317))*inputs!$B$4)</f>
        <v>34975.599999999999</v>
      </c>
      <c r="E1317" s="16">
        <f>MAX(0, (calculations!A1317-inputs!$C$5)*inputs!$B$5)</f>
        <v>2862</v>
      </c>
      <c r="F1317" s="19">
        <f>MAX(0,inputs!$B$13*(MIN(calculations!A1317,inputs!$C$14)-inputs!$C$13))+MAX(0,inputs!$B$14*(calculations!A1317-inputs!$C$14))</f>
        <v>6619.85</v>
      </c>
      <c r="G1317" s="22">
        <f>MAX(MIN((calculations!A1317-inputs!$B$21)/10000,100%),0) * inputs!$B$18</f>
        <v>2636.4</v>
      </c>
      <c r="H1317" s="22">
        <f>IF(AND(inputs!$B$35="YES", calculations!A1317&gt;=inputs!$B$36,calculations!A1317&lt;inputs!$B$37),inputs!$B$38*MIN(2,inputs!$B$17),0)</f>
        <v>0</v>
      </c>
      <c r="I1317" s="25">
        <f>MIN(inputs!$B$32,A1317)</f>
        <v>20000</v>
      </c>
      <c r="J1317" s="25">
        <f>inputs!$B$29*(1+inputs!$B$33)-MAX(0,inputs!$B$31*(I1317-inputs!$B$30))</f>
        <v>46486.999999999993</v>
      </c>
      <c r="K1317" s="26">
        <f t="shared" si="260"/>
        <v>20000</v>
      </c>
      <c r="L1317" s="25">
        <f>MAX(0,J1317*(1+inputs!$B$33)-MAX(0,inputs!$B$31*(K1317-inputs!$B$30)))</f>
        <v>47184.304999999986</v>
      </c>
      <c r="M1317" s="26">
        <f t="shared" si="261"/>
        <v>32388.888888888891</v>
      </c>
      <c r="N1317" s="25">
        <f>MAX(0,L1317*(1+inputs!$B$33)-MAX(0,inputs!$B$31*(M1317-inputs!$B$30)))</f>
        <v>46793.629574999977</v>
      </c>
      <c r="O1317" s="26">
        <f t="shared" si="262"/>
        <v>44777.777777777781</v>
      </c>
      <c r="P1317" s="25">
        <f>MAX(0,N1317*(1+inputs!$B$33)-MAX(0,inputs!$B$31*(O1317-inputs!$B$30)))</f>
        <v>45282.094018624972</v>
      </c>
      <c r="Q1317" s="26">
        <f t="shared" si="263"/>
        <v>57166.666666666664</v>
      </c>
      <c r="R1317" s="25">
        <f>MAX(0,P1317*(1+inputs!$B$33)-MAX(0,inputs!$B$31*(Q1317-inputs!$B$30)))</f>
        <v>42632.885428904337</v>
      </c>
      <c r="S1317" s="26">
        <f t="shared" si="264"/>
        <v>69555.555555555562</v>
      </c>
      <c r="T1317" s="25">
        <f>MAX(0,R1317*(1+inputs!$B$33)-MAX(0,inputs!$B$31*(S1317-inputs!$B$30)))</f>
        <v>38828.938710337898</v>
      </c>
      <c r="U1317" s="26">
        <f t="shared" si="265"/>
        <v>81944.444444444438</v>
      </c>
      <c r="V1317" s="25">
        <f>MAX(0,T1317*(1+inputs!$B$33)-MAX(0,inputs!$B$31*(U1317-inputs!$B$30)))</f>
        <v>33852.932790992963</v>
      </c>
      <c r="W1317" s="26">
        <f t="shared" si="266"/>
        <v>94333.333333333328</v>
      </c>
      <c r="X1317" s="25">
        <f>MAX(0,V1317*(1+inputs!$B$33)-MAX(0,inputs!$B$31*(W1317-inputs!$B$30)))</f>
        <v>27687.286782857856</v>
      </c>
      <c r="Y1317" s="26">
        <f t="shared" si="267"/>
        <v>106722.22222222222</v>
      </c>
      <c r="Z1317" s="25">
        <f>MAX(0,X1317*(1+inputs!$B$33)-MAX(0,inputs!$B$31*(Y1317-inputs!$B$30)))</f>
        <v>20314.156084600723</v>
      </c>
      <c r="AA1317" s="25">
        <f>MAX(0,Y1317*(1+inputs!$B$33)-MAX(0,inputs!$B$31*(Z1317-inputs!$B$30)))</f>
        <v>108311.34150794148</v>
      </c>
      <c r="AB1317" s="26">
        <f t="shared" si="268"/>
        <v>131500</v>
      </c>
      <c r="AC1317" s="25">
        <f>MAX(0,AA1317*(1+inputs!$B$33)-MAX(0,inputs!$B$31*(AB1317-inputs!$B$30)))</f>
        <v>99917.571630560589</v>
      </c>
      <c r="AD1317" s="26">
        <f>IF(inputs!$B$27="YES",MAX(0,inputs!$B$31*(AB1317-inputs!$B$30)),0)</f>
        <v>0</v>
      </c>
      <c r="AE1317" s="3">
        <f t="shared" si="269"/>
        <v>54634.05</v>
      </c>
      <c r="AF1317" s="1">
        <f t="shared" si="272"/>
        <v>0.47</v>
      </c>
      <c r="AG1317" s="8">
        <f t="shared" si="270"/>
        <v>76865.95</v>
      </c>
    </row>
    <row r="1318" spans="1:33" x14ac:dyDescent="0.2">
      <c r="A1318" s="11">
        <f t="shared" si="271"/>
        <v>131600</v>
      </c>
      <c r="B1318" s="15">
        <f>inputs!$C$3-MAX(0,MIN((calculations!A1318-inputs!$B$8)*0.5,inputs!$C$3))+IF(AND(inputs!$B$23="YES",A1318&lt;=inputs!$B$25),inputs!$B$24,0)</f>
        <v>0</v>
      </c>
      <c r="C1318" s="15">
        <f>MAX(0,MIN(A1318-B1318,inputs!$C$4)*inputs!$B$3)</f>
        <v>7540.2000000000007</v>
      </c>
      <c r="D1318" s="16">
        <f>MAX(0,(MIN(A1318,inputs!$C$5)-(inputs!$C$4+B1318))*inputs!$B$4)</f>
        <v>34975.599999999999</v>
      </c>
      <c r="E1318" s="16">
        <f>MAX(0, (calculations!A1318-inputs!$C$5)*inputs!$B$5)</f>
        <v>2907</v>
      </c>
      <c r="F1318" s="19">
        <f>MAX(0,inputs!$B$13*(MIN(calculations!A1318,inputs!$C$14)-inputs!$C$13))+MAX(0,inputs!$B$14*(calculations!A1318-inputs!$C$14))</f>
        <v>6621.85</v>
      </c>
      <c r="G1318" s="22">
        <f>MAX(MIN((calculations!A1318-inputs!$B$21)/10000,100%),0) * inputs!$B$18</f>
        <v>2636.4</v>
      </c>
      <c r="H1318" s="22">
        <f>IF(AND(inputs!$B$35="YES", calculations!A1318&gt;=inputs!$B$36,calculations!A1318&lt;inputs!$B$37),inputs!$B$38*MIN(2,inputs!$B$17),0)</f>
        <v>0</v>
      </c>
      <c r="I1318" s="25">
        <f>MIN(inputs!$B$32,A1318)</f>
        <v>20000</v>
      </c>
      <c r="J1318" s="25">
        <f>inputs!$B$29*(1+inputs!$B$33)-MAX(0,inputs!$B$31*(I1318-inputs!$B$30))</f>
        <v>46486.999999999993</v>
      </c>
      <c r="K1318" s="26">
        <f t="shared" si="260"/>
        <v>20000</v>
      </c>
      <c r="L1318" s="25">
        <f>MAX(0,J1318*(1+inputs!$B$33)-MAX(0,inputs!$B$31*(K1318-inputs!$B$30)))</f>
        <v>47184.304999999986</v>
      </c>
      <c r="M1318" s="26">
        <f t="shared" si="261"/>
        <v>32400</v>
      </c>
      <c r="N1318" s="25">
        <f>MAX(0,L1318*(1+inputs!$B$33)-MAX(0,inputs!$B$31*(M1318-inputs!$B$30)))</f>
        <v>46792.629574999977</v>
      </c>
      <c r="O1318" s="26">
        <f t="shared" si="262"/>
        <v>44800</v>
      </c>
      <c r="P1318" s="25">
        <f>MAX(0,N1318*(1+inputs!$B$33)-MAX(0,inputs!$B$31*(O1318-inputs!$B$30)))</f>
        <v>45279.079018624972</v>
      </c>
      <c r="Q1318" s="26">
        <f t="shared" si="263"/>
        <v>57200</v>
      </c>
      <c r="R1318" s="25">
        <f>MAX(0,P1318*(1+inputs!$B$33)-MAX(0,inputs!$B$31*(Q1318-inputs!$B$30)))</f>
        <v>42626.825203904344</v>
      </c>
      <c r="S1318" s="26">
        <f t="shared" si="264"/>
        <v>69600</v>
      </c>
      <c r="T1318" s="25">
        <f>MAX(0,R1318*(1+inputs!$B$33)-MAX(0,inputs!$B$31*(S1318-inputs!$B$30)))</f>
        <v>38818.787581962904</v>
      </c>
      <c r="U1318" s="26">
        <f t="shared" si="265"/>
        <v>82000</v>
      </c>
      <c r="V1318" s="25">
        <f>MAX(0,T1318*(1+inputs!$B$33)-MAX(0,inputs!$B$31*(U1318-inputs!$B$30)))</f>
        <v>33837.62939569234</v>
      </c>
      <c r="W1318" s="26">
        <f t="shared" si="266"/>
        <v>94400</v>
      </c>
      <c r="X1318" s="25">
        <f>MAX(0,V1318*(1+inputs!$B$33)-MAX(0,inputs!$B$31*(W1318-inputs!$B$30)))</f>
        <v>27665.753836627726</v>
      </c>
      <c r="Y1318" s="26">
        <f t="shared" si="267"/>
        <v>106800</v>
      </c>
      <c r="Z1318" s="25">
        <f>MAX(0,X1318*(1+inputs!$B$33)-MAX(0,inputs!$B$31*(Y1318-inputs!$B$30)))</f>
        <v>20285.300144177141</v>
      </c>
      <c r="AA1318" s="25">
        <f>MAX(0,Y1318*(1+inputs!$B$33)-MAX(0,inputs!$B$31*(Z1318-inputs!$B$30)))</f>
        <v>108392.88298702404</v>
      </c>
      <c r="AB1318" s="26">
        <f t="shared" si="268"/>
        <v>131600</v>
      </c>
      <c r="AC1318" s="25">
        <f>MAX(0,AA1318*(1+inputs!$B$33)-MAX(0,inputs!$B$31*(AB1318-inputs!$B$30)))</f>
        <v>99991.336231829395</v>
      </c>
      <c r="AD1318" s="26">
        <f>IF(inputs!$B$27="YES",MAX(0,inputs!$B$31*(AB1318-inputs!$B$30)),0)</f>
        <v>0</v>
      </c>
      <c r="AE1318" s="3">
        <f t="shared" si="269"/>
        <v>54681.05</v>
      </c>
      <c r="AF1318" s="1">
        <f t="shared" si="272"/>
        <v>0.47</v>
      </c>
      <c r="AG1318" s="8">
        <f t="shared" si="270"/>
        <v>76918.95</v>
      </c>
    </row>
    <row r="1319" spans="1:33" x14ac:dyDescent="0.2">
      <c r="A1319" s="11">
        <f t="shared" si="271"/>
        <v>131700</v>
      </c>
      <c r="B1319" s="15">
        <f>inputs!$C$3-MAX(0,MIN((calculations!A1319-inputs!$B$8)*0.5,inputs!$C$3))+IF(AND(inputs!$B$23="YES",A1319&lt;=inputs!$B$25),inputs!$B$24,0)</f>
        <v>0</v>
      </c>
      <c r="C1319" s="15">
        <f>MAX(0,MIN(A1319-B1319,inputs!$C$4)*inputs!$B$3)</f>
        <v>7540.2000000000007</v>
      </c>
      <c r="D1319" s="16">
        <f>MAX(0,(MIN(A1319,inputs!$C$5)-(inputs!$C$4+B1319))*inputs!$B$4)</f>
        <v>34975.599999999999</v>
      </c>
      <c r="E1319" s="16">
        <f>MAX(0, (calculations!A1319-inputs!$C$5)*inputs!$B$5)</f>
        <v>2952</v>
      </c>
      <c r="F1319" s="19">
        <f>MAX(0,inputs!$B$13*(MIN(calculations!A1319,inputs!$C$14)-inputs!$C$13))+MAX(0,inputs!$B$14*(calculations!A1319-inputs!$C$14))</f>
        <v>6623.85</v>
      </c>
      <c r="G1319" s="22">
        <f>MAX(MIN((calculations!A1319-inputs!$B$21)/10000,100%),0) * inputs!$B$18</f>
        <v>2636.4</v>
      </c>
      <c r="H1319" s="22">
        <f>IF(AND(inputs!$B$35="YES", calculations!A1319&gt;=inputs!$B$36,calculations!A1319&lt;inputs!$B$37),inputs!$B$38*MIN(2,inputs!$B$17),0)</f>
        <v>0</v>
      </c>
      <c r="I1319" s="25">
        <f>MIN(inputs!$B$32,A1319)</f>
        <v>20000</v>
      </c>
      <c r="J1319" s="25">
        <f>inputs!$B$29*(1+inputs!$B$33)-MAX(0,inputs!$B$31*(I1319-inputs!$B$30))</f>
        <v>46486.999999999993</v>
      </c>
      <c r="K1319" s="26">
        <f t="shared" si="260"/>
        <v>20000</v>
      </c>
      <c r="L1319" s="25">
        <f>MAX(0,J1319*(1+inputs!$B$33)-MAX(0,inputs!$B$31*(K1319-inputs!$B$30)))</f>
        <v>47184.304999999986</v>
      </c>
      <c r="M1319" s="26">
        <f t="shared" si="261"/>
        <v>32411.111111111109</v>
      </c>
      <c r="N1319" s="25">
        <f>MAX(0,L1319*(1+inputs!$B$33)-MAX(0,inputs!$B$31*(M1319-inputs!$B$30)))</f>
        <v>46791.629574999977</v>
      </c>
      <c r="O1319" s="26">
        <f t="shared" si="262"/>
        <v>44822.222222222219</v>
      </c>
      <c r="P1319" s="25">
        <f>MAX(0,N1319*(1+inputs!$B$33)-MAX(0,inputs!$B$31*(O1319-inputs!$B$30)))</f>
        <v>45276.064018624973</v>
      </c>
      <c r="Q1319" s="26">
        <f t="shared" si="263"/>
        <v>57233.333333333336</v>
      </c>
      <c r="R1319" s="25">
        <f>MAX(0,P1319*(1+inputs!$B$33)-MAX(0,inputs!$B$31*(Q1319-inputs!$B$30)))</f>
        <v>42620.764978904343</v>
      </c>
      <c r="S1319" s="26">
        <f t="shared" si="264"/>
        <v>69644.444444444438</v>
      </c>
      <c r="T1319" s="25">
        <f>MAX(0,R1319*(1+inputs!$B$33)-MAX(0,inputs!$B$31*(S1319-inputs!$B$30)))</f>
        <v>38808.636453587904</v>
      </c>
      <c r="U1319" s="26">
        <f t="shared" si="265"/>
        <v>82055.555555555562</v>
      </c>
      <c r="V1319" s="25">
        <f>MAX(0,T1319*(1+inputs!$B$33)-MAX(0,inputs!$B$31*(U1319-inputs!$B$30)))</f>
        <v>33822.326000391717</v>
      </c>
      <c r="W1319" s="26">
        <f t="shared" si="266"/>
        <v>94466.666666666672</v>
      </c>
      <c r="X1319" s="25">
        <f>MAX(0,V1319*(1+inputs!$B$33)-MAX(0,inputs!$B$31*(W1319-inputs!$B$30)))</f>
        <v>27644.220890397584</v>
      </c>
      <c r="Y1319" s="26">
        <f t="shared" si="267"/>
        <v>106877.77777777778</v>
      </c>
      <c r="Z1319" s="25">
        <f>MAX(0,X1319*(1+inputs!$B$33)-MAX(0,inputs!$B$31*(Y1319-inputs!$B$30)))</f>
        <v>20256.444203753548</v>
      </c>
      <c r="AA1319" s="25">
        <f>MAX(0,Y1319*(1+inputs!$B$33)-MAX(0,inputs!$B$31*(Z1319-inputs!$B$30)))</f>
        <v>108474.42446610662</v>
      </c>
      <c r="AB1319" s="26">
        <f t="shared" si="268"/>
        <v>131700</v>
      </c>
      <c r="AC1319" s="25">
        <f>MAX(0,AA1319*(1+inputs!$B$33)-MAX(0,inputs!$B$31*(AB1319-inputs!$B$30)))</f>
        <v>100065.1008330982</v>
      </c>
      <c r="AD1319" s="26">
        <f>IF(inputs!$B$27="YES",MAX(0,inputs!$B$31*(AB1319-inputs!$B$30)),0)</f>
        <v>0</v>
      </c>
      <c r="AE1319" s="3">
        <f t="shared" si="269"/>
        <v>54728.05</v>
      </c>
      <c r="AF1319" s="1">
        <f t="shared" si="272"/>
        <v>0.47</v>
      </c>
      <c r="AG1319" s="8">
        <f t="shared" si="270"/>
        <v>76971.95</v>
      </c>
    </row>
    <row r="1320" spans="1:33" x14ac:dyDescent="0.2">
      <c r="A1320" s="11">
        <f t="shared" si="271"/>
        <v>131800</v>
      </c>
      <c r="B1320" s="15">
        <f>inputs!$C$3-MAX(0,MIN((calculations!A1320-inputs!$B$8)*0.5,inputs!$C$3))+IF(AND(inputs!$B$23="YES",A1320&lt;=inputs!$B$25),inputs!$B$24,0)</f>
        <v>0</v>
      </c>
      <c r="C1320" s="15">
        <f>MAX(0,MIN(A1320-B1320,inputs!$C$4)*inputs!$B$3)</f>
        <v>7540.2000000000007</v>
      </c>
      <c r="D1320" s="16">
        <f>MAX(0,(MIN(A1320,inputs!$C$5)-(inputs!$C$4+B1320))*inputs!$B$4)</f>
        <v>34975.599999999999</v>
      </c>
      <c r="E1320" s="16">
        <f>MAX(0, (calculations!A1320-inputs!$C$5)*inputs!$B$5)</f>
        <v>2997</v>
      </c>
      <c r="F1320" s="19">
        <f>MAX(0,inputs!$B$13*(MIN(calculations!A1320,inputs!$C$14)-inputs!$C$13))+MAX(0,inputs!$B$14*(calculations!A1320-inputs!$C$14))</f>
        <v>6625.85</v>
      </c>
      <c r="G1320" s="22">
        <f>MAX(MIN((calculations!A1320-inputs!$B$21)/10000,100%),0) * inputs!$B$18</f>
        <v>2636.4</v>
      </c>
      <c r="H1320" s="22">
        <f>IF(AND(inputs!$B$35="YES", calculations!A1320&gt;=inputs!$B$36,calculations!A1320&lt;inputs!$B$37),inputs!$B$38*MIN(2,inputs!$B$17),0)</f>
        <v>0</v>
      </c>
      <c r="I1320" s="25">
        <f>MIN(inputs!$B$32,A1320)</f>
        <v>20000</v>
      </c>
      <c r="J1320" s="25">
        <f>inputs!$B$29*(1+inputs!$B$33)-MAX(0,inputs!$B$31*(I1320-inputs!$B$30))</f>
        <v>46486.999999999993</v>
      </c>
      <c r="K1320" s="26">
        <f t="shared" si="260"/>
        <v>20000</v>
      </c>
      <c r="L1320" s="25">
        <f>MAX(0,J1320*(1+inputs!$B$33)-MAX(0,inputs!$B$31*(K1320-inputs!$B$30)))</f>
        <v>47184.304999999986</v>
      </c>
      <c r="M1320" s="26">
        <f t="shared" si="261"/>
        <v>32422.222222222223</v>
      </c>
      <c r="N1320" s="25">
        <f>MAX(0,L1320*(1+inputs!$B$33)-MAX(0,inputs!$B$31*(M1320-inputs!$B$30)))</f>
        <v>46790.629574999977</v>
      </c>
      <c r="O1320" s="26">
        <f t="shared" si="262"/>
        <v>44844.444444444445</v>
      </c>
      <c r="P1320" s="25">
        <f>MAX(0,N1320*(1+inputs!$B$33)-MAX(0,inputs!$B$31*(O1320-inputs!$B$30)))</f>
        <v>45273.049018624974</v>
      </c>
      <c r="Q1320" s="26">
        <f t="shared" si="263"/>
        <v>57266.666666666664</v>
      </c>
      <c r="R1320" s="25">
        <f>MAX(0,P1320*(1+inputs!$B$33)-MAX(0,inputs!$B$31*(Q1320-inputs!$B$30)))</f>
        <v>42614.704753904341</v>
      </c>
      <c r="S1320" s="26">
        <f t="shared" si="264"/>
        <v>69688.888888888891</v>
      </c>
      <c r="T1320" s="25">
        <f>MAX(0,R1320*(1+inputs!$B$33)-MAX(0,inputs!$B$31*(S1320-inputs!$B$30)))</f>
        <v>38798.485325212903</v>
      </c>
      <c r="U1320" s="26">
        <f t="shared" si="265"/>
        <v>82111.111111111109</v>
      </c>
      <c r="V1320" s="25">
        <f>MAX(0,T1320*(1+inputs!$B$33)-MAX(0,inputs!$B$31*(U1320-inputs!$B$30)))</f>
        <v>33807.022605091093</v>
      </c>
      <c r="W1320" s="26">
        <f t="shared" si="266"/>
        <v>94533.333333333328</v>
      </c>
      <c r="X1320" s="25">
        <f>MAX(0,V1320*(1+inputs!$B$33)-MAX(0,inputs!$B$31*(W1320-inputs!$B$30)))</f>
        <v>27622.687944167457</v>
      </c>
      <c r="Y1320" s="26">
        <f t="shared" si="267"/>
        <v>106955.55555555556</v>
      </c>
      <c r="Z1320" s="25">
        <f>MAX(0,X1320*(1+inputs!$B$33)-MAX(0,inputs!$B$31*(Y1320-inputs!$B$30)))</f>
        <v>20227.588263329963</v>
      </c>
      <c r="AA1320" s="25">
        <f>MAX(0,Y1320*(1+inputs!$B$33)-MAX(0,inputs!$B$31*(Z1320-inputs!$B$30)))</f>
        <v>108555.96594518919</v>
      </c>
      <c r="AB1320" s="26">
        <f t="shared" si="268"/>
        <v>131800</v>
      </c>
      <c r="AC1320" s="25">
        <f>MAX(0,AA1320*(1+inputs!$B$33)-MAX(0,inputs!$B$31*(AB1320-inputs!$B$30)))</f>
        <v>100138.86543436702</v>
      </c>
      <c r="AD1320" s="26">
        <f>IF(inputs!$B$27="YES",MAX(0,inputs!$B$31*(AB1320-inputs!$B$30)),0)</f>
        <v>0</v>
      </c>
      <c r="AE1320" s="3">
        <f t="shared" si="269"/>
        <v>54775.05</v>
      </c>
      <c r="AF1320" s="1">
        <f t="shared" si="272"/>
        <v>0.47</v>
      </c>
      <c r="AG1320" s="8">
        <f t="shared" si="270"/>
        <v>77024.95</v>
      </c>
    </row>
    <row r="1321" spans="1:33" x14ac:dyDescent="0.2">
      <c r="A1321" s="11">
        <f t="shared" si="271"/>
        <v>131900</v>
      </c>
      <c r="B1321" s="15">
        <f>inputs!$C$3-MAX(0,MIN((calculations!A1321-inputs!$B$8)*0.5,inputs!$C$3))+IF(AND(inputs!$B$23="YES",A1321&lt;=inputs!$B$25),inputs!$B$24,0)</f>
        <v>0</v>
      </c>
      <c r="C1321" s="15">
        <f>MAX(0,MIN(A1321-B1321,inputs!$C$4)*inputs!$B$3)</f>
        <v>7540.2000000000007</v>
      </c>
      <c r="D1321" s="16">
        <f>MAX(0,(MIN(A1321,inputs!$C$5)-(inputs!$C$4+B1321))*inputs!$B$4)</f>
        <v>34975.599999999999</v>
      </c>
      <c r="E1321" s="16">
        <f>MAX(0, (calculations!A1321-inputs!$C$5)*inputs!$B$5)</f>
        <v>3042</v>
      </c>
      <c r="F1321" s="19">
        <f>MAX(0,inputs!$B$13*(MIN(calculations!A1321,inputs!$C$14)-inputs!$C$13))+MAX(0,inputs!$B$14*(calculations!A1321-inputs!$C$14))</f>
        <v>6627.85</v>
      </c>
      <c r="G1321" s="22">
        <f>MAX(MIN((calculations!A1321-inputs!$B$21)/10000,100%),0) * inputs!$B$18</f>
        <v>2636.4</v>
      </c>
      <c r="H1321" s="22">
        <f>IF(AND(inputs!$B$35="YES", calculations!A1321&gt;=inputs!$B$36,calculations!A1321&lt;inputs!$B$37),inputs!$B$38*MIN(2,inputs!$B$17),0)</f>
        <v>0</v>
      </c>
      <c r="I1321" s="25">
        <f>MIN(inputs!$B$32,A1321)</f>
        <v>20000</v>
      </c>
      <c r="J1321" s="25">
        <f>inputs!$B$29*(1+inputs!$B$33)-MAX(0,inputs!$B$31*(I1321-inputs!$B$30))</f>
        <v>46486.999999999993</v>
      </c>
      <c r="K1321" s="26">
        <f t="shared" si="260"/>
        <v>20000</v>
      </c>
      <c r="L1321" s="25">
        <f>MAX(0,J1321*(1+inputs!$B$33)-MAX(0,inputs!$B$31*(K1321-inputs!$B$30)))</f>
        <v>47184.304999999986</v>
      </c>
      <c r="M1321" s="26">
        <f t="shared" si="261"/>
        <v>32433.333333333336</v>
      </c>
      <c r="N1321" s="25">
        <f>MAX(0,L1321*(1+inputs!$B$33)-MAX(0,inputs!$B$31*(M1321-inputs!$B$30)))</f>
        <v>46789.629574999977</v>
      </c>
      <c r="O1321" s="26">
        <f t="shared" si="262"/>
        <v>44866.666666666672</v>
      </c>
      <c r="P1321" s="25">
        <f>MAX(0,N1321*(1+inputs!$B$33)-MAX(0,inputs!$B$31*(O1321-inputs!$B$30)))</f>
        <v>45270.034018624967</v>
      </c>
      <c r="Q1321" s="26">
        <f t="shared" si="263"/>
        <v>57300</v>
      </c>
      <c r="R1321" s="25">
        <f>MAX(0,P1321*(1+inputs!$B$33)-MAX(0,inputs!$B$31*(Q1321-inputs!$B$30)))</f>
        <v>42608.644528904333</v>
      </c>
      <c r="S1321" s="26">
        <f t="shared" si="264"/>
        <v>69733.333333333343</v>
      </c>
      <c r="T1321" s="25">
        <f>MAX(0,R1321*(1+inputs!$B$33)-MAX(0,inputs!$B$31*(S1321-inputs!$B$30)))</f>
        <v>38788.334196837888</v>
      </c>
      <c r="U1321" s="26">
        <f t="shared" si="265"/>
        <v>82166.666666666657</v>
      </c>
      <c r="V1321" s="25">
        <f>MAX(0,T1321*(1+inputs!$B$33)-MAX(0,inputs!$B$31*(U1321-inputs!$B$30)))</f>
        <v>33791.719209790448</v>
      </c>
      <c r="W1321" s="26">
        <f t="shared" si="266"/>
        <v>94600</v>
      </c>
      <c r="X1321" s="25">
        <f>MAX(0,V1321*(1+inputs!$B$33)-MAX(0,inputs!$B$31*(W1321-inputs!$B$30)))</f>
        <v>27601.154997937305</v>
      </c>
      <c r="Y1321" s="26">
        <f t="shared" si="267"/>
        <v>107033.33333333333</v>
      </c>
      <c r="Z1321" s="25">
        <f>MAX(0,X1321*(1+inputs!$B$33)-MAX(0,inputs!$B$31*(Y1321-inputs!$B$30)))</f>
        <v>20198.732322906362</v>
      </c>
      <c r="AA1321" s="25">
        <f>MAX(0,Y1321*(1+inputs!$B$33)-MAX(0,inputs!$B$31*(Z1321-inputs!$B$30)))</f>
        <v>108637.50742427174</v>
      </c>
      <c r="AB1321" s="26">
        <f t="shared" si="268"/>
        <v>131900</v>
      </c>
      <c r="AC1321" s="25">
        <f>MAX(0,AA1321*(1+inputs!$B$33)-MAX(0,inputs!$B$31*(AB1321-inputs!$B$30)))</f>
        <v>100212.6300356358</v>
      </c>
      <c r="AD1321" s="26">
        <f>IF(inputs!$B$27="YES",MAX(0,inputs!$B$31*(AB1321-inputs!$B$30)),0)</f>
        <v>0</v>
      </c>
      <c r="AE1321" s="3">
        <f t="shared" si="269"/>
        <v>54822.05</v>
      </c>
      <c r="AF1321" s="1">
        <f t="shared" si="272"/>
        <v>0.47</v>
      </c>
      <c r="AG1321" s="8">
        <f t="shared" si="270"/>
        <v>77077.95</v>
      </c>
    </row>
    <row r="1322" spans="1:33" x14ac:dyDescent="0.2">
      <c r="A1322" s="11">
        <f t="shared" si="271"/>
        <v>132000</v>
      </c>
      <c r="B1322" s="15">
        <f>inputs!$C$3-MAX(0,MIN((calculations!A1322-inputs!$B$8)*0.5,inputs!$C$3))+IF(AND(inputs!$B$23="YES",A1322&lt;=inputs!$B$25),inputs!$B$24,0)</f>
        <v>0</v>
      </c>
      <c r="C1322" s="15">
        <f>MAX(0,MIN(A1322-B1322,inputs!$C$4)*inputs!$B$3)</f>
        <v>7540.2000000000007</v>
      </c>
      <c r="D1322" s="16">
        <f>MAX(0,(MIN(A1322,inputs!$C$5)-(inputs!$C$4+B1322))*inputs!$B$4)</f>
        <v>34975.599999999999</v>
      </c>
      <c r="E1322" s="16">
        <f>MAX(0, (calculations!A1322-inputs!$C$5)*inputs!$B$5)</f>
        <v>3087</v>
      </c>
      <c r="F1322" s="19">
        <f>MAX(0,inputs!$B$13*(MIN(calculations!A1322,inputs!$C$14)-inputs!$C$13))+MAX(0,inputs!$B$14*(calculations!A1322-inputs!$C$14))</f>
        <v>6629.85</v>
      </c>
      <c r="G1322" s="22">
        <f>MAX(MIN((calculations!A1322-inputs!$B$21)/10000,100%),0) * inputs!$B$18</f>
        <v>2636.4</v>
      </c>
      <c r="H1322" s="22">
        <f>IF(AND(inputs!$B$35="YES", calculations!A1322&gt;=inputs!$B$36,calculations!A1322&lt;inputs!$B$37),inputs!$B$38*MIN(2,inputs!$B$17),0)</f>
        <v>0</v>
      </c>
      <c r="I1322" s="25">
        <f>MIN(inputs!$B$32,A1322)</f>
        <v>20000</v>
      </c>
      <c r="J1322" s="25">
        <f>inputs!$B$29*(1+inputs!$B$33)-MAX(0,inputs!$B$31*(I1322-inputs!$B$30))</f>
        <v>46486.999999999993</v>
      </c>
      <c r="K1322" s="26">
        <f t="shared" si="260"/>
        <v>20000</v>
      </c>
      <c r="L1322" s="25">
        <f>MAX(0,J1322*(1+inputs!$B$33)-MAX(0,inputs!$B$31*(K1322-inputs!$B$30)))</f>
        <v>47184.304999999986</v>
      </c>
      <c r="M1322" s="26">
        <f t="shared" si="261"/>
        <v>32444.444444444445</v>
      </c>
      <c r="N1322" s="25">
        <f>MAX(0,L1322*(1+inputs!$B$33)-MAX(0,inputs!$B$31*(M1322-inputs!$B$30)))</f>
        <v>46788.629574999977</v>
      </c>
      <c r="O1322" s="26">
        <f t="shared" si="262"/>
        <v>44888.888888888891</v>
      </c>
      <c r="P1322" s="25">
        <f>MAX(0,N1322*(1+inputs!$B$33)-MAX(0,inputs!$B$31*(O1322-inputs!$B$30)))</f>
        <v>45267.019018624967</v>
      </c>
      <c r="Q1322" s="26">
        <f t="shared" si="263"/>
        <v>57333.333333333336</v>
      </c>
      <c r="R1322" s="25">
        <f>MAX(0,P1322*(1+inputs!$B$33)-MAX(0,inputs!$B$31*(Q1322-inputs!$B$30)))</f>
        <v>42602.584303904332</v>
      </c>
      <c r="S1322" s="26">
        <f t="shared" si="264"/>
        <v>69777.777777777781</v>
      </c>
      <c r="T1322" s="25">
        <f>MAX(0,R1322*(1+inputs!$B$33)-MAX(0,inputs!$B$31*(S1322-inputs!$B$30)))</f>
        <v>38778.183068462888</v>
      </c>
      <c r="U1322" s="26">
        <f t="shared" si="265"/>
        <v>82222.222222222219</v>
      </c>
      <c r="V1322" s="25">
        <f>MAX(0,T1322*(1+inputs!$B$33)-MAX(0,inputs!$B$31*(U1322-inputs!$B$30)))</f>
        <v>33776.415814489825</v>
      </c>
      <c r="W1322" s="26">
        <f t="shared" si="266"/>
        <v>94666.666666666672</v>
      </c>
      <c r="X1322" s="25">
        <f>MAX(0,V1322*(1+inputs!$B$33)-MAX(0,inputs!$B$31*(W1322-inputs!$B$30)))</f>
        <v>27579.622051707163</v>
      </c>
      <c r="Y1322" s="26">
        <f t="shared" si="267"/>
        <v>107111.11111111111</v>
      </c>
      <c r="Z1322" s="25">
        <f>MAX(0,X1322*(1+inputs!$B$33)-MAX(0,inputs!$B$31*(Y1322-inputs!$B$30)))</f>
        <v>20169.876382482769</v>
      </c>
      <c r="AA1322" s="25">
        <f>MAX(0,Y1322*(1+inputs!$B$33)-MAX(0,inputs!$B$31*(Z1322-inputs!$B$30)))</f>
        <v>108717.77777777777</v>
      </c>
      <c r="AB1322" s="26">
        <f t="shared" si="268"/>
        <v>132000</v>
      </c>
      <c r="AC1322" s="25">
        <f>MAX(0,AA1322*(1+inputs!$B$33)-MAX(0,inputs!$B$31*(AB1322-inputs!$B$30)))</f>
        <v>100285.10444444443</v>
      </c>
      <c r="AD1322" s="26">
        <f>IF(inputs!$B$27="YES",MAX(0,inputs!$B$31*(AB1322-inputs!$B$30)),0)</f>
        <v>0</v>
      </c>
      <c r="AE1322" s="3">
        <f t="shared" si="269"/>
        <v>54869.05</v>
      </c>
      <c r="AF1322" s="1">
        <f t="shared" si="272"/>
        <v>0.47</v>
      </c>
      <c r="AG1322" s="8">
        <f t="shared" si="270"/>
        <v>77130.95</v>
      </c>
    </row>
    <row r="1323" spans="1:33" x14ac:dyDescent="0.2">
      <c r="A1323" s="11">
        <f t="shared" si="271"/>
        <v>132100</v>
      </c>
      <c r="B1323" s="15">
        <f>inputs!$C$3-MAX(0,MIN((calculations!A1323-inputs!$B$8)*0.5,inputs!$C$3))+IF(AND(inputs!$B$23="YES",A1323&lt;=inputs!$B$25),inputs!$B$24,0)</f>
        <v>0</v>
      </c>
      <c r="C1323" s="15">
        <f>MAX(0,MIN(A1323-B1323,inputs!$C$4)*inputs!$B$3)</f>
        <v>7540.2000000000007</v>
      </c>
      <c r="D1323" s="16">
        <f>MAX(0,(MIN(A1323,inputs!$C$5)-(inputs!$C$4+B1323))*inputs!$B$4)</f>
        <v>34975.599999999999</v>
      </c>
      <c r="E1323" s="16">
        <f>MAX(0, (calculations!A1323-inputs!$C$5)*inputs!$B$5)</f>
        <v>3132</v>
      </c>
      <c r="F1323" s="19">
        <f>MAX(0,inputs!$B$13*(MIN(calculations!A1323,inputs!$C$14)-inputs!$C$13))+MAX(0,inputs!$B$14*(calculations!A1323-inputs!$C$14))</f>
        <v>6631.85</v>
      </c>
      <c r="G1323" s="22">
        <f>MAX(MIN((calculations!A1323-inputs!$B$21)/10000,100%),0) * inputs!$B$18</f>
        <v>2636.4</v>
      </c>
      <c r="H1323" s="22">
        <f>IF(AND(inputs!$B$35="YES", calculations!A1323&gt;=inputs!$B$36,calculations!A1323&lt;inputs!$B$37),inputs!$B$38*MIN(2,inputs!$B$17),0)</f>
        <v>0</v>
      </c>
      <c r="I1323" s="25">
        <f>MIN(inputs!$B$32,A1323)</f>
        <v>20000</v>
      </c>
      <c r="J1323" s="25">
        <f>inputs!$B$29*(1+inputs!$B$33)-MAX(0,inputs!$B$31*(I1323-inputs!$B$30))</f>
        <v>46486.999999999993</v>
      </c>
      <c r="K1323" s="26">
        <f t="shared" si="260"/>
        <v>20000</v>
      </c>
      <c r="L1323" s="25">
        <f>MAX(0,J1323*(1+inputs!$B$33)-MAX(0,inputs!$B$31*(K1323-inputs!$B$30)))</f>
        <v>47184.304999999986</v>
      </c>
      <c r="M1323" s="26">
        <f t="shared" si="261"/>
        <v>32455.555555555555</v>
      </c>
      <c r="N1323" s="25">
        <f>MAX(0,L1323*(1+inputs!$B$33)-MAX(0,inputs!$B$31*(M1323-inputs!$B$30)))</f>
        <v>46787.629574999977</v>
      </c>
      <c r="O1323" s="26">
        <f t="shared" si="262"/>
        <v>44911.111111111109</v>
      </c>
      <c r="P1323" s="25">
        <f>MAX(0,N1323*(1+inputs!$B$33)-MAX(0,inputs!$B$31*(O1323-inputs!$B$30)))</f>
        <v>45264.004018624968</v>
      </c>
      <c r="Q1323" s="26">
        <f t="shared" si="263"/>
        <v>57366.666666666664</v>
      </c>
      <c r="R1323" s="25">
        <f>MAX(0,P1323*(1+inputs!$B$33)-MAX(0,inputs!$B$31*(Q1323-inputs!$B$30)))</f>
        <v>42596.524078904338</v>
      </c>
      <c r="S1323" s="26">
        <f t="shared" si="264"/>
        <v>69822.222222222219</v>
      </c>
      <c r="T1323" s="25">
        <f>MAX(0,R1323*(1+inputs!$B$33)-MAX(0,inputs!$B$31*(S1323-inputs!$B$30)))</f>
        <v>38768.031940087894</v>
      </c>
      <c r="U1323" s="26">
        <f t="shared" si="265"/>
        <v>82277.777777777781</v>
      </c>
      <c r="V1323" s="25">
        <f>MAX(0,T1323*(1+inputs!$B$33)-MAX(0,inputs!$B$31*(U1323-inputs!$B$30)))</f>
        <v>33761.112419189209</v>
      </c>
      <c r="W1323" s="26">
        <f t="shared" si="266"/>
        <v>94733.333333333328</v>
      </c>
      <c r="X1323" s="25">
        <f>MAX(0,V1323*(1+inputs!$B$33)-MAX(0,inputs!$B$31*(W1323-inputs!$B$30)))</f>
        <v>27558.089105477044</v>
      </c>
      <c r="Y1323" s="26">
        <f t="shared" si="267"/>
        <v>107188.88888888889</v>
      </c>
      <c r="Z1323" s="25">
        <f>MAX(0,X1323*(1+inputs!$B$33)-MAX(0,inputs!$B$31*(Y1323-inputs!$B$30)))</f>
        <v>20141.020442059198</v>
      </c>
      <c r="AA1323" s="25">
        <f>MAX(0,Y1323*(1+inputs!$B$33)-MAX(0,inputs!$B$31*(Z1323-inputs!$B$30)))</f>
        <v>108796.72222222222</v>
      </c>
      <c r="AB1323" s="26">
        <f t="shared" si="268"/>
        <v>132100</v>
      </c>
      <c r="AC1323" s="25">
        <f>MAX(0,AA1323*(1+inputs!$B$33)-MAX(0,inputs!$B$31*(AB1323-inputs!$B$30)))</f>
        <v>100356.23305555554</v>
      </c>
      <c r="AD1323" s="26">
        <f>IF(inputs!$B$27="YES",MAX(0,inputs!$B$31*(AB1323-inputs!$B$30)),0)</f>
        <v>0</v>
      </c>
      <c r="AE1323" s="3">
        <f t="shared" si="269"/>
        <v>54916.05</v>
      </c>
      <c r="AF1323" s="1">
        <f t="shared" si="272"/>
        <v>0.47</v>
      </c>
      <c r="AG1323" s="8">
        <f t="shared" si="270"/>
        <v>77183.95</v>
      </c>
    </row>
    <row r="1324" spans="1:33" x14ac:dyDescent="0.2">
      <c r="A1324" s="11">
        <f t="shared" si="271"/>
        <v>132200</v>
      </c>
      <c r="B1324" s="15">
        <f>inputs!$C$3-MAX(0,MIN((calculations!A1324-inputs!$B$8)*0.5,inputs!$C$3))+IF(AND(inputs!$B$23="YES",A1324&lt;=inputs!$B$25),inputs!$B$24,0)</f>
        <v>0</v>
      </c>
      <c r="C1324" s="15">
        <f>MAX(0,MIN(A1324-B1324,inputs!$C$4)*inputs!$B$3)</f>
        <v>7540.2000000000007</v>
      </c>
      <c r="D1324" s="16">
        <f>MAX(0,(MIN(A1324,inputs!$C$5)-(inputs!$C$4+B1324))*inputs!$B$4)</f>
        <v>34975.599999999999</v>
      </c>
      <c r="E1324" s="16">
        <f>MAX(0, (calculations!A1324-inputs!$C$5)*inputs!$B$5)</f>
        <v>3177</v>
      </c>
      <c r="F1324" s="19">
        <f>MAX(0,inputs!$B$13*(MIN(calculations!A1324,inputs!$C$14)-inputs!$C$13))+MAX(0,inputs!$B$14*(calculations!A1324-inputs!$C$14))</f>
        <v>6633.85</v>
      </c>
      <c r="G1324" s="22">
        <f>MAX(MIN((calculations!A1324-inputs!$B$21)/10000,100%),0) * inputs!$B$18</f>
        <v>2636.4</v>
      </c>
      <c r="H1324" s="22">
        <f>IF(AND(inputs!$B$35="YES", calculations!A1324&gt;=inputs!$B$36,calculations!A1324&lt;inputs!$B$37),inputs!$B$38*MIN(2,inputs!$B$17),0)</f>
        <v>0</v>
      </c>
      <c r="I1324" s="25">
        <f>MIN(inputs!$B$32,A1324)</f>
        <v>20000</v>
      </c>
      <c r="J1324" s="25">
        <f>inputs!$B$29*(1+inputs!$B$33)-MAX(0,inputs!$B$31*(I1324-inputs!$B$30))</f>
        <v>46486.999999999993</v>
      </c>
      <c r="K1324" s="26">
        <f t="shared" si="260"/>
        <v>20000</v>
      </c>
      <c r="L1324" s="25">
        <f>MAX(0,J1324*(1+inputs!$B$33)-MAX(0,inputs!$B$31*(K1324-inputs!$B$30)))</f>
        <v>47184.304999999986</v>
      </c>
      <c r="M1324" s="26">
        <f t="shared" si="261"/>
        <v>32466.666666666664</v>
      </c>
      <c r="N1324" s="25">
        <f>MAX(0,L1324*(1+inputs!$B$33)-MAX(0,inputs!$B$31*(M1324-inputs!$B$30)))</f>
        <v>46786.629574999977</v>
      </c>
      <c r="O1324" s="26">
        <f t="shared" si="262"/>
        <v>44933.333333333328</v>
      </c>
      <c r="P1324" s="25">
        <f>MAX(0,N1324*(1+inputs!$B$33)-MAX(0,inputs!$B$31*(O1324-inputs!$B$30)))</f>
        <v>45260.989018624969</v>
      </c>
      <c r="Q1324" s="26">
        <f t="shared" si="263"/>
        <v>57400</v>
      </c>
      <c r="R1324" s="25">
        <f>MAX(0,P1324*(1+inputs!$B$33)-MAX(0,inputs!$B$31*(Q1324-inputs!$B$30)))</f>
        <v>42590.463853904337</v>
      </c>
      <c r="S1324" s="26">
        <f t="shared" si="264"/>
        <v>69866.666666666657</v>
      </c>
      <c r="T1324" s="25">
        <f>MAX(0,R1324*(1+inputs!$B$33)-MAX(0,inputs!$B$31*(S1324-inputs!$B$30)))</f>
        <v>38757.880811712894</v>
      </c>
      <c r="U1324" s="26">
        <f t="shared" si="265"/>
        <v>82333.333333333343</v>
      </c>
      <c r="V1324" s="25">
        <f>MAX(0,T1324*(1+inputs!$B$33)-MAX(0,inputs!$B$31*(U1324-inputs!$B$30)))</f>
        <v>33745.809023888578</v>
      </c>
      <c r="W1324" s="26">
        <f t="shared" si="266"/>
        <v>94800</v>
      </c>
      <c r="X1324" s="25">
        <f>MAX(0,V1324*(1+inputs!$B$33)-MAX(0,inputs!$B$31*(W1324-inputs!$B$30)))</f>
        <v>27536.556159246906</v>
      </c>
      <c r="Y1324" s="26">
        <f t="shared" si="267"/>
        <v>107266.66666666667</v>
      </c>
      <c r="Z1324" s="25">
        <f>MAX(0,X1324*(1+inputs!$B$33)-MAX(0,inputs!$B$31*(Y1324-inputs!$B$30)))</f>
        <v>20112.164501635605</v>
      </c>
      <c r="AA1324" s="25">
        <f>MAX(0,Y1324*(1+inputs!$B$33)-MAX(0,inputs!$B$31*(Z1324-inputs!$B$30)))</f>
        <v>108875.66666666666</v>
      </c>
      <c r="AB1324" s="26">
        <f t="shared" si="268"/>
        <v>132200</v>
      </c>
      <c r="AC1324" s="25">
        <f>MAX(0,AA1324*(1+inputs!$B$33)-MAX(0,inputs!$B$31*(AB1324-inputs!$B$30)))</f>
        <v>100427.36166666665</v>
      </c>
      <c r="AD1324" s="26">
        <f>IF(inputs!$B$27="YES",MAX(0,inputs!$B$31*(AB1324-inputs!$B$30)),0)</f>
        <v>0</v>
      </c>
      <c r="AE1324" s="3">
        <f t="shared" si="269"/>
        <v>54963.05</v>
      </c>
      <c r="AF1324" s="1">
        <f t="shared" si="272"/>
        <v>0.47</v>
      </c>
      <c r="AG1324" s="8">
        <f t="shared" si="270"/>
        <v>77236.95</v>
      </c>
    </row>
    <row r="1325" spans="1:33" x14ac:dyDescent="0.2">
      <c r="A1325" s="11">
        <f t="shared" si="271"/>
        <v>132300</v>
      </c>
      <c r="B1325" s="15">
        <f>inputs!$C$3-MAX(0,MIN((calculations!A1325-inputs!$B$8)*0.5,inputs!$C$3))+IF(AND(inputs!$B$23="YES",A1325&lt;=inputs!$B$25),inputs!$B$24,0)</f>
        <v>0</v>
      </c>
      <c r="C1325" s="15">
        <f>MAX(0,MIN(A1325-B1325,inputs!$C$4)*inputs!$B$3)</f>
        <v>7540.2000000000007</v>
      </c>
      <c r="D1325" s="16">
        <f>MAX(0,(MIN(A1325,inputs!$C$5)-(inputs!$C$4+B1325))*inputs!$B$4)</f>
        <v>34975.599999999999</v>
      </c>
      <c r="E1325" s="16">
        <f>MAX(0, (calculations!A1325-inputs!$C$5)*inputs!$B$5)</f>
        <v>3222</v>
      </c>
      <c r="F1325" s="19">
        <f>MAX(0,inputs!$B$13*(MIN(calculations!A1325,inputs!$C$14)-inputs!$C$13))+MAX(0,inputs!$B$14*(calculations!A1325-inputs!$C$14))</f>
        <v>6635.85</v>
      </c>
      <c r="G1325" s="22">
        <f>MAX(MIN((calculations!A1325-inputs!$B$21)/10000,100%),0) * inputs!$B$18</f>
        <v>2636.4</v>
      </c>
      <c r="H1325" s="22">
        <f>IF(AND(inputs!$B$35="YES", calculations!A1325&gt;=inputs!$B$36,calculations!A1325&lt;inputs!$B$37),inputs!$B$38*MIN(2,inputs!$B$17),0)</f>
        <v>0</v>
      </c>
      <c r="I1325" s="25">
        <f>MIN(inputs!$B$32,A1325)</f>
        <v>20000</v>
      </c>
      <c r="J1325" s="25">
        <f>inputs!$B$29*(1+inputs!$B$33)-MAX(0,inputs!$B$31*(I1325-inputs!$B$30))</f>
        <v>46486.999999999993</v>
      </c>
      <c r="K1325" s="26">
        <f t="shared" si="260"/>
        <v>20000</v>
      </c>
      <c r="L1325" s="25">
        <f>MAX(0,J1325*(1+inputs!$B$33)-MAX(0,inputs!$B$31*(K1325-inputs!$B$30)))</f>
        <v>47184.304999999986</v>
      </c>
      <c r="M1325" s="26">
        <f t="shared" si="261"/>
        <v>32477.777777777777</v>
      </c>
      <c r="N1325" s="25">
        <f>MAX(0,L1325*(1+inputs!$B$33)-MAX(0,inputs!$B$31*(M1325-inputs!$B$30)))</f>
        <v>46785.629574999977</v>
      </c>
      <c r="O1325" s="26">
        <f t="shared" si="262"/>
        <v>44955.555555555555</v>
      </c>
      <c r="P1325" s="25">
        <f>MAX(0,N1325*(1+inputs!$B$33)-MAX(0,inputs!$B$31*(O1325-inputs!$B$30)))</f>
        <v>45257.974018624969</v>
      </c>
      <c r="Q1325" s="26">
        <f t="shared" si="263"/>
        <v>57433.333333333336</v>
      </c>
      <c r="R1325" s="25">
        <f>MAX(0,P1325*(1+inputs!$B$33)-MAX(0,inputs!$B$31*(Q1325-inputs!$B$30)))</f>
        <v>42584.403628904336</v>
      </c>
      <c r="S1325" s="26">
        <f t="shared" si="264"/>
        <v>69911.111111111109</v>
      </c>
      <c r="T1325" s="25">
        <f>MAX(0,R1325*(1+inputs!$B$33)-MAX(0,inputs!$B$31*(S1325-inputs!$B$30)))</f>
        <v>38747.729683337893</v>
      </c>
      <c r="U1325" s="26">
        <f t="shared" si="265"/>
        <v>82388.888888888891</v>
      </c>
      <c r="V1325" s="25">
        <f>MAX(0,T1325*(1+inputs!$B$33)-MAX(0,inputs!$B$31*(U1325-inputs!$B$30)))</f>
        <v>33730.505628587955</v>
      </c>
      <c r="W1325" s="26">
        <f t="shared" si="266"/>
        <v>94866.666666666672</v>
      </c>
      <c r="X1325" s="25">
        <f>MAX(0,V1325*(1+inputs!$B$33)-MAX(0,inputs!$B$31*(W1325-inputs!$B$30)))</f>
        <v>27515.023213016771</v>
      </c>
      <c r="Y1325" s="26">
        <f t="shared" si="267"/>
        <v>107344.44444444444</v>
      </c>
      <c r="Z1325" s="25">
        <f>MAX(0,X1325*(1+inputs!$B$33)-MAX(0,inputs!$B$31*(Y1325-inputs!$B$30)))</f>
        <v>20083.308561212023</v>
      </c>
      <c r="AA1325" s="25">
        <f>MAX(0,Y1325*(1+inputs!$B$33)-MAX(0,inputs!$B$31*(Z1325-inputs!$B$30)))</f>
        <v>108954.61111111109</v>
      </c>
      <c r="AB1325" s="26">
        <f t="shared" si="268"/>
        <v>132300</v>
      </c>
      <c r="AC1325" s="25">
        <f>MAX(0,AA1325*(1+inputs!$B$33)-MAX(0,inputs!$B$31*(AB1325-inputs!$B$30)))</f>
        <v>100498.49027777775</v>
      </c>
      <c r="AD1325" s="26">
        <f>IF(inputs!$B$27="YES",MAX(0,inputs!$B$31*(AB1325-inputs!$B$30)),0)</f>
        <v>0</v>
      </c>
      <c r="AE1325" s="3">
        <f t="shared" si="269"/>
        <v>55010.05</v>
      </c>
      <c r="AF1325" s="1">
        <f t="shared" si="272"/>
        <v>0.47</v>
      </c>
      <c r="AG1325" s="8">
        <f t="shared" si="270"/>
        <v>77289.95</v>
      </c>
    </row>
    <row r="1326" spans="1:33" x14ac:dyDescent="0.2">
      <c r="A1326" s="11">
        <f t="shared" si="271"/>
        <v>132400</v>
      </c>
      <c r="B1326" s="15">
        <f>inputs!$C$3-MAX(0,MIN((calculations!A1326-inputs!$B$8)*0.5,inputs!$C$3))+IF(AND(inputs!$B$23="YES",A1326&lt;=inputs!$B$25),inputs!$B$24,0)</f>
        <v>0</v>
      </c>
      <c r="C1326" s="15">
        <f>MAX(0,MIN(A1326-B1326,inputs!$C$4)*inputs!$B$3)</f>
        <v>7540.2000000000007</v>
      </c>
      <c r="D1326" s="16">
        <f>MAX(0,(MIN(A1326,inputs!$C$5)-(inputs!$C$4+B1326))*inputs!$B$4)</f>
        <v>34975.599999999999</v>
      </c>
      <c r="E1326" s="16">
        <f>MAX(0, (calculations!A1326-inputs!$C$5)*inputs!$B$5)</f>
        <v>3267</v>
      </c>
      <c r="F1326" s="19">
        <f>MAX(0,inputs!$B$13*(MIN(calculations!A1326,inputs!$C$14)-inputs!$C$13))+MAX(0,inputs!$B$14*(calculations!A1326-inputs!$C$14))</f>
        <v>6637.85</v>
      </c>
      <c r="G1326" s="22">
        <f>MAX(MIN((calculations!A1326-inputs!$B$21)/10000,100%),0) * inputs!$B$18</f>
        <v>2636.4</v>
      </c>
      <c r="H1326" s="22">
        <f>IF(AND(inputs!$B$35="YES", calculations!A1326&gt;=inputs!$B$36,calculations!A1326&lt;inputs!$B$37),inputs!$B$38*MIN(2,inputs!$B$17),0)</f>
        <v>0</v>
      </c>
      <c r="I1326" s="25">
        <f>MIN(inputs!$B$32,A1326)</f>
        <v>20000</v>
      </c>
      <c r="J1326" s="25">
        <f>inputs!$B$29*(1+inputs!$B$33)-MAX(0,inputs!$B$31*(I1326-inputs!$B$30))</f>
        <v>46486.999999999993</v>
      </c>
      <c r="K1326" s="26">
        <f t="shared" si="260"/>
        <v>20000</v>
      </c>
      <c r="L1326" s="25">
        <f>MAX(0,J1326*(1+inputs!$B$33)-MAX(0,inputs!$B$31*(K1326-inputs!$B$30)))</f>
        <v>47184.304999999986</v>
      </c>
      <c r="M1326" s="26">
        <f t="shared" si="261"/>
        <v>32488.888888888891</v>
      </c>
      <c r="N1326" s="25">
        <f>MAX(0,L1326*(1+inputs!$B$33)-MAX(0,inputs!$B$31*(M1326-inputs!$B$30)))</f>
        <v>46784.629574999977</v>
      </c>
      <c r="O1326" s="26">
        <f t="shared" si="262"/>
        <v>44977.777777777781</v>
      </c>
      <c r="P1326" s="25">
        <f>MAX(0,N1326*(1+inputs!$B$33)-MAX(0,inputs!$B$31*(O1326-inputs!$B$30)))</f>
        <v>45254.95901862497</v>
      </c>
      <c r="Q1326" s="26">
        <f t="shared" si="263"/>
        <v>57466.666666666664</v>
      </c>
      <c r="R1326" s="25">
        <f>MAX(0,P1326*(1+inputs!$B$33)-MAX(0,inputs!$B$31*(Q1326-inputs!$B$30)))</f>
        <v>42578.343403904335</v>
      </c>
      <c r="S1326" s="26">
        <f t="shared" si="264"/>
        <v>69955.555555555562</v>
      </c>
      <c r="T1326" s="25">
        <f>MAX(0,R1326*(1+inputs!$B$33)-MAX(0,inputs!$B$31*(S1326-inputs!$B$30)))</f>
        <v>38737.578554962893</v>
      </c>
      <c r="U1326" s="26">
        <f t="shared" si="265"/>
        <v>82444.444444444438</v>
      </c>
      <c r="V1326" s="25">
        <f>MAX(0,T1326*(1+inputs!$B$33)-MAX(0,inputs!$B$31*(U1326-inputs!$B$30)))</f>
        <v>33715.202233287331</v>
      </c>
      <c r="W1326" s="26">
        <f t="shared" si="266"/>
        <v>94933.333333333328</v>
      </c>
      <c r="X1326" s="25">
        <f>MAX(0,V1326*(1+inputs!$B$33)-MAX(0,inputs!$B$31*(W1326-inputs!$B$30)))</f>
        <v>27493.490266786637</v>
      </c>
      <c r="Y1326" s="26">
        <f t="shared" si="267"/>
        <v>107422.22222222222</v>
      </c>
      <c r="Z1326" s="25">
        <f>MAX(0,X1326*(1+inputs!$B$33)-MAX(0,inputs!$B$31*(Y1326-inputs!$B$30)))</f>
        <v>20054.452620788434</v>
      </c>
      <c r="AA1326" s="25">
        <f>MAX(0,Y1326*(1+inputs!$B$33)-MAX(0,inputs!$B$31*(Z1326-inputs!$B$30)))</f>
        <v>109033.55555555555</v>
      </c>
      <c r="AB1326" s="26">
        <f t="shared" si="268"/>
        <v>132400</v>
      </c>
      <c r="AC1326" s="25">
        <f>MAX(0,AA1326*(1+inputs!$B$33)-MAX(0,inputs!$B$31*(AB1326-inputs!$B$30)))</f>
        <v>100569.61888888887</v>
      </c>
      <c r="AD1326" s="26">
        <f>IF(inputs!$B$27="YES",MAX(0,inputs!$B$31*(AB1326-inputs!$B$30)),0)</f>
        <v>0</v>
      </c>
      <c r="AE1326" s="3">
        <f t="shared" si="269"/>
        <v>55057.05</v>
      </c>
      <c r="AF1326" s="1">
        <f t="shared" si="272"/>
        <v>0.47</v>
      </c>
      <c r="AG1326" s="8">
        <f t="shared" si="270"/>
        <v>77342.95</v>
      </c>
    </row>
    <row r="1327" spans="1:33" x14ac:dyDescent="0.2">
      <c r="A1327" s="11">
        <f t="shared" si="271"/>
        <v>132500</v>
      </c>
      <c r="B1327" s="15">
        <f>inputs!$C$3-MAX(0,MIN((calculations!A1327-inputs!$B$8)*0.5,inputs!$C$3))+IF(AND(inputs!$B$23="YES",A1327&lt;=inputs!$B$25),inputs!$B$24,0)</f>
        <v>0</v>
      </c>
      <c r="C1327" s="15">
        <f>MAX(0,MIN(A1327-B1327,inputs!$C$4)*inputs!$B$3)</f>
        <v>7540.2000000000007</v>
      </c>
      <c r="D1327" s="16">
        <f>MAX(0,(MIN(A1327,inputs!$C$5)-(inputs!$C$4+B1327))*inputs!$B$4)</f>
        <v>34975.599999999999</v>
      </c>
      <c r="E1327" s="16">
        <f>MAX(0, (calculations!A1327-inputs!$C$5)*inputs!$B$5)</f>
        <v>3312</v>
      </c>
      <c r="F1327" s="19">
        <f>MAX(0,inputs!$B$13*(MIN(calculations!A1327,inputs!$C$14)-inputs!$C$13))+MAX(0,inputs!$B$14*(calculations!A1327-inputs!$C$14))</f>
        <v>6639.85</v>
      </c>
      <c r="G1327" s="22">
        <f>MAX(MIN((calculations!A1327-inputs!$B$21)/10000,100%),0) * inputs!$B$18</f>
        <v>2636.4</v>
      </c>
      <c r="H1327" s="22">
        <f>IF(AND(inputs!$B$35="YES", calculations!A1327&gt;=inputs!$B$36,calculations!A1327&lt;inputs!$B$37),inputs!$B$38*MIN(2,inputs!$B$17),0)</f>
        <v>0</v>
      </c>
      <c r="I1327" s="25">
        <f>MIN(inputs!$B$32,A1327)</f>
        <v>20000</v>
      </c>
      <c r="J1327" s="25">
        <f>inputs!$B$29*(1+inputs!$B$33)-MAX(0,inputs!$B$31*(I1327-inputs!$B$30))</f>
        <v>46486.999999999993</v>
      </c>
      <c r="K1327" s="26">
        <f t="shared" si="260"/>
        <v>20000</v>
      </c>
      <c r="L1327" s="25">
        <f>MAX(0,J1327*(1+inputs!$B$33)-MAX(0,inputs!$B$31*(K1327-inputs!$B$30)))</f>
        <v>47184.304999999986</v>
      </c>
      <c r="M1327" s="26">
        <f t="shared" si="261"/>
        <v>32500</v>
      </c>
      <c r="N1327" s="25">
        <f>MAX(0,L1327*(1+inputs!$B$33)-MAX(0,inputs!$B$31*(M1327-inputs!$B$30)))</f>
        <v>46783.629574999977</v>
      </c>
      <c r="O1327" s="26">
        <f t="shared" si="262"/>
        <v>45000</v>
      </c>
      <c r="P1327" s="25">
        <f>MAX(0,N1327*(1+inputs!$B$33)-MAX(0,inputs!$B$31*(O1327-inputs!$B$30)))</f>
        <v>45251.94401862497</v>
      </c>
      <c r="Q1327" s="26">
        <f t="shared" si="263"/>
        <v>57500</v>
      </c>
      <c r="R1327" s="25">
        <f>MAX(0,P1327*(1+inputs!$B$33)-MAX(0,inputs!$B$31*(Q1327-inputs!$B$30)))</f>
        <v>42572.283178904341</v>
      </c>
      <c r="S1327" s="26">
        <f t="shared" si="264"/>
        <v>70000</v>
      </c>
      <c r="T1327" s="25">
        <f>MAX(0,R1327*(1+inputs!$B$33)-MAX(0,inputs!$B$31*(S1327-inputs!$B$30)))</f>
        <v>38727.427426587899</v>
      </c>
      <c r="U1327" s="26">
        <f t="shared" si="265"/>
        <v>82500</v>
      </c>
      <c r="V1327" s="25">
        <f>MAX(0,T1327*(1+inputs!$B$33)-MAX(0,inputs!$B$31*(U1327-inputs!$B$30)))</f>
        <v>33699.898837986715</v>
      </c>
      <c r="W1327" s="26">
        <f t="shared" si="266"/>
        <v>95000</v>
      </c>
      <c r="X1327" s="25">
        <f>MAX(0,V1327*(1+inputs!$B$33)-MAX(0,inputs!$B$31*(W1327-inputs!$B$30)))</f>
        <v>27471.957320556514</v>
      </c>
      <c r="Y1327" s="26">
        <f t="shared" si="267"/>
        <v>107500</v>
      </c>
      <c r="Z1327" s="25">
        <f>MAX(0,X1327*(1+inputs!$B$33)-MAX(0,inputs!$B$31*(Y1327-inputs!$B$30)))</f>
        <v>20025.596680364859</v>
      </c>
      <c r="AA1327" s="25">
        <f>MAX(0,Y1327*(1+inputs!$B$33)-MAX(0,inputs!$B$31*(Z1327-inputs!$B$30)))</f>
        <v>109112.49999999999</v>
      </c>
      <c r="AB1327" s="26">
        <f t="shared" si="268"/>
        <v>132500</v>
      </c>
      <c r="AC1327" s="25">
        <f>MAX(0,AA1327*(1+inputs!$B$33)-MAX(0,inputs!$B$31*(AB1327-inputs!$B$30)))</f>
        <v>100640.74749999997</v>
      </c>
      <c r="AD1327" s="26">
        <f>IF(inputs!$B$27="YES",MAX(0,inputs!$B$31*(AB1327-inputs!$B$30)),0)</f>
        <v>0</v>
      </c>
      <c r="AE1327" s="3">
        <f t="shared" si="269"/>
        <v>55104.05</v>
      </c>
      <c r="AF1327" s="1">
        <f t="shared" si="272"/>
        <v>0.47</v>
      </c>
      <c r="AG1327" s="8">
        <f t="shared" si="270"/>
        <v>77395.95</v>
      </c>
    </row>
    <row r="1328" spans="1:33" x14ac:dyDescent="0.2">
      <c r="A1328" s="11">
        <f t="shared" si="271"/>
        <v>132600</v>
      </c>
      <c r="B1328" s="15">
        <f>inputs!$C$3-MAX(0,MIN((calculations!A1328-inputs!$B$8)*0.5,inputs!$C$3))+IF(AND(inputs!$B$23="YES",A1328&lt;=inputs!$B$25),inputs!$B$24,0)</f>
        <v>0</v>
      </c>
      <c r="C1328" s="15">
        <f>MAX(0,MIN(A1328-B1328,inputs!$C$4)*inputs!$B$3)</f>
        <v>7540.2000000000007</v>
      </c>
      <c r="D1328" s="16">
        <f>MAX(0,(MIN(A1328,inputs!$C$5)-(inputs!$C$4+B1328))*inputs!$B$4)</f>
        <v>34975.599999999999</v>
      </c>
      <c r="E1328" s="16">
        <f>MAX(0, (calculations!A1328-inputs!$C$5)*inputs!$B$5)</f>
        <v>3357</v>
      </c>
      <c r="F1328" s="19">
        <f>MAX(0,inputs!$B$13*(MIN(calculations!A1328,inputs!$C$14)-inputs!$C$13))+MAX(0,inputs!$B$14*(calculations!A1328-inputs!$C$14))</f>
        <v>6641.85</v>
      </c>
      <c r="G1328" s="22">
        <f>MAX(MIN((calculations!A1328-inputs!$B$21)/10000,100%),0) * inputs!$B$18</f>
        <v>2636.4</v>
      </c>
      <c r="H1328" s="22">
        <f>IF(AND(inputs!$B$35="YES", calculations!A1328&gt;=inputs!$B$36,calculations!A1328&lt;inputs!$B$37),inputs!$B$38*MIN(2,inputs!$B$17),0)</f>
        <v>0</v>
      </c>
      <c r="I1328" s="25">
        <f>MIN(inputs!$B$32,A1328)</f>
        <v>20000</v>
      </c>
      <c r="J1328" s="25">
        <f>inputs!$B$29*(1+inputs!$B$33)-MAX(0,inputs!$B$31*(I1328-inputs!$B$30))</f>
        <v>46486.999999999993</v>
      </c>
      <c r="K1328" s="26">
        <f t="shared" si="260"/>
        <v>20000</v>
      </c>
      <c r="L1328" s="25">
        <f>MAX(0,J1328*(1+inputs!$B$33)-MAX(0,inputs!$B$31*(K1328-inputs!$B$30)))</f>
        <v>47184.304999999986</v>
      </c>
      <c r="M1328" s="26">
        <f t="shared" si="261"/>
        <v>32511.111111111109</v>
      </c>
      <c r="N1328" s="25">
        <f>MAX(0,L1328*(1+inputs!$B$33)-MAX(0,inputs!$B$31*(M1328-inputs!$B$30)))</f>
        <v>46782.629574999977</v>
      </c>
      <c r="O1328" s="26">
        <f t="shared" si="262"/>
        <v>45022.222222222219</v>
      </c>
      <c r="P1328" s="25">
        <f>MAX(0,N1328*(1+inputs!$B$33)-MAX(0,inputs!$B$31*(O1328-inputs!$B$30)))</f>
        <v>45248.929018624971</v>
      </c>
      <c r="Q1328" s="26">
        <f t="shared" si="263"/>
        <v>57533.333333333336</v>
      </c>
      <c r="R1328" s="25">
        <f>MAX(0,P1328*(1+inputs!$B$33)-MAX(0,inputs!$B$31*(Q1328-inputs!$B$30)))</f>
        <v>42566.22295390434</v>
      </c>
      <c r="S1328" s="26">
        <f t="shared" si="264"/>
        <v>70044.444444444438</v>
      </c>
      <c r="T1328" s="25">
        <f>MAX(0,R1328*(1+inputs!$B$33)-MAX(0,inputs!$B$31*(S1328-inputs!$B$30)))</f>
        <v>38717.276298212899</v>
      </c>
      <c r="U1328" s="26">
        <f t="shared" si="265"/>
        <v>82555.555555555562</v>
      </c>
      <c r="V1328" s="25">
        <f>MAX(0,T1328*(1+inputs!$B$33)-MAX(0,inputs!$B$31*(U1328-inputs!$B$30)))</f>
        <v>33684.595442686084</v>
      </c>
      <c r="W1328" s="26">
        <f t="shared" si="266"/>
        <v>95066.666666666672</v>
      </c>
      <c r="X1328" s="25">
        <f>MAX(0,V1328*(1+inputs!$B$33)-MAX(0,inputs!$B$31*(W1328-inputs!$B$30)))</f>
        <v>27450.424374326372</v>
      </c>
      <c r="Y1328" s="26">
        <f t="shared" si="267"/>
        <v>107577.77777777778</v>
      </c>
      <c r="Z1328" s="25">
        <f>MAX(0,X1328*(1+inputs!$B$33)-MAX(0,inputs!$B$31*(Y1328-inputs!$B$30)))</f>
        <v>19996.740739941266</v>
      </c>
      <c r="AA1328" s="25">
        <f>MAX(0,Y1328*(1+inputs!$B$33)-MAX(0,inputs!$B$31*(Z1328-inputs!$B$30)))</f>
        <v>109191.44444444444</v>
      </c>
      <c r="AB1328" s="26">
        <f t="shared" si="268"/>
        <v>132600</v>
      </c>
      <c r="AC1328" s="25">
        <f>MAX(0,AA1328*(1+inputs!$B$33)-MAX(0,inputs!$B$31*(AB1328-inputs!$B$30)))</f>
        <v>100711.87611111109</v>
      </c>
      <c r="AD1328" s="26">
        <f>IF(inputs!$B$27="YES",MAX(0,inputs!$B$31*(AB1328-inputs!$B$30)),0)</f>
        <v>0</v>
      </c>
      <c r="AE1328" s="3">
        <f t="shared" si="269"/>
        <v>55151.05</v>
      </c>
      <c r="AF1328" s="1">
        <f t="shared" si="272"/>
        <v>0.47</v>
      </c>
      <c r="AG1328" s="8">
        <f t="shared" si="270"/>
        <v>77448.95</v>
      </c>
    </row>
    <row r="1329" spans="1:33" x14ac:dyDescent="0.2">
      <c r="A1329" s="11">
        <f t="shared" si="271"/>
        <v>132700</v>
      </c>
      <c r="B1329" s="15">
        <f>inputs!$C$3-MAX(0,MIN((calculations!A1329-inputs!$B$8)*0.5,inputs!$C$3))+IF(AND(inputs!$B$23="YES",A1329&lt;=inputs!$B$25),inputs!$B$24,0)</f>
        <v>0</v>
      </c>
      <c r="C1329" s="15">
        <f>MAX(0,MIN(A1329-B1329,inputs!$C$4)*inputs!$B$3)</f>
        <v>7540.2000000000007</v>
      </c>
      <c r="D1329" s="16">
        <f>MAX(0,(MIN(A1329,inputs!$C$5)-(inputs!$C$4+B1329))*inputs!$B$4)</f>
        <v>34975.599999999999</v>
      </c>
      <c r="E1329" s="16">
        <f>MAX(0, (calculations!A1329-inputs!$C$5)*inputs!$B$5)</f>
        <v>3402</v>
      </c>
      <c r="F1329" s="19">
        <f>MAX(0,inputs!$B$13*(MIN(calculations!A1329,inputs!$C$14)-inputs!$C$13))+MAX(0,inputs!$B$14*(calculations!A1329-inputs!$C$14))</f>
        <v>6643.85</v>
      </c>
      <c r="G1329" s="22">
        <f>MAX(MIN((calculations!A1329-inputs!$B$21)/10000,100%),0) * inputs!$B$18</f>
        <v>2636.4</v>
      </c>
      <c r="H1329" s="22">
        <f>IF(AND(inputs!$B$35="YES", calculations!A1329&gt;=inputs!$B$36,calculations!A1329&lt;inputs!$B$37),inputs!$B$38*MIN(2,inputs!$B$17),0)</f>
        <v>0</v>
      </c>
      <c r="I1329" s="25">
        <f>MIN(inputs!$B$32,A1329)</f>
        <v>20000</v>
      </c>
      <c r="J1329" s="25">
        <f>inputs!$B$29*(1+inputs!$B$33)-MAX(0,inputs!$B$31*(I1329-inputs!$B$30))</f>
        <v>46486.999999999993</v>
      </c>
      <c r="K1329" s="26">
        <f t="shared" si="260"/>
        <v>20000</v>
      </c>
      <c r="L1329" s="25">
        <f>MAX(0,J1329*(1+inputs!$B$33)-MAX(0,inputs!$B$31*(K1329-inputs!$B$30)))</f>
        <v>47184.304999999986</v>
      </c>
      <c r="M1329" s="26">
        <f t="shared" si="261"/>
        <v>32522.222222222223</v>
      </c>
      <c r="N1329" s="25">
        <f>MAX(0,L1329*(1+inputs!$B$33)-MAX(0,inputs!$B$31*(M1329-inputs!$B$30)))</f>
        <v>46781.629574999977</v>
      </c>
      <c r="O1329" s="26">
        <f t="shared" si="262"/>
        <v>45044.444444444445</v>
      </c>
      <c r="P1329" s="25">
        <f>MAX(0,N1329*(1+inputs!$B$33)-MAX(0,inputs!$B$31*(O1329-inputs!$B$30)))</f>
        <v>45245.914018624972</v>
      </c>
      <c r="Q1329" s="26">
        <f t="shared" si="263"/>
        <v>57566.666666666664</v>
      </c>
      <c r="R1329" s="25">
        <f>MAX(0,P1329*(1+inputs!$B$33)-MAX(0,inputs!$B$31*(Q1329-inputs!$B$30)))</f>
        <v>42560.162728904339</v>
      </c>
      <c r="S1329" s="26">
        <f t="shared" si="264"/>
        <v>70088.888888888891</v>
      </c>
      <c r="T1329" s="25">
        <f>MAX(0,R1329*(1+inputs!$B$33)-MAX(0,inputs!$B$31*(S1329-inputs!$B$30)))</f>
        <v>38707.125169837898</v>
      </c>
      <c r="U1329" s="26">
        <f t="shared" si="265"/>
        <v>82611.111111111109</v>
      </c>
      <c r="V1329" s="25">
        <f>MAX(0,T1329*(1+inputs!$B$33)-MAX(0,inputs!$B$31*(U1329-inputs!$B$30)))</f>
        <v>33669.292047385461</v>
      </c>
      <c r="W1329" s="26">
        <f t="shared" si="266"/>
        <v>95133.333333333328</v>
      </c>
      <c r="X1329" s="25">
        <f>MAX(0,V1329*(1+inputs!$B$33)-MAX(0,inputs!$B$31*(W1329-inputs!$B$30)))</f>
        <v>27428.891428096238</v>
      </c>
      <c r="Y1329" s="26">
        <f t="shared" si="267"/>
        <v>107655.55555555556</v>
      </c>
      <c r="Z1329" s="25">
        <f>MAX(0,X1329*(1+inputs!$B$33)-MAX(0,inputs!$B$31*(Y1329-inputs!$B$30)))</f>
        <v>19967.884799517677</v>
      </c>
      <c r="AA1329" s="25">
        <f>MAX(0,Y1329*(1+inputs!$B$33)-MAX(0,inputs!$B$31*(Z1329-inputs!$B$30)))</f>
        <v>109270.38888888889</v>
      </c>
      <c r="AB1329" s="26">
        <f t="shared" si="268"/>
        <v>132700</v>
      </c>
      <c r="AC1329" s="25">
        <f>MAX(0,AA1329*(1+inputs!$B$33)-MAX(0,inputs!$B$31*(AB1329-inputs!$B$30)))</f>
        <v>100783.00472222221</v>
      </c>
      <c r="AD1329" s="26">
        <f>IF(inputs!$B$27="YES",MAX(0,inputs!$B$31*(AB1329-inputs!$B$30)),0)</f>
        <v>0</v>
      </c>
      <c r="AE1329" s="3">
        <f t="shared" si="269"/>
        <v>55198.05</v>
      </c>
      <c r="AF1329" s="1">
        <f t="shared" si="272"/>
        <v>0.47</v>
      </c>
      <c r="AG1329" s="8">
        <f t="shared" si="270"/>
        <v>77501.95</v>
      </c>
    </row>
    <row r="1330" spans="1:33" x14ac:dyDescent="0.2">
      <c r="A1330" s="11">
        <f t="shared" si="271"/>
        <v>132800</v>
      </c>
      <c r="B1330" s="15">
        <f>inputs!$C$3-MAX(0,MIN((calculations!A1330-inputs!$B$8)*0.5,inputs!$C$3))+IF(AND(inputs!$B$23="YES",A1330&lt;=inputs!$B$25),inputs!$B$24,0)</f>
        <v>0</v>
      </c>
      <c r="C1330" s="15">
        <f>MAX(0,MIN(A1330-B1330,inputs!$C$4)*inputs!$B$3)</f>
        <v>7540.2000000000007</v>
      </c>
      <c r="D1330" s="16">
        <f>MAX(0,(MIN(A1330,inputs!$C$5)-(inputs!$C$4+B1330))*inputs!$B$4)</f>
        <v>34975.599999999999</v>
      </c>
      <c r="E1330" s="16">
        <f>MAX(0, (calculations!A1330-inputs!$C$5)*inputs!$B$5)</f>
        <v>3447</v>
      </c>
      <c r="F1330" s="19">
        <f>MAX(0,inputs!$B$13*(MIN(calculations!A1330,inputs!$C$14)-inputs!$C$13))+MAX(0,inputs!$B$14*(calculations!A1330-inputs!$C$14))</f>
        <v>6645.85</v>
      </c>
      <c r="G1330" s="22">
        <f>MAX(MIN((calculations!A1330-inputs!$B$21)/10000,100%),0) * inputs!$B$18</f>
        <v>2636.4</v>
      </c>
      <c r="H1330" s="22">
        <f>IF(AND(inputs!$B$35="YES", calculations!A1330&gt;=inputs!$B$36,calculations!A1330&lt;inputs!$B$37),inputs!$B$38*MIN(2,inputs!$B$17),0)</f>
        <v>0</v>
      </c>
      <c r="I1330" s="25">
        <f>MIN(inputs!$B$32,A1330)</f>
        <v>20000</v>
      </c>
      <c r="J1330" s="25">
        <f>inputs!$B$29*(1+inputs!$B$33)-MAX(0,inputs!$B$31*(I1330-inputs!$B$30))</f>
        <v>46486.999999999993</v>
      </c>
      <c r="K1330" s="26">
        <f t="shared" si="260"/>
        <v>20000</v>
      </c>
      <c r="L1330" s="25">
        <f>MAX(0,J1330*(1+inputs!$B$33)-MAX(0,inputs!$B$31*(K1330-inputs!$B$30)))</f>
        <v>47184.304999999986</v>
      </c>
      <c r="M1330" s="26">
        <f t="shared" si="261"/>
        <v>32533.333333333336</v>
      </c>
      <c r="N1330" s="25">
        <f>MAX(0,L1330*(1+inputs!$B$33)-MAX(0,inputs!$B$31*(M1330-inputs!$B$30)))</f>
        <v>46780.629574999977</v>
      </c>
      <c r="O1330" s="26">
        <f t="shared" si="262"/>
        <v>45066.666666666672</v>
      </c>
      <c r="P1330" s="25">
        <f>MAX(0,N1330*(1+inputs!$B$33)-MAX(0,inputs!$B$31*(O1330-inputs!$B$30)))</f>
        <v>45242.899018624972</v>
      </c>
      <c r="Q1330" s="26">
        <f t="shared" si="263"/>
        <v>57600</v>
      </c>
      <c r="R1330" s="25">
        <f>MAX(0,P1330*(1+inputs!$B$33)-MAX(0,inputs!$B$31*(Q1330-inputs!$B$30)))</f>
        <v>42554.102503904338</v>
      </c>
      <c r="S1330" s="26">
        <f t="shared" si="264"/>
        <v>70133.333333333343</v>
      </c>
      <c r="T1330" s="25">
        <f>MAX(0,R1330*(1+inputs!$B$33)-MAX(0,inputs!$B$31*(S1330-inputs!$B$30)))</f>
        <v>38696.974041462898</v>
      </c>
      <c r="U1330" s="26">
        <f t="shared" si="265"/>
        <v>82666.666666666657</v>
      </c>
      <c r="V1330" s="25">
        <f>MAX(0,T1330*(1+inputs!$B$33)-MAX(0,inputs!$B$31*(U1330-inputs!$B$30)))</f>
        <v>33653.988652084838</v>
      </c>
      <c r="W1330" s="26">
        <f t="shared" si="266"/>
        <v>95200</v>
      </c>
      <c r="X1330" s="25">
        <f>MAX(0,V1330*(1+inputs!$B$33)-MAX(0,inputs!$B$31*(W1330-inputs!$B$30)))</f>
        <v>27407.358481866107</v>
      </c>
      <c r="Y1330" s="26">
        <f t="shared" si="267"/>
        <v>107733.33333333333</v>
      </c>
      <c r="Z1330" s="25">
        <f>MAX(0,X1330*(1+inputs!$B$33)-MAX(0,inputs!$B$31*(Y1330-inputs!$B$30)))</f>
        <v>19939.028859094098</v>
      </c>
      <c r="AA1330" s="25">
        <f>MAX(0,Y1330*(1+inputs!$B$33)-MAX(0,inputs!$B$31*(Z1330-inputs!$B$30)))</f>
        <v>109349.33333333331</v>
      </c>
      <c r="AB1330" s="26">
        <f t="shared" si="268"/>
        <v>132800</v>
      </c>
      <c r="AC1330" s="25">
        <f>MAX(0,AA1330*(1+inputs!$B$33)-MAX(0,inputs!$B$31*(AB1330-inputs!$B$30)))</f>
        <v>100854.1333333333</v>
      </c>
      <c r="AD1330" s="26">
        <f>IF(inputs!$B$27="YES",MAX(0,inputs!$B$31*(AB1330-inputs!$B$30)),0)</f>
        <v>0</v>
      </c>
      <c r="AE1330" s="3">
        <f t="shared" si="269"/>
        <v>55245.05</v>
      </c>
      <c r="AF1330" s="1">
        <f t="shared" si="272"/>
        <v>0.47</v>
      </c>
      <c r="AG1330" s="8">
        <f t="shared" si="270"/>
        <v>77554.95</v>
      </c>
    </row>
    <row r="1331" spans="1:33" x14ac:dyDescent="0.2">
      <c r="A1331" s="11">
        <f t="shared" si="271"/>
        <v>132900</v>
      </c>
      <c r="B1331" s="15">
        <f>inputs!$C$3-MAX(0,MIN((calculations!A1331-inputs!$B$8)*0.5,inputs!$C$3))+IF(AND(inputs!$B$23="YES",A1331&lt;=inputs!$B$25),inputs!$B$24,0)</f>
        <v>0</v>
      </c>
      <c r="C1331" s="15">
        <f>MAX(0,MIN(A1331-B1331,inputs!$C$4)*inputs!$B$3)</f>
        <v>7540.2000000000007</v>
      </c>
      <c r="D1331" s="16">
        <f>MAX(0,(MIN(A1331,inputs!$C$5)-(inputs!$C$4+B1331))*inputs!$B$4)</f>
        <v>34975.599999999999</v>
      </c>
      <c r="E1331" s="16">
        <f>MAX(0, (calculations!A1331-inputs!$C$5)*inputs!$B$5)</f>
        <v>3492</v>
      </c>
      <c r="F1331" s="19">
        <f>MAX(0,inputs!$B$13*(MIN(calculations!A1331,inputs!$C$14)-inputs!$C$13))+MAX(0,inputs!$B$14*(calculations!A1331-inputs!$C$14))</f>
        <v>6647.85</v>
      </c>
      <c r="G1331" s="22">
        <f>MAX(MIN((calculations!A1331-inputs!$B$21)/10000,100%),0) * inputs!$B$18</f>
        <v>2636.4</v>
      </c>
      <c r="H1331" s="22">
        <f>IF(AND(inputs!$B$35="YES", calculations!A1331&gt;=inputs!$B$36,calculations!A1331&lt;inputs!$B$37),inputs!$B$38*MIN(2,inputs!$B$17),0)</f>
        <v>0</v>
      </c>
      <c r="I1331" s="25">
        <f>MIN(inputs!$B$32,A1331)</f>
        <v>20000</v>
      </c>
      <c r="J1331" s="25">
        <f>inputs!$B$29*(1+inputs!$B$33)-MAX(0,inputs!$B$31*(I1331-inputs!$B$30))</f>
        <v>46486.999999999993</v>
      </c>
      <c r="K1331" s="26">
        <f t="shared" si="260"/>
        <v>20000</v>
      </c>
      <c r="L1331" s="25">
        <f>MAX(0,J1331*(1+inputs!$B$33)-MAX(0,inputs!$B$31*(K1331-inputs!$B$30)))</f>
        <v>47184.304999999986</v>
      </c>
      <c r="M1331" s="26">
        <f t="shared" si="261"/>
        <v>32544.444444444445</v>
      </c>
      <c r="N1331" s="25">
        <f>MAX(0,L1331*(1+inputs!$B$33)-MAX(0,inputs!$B$31*(M1331-inputs!$B$30)))</f>
        <v>46779.629574999977</v>
      </c>
      <c r="O1331" s="26">
        <f t="shared" si="262"/>
        <v>45088.888888888891</v>
      </c>
      <c r="P1331" s="25">
        <f>MAX(0,N1331*(1+inputs!$B$33)-MAX(0,inputs!$B$31*(O1331-inputs!$B$30)))</f>
        <v>45239.884018624973</v>
      </c>
      <c r="Q1331" s="26">
        <f t="shared" si="263"/>
        <v>57633.333333333336</v>
      </c>
      <c r="R1331" s="25">
        <f>MAX(0,P1331*(1+inputs!$B$33)-MAX(0,inputs!$B$31*(Q1331-inputs!$B$30)))</f>
        <v>42548.042278904344</v>
      </c>
      <c r="S1331" s="26">
        <f t="shared" si="264"/>
        <v>70177.777777777781</v>
      </c>
      <c r="T1331" s="25">
        <f>MAX(0,R1331*(1+inputs!$B$33)-MAX(0,inputs!$B$31*(S1331-inputs!$B$30)))</f>
        <v>38686.822913087904</v>
      </c>
      <c r="U1331" s="26">
        <f t="shared" si="265"/>
        <v>82722.222222222219</v>
      </c>
      <c r="V1331" s="25">
        <f>MAX(0,T1331*(1+inputs!$B$33)-MAX(0,inputs!$B$31*(U1331-inputs!$B$30)))</f>
        <v>33638.685256784214</v>
      </c>
      <c r="W1331" s="26">
        <f t="shared" si="266"/>
        <v>95266.666666666672</v>
      </c>
      <c r="X1331" s="25">
        <f>MAX(0,V1331*(1+inputs!$B$33)-MAX(0,inputs!$B$31*(W1331-inputs!$B$30)))</f>
        <v>27385.825535635973</v>
      </c>
      <c r="Y1331" s="26">
        <f t="shared" si="267"/>
        <v>107811.11111111111</v>
      </c>
      <c r="Z1331" s="25">
        <f>MAX(0,X1331*(1+inputs!$B$33)-MAX(0,inputs!$B$31*(Y1331-inputs!$B$30)))</f>
        <v>19910.172918670512</v>
      </c>
      <c r="AA1331" s="25">
        <f>MAX(0,Y1331*(1+inputs!$B$33)-MAX(0,inputs!$B$31*(Z1331-inputs!$B$30)))</f>
        <v>109428.27777777777</v>
      </c>
      <c r="AB1331" s="26">
        <f t="shared" si="268"/>
        <v>132900</v>
      </c>
      <c r="AC1331" s="25">
        <f>MAX(0,AA1331*(1+inputs!$B$33)-MAX(0,inputs!$B$31*(AB1331-inputs!$B$30)))</f>
        <v>100925.26194444441</v>
      </c>
      <c r="AD1331" s="26">
        <f>IF(inputs!$B$27="YES",MAX(0,inputs!$B$31*(AB1331-inputs!$B$30)),0)</f>
        <v>0</v>
      </c>
      <c r="AE1331" s="3">
        <f t="shared" si="269"/>
        <v>55292.05</v>
      </c>
      <c r="AF1331" s="1">
        <f t="shared" si="272"/>
        <v>0.47</v>
      </c>
      <c r="AG1331" s="8">
        <f t="shared" si="270"/>
        <v>77607.95</v>
      </c>
    </row>
    <row r="1332" spans="1:33" x14ac:dyDescent="0.2">
      <c r="A1332" s="11">
        <f t="shared" si="271"/>
        <v>133000</v>
      </c>
      <c r="B1332" s="15">
        <f>inputs!$C$3-MAX(0,MIN((calculations!A1332-inputs!$B$8)*0.5,inputs!$C$3))+IF(AND(inputs!$B$23="YES",A1332&lt;=inputs!$B$25),inputs!$B$24,0)</f>
        <v>0</v>
      </c>
      <c r="C1332" s="15">
        <f>MAX(0,MIN(A1332-B1332,inputs!$C$4)*inputs!$B$3)</f>
        <v>7540.2000000000007</v>
      </c>
      <c r="D1332" s="16">
        <f>MAX(0,(MIN(A1332,inputs!$C$5)-(inputs!$C$4+B1332))*inputs!$B$4)</f>
        <v>34975.599999999999</v>
      </c>
      <c r="E1332" s="16">
        <f>MAX(0, (calculations!A1332-inputs!$C$5)*inputs!$B$5)</f>
        <v>3537</v>
      </c>
      <c r="F1332" s="19">
        <f>MAX(0,inputs!$B$13*(MIN(calculations!A1332,inputs!$C$14)-inputs!$C$13))+MAX(0,inputs!$B$14*(calculations!A1332-inputs!$C$14))</f>
        <v>6649.85</v>
      </c>
      <c r="G1332" s="22">
        <f>MAX(MIN((calculations!A1332-inputs!$B$21)/10000,100%),0) * inputs!$B$18</f>
        <v>2636.4</v>
      </c>
      <c r="H1332" s="22">
        <f>IF(AND(inputs!$B$35="YES", calculations!A1332&gt;=inputs!$B$36,calculations!A1332&lt;inputs!$B$37),inputs!$B$38*MIN(2,inputs!$B$17),0)</f>
        <v>0</v>
      </c>
      <c r="I1332" s="25">
        <f>MIN(inputs!$B$32,A1332)</f>
        <v>20000</v>
      </c>
      <c r="J1332" s="25">
        <f>inputs!$B$29*(1+inputs!$B$33)-MAX(0,inputs!$B$31*(I1332-inputs!$B$30))</f>
        <v>46486.999999999993</v>
      </c>
      <c r="K1332" s="26">
        <f t="shared" si="260"/>
        <v>20000</v>
      </c>
      <c r="L1332" s="25">
        <f>MAX(0,J1332*(1+inputs!$B$33)-MAX(0,inputs!$B$31*(K1332-inputs!$B$30)))</f>
        <v>47184.304999999986</v>
      </c>
      <c r="M1332" s="26">
        <f t="shared" si="261"/>
        <v>32555.555555555555</v>
      </c>
      <c r="N1332" s="25">
        <f>MAX(0,L1332*(1+inputs!$B$33)-MAX(0,inputs!$B$31*(M1332-inputs!$B$30)))</f>
        <v>46778.629574999977</v>
      </c>
      <c r="O1332" s="26">
        <f t="shared" si="262"/>
        <v>45111.111111111109</v>
      </c>
      <c r="P1332" s="25">
        <f>MAX(0,N1332*(1+inputs!$B$33)-MAX(0,inputs!$B$31*(O1332-inputs!$B$30)))</f>
        <v>45236.869018624973</v>
      </c>
      <c r="Q1332" s="26">
        <f t="shared" si="263"/>
        <v>57666.666666666664</v>
      </c>
      <c r="R1332" s="25">
        <f>MAX(0,P1332*(1+inputs!$B$33)-MAX(0,inputs!$B$31*(Q1332-inputs!$B$30)))</f>
        <v>42541.982053904343</v>
      </c>
      <c r="S1332" s="26">
        <f t="shared" si="264"/>
        <v>70222.222222222219</v>
      </c>
      <c r="T1332" s="25">
        <f>MAX(0,R1332*(1+inputs!$B$33)-MAX(0,inputs!$B$31*(S1332-inputs!$B$30)))</f>
        <v>38676.671784712904</v>
      </c>
      <c r="U1332" s="26">
        <f t="shared" si="265"/>
        <v>82777.777777777781</v>
      </c>
      <c r="V1332" s="25">
        <f>MAX(0,T1332*(1+inputs!$B$33)-MAX(0,inputs!$B$31*(U1332-inputs!$B$30)))</f>
        <v>33623.381861483591</v>
      </c>
      <c r="W1332" s="26">
        <f t="shared" si="266"/>
        <v>95333.333333333328</v>
      </c>
      <c r="X1332" s="25">
        <f>MAX(0,V1332*(1+inputs!$B$33)-MAX(0,inputs!$B$31*(W1332-inputs!$B$30)))</f>
        <v>27364.292589405846</v>
      </c>
      <c r="Y1332" s="26">
        <f t="shared" si="267"/>
        <v>107888.88888888889</v>
      </c>
      <c r="Z1332" s="25">
        <f>MAX(0,X1332*(1+inputs!$B$33)-MAX(0,inputs!$B$31*(Y1332-inputs!$B$30)))</f>
        <v>19881.316978246934</v>
      </c>
      <c r="AA1332" s="25">
        <f>MAX(0,Y1332*(1+inputs!$B$33)-MAX(0,inputs!$B$31*(Z1332-inputs!$B$30)))</f>
        <v>109507.22222222222</v>
      </c>
      <c r="AB1332" s="26">
        <f t="shared" si="268"/>
        <v>133000</v>
      </c>
      <c r="AC1332" s="25">
        <f>MAX(0,AA1332*(1+inputs!$B$33)-MAX(0,inputs!$B$31*(AB1332-inputs!$B$30)))</f>
        <v>100996.39055555554</v>
      </c>
      <c r="AD1332" s="26">
        <f>IF(inputs!$B$27="YES",MAX(0,inputs!$B$31*(AB1332-inputs!$B$30)),0)</f>
        <v>0</v>
      </c>
      <c r="AE1332" s="3">
        <f t="shared" si="269"/>
        <v>55339.05</v>
      </c>
      <c r="AF1332" s="1">
        <f t="shared" si="272"/>
        <v>0.47</v>
      </c>
      <c r="AG1332" s="8">
        <f t="shared" si="270"/>
        <v>77660.95</v>
      </c>
    </row>
    <row r="1333" spans="1:33" x14ac:dyDescent="0.2">
      <c r="A1333" s="11">
        <f t="shared" si="271"/>
        <v>133100</v>
      </c>
      <c r="B1333" s="15">
        <f>inputs!$C$3-MAX(0,MIN((calculations!A1333-inputs!$B$8)*0.5,inputs!$C$3))+IF(AND(inputs!$B$23="YES",A1333&lt;=inputs!$B$25),inputs!$B$24,0)</f>
        <v>0</v>
      </c>
      <c r="C1333" s="15">
        <f>MAX(0,MIN(A1333-B1333,inputs!$C$4)*inputs!$B$3)</f>
        <v>7540.2000000000007</v>
      </c>
      <c r="D1333" s="16">
        <f>MAX(0,(MIN(A1333,inputs!$C$5)-(inputs!$C$4+B1333))*inputs!$B$4)</f>
        <v>34975.599999999999</v>
      </c>
      <c r="E1333" s="16">
        <f>MAX(0, (calculations!A1333-inputs!$C$5)*inputs!$B$5)</f>
        <v>3582</v>
      </c>
      <c r="F1333" s="19">
        <f>MAX(0,inputs!$B$13*(MIN(calculations!A1333,inputs!$C$14)-inputs!$C$13))+MAX(0,inputs!$B$14*(calculations!A1333-inputs!$C$14))</f>
        <v>6651.85</v>
      </c>
      <c r="G1333" s="22">
        <f>MAX(MIN((calculations!A1333-inputs!$B$21)/10000,100%),0) * inputs!$B$18</f>
        <v>2636.4</v>
      </c>
      <c r="H1333" s="22">
        <f>IF(AND(inputs!$B$35="YES", calculations!A1333&gt;=inputs!$B$36,calculations!A1333&lt;inputs!$B$37),inputs!$B$38*MIN(2,inputs!$B$17),0)</f>
        <v>0</v>
      </c>
      <c r="I1333" s="25">
        <f>MIN(inputs!$B$32,A1333)</f>
        <v>20000</v>
      </c>
      <c r="J1333" s="25">
        <f>inputs!$B$29*(1+inputs!$B$33)-MAX(0,inputs!$B$31*(I1333-inputs!$B$30))</f>
        <v>46486.999999999993</v>
      </c>
      <c r="K1333" s="26">
        <f t="shared" si="260"/>
        <v>20000</v>
      </c>
      <c r="L1333" s="25">
        <f>MAX(0,J1333*(1+inputs!$B$33)-MAX(0,inputs!$B$31*(K1333-inputs!$B$30)))</f>
        <v>47184.304999999986</v>
      </c>
      <c r="M1333" s="26">
        <f t="shared" si="261"/>
        <v>32566.666666666664</v>
      </c>
      <c r="N1333" s="25">
        <f>MAX(0,L1333*(1+inputs!$B$33)-MAX(0,inputs!$B$31*(M1333-inputs!$B$30)))</f>
        <v>46777.629574999977</v>
      </c>
      <c r="O1333" s="26">
        <f t="shared" si="262"/>
        <v>45133.333333333328</v>
      </c>
      <c r="P1333" s="25">
        <f>MAX(0,N1333*(1+inputs!$B$33)-MAX(0,inputs!$B$31*(O1333-inputs!$B$30)))</f>
        <v>45233.854018624967</v>
      </c>
      <c r="Q1333" s="26">
        <f t="shared" si="263"/>
        <v>57700</v>
      </c>
      <c r="R1333" s="25">
        <f>MAX(0,P1333*(1+inputs!$B$33)-MAX(0,inputs!$B$31*(Q1333-inputs!$B$30)))</f>
        <v>42535.921828904335</v>
      </c>
      <c r="S1333" s="26">
        <f t="shared" si="264"/>
        <v>70266.666666666657</v>
      </c>
      <c r="T1333" s="25">
        <f>MAX(0,R1333*(1+inputs!$B$33)-MAX(0,inputs!$B$31*(S1333-inputs!$B$30)))</f>
        <v>38666.520656337903</v>
      </c>
      <c r="U1333" s="26">
        <f t="shared" si="265"/>
        <v>82833.333333333343</v>
      </c>
      <c r="V1333" s="25">
        <f>MAX(0,T1333*(1+inputs!$B$33)-MAX(0,inputs!$B$31*(U1333-inputs!$B$30)))</f>
        <v>33608.078466182968</v>
      </c>
      <c r="W1333" s="26">
        <f t="shared" si="266"/>
        <v>95400</v>
      </c>
      <c r="X1333" s="25">
        <f>MAX(0,V1333*(1+inputs!$B$33)-MAX(0,inputs!$B$31*(W1333-inputs!$B$30)))</f>
        <v>27342.759643175708</v>
      </c>
      <c r="Y1333" s="26">
        <f t="shared" si="267"/>
        <v>107966.66666666667</v>
      </c>
      <c r="Z1333" s="25">
        <f>MAX(0,X1333*(1+inputs!$B$33)-MAX(0,inputs!$B$31*(Y1333-inputs!$B$30)))</f>
        <v>19852.461037823341</v>
      </c>
      <c r="AA1333" s="25">
        <f>MAX(0,Y1333*(1+inputs!$B$33)-MAX(0,inputs!$B$31*(Z1333-inputs!$B$30)))</f>
        <v>109586.16666666666</v>
      </c>
      <c r="AB1333" s="26">
        <f t="shared" si="268"/>
        <v>133100</v>
      </c>
      <c r="AC1333" s="25">
        <f>MAX(0,AA1333*(1+inputs!$B$33)-MAX(0,inputs!$B$31*(AB1333-inputs!$B$30)))</f>
        <v>101067.51916666665</v>
      </c>
      <c r="AD1333" s="26">
        <f>IF(inputs!$B$27="YES",MAX(0,inputs!$B$31*(AB1333-inputs!$B$30)),0)</f>
        <v>0</v>
      </c>
      <c r="AE1333" s="3">
        <f t="shared" si="269"/>
        <v>55386.05</v>
      </c>
      <c r="AF1333" s="1">
        <f t="shared" si="272"/>
        <v>0.47</v>
      </c>
      <c r="AG1333" s="8">
        <f t="shared" si="270"/>
        <v>77713.95</v>
      </c>
    </row>
    <row r="1334" spans="1:33" x14ac:dyDescent="0.2">
      <c r="A1334" s="11">
        <f t="shared" si="271"/>
        <v>133200</v>
      </c>
      <c r="B1334" s="15">
        <f>inputs!$C$3-MAX(0,MIN((calculations!A1334-inputs!$B$8)*0.5,inputs!$C$3))+IF(AND(inputs!$B$23="YES",A1334&lt;=inputs!$B$25),inputs!$B$24,0)</f>
        <v>0</v>
      </c>
      <c r="C1334" s="15">
        <f>MAX(0,MIN(A1334-B1334,inputs!$C$4)*inputs!$B$3)</f>
        <v>7540.2000000000007</v>
      </c>
      <c r="D1334" s="16">
        <f>MAX(0,(MIN(A1334,inputs!$C$5)-(inputs!$C$4+B1334))*inputs!$B$4)</f>
        <v>34975.599999999999</v>
      </c>
      <c r="E1334" s="16">
        <f>MAX(0, (calculations!A1334-inputs!$C$5)*inputs!$B$5)</f>
        <v>3627</v>
      </c>
      <c r="F1334" s="19">
        <f>MAX(0,inputs!$B$13*(MIN(calculations!A1334,inputs!$C$14)-inputs!$C$13))+MAX(0,inputs!$B$14*(calculations!A1334-inputs!$C$14))</f>
        <v>6653.85</v>
      </c>
      <c r="G1334" s="22">
        <f>MAX(MIN((calculations!A1334-inputs!$B$21)/10000,100%),0) * inputs!$B$18</f>
        <v>2636.4</v>
      </c>
      <c r="H1334" s="22">
        <f>IF(AND(inputs!$B$35="YES", calculations!A1334&gt;=inputs!$B$36,calculations!A1334&lt;inputs!$B$37),inputs!$B$38*MIN(2,inputs!$B$17),0)</f>
        <v>0</v>
      </c>
      <c r="I1334" s="25">
        <f>MIN(inputs!$B$32,A1334)</f>
        <v>20000</v>
      </c>
      <c r="J1334" s="25">
        <f>inputs!$B$29*(1+inputs!$B$33)-MAX(0,inputs!$B$31*(I1334-inputs!$B$30))</f>
        <v>46486.999999999993</v>
      </c>
      <c r="K1334" s="26">
        <f t="shared" si="260"/>
        <v>20000</v>
      </c>
      <c r="L1334" s="25">
        <f>MAX(0,J1334*(1+inputs!$B$33)-MAX(0,inputs!$B$31*(K1334-inputs!$B$30)))</f>
        <v>47184.304999999986</v>
      </c>
      <c r="M1334" s="26">
        <f t="shared" si="261"/>
        <v>32577.777777777777</v>
      </c>
      <c r="N1334" s="25">
        <f>MAX(0,L1334*(1+inputs!$B$33)-MAX(0,inputs!$B$31*(M1334-inputs!$B$30)))</f>
        <v>46776.629574999977</v>
      </c>
      <c r="O1334" s="26">
        <f t="shared" si="262"/>
        <v>45155.555555555555</v>
      </c>
      <c r="P1334" s="25">
        <f>MAX(0,N1334*(1+inputs!$B$33)-MAX(0,inputs!$B$31*(O1334-inputs!$B$30)))</f>
        <v>45230.839018624967</v>
      </c>
      <c r="Q1334" s="26">
        <f t="shared" si="263"/>
        <v>57733.333333333336</v>
      </c>
      <c r="R1334" s="25">
        <f>MAX(0,P1334*(1+inputs!$B$33)-MAX(0,inputs!$B$31*(Q1334-inputs!$B$30)))</f>
        <v>42529.861603904334</v>
      </c>
      <c r="S1334" s="26">
        <f t="shared" si="264"/>
        <v>70311.111111111109</v>
      </c>
      <c r="T1334" s="25">
        <f>MAX(0,R1334*(1+inputs!$B$33)-MAX(0,inputs!$B$31*(S1334-inputs!$B$30)))</f>
        <v>38656.369527962896</v>
      </c>
      <c r="U1334" s="26">
        <f t="shared" si="265"/>
        <v>82888.888888888891</v>
      </c>
      <c r="V1334" s="25">
        <f>MAX(0,T1334*(1+inputs!$B$33)-MAX(0,inputs!$B$31*(U1334-inputs!$B$30)))</f>
        <v>33592.77507088233</v>
      </c>
      <c r="W1334" s="26">
        <f t="shared" si="266"/>
        <v>95466.666666666672</v>
      </c>
      <c r="X1334" s="25">
        <f>MAX(0,V1334*(1+inputs!$B$33)-MAX(0,inputs!$B$31*(W1334-inputs!$B$30)))</f>
        <v>27321.22669694556</v>
      </c>
      <c r="Y1334" s="26">
        <f t="shared" si="267"/>
        <v>108044.44444444444</v>
      </c>
      <c r="Z1334" s="25">
        <f>MAX(0,X1334*(1+inputs!$B$33)-MAX(0,inputs!$B$31*(Y1334-inputs!$B$30)))</f>
        <v>19823.605097399741</v>
      </c>
      <c r="AA1334" s="25">
        <f>MAX(0,Y1334*(1+inputs!$B$33)-MAX(0,inputs!$B$31*(Z1334-inputs!$B$30)))</f>
        <v>109665.11111111109</v>
      </c>
      <c r="AB1334" s="26">
        <f t="shared" si="268"/>
        <v>133200</v>
      </c>
      <c r="AC1334" s="25">
        <f>MAX(0,AA1334*(1+inputs!$B$33)-MAX(0,inputs!$B$31*(AB1334-inputs!$B$30)))</f>
        <v>101138.64777777775</v>
      </c>
      <c r="AD1334" s="26">
        <f>IF(inputs!$B$27="YES",MAX(0,inputs!$B$31*(AB1334-inputs!$B$30)),0)</f>
        <v>0</v>
      </c>
      <c r="AE1334" s="3">
        <f t="shared" si="269"/>
        <v>55433.05</v>
      </c>
      <c r="AF1334" s="1">
        <f t="shared" si="272"/>
        <v>0.47</v>
      </c>
      <c r="AG1334" s="8">
        <f t="shared" si="270"/>
        <v>77766.95</v>
      </c>
    </row>
    <row r="1335" spans="1:33" x14ac:dyDescent="0.2">
      <c r="A1335" s="11">
        <f t="shared" si="271"/>
        <v>133300</v>
      </c>
      <c r="B1335" s="15">
        <f>inputs!$C$3-MAX(0,MIN((calculations!A1335-inputs!$B$8)*0.5,inputs!$C$3))+IF(AND(inputs!$B$23="YES",A1335&lt;=inputs!$B$25),inputs!$B$24,0)</f>
        <v>0</v>
      </c>
      <c r="C1335" s="15">
        <f>MAX(0,MIN(A1335-B1335,inputs!$C$4)*inputs!$B$3)</f>
        <v>7540.2000000000007</v>
      </c>
      <c r="D1335" s="16">
        <f>MAX(0,(MIN(A1335,inputs!$C$5)-(inputs!$C$4+B1335))*inputs!$B$4)</f>
        <v>34975.599999999999</v>
      </c>
      <c r="E1335" s="16">
        <f>MAX(0, (calculations!A1335-inputs!$C$5)*inputs!$B$5)</f>
        <v>3672</v>
      </c>
      <c r="F1335" s="19">
        <f>MAX(0,inputs!$B$13*(MIN(calculations!A1335,inputs!$C$14)-inputs!$C$13))+MAX(0,inputs!$B$14*(calculations!A1335-inputs!$C$14))</f>
        <v>6655.85</v>
      </c>
      <c r="G1335" s="22">
        <f>MAX(MIN((calculations!A1335-inputs!$B$21)/10000,100%),0) * inputs!$B$18</f>
        <v>2636.4</v>
      </c>
      <c r="H1335" s="22">
        <f>IF(AND(inputs!$B$35="YES", calculations!A1335&gt;=inputs!$B$36,calculations!A1335&lt;inputs!$B$37),inputs!$B$38*MIN(2,inputs!$B$17),0)</f>
        <v>0</v>
      </c>
      <c r="I1335" s="25">
        <f>MIN(inputs!$B$32,A1335)</f>
        <v>20000</v>
      </c>
      <c r="J1335" s="25">
        <f>inputs!$B$29*(1+inputs!$B$33)-MAX(0,inputs!$B$31*(I1335-inputs!$B$30))</f>
        <v>46486.999999999993</v>
      </c>
      <c r="K1335" s="26">
        <f t="shared" si="260"/>
        <v>20000</v>
      </c>
      <c r="L1335" s="25">
        <f>MAX(0,J1335*(1+inputs!$B$33)-MAX(0,inputs!$B$31*(K1335-inputs!$B$30)))</f>
        <v>47184.304999999986</v>
      </c>
      <c r="M1335" s="26">
        <f t="shared" si="261"/>
        <v>32588.888888888891</v>
      </c>
      <c r="N1335" s="25">
        <f>MAX(0,L1335*(1+inputs!$B$33)-MAX(0,inputs!$B$31*(M1335-inputs!$B$30)))</f>
        <v>46775.629574999977</v>
      </c>
      <c r="O1335" s="26">
        <f t="shared" si="262"/>
        <v>45177.777777777781</v>
      </c>
      <c r="P1335" s="25">
        <f>MAX(0,N1335*(1+inputs!$B$33)-MAX(0,inputs!$B$31*(O1335-inputs!$B$30)))</f>
        <v>45227.824018624968</v>
      </c>
      <c r="Q1335" s="26">
        <f t="shared" si="263"/>
        <v>57766.666666666664</v>
      </c>
      <c r="R1335" s="25">
        <f>MAX(0,P1335*(1+inputs!$B$33)-MAX(0,inputs!$B$31*(Q1335-inputs!$B$30)))</f>
        <v>42523.801378904333</v>
      </c>
      <c r="S1335" s="26">
        <f t="shared" si="264"/>
        <v>70355.555555555562</v>
      </c>
      <c r="T1335" s="25">
        <f>MAX(0,R1335*(1+inputs!$B$33)-MAX(0,inputs!$B$31*(S1335-inputs!$B$30)))</f>
        <v>38646.218399587888</v>
      </c>
      <c r="U1335" s="26">
        <f t="shared" si="265"/>
        <v>82944.444444444438</v>
      </c>
      <c r="V1335" s="25">
        <f>MAX(0,T1335*(1+inputs!$B$33)-MAX(0,inputs!$B$31*(U1335-inputs!$B$30)))</f>
        <v>33577.471675581699</v>
      </c>
      <c r="W1335" s="26">
        <f t="shared" si="266"/>
        <v>95533.333333333328</v>
      </c>
      <c r="X1335" s="25">
        <f>MAX(0,V1335*(1+inputs!$B$33)-MAX(0,inputs!$B$31*(W1335-inputs!$B$30)))</f>
        <v>27299.693750715425</v>
      </c>
      <c r="Y1335" s="26">
        <f t="shared" si="267"/>
        <v>108122.22222222222</v>
      </c>
      <c r="Z1335" s="25">
        <f>MAX(0,X1335*(1+inputs!$B$33)-MAX(0,inputs!$B$31*(Y1335-inputs!$B$30)))</f>
        <v>19794.749156976155</v>
      </c>
      <c r="AA1335" s="25">
        <f>MAX(0,Y1335*(1+inputs!$B$33)-MAX(0,inputs!$B$31*(Z1335-inputs!$B$30)))</f>
        <v>109744.05555555555</v>
      </c>
      <c r="AB1335" s="26">
        <f t="shared" si="268"/>
        <v>133300</v>
      </c>
      <c r="AC1335" s="25">
        <f>MAX(0,AA1335*(1+inputs!$B$33)-MAX(0,inputs!$B$31*(AB1335-inputs!$B$30)))</f>
        <v>101209.77638888887</v>
      </c>
      <c r="AD1335" s="26">
        <f>IF(inputs!$B$27="YES",MAX(0,inputs!$B$31*(AB1335-inputs!$B$30)),0)</f>
        <v>0</v>
      </c>
      <c r="AE1335" s="3">
        <f t="shared" si="269"/>
        <v>55480.05</v>
      </c>
      <c r="AF1335" s="1">
        <f t="shared" si="272"/>
        <v>0.47</v>
      </c>
      <c r="AG1335" s="8">
        <f t="shared" si="270"/>
        <v>77819.95</v>
      </c>
    </row>
    <row r="1336" spans="1:33" x14ac:dyDescent="0.2">
      <c r="A1336" s="11">
        <f t="shared" si="271"/>
        <v>133400</v>
      </c>
      <c r="B1336" s="15">
        <f>inputs!$C$3-MAX(0,MIN((calculations!A1336-inputs!$B$8)*0.5,inputs!$C$3))+IF(AND(inputs!$B$23="YES",A1336&lt;=inputs!$B$25),inputs!$B$24,0)</f>
        <v>0</v>
      </c>
      <c r="C1336" s="15">
        <f>MAX(0,MIN(A1336-B1336,inputs!$C$4)*inputs!$B$3)</f>
        <v>7540.2000000000007</v>
      </c>
      <c r="D1336" s="16">
        <f>MAX(0,(MIN(A1336,inputs!$C$5)-(inputs!$C$4+B1336))*inputs!$B$4)</f>
        <v>34975.599999999999</v>
      </c>
      <c r="E1336" s="16">
        <f>MAX(0, (calculations!A1336-inputs!$C$5)*inputs!$B$5)</f>
        <v>3717</v>
      </c>
      <c r="F1336" s="19">
        <f>MAX(0,inputs!$B$13*(MIN(calculations!A1336,inputs!$C$14)-inputs!$C$13))+MAX(0,inputs!$B$14*(calculations!A1336-inputs!$C$14))</f>
        <v>6657.85</v>
      </c>
      <c r="G1336" s="22">
        <f>MAX(MIN((calculations!A1336-inputs!$B$21)/10000,100%),0) * inputs!$B$18</f>
        <v>2636.4</v>
      </c>
      <c r="H1336" s="22">
        <f>IF(AND(inputs!$B$35="YES", calculations!A1336&gt;=inputs!$B$36,calculations!A1336&lt;inputs!$B$37),inputs!$B$38*MIN(2,inputs!$B$17),0)</f>
        <v>0</v>
      </c>
      <c r="I1336" s="25">
        <f>MIN(inputs!$B$32,A1336)</f>
        <v>20000</v>
      </c>
      <c r="J1336" s="25">
        <f>inputs!$B$29*(1+inputs!$B$33)-MAX(0,inputs!$B$31*(I1336-inputs!$B$30))</f>
        <v>46486.999999999993</v>
      </c>
      <c r="K1336" s="26">
        <f t="shared" si="260"/>
        <v>20000</v>
      </c>
      <c r="L1336" s="25">
        <f>MAX(0,J1336*(1+inputs!$B$33)-MAX(0,inputs!$B$31*(K1336-inputs!$B$30)))</f>
        <v>47184.304999999986</v>
      </c>
      <c r="M1336" s="26">
        <f t="shared" si="261"/>
        <v>32600</v>
      </c>
      <c r="N1336" s="25">
        <f>MAX(0,L1336*(1+inputs!$B$33)-MAX(0,inputs!$B$31*(M1336-inputs!$B$30)))</f>
        <v>46774.629574999977</v>
      </c>
      <c r="O1336" s="26">
        <f t="shared" si="262"/>
        <v>45200</v>
      </c>
      <c r="P1336" s="25">
        <f>MAX(0,N1336*(1+inputs!$B$33)-MAX(0,inputs!$B$31*(O1336-inputs!$B$30)))</f>
        <v>45224.809018624968</v>
      </c>
      <c r="Q1336" s="26">
        <f t="shared" si="263"/>
        <v>57800</v>
      </c>
      <c r="R1336" s="25">
        <f>MAX(0,P1336*(1+inputs!$B$33)-MAX(0,inputs!$B$31*(Q1336-inputs!$B$30)))</f>
        <v>42517.741153904339</v>
      </c>
      <c r="S1336" s="26">
        <f t="shared" si="264"/>
        <v>70400</v>
      </c>
      <c r="T1336" s="25">
        <f>MAX(0,R1336*(1+inputs!$B$33)-MAX(0,inputs!$B$31*(S1336-inputs!$B$30)))</f>
        <v>38636.067271212894</v>
      </c>
      <c r="U1336" s="26">
        <f t="shared" si="265"/>
        <v>83000</v>
      </c>
      <c r="V1336" s="25">
        <f>MAX(0,T1336*(1+inputs!$B$33)-MAX(0,inputs!$B$31*(U1336-inputs!$B$30)))</f>
        <v>33562.168280281083</v>
      </c>
      <c r="W1336" s="26">
        <f t="shared" si="266"/>
        <v>95600</v>
      </c>
      <c r="X1336" s="25">
        <f>MAX(0,V1336*(1+inputs!$B$33)-MAX(0,inputs!$B$31*(W1336-inputs!$B$30)))</f>
        <v>27278.160804485295</v>
      </c>
      <c r="Y1336" s="26">
        <f t="shared" si="267"/>
        <v>108200</v>
      </c>
      <c r="Z1336" s="25">
        <f>MAX(0,X1336*(1+inputs!$B$33)-MAX(0,inputs!$B$31*(Y1336-inputs!$B$30)))</f>
        <v>19765.893216552573</v>
      </c>
      <c r="AA1336" s="25">
        <f>MAX(0,Y1336*(1+inputs!$B$33)-MAX(0,inputs!$B$31*(Z1336-inputs!$B$30)))</f>
        <v>109822.99999999999</v>
      </c>
      <c r="AB1336" s="26">
        <f t="shared" si="268"/>
        <v>133400</v>
      </c>
      <c r="AC1336" s="25">
        <f>MAX(0,AA1336*(1+inputs!$B$33)-MAX(0,inputs!$B$31*(AB1336-inputs!$B$30)))</f>
        <v>101280.90499999997</v>
      </c>
      <c r="AD1336" s="26">
        <f>IF(inputs!$B$27="YES",MAX(0,inputs!$B$31*(AB1336-inputs!$B$30)),0)</f>
        <v>0</v>
      </c>
      <c r="AE1336" s="3">
        <f t="shared" si="269"/>
        <v>55527.05</v>
      </c>
      <c r="AF1336" s="1">
        <f t="shared" si="272"/>
        <v>0.47</v>
      </c>
      <c r="AG1336" s="8">
        <f t="shared" si="270"/>
        <v>77872.95</v>
      </c>
    </row>
    <row r="1337" spans="1:33" x14ac:dyDescent="0.2">
      <c r="A1337" s="11">
        <f t="shared" si="271"/>
        <v>133500</v>
      </c>
      <c r="B1337" s="15">
        <f>inputs!$C$3-MAX(0,MIN((calculations!A1337-inputs!$B$8)*0.5,inputs!$C$3))+IF(AND(inputs!$B$23="YES",A1337&lt;=inputs!$B$25),inputs!$B$24,0)</f>
        <v>0</v>
      </c>
      <c r="C1337" s="15">
        <f>MAX(0,MIN(A1337-B1337,inputs!$C$4)*inputs!$B$3)</f>
        <v>7540.2000000000007</v>
      </c>
      <c r="D1337" s="16">
        <f>MAX(0,(MIN(A1337,inputs!$C$5)-(inputs!$C$4+B1337))*inputs!$B$4)</f>
        <v>34975.599999999999</v>
      </c>
      <c r="E1337" s="16">
        <f>MAX(0, (calculations!A1337-inputs!$C$5)*inputs!$B$5)</f>
        <v>3762</v>
      </c>
      <c r="F1337" s="19">
        <f>MAX(0,inputs!$B$13*(MIN(calculations!A1337,inputs!$C$14)-inputs!$C$13))+MAX(0,inputs!$B$14*(calculations!A1337-inputs!$C$14))</f>
        <v>6659.85</v>
      </c>
      <c r="G1337" s="22">
        <f>MAX(MIN((calculations!A1337-inputs!$B$21)/10000,100%),0) * inputs!$B$18</f>
        <v>2636.4</v>
      </c>
      <c r="H1337" s="22">
        <f>IF(AND(inputs!$B$35="YES", calculations!A1337&gt;=inputs!$B$36,calculations!A1337&lt;inputs!$B$37),inputs!$B$38*MIN(2,inputs!$B$17),0)</f>
        <v>0</v>
      </c>
      <c r="I1337" s="25">
        <f>MIN(inputs!$B$32,A1337)</f>
        <v>20000</v>
      </c>
      <c r="J1337" s="25">
        <f>inputs!$B$29*(1+inputs!$B$33)-MAX(0,inputs!$B$31*(I1337-inputs!$B$30))</f>
        <v>46486.999999999993</v>
      </c>
      <c r="K1337" s="26">
        <f t="shared" si="260"/>
        <v>20000</v>
      </c>
      <c r="L1337" s="25">
        <f>MAX(0,J1337*(1+inputs!$B$33)-MAX(0,inputs!$B$31*(K1337-inputs!$B$30)))</f>
        <v>47184.304999999986</v>
      </c>
      <c r="M1337" s="26">
        <f t="shared" si="261"/>
        <v>32611.111111111109</v>
      </c>
      <c r="N1337" s="25">
        <f>MAX(0,L1337*(1+inputs!$B$33)-MAX(0,inputs!$B$31*(M1337-inputs!$B$30)))</f>
        <v>46773.629574999977</v>
      </c>
      <c r="O1337" s="26">
        <f t="shared" si="262"/>
        <v>45222.222222222219</v>
      </c>
      <c r="P1337" s="25">
        <f>MAX(0,N1337*(1+inputs!$B$33)-MAX(0,inputs!$B$31*(O1337-inputs!$B$30)))</f>
        <v>45221.794018624969</v>
      </c>
      <c r="Q1337" s="26">
        <f t="shared" si="263"/>
        <v>57833.333333333336</v>
      </c>
      <c r="R1337" s="25">
        <f>MAX(0,P1337*(1+inputs!$B$33)-MAX(0,inputs!$B$31*(Q1337-inputs!$B$30)))</f>
        <v>42511.680928904338</v>
      </c>
      <c r="S1337" s="26">
        <f t="shared" si="264"/>
        <v>70444.444444444438</v>
      </c>
      <c r="T1337" s="25">
        <f>MAX(0,R1337*(1+inputs!$B$33)-MAX(0,inputs!$B$31*(S1337-inputs!$B$30)))</f>
        <v>38625.916142837894</v>
      </c>
      <c r="U1337" s="26">
        <f t="shared" si="265"/>
        <v>83055.555555555562</v>
      </c>
      <c r="V1337" s="25">
        <f>MAX(0,T1337*(1+inputs!$B$33)-MAX(0,inputs!$B$31*(U1337-inputs!$B$30)))</f>
        <v>33546.864884980459</v>
      </c>
      <c r="W1337" s="26">
        <f t="shared" si="266"/>
        <v>95666.666666666672</v>
      </c>
      <c r="X1337" s="25">
        <f>MAX(0,V1337*(1+inputs!$B$33)-MAX(0,inputs!$B$31*(W1337-inputs!$B$30)))</f>
        <v>27256.62785825516</v>
      </c>
      <c r="Y1337" s="26">
        <f t="shared" si="267"/>
        <v>108277.77777777778</v>
      </c>
      <c r="Z1337" s="25">
        <f>MAX(0,X1337*(1+inputs!$B$33)-MAX(0,inputs!$B$31*(Y1337-inputs!$B$30)))</f>
        <v>19737.037276128987</v>
      </c>
      <c r="AA1337" s="25">
        <f>MAX(0,Y1337*(1+inputs!$B$33)-MAX(0,inputs!$B$31*(Z1337-inputs!$B$30)))</f>
        <v>109901.94444444444</v>
      </c>
      <c r="AB1337" s="26">
        <f t="shared" si="268"/>
        <v>133500</v>
      </c>
      <c r="AC1337" s="25">
        <f>MAX(0,AA1337*(1+inputs!$B$33)-MAX(0,inputs!$B$31*(AB1337-inputs!$B$30)))</f>
        <v>101352.0336111111</v>
      </c>
      <c r="AD1337" s="26">
        <f>IF(inputs!$B$27="YES",MAX(0,inputs!$B$31*(AB1337-inputs!$B$30)),0)</f>
        <v>0</v>
      </c>
      <c r="AE1337" s="3">
        <f t="shared" si="269"/>
        <v>55574.05</v>
      </c>
      <c r="AF1337" s="1">
        <f t="shared" si="272"/>
        <v>0.47</v>
      </c>
      <c r="AG1337" s="8">
        <f t="shared" si="270"/>
        <v>77925.95</v>
      </c>
    </row>
    <row r="1338" spans="1:33" x14ac:dyDescent="0.2">
      <c r="A1338" s="11">
        <f t="shared" si="271"/>
        <v>133600</v>
      </c>
      <c r="B1338" s="15">
        <f>inputs!$C$3-MAX(0,MIN((calculations!A1338-inputs!$B$8)*0.5,inputs!$C$3))+IF(AND(inputs!$B$23="YES",A1338&lt;=inputs!$B$25),inputs!$B$24,0)</f>
        <v>0</v>
      </c>
      <c r="C1338" s="15">
        <f>MAX(0,MIN(A1338-B1338,inputs!$C$4)*inputs!$B$3)</f>
        <v>7540.2000000000007</v>
      </c>
      <c r="D1338" s="16">
        <f>MAX(0,(MIN(A1338,inputs!$C$5)-(inputs!$C$4+B1338))*inputs!$B$4)</f>
        <v>34975.599999999999</v>
      </c>
      <c r="E1338" s="16">
        <f>MAX(0, (calculations!A1338-inputs!$C$5)*inputs!$B$5)</f>
        <v>3807</v>
      </c>
      <c r="F1338" s="19">
        <f>MAX(0,inputs!$B$13*(MIN(calculations!A1338,inputs!$C$14)-inputs!$C$13))+MAX(0,inputs!$B$14*(calculations!A1338-inputs!$C$14))</f>
        <v>6661.85</v>
      </c>
      <c r="G1338" s="22">
        <f>MAX(MIN((calculations!A1338-inputs!$B$21)/10000,100%),0) * inputs!$B$18</f>
        <v>2636.4</v>
      </c>
      <c r="H1338" s="22">
        <f>IF(AND(inputs!$B$35="YES", calculations!A1338&gt;=inputs!$B$36,calculations!A1338&lt;inputs!$B$37),inputs!$B$38*MIN(2,inputs!$B$17),0)</f>
        <v>0</v>
      </c>
      <c r="I1338" s="25">
        <f>MIN(inputs!$B$32,A1338)</f>
        <v>20000</v>
      </c>
      <c r="J1338" s="25">
        <f>inputs!$B$29*(1+inputs!$B$33)-MAX(0,inputs!$B$31*(I1338-inputs!$B$30))</f>
        <v>46486.999999999993</v>
      </c>
      <c r="K1338" s="26">
        <f t="shared" si="260"/>
        <v>20000</v>
      </c>
      <c r="L1338" s="25">
        <f>MAX(0,J1338*(1+inputs!$B$33)-MAX(0,inputs!$B$31*(K1338-inputs!$B$30)))</f>
        <v>47184.304999999986</v>
      </c>
      <c r="M1338" s="26">
        <f t="shared" si="261"/>
        <v>32622.222222222223</v>
      </c>
      <c r="N1338" s="25">
        <f>MAX(0,L1338*(1+inputs!$B$33)-MAX(0,inputs!$B$31*(M1338-inputs!$B$30)))</f>
        <v>46772.629574999977</v>
      </c>
      <c r="O1338" s="26">
        <f t="shared" si="262"/>
        <v>45244.444444444445</v>
      </c>
      <c r="P1338" s="25">
        <f>MAX(0,N1338*(1+inputs!$B$33)-MAX(0,inputs!$B$31*(O1338-inputs!$B$30)))</f>
        <v>45218.779018624969</v>
      </c>
      <c r="Q1338" s="26">
        <f t="shared" si="263"/>
        <v>57866.666666666664</v>
      </c>
      <c r="R1338" s="25">
        <f>MAX(0,P1338*(1+inputs!$B$33)-MAX(0,inputs!$B$31*(Q1338-inputs!$B$30)))</f>
        <v>42505.620703904337</v>
      </c>
      <c r="S1338" s="26">
        <f t="shared" si="264"/>
        <v>70488.888888888891</v>
      </c>
      <c r="T1338" s="25">
        <f>MAX(0,R1338*(1+inputs!$B$33)-MAX(0,inputs!$B$31*(S1338-inputs!$B$30)))</f>
        <v>38615.765014462893</v>
      </c>
      <c r="U1338" s="26">
        <f t="shared" si="265"/>
        <v>83111.111111111109</v>
      </c>
      <c r="V1338" s="25">
        <f>MAX(0,T1338*(1+inputs!$B$33)-MAX(0,inputs!$B$31*(U1338-inputs!$B$30)))</f>
        <v>33531.561489679829</v>
      </c>
      <c r="W1338" s="26">
        <f t="shared" si="266"/>
        <v>95733.333333333328</v>
      </c>
      <c r="X1338" s="25">
        <f>MAX(0,V1338*(1+inputs!$B$33)-MAX(0,inputs!$B$31*(W1338-inputs!$B$30)))</f>
        <v>27235.094912025026</v>
      </c>
      <c r="Y1338" s="26">
        <f t="shared" si="267"/>
        <v>108355.55555555556</v>
      </c>
      <c r="Z1338" s="25">
        <f>MAX(0,X1338*(1+inputs!$B$33)-MAX(0,inputs!$B$31*(Y1338-inputs!$B$30)))</f>
        <v>19708.181335705398</v>
      </c>
      <c r="AA1338" s="25">
        <f>MAX(0,Y1338*(1+inputs!$B$33)-MAX(0,inputs!$B$31*(Z1338-inputs!$B$30)))</f>
        <v>109980.88888888889</v>
      </c>
      <c r="AB1338" s="26">
        <f t="shared" si="268"/>
        <v>133600</v>
      </c>
      <c r="AC1338" s="25">
        <f>MAX(0,AA1338*(1+inputs!$B$33)-MAX(0,inputs!$B$31*(AB1338-inputs!$B$30)))</f>
        <v>101423.16222222221</v>
      </c>
      <c r="AD1338" s="26">
        <f>IF(inputs!$B$27="YES",MAX(0,inputs!$B$31*(AB1338-inputs!$B$30)),0)</f>
        <v>0</v>
      </c>
      <c r="AE1338" s="3">
        <f t="shared" si="269"/>
        <v>55621.05</v>
      </c>
      <c r="AF1338" s="1">
        <f t="shared" si="272"/>
        <v>0.47</v>
      </c>
      <c r="AG1338" s="8">
        <f t="shared" si="270"/>
        <v>77978.95</v>
      </c>
    </row>
    <row r="1339" spans="1:33" x14ac:dyDescent="0.2">
      <c r="A1339" s="11">
        <f t="shared" si="271"/>
        <v>133700</v>
      </c>
      <c r="B1339" s="15">
        <f>inputs!$C$3-MAX(0,MIN((calculations!A1339-inputs!$B$8)*0.5,inputs!$C$3))+IF(AND(inputs!$B$23="YES",A1339&lt;=inputs!$B$25),inputs!$B$24,0)</f>
        <v>0</v>
      </c>
      <c r="C1339" s="15">
        <f>MAX(0,MIN(A1339-B1339,inputs!$C$4)*inputs!$B$3)</f>
        <v>7540.2000000000007</v>
      </c>
      <c r="D1339" s="16">
        <f>MAX(0,(MIN(A1339,inputs!$C$5)-(inputs!$C$4+B1339))*inputs!$B$4)</f>
        <v>34975.599999999999</v>
      </c>
      <c r="E1339" s="16">
        <f>MAX(0, (calculations!A1339-inputs!$C$5)*inputs!$B$5)</f>
        <v>3852</v>
      </c>
      <c r="F1339" s="19">
        <f>MAX(0,inputs!$B$13*(MIN(calculations!A1339,inputs!$C$14)-inputs!$C$13))+MAX(0,inputs!$B$14*(calculations!A1339-inputs!$C$14))</f>
        <v>6663.85</v>
      </c>
      <c r="G1339" s="22">
        <f>MAX(MIN((calculations!A1339-inputs!$B$21)/10000,100%),0) * inputs!$B$18</f>
        <v>2636.4</v>
      </c>
      <c r="H1339" s="22">
        <f>IF(AND(inputs!$B$35="YES", calculations!A1339&gt;=inputs!$B$36,calculations!A1339&lt;inputs!$B$37),inputs!$B$38*MIN(2,inputs!$B$17),0)</f>
        <v>0</v>
      </c>
      <c r="I1339" s="25">
        <f>MIN(inputs!$B$32,A1339)</f>
        <v>20000</v>
      </c>
      <c r="J1339" s="25">
        <f>inputs!$B$29*(1+inputs!$B$33)-MAX(0,inputs!$B$31*(I1339-inputs!$B$30))</f>
        <v>46486.999999999993</v>
      </c>
      <c r="K1339" s="26">
        <f t="shared" si="260"/>
        <v>20000</v>
      </c>
      <c r="L1339" s="25">
        <f>MAX(0,J1339*(1+inputs!$B$33)-MAX(0,inputs!$B$31*(K1339-inputs!$B$30)))</f>
        <v>47184.304999999986</v>
      </c>
      <c r="M1339" s="26">
        <f t="shared" si="261"/>
        <v>32633.333333333336</v>
      </c>
      <c r="N1339" s="25">
        <f>MAX(0,L1339*(1+inputs!$B$33)-MAX(0,inputs!$B$31*(M1339-inputs!$B$30)))</f>
        <v>46771.629574999977</v>
      </c>
      <c r="O1339" s="26">
        <f t="shared" si="262"/>
        <v>45266.666666666672</v>
      </c>
      <c r="P1339" s="25">
        <f>MAX(0,N1339*(1+inputs!$B$33)-MAX(0,inputs!$B$31*(O1339-inputs!$B$30)))</f>
        <v>45215.76401862497</v>
      </c>
      <c r="Q1339" s="26">
        <f t="shared" si="263"/>
        <v>57900</v>
      </c>
      <c r="R1339" s="25">
        <f>MAX(0,P1339*(1+inputs!$B$33)-MAX(0,inputs!$B$31*(Q1339-inputs!$B$30)))</f>
        <v>42499.560478904335</v>
      </c>
      <c r="S1339" s="26">
        <f t="shared" si="264"/>
        <v>70533.333333333343</v>
      </c>
      <c r="T1339" s="25">
        <f>MAX(0,R1339*(1+inputs!$B$33)-MAX(0,inputs!$B$31*(S1339-inputs!$B$30)))</f>
        <v>38605.613886087893</v>
      </c>
      <c r="U1339" s="26">
        <f t="shared" si="265"/>
        <v>83166.666666666657</v>
      </c>
      <c r="V1339" s="25">
        <f>MAX(0,T1339*(1+inputs!$B$33)-MAX(0,inputs!$B$31*(U1339-inputs!$B$30)))</f>
        <v>33516.258094379213</v>
      </c>
      <c r="W1339" s="26">
        <f t="shared" si="266"/>
        <v>95800</v>
      </c>
      <c r="X1339" s="25">
        <f>MAX(0,V1339*(1+inputs!$B$33)-MAX(0,inputs!$B$31*(W1339-inputs!$B$30)))</f>
        <v>27213.561965794896</v>
      </c>
      <c r="Y1339" s="26">
        <f t="shared" si="267"/>
        <v>108433.33333333333</v>
      </c>
      <c r="Z1339" s="25">
        <f>MAX(0,X1339*(1+inputs!$B$33)-MAX(0,inputs!$B$31*(Y1339-inputs!$B$30)))</f>
        <v>19679.325395281816</v>
      </c>
      <c r="AA1339" s="25">
        <f>MAX(0,Y1339*(1+inputs!$B$33)-MAX(0,inputs!$B$31*(Z1339-inputs!$B$30)))</f>
        <v>110059.83333333331</v>
      </c>
      <c r="AB1339" s="26">
        <f t="shared" si="268"/>
        <v>133700</v>
      </c>
      <c r="AC1339" s="25">
        <f>MAX(0,AA1339*(1+inputs!$B$33)-MAX(0,inputs!$B$31*(AB1339-inputs!$B$30)))</f>
        <v>101494.2908333333</v>
      </c>
      <c r="AD1339" s="26">
        <f>IF(inputs!$B$27="YES",MAX(0,inputs!$B$31*(AB1339-inputs!$B$30)),0)</f>
        <v>0</v>
      </c>
      <c r="AE1339" s="3">
        <f t="shared" si="269"/>
        <v>55668.05</v>
      </c>
      <c r="AF1339" s="1">
        <f t="shared" si="272"/>
        <v>0.47</v>
      </c>
      <c r="AG1339" s="8">
        <f t="shared" si="270"/>
        <v>78031.95</v>
      </c>
    </row>
    <row r="1340" spans="1:33" x14ac:dyDescent="0.2">
      <c r="A1340" s="11">
        <f t="shared" si="271"/>
        <v>133800</v>
      </c>
      <c r="B1340" s="15">
        <f>inputs!$C$3-MAX(0,MIN((calculations!A1340-inputs!$B$8)*0.5,inputs!$C$3))+IF(AND(inputs!$B$23="YES",A1340&lt;=inputs!$B$25),inputs!$B$24,0)</f>
        <v>0</v>
      </c>
      <c r="C1340" s="15">
        <f>MAX(0,MIN(A1340-B1340,inputs!$C$4)*inputs!$B$3)</f>
        <v>7540.2000000000007</v>
      </c>
      <c r="D1340" s="16">
        <f>MAX(0,(MIN(A1340,inputs!$C$5)-(inputs!$C$4+B1340))*inputs!$B$4)</f>
        <v>34975.599999999999</v>
      </c>
      <c r="E1340" s="16">
        <f>MAX(0, (calculations!A1340-inputs!$C$5)*inputs!$B$5)</f>
        <v>3897</v>
      </c>
      <c r="F1340" s="19">
        <f>MAX(0,inputs!$B$13*(MIN(calculations!A1340,inputs!$C$14)-inputs!$C$13))+MAX(0,inputs!$B$14*(calculations!A1340-inputs!$C$14))</f>
        <v>6665.85</v>
      </c>
      <c r="G1340" s="22">
        <f>MAX(MIN((calculations!A1340-inputs!$B$21)/10000,100%),0) * inputs!$B$18</f>
        <v>2636.4</v>
      </c>
      <c r="H1340" s="22">
        <f>IF(AND(inputs!$B$35="YES", calculations!A1340&gt;=inputs!$B$36,calculations!A1340&lt;inputs!$B$37),inputs!$B$38*MIN(2,inputs!$B$17),0)</f>
        <v>0</v>
      </c>
      <c r="I1340" s="25">
        <f>MIN(inputs!$B$32,A1340)</f>
        <v>20000</v>
      </c>
      <c r="J1340" s="25">
        <f>inputs!$B$29*(1+inputs!$B$33)-MAX(0,inputs!$B$31*(I1340-inputs!$B$30))</f>
        <v>46486.999999999993</v>
      </c>
      <c r="K1340" s="26">
        <f t="shared" si="260"/>
        <v>20000</v>
      </c>
      <c r="L1340" s="25">
        <f>MAX(0,J1340*(1+inputs!$B$33)-MAX(0,inputs!$B$31*(K1340-inputs!$B$30)))</f>
        <v>47184.304999999986</v>
      </c>
      <c r="M1340" s="26">
        <f t="shared" si="261"/>
        <v>32644.444444444445</v>
      </c>
      <c r="N1340" s="25">
        <f>MAX(0,L1340*(1+inputs!$B$33)-MAX(0,inputs!$B$31*(M1340-inputs!$B$30)))</f>
        <v>46770.629574999977</v>
      </c>
      <c r="O1340" s="26">
        <f t="shared" si="262"/>
        <v>45288.888888888891</v>
      </c>
      <c r="P1340" s="25">
        <f>MAX(0,N1340*(1+inputs!$B$33)-MAX(0,inputs!$B$31*(O1340-inputs!$B$30)))</f>
        <v>45212.749018624971</v>
      </c>
      <c r="Q1340" s="26">
        <f t="shared" si="263"/>
        <v>57933.333333333336</v>
      </c>
      <c r="R1340" s="25">
        <f>MAX(0,P1340*(1+inputs!$B$33)-MAX(0,inputs!$B$31*(Q1340-inputs!$B$30)))</f>
        <v>42493.500253904342</v>
      </c>
      <c r="S1340" s="26">
        <f t="shared" si="264"/>
        <v>70577.777777777781</v>
      </c>
      <c r="T1340" s="25">
        <f>MAX(0,R1340*(1+inputs!$B$33)-MAX(0,inputs!$B$31*(S1340-inputs!$B$30)))</f>
        <v>38595.462757712899</v>
      </c>
      <c r="U1340" s="26">
        <f t="shared" si="265"/>
        <v>83222.222222222219</v>
      </c>
      <c r="V1340" s="25">
        <f>MAX(0,T1340*(1+inputs!$B$33)-MAX(0,inputs!$B$31*(U1340-inputs!$B$30)))</f>
        <v>33500.954699078589</v>
      </c>
      <c r="W1340" s="26">
        <f t="shared" si="266"/>
        <v>95866.666666666672</v>
      </c>
      <c r="X1340" s="25">
        <f>MAX(0,V1340*(1+inputs!$B$33)-MAX(0,inputs!$B$31*(W1340-inputs!$B$30)))</f>
        <v>27192.029019564761</v>
      </c>
      <c r="Y1340" s="26">
        <f t="shared" si="267"/>
        <v>108511.11111111111</v>
      </c>
      <c r="Z1340" s="25">
        <f>MAX(0,X1340*(1+inputs!$B$33)-MAX(0,inputs!$B$31*(Y1340-inputs!$B$30)))</f>
        <v>19650.46945485823</v>
      </c>
      <c r="AA1340" s="25">
        <f>MAX(0,Y1340*(1+inputs!$B$33)-MAX(0,inputs!$B$31*(Z1340-inputs!$B$30)))</f>
        <v>110138.77777777777</v>
      </c>
      <c r="AB1340" s="26">
        <f t="shared" si="268"/>
        <v>133800</v>
      </c>
      <c r="AC1340" s="25">
        <f>MAX(0,AA1340*(1+inputs!$B$33)-MAX(0,inputs!$B$31*(AB1340-inputs!$B$30)))</f>
        <v>101565.41944444441</v>
      </c>
      <c r="AD1340" s="26">
        <f>IF(inputs!$B$27="YES",MAX(0,inputs!$B$31*(AB1340-inputs!$B$30)),0)</f>
        <v>0</v>
      </c>
      <c r="AE1340" s="3">
        <f t="shared" si="269"/>
        <v>55715.05</v>
      </c>
      <c r="AF1340" s="1">
        <f t="shared" si="272"/>
        <v>0.47</v>
      </c>
      <c r="AG1340" s="8">
        <f t="shared" si="270"/>
        <v>78084.95</v>
      </c>
    </row>
    <row r="1341" spans="1:33" x14ac:dyDescent="0.2">
      <c r="A1341" s="11">
        <f t="shared" si="271"/>
        <v>133900</v>
      </c>
      <c r="B1341" s="15">
        <f>inputs!$C$3-MAX(0,MIN((calculations!A1341-inputs!$B$8)*0.5,inputs!$C$3))+IF(AND(inputs!$B$23="YES",A1341&lt;=inputs!$B$25),inputs!$B$24,0)</f>
        <v>0</v>
      </c>
      <c r="C1341" s="15">
        <f>MAX(0,MIN(A1341-B1341,inputs!$C$4)*inputs!$B$3)</f>
        <v>7540.2000000000007</v>
      </c>
      <c r="D1341" s="16">
        <f>MAX(0,(MIN(A1341,inputs!$C$5)-(inputs!$C$4+B1341))*inputs!$B$4)</f>
        <v>34975.599999999999</v>
      </c>
      <c r="E1341" s="16">
        <f>MAX(0, (calculations!A1341-inputs!$C$5)*inputs!$B$5)</f>
        <v>3942</v>
      </c>
      <c r="F1341" s="19">
        <f>MAX(0,inputs!$B$13*(MIN(calculations!A1341,inputs!$C$14)-inputs!$C$13))+MAX(0,inputs!$B$14*(calculations!A1341-inputs!$C$14))</f>
        <v>6667.85</v>
      </c>
      <c r="G1341" s="22">
        <f>MAX(MIN((calculations!A1341-inputs!$B$21)/10000,100%),0) * inputs!$B$18</f>
        <v>2636.4</v>
      </c>
      <c r="H1341" s="22">
        <f>IF(AND(inputs!$B$35="YES", calculations!A1341&gt;=inputs!$B$36,calculations!A1341&lt;inputs!$B$37),inputs!$B$38*MIN(2,inputs!$B$17),0)</f>
        <v>0</v>
      </c>
      <c r="I1341" s="25">
        <f>MIN(inputs!$B$32,A1341)</f>
        <v>20000</v>
      </c>
      <c r="J1341" s="25">
        <f>inputs!$B$29*(1+inputs!$B$33)-MAX(0,inputs!$B$31*(I1341-inputs!$B$30))</f>
        <v>46486.999999999993</v>
      </c>
      <c r="K1341" s="26">
        <f t="shared" si="260"/>
        <v>20000</v>
      </c>
      <c r="L1341" s="25">
        <f>MAX(0,J1341*(1+inputs!$B$33)-MAX(0,inputs!$B$31*(K1341-inputs!$B$30)))</f>
        <v>47184.304999999986</v>
      </c>
      <c r="M1341" s="26">
        <f t="shared" si="261"/>
        <v>32655.555555555555</v>
      </c>
      <c r="N1341" s="25">
        <f>MAX(0,L1341*(1+inputs!$B$33)-MAX(0,inputs!$B$31*(M1341-inputs!$B$30)))</f>
        <v>46769.629574999977</v>
      </c>
      <c r="O1341" s="26">
        <f t="shared" si="262"/>
        <v>45311.111111111109</v>
      </c>
      <c r="P1341" s="25">
        <f>MAX(0,N1341*(1+inputs!$B$33)-MAX(0,inputs!$B$31*(O1341-inputs!$B$30)))</f>
        <v>45209.734018624971</v>
      </c>
      <c r="Q1341" s="26">
        <f t="shared" si="263"/>
        <v>57966.666666666664</v>
      </c>
      <c r="R1341" s="25">
        <f>MAX(0,P1341*(1+inputs!$B$33)-MAX(0,inputs!$B$31*(Q1341-inputs!$B$30)))</f>
        <v>42487.440028904341</v>
      </c>
      <c r="S1341" s="26">
        <f t="shared" si="264"/>
        <v>70622.222222222219</v>
      </c>
      <c r="T1341" s="25">
        <f>MAX(0,R1341*(1+inputs!$B$33)-MAX(0,inputs!$B$31*(S1341-inputs!$B$30)))</f>
        <v>38585.311629337899</v>
      </c>
      <c r="U1341" s="26">
        <f t="shared" si="265"/>
        <v>83277.777777777781</v>
      </c>
      <c r="V1341" s="25">
        <f>MAX(0,T1341*(1+inputs!$B$33)-MAX(0,inputs!$B$31*(U1341-inputs!$B$30)))</f>
        <v>33485.651303777959</v>
      </c>
      <c r="W1341" s="26">
        <f t="shared" si="266"/>
        <v>95933.333333333328</v>
      </c>
      <c r="X1341" s="25">
        <f>MAX(0,V1341*(1+inputs!$B$33)-MAX(0,inputs!$B$31*(W1341-inputs!$B$30)))</f>
        <v>27170.496073334627</v>
      </c>
      <c r="Y1341" s="26">
        <f t="shared" si="267"/>
        <v>108588.88888888889</v>
      </c>
      <c r="Z1341" s="25">
        <f>MAX(0,X1341*(1+inputs!$B$33)-MAX(0,inputs!$B$31*(Y1341-inputs!$B$30)))</f>
        <v>19621.613514434644</v>
      </c>
      <c r="AA1341" s="25">
        <f>MAX(0,Y1341*(1+inputs!$B$33)-MAX(0,inputs!$B$31*(Z1341-inputs!$B$30)))</f>
        <v>110217.72222222222</v>
      </c>
      <c r="AB1341" s="26">
        <f t="shared" si="268"/>
        <v>133900</v>
      </c>
      <c r="AC1341" s="25">
        <f>MAX(0,AA1341*(1+inputs!$B$33)-MAX(0,inputs!$B$31*(AB1341-inputs!$B$30)))</f>
        <v>101636.54805555554</v>
      </c>
      <c r="AD1341" s="26">
        <f>IF(inputs!$B$27="YES",MAX(0,inputs!$B$31*(AB1341-inputs!$B$30)),0)</f>
        <v>0</v>
      </c>
      <c r="AE1341" s="3">
        <f t="shared" si="269"/>
        <v>55762.05</v>
      </c>
      <c r="AF1341" s="1">
        <f t="shared" si="272"/>
        <v>0.47</v>
      </c>
      <c r="AG1341" s="8">
        <f t="shared" si="270"/>
        <v>78137.95</v>
      </c>
    </row>
    <row r="1342" spans="1:33" x14ac:dyDescent="0.2">
      <c r="A1342" s="11">
        <f t="shared" si="271"/>
        <v>134000</v>
      </c>
      <c r="B1342" s="15">
        <f>inputs!$C$3-MAX(0,MIN((calculations!A1342-inputs!$B$8)*0.5,inputs!$C$3))+IF(AND(inputs!$B$23="YES",A1342&lt;=inputs!$B$25),inputs!$B$24,0)</f>
        <v>0</v>
      </c>
      <c r="C1342" s="15">
        <f>MAX(0,MIN(A1342-B1342,inputs!$C$4)*inputs!$B$3)</f>
        <v>7540.2000000000007</v>
      </c>
      <c r="D1342" s="16">
        <f>MAX(0,(MIN(A1342,inputs!$C$5)-(inputs!$C$4+B1342))*inputs!$B$4)</f>
        <v>34975.599999999999</v>
      </c>
      <c r="E1342" s="16">
        <f>MAX(0, (calculations!A1342-inputs!$C$5)*inputs!$B$5)</f>
        <v>3987</v>
      </c>
      <c r="F1342" s="19">
        <f>MAX(0,inputs!$B$13*(MIN(calculations!A1342,inputs!$C$14)-inputs!$C$13))+MAX(0,inputs!$B$14*(calculations!A1342-inputs!$C$14))</f>
        <v>6669.85</v>
      </c>
      <c r="G1342" s="22">
        <f>MAX(MIN((calculations!A1342-inputs!$B$21)/10000,100%),0) * inputs!$B$18</f>
        <v>2636.4</v>
      </c>
      <c r="H1342" s="22">
        <f>IF(AND(inputs!$B$35="YES", calculations!A1342&gt;=inputs!$B$36,calculations!A1342&lt;inputs!$B$37),inputs!$B$38*MIN(2,inputs!$B$17),0)</f>
        <v>0</v>
      </c>
      <c r="I1342" s="25">
        <f>MIN(inputs!$B$32,A1342)</f>
        <v>20000</v>
      </c>
      <c r="J1342" s="25">
        <f>inputs!$B$29*(1+inputs!$B$33)-MAX(0,inputs!$B$31*(I1342-inputs!$B$30))</f>
        <v>46486.999999999993</v>
      </c>
      <c r="K1342" s="26">
        <f t="shared" si="260"/>
        <v>20000</v>
      </c>
      <c r="L1342" s="25">
        <f>MAX(0,J1342*(1+inputs!$B$33)-MAX(0,inputs!$B$31*(K1342-inputs!$B$30)))</f>
        <v>47184.304999999986</v>
      </c>
      <c r="M1342" s="26">
        <f t="shared" si="261"/>
        <v>32666.666666666664</v>
      </c>
      <c r="N1342" s="25">
        <f>MAX(0,L1342*(1+inputs!$B$33)-MAX(0,inputs!$B$31*(M1342-inputs!$B$30)))</f>
        <v>46768.629574999977</v>
      </c>
      <c r="O1342" s="26">
        <f t="shared" si="262"/>
        <v>45333.333333333328</v>
      </c>
      <c r="P1342" s="25">
        <f>MAX(0,N1342*(1+inputs!$B$33)-MAX(0,inputs!$B$31*(O1342-inputs!$B$30)))</f>
        <v>45206.719018624972</v>
      </c>
      <c r="Q1342" s="26">
        <f t="shared" si="263"/>
        <v>58000</v>
      </c>
      <c r="R1342" s="25">
        <f>MAX(0,P1342*(1+inputs!$B$33)-MAX(0,inputs!$B$31*(Q1342-inputs!$B$30)))</f>
        <v>42481.379803904339</v>
      </c>
      <c r="S1342" s="26">
        <f t="shared" si="264"/>
        <v>70666.666666666657</v>
      </c>
      <c r="T1342" s="25">
        <f>MAX(0,R1342*(1+inputs!$B$33)-MAX(0,inputs!$B$31*(S1342-inputs!$B$30)))</f>
        <v>38575.160500962898</v>
      </c>
      <c r="U1342" s="26">
        <f t="shared" si="265"/>
        <v>83333.333333333343</v>
      </c>
      <c r="V1342" s="25">
        <f>MAX(0,T1342*(1+inputs!$B$33)-MAX(0,inputs!$B$31*(U1342-inputs!$B$30)))</f>
        <v>33470.347908477335</v>
      </c>
      <c r="W1342" s="26">
        <f t="shared" si="266"/>
        <v>96000</v>
      </c>
      <c r="X1342" s="25">
        <f>MAX(0,V1342*(1+inputs!$B$33)-MAX(0,inputs!$B$31*(W1342-inputs!$B$30)))</f>
        <v>27148.963127104496</v>
      </c>
      <c r="Y1342" s="26">
        <f t="shared" si="267"/>
        <v>108666.66666666667</v>
      </c>
      <c r="Z1342" s="25">
        <f>MAX(0,X1342*(1+inputs!$B$33)-MAX(0,inputs!$B$31*(Y1342-inputs!$B$30)))</f>
        <v>19592.757574011062</v>
      </c>
      <c r="AA1342" s="25">
        <f>MAX(0,Y1342*(1+inputs!$B$33)-MAX(0,inputs!$B$31*(Z1342-inputs!$B$30)))</f>
        <v>110296.66666666666</v>
      </c>
      <c r="AB1342" s="26">
        <f t="shared" si="268"/>
        <v>134000</v>
      </c>
      <c r="AC1342" s="25">
        <f>MAX(0,AA1342*(1+inputs!$B$33)-MAX(0,inputs!$B$31*(AB1342-inputs!$B$30)))</f>
        <v>101707.67666666664</v>
      </c>
      <c r="AD1342" s="26">
        <f>IF(inputs!$B$27="YES",MAX(0,inputs!$B$31*(AB1342-inputs!$B$30)),0)</f>
        <v>0</v>
      </c>
      <c r="AE1342" s="3">
        <f t="shared" si="269"/>
        <v>55809.05</v>
      </c>
      <c r="AF1342" s="1">
        <f t="shared" si="272"/>
        <v>0.47</v>
      </c>
      <c r="AG1342" s="8">
        <f t="shared" si="270"/>
        <v>78190.95</v>
      </c>
    </row>
    <row r="1343" spans="1:33" x14ac:dyDescent="0.2">
      <c r="A1343" s="11">
        <f t="shared" si="271"/>
        <v>134100</v>
      </c>
      <c r="B1343" s="15">
        <f>inputs!$C$3-MAX(0,MIN((calculations!A1343-inputs!$B$8)*0.5,inputs!$C$3))+IF(AND(inputs!$B$23="YES",A1343&lt;=inputs!$B$25),inputs!$B$24,0)</f>
        <v>0</v>
      </c>
      <c r="C1343" s="15">
        <f>MAX(0,MIN(A1343-B1343,inputs!$C$4)*inputs!$B$3)</f>
        <v>7540.2000000000007</v>
      </c>
      <c r="D1343" s="16">
        <f>MAX(0,(MIN(A1343,inputs!$C$5)-(inputs!$C$4+B1343))*inputs!$B$4)</f>
        <v>34975.599999999999</v>
      </c>
      <c r="E1343" s="16">
        <f>MAX(0, (calculations!A1343-inputs!$C$5)*inputs!$B$5)</f>
        <v>4032</v>
      </c>
      <c r="F1343" s="19">
        <f>MAX(0,inputs!$B$13*(MIN(calculations!A1343,inputs!$C$14)-inputs!$C$13))+MAX(0,inputs!$B$14*(calculations!A1343-inputs!$C$14))</f>
        <v>6671.85</v>
      </c>
      <c r="G1343" s="22">
        <f>MAX(MIN((calculations!A1343-inputs!$B$21)/10000,100%),0) * inputs!$B$18</f>
        <v>2636.4</v>
      </c>
      <c r="H1343" s="22">
        <f>IF(AND(inputs!$B$35="YES", calculations!A1343&gt;=inputs!$B$36,calculations!A1343&lt;inputs!$B$37),inputs!$B$38*MIN(2,inputs!$B$17),0)</f>
        <v>0</v>
      </c>
      <c r="I1343" s="25">
        <f>MIN(inputs!$B$32,A1343)</f>
        <v>20000</v>
      </c>
      <c r="J1343" s="25">
        <f>inputs!$B$29*(1+inputs!$B$33)-MAX(0,inputs!$B$31*(I1343-inputs!$B$30))</f>
        <v>46486.999999999993</v>
      </c>
      <c r="K1343" s="26">
        <f t="shared" si="260"/>
        <v>20000</v>
      </c>
      <c r="L1343" s="25">
        <f>MAX(0,J1343*(1+inputs!$B$33)-MAX(0,inputs!$B$31*(K1343-inputs!$B$30)))</f>
        <v>47184.304999999986</v>
      </c>
      <c r="M1343" s="26">
        <f t="shared" si="261"/>
        <v>32677.777777777777</v>
      </c>
      <c r="N1343" s="25">
        <f>MAX(0,L1343*(1+inputs!$B$33)-MAX(0,inputs!$B$31*(M1343-inputs!$B$30)))</f>
        <v>46767.629574999977</v>
      </c>
      <c r="O1343" s="26">
        <f t="shared" si="262"/>
        <v>45355.555555555555</v>
      </c>
      <c r="P1343" s="25">
        <f>MAX(0,N1343*(1+inputs!$B$33)-MAX(0,inputs!$B$31*(O1343-inputs!$B$30)))</f>
        <v>45203.704018624972</v>
      </c>
      <c r="Q1343" s="26">
        <f t="shared" si="263"/>
        <v>58033.333333333336</v>
      </c>
      <c r="R1343" s="25">
        <f>MAX(0,P1343*(1+inputs!$B$33)-MAX(0,inputs!$B$31*(Q1343-inputs!$B$30)))</f>
        <v>42475.319578904338</v>
      </c>
      <c r="S1343" s="26">
        <f t="shared" si="264"/>
        <v>70711.111111111109</v>
      </c>
      <c r="T1343" s="25">
        <f>MAX(0,R1343*(1+inputs!$B$33)-MAX(0,inputs!$B$31*(S1343-inputs!$B$30)))</f>
        <v>38565.009372587898</v>
      </c>
      <c r="U1343" s="26">
        <f t="shared" si="265"/>
        <v>83388.888888888891</v>
      </c>
      <c r="V1343" s="25">
        <f>MAX(0,T1343*(1+inputs!$B$33)-MAX(0,inputs!$B$31*(U1343-inputs!$B$30)))</f>
        <v>33455.044513176712</v>
      </c>
      <c r="W1343" s="26">
        <f t="shared" si="266"/>
        <v>96066.666666666672</v>
      </c>
      <c r="X1343" s="25">
        <f>MAX(0,V1343*(1+inputs!$B$33)-MAX(0,inputs!$B$31*(W1343-inputs!$B$30)))</f>
        <v>27127.430180874355</v>
      </c>
      <c r="Y1343" s="26">
        <f t="shared" si="267"/>
        <v>108744.44444444444</v>
      </c>
      <c r="Z1343" s="25">
        <f>MAX(0,X1343*(1+inputs!$B$33)-MAX(0,inputs!$B$31*(Y1343-inputs!$B$30)))</f>
        <v>19563.901633587469</v>
      </c>
      <c r="AA1343" s="25">
        <f>MAX(0,Y1343*(1+inputs!$B$33)-MAX(0,inputs!$B$31*(Z1343-inputs!$B$30)))</f>
        <v>110375.61111111109</v>
      </c>
      <c r="AB1343" s="26">
        <f t="shared" si="268"/>
        <v>134100</v>
      </c>
      <c r="AC1343" s="25">
        <f>MAX(0,AA1343*(1+inputs!$B$33)-MAX(0,inputs!$B$31*(AB1343-inputs!$B$30)))</f>
        <v>101778.80527777775</v>
      </c>
      <c r="AD1343" s="26">
        <f>IF(inputs!$B$27="YES",MAX(0,inputs!$B$31*(AB1343-inputs!$B$30)),0)</f>
        <v>0</v>
      </c>
      <c r="AE1343" s="3">
        <f t="shared" si="269"/>
        <v>55856.05</v>
      </c>
      <c r="AF1343" s="1">
        <f t="shared" si="272"/>
        <v>0.47</v>
      </c>
      <c r="AG1343" s="8">
        <f t="shared" si="270"/>
        <v>78243.95</v>
      </c>
    </row>
    <row r="1344" spans="1:33" x14ac:dyDescent="0.2">
      <c r="A1344" s="11">
        <f t="shared" si="271"/>
        <v>134200</v>
      </c>
      <c r="B1344" s="15">
        <f>inputs!$C$3-MAX(0,MIN((calculations!A1344-inputs!$B$8)*0.5,inputs!$C$3))+IF(AND(inputs!$B$23="YES",A1344&lt;=inputs!$B$25),inputs!$B$24,0)</f>
        <v>0</v>
      </c>
      <c r="C1344" s="15">
        <f>MAX(0,MIN(A1344-B1344,inputs!$C$4)*inputs!$B$3)</f>
        <v>7540.2000000000007</v>
      </c>
      <c r="D1344" s="16">
        <f>MAX(0,(MIN(A1344,inputs!$C$5)-(inputs!$C$4+B1344))*inputs!$B$4)</f>
        <v>34975.599999999999</v>
      </c>
      <c r="E1344" s="16">
        <f>MAX(0, (calculations!A1344-inputs!$C$5)*inputs!$B$5)</f>
        <v>4077</v>
      </c>
      <c r="F1344" s="19">
        <f>MAX(0,inputs!$B$13*(MIN(calculations!A1344,inputs!$C$14)-inputs!$C$13))+MAX(0,inputs!$B$14*(calculations!A1344-inputs!$C$14))</f>
        <v>6673.85</v>
      </c>
      <c r="G1344" s="22">
        <f>MAX(MIN((calculations!A1344-inputs!$B$21)/10000,100%),0) * inputs!$B$18</f>
        <v>2636.4</v>
      </c>
      <c r="H1344" s="22">
        <f>IF(AND(inputs!$B$35="YES", calculations!A1344&gt;=inputs!$B$36,calculations!A1344&lt;inputs!$B$37),inputs!$B$38*MIN(2,inputs!$B$17),0)</f>
        <v>0</v>
      </c>
      <c r="I1344" s="25">
        <f>MIN(inputs!$B$32,A1344)</f>
        <v>20000</v>
      </c>
      <c r="J1344" s="25">
        <f>inputs!$B$29*(1+inputs!$B$33)-MAX(0,inputs!$B$31*(I1344-inputs!$B$30))</f>
        <v>46486.999999999993</v>
      </c>
      <c r="K1344" s="26">
        <f t="shared" si="260"/>
        <v>20000</v>
      </c>
      <c r="L1344" s="25">
        <f>MAX(0,J1344*(1+inputs!$B$33)-MAX(0,inputs!$B$31*(K1344-inputs!$B$30)))</f>
        <v>47184.304999999986</v>
      </c>
      <c r="M1344" s="26">
        <f t="shared" si="261"/>
        <v>32688.888888888891</v>
      </c>
      <c r="N1344" s="25">
        <f>MAX(0,L1344*(1+inputs!$B$33)-MAX(0,inputs!$B$31*(M1344-inputs!$B$30)))</f>
        <v>46766.629574999977</v>
      </c>
      <c r="O1344" s="26">
        <f t="shared" si="262"/>
        <v>45377.777777777781</v>
      </c>
      <c r="P1344" s="25">
        <f>MAX(0,N1344*(1+inputs!$B$33)-MAX(0,inputs!$B$31*(O1344-inputs!$B$30)))</f>
        <v>45200.689018624973</v>
      </c>
      <c r="Q1344" s="26">
        <f t="shared" si="263"/>
        <v>58066.666666666664</v>
      </c>
      <c r="R1344" s="25">
        <f>MAX(0,P1344*(1+inputs!$B$33)-MAX(0,inputs!$B$31*(Q1344-inputs!$B$30)))</f>
        <v>42469.259353904337</v>
      </c>
      <c r="S1344" s="26">
        <f t="shared" si="264"/>
        <v>70755.555555555562</v>
      </c>
      <c r="T1344" s="25">
        <f>MAX(0,R1344*(1+inputs!$B$33)-MAX(0,inputs!$B$31*(S1344-inputs!$B$30)))</f>
        <v>38554.858244212897</v>
      </c>
      <c r="U1344" s="26">
        <f t="shared" si="265"/>
        <v>83444.444444444438</v>
      </c>
      <c r="V1344" s="25">
        <f>MAX(0,T1344*(1+inputs!$B$33)-MAX(0,inputs!$B$31*(U1344-inputs!$B$30)))</f>
        <v>33439.741117876081</v>
      </c>
      <c r="W1344" s="26">
        <f t="shared" si="266"/>
        <v>96133.333333333328</v>
      </c>
      <c r="X1344" s="25">
        <f>MAX(0,V1344*(1+inputs!$B$33)-MAX(0,inputs!$B$31*(W1344-inputs!$B$30)))</f>
        <v>27105.897234644221</v>
      </c>
      <c r="Y1344" s="26">
        <f t="shared" si="267"/>
        <v>108822.22222222222</v>
      </c>
      <c r="Z1344" s="25">
        <f>MAX(0,X1344*(1+inputs!$B$33)-MAX(0,inputs!$B$31*(Y1344-inputs!$B$30)))</f>
        <v>19535.045693163884</v>
      </c>
      <c r="AA1344" s="25">
        <f>MAX(0,Y1344*(1+inputs!$B$33)-MAX(0,inputs!$B$31*(Z1344-inputs!$B$30)))</f>
        <v>110454.55555555555</v>
      </c>
      <c r="AB1344" s="26">
        <f t="shared" si="268"/>
        <v>134200</v>
      </c>
      <c r="AC1344" s="25">
        <f>MAX(0,AA1344*(1+inputs!$B$33)-MAX(0,inputs!$B$31*(AB1344-inputs!$B$30)))</f>
        <v>101849.93388888887</v>
      </c>
      <c r="AD1344" s="26">
        <f>IF(inputs!$B$27="YES",MAX(0,inputs!$B$31*(AB1344-inputs!$B$30)),0)</f>
        <v>0</v>
      </c>
      <c r="AE1344" s="3">
        <f t="shared" si="269"/>
        <v>55903.05</v>
      </c>
      <c r="AF1344" s="1">
        <f t="shared" si="272"/>
        <v>0.47</v>
      </c>
      <c r="AG1344" s="8">
        <f t="shared" si="270"/>
        <v>78296.95</v>
      </c>
    </row>
    <row r="1345" spans="1:33" x14ac:dyDescent="0.2">
      <c r="A1345" s="11">
        <f t="shared" si="271"/>
        <v>134300</v>
      </c>
      <c r="B1345" s="15">
        <f>inputs!$C$3-MAX(0,MIN((calculations!A1345-inputs!$B$8)*0.5,inputs!$C$3))+IF(AND(inputs!$B$23="YES",A1345&lt;=inputs!$B$25),inputs!$B$24,0)</f>
        <v>0</v>
      </c>
      <c r="C1345" s="15">
        <f>MAX(0,MIN(A1345-B1345,inputs!$C$4)*inputs!$B$3)</f>
        <v>7540.2000000000007</v>
      </c>
      <c r="D1345" s="16">
        <f>MAX(0,(MIN(A1345,inputs!$C$5)-(inputs!$C$4+B1345))*inputs!$B$4)</f>
        <v>34975.599999999999</v>
      </c>
      <c r="E1345" s="16">
        <f>MAX(0, (calculations!A1345-inputs!$C$5)*inputs!$B$5)</f>
        <v>4122</v>
      </c>
      <c r="F1345" s="19">
        <f>MAX(0,inputs!$B$13*(MIN(calculations!A1345,inputs!$C$14)-inputs!$C$13))+MAX(0,inputs!$B$14*(calculations!A1345-inputs!$C$14))</f>
        <v>6675.85</v>
      </c>
      <c r="G1345" s="22">
        <f>MAX(MIN((calculations!A1345-inputs!$B$21)/10000,100%),0) * inputs!$B$18</f>
        <v>2636.4</v>
      </c>
      <c r="H1345" s="22">
        <f>IF(AND(inputs!$B$35="YES", calculations!A1345&gt;=inputs!$B$36,calculations!A1345&lt;inputs!$B$37),inputs!$B$38*MIN(2,inputs!$B$17),0)</f>
        <v>0</v>
      </c>
      <c r="I1345" s="25">
        <f>MIN(inputs!$B$32,A1345)</f>
        <v>20000</v>
      </c>
      <c r="J1345" s="25">
        <f>inputs!$B$29*(1+inputs!$B$33)-MAX(0,inputs!$B$31*(I1345-inputs!$B$30))</f>
        <v>46486.999999999993</v>
      </c>
      <c r="K1345" s="26">
        <f t="shared" si="260"/>
        <v>20000</v>
      </c>
      <c r="L1345" s="25">
        <f>MAX(0,J1345*(1+inputs!$B$33)-MAX(0,inputs!$B$31*(K1345-inputs!$B$30)))</f>
        <v>47184.304999999986</v>
      </c>
      <c r="M1345" s="26">
        <f t="shared" si="261"/>
        <v>32700</v>
      </c>
      <c r="N1345" s="25">
        <f>MAX(0,L1345*(1+inputs!$B$33)-MAX(0,inputs!$B$31*(M1345-inputs!$B$30)))</f>
        <v>46765.629574999977</v>
      </c>
      <c r="O1345" s="26">
        <f t="shared" si="262"/>
        <v>45400</v>
      </c>
      <c r="P1345" s="25">
        <f>MAX(0,N1345*(1+inputs!$B$33)-MAX(0,inputs!$B$31*(O1345-inputs!$B$30)))</f>
        <v>45197.674018624974</v>
      </c>
      <c r="Q1345" s="26">
        <f t="shared" si="263"/>
        <v>58100</v>
      </c>
      <c r="R1345" s="25">
        <f>MAX(0,P1345*(1+inputs!$B$33)-MAX(0,inputs!$B$31*(Q1345-inputs!$B$30)))</f>
        <v>42463.199128904344</v>
      </c>
      <c r="S1345" s="26">
        <f t="shared" si="264"/>
        <v>70800</v>
      </c>
      <c r="T1345" s="25">
        <f>MAX(0,R1345*(1+inputs!$B$33)-MAX(0,inputs!$B$31*(S1345-inputs!$B$30)))</f>
        <v>38544.707115837904</v>
      </c>
      <c r="U1345" s="26">
        <f t="shared" si="265"/>
        <v>83500</v>
      </c>
      <c r="V1345" s="25">
        <f>MAX(0,T1345*(1+inputs!$B$33)-MAX(0,inputs!$B$31*(U1345-inputs!$B$30)))</f>
        <v>33424.437722575465</v>
      </c>
      <c r="W1345" s="26">
        <f t="shared" si="266"/>
        <v>96200</v>
      </c>
      <c r="X1345" s="25">
        <f>MAX(0,V1345*(1+inputs!$B$33)-MAX(0,inputs!$B$31*(W1345-inputs!$B$30)))</f>
        <v>27084.364288414097</v>
      </c>
      <c r="Y1345" s="26">
        <f t="shared" si="267"/>
        <v>108900</v>
      </c>
      <c r="Z1345" s="25">
        <f>MAX(0,X1345*(1+inputs!$B$33)-MAX(0,inputs!$B$31*(Y1345-inputs!$B$30)))</f>
        <v>19506.189752740309</v>
      </c>
      <c r="AA1345" s="25">
        <f>MAX(0,Y1345*(1+inputs!$B$33)-MAX(0,inputs!$B$31*(Z1345-inputs!$B$30)))</f>
        <v>110533.49999999999</v>
      </c>
      <c r="AB1345" s="26">
        <f t="shared" si="268"/>
        <v>134300</v>
      </c>
      <c r="AC1345" s="25">
        <f>MAX(0,AA1345*(1+inputs!$B$33)-MAX(0,inputs!$B$31*(AB1345-inputs!$B$30)))</f>
        <v>101921.06249999997</v>
      </c>
      <c r="AD1345" s="26">
        <f>IF(inputs!$B$27="YES",MAX(0,inputs!$B$31*(AB1345-inputs!$B$30)),0)</f>
        <v>0</v>
      </c>
      <c r="AE1345" s="3">
        <f t="shared" si="269"/>
        <v>55950.05</v>
      </c>
      <c r="AF1345" s="1">
        <f t="shared" si="272"/>
        <v>0.47</v>
      </c>
      <c r="AG1345" s="8">
        <f t="shared" si="270"/>
        <v>78349.95</v>
      </c>
    </row>
    <row r="1346" spans="1:33" x14ac:dyDescent="0.2">
      <c r="A1346" s="11">
        <f t="shared" si="271"/>
        <v>134400</v>
      </c>
      <c r="B1346" s="15">
        <f>inputs!$C$3-MAX(0,MIN((calculations!A1346-inputs!$B$8)*0.5,inputs!$C$3))+IF(AND(inputs!$B$23="YES",A1346&lt;=inputs!$B$25),inputs!$B$24,0)</f>
        <v>0</v>
      </c>
      <c r="C1346" s="15">
        <f>MAX(0,MIN(A1346-B1346,inputs!$C$4)*inputs!$B$3)</f>
        <v>7540.2000000000007</v>
      </c>
      <c r="D1346" s="16">
        <f>MAX(0,(MIN(A1346,inputs!$C$5)-(inputs!$C$4+B1346))*inputs!$B$4)</f>
        <v>34975.599999999999</v>
      </c>
      <c r="E1346" s="16">
        <f>MAX(0, (calculations!A1346-inputs!$C$5)*inputs!$B$5)</f>
        <v>4167</v>
      </c>
      <c r="F1346" s="19">
        <f>MAX(0,inputs!$B$13*(MIN(calculations!A1346,inputs!$C$14)-inputs!$C$13))+MAX(0,inputs!$B$14*(calculations!A1346-inputs!$C$14))</f>
        <v>6677.85</v>
      </c>
      <c r="G1346" s="22">
        <f>MAX(MIN((calculations!A1346-inputs!$B$21)/10000,100%),0) * inputs!$B$18</f>
        <v>2636.4</v>
      </c>
      <c r="H1346" s="22">
        <f>IF(AND(inputs!$B$35="YES", calculations!A1346&gt;=inputs!$B$36,calculations!A1346&lt;inputs!$B$37),inputs!$B$38*MIN(2,inputs!$B$17),0)</f>
        <v>0</v>
      </c>
      <c r="I1346" s="25">
        <f>MIN(inputs!$B$32,A1346)</f>
        <v>20000</v>
      </c>
      <c r="J1346" s="25">
        <f>inputs!$B$29*(1+inputs!$B$33)-MAX(0,inputs!$B$31*(I1346-inputs!$B$30))</f>
        <v>46486.999999999993</v>
      </c>
      <c r="K1346" s="26">
        <f t="shared" ref="K1346:K1409" si="273">$I1346+(INT(COLUMN(K$1)/2) - 5) * ($A1346-$I1346)/9</f>
        <v>20000</v>
      </c>
      <c r="L1346" s="25">
        <f>MAX(0,J1346*(1+inputs!$B$33)-MAX(0,inputs!$B$31*(K1346-inputs!$B$30)))</f>
        <v>47184.304999999986</v>
      </c>
      <c r="M1346" s="26">
        <f t="shared" ref="M1346:M1409" si="274">$I1346+(INT(COLUMN(M$1)/2) - 5) * ($A1346-$I1346)/9</f>
        <v>32711.111111111109</v>
      </c>
      <c r="N1346" s="25">
        <f>MAX(0,L1346*(1+inputs!$B$33)-MAX(0,inputs!$B$31*(M1346-inputs!$B$30)))</f>
        <v>46764.629574999977</v>
      </c>
      <c r="O1346" s="26">
        <f t="shared" ref="O1346:O1409" si="275">$I1346+(INT(COLUMN(O$1)/2) - 5) * ($A1346-$I1346)/9</f>
        <v>45422.222222222219</v>
      </c>
      <c r="P1346" s="25">
        <f>MAX(0,N1346*(1+inputs!$B$33)-MAX(0,inputs!$B$31*(O1346-inputs!$B$30)))</f>
        <v>45194.659018624967</v>
      </c>
      <c r="Q1346" s="26">
        <f t="shared" ref="Q1346:Q1409" si="276">$I1346+(INT(COLUMN(Q$1)/2) - 5) * ($A1346-$I1346)/9</f>
        <v>58133.333333333336</v>
      </c>
      <c r="R1346" s="25">
        <f>MAX(0,P1346*(1+inputs!$B$33)-MAX(0,inputs!$B$31*(Q1346-inputs!$B$30)))</f>
        <v>42457.138903904335</v>
      </c>
      <c r="S1346" s="26">
        <f t="shared" ref="S1346:S1409" si="277">$I1346+(INT(COLUMN(S$1)/2) - 5) * ($A1346-$I1346)/9</f>
        <v>70844.444444444438</v>
      </c>
      <c r="T1346" s="25">
        <f>MAX(0,R1346*(1+inputs!$B$33)-MAX(0,inputs!$B$31*(S1346-inputs!$B$30)))</f>
        <v>38534.555987462896</v>
      </c>
      <c r="U1346" s="26">
        <f t="shared" ref="U1346:U1409" si="278">$I1346+(INT(COLUMN(U$1)/2) - 5) * ($A1346-$I1346)/9</f>
        <v>83555.555555555562</v>
      </c>
      <c r="V1346" s="25">
        <f>MAX(0,T1346*(1+inputs!$B$33)-MAX(0,inputs!$B$31*(U1346-inputs!$B$30)))</f>
        <v>33409.134327274835</v>
      </c>
      <c r="W1346" s="26">
        <f t="shared" ref="W1346:W1409" si="279">$I1346+(INT(COLUMN(W$1)/2) - 5) * ($A1346-$I1346)/9</f>
        <v>96266.666666666672</v>
      </c>
      <c r="X1346" s="25">
        <f>MAX(0,V1346*(1+inputs!$B$33)-MAX(0,inputs!$B$31*(W1346-inputs!$B$30)))</f>
        <v>27062.831342183948</v>
      </c>
      <c r="Y1346" s="26">
        <f t="shared" ref="Y1346:Y1409" si="280">$I1346+(INT(COLUMN(Y$1)/2) - 5) * ($A1346-$I1346)/9</f>
        <v>108977.77777777778</v>
      </c>
      <c r="Z1346" s="25">
        <f>MAX(0,X1346*(1+inputs!$B$33)-MAX(0,inputs!$B$31*(Y1346-inputs!$B$30)))</f>
        <v>19477.333812316705</v>
      </c>
      <c r="AA1346" s="25">
        <f>MAX(0,Y1346*(1+inputs!$B$33)-MAX(0,inputs!$B$31*(Z1346-inputs!$B$30)))</f>
        <v>110612.44444444444</v>
      </c>
      <c r="AB1346" s="26">
        <f t="shared" ref="AB1346:AB1409" si="281">$I1346+(INT(COLUMN(AB$1)/2) - 5) * ($A1346-$I1346)/9</f>
        <v>134400</v>
      </c>
      <c r="AC1346" s="25">
        <f>MAX(0,AA1346*(1+inputs!$B$33)-MAX(0,inputs!$B$31*(AB1346-inputs!$B$30)))</f>
        <v>101992.1911111111</v>
      </c>
      <c r="AD1346" s="26">
        <f>IF(inputs!$B$27="YES",MAX(0,inputs!$B$31*(AB1346-inputs!$B$30)),0)</f>
        <v>0</v>
      </c>
      <c r="AE1346" s="3">
        <f t="shared" ref="AE1346:AE1409" si="282">SUM(C1346:G1346)+AD1346-H1346</f>
        <v>55997.05</v>
      </c>
      <c r="AF1346" s="1">
        <f t="shared" si="272"/>
        <v>0.47</v>
      </c>
      <c r="AG1346" s="8">
        <f t="shared" ref="AG1346:AG1409" si="283">A1346-AE1346</f>
        <v>78402.95</v>
      </c>
    </row>
    <row r="1347" spans="1:33" x14ac:dyDescent="0.2">
      <c r="A1347" s="11">
        <f t="shared" ref="A1347:A1410" si="284">(ROW(A1347)-2)*100</f>
        <v>134500</v>
      </c>
      <c r="B1347" s="15">
        <f>inputs!$C$3-MAX(0,MIN((calculations!A1347-inputs!$B$8)*0.5,inputs!$C$3))+IF(AND(inputs!$B$23="YES",A1347&lt;=inputs!$B$25),inputs!$B$24,0)</f>
        <v>0</v>
      </c>
      <c r="C1347" s="15">
        <f>MAX(0,MIN(A1347-B1347,inputs!$C$4)*inputs!$B$3)</f>
        <v>7540.2000000000007</v>
      </c>
      <c r="D1347" s="16">
        <f>MAX(0,(MIN(A1347,inputs!$C$5)-(inputs!$C$4+B1347))*inputs!$B$4)</f>
        <v>34975.599999999999</v>
      </c>
      <c r="E1347" s="16">
        <f>MAX(0, (calculations!A1347-inputs!$C$5)*inputs!$B$5)</f>
        <v>4212</v>
      </c>
      <c r="F1347" s="19">
        <f>MAX(0,inputs!$B$13*(MIN(calculations!A1347,inputs!$C$14)-inputs!$C$13))+MAX(0,inputs!$B$14*(calculations!A1347-inputs!$C$14))</f>
        <v>6679.85</v>
      </c>
      <c r="G1347" s="22">
        <f>MAX(MIN((calculations!A1347-inputs!$B$21)/10000,100%),0) * inputs!$B$18</f>
        <v>2636.4</v>
      </c>
      <c r="H1347" s="22">
        <f>IF(AND(inputs!$B$35="YES", calculations!A1347&gt;=inputs!$B$36,calculations!A1347&lt;inputs!$B$37),inputs!$B$38*MIN(2,inputs!$B$17),0)</f>
        <v>0</v>
      </c>
      <c r="I1347" s="25">
        <f>MIN(inputs!$B$32,A1347)</f>
        <v>20000</v>
      </c>
      <c r="J1347" s="25">
        <f>inputs!$B$29*(1+inputs!$B$33)-MAX(0,inputs!$B$31*(I1347-inputs!$B$30))</f>
        <v>46486.999999999993</v>
      </c>
      <c r="K1347" s="26">
        <f t="shared" si="273"/>
        <v>20000</v>
      </c>
      <c r="L1347" s="25">
        <f>MAX(0,J1347*(1+inputs!$B$33)-MAX(0,inputs!$B$31*(K1347-inputs!$B$30)))</f>
        <v>47184.304999999986</v>
      </c>
      <c r="M1347" s="26">
        <f t="shared" si="274"/>
        <v>32722.222222222223</v>
      </c>
      <c r="N1347" s="25">
        <f>MAX(0,L1347*(1+inputs!$B$33)-MAX(0,inputs!$B$31*(M1347-inputs!$B$30)))</f>
        <v>46763.629574999977</v>
      </c>
      <c r="O1347" s="26">
        <f t="shared" si="275"/>
        <v>45444.444444444445</v>
      </c>
      <c r="P1347" s="25">
        <f>MAX(0,N1347*(1+inputs!$B$33)-MAX(0,inputs!$B$31*(O1347-inputs!$B$30)))</f>
        <v>45191.644018624967</v>
      </c>
      <c r="Q1347" s="26">
        <f t="shared" si="276"/>
        <v>58166.666666666664</v>
      </c>
      <c r="R1347" s="25">
        <f>MAX(0,P1347*(1+inputs!$B$33)-MAX(0,inputs!$B$31*(Q1347-inputs!$B$30)))</f>
        <v>42451.078678904334</v>
      </c>
      <c r="S1347" s="26">
        <f t="shared" si="277"/>
        <v>70888.888888888891</v>
      </c>
      <c r="T1347" s="25">
        <f>MAX(0,R1347*(1+inputs!$B$33)-MAX(0,inputs!$B$31*(S1347-inputs!$B$30)))</f>
        <v>38524.404859087896</v>
      </c>
      <c r="U1347" s="26">
        <f t="shared" si="278"/>
        <v>83611.111111111109</v>
      </c>
      <c r="V1347" s="25">
        <f>MAX(0,T1347*(1+inputs!$B$33)-MAX(0,inputs!$B$31*(U1347-inputs!$B$30)))</f>
        <v>33393.830931974211</v>
      </c>
      <c r="W1347" s="26">
        <f t="shared" si="279"/>
        <v>96333.333333333328</v>
      </c>
      <c r="X1347" s="25">
        <f>MAX(0,V1347*(1+inputs!$B$33)-MAX(0,inputs!$B$31*(W1347-inputs!$B$30)))</f>
        <v>27041.298395953821</v>
      </c>
      <c r="Y1347" s="26">
        <f t="shared" si="280"/>
        <v>109055.55555555556</v>
      </c>
      <c r="Z1347" s="25">
        <f>MAX(0,X1347*(1+inputs!$B$33)-MAX(0,inputs!$B$31*(Y1347-inputs!$B$30)))</f>
        <v>19448.477871893127</v>
      </c>
      <c r="AA1347" s="25">
        <f>MAX(0,Y1347*(1+inputs!$B$33)-MAX(0,inputs!$B$31*(Z1347-inputs!$B$30)))</f>
        <v>110691.38888888889</v>
      </c>
      <c r="AB1347" s="26">
        <f t="shared" si="281"/>
        <v>134500</v>
      </c>
      <c r="AC1347" s="25">
        <f>MAX(0,AA1347*(1+inputs!$B$33)-MAX(0,inputs!$B$31*(AB1347-inputs!$B$30)))</f>
        <v>102063.31972222221</v>
      </c>
      <c r="AD1347" s="26">
        <f>IF(inputs!$B$27="YES",MAX(0,inputs!$B$31*(AB1347-inputs!$B$30)),0)</f>
        <v>0</v>
      </c>
      <c r="AE1347" s="3">
        <f t="shared" si="282"/>
        <v>56044.05</v>
      </c>
      <c r="AF1347" s="1">
        <f t="shared" ref="AF1347:AF1410" si="285">(AE1348-AE1347)/100</f>
        <v>0.47</v>
      </c>
      <c r="AG1347" s="8">
        <f t="shared" si="283"/>
        <v>78455.95</v>
      </c>
    </row>
    <row r="1348" spans="1:33" x14ac:dyDescent="0.2">
      <c r="A1348" s="11">
        <f t="shared" si="284"/>
        <v>134600</v>
      </c>
      <c r="B1348" s="15">
        <f>inputs!$C$3-MAX(0,MIN((calculations!A1348-inputs!$B$8)*0.5,inputs!$C$3))+IF(AND(inputs!$B$23="YES",A1348&lt;=inputs!$B$25),inputs!$B$24,0)</f>
        <v>0</v>
      </c>
      <c r="C1348" s="15">
        <f>MAX(0,MIN(A1348-B1348,inputs!$C$4)*inputs!$B$3)</f>
        <v>7540.2000000000007</v>
      </c>
      <c r="D1348" s="16">
        <f>MAX(0,(MIN(A1348,inputs!$C$5)-(inputs!$C$4+B1348))*inputs!$B$4)</f>
        <v>34975.599999999999</v>
      </c>
      <c r="E1348" s="16">
        <f>MAX(0, (calculations!A1348-inputs!$C$5)*inputs!$B$5)</f>
        <v>4257</v>
      </c>
      <c r="F1348" s="19">
        <f>MAX(0,inputs!$B$13*(MIN(calculations!A1348,inputs!$C$14)-inputs!$C$13))+MAX(0,inputs!$B$14*(calculations!A1348-inputs!$C$14))</f>
        <v>6681.85</v>
      </c>
      <c r="G1348" s="22">
        <f>MAX(MIN((calculations!A1348-inputs!$B$21)/10000,100%),0) * inputs!$B$18</f>
        <v>2636.4</v>
      </c>
      <c r="H1348" s="22">
        <f>IF(AND(inputs!$B$35="YES", calculations!A1348&gt;=inputs!$B$36,calculations!A1348&lt;inputs!$B$37),inputs!$B$38*MIN(2,inputs!$B$17),0)</f>
        <v>0</v>
      </c>
      <c r="I1348" s="25">
        <f>MIN(inputs!$B$32,A1348)</f>
        <v>20000</v>
      </c>
      <c r="J1348" s="25">
        <f>inputs!$B$29*(1+inputs!$B$33)-MAX(0,inputs!$B$31*(I1348-inputs!$B$30))</f>
        <v>46486.999999999993</v>
      </c>
      <c r="K1348" s="26">
        <f t="shared" si="273"/>
        <v>20000</v>
      </c>
      <c r="L1348" s="25">
        <f>MAX(0,J1348*(1+inputs!$B$33)-MAX(0,inputs!$B$31*(K1348-inputs!$B$30)))</f>
        <v>47184.304999999986</v>
      </c>
      <c r="M1348" s="26">
        <f t="shared" si="274"/>
        <v>32733.333333333336</v>
      </c>
      <c r="N1348" s="25">
        <f>MAX(0,L1348*(1+inputs!$B$33)-MAX(0,inputs!$B$31*(M1348-inputs!$B$30)))</f>
        <v>46762.629574999977</v>
      </c>
      <c r="O1348" s="26">
        <f t="shared" si="275"/>
        <v>45466.666666666672</v>
      </c>
      <c r="P1348" s="25">
        <f>MAX(0,N1348*(1+inputs!$B$33)-MAX(0,inputs!$B$31*(O1348-inputs!$B$30)))</f>
        <v>45188.629018624968</v>
      </c>
      <c r="Q1348" s="26">
        <f t="shared" si="276"/>
        <v>58200</v>
      </c>
      <c r="R1348" s="25">
        <f>MAX(0,P1348*(1+inputs!$B$33)-MAX(0,inputs!$B$31*(Q1348-inputs!$B$30)))</f>
        <v>42445.018453904333</v>
      </c>
      <c r="S1348" s="26">
        <f t="shared" si="277"/>
        <v>70933.333333333343</v>
      </c>
      <c r="T1348" s="25">
        <f>MAX(0,R1348*(1+inputs!$B$33)-MAX(0,inputs!$B$31*(S1348-inputs!$B$30)))</f>
        <v>38514.253730712895</v>
      </c>
      <c r="U1348" s="26">
        <f t="shared" si="278"/>
        <v>83666.666666666657</v>
      </c>
      <c r="V1348" s="25">
        <f>MAX(0,T1348*(1+inputs!$B$33)-MAX(0,inputs!$B$31*(U1348-inputs!$B$30)))</f>
        <v>33378.527536673588</v>
      </c>
      <c r="W1348" s="26">
        <f t="shared" si="279"/>
        <v>96400</v>
      </c>
      <c r="X1348" s="25">
        <f>MAX(0,V1348*(1+inputs!$B$33)-MAX(0,inputs!$B$31*(W1348-inputs!$B$30)))</f>
        <v>27019.765449723691</v>
      </c>
      <c r="Y1348" s="26">
        <f t="shared" si="280"/>
        <v>109133.33333333333</v>
      </c>
      <c r="Z1348" s="25">
        <f>MAX(0,X1348*(1+inputs!$B$33)-MAX(0,inputs!$B$31*(Y1348-inputs!$B$30)))</f>
        <v>19419.621931469545</v>
      </c>
      <c r="AA1348" s="25">
        <f>MAX(0,Y1348*(1+inputs!$B$33)-MAX(0,inputs!$B$31*(Z1348-inputs!$B$30)))</f>
        <v>110770.33333333331</v>
      </c>
      <c r="AB1348" s="26">
        <f t="shared" si="281"/>
        <v>134600</v>
      </c>
      <c r="AC1348" s="25">
        <f>MAX(0,AA1348*(1+inputs!$B$33)-MAX(0,inputs!$B$31*(AB1348-inputs!$B$30)))</f>
        <v>102134.4483333333</v>
      </c>
      <c r="AD1348" s="26">
        <f>IF(inputs!$B$27="YES",MAX(0,inputs!$B$31*(AB1348-inputs!$B$30)),0)</f>
        <v>0</v>
      </c>
      <c r="AE1348" s="3">
        <f t="shared" si="282"/>
        <v>56091.05</v>
      </c>
      <c r="AF1348" s="1">
        <f t="shared" si="285"/>
        <v>0.47</v>
      </c>
      <c r="AG1348" s="8">
        <f t="shared" si="283"/>
        <v>78508.95</v>
      </c>
    </row>
    <row r="1349" spans="1:33" x14ac:dyDescent="0.2">
      <c r="A1349" s="11">
        <f t="shared" si="284"/>
        <v>134700</v>
      </c>
      <c r="B1349" s="15">
        <f>inputs!$C$3-MAX(0,MIN((calculations!A1349-inputs!$B$8)*0.5,inputs!$C$3))+IF(AND(inputs!$B$23="YES",A1349&lt;=inputs!$B$25),inputs!$B$24,0)</f>
        <v>0</v>
      </c>
      <c r="C1349" s="15">
        <f>MAX(0,MIN(A1349-B1349,inputs!$C$4)*inputs!$B$3)</f>
        <v>7540.2000000000007</v>
      </c>
      <c r="D1349" s="16">
        <f>MAX(0,(MIN(A1349,inputs!$C$5)-(inputs!$C$4+B1349))*inputs!$B$4)</f>
        <v>34975.599999999999</v>
      </c>
      <c r="E1349" s="16">
        <f>MAX(0, (calculations!A1349-inputs!$C$5)*inputs!$B$5)</f>
        <v>4302</v>
      </c>
      <c r="F1349" s="19">
        <f>MAX(0,inputs!$B$13*(MIN(calculations!A1349,inputs!$C$14)-inputs!$C$13))+MAX(0,inputs!$B$14*(calculations!A1349-inputs!$C$14))</f>
        <v>6683.85</v>
      </c>
      <c r="G1349" s="22">
        <f>MAX(MIN((calculations!A1349-inputs!$B$21)/10000,100%),0) * inputs!$B$18</f>
        <v>2636.4</v>
      </c>
      <c r="H1349" s="22">
        <f>IF(AND(inputs!$B$35="YES", calculations!A1349&gt;=inputs!$B$36,calculations!A1349&lt;inputs!$B$37),inputs!$B$38*MIN(2,inputs!$B$17),0)</f>
        <v>0</v>
      </c>
      <c r="I1349" s="25">
        <f>MIN(inputs!$B$32,A1349)</f>
        <v>20000</v>
      </c>
      <c r="J1349" s="25">
        <f>inputs!$B$29*(1+inputs!$B$33)-MAX(0,inputs!$B$31*(I1349-inputs!$B$30))</f>
        <v>46486.999999999993</v>
      </c>
      <c r="K1349" s="26">
        <f t="shared" si="273"/>
        <v>20000</v>
      </c>
      <c r="L1349" s="25">
        <f>MAX(0,J1349*(1+inputs!$B$33)-MAX(0,inputs!$B$31*(K1349-inputs!$B$30)))</f>
        <v>47184.304999999986</v>
      </c>
      <c r="M1349" s="26">
        <f t="shared" si="274"/>
        <v>32744.444444444445</v>
      </c>
      <c r="N1349" s="25">
        <f>MAX(0,L1349*(1+inputs!$B$33)-MAX(0,inputs!$B$31*(M1349-inputs!$B$30)))</f>
        <v>46761.629574999977</v>
      </c>
      <c r="O1349" s="26">
        <f t="shared" si="275"/>
        <v>45488.888888888891</v>
      </c>
      <c r="P1349" s="25">
        <f>MAX(0,N1349*(1+inputs!$B$33)-MAX(0,inputs!$B$31*(O1349-inputs!$B$30)))</f>
        <v>45185.614018624969</v>
      </c>
      <c r="Q1349" s="26">
        <f t="shared" si="276"/>
        <v>58233.333333333336</v>
      </c>
      <c r="R1349" s="25">
        <f>MAX(0,P1349*(1+inputs!$B$33)-MAX(0,inputs!$B$31*(Q1349-inputs!$B$30)))</f>
        <v>42438.958228904339</v>
      </c>
      <c r="S1349" s="26">
        <f t="shared" si="277"/>
        <v>70977.777777777781</v>
      </c>
      <c r="T1349" s="25">
        <f>MAX(0,R1349*(1+inputs!$B$33)-MAX(0,inputs!$B$31*(S1349-inputs!$B$30)))</f>
        <v>38504.102602337894</v>
      </c>
      <c r="U1349" s="26">
        <f t="shared" si="278"/>
        <v>83722.222222222219</v>
      </c>
      <c r="V1349" s="25">
        <f>MAX(0,T1349*(1+inputs!$B$33)-MAX(0,inputs!$B$31*(U1349-inputs!$B$30)))</f>
        <v>33363.224141372957</v>
      </c>
      <c r="W1349" s="26">
        <f t="shared" si="279"/>
        <v>96466.666666666672</v>
      </c>
      <c r="X1349" s="25">
        <f>MAX(0,V1349*(1+inputs!$B$33)-MAX(0,inputs!$B$31*(W1349-inputs!$B$30)))</f>
        <v>26998.232503493549</v>
      </c>
      <c r="Y1349" s="26">
        <f t="shared" si="280"/>
        <v>109211.11111111111</v>
      </c>
      <c r="Z1349" s="25">
        <f>MAX(0,X1349*(1+inputs!$B$33)-MAX(0,inputs!$B$31*(Y1349-inputs!$B$30)))</f>
        <v>19390.765991045952</v>
      </c>
      <c r="AA1349" s="25">
        <f>MAX(0,Y1349*(1+inputs!$B$33)-MAX(0,inputs!$B$31*(Z1349-inputs!$B$30)))</f>
        <v>110849.27777777777</v>
      </c>
      <c r="AB1349" s="26">
        <f t="shared" si="281"/>
        <v>134700</v>
      </c>
      <c r="AC1349" s="25">
        <f>MAX(0,AA1349*(1+inputs!$B$33)-MAX(0,inputs!$B$31*(AB1349-inputs!$B$30)))</f>
        <v>102205.57694444442</v>
      </c>
      <c r="AD1349" s="26">
        <f>IF(inputs!$B$27="YES",MAX(0,inputs!$B$31*(AB1349-inputs!$B$30)),0)</f>
        <v>0</v>
      </c>
      <c r="AE1349" s="3">
        <f t="shared" si="282"/>
        <v>56138.05</v>
      </c>
      <c r="AF1349" s="1">
        <f t="shared" si="285"/>
        <v>0.47</v>
      </c>
      <c r="AG1349" s="8">
        <f t="shared" si="283"/>
        <v>78561.95</v>
      </c>
    </row>
    <row r="1350" spans="1:33" x14ac:dyDescent="0.2">
      <c r="A1350" s="11">
        <f t="shared" si="284"/>
        <v>134800</v>
      </c>
      <c r="B1350" s="15">
        <f>inputs!$C$3-MAX(0,MIN((calculations!A1350-inputs!$B$8)*0.5,inputs!$C$3))+IF(AND(inputs!$B$23="YES",A1350&lt;=inputs!$B$25),inputs!$B$24,0)</f>
        <v>0</v>
      </c>
      <c r="C1350" s="15">
        <f>MAX(0,MIN(A1350-B1350,inputs!$C$4)*inputs!$B$3)</f>
        <v>7540.2000000000007</v>
      </c>
      <c r="D1350" s="16">
        <f>MAX(0,(MIN(A1350,inputs!$C$5)-(inputs!$C$4+B1350))*inputs!$B$4)</f>
        <v>34975.599999999999</v>
      </c>
      <c r="E1350" s="16">
        <f>MAX(0, (calculations!A1350-inputs!$C$5)*inputs!$B$5)</f>
        <v>4347</v>
      </c>
      <c r="F1350" s="19">
        <f>MAX(0,inputs!$B$13*(MIN(calculations!A1350,inputs!$C$14)-inputs!$C$13))+MAX(0,inputs!$B$14*(calculations!A1350-inputs!$C$14))</f>
        <v>6685.85</v>
      </c>
      <c r="G1350" s="22">
        <f>MAX(MIN((calculations!A1350-inputs!$B$21)/10000,100%),0) * inputs!$B$18</f>
        <v>2636.4</v>
      </c>
      <c r="H1350" s="22">
        <f>IF(AND(inputs!$B$35="YES", calculations!A1350&gt;=inputs!$B$36,calculations!A1350&lt;inputs!$B$37),inputs!$B$38*MIN(2,inputs!$B$17),0)</f>
        <v>0</v>
      </c>
      <c r="I1350" s="25">
        <f>MIN(inputs!$B$32,A1350)</f>
        <v>20000</v>
      </c>
      <c r="J1350" s="25">
        <f>inputs!$B$29*(1+inputs!$B$33)-MAX(0,inputs!$B$31*(I1350-inputs!$B$30))</f>
        <v>46486.999999999993</v>
      </c>
      <c r="K1350" s="26">
        <f t="shared" si="273"/>
        <v>20000</v>
      </c>
      <c r="L1350" s="25">
        <f>MAX(0,J1350*(1+inputs!$B$33)-MAX(0,inputs!$B$31*(K1350-inputs!$B$30)))</f>
        <v>47184.304999999986</v>
      </c>
      <c r="M1350" s="26">
        <f t="shared" si="274"/>
        <v>32755.555555555555</v>
      </c>
      <c r="N1350" s="25">
        <f>MAX(0,L1350*(1+inputs!$B$33)-MAX(0,inputs!$B$31*(M1350-inputs!$B$30)))</f>
        <v>46760.629574999977</v>
      </c>
      <c r="O1350" s="26">
        <f t="shared" si="275"/>
        <v>45511.111111111109</v>
      </c>
      <c r="P1350" s="25">
        <f>MAX(0,N1350*(1+inputs!$B$33)-MAX(0,inputs!$B$31*(O1350-inputs!$B$30)))</f>
        <v>45182.599018624969</v>
      </c>
      <c r="Q1350" s="26">
        <f t="shared" si="276"/>
        <v>58266.666666666664</v>
      </c>
      <c r="R1350" s="25">
        <f>MAX(0,P1350*(1+inputs!$B$33)-MAX(0,inputs!$B$31*(Q1350-inputs!$B$30)))</f>
        <v>42432.898003904338</v>
      </c>
      <c r="S1350" s="26">
        <f t="shared" si="277"/>
        <v>71022.222222222219</v>
      </c>
      <c r="T1350" s="25">
        <f>MAX(0,R1350*(1+inputs!$B$33)-MAX(0,inputs!$B$31*(S1350-inputs!$B$30)))</f>
        <v>38493.951473962894</v>
      </c>
      <c r="U1350" s="26">
        <f t="shared" si="278"/>
        <v>83777.777777777781</v>
      </c>
      <c r="V1350" s="25">
        <f>MAX(0,T1350*(1+inputs!$B$33)-MAX(0,inputs!$B$31*(U1350-inputs!$B$30)))</f>
        <v>33347.920746072334</v>
      </c>
      <c r="W1350" s="26">
        <f t="shared" si="279"/>
        <v>96533.333333333328</v>
      </c>
      <c r="X1350" s="25">
        <f>MAX(0,V1350*(1+inputs!$B$33)-MAX(0,inputs!$B$31*(W1350-inputs!$B$30)))</f>
        <v>26976.699557263415</v>
      </c>
      <c r="Y1350" s="26">
        <f t="shared" si="280"/>
        <v>109288.88888888889</v>
      </c>
      <c r="Z1350" s="25">
        <f>MAX(0,X1350*(1+inputs!$B$33)-MAX(0,inputs!$B$31*(Y1350-inputs!$B$30)))</f>
        <v>19361.910050622366</v>
      </c>
      <c r="AA1350" s="25">
        <f>MAX(0,Y1350*(1+inputs!$B$33)-MAX(0,inputs!$B$31*(Z1350-inputs!$B$30)))</f>
        <v>110928.22222222222</v>
      </c>
      <c r="AB1350" s="26">
        <f t="shared" si="281"/>
        <v>134800</v>
      </c>
      <c r="AC1350" s="25">
        <f>MAX(0,AA1350*(1+inputs!$B$33)-MAX(0,inputs!$B$31*(AB1350-inputs!$B$30)))</f>
        <v>102276.70555555554</v>
      </c>
      <c r="AD1350" s="26">
        <f>IF(inputs!$B$27="YES",MAX(0,inputs!$B$31*(AB1350-inputs!$B$30)),0)</f>
        <v>0</v>
      </c>
      <c r="AE1350" s="3">
        <f t="shared" si="282"/>
        <v>56185.05</v>
      </c>
      <c r="AF1350" s="1">
        <f t="shared" si="285"/>
        <v>0.47</v>
      </c>
      <c r="AG1350" s="8">
        <f t="shared" si="283"/>
        <v>78614.95</v>
      </c>
    </row>
    <row r="1351" spans="1:33" x14ac:dyDescent="0.2">
      <c r="A1351" s="11">
        <f t="shared" si="284"/>
        <v>134900</v>
      </c>
      <c r="B1351" s="15">
        <f>inputs!$C$3-MAX(0,MIN((calculations!A1351-inputs!$B$8)*0.5,inputs!$C$3))+IF(AND(inputs!$B$23="YES",A1351&lt;=inputs!$B$25),inputs!$B$24,0)</f>
        <v>0</v>
      </c>
      <c r="C1351" s="15">
        <f>MAX(0,MIN(A1351-B1351,inputs!$C$4)*inputs!$B$3)</f>
        <v>7540.2000000000007</v>
      </c>
      <c r="D1351" s="16">
        <f>MAX(0,(MIN(A1351,inputs!$C$5)-(inputs!$C$4+B1351))*inputs!$B$4)</f>
        <v>34975.599999999999</v>
      </c>
      <c r="E1351" s="16">
        <f>MAX(0, (calculations!A1351-inputs!$C$5)*inputs!$B$5)</f>
        <v>4392</v>
      </c>
      <c r="F1351" s="19">
        <f>MAX(0,inputs!$B$13*(MIN(calculations!A1351,inputs!$C$14)-inputs!$C$13))+MAX(0,inputs!$B$14*(calculations!A1351-inputs!$C$14))</f>
        <v>6687.85</v>
      </c>
      <c r="G1351" s="22">
        <f>MAX(MIN((calculations!A1351-inputs!$B$21)/10000,100%),0) * inputs!$B$18</f>
        <v>2636.4</v>
      </c>
      <c r="H1351" s="22">
        <f>IF(AND(inputs!$B$35="YES", calculations!A1351&gt;=inputs!$B$36,calculations!A1351&lt;inputs!$B$37),inputs!$B$38*MIN(2,inputs!$B$17),0)</f>
        <v>0</v>
      </c>
      <c r="I1351" s="25">
        <f>MIN(inputs!$B$32,A1351)</f>
        <v>20000</v>
      </c>
      <c r="J1351" s="25">
        <f>inputs!$B$29*(1+inputs!$B$33)-MAX(0,inputs!$B$31*(I1351-inputs!$B$30))</f>
        <v>46486.999999999993</v>
      </c>
      <c r="K1351" s="26">
        <f t="shared" si="273"/>
        <v>20000</v>
      </c>
      <c r="L1351" s="25">
        <f>MAX(0,J1351*(1+inputs!$B$33)-MAX(0,inputs!$B$31*(K1351-inputs!$B$30)))</f>
        <v>47184.304999999986</v>
      </c>
      <c r="M1351" s="26">
        <f t="shared" si="274"/>
        <v>32766.666666666664</v>
      </c>
      <c r="N1351" s="25">
        <f>MAX(0,L1351*(1+inputs!$B$33)-MAX(0,inputs!$B$31*(M1351-inputs!$B$30)))</f>
        <v>46759.629574999977</v>
      </c>
      <c r="O1351" s="26">
        <f t="shared" si="275"/>
        <v>45533.333333333328</v>
      </c>
      <c r="P1351" s="25">
        <f>MAX(0,N1351*(1+inputs!$B$33)-MAX(0,inputs!$B$31*(O1351-inputs!$B$30)))</f>
        <v>45179.58401862497</v>
      </c>
      <c r="Q1351" s="26">
        <f t="shared" si="276"/>
        <v>58300</v>
      </c>
      <c r="R1351" s="25">
        <f>MAX(0,P1351*(1+inputs!$B$33)-MAX(0,inputs!$B$31*(Q1351-inputs!$B$30)))</f>
        <v>42426.837778904337</v>
      </c>
      <c r="S1351" s="26">
        <f t="shared" si="277"/>
        <v>71066.666666666657</v>
      </c>
      <c r="T1351" s="25">
        <f>MAX(0,R1351*(1+inputs!$B$33)-MAX(0,inputs!$B$31*(S1351-inputs!$B$30)))</f>
        <v>38483.800345587893</v>
      </c>
      <c r="U1351" s="26">
        <f t="shared" si="278"/>
        <v>83833.333333333343</v>
      </c>
      <c r="V1351" s="25">
        <f>MAX(0,T1351*(1+inputs!$B$33)-MAX(0,inputs!$B$31*(U1351-inputs!$B$30)))</f>
        <v>33332.617350771703</v>
      </c>
      <c r="W1351" s="26">
        <f t="shared" si="279"/>
        <v>96600</v>
      </c>
      <c r="X1351" s="25">
        <f>MAX(0,V1351*(1+inputs!$B$33)-MAX(0,inputs!$B$31*(W1351-inputs!$B$30)))</f>
        <v>26955.166611033277</v>
      </c>
      <c r="Y1351" s="26">
        <f t="shared" si="280"/>
        <v>109366.66666666667</v>
      </c>
      <c r="Z1351" s="25">
        <f>MAX(0,X1351*(1+inputs!$B$33)-MAX(0,inputs!$B$31*(Y1351-inputs!$B$30)))</f>
        <v>19333.054110198776</v>
      </c>
      <c r="AA1351" s="25">
        <f>MAX(0,Y1351*(1+inputs!$B$33)-MAX(0,inputs!$B$31*(Z1351-inputs!$B$30)))</f>
        <v>111007.16666666666</v>
      </c>
      <c r="AB1351" s="26">
        <f t="shared" si="281"/>
        <v>134900</v>
      </c>
      <c r="AC1351" s="25">
        <f>MAX(0,AA1351*(1+inputs!$B$33)-MAX(0,inputs!$B$31*(AB1351-inputs!$B$30)))</f>
        <v>102347.83416666664</v>
      </c>
      <c r="AD1351" s="26">
        <f>IF(inputs!$B$27="YES",MAX(0,inputs!$B$31*(AB1351-inputs!$B$30)),0)</f>
        <v>0</v>
      </c>
      <c r="AE1351" s="3">
        <f t="shared" si="282"/>
        <v>56232.05</v>
      </c>
      <c r="AF1351" s="1">
        <f t="shared" si="285"/>
        <v>0.47</v>
      </c>
      <c r="AG1351" s="8">
        <f t="shared" si="283"/>
        <v>78667.95</v>
      </c>
    </row>
    <row r="1352" spans="1:33" x14ac:dyDescent="0.2">
      <c r="A1352" s="11">
        <f t="shared" si="284"/>
        <v>135000</v>
      </c>
      <c r="B1352" s="15">
        <f>inputs!$C$3-MAX(0,MIN((calculations!A1352-inputs!$B$8)*0.5,inputs!$C$3))+IF(AND(inputs!$B$23="YES",A1352&lt;=inputs!$B$25),inputs!$B$24,0)</f>
        <v>0</v>
      </c>
      <c r="C1352" s="15">
        <f>MAX(0,MIN(A1352-B1352,inputs!$C$4)*inputs!$B$3)</f>
        <v>7540.2000000000007</v>
      </c>
      <c r="D1352" s="16">
        <f>MAX(0,(MIN(A1352,inputs!$C$5)-(inputs!$C$4+B1352))*inputs!$B$4)</f>
        <v>34975.599999999999</v>
      </c>
      <c r="E1352" s="16">
        <f>MAX(0, (calculations!A1352-inputs!$C$5)*inputs!$B$5)</f>
        <v>4437</v>
      </c>
      <c r="F1352" s="19">
        <f>MAX(0,inputs!$B$13*(MIN(calculations!A1352,inputs!$C$14)-inputs!$C$13))+MAX(0,inputs!$B$14*(calculations!A1352-inputs!$C$14))</f>
        <v>6689.85</v>
      </c>
      <c r="G1352" s="22">
        <f>MAX(MIN((calculations!A1352-inputs!$B$21)/10000,100%),0) * inputs!$B$18</f>
        <v>2636.4</v>
      </c>
      <c r="H1352" s="22">
        <f>IF(AND(inputs!$B$35="YES", calculations!A1352&gt;=inputs!$B$36,calculations!A1352&lt;inputs!$B$37),inputs!$B$38*MIN(2,inputs!$B$17),0)</f>
        <v>0</v>
      </c>
      <c r="I1352" s="25">
        <f>MIN(inputs!$B$32,A1352)</f>
        <v>20000</v>
      </c>
      <c r="J1352" s="25">
        <f>inputs!$B$29*(1+inputs!$B$33)-MAX(0,inputs!$B$31*(I1352-inputs!$B$30))</f>
        <v>46486.999999999993</v>
      </c>
      <c r="K1352" s="26">
        <f t="shared" si="273"/>
        <v>20000</v>
      </c>
      <c r="L1352" s="25">
        <f>MAX(0,J1352*(1+inputs!$B$33)-MAX(0,inputs!$B$31*(K1352-inputs!$B$30)))</f>
        <v>47184.304999999986</v>
      </c>
      <c r="M1352" s="26">
        <f t="shared" si="274"/>
        <v>32777.777777777781</v>
      </c>
      <c r="N1352" s="25">
        <f>MAX(0,L1352*(1+inputs!$B$33)-MAX(0,inputs!$B$31*(M1352-inputs!$B$30)))</f>
        <v>46758.629574999977</v>
      </c>
      <c r="O1352" s="26">
        <f t="shared" si="275"/>
        <v>45555.555555555555</v>
      </c>
      <c r="P1352" s="25">
        <f>MAX(0,N1352*(1+inputs!$B$33)-MAX(0,inputs!$B$31*(O1352-inputs!$B$30)))</f>
        <v>45176.56901862497</v>
      </c>
      <c r="Q1352" s="26">
        <f t="shared" si="276"/>
        <v>58333.333333333336</v>
      </c>
      <c r="R1352" s="25">
        <f>MAX(0,P1352*(1+inputs!$B$33)-MAX(0,inputs!$B$31*(Q1352-inputs!$B$30)))</f>
        <v>42420.777553904336</v>
      </c>
      <c r="S1352" s="26">
        <f t="shared" si="277"/>
        <v>71111.111111111109</v>
      </c>
      <c r="T1352" s="25">
        <f>MAX(0,R1352*(1+inputs!$B$33)-MAX(0,inputs!$B$31*(S1352-inputs!$B$30)))</f>
        <v>38473.649217212893</v>
      </c>
      <c r="U1352" s="26">
        <f t="shared" si="278"/>
        <v>83888.888888888891</v>
      </c>
      <c r="V1352" s="25">
        <f>MAX(0,T1352*(1+inputs!$B$33)-MAX(0,inputs!$B$31*(U1352-inputs!$B$30)))</f>
        <v>33317.31395547108</v>
      </c>
      <c r="W1352" s="26">
        <f t="shared" si="279"/>
        <v>96666.666666666672</v>
      </c>
      <c r="X1352" s="25">
        <f>MAX(0,V1352*(1+inputs!$B$33)-MAX(0,inputs!$B$31*(W1352-inputs!$B$30)))</f>
        <v>26933.633664803143</v>
      </c>
      <c r="Y1352" s="26">
        <f t="shared" si="280"/>
        <v>109444.44444444444</v>
      </c>
      <c r="Z1352" s="25">
        <f>MAX(0,X1352*(1+inputs!$B$33)-MAX(0,inputs!$B$31*(Y1352-inputs!$B$30)))</f>
        <v>19304.198169775187</v>
      </c>
      <c r="AA1352" s="25">
        <f>MAX(0,Y1352*(1+inputs!$B$33)-MAX(0,inputs!$B$31*(Z1352-inputs!$B$30)))</f>
        <v>111086.11111111109</v>
      </c>
      <c r="AB1352" s="26">
        <f t="shared" si="281"/>
        <v>135000</v>
      </c>
      <c r="AC1352" s="25">
        <f>MAX(0,AA1352*(1+inputs!$B$33)-MAX(0,inputs!$B$31*(AB1352-inputs!$B$30)))</f>
        <v>102418.96277777775</v>
      </c>
      <c r="AD1352" s="26">
        <f>IF(inputs!$B$27="YES",MAX(0,inputs!$B$31*(AB1352-inputs!$B$30)),0)</f>
        <v>0</v>
      </c>
      <c r="AE1352" s="3">
        <f t="shared" si="282"/>
        <v>56279.05</v>
      </c>
      <c r="AF1352" s="1">
        <f t="shared" si="285"/>
        <v>0.47</v>
      </c>
      <c r="AG1352" s="8">
        <f t="shared" si="283"/>
        <v>78720.95</v>
      </c>
    </row>
    <row r="1353" spans="1:33" x14ac:dyDescent="0.2">
      <c r="A1353" s="11">
        <f t="shared" si="284"/>
        <v>135100</v>
      </c>
      <c r="B1353" s="15">
        <f>inputs!$C$3-MAX(0,MIN((calculations!A1353-inputs!$B$8)*0.5,inputs!$C$3))+IF(AND(inputs!$B$23="YES",A1353&lt;=inputs!$B$25),inputs!$B$24,0)</f>
        <v>0</v>
      </c>
      <c r="C1353" s="15">
        <f>MAX(0,MIN(A1353-B1353,inputs!$C$4)*inputs!$B$3)</f>
        <v>7540.2000000000007</v>
      </c>
      <c r="D1353" s="16">
        <f>MAX(0,(MIN(A1353,inputs!$C$5)-(inputs!$C$4+B1353))*inputs!$B$4)</f>
        <v>34975.599999999999</v>
      </c>
      <c r="E1353" s="16">
        <f>MAX(0, (calculations!A1353-inputs!$C$5)*inputs!$B$5)</f>
        <v>4482</v>
      </c>
      <c r="F1353" s="19">
        <f>MAX(0,inputs!$B$13*(MIN(calculations!A1353,inputs!$C$14)-inputs!$C$13))+MAX(0,inputs!$B$14*(calculations!A1353-inputs!$C$14))</f>
        <v>6691.85</v>
      </c>
      <c r="G1353" s="22">
        <f>MAX(MIN((calculations!A1353-inputs!$B$21)/10000,100%),0) * inputs!$B$18</f>
        <v>2636.4</v>
      </c>
      <c r="H1353" s="22">
        <f>IF(AND(inputs!$B$35="YES", calculations!A1353&gt;=inputs!$B$36,calculations!A1353&lt;inputs!$B$37),inputs!$B$38*MIN(2,inputs!$B$17),0)</f>
        <v>0</v>
      </c>
      <c r="I1353" s="25">
        <f>MIN(inputs!$B$32,A1353)</f>
        <v>20000</v>
      </c>
      <c r="J1353" s="25">
        <f>inputs!$B$29*(1+inputs!$B$33)-MAX(0,inputs!$B$31*(I1353-inputs!$B$30))</f>
        <v>46486.999999999993</v>
      </c>
      <c r="K1353" s="26">
        <f t="shared" si="273"/>
        <v>20000</v>
      </c>
      <c r="L1353" s="25">
        <f>MAX(0,J1353*(1+inputs!$B$33)-MAX(0,inputs!$B$31*(K1353-inputs!$B$30)))</f>
        <v>47184.304999999986</v>
      </c>
      <c r="M1353" s="26">
        <f t="shared" si="274"/>
        <v>32788.888888888891</v>
      </c>
      <c r="N1353" s="25">
        <f>MAX(0,L1353*(1+inputs!$B$33)-MAX(0,inputs!$B$31*(M1353-inputs!$B$30)))</f>
        <v>46757.629574999977</v>
      </c>
      <c r="O1353" s="26">
        <f t="shared" si="275"/>
        <v>45577.777777777781</v>
      </c>
      <c r="P1353" s="25">
        <f>MAX(0,N1353*(1+inputs!$B$33)-MAX(0,inputs!$B$31*(O1353-inputs!$B$30)))</f>
        <v>45173.554018624971</v>
      </c>
      <c r="Q1353" s="26">
        <f t="shared" si="276"/>
        <v>58366.666666666664</v>
      </c>
      <c r="R1353" s="25">
        <f>MAX(0,P1353*(1+inputs!$B$33)-MAX(0,inputs!$B$31*(Q1353-inputs!$B$30)))</f>
        <v>42414.717328904342</v>
      </c>
      <c r="S1353" s="26">
        <f t="shared" si="277"/>
        <v>71155.555555555562</v>
      </c>
      <c r="T1353" s="25">
        <f>MAX(0,R1353*(1+inputs!$B$33)-MAX(0,inputs!$B$31*(S1353-inputs!$B$30)))</f>
        <v>38463.4980888379</v>
      </c>
      <c r="U1353" s="26">
        <f t="shared" si="278"/>
        <v>83944.444444444438</v>
      </c>
      <c r="V1353" s="25">
        <f>MAX(0,T1353*(1+inputs!$B$33)-MAX(0,inputs!$B$31*(U1353-inputs!$B$30)))</f>
        <v>33302.010560170464</v>
      </c>
      <c r="W1353" s="26">
        <f t="shared" si="279"/>
        <v>96733.333333333328</v>
      </c>
      <c r="X1353" s="25">
        <f>MAX(0,V1353*(1+inputs!$B$33)-MAX(0,inputs!$B$31*(W1353-inputs!$B$30)))</f>
        <v>26912.100718573016</v>
      </c>
      <c r="Y1353" s="26">
        <f t="shared" si="280"/>
        <v>109522.22222222222</v>
      </c>
      <c r="Z1353" s="25">
        <f>MAX(0,X1353*(1+inputs!$B$33)-MAX(0,inputs!$B$31*(Y1353-inputs!$B$30)))</f>
        <v>19275.342229351609</v>
      </c>
      <c r="AA1353" s="25">
        <f>MAX(0,Y1353*(1+inputs!$B$33)-MAX(0,inputs!$B$31*(Z1353-inputs!$B$30)))</f>
        <v>111165.05555555555</v>
      </c>
      <c r="AB1353" s="26">
        <f t="shared" si="281"/>
        <v>135100</v>
      </c>
      <c r="AC1353" s="25">
        <f>MAX(0,AA1353*(1+inputs!$B$33)-MAX(0,inputs!$B$31*(AB1353-inputs!$B$30)))</f>
        <v>102490.09138888886</v>
      </c>
      <c r="AD1353" s="26">
        <f>IF(inputs!$B$27="YES",MAX(0,inputs!$B$31*(AB1353-inputs!$B$30)),0)</f>
        <v>0</v>
      </c>
      <c r="AE1353" s="3">
        <f t="shared" si="282"/>
        <v>56326.05</v>
      </c>
      <c r="AF1353" s="1">
        <f t="shared" si="285"/>
        <v>0.47</v>
      </c>
      <c r="AG1353" s="8">
        <f t="shared" si="283"/>
        <v>78773.95</v>
      </c>
    </row>
    <row r="1354" spans="1:33" x14ac:dyDescent="0.2">
      <c r="A1354" s="11">
        <f t="shared" si="284"/>
        <v>135200</v>
      </c>
      <c r="B1354" s="15">
        <f>inputs!$C$3-MAX(0,MIN((calculations!A1354-inputs!$B$8)*0.5,inputs!$C$3))+IF(AND(inputs!$B$23="YES",A1354&lt;=inputs!$B$25),inputs!$B$24,0)</f>
        <v>0</v>
      </c>
      <c r="C1354" s="15">
        <f>MAX(0,MIN(A1354-B1354,inputs!$C$4)*inputs!$B$3)</f>
        <v>7540.2000000000007</v>
      </c>
      <c r="D1354" s="16">
        <f>MAX(0,(MIN(A1354,inputs!$C$5)-(inputs!$C$4+B1354))*inputs!$B$4)</f>
        <v>34975.599999999999</v>
      </c>
      <c r="E1354" s="16">
        <f>MAX(0, (calculations!A1354-inputs!$C$5)*inputs!$B$5)</f>
        <v>4527</v>
      </c>
      <c r="F1354" s="19">
        <f>MAX(0,inputs!$B$13*(MIN(calculations!A1354,inputs!$C$14)-inputs!$C$13))+MAX(0,inputs!$B$14*(calculations!A1354-inputs!$C$14))</f>
        <v>6693.85</v>
      </c>
      <c r="G1354" s="22">
        <f>MAX(MIN((calculations!A1354-inputs!$B$21)/10000,100%),0) * inputs!$B$18</f>
        <v>2636.4</v>
      </c>
      <c r="H1354" s="22">
        <f>IF(AND(inputs!$B$35="YES", calculations!A1354&gt;=inputs!$B$36,calculations!A1354&lt;inputs!$B$37),inputs!$B$38*MIN(2,inputs!$B$17),0)</f>
        <v>0</v>
      </c>
      <c r="I1354" s="25">
        <f>MIN(inputs!$B$32,A1354)</f>
        <v>20000</v>
      </c>
      <c r="J1354" s="25">
        <f>inputs!$B$29*(1+inputs!$B$33)-MAX(0,inputs!$B$31*(I1354-inputs!$B$30))</f>
        <v>46486.999999999993</v>
      </c>
      <c r="K1354" s="26">
        <f t="shared" si="273"/>
        <v>20000</v>
      </c>
      <c r="L1354" s="25">
        <f>MAX(0,J1354*(1+inputs!$B$33)-MAX(0,inputs!$B$31*(K1354-inputs!$B$30)))</f>
        <v>47184.304999999986</v>
      </c>
      <c r="M1354" s="26">
        <f t="shared" si="274"/>
        <v>32800</v>
      </c>
      <c r="N1354" s="25">
        <f>MAX(0,L1354*(1+inputs!$B$33)-MAX(0,inputs!$B$31*(M1354-inputs!$B$30)))</f>
        <v>46756.629574999977</v>
      </c>
      <c r="O1354" s="26">
        <f t="shared" si="275"/>
        <v>45600</v>
      </c>
      <c r="P1354" s="25">
        <f>MAX(0,N1354*(1+inputs!$B$33)-MAX(0,inputs!$B$31*(O1354-inputs!$B$30)))</f>
        <v>45170.539018624972</v>
      </c>
      <c r="Q1354" s="26">
        <f t="shared" si="276"/>
        <v>58400</v>
      </c>
      <c r="R1354" s="25">
        <f>MAX(0,P1354*(1+inputs!$B$33)-MAX(0,inputs!$B$31*(Q1354-inputs!$B$30)))</f>
        <v>42408.657103904341</v>
      </c>
      <c r="S1354" s="26">
        <f t="shared" si="277"/>
        <v>71200</v>
      </c>
      <c r="T1354" s="25">
        <f>MAX(0,R1354*(1+inputs!$B$33)-MAX(0,inputs!$B$31*(S1354-inputs!$B$30)))</f>
        <v>38453.346960462899</v>
      </c>
      <c r="U1354" s="26">
        <f t="shared" si="278"/>
        <v>84000</v>
      </c>
      <c r="V1354" s="25">
        <f>MAX(0,T1354*(1+inputs!$B$33)-MAX(0,inputs!$B$31*(U1354-inputs!$B$30)))</f>
        <v>33286.707164869833</v>
      </c>
      <c r="W1354" s="26">
        <f t="shared" si="279"/>
        <v>96800</v>
      </c>
      <c r="X1354" s="25">
        <f>MAX(0,V1354*(1+inputs!$B$33)-MAX(0,inputs!$B$31*(W1354-inputs!$B$30)))</f>
        <v>26890.567772342878</v>
      </c>
      <c r="Y1354" s="26">
        <f t="shared" si="280"/>
        <v>109600</v>
      </c>
      <c r="Z1354" s="25">
        <f>MAX(0,X1354*(1+inputs!$B$33)-MAX(0,inputs!$B$31*(Y1354-inputs!$B$30)))</f>
        <v>19246.486288928019</v>
      </c>
      <c r="AA1354" s="25">
        <f>MAX(0,Y1354*(1+inputs!$B$33)-MAX(0,inputs!$B$31*(Z1354-inputs!$B$30)))</f>
        <v>111243.99999999999</v>
      </c>
      <c r="AB1354" s="26">
        <f t="shared" si="281"/>
        <v>135200</v>
      </c>
      <c r="AC1354" s="25">
        <f>MAX(0,AA1354*(1+inputs!$B$33)-MAX(0,inputs!$B$31*(AB1354-inputs!$B$30)))</f>
        <v>102561.21999999997</v>
      </c>
      <c r="AD1354" s="26">
        <f>IF(inputs!$B$27="YES",MAX(0,inputs!$B$31*(AB1354-inputs!$B$30)),0)</f>
        <v>0</v>
      </c>
      <c r="AE1354" s="3">
        <f t="shared" si="282"/>
        <v>56373.05</v>
      </c>
      <c r="AF1354" s="1">
        <f t="shared" si="285"/>
        <v>0.47</v>
      </c>
      <c r="AG1354" s="8">
        <f t="shared" si="283"/>
        <v>78826.95</v>
      </c>
    </row>
    <row r="1355" spans="1:33" x14ac:dyDescent="0.2">
      <c r="A1355" s="11">
        <f t="shared" si="284"/>
        <v>135300</v>
      </c>
      <c r="B1355" s="15">
        <f>inputs!$C$3-MAX(0,MIN((calculations!A1355-inputs!$B$8)*0.5,inputs!$C$3))+IF(AND(inputs!$B$23="YES",A1355&lt;=inputs!$B$25),inputs!$B$24,0)</f>
        <v>0</v>
      </c>
      <c r="C1355" s="15">
        <f>MAX(0,MIN(A1355-B1355,inputs!$C$4)*inputs!$B$3)</f>
        <v>7540.2000000000007</v>
      </c>
      <c r="D1355" s="16">
        <f>MAX(0,(MIN(A1355,inputs!$C$5)-(inputs!$C$4+B1355))*inputs!$B$4)</f>
        <v>34975.599999999999</v>
      </c>
      <c r="E1355" s="16">
        <f>MAX(0, (calculations!A1355-inputs!$C$5)*inputs!$B$5)</f>
        <v>4572</v>
      </c>
      <c r="F1355" s="19">
        <f>MAX(0,inputs!$B$13*(MIN(calculations!A1355,inputs!$C$14)-inputs!$C$13))+MAX(0,inputs!$B$14*(calculations!A1355-inputs!$C$14))</f>
        <v>6695.85</v>
      </c>
      <c r="G1355" s="22">
        <f>MAX(MIN((calculations!A1355-inputs!$B$21)/10000,100%),0) * inputs!$B$18</f>
        <v>2636.4</v>
      </c>
      <c r="H1355" s="22">
        <f>IF(AND(inputs!$B$35="YES", calculations!A1355&gt;=inputs!$B$36,calculations!A1355&lt;inputs!$B$37),inputs!$B$38*MIN(2,inputs!$B$17),0)</f>
        <v>0</v>
      </c>
      <c r="I1355" s="25">
        <f>MIN(inputs!$B$32,A1355)</f>
        <v>20000</v>
      </c>
      <c r="J1355" s="25">
        <f>inputs!$B$29*(1+inputs!$B$33)-MAX(0,inputs!$B$31*(I1355-inputs!$B$30))</f>
        <v>46486.999999999993</v>
      </c>
      <c r="K1355" s="26">
        <f t="shared" si="273"/>
        <v>20000</v>
      </c>
      <c r="L1355" s="25">
        <f>MAX(0,J1355*(1+inputs!$B$33)-MAX(0,inputs!$B$31*(K1355-inputs!$B$30)))</f>
        <v>47184.304999999986</v>
      </c>
      <c r="M1355" s="26">
        <f t="shared" si="274"/>
        <v>32811.111111111109</v>
      </c>
      <c r="N1355" s="25">
        <f>MAX(0,L1355*(1+inputs!$B$33)-MAX(0,inputs!$B$31*(M1355-inputs!$B$30)))</f>
        <v>46755.629574999977</v>
      </c>
      <c r="O1355" s="26">
        <f t="shared" si="275"/>
        <v>45622.222222222219</v>
      </c>
      <c r="P1355" s="25">
        <f>MAX(0,N1355*(1+inputs!$B$33)-MAX(0,inputs!$B$31*(O1355-inputs!$B$30)))</f>
        <v>45167.524018624972</v>
      </c>
      <c r="Q1355" s="26">
        <f t="shared" si="276"/>
        <v>58433.333333333336</v>
      </c>
      <c r="R1355" s="25">
        <f>MAX(0,P1355*(1+inputs!$B$33)-MAX(0,inputs!$B$31*(Q1355-inputs!$B$30)))</f>
        <v>42402.59687890434</v>
      </c>
      <c r="S1355" s="26">
        <f t="shared" si="277"/>
        <v>71244.444444444438</v>
      </c>
      <c r="T1355" s="25">
        <f>MAX(0,R1355*(1+inputs!$B$33)-MAX(0,inputs!$B$31*(S1355-inputs!$B$30)))</f>
        <v>38443.195832087898</v>
      </c>
      <c r="U1355" s="26">
        <f t="shared" si="278"/>
        <v>84055.555555555562</v>
      </c>
      <c r="V1355" s="25">
        <f>MAX(0,T1355*(1+inputs!$B$33)-MAX(0,inputs!$B$31*(U1355-inputs!$B$30)))</f>
        <v>33271.40376956921</v>
      </c>
      <c r="W1355" s="26">
        <f t="shared" si="279"/>
        <v>96866.666666666672</v>
      </c>
      <c r="X1355" s="25">
        <f>MAX(0,V1355*(1+inputs!$B$33)-MAX(0,inputs!$B$31*(W1355-inputs!$B$30)))</f>
        <v>26869.034826112744</v>
      </c>
      <c r="Y1355" s="26">
        <f t="shared" si="280"/>
        <v>109677.77777777778</v>
      </c>
      <c r="Z1355" s="25">
        <f>MAX(0,X1355*(1+inputs!$B$33)-MAX(0,inputs!$B$31*(Y1355-inputs!$B$30)))</f>
        <v>19217.630348504434</v>
      </c>
      <c r="AA1355" s="25">
        <f>MAX(0,Y1355*(1+inputs!$B$33)-MAX(0,inputs!$B$31*(Z1355-inputs!$B$30)))</f>
        <v>111322.94444444444</v>
      </c>
      <c r="AB1355" s="26">
        <f t="shared" si="281"/>
        <v>135300</v>
      </c>
      <c r="AC1355" s="25">
        <f>MAX(0,AA1355*(1+inputs!$B$33)-MAX(0,inputs!$B$31*(AB1355-inputs!$B$30)))</f>
        <v>102632.3486111111</v>
      </c>
      <c r="AD1355" s="26">
        <f>IF(inputs!$B$27="YES",MAX(0,inputs!$B$31*(AB1355-inputs!$B$30)),0)</f>
        <v>0</v>
      </c>
      <c r="AE1355" s="3">
        <f t="shared" si="282"/>
        <v>56420.05</v>
      </c>
      <c r="AF1355" s="1">
        <f t="shared" si="285"/>
        <v>0.47</v>
      </c>
      <c r="AG1355" s="8">
        <f t="shared" si="283"/>
        <v>78879.95</v>
      </c>
    </row>
    <row r="1356" spans="1:33" x14ac:dyDescent="0.2">
      <c r="A1356" s="11">
        <f t="shared" si="284"/>
        <v>135400</v>
      </c>
      <c r="B1356" s="15">
        <f>inputs!$C$3-MAX(0,MIN((calculations!A1356-inputs!$B$8)*0.5,inputs!$C$3))+IF(AND(inputs!$B$23="YES",A1356&lt;=inputs!$B$25),inputs!$B$24,0)</f>
        <v>0</v>
      </c>
      <c r="C1356" s="15">
        <f>MAX(0,MIN(A1356-B1356,inputs!$C$4)*inputs!$B$3)</f>
        <v>7540.2000000000007</v>
      </c>
      <c r="D1356" s="16">
        <f>MAX(0,(MIN(A1356,inputs!$C$5)-(inputs!$C$4+B1356))*inputs!$B$4)</f>
        <v>34975.599999999999</v>
      </c>
      <c r="E1356" s="16">
        <f>MAX(0, (calculations!A1356-inputs!$C$5)*inputs!$B$5)</f>
        <v>4617</v>
      </c>
      <c r="F1356" s="19">
        <f>MAX(0,inputs!$B$13*(MIN(calculations!A1356,inputs!$C$14)-inputs!$C$13))+MAX(0,inputs!$B$14*(calculations!A1356-inputs!$C$14))</f>
        <v>6697.85</v>
      </c>
      <c r="G1356" s="22">
        <f>MAX(MIN((calculations!A1356-inputs!$B$21)/10000,100%),0) * inputs!$B$18</f>
        <v>2636.4</v>
      </c>
      <c r="H1356" s="22">
        <f>IF(AND(inputs!$B$35="YES", calculations!A1356&gt;=inputs!$B$36,calculations!A1356&lt;inputs!$B$37),inputs!$B$38*MIN(2,inputs!$B$17),0)</f>
        <v>0</v>
      </c>
      <c r="I1356" s="25">
        <f>MIN(inputs!$B$32,A1356)</f>
        <v>20000</v>
      </c>
      <c r="J1356" s="25">
        <f>inputs!$B$29*(1+inputs!$B$33)-MAX(0,inputs!$B$31*(I1356-inputs!$B$30))</f>
        <v>46486.999999999993</v>
      </c>
      <c r="K1356" s="26">
        <f t="shared" si="273"/>
        <v>20000</v>
      </c>
      <c r="L1356" s="25">
        <f>MAX(0,J1356*(1+inputs!$B$33)-MAX(0,inputs!$B$31*(K1356-inputs!$B$30)))</f>
        <v>47184.304999999986</v>
      </c>
      <c r="M1356" s="26">
        <f t="shared" si="274"/>
        <v>32822.222222222219</v>
      </c>
      <c r="N1356" s="25">
        <f>MAX(0,L1356*(1+inputs!$B$33)-MAX(0,inputs!$B$31*(M1356-inputs!$B$30)))</f>
        <v>46754.629574999977</v>
      </c>
      <c r="O1356" s="26">
        <f t="shared" si="275"/>
        <v>45644.444444444445</v>
      </c>
      <c r="P1356" s="25">
        <f>MAX(0,N1356*(1+inputs!$B$33)-MAX(0,inputs!$B$31*(O1356-inputs!$B$30)))</f>
        <v>45164.509018624973</v>
      </c>
      <c r="Q1356" s="26">
        <f t="shared" si="276"/>
        <v>58466.666666666664</v>
      </c>
      <c r="R1356" s="25">
        <f>MAX(0,P1356*(1+inputs!$B$33)-MAX(0,inputs!$B$31*(Q1356-inputs!$B$30)))</f>
        <v>42396.536653904339</v>
      </c>
      <c r="S1356" s="26">
        <f t="shared" si="277"/>
        <v>71288.888888888891</v>
      </c>
      <c r="T1356" s="25">
        <f>MAX(0,R1356*(1+inputs!$B$33)-MAX(0,inputs!$B$31*(S1356-inputs!$B$30)))</f>
        <v>38433.044703712898</v>
      </c>
      <c r="U1356" s="26">
        <f t="shared" si="278"/>
        <v>84111.111111111109</v>
      </c>
      <c r="V1356" s="25">
        <f>MAX(0,T1356*(1+inputs!$B$33)-MAX(0,inputs!$B$31*(U1356-inputs!$B$30)))</f>
        <v>33256.100374268586</v>
      </c>
      <c r="W1356" s="26">
        <f t="shared" si="279"/>
        <v>96933.333333333328</v>
      </c>
      <c r="X1356" s="25">
        <f>MAX(0,V1356*(1+inputs!$B$33)-MAX(0,inputs!$B$31*(W1356-inputs!$B$30)))</f>
        <v>26847.50187988261</v>
      </c>
      <c r="Y1356" s="26">
        <f t="shared" si="280"/>
        <v>109755.55555555556</v>
      </c>
      <c r="Z1356" s="25">
        <f>MAX(0,X1356*(1+inputs!$B$33)-MAX(0,inputs!$B$31*(Y1356-inputs!$B$30)))</f>
        <v>19188.774408080848</v>
      </c>
      <c r="AA1356" s="25">
        <f>MAX(0,Y1356*(1+inputs!$B$33)-MAX(0,inputs!$B$31*(Z1356-inputs!$B$30)))</f>
        <v>111401.88888888889</v>
      </c>
      <c r="AB1356" s="26">
        <f t="shared" si="281"/>
        <v>135400</v>
      </c>
      <c r="AC1356" s="25">
        <f>MAX(0,AA1356*(1+inputs!$B$33)-MAX(0,inputs!$B$31*(AB1356-inputs!$B$30)))</f>
        <v>102703.47722222221</v>
      </c>
      <c r="AD1356" s="26">
        <f>IF(inputs!$B$27="YES",MAX(0,inputs!$B$31*(AB1356-inputs!$B$30)),0)</f>
        <v>0</v>
      </c>
      <c r="AE1356" s="3">
        <f t="shared" si="282"/>
        <v>56467.05</v>
      </c>
      <c r="AF1356" s="1">
        <f t="shared" si="285"/>
        <v>0.47</v>
      </c>
      <c r="AG1356" s="8">
        <f t="shared" si="283"/>
        <v>78932.95</v>
      </c>
    </row>
    <row r="1357" spans="1:33" x14ac:dyDescent="0.2">
      <c r="A1357" s="11">
        <f t="shared" si="284"/>
        <v>135500</v>
      </c>
      <c r="B1357" s="15">
        <f>inputs!$C$3-MAX(0,MIN((calculations!A1357-inputs!$B$8)*0.5,inputs!$C$3))+IF(AND(inputs!$B$23="YES",A1357&lt;=inputs!$B$25),inputs!$B$24,0)</f>
        <v>0</v>
      </c>
      <c r="C1357" s="15">
        <f>MAX(0,MIN(A1357-B1357,inputs!$C$4)*inputs!$B$3)</f>
        <v>7540.2000000000007</v>
      </c>
      <c r="D1357" s="16">
        <f>MAX(0,(MIN(A1357,inputs!$C$5)-(inputs!$C$4+B1357))*inputs!$B$4)</f>
        <v>34975.599999999999</v>
      </c>
      <c r="E1357" s="16">
        <f>MAX(0, (calculations!A1357-inputs!$C$5)*inputs!$B$5)</f>
        <v>4662</v>
      </c>
      <c r="F1357" s="19">
        <f>MAX(0,inputs!$B$13*(MIN(calculations!A1357,inputs!$C$14)-inputs!$C$13))+MAX(0,inputs!$B$14*(calculations!A1357-inputs!$C$14))</f>
        <v>6699.85</v>
      </c>
      <c r="G1357" s="22">
        <f>MAX(MIN((calculations!A1357-inputs!$B$21)/10000,100%),0) * inputs!$B$18</f>
        <v>2636.4</v>
      </c>
      <c r="H1357" s="22">
        <f>IF(AND(inputs!$B$35="YES", calculations!A1357&gt;=inputs!$B$36,calculations!A1357&lt;inputs!$B$37),inputs!$B$38*MIN(2,inputs!$B$17),0)</f>
        <v>0</v>
      </c>
      <c r="I1357" s="25">
        <f>MIN(inputs!$B$32,A1357)</f>
        <v>20000</v>
      </c>
      <c r="J1357" s="25">
        <f>inputs!$B$29*(1+inputs!$B$33)-MAX(0,inputs!$B$31*(I1357-inputs!$B$30))</f>
        <v>46486.999999999993</v>
      </c>
      <c r="K1357" s="26">
        <f t="shared" si="273"/>
        <v>20000</v>
      </c>
      <c r="L1357" s="25">
        <f>MAX(0,J1357*(1+inputs!$B$33)-MAX(0,inputs!$B$31*(K1357-inputs!$B$30)))</f>
        <v>47184.304999999986</v>
      </c>
      <c r="M1357" s="26">
        <f t="shared" si="274"/>
        <v>32833.333333333336</v>
      </c>
      <c r="N1357" s="25">
        <f>MAX(0,L1357*(1+inputs!$B$33)-MAX(0,inputs!$B$31*(M1357-inputs!$B$30)))</f>
        <v>46753.629574999977</v>
      </c>
      <c r="O1357" s="26">
        <f t="shared" si="275"/>
        <v>45666.666666666672</v>
      </c>
      <c r="P1357" s="25">
        <f>MAX(0,N1357*(1+inputs!$B$33)-MAX(0,inputs!$B$31*(O1357-inputs!$B$30)))</f>
        <v>45161.494018624973</v>
      </c>
      <c r="Q1357" s="26">
        <f t="shared" si="276"/>
        <v>58500</v>
      </c>
      <c r="R1357" s="25">
        <f>MAX(0,P1357*(1+inputs!$B$33)-MAX(0,inputs!$B$31*(Q1357-inputs!$B$30)))</f>
        <v>42390.476428904338</v>
      </c>
      <c r="S1357" s="26">
        <f t="shared" si="277"/>
        <v>71333.333333333343</v>
      </c>
      <c r="T1357" s="25">
        <f>MAX(0,R1357*(1+inputs!$B$33)-MAX(0,inputs!$B$31*(S1357-inputs!$B$30)))</f>
        <v>38422.893575337897</v>
      </c>
      <c r="U1357" s="26">
        <f t="shared" si="278"/>
        <v>84166.666666666657</v>
      </c>
      <c r="V1357" s="25">
        <f>MAX(0,T1357*(1+inputs!$B$33)-MAX(0,inputs!$B$31*(U1357-inputs!$B$30)))</f>
        <v>33240.796978967963</v>
      </c>
      <c r="W1357" s="26">
        <f t="shared" si="279"/>
        <v>97000</v>
      </c>
      <c r="X1357" s="25">
        <f>MAX(0,V1357*(1+inputs!$B$33)-MAX(0,inputs!$B$31*(W1357-inputs!$B$30)))</f>
        <v>26825.968933652479</v>
      </c>
      <c r="Y1357" s="26">
        <f t="shared" si="280"/>
        <v>109833.33333333333</v>
      </c>
      <c r="Z1357" s="25">
        <f>MAX(0,X1357*(1+inputs!$B$33)-MAX(0,inputs!$B$31*(Y1357-inputs!$B$30)))</f>
        <v>19159.918467657266</v>
      </c>
      <c r="AA1357" s="25">
        <f>MAX(0,Y1357*(1+inputs!$B$33)-MAX(0,inputs!$B$31*(Z1357-inputs!$B$30)))</f>
        <v>111480.83333333331</v>
      </c>
      <c r="AB1357" s="26">
        <f t="shared" si="281"/>
        <v>135500</v>
      </c>
      <c r="AC1357" s="25">
        <f>MAX(0,AA1357*(1+inputs!$B$33)-MAX(0,inputs!$B$31*(AB1357-inputs!$B$30)))</f>
        <v>102774.60583333331</v>
      </c>
      <c r="AD1357" s="26">
        <f>IF(inputs!$B$27="YES",MAX(0,inputs!$B$31*(AB1357-inputs!$B$30)),0)</f>
        <v>0</v>
      </c>
      <c r="AE1357" s="3">
        <f t="shared" si="282"/>
        <v>56514.05</v>
      </c>
      <c r="AF1357" s="1">
        <f t="shared" si="285"/>
        <v>0.47</v>
      </c>
      <c r="AG1357" s="8">
        <f t="shared" si="283"/>
        <v>78985.95</v>
      </c>
    </row>
    <row r="1358" spans="1:33" x14ac:dyDescent="0.2">
      <c r="A1358" s="11">
        <f t="shared" si="284"/>
        <v>135600</v>
      </c>
      <c r="B1358" s="15">
        <f>inputs!$C$3-MAX(0,MIN((calculations!A1358-inputs!$B$8)*0.5,inputs!$C$3))+IF(AND(inputs!$B$23="YES",A1358&lt;=inputs!$B$25),inputs!$B$24,0)</f>
        <v>0</v>
      </c>
      <c r="C1358" s="15">
        <f>MAX(0,MIN(A1358-B1358,inputs!$C$4)*inputs!$B$3)</f>
        <v>7540.2000000000007</v>
      </c>
      <c r="D1358" s="16">
        <f>MAX(0,(MIN(A1358,inputs!$C$5)-(inputs!$C$4+B1358))*inputs!$B$4)</f>
        <v>34975.599999999999</v>
      </c>
      <c r="E1358" s="16">
        <f>MAX(0, (calculations!A1358-inputs!$C$5)*inputs!$B$5)</f>
        <v>4707</v>
      </c>
      <c r="F1358" s="19">
        <f>MAX(0,inputs!$B$13*(MIN(calculations!A1358,inputs!$C$14)-inputs!$C$13))+MAX(0,inputs!$B$14*(calculations!A1358-inputs!$C$14))</f>
        <v>6701.85</v>
      </c>
      <c r="G1358" s="22">
        <f>MAX(MIN((calculations!A1358-inputs!$B$21)/10000,100%),0) * inputs!$B$18</f>
        <v>2636.4</v>
      </c>
      <c r="H1358" s="22">
        <f>IF(AND(inputs!$B$35="YES", calculations!A1358&gt;=inputs!$B$36,calculations!A1358&lt;inputs!$B$37),inputs!$B$38*MIN(2,inputs!$B$17),0)</f>
        <v>0</v>
      </c>
      <c r="I1358" s="25">
        <f>MIN(inputs!$B$32,A1358)</f>
        <v>20000</v>
      </c>
      <c r="J1358" s="25">
        <f>inputs!$B$29*(1+inputs!$B$33)-MAX(0,inputs!$B$31*(I1358-inputs!$B$30))</f>
        <v>46486.999999999993</v>
      </c>
      <c r="K1358" s="26">
        <f t="shared" si="273"/>
        <v>20000</v>
      </c>
      <c r="L1358" s="25">
        <f>MAX(0,J1358*(1+inputs!$B$33)-MAX(0,inputs!$B$31*(K1358-inputs!$B$30)))</f>
        <v>47184.304999999986</v>
      </c>
      <c r="M1358" s="26">
        <f t="shared" si="274"/>
        <v>32844.444444444445</v>
      </c>
      <c r="N1358" s="25">
        <f>MAX(0,L1358*(1+inputs!$B$33)-MAX(0,inputs!$B$31*(M1358-inputs!$B$30)))</f>
        <v>46752.629574999977</v>
      </c>
      <c r="O1358" s="26">
        <f t="shared" si="275"/>
        <v>45688.888888888891</v>
      </c>
      <c r="P1358" s="25">
        <f>MAX(0,N1358*(1+inputs!$B$33)-MAX(0,inputs!$B$31*(O1358-inputs!$B$30)))</f>
        <v>45158.479018624967</v>
      </c>
      <c r="Q1358" s="26">
        <f t="shared" si="276"/>
        <v>58533.333333333336</v>
      </c>
      <c r="R1358" s="25">
        <f>MAX(0,P1358*(1+inputs!$B$33)-MAX(0,inputs!$B$31*(Q1358-inputs!$B$30)))</f>
        <v>42384.416203904337</v>
      </c>
      <c r="S1358" s="26">
        <f t="shared" si="277"/>
        <v>71377.777777777781</v>
      </c>
      <c r="T1358" s="25">
        <f>MAX(0,R1358*(1+inputs!$B$33)-MAX(0,inputs!$B$31*(S1358-inputs!$B$30)))</f>
        <v>38412.742446962897</v>
      </c>
      <c r="U1358" s="26">
        <f t="shared" si="278"/>
        <v>84222.222222222219</v>
      </c>
      <c r="V1358" s="25">
        <f>MAX(0,T1358*(1+inputs!$B$33)-MAX(0,inputs!$B$31*(U1358-inputs!$B$30)))</f>
        <v>33225.493583667332</v>
      </c>
      <c r="W1358" s="26">
        <f t="shared" si="279"/>
        <v>97066.666666666672</v>
      </c>
      <c r="X1358" s="25">
        <f>MAX(0,V1358*(1+inputs!$B$33)-MAX(0,inputs!$B$31*(W1358-inputs!$B$30)))</f>
        <v>26804.435987422337</v>
      </c>
      <c r="Y1358" s="26">
        <f t="shared" si="280"/>
        <v>109911.11111111111</v>
      </c>
      <c r="Z1358" s="25">
        <f>MAX(0,X1358*(1+inputs!$B$33)-MAX(0,inputs!$B$31*(Y1358-inputs!$B$30)))</f>
        <v>19131.062527233673</v>
      </c>
      <c r="AA1358" s="25">
        <f>MAX(0,Y1358*(1+inputs!$B$33)-MAX(0,inputs!$B$31*(Z1358-inputs!$B$30)))</f>
        <v>111559.77777777777</v>
      </c>
      <c r="AB1358" s="26">
        <f t="shared" si="281"/>
        <v>135600</v>
      </c>
      <c r="AC1358" s="25">
        <f>MAX(0,AA1358*(1+inputs!$B$33)-MAX(0,inputs!$B$31*(AB1358-inputs!$B$30)))</f>
        <v>102845.73444444442</v>
      </c>
      <c r="AD1358" s="26">
        <f>IF(inputs!$B$27="YES",MAX(0,inputs!$B$31*(AB1358-inputs!$B$30)),0)</f>
        <v>0</v>
      </c>
      <c r="AE1358" s="3">
        <f t="shared" si="282"/>
        <v>56561.05</v>
      </c>
      <c r="AF1358" s="1">
        <f t="shared" si="285"/>
        <v>0.47</v>
      </c>
      <c r="AG1358" s="8">
        <f t="shared" si="283"/>
        <v>79038.95</v>
      </c>
    </row>
    <row r="1359" spans="1:33" x14ac:dyDescent="0.2">
      <c r="A1359" s="11">
        <f t="shared" si="284"/>
        <v>135700</v>
      </c>
      <c r="B1359" s="15">
        <f>inputs!$C$3-MAX(0,MIN((calculations!A1359-inputs!$B$8)*0.5,inputs!$C$3))+IF(AND(inputs!$B$23="YES",A1359&lt;=inputs!$B$25),inputs!$B$24,0)</f>
        <v>0</v>
      </c>
      <c r="C1359" s="15">
        <f>MAX(0,MIN(A1359-B1359,inputs!$C$4)*inputs!$B$3)</f>
        <v>7540.2000000000007</v>
      </c>
      <c r="D1359" s="16">
        <f>MAX(0,(MIN(A1359,inputs!$C$5)-(inputs!$C$4+B1359))*inputs!$B$4)</f>
        <v>34975.599999999999</v>
      </c>
      <c r="E1359" s="16">
        <f>MAX(0, (calculations!A1359-inputs!$C$5)*inputs!$B$5)</f>
        <v>4752</v>
      </c>
      <c r="F1359" s="19">
        <f>MAX(0,inputs!$B$13*(MIN(calculations!A1359,inputs!$C$14)-inputs!$C$13))+MAX(0,inputs!$B$14*(calculations!A1359-inputs!$C$14))</f>
        <v>6703.85</v>
      </c>
      <c r="G1359" s="22">
        <f>MAX(MIN((calculations!A1359-inputs!$B$21)/10000,100%),0) * inputs!$B$18</f>
        <v>2636.4</v>
      </c>
      <c r="H1359" s="22">
        <f>IF(AND(inputs!$B$35="YES", calculations!A1359&gt;=inputs!$B$36,calculations!A1359&lt;inputs!$B$37),inputs!$B$38*MIN(2,inputs!$B$17),0)</f>
        <v>0</v>
      </c>
      <c r="I1359" s="25">
        <f>MIN(inputs!$B$32,A1359)</f>
        <v>20000</v>
      </c>
      <c r="J1359" s="25">
        <f>inputs!$B$29*(1+inputs!$B$33)-MAX(0,inputs!$B$31*(I1359-inputs!$B$30))</f>
        <v>46486.999999999993</v>
      </c>
      <c r="K1359" s="26">
        <f t="shared" si="273"/>
        <v>20000</v>
      </c>
      <c r="L1359" s="25">
        <f>MAX(0,J1359*(1+inputs!$B$33)-MAX(0,inputs!$B$31*(K1359-inputs!$B$30)))</f>
        <v>47184.304999999986</v>
      </c>
      <c r="M1359" s="26">
        <f t="shared" si="274"/>
        <v>32855.555555555555</v>
      </c>
      <c r="N1359" s="25">
        <f>MAX(0,L1359*(1+inputs!$B$33)-MAX(0,inputs!$B$31*(M1359-inputs!$B$30)))</f>
        <v>46751.629574999977</v>
      </c>
      <c r="O1359" s="26">
        <f t="shared" si="275"/>
        <v>45711.111111111109</v>
      </c>
      <c r="P1359" s="25">
        <f>MAX(0,N1359*(1+inputs!$B$33)-MAX(0,inputs!$B$31*(O1359-inputs!$B$30)))</f>
        <v>45155.464018624967</v>
      </c>
      <c r="Q1359" s="26">
        <f t="shared" si="276"/>
        <v>58566.666666666664</v>
      </c>
      <c r="R1359" s="25">
        <f>MAX(0,P1359*(1+inputs!$B$33)-MAX(0,inputs!$B$31*(Q1359-inputs!$B$30)))</f>
        <v>42378.355978904336</v>
      </c>
      <c r="S1359" s="26">
        <f t="shared" si="277"/>
        <v>71422.222222222219</v>
      </c>
      <c r="T1359" s="25">
        <f>MAX(0,R1359*(1+inputs!$B$33)-MAX(0,inputs!$B$31*(S1359-inputs!$B$30)))</f>
        <v>38402.591318587896</v>
      </c>
      <c r="U1359" s="26">
        <f t="shared" si="278"/>
        <v>84277.777777777781</v>
      </c>
      <c r="V1359" s="25">
        <f>MAX(0,T1359*(1+inputs!$B$33)-MAX(0,inputs!$B$31*(U1359-inputs!$B$30)))</f>
        <v>33210.190188366709</v>
      </c>
      <c r="W1359" s="26">
        <f t="shared" si="279"/>
        <v>97133.333333333328</v>
      </c>
      <c r="X1359" s="25">
        <f>MAX(0,V1359*(1+inputs!$B$33)-MAX(0,inputs!$B$31*(W1359-inputs!$B$30)))</f>
        <v>26782.90304119221</v>
      </c>
      <c r="Y1359" s="26">
        <f t="shared" si="280"/>
        <v>109988.88888888889</v>
      </c>
      <c r="Z1359" s="25">
        <f>MAX(0,X1359*(1+inputs!$B$33)-MAX(0,inputs!$B$31*(Y1359-inputs!$B$30)))</f>
        <v>19102.206586810091</v>
      </c>
      <c r="AA1359" s="25">
        <f>MAX(0,Y1359*(1+inputs!$B$33)-MAX(0,inputs!$B$31*(Z1359-inputs!$B$30)))</f>
        <v>111638.72222222222</v>
      </c>
      <c r="AB1359" s="26">
        <f t="shared" si="281"/>
        <v>135700</v>
      </c>
      <c r="AC1359" s="25">
        <f>MAX(0,AA1359*(1+inputs!$B$33)-MAX(0,inputs!$B$31*(AB1359-inputs!$B$30)))</f>
        <v>102916.86305555554</v>
      </c>
      <c r="AD1359" s="26">
        <f>IF(inputs!$B$27="YES",MAX(0,inputs!$B$31*(AB1359-inputs!$B$30)),0)</f>
        <v>0</v>
      </c>
      <c r="AE1359" s="3">
        <f t="shared" si="282"/>
        <v>56608.05</v>
      </c>
      <c r="AF1359" s="1">
        <f t="shared" si="285"/>
        <v>0.47</v>
      </c>
      <c r="AG1359" s="8">
        <f t="shared" si="283"/>
        <v>79091.95</v>
      </c>
    </row>
    <row r="1360" spans="1:33" x14ac:dyDescent="0.2">
      <c r="A1360" s="11">
        <f t="shared" si="284"/>
        <v>135800</v>
      </c>
      <c r="B1360" s="15">
        <f>inputs!$C$3-MAX(0,MIN((calculations!A1360-inputs!$B$8)*0.5,inputs!$C$3))+IF(AND(inputs!$B$23="YES",A1360&lt;=inputs!$B$25),inputs!$B$24,0)</f>
        <v>0</v>
      </c>
      <c r="C1360" s="15">
        <f>MAX(0,MIN(A1360-B1360,inputs!$C$4)*inputs!$B$3)</f>
        <v>7540.2000000000007</v>
      </c>
      <c r="D1360" s="16">
        <f>MAX(0,(MIN(A1360,inputs!$C$5)-(inputs!$C$4+B1360))*inputs!$B$4)</f>
        <v>34975.599999999999</v>
      </c>
      <c r="E1360" s="16">
        <f>MAX(0, (calculations!A1360-inputs!$C$5)*inputs!$B$5)</f>
        <v>4797</v>
      </c>
      <c r="F1360" s="19">
        <f>MAX(0,inputs!$B$13*(MIN(calculations!A1360,inputs!$C$14)-inputs!$C$13))+MAX(0,inputs!$B$14*(calculations!A1360-inputs!$C$14))</f>
        <v>6705.85</v>
      </c>
      <c r="G1360" s="22">
        <f>MAX(MIN((calculations!A1360-inputs!$B$21)/10000,100%),0) * inputs!$B$18</f>
        <v>2636.4</v>
      </c>
      <c r="H1360" s="22">
        <f>IF(AND(inputs!$B$35="YES", calculations!A1360&gt;=inputs!$B$36,calculations!A1360&lt;inputs!$B$37),inputs!$B$38*MIN(2,inputs!$B$17),0)</f>
        <v>0</v>
      </c>
      <c r="I1360" s="25">
        <f>MIN(inputs!$B$32,A1360)</f>
        <v>20000</v>
      </c>
      <c r="J1360" s="25">
        <f>inputs!$B$29*(1+inputs!$B$33)-MAX(0,inputs!$B$31*(I1360-inputs!$B$30))</f>
        <v>46486.999999999993</v>
      </c>
      <c r="K1360" s="26">
        <f t="shared" si="273"/>
        <v>20000</v>
      </c>
      <c r="L1360" s="25">
        <f>MAX(0,J1360*(1+inputs!$B$33)-MAX(0,inputs!$B$31*(K1360-inputs!$B$30)))</f>
        <v>47184.304999999986</v>
      </c>
      <c r="M1360" s="26">
        <f t="shared" si="274"/>
        <v>32866.666666666664</v>
      </c>
      <c r="N1360" s="25">
        <f>MAX(0,L1360*(1+inputs!$B$33)-MAX(0,inputs!$B$31*(M1360-inputs!$B$30)))</f>
        <v>46750.629574999977</v>
      </c>
      <c r="O1360" s="26">
        <f t="shared" si="275"/>
        <v>45733.333333333328</v>
      </c>
      <c r="P1360" s="25">
        <f>MAX(0,N1360*(1+inputs!$B$33)-MAX(0,inputs!$B$31*(O1360-inputs!$B$30)))</f>
        <v>45152.449018624968</v>
      </c>
      <c r="Q1360" s="26">
        <f t="shared" si="276"/>
        <v>58600</v>
      </c>
      <c r="R1360" s="25">
        <f>MAX(0,P1360*(1+inputs!$B$33)-MAX(0,inputs!$B$31*(Q1360-inputs!$B$30)))</f>
        <v>42372.295753904335</v>
      </c>
      <c r="S1360" s="26">
        <f t="shared" si="277"/>
        <v>71466.666666666657</v>
      </c>
      <c r="T1360" s="25">
        <f>MAX(0,R1360*(1+inputs!$B$33)-MAX(0,inputs!$B$31*(S1360-inputs!$B$30)))</f>
        <v>38392.440190212903</v>
      </c>
      <c r="U1360" s="26">
        <f t="shared" si="278"/>
        <v>84333.333333333343</v>
      </c>
      <c r="V1360" s="25">
        <f>MAX(0,T1360*(1+inputs!$B$33)-MAX(0,inputs!$B$31*(U1360-inputs!$B$30)))</f>
        <v>33194.886793066093</v>
      </c>
      <c r="W1360" s="26">
        <f t="shared" si="279"/>
        <v>97200</v>
      </c>
      <c r="X1360" s="25">
        <f>MAX(0,V1360*(1+inputs!$B$33)-MAX(0,inputs!$B$31*(W1360-inputs!$B$30)))</f>
        <v>26761.37009496208</v>
      </c>
      <c r="Y1360" s="26">
        <f t="shared" si="280"/>
        <v>110066.66666666667</v>
      </c>
      <c r="Z1360" s="25">
        <f>MAX(0,X1360*(1+inputs!$B$33)-MAX(0,inputs!$B$31*(Y1360-inputs!$B$30)))</f>
        <v>19073.350646386505</v>
      </c>
      <c r="AA1360" s="25">
        <f>MAX(0,Y1360*(1+inputs!$B$33)-MAX(0,inputs!$B$31*(Z1360-inputs!$B$30)))</f>
        <v>111717.66666666666</v>
      </c>
      <c r="AB1360" s="26">
        <f t="shared" si="281"/>
        <v>135800</v>
      </c>
      <c r="AC1360" s="25">
        <f>MAX(0,AA1360*(1+inputs!$B$33)-MAX(0,inputs!$B$31*(AB1360-inputs!$B$30)))</f>
        <v>102987.99166666664</v>
      </c>
      <c r="AD1360" s="26">
        <f>IF(inputs!$B$27="YES",MAX(0,inputs!$B$31*(AB1360-inputs!$B$30)),0)</f>
        <v>0</v>
      </c>
      <c r="AE1360" s="3">
        <f t="shared" si="282"/>
        <v>56655.05</v>
      </c>
      <c r="AF1360" s="1">
        <f t="shared" si="285"/>
        <v>0.47</v>
      </c>
      <c r="AG1360" s="8">
        <f t="shared" si="283"/>
        <v>79144.95</v>
      </c>
    </row>
    <row r="1361" spans="1:33" x14ac:dyDescent="0.2">
      <c r="A1361" s="11">
        <f t="shared" si="284"/>
        <v>135900</v>
      </c>
      <c r="B1361" s="15">
        <f>inputs!$C$3-MAX(0,MIN((calculations!A1361-inputs!$B$8)*0.5,inputs!$C$3))+IF(AND(inputs!$B$23="YES",A1361&lt;=inputs!$B$25),inputs!$B$24,0)</f>
        <v>0</v>
      </c>
      <c r="C1361" s="15">
        <f>MAX(0,MIN(A1361-B1361,inputs!$C$4)*inputs!$B$3)</f>
        <v>7540.2000000000007</v>
      </c>
      <c r="D1361" s="16">
        <f>MAX(0,(MIN(A1361,inputs!$C$5)-(inputs!$C$4+B1361))*inputs!$B$4)</f>
        <v>34975.599999999999</v>
      </c>
      <c r="E1361" s="16">
        <f>MAX(0, (calculations!A1361-inputs!$C$5)*inputs!$B$5)</f>
        <v>4842</v>
      </c>
      <c r="F1361" s="19">
        <f>MAX(0,inputs!$B$13*(MIN(calculations!A1361,inputs!$C$14)-inputs!$C$13))+MAX(0,inputs!$B$14*(calculations!A1361-inputs!$C$14))</f>
        <v>6707.85</v>
      </c>
      <c r="G1361" s="22">
        <f>MAX(MIN((calculations!A1361-inputs!$B$21)/10000,100%),0) * inputs!$B$18</f>
        <v>2636.4</v>
      </c>
      <c r="H1361" s="22">
        <f>IF(AND(inputs!$B$35="YES", calculations!A1361&gt;=inputs!$B$36,calculations!A1361&lt;inputs!$B$37),inputs!$B$38*MIN(2,inputs!$B$17),0)</f>
        <v>0</v>
      </c>
      <c r="I1361" s="25">
        <f>MIN(inputs!$B$32,A1361)</f>
        <v>20000</v>
      </c>
      <c r="J1361" s="25">
        <f>inputs!$B$29*(1+inputs!$B$33)-MAX(0,inputs!$B$31*(I1361-inputs!$B$30))</f>
        <v>46486.999999999993</v>
      </c>
      <c r="K1361" s="26">
        <f t="shared" si="273"/>
        <v>20000</v>
      </c>
      <c r="L1361" s="25">
        <f>MAX(0,J1361*(1+inputs!$B$33)-MAX(0,inputs!$B$31*(K1361-inputs!$B$30)))</f>
        <v>47184.304999999986</v>
      </c>
      <c r="M1361" s="26">
        <f t="shared" si="274"/>
        <v>32877.777777777781</v>
      </c>
      <c r="N1361" s="25">
        <f>MAX(0,L1361*(1+inputs!$B$33)-MAX(0,inputs!$B$31*(M1361-inputs!$B$30)))</f>
        <v>46749.629574999977</v>
      </c>
      <c r="O1361" s="26">
        <f t="shared" si="275"/>
        <v>45755.555555555555</v>
      </c>
      <c r="P1361" s="25">
        <f>MAX(0,N1361*(1+inputs!$B$33)-MAX(0,inputs!$B$31*(O1361-inputs!$B$30)))</f>
        <v>45149.434018624968</v>
      </c>
      <c r="Q1361" s="26">
        <f t="shared" si="276"/>
        <v>58633.333333333336</v>
      </c>
      <c r="R1361" s="25">
        <f>MAX(0,P1361*(1+inputs!$B$33)-MAX(0,inputs!$B$31*(Q1361-inputs!$B$30)))</f>
        <v>42366.235528904333</v>
      </c>
      <c r="S1361" s="26">
        <f t="shared" si="277"/>
        <v>71511.111111111109</v>
      </c>
      <c r="T1361" s="25">
        <f>MAX(0,R1361*(1+inputs!$B$33)-MAX(0,inputs!$B$31*(S1361-inputs!$B$30)))</f>
        <v>38382.289061837895</v>
      </c>
      <c r="U1361" s="26">
        <f t="shared" si="278"/>
        <v>84388.888888888891</v>
      </c>
      <c r="V1361" s="25">
        <f>MAX(0,T1361*(1+inputs!$B$33)-MAX(0,inputs!$B$31*(U1361-inputs!$B$30)))</f>
        <v>33179.583397765455</v>
      </c>
      <c r="W1361" s="26">
        <f t="shared" si="279"/>
        <v>97266.666666666672</v>
      </c>
      <c r="X1361" s="25">
        <f>MAX(0,V1361*(1+inputs!$B$33)-MAX(0,inputs!$B$31*(W1361-inputs!$B$30)))</f>
        <v>26739.837148731931</v>
      </c>
      <c r="Y1361" s="26">
        <f t="shared" si="280"/>
        <v>110144.44444444444</v>
      </c>
      <c r="Z1361" s="25">
        <f>MAX(0,X1361*(1+inputs!$B$33)-MAX(0,inputs!$B$31*(Y1361-inputs!$B$30)))</f>
        <v>19044.494705962908</v>
      </c>
      <c r="AA1361" s="25">
        <f>MAX(0,Y1361*(1+inputs!$B$33)-MAX(0,inputs!$B$31*(Z1361-inputs!$B$30)))</f>
        <v>111796.61111111109</v>
      </c>
      <c r="AB1361" s="26">
        <f t="shared" si="281"/>
        <v>135900</v>
      </c>
      <c r="AC1361" s="25">
        <f>MAX(0,AA1361*(1+inputs!$B$33)-MAX(0,inputs!$B$31*(AB1361-inputs!$B$30)))</f>
        <v>103059.12027777775</v>
      </c>
      <c r="AD1361" s="26">
        <f>IF(inputs!$B$27="YES",MAX(0,inputs!$B$31*(AB1361-inputs!$B$30)),0)</f>
        <v>0</v>
      </c>
      <c r="AE1361" s="3">
        <f t="shared" si="282"/>
        <v>56702.05</v>
      </c>
      <c r="AF1361" s="1">
        <f t="shared" si="285"/>
        <v>0.47</v>
      </c>
      <c r="AG1361" s="8">
        <f t="shared" si="283"/>
        <v>79197.95</v>
      </c>
    </row>
    <row r="1362" spans="1:33" x14ac:dyDescent="0.2">
      <c r="A1362" s="11">
        <f t="shared" si="284"/>
        <v>136000</v>
      </c>
      <c r="B1362" s="15">
        <f>inputs!$C$3-MAX(0,MIN((calculations!A1362-inputs!$B$8)*0.5,inputs!$C$3))+IF(AND(inputs!$B$23="YES",A1362&lt;=inputs!$B$25),inputs!$B$24,0)</f>
        <v>0</v>
      </c>
      <c r="C1362" s="15">
        <f>MAX(0,MIN(A1362-B1362,inputs!$C$4)*inputs!$B$3)</f>
        <v>7540.2000000000007</v>
      </c>
      <c r="D1362" s="16">
        <f>MAX(0,(MIN(A1362,inputs!$C$5)-(inputs!$C$4+B1362))*inputs!$B$4)</f>
        <v>34975.599999999999</v>
      </c>
      <c r="E1362" s="16">
        <f>MAX(0, (calculations!A1362-inputs!$C$5)*inputs!$B$5)</f>
        <v>4887</v>
      </c>
      <c r="F1362" s="19">
        <f>MAX(0,inputs!$B$13*(MIN(calculations!A1362,inputs!$C$14)-inputs!$C$13))+MAX(0,inputs!$B$14*(calculations!A1362-inputs!$C$14))</f>
        <v>6709.85</v>
      </c>
      <c r="G1362" s="22">
        <f>MAX(MIN((calculations!A1362-inputs!$B$21)/10000,100%),0) * inputs!$B$18</f>
        <v>2636.4</v>
      </c>
      <c r="H1362" s="22">
        <f>IF(AND(inputs!$B$35="YES", calculations!A1362&gt;=inputs!$B$36,calculations!A1362&lt;inputs!$B$37),inputs!$B$38*MIN(2,inputs!$B$17),0)</f>
        <v>0</v>
      </c>
      <c r="I1362" s="25">
        <f>MIN(inputs!$B$32,A1362)</f>
        <v>20000</v>
      </c>
      <c r="J1362" s="25">
        <f>inputs!$B$29*(1+inputs!$B$33)-MAX(0,inputs!$B$31*(I1362-inputs!$B$30))</f>
        <v>46486.999999999993</v>
      </c>
      <c r="K1362" s="26">
        <f t="shared" si="273"/>
        <v>20000</v>
      </c>
      <c r="L1362" s="25">
        <f>MAX(0,J1362*(1+inputs!$B$33)-MAX(0,inputs!$B$31*(K1362-inputs!$B$30)))</f>
        <v>47184.304999999986</v>
      </c>
      <c r="M1362" s="26">
        <f t="shared" si="274"/>
        <v>32888.888888888891</v>
      </c>
      <c r="N1362" s="25">
        <f>MAX(0,L1362*(1+inputs!$B$33)-MAX(0,inputs!$B$31*(M1362-inputs!$B$30)))</f>
        <v>46748.629574999977</v>
      </c>
      <c r="O1362" s="26">
        <f t="shared" si="275"/>
        <v>45777.777777777781</v>
      </c>
      <c r="P1362" s="25">
        <f>MAX(0,N1362*(1+inputs!$B$33)-MAX(0,inputs!$B$31*(O1362-inputs!$B$30)))</f>
        <v>45146.419018624969</v>
      </c>
      <c r="Q1362" s="26">
        <f t="shared" si="276"/>
        <v>58666.666666666664</v>
      </c>
      <c r="R1362" s="25">
        <f>MAX(0,P1362*(1+inputs!$B$33)-MAX(0,inputs!$B$31*(Q1362-inputs!$B$30)))</f>
        <v>42360.17530390434</v>
      </c>
      <c r="S1362" s="26">
        <f t="shared" si="277"/>
        <v>71555.555555555562</v>
      </c>
      <c r="T1362" s="25">
        <f>MAX(0,R1362*(1+inputs!$B$33)-MAX(0,inputs!$B$31*(S1362-inputs!$B$30)))</f>
        <v>38372.137933462902</v>
      </c>
      <c r="U1362" s="26">
        <f t="shared" si="278"/>
        <v>84444.444444444438</v>
      </c>
      <c r="V1362" s="25">
        <f>MAX(0,T1362*(1+inputs!$B$33)-MAX(0,inputs!$B$31*(U1362-inputs!$B$30)))</f>
        <v>33164.280002464839</v>
      </c>
      <c r="W1362" s="26">
        <f t="shared" si="279"/>
        <v>97333.333333333328</v>
      </c>
      <c r="X1362" s="25">
        <f>MAX(0,V1362*(1+inputs!$B$33)-MAX(0,inputs!$B$31*(W1362-inputs!$B$30)))</f>
        <v>26718.304202501811</v>
      </c>
      <c r="Y1362" s="26">
        <f t="shared" si="280"/>
        <v>110222.22222222222</v>
      </c>
      <c r="Z1362" s="25">
        <f>MAX(0,X1362*(1+inputs!$B$33)-MAX(0,inputs!$B$31*(Y1362-inputs!$B$30)))</f>
        <v>19015.638765539337</v>
      </c>
      <c r="AA1362" s="25">
        <f>MAX(0,Y1362*(1+inputs!$B$33)-MAX(0,inputs!$B$31*(Z1362-inputs!$B$30)))</f>
        <v>111875.55555555555</v>
      </c>
      <c r="AB1362" s="26">
        <f t="shared" si="281"/>
        <v>136000</v>
      </c>
      <c r="AC1362" s="25">
        <f>MAX(0,AA1362*(1+inputs!$B$33)-MAX(0,inputs!$B$31*(AB1362-inputs!$B$30)))</f>
        <v>103130.24888888886</v>
      </c>
      <c r="AD1362" s="26">
        <f>IF(inputs!$B$27="YES",MAX(0,inputs!$B$31*(AB1362-inputs!$B$30)),0)</f>
        <v>0</v>
      </c>
      <c r="AE1362" s="3">
        <f t="shared" si="282"/>
        <v>56749.05</v>
      </c>
      <c r="AF1362" s="1">
        <f t="shared" si="285"/>
        <v>0.47</v>
      </c>
      <c r="AG1362" s="8">
        <f t="shared" si="283"/>
        <v>79250.95</v>
      </c>
    </row>
    <row r="1363" spans="1:33" x14ac:dyDescent="0.2">
      <c r="A1363" s="11">
        <f t="shared" si="284"/>
        <v>136100</v>
      </c>
      <c r="B1363" s="15">
        <f>inputs!$C$3-MAX(0,MIN((calculations!A1363-inputs!$B$8)*0.5,inputs!$C$3))+IF(AND(inputs!$B$23="YES",A1363&lt;=inputs!$B$25),inputs!$B$24,0)</f>
        <v>0</v>
      </c>
      <c r="C1363" s="15">
        <f>MAX(0,MIN(A1363-B1363,inputs!$C$4)*inputs!$B$3)</f>
        <v>7540.2000000000007</v>
      </c>
      <c r="D1363" s="16">
        <f>MAX(0,(MIN(A1363,inputs!$C$5)-(inputs!$C$4+B1363))*inputs!$B$4)</f>
        <v>34975.599999999999</v>
      </c>
      <c r="E1363" s="16">
        <f>MAX(0, (calculations!A1363-inputs!$C$5)*inputs!$B$5)</f>
        <v>4932</v>
      </c>
      <c r="F1363" s="19">
        <f>MAX(0,inputs!$B$13*(MIN(calculations!A1363,inputs!$C$14)-inputs!$C$13))+MAX(0,inputs!$B$14*(calculations!A1363-inputs!$C$14))</f>
        <v>6711.85</v>
      </c>
      <c r="G1363" s="22">
        <f>MAX(MIN((calculations!A1363-inputs!$B$21)/10000,100%),0) * inputs!$B$18</f>
        <v>2636.4</v>
      </c>
      <c r="H1363" s="22">
        <f>IF(AND(inputs!$B$35="YES", calculations!A1363&gt;=inputs!$B$36,calculations!A1363&lt;inputs!$B$37),inputs!$B$38*MIN(2,inputs!$B$17),0)</f>
        <v>0</v>
      </c>
      <c r="I1363" s="25">
        <f>MIN(inputs!$B$32,A1363)</f>
        <v>20000</v>
      </c>
      <c r="J1363" s="25">
        <f>inputs!$B$29*(1+inputs!$B$33)-MAX(0,inputs!$B$31*(I1363-inputs!$B$30))</f>
        <v>46486.999999999993</v>
      </c>
      <c r="K1363" s="26">
        <f t="shared" si="273"/>
        <v>20000</v>
      </c>
      <c r="L1363" s="25">
        <f>MAX(0,J1363*(1+inputs!$B$33)-MAX(0,inputs!$B$31*(K1363-inputs!$B$30)))</f>
        <v>47184.304999999986</v>
      </c>
      <c r="M1363" s="26">
        <f t="shared" si="274"/>
        <v>32900</v>
      </c>
      <c r="N1363" s="25">
        <f>MAX(0,L1363*(1+inputs!$B$33)-MAX(0,inputs!$B$31*(M1363-inputs!$B$30)))</f>
        <v>46747.629574999977</v>
      </c>
      <c r="O1363" s="26">
        <f t="shared" si="275"/>
        <v>45800</v>
      </c>
      <c r="P1363" s="25">
        <f>MAX(0,N1363*(1+inputs!$B$33)-MAX(0,inputs!$B$31*(O1363-inputs!$B$30)))</f>
        <v>45143.404018624969</v>
      </c>
      <c r="Q1363" s="26">
        <f t="shared" si="276"/>
        <v>58700</v>
      </c>
      <c r="R1363" s="25">
        <f>MAX(0,P1363*(1+inputs!$B$33)-MAX(0,inputs!$B$31*(Q1363-inputs!$B$30)))</f>
        <v>42354.115078904339</v>
      </c>
      <c r="S1363" s="26">
        <f t="shared" si="277"/>
        <v>71600</v>
      </c>
      <c r="T1363" s="25">
        <f>MAX(0,R1363*(1+inputs!$B$33)-MAX(0,inputs!$B$31*(S1363-inputs!$B$30)))</f>
        <v>38361.986805087894</v>
      </c>
      <c r="U1363" s="26">
        <f t="shared" si="278"/>
        <v>84500</v>
      </c>
      <c r="V1363" s="25">
        <f>MAX(0,T1363*(1+inputs!$B$33)-MAX(0,inputs!$B$31*(U1363-inputs!$B$30)))</f>
        <v>33148.976607164208</v>
      </c>
      <c r="W1363" s="26">
        <f t="shared" si="279"/>
        <v>97400</v>
      </c>
      <c r="X1363" s="25">
        <f>MAX(0,V1363*(1+inputs!$B$33)-MAX(0,inputs!$B$31*(W1363-inputs!$B$30)))</f>
        <v>26696.771256271666</v>
      </c>
      <c r="Y1363" s="26">
        <f t="shared" si="280"/>
        <v>110300</v>
      </c>
      <c r="Z1363" s="25">
        <f>MAX(0,X1363*(1+inputs!$B$33)-MAX(0,inputs!$B$31*(Y1363-inputs!$B$30)))</f>
        <v>18986.782825115741</v>
      </c>
      <c r="AA1363" s="25">
        <f>MAX(0,Y1363*(1+inputs!$B$33)-MAX(0,inputs!$B$31*(Z1363-inputs!$B$30)))</f>
        <v>111954.49999999999</v>
      </c>
      <c r="AB1363" s="26">
        <f t="shared" si="281"/>
        <v>136100</v>
      </c>
      <c r="AC1363" s="25">
        <f>MAX(0,AA1363*(1+inputs!$B$33)-MAX(0,inputs!$B$31*(AB1363-inputs!$B$30)))</f>
        <v>103201.37749999997</v>
      </c>
      <c r="AD1363" s="26">
        <f>IF(inputs!$B$27="YES",MAX(0,inputs!$B$31*(AB1363-inputs!$B$30)),0)</f>
        <v>0</v>
      </c>
      <c r="AE1363" s="3">
        <f t="shared" si="282"/>
        <v>56796.05</v>
      </c>
      <c r="AF1363" s="1">
        <f t="shared" si="285"/>
        <v>0.47</v>
      </c>
      <c r="AG1363" s="8">
        <f t="shared" si="283"/>
        <v>79303.95</v>
      </c>
    </row>
    <row r="1364" spans="1:33" x14ac:dyDescent="0.2">
      <c r="A1364" s="11">
        <f t="shared" si="284"/>
        <v>136200</v>
      </c>
      <c r="B1364" s="15">
        <f>inputs!$C$3-MAX(0,MIN((calculations!A1364-inputs!$B$8)*0.5,inputs!$C$3))+IF(AND(inputs!$B$23="YES",A1364&lt;=inputs!$B$25),inputs!$B$24,0)</f>
        <v>0</v>
      </c>
      <c r="C1364" s="15">
        <f>MAX(0,MIN(A1364-B1364,inputs!$C$4)*inputs!$B$3)</f>
        <v>7540.2000000000007</v>
      </c>
      <c r="D1364" s="16">
        <f>MAX(0,(MIN(A1364,inputs!$C$5)-(inputs!$C$4+B1364))*inputs!$B$4)</f>
        <v>34975.599999999999</v>
      </c>
      <c r="E1364" s="16">
        <f>MAX(0, (calculations!A1364-inputs!$C$5)*inputs!$B$5)</f>
        <v>4977</v>
      </c>
      <c r="F1364" s="19">
        <f>MAX(0,inputs!$B$13*(MIN(calculations!A1364,inputs!$C$14)-inputs!$C$13))+MAX(0,inputs!$B$14*(calculations!A1364-inputs!$C$14))</f>
        <v>6713.85</v>
      </c>
      <c r="G1364" s="22">
        <f>MAX(MIN((calculations!A1364-inputs!$B$21)/10000,100%),0) * inputs!$B$18</f>
        <v>2636.4</v>
      </c>
      <c r="H1364" s="22">
        <f>IF(AND(inputs!$B$35="YES", calculations!A1364&gt;=inputs!$B$36,calculations!A1364&lt;inputs!$B$37),inputs!$B$38*MIN(2,inputs!$B$17),0)</f>
        <v>0</v>
      </c>
      <c r="I1364" s="25">
        <f>MIN(inputs!$B$32,A1364)</f>
        <v>20000</v>
      </c>
      <c r="J1364" s="25">
        <f>inputs!$B$29*(1+inputs!$B$33)-MAX(0,inputs!$B$31*(I1364-inputs!$B$30))</f>
        <v>46486.999999999993</v>
      </c>
      <c r="K1364" s="26">
        <f t="shared" si="273"/>
        <v>20000</v>
      </c>
      <c r="L1364" s="25">
        <f>MAX(0,J1364*(1+inputs!$B$33)-MAX(0,inputs!$B$31*(K1364-inputs!$B$30)))</f>
        <v>47184.304999999986</v>
      </c>
      <c r="M1364" s="26">
        <f t="shared" si="274"/>
        <v>32911.111111111109</v>
      </c>
      <c r="N1364" s="25">
        <f>MAX(0,L1364*(1+inputs!$B$33)-MAX(0,inputs!$B$31*(M1364-inputs!$B$30)))</f>
        <v>46746.629574999977</v>
      </c>
      <c r="O1364" s="26">
        <f t="shared" si="275"/>
        <v>45822.222222222219</v>
      </c>
      <c r="P1364" s="25">
        <f>MAX(0,N1364*(1+inputs!$B$33)-MAX(0,inputs!$B$31*(O1364-inputs!$B$30)))</f>
        <v>45140.38901862497</v>
      </c>
      <c r="Q1364" s="26">
        <f t="shared" si="276"/>
        <v>58733.333333333336</v>
      </c>
      <c r="R1364" s="25">
        <f>MAX(0,P1364*(1+inputs!$B$33)-MAX(0,inputs!$B$31*(Q1364-inputs!$B$30)))</f>
        <v>42348.054853904338</v>
      </c>
      <c r="S1364" s="26">
        <f t="shared" si="277"/>
        <v>71644.444444444438</v>
      </c>
      <c r="T1364" s="25">
        <f>MAX(0,R1364*(1+inputs!$B$33)-MAX(0,inputs!$B$31*(S1364-inputs!$B$30)))</f>
        <v>38351.835676712893</v>
      </c>
      <c r="U1364" s="26">
        <f t="shared" si="278"/>
        <v>84555.555555555562</v>
      </c>
      <c r="V1364" s="25">
        <f>MAX(0,T1364*(1+inputs!$B$33)-MAX(0,inputs!$B$31*(U1364-inputs!$B$30)))</f>
        <v>33133.673211863577</v>
      </c>
      <c r="W1364" s="26">
        <f t="shared" si="279"/>
        <v>97466.666666666672</v>
      </c>
      <c r="X1364" s="25">
        <f>MAX(0,V1364*(1+inputs!$B$33)-MAX(0,inputs!$B$31*(W1364-inputs!$B$30)))</f>
        <v>26675.238310041525</v>
      </c>
      <c r="Y1364" s="26">
        <f t="shared" si="280"/>
        <v>110377.77777777778</v>
      </c>
      <c r="Z1364" s="25">
        <f>MAX(0,X1364*(1+inputs!$B$33)-MAX(0,inputs!$B$31*(Y1364-inputs!$B$30)))</f>
        <v>18957.926884692148</v>
      </c>
      <c r="AA1364" s="25">
        <f>MAX(0,Y1364*(1+inputs!$B$33)-MAX(0,inputs!$B$31*(Z1364-inputs!$B$30)))</f>
        <v>112033.44444444444</v>
      </c>
      <c r="AB1364" s="26">
        <f t="shared" si="281"/>
        <v>136200</v>
      </c>
      <c r="AC1364" s="25">
        <f>MAX(0,AA1364*(1+inputs!$B$33)-MAX(0,inputs!$B$31*(AB1364-inputs!$B$30)))</f>
        <v>103272.50611111108</v>
      </c>
      <c r="AD1364" s="26">
        <f>IF(inputs!$B$27="YES",MAX(0,inputs!$B$31*(AB1364-inputs!$B$30)),0)</f>
        <v>0</v>
      </c>
      <c r="AE1364" s="3">
        <f t="shared" si="282"/>
        <v>56843.05</v>
      </c>
      <c r="AF1364" s="1">
        <f t="shared" si="285"/>
        <v>0.47</v>
      </c>
      <c r="AG1364" s="8">
        <f t="shared" si="283"/>
        <v>79356.95</v>
      </c>
    </row>
    <row r="1365" spans="1:33" x14ac:dyDescent="0.2">
      <c r="A1365" s="11">
        <f t="shared" si="284"/>
        <v>136300</v>
      </c>
      <c r="B1365" s="15">
        <f>inputs!$C$3-MAX(0,MIN((calculations!A1365-inputs!$B$8)*0.5,inputs!$C$3))+IF(AND(inputs!$B$23="YES",A1365&lt;=inputs!$B$25),inputs!$B$24,0)</f>
        <v>0</v>
      </c>
      <c r="C1365" s="15">
        <f>MAX(0,MIN(A1365-B1365,inputs!$C$4)*inputs!$B$3)</f>
        <v>7540.2000000000007</v>
      </c>
      <c r="D1365" s="16">
        <f>MAX(0,(MIN(A1365,inputs!$C$5)-(inputs!$C$4+B1365))*inputs!$B$4)</f>
        <v>34975.599999999999</v>
      </c>
      <c r="E1365" s="16">
        <f>MAX(0, (calculations!A1365-inputs!$C$5)*inputs!$B$5)</f>
        <v>5022</v>
      </c>
      <c r="F1365" s="19">
        <f>MAX(0,inputs!$B$13*(MIN(calculations!A1365,inputs!$C$14)-inputs!$C$13))+MAX(0,inputs!$B$14*(calculations!A1365-inputs!$C$14))</f>
        <v>6715.85</v>
      </c>
      <c r="G1365" s="22">
        <f>MAX(MIN((calculations!A1365-inputs!$B$21)/10000,100%),0) * inputs!$B$18</f>
        <v>2636.4</v>
      </c>
      <c r="H1365" s="22">
        <f>IF(AND(inputs!$B$35="YES", calculations!A1365&gt;=inputs!$B$36,calculations!A1365&lt;inputs!$B$37),inputs!$B$38*MIN(2,inputs!$B$17),0)</f>
        <v>0</v>
      </c>
      <c r="I1365" s="25">
        <f>MIN(inputs!$B$32,A1365)</f>
        <v>20000</v>
      </c>
      <c r="J1365" s="25">
        <f>inputs!$B$29*(1+inputs!$B$33)-MAX(0,inputs!$B$31*(I1365-inputs!$B$30))</f>
        <v>46486.999999999993</v>
      </c>
      <c r="K1365" s="26">
        <f t="shared" si="273"/>
        <v>20000</v>
      </c>
      <c r="L1365" s="25">
        <f>MAX(0,J1365*(1+inputs!$B$33)-MAX(0,inputs!$B$31*(K1365-inputs!$B$30)))</f>
        <v>47184.304999999986</v>
      </c>
      <c r="M1365" s="26">
        <f t="shared" si="274"/>
        <v>32922.222222222219</v>
      </c>
      <c r="N1365" s="25">
        <f>MAX(0,L1365*(1+inputs!$B$33)-MAX(0,inputs!$B$31*(M1365-inputs!$B$30)))</f>
        <v>46745.629574999977</v>
      </c>
      <c r="O1365" s="26">
        <f t="shared" si="275"/>
        <v>45844.444444444445</v>
      </c>
      <c r="P1365" s="25">
        <f>MAX(0,N1365*(1+inputs!$B$33)-MAX(0,inputs!$B$31*(O1365-inputs!$B$30)))</f>
        <v>45137.374018624971</v>
      </c>
      <c r="Q1365" s="26">
        <f t="shared" si="276"/>
        <v>58766.666666666664</v>
      </c>
      <c r="R1365" s="25">
        <f>MAX(0,P1365*(1+inputs!$B$33)-MAX(0,inputs!$B$31*(Q1365-inputs!$B$30)))</f>
        <v>42341.994628904336</v>
      </c>
      <c r="S1365" s="26">
        <f t="shared" si="277"/>
        <v>71688.888888888891</v>
      </c>
      <c r="T1365" s="25">
        <f>MAX(0,R1365*(1+inputs!$B$33)-MAX(0,inputs!$B$31*(S1365-inputs!$B$30)))</f>
        <v>38341.684548337893</v>
      </c>
      <c r="U1365" s="26">
        <f t="shared" si="278"/>
        <v>84611.111111111109</v>
      </c>
      <c r="V1365" s="25">
        <f>MAX(0,T1365*(1+inputs!$B$33)-MAX(0,inputs!$B$31*(U1365-inputs!$B$30)))</f>
        <v>33118.369816562954</v>
      </c>
      <c r="W1365" s="26">
        <f t="shared" si="279"/>
        <v>97533.333333333328</v>
      </c>
      <c r="X1365" s="25">
        <f>MAX(0,V1365*(1+inputs!$B$33)-MAX(0,inputs!$B$31*(W1365-inputs!$B$30)))</f>
        <v>26653.705363811398</v>
      </c>
      <c r="Y1365" s="26">
        <f t="shared" si="280"/>
        <v>110455.55555555556</v>
      </c>
      <c r="Z1365" s="25">
        <f>MAX(0,X1365*(1+inputs!$B$33)-MAX(0,inputs!$B$31*(Y1365-inputs!$B$30)))</f>
        <v>18929.070944268562</v>
      </c>
      <c r="AA1365" s="25">
        <f>MAX(0,Y1365*(1+inputs!$B$33)-MAX(0,inputs!$B$31*(Z1365-inputs!$B$30)))</f>
        <v>112112.38888888889</v>
      </c>
      <c r="AB1365" s="26">
        <f t="shared" si="281"/>
        <v>136300</v>
      </c>
      <c r="AC1365" s="25">
        <f>MAX(0,AA1365*(1+inputs!$B$33)-MAX(0,inputs!$B$31*(AB1365-inputs!$B$30)))</f>
        <v>103343.63472222221</v>
      </c>
      <c r="AD1365" s="26">
        <f>IF(inputs!$B$27="YES",MAX(0,inputs!$B$31*(AB1365-inputs!$B$30)),0)</f>
        <v>0</v>
      </c>
      <c r="AE1365" s="3">
        <f t="shared" si="282"/>
        <v>56890.05</v>
      </c>
      <c r="AF1365" s="1">
        <f t="shared" si="285"/>
        <v>0.47</v>
      </c>
      <c r="AG1365" s="8">
        <f t="shared" si="283"/>
        <v>79409.95</v>
      </c>
    </row>
    <row r="1366" spans="1:33" x14ac:dyDescent="0.2">
      <c r="A1366" s="11">
        <f t="shared" si="284"/>
        <v>136400</v>
      </c>
      <c r="B1366" s="15">
        <f>inputs!$C$3-MAX(0,MIN((calculations!A1366-inputs!$B$8)*0.5,inputs!$C$3))+IF(AND(inputs!$B$23="YES",A1366&lt;=inputs!$B$25),inputs!$B$24,0)</f>
        <v>0</v>
      </c>
      <c r="C1366" s="15">
        <f>MAX(0,MIN(A1366-B1366,inputs!$C$4)*inputs!$B$3)</f>
        <v>7540.2000000000007</v>
      </c>
      <c r="D1366" s="16">
        <f>MAX(0,(MIN(A1366,inputs!$C$5)-(inputs!$C$4+B1366))*inputs!$B$4)</f>
        <v>34975.599999999999</v>
      </c>
      <c r="E1366" s="16">
        <f>MAX(0, (calculations!A1366-inputs!$C$5)*inputs!$B$5)</f>
        <v>5067</v>
      </c>
      <c r="F1366" s="19">
        <f>MAX(0,inputs!$B$13*(MIN(calculations!A1366,inputs!$C$14)-inputs!$C$13))+MAX(0,inputs!$B$14*(calculations!A1366-inputs!$C$14))</f>
        <v>6717.85</v>
      </c>
      <c r="G1366" s="22">
        <f>MAX(MIN((calculations!A1366-inputs!$B$21)/10000,100%),0) * inputs!$B$18</f>
        <v>2636.4</v>
      </c>
      <c r="H1366" s="22">
        <f>IF(AND(inputs!$B$35="YES", calculations!A1366&gt;=inputs!$B$36,calculations!A1366&lt;inputs!$B$37),inputs!$B$38*MIN(2,inputs!$B$17),0)</f>
        <v>0</v>
      </c>
      <c r="I1366" s="25">
        <f>MIN(inputs!$B$32,A1366)</f>
        <v>20000</v>
      </c>
      <c r="J1366" s="25">
        <f>inputs!$B$29*(1+inputs!$B$33)-MAX(0,inputs!$B$31*(I1366-inputs!$B$30))</f>
        <v>46486.999999999993</v>
      </c>
      <c r="K1366" s="26">
        <f t="shared" si="273"/>
        <v>20000</v>
      </c>
      <c r="L1366" s="25">
        <f>MAX(0,J1366*(1+inputs!$B$33)-MAX(0,inputs!$B$31*(K1366-inputs!$B$30)))</f>
        <v>47184.304999999986</v>
      </c>
      <c r="M1366" s="26">
        <f t="shared" si="274"/>
        <v>32933.333333333336</v>
      </c>
      <c r="N1366" s="25">
        <f>MAX(0,L1366*(1+inputs!$B$33)-MAX(0,inputs!$B$31*(M1366-inputs!$B$30)))</f>
        <v>46744.629574999977</v>
      </c>
      <c r="O1366" s="26">
        <f t="shared" si="275"/>
        <v>45866.666666666672</v>
      </c>
      <c r="P1366" s="25">
        <f>MAX(0,N1366*(1+inputs!$B$33)-MAX(0,inputs!$B$31*(O1366-inputs!$B$30)))</f>
        <v>45134.359018624971</v>
      </c>
      <c r="Q1366" s="26">
        <f t="shared" si="276"/>
        <v>58800</v>
      </c>
      <c r="R1366" s="25">
        <f>MAX(0,P1366*(1+inputs!$B$33)-MAX(0,inputs!$B$31*(Q1366-inputs!$B$30)))</f>
        <v>42335.934403904343</v>
      </c>
      <c r="S1366" s="26">
        <f t="shared" si="277"/>
        <v>71733.333333333343</v>
      </c>
      <c r="T1366" s="25">
        <f>MAX(0,R1366*(1+inputs!$B$33)-MAX(0,inputs!$B$31*(S1366-inputs!$B$30)))</f>
        <v>38331.5334199629</v>
      </c>
      <c r="U1366" s="26">
        <f t="shared" si="278"/>
        <v>84666.666666666657</v>
      </c>
      <c r="V1366" s="25">
        <f>MAX(0,T1366*(1+inputs!$B$33)-MAX(0,inputs!$B$31*(U1366-inputs!$B$30)))</f>
        <v>33103.066421262338</v>
      </c>
      <c r="W1366" s="26">
        <f t="shared" si="279"/>
        <v>97600</v>
      </c>
      <c r="X1366" s="25">
        <f>MAX(0,V1366*(1+inputs!$B$33)-MAX(0,inputs!$B$31*(W1366-inputs!$B$30)))</f>
        <v>26632.172417581274</v>
      </c>
      <c r="Y1366" s="26">
        <f t="shared" si="280"/>
        <v>110533.33333333333</v>
      </c>
      <c r="Z1366" s="25">
        <f>MAX(0,X1366*(1+inputs!$B$33)-MAX(0,inputs!$B$31*(Y1366-inputs!$B$30)))</f>
        <v>18900.215003844991</v>
      </c>
      <c r="AA1366" s="25">
        <f>MAX(0,Y1366*(1+inputs!$B$33)-MAX(0,inputs!$B$31*(Z1366-inputs!$B$30)))</f>
        <v>112191.33333333331</v>
      </c>
      <c r="AB1366" s="26">
        <f t="shared" si="281"/>
        <v>136400</v>
      </c>
      <c r="AC1366" s="25">
        <f>MAX(0,AA1366*(1+inputs!$B$33)-MAX(0,inputs!$B$31*(AB1366-inputs!$B$30)))</f>
        <v>103414.76333333331</v>
      </c>
      <c r="AD1366" s="26">
        <f>IF(inputs!$B$27="YES",MAX(0,inputs!$B$31*(AB1366-inputs!$B$30)),0)</f>
        <v>0</v>
      </c>
      <c r="AE1366" s="3">
        <f t="shared" si="282"/>
        <v>56937.05</v>
      </c>
      <c r="AF1366" s="1">
        <f t="shared" si="285"/>
        <v>0.47</v>
      </c>
      <c r="AG1366" s="8">
        <f t="shared" si="283"/>
        <v>79462.95</v>
      </c>
    </row>
    <row r="1367" spans="1:33" x14ac:dyDescent="0.2">
      <c r="A1367" s="11">
        <f t="shared" si="284"/>
        <v>136500</v>
      </c>
      <c r="B1367" s="15">
        <f>inputs!$C$3-MAX(0,MIN((calculations!A1367-inputs!$B$8)*0.5,inputs!$C$3))+IF(AND(inputs!$B$23="YES",A1367&lt;=inputs!$B$25),inputs!$B$24,0)</f>
        <v>0</v>
      </c>
      <c r="C1367" s="15">
        <f>MAX(0,MIN(A1367-B1367,inputs!$C$4)*inputs!$B$3)</f>
        <v>7540.2000000000007</v>
      </c>
      <c r="D1367" s="16">
        <f>MAX(0,(MIN(A1367,inputs!$C$5)-(inputs!$C$4+B1367))*inputs!$B$4)</f>
        <v>34975.599999999999</v>
      </c>
      <c r="E1367" s="16">
        <f>MAX(0, (calculations!A1367-inputs!$C$5)*inputs!$B$5)</f>
        <v>5112</v>
      </c>
      <c r="F1367" s="19">
        <f>MAX(0,inputs!$B$13*(MIN(calculations!A1367,inputs!$C$14)-inputs!$C$13))+MAX(0,inputs!$B$14*(calculations!A1367-inputs!$C$14))</f>
        <v>6719.85</v>
      </c>
      <c r="G1367" s="22">
        <f>MAX(MIN((calculations!A1367-inputs!$B$21)/10000,100%),0) * inputs!$B$18</f>
        <v>2636.4</v>
      </c>
      <c r="H1367" s="22">
        <f>IF(AND(inputs!$B$35="YES", calculations!A1367&gt;=inputs!$B$36,calculations!A1367&lt;inputs!$B$37),inputs!$B$38*MIN(2,inputs!$B$17),0)</f>
        <v>0</v>
      </c>
      <c r="I1367" s="25">
        <f>MIN(inputs!$B$32,A1367)</f>
        <v>20000</v>
      </c>
      <c r="J1367" s="25">
        <f>inputs!$B$29*(1+inputs!$B$33)-MAX(0,inputs!$B$31*(I1367-inputs!$B$30))</f>
        <v>46486.999999999993</v>
      </c>
      <c r="K1367" s="26">
        <f t="shared" si="273"/>
        <v>20000</v>
      </c>
      <c r="L1367" s="25">
        <f>MAX(0,J1367*(1+inputs!$B$33)-MAX(0,inputs!$B$31*(K1367-inputs!$B$30)))</f>
        <v>47184.304999999986</v>
      </c>
      <c r="M1367" s="26">
        <f t="shared" si="274"/>
        <v>32944.444444444445</v>
      </c>
      <c r="N1367" s="25">
        <f>MAX(0,L1367*(1+inputs!$B$33)-MAX(0,inputs!$B$31*(M1367-inputs!$B$30)))</f>
        <v>46743.629574999977</v>
      </c>
      <c r="O1367" s="26">
        <f t="shared" si="275"/>
        <v>45888.888888888891</v>
      </c>
      <c r="P1367" s="25">
        <f>MAX(0,N1367*(1+inputs!$B$33)-MAX(0,inputs!$B$31*(O1367-inputs!$B$30)))</f>
        <v>45131.344018624972</v>
      </c>
      <c r="Q1367" s="26">
        <f t="shared" si="276"/>
        <v>58833.333333333336</v>
      </c>
      <c r="R1367" s="25">
        <f>MAX(0,P1367*(1+inputs!$B$33)-MAX(0,inputs!$B$31*(Q1367-inputs!$B$30)))</f>
        <v>42329.874178904342</v>
      </c>
      <c r="S1367" s="26">
        <f t="shared" si="277"/>
        <v>71777.777777777781</v>
      </c>
      <c r="T1367" s="25">
        <f>MAX(0,R1367*(1+inputs!$B$33)-MAX(0,inputs!$B$31*(S1367-inputs!$B$30)))</f>
        <v>38321.382291587899</v>
      </c>
      <c r="U1367" s="26">
        <f t="shared" si="278"/>
        <v>84722.222222222219</v>
      </c>
      <c r="V1367" s="25">
        <f>MAX(0,T1367*(1+inputs!$B$33)-MAX(0,inputs!$B$31*(U1367-inputs!$B$30)))</f>
        <v>33087.763025961714</v>
      </c>
      <c r="W1367" s="26">
        <f t="shared" si="279"/>
        <v>97666.666666666672</v>
      </c>
      <c r="X1367" s="25">
        <f>MAX(0,V1367*(1+inputs!$B$33)-MAX(0,inputs!$B$31*(W1367-inputs!$B$30)))</f>
        <v>26610.639471351133</v>
      </c>
      <c r="Y1367" s="26">
        <f t="shared" si="280"/>
        <v>110611.11111111111</v>
      </c>
      <c r="Z1367" s="25">
        <f>MAX(0,X1367*(1+inputs!$B$33)-MAX(0,inputs!$B$31*(Y1367-inputs!$B$30)))</f>
        <v>18871.359063421398</v>
      </c>
      <c r="AA1367" s="25">
        <f>MAX(0,Y1367*(1+inputs!$B$33)-MAX(0,inputs!$B$31*(Z1367-inputs!$B$30)))</f>
        <v>112270.27777777777</v>
      </c>
      <c r="AB1367" s="26">
        <f t="shared" si="281"/>
        <v>136500</v>
      </c>
      <c r="AC1367" s="25">
        <f>MAX(0,AA1367*(1+inputs!$B$33)-MAX(0,inputs!$B$31*(AB1367-inputs!$B$30)))</f>
        <v>103485.89194444442</v>
      </c>
      <c r="AD1367" s="26">
        <f>IF(inputs!$B$27="YES",MAX(0,inputs!$B$31*(AB1367-inputs!$B$30)),0)</f>
        <v>0</v>
      </c>
      <c r="AE1367" s="3">
        <f t="shared" si="282"/>
        <v>56984.05</v>
      </c>
      <c r="AF1367" s="1">
        <f t="shared" si="285"/>
        <v>0.47</v>
      </c>
      <c r="AG1367" s="8">
        <f t="shared" si="283"/>
        <v>79515.95</v>
      </c>
    </row>
    <row r="1368" spans="1:33" x14ac:dyDescent="0.2">
      <c r="A1368" s="11">
        <f t="shared" si="284"/>
        <v>136600</v>
      </c>
      <c r="B1368" s="15">
        <f>inputs!$C$3-MAX(0,MIN((calculations!A1368-inputs!$B$8)*0.5,inputs!$C$3))+IF(AND(inputs!$B$23="YES",A1368&lt;=inputs!$B$25),inputs!$B$24,0)</f>
        <v>0</v>
      </c>
      <c r="C1368" s="15">
        <f>MAX(0,MIN(A1368-B1368,inputs!$C$4)*inputs!$B$3)</f>
        <v>7540.2000000000007</v>
      </c>
      <c r="D1368" s="16">
        <f>MAX(0,(MIN(A1368,inputs!$C$5)-(inputs!$C$4+B1368))*inputs!$B$4)</f>
        <v>34975.599999999999</v>
      </c>
      <c r="E1368" s="16">
        <f>MAX(0, (calculations!A1368-inputs!$C$5)*inputs!$B$5)</f>
        <v>5157</v>
      </c>
      <c r="F1368" s="19">
        <f>MAX(0,inputs!$B$13*(MIN(calculations!A1368,inputs!$C$14)-inputs!$C$13))+MAX(0,inputs!$B$14*(calculations!A1368-inputs!$C$14))</f>
        <v>6721.85</v>
      </c>
      <c r="G1368" s="22">
        <f>MAX(MIN((calculations!A1368-inputs!$B$21)/10000,100%),0) * inputs!$B$18</f>
        <v>2636.4</v>
      </c>
      <c r="H1368" s="22">
        <f>IF(AND(inputs!$B$35="YES", calculations!A1368&gt;=inputs!$B$36,calculations!A1368&lt;inputs!$B$37),inputs!$B$38*MIN(2,inputs!$B$17),0)</f>
        <v>0</v>
      </c>
      <c r="I1368" s="25">
        <f>MIN(inputs!$B$32,A1368)</f>
        <v>20000</v>
      </c>
      <c r="J1368" s="25">
        <f>inputs!$B$29*(1+inputs!$B$33)-MAX(0,inputs!$B$31*(I1368-inputs!$B$30))</f>
        <v>46486.999999999993</v>
      </c>
      <c r="K1368" s="26">
        <f t="shared" si="273"/>
        <v>20000</v>
      </c>
      <c r="L1368" s="25">
        <f>MAX(0,J1368*(1+inputs!$B$33)-MAX(0,inputs!$B$31*(K1368-inputs!$B$30)))</f>
        <v>47184.304999999986</v>
      </c>
      <c r="M1368" s="26">
        <f t="shared" si="274"/>
        <v>32955.555555555555</v>
      </c>
      <c r="N1368" s="25">
        <f>MAX(0,L1368*(1+inputs!$B$33)-MAX(0,inputs!$B$31*(M1368-inputs!$B$30)))</f>
        <v>46742.629574999977</v>
      </c>
      <c r="O1368" s="26">
        <f t="shared" si="275"/>
        <v>45911.111111111109</v>
      </c>
      <c r="P1368" s="25">
        <f>MAX(0,N1368*(1+inputs!$B$33)-MAX(0,inputs!$B$31*(O1368-inputs!$B$30)))</f>
        <v>45128.329018624972</v>
      </c>
      <c r="Q1368" s="26">
        <f t="shared" si="276"/>
        <v>58866.666666666664</v>
      </c>
      <c r="R1368" s="25">
        <f>MAX(0,P1368*(1+inputs!$B$33)-MAX(0,inputs!$B$31*(Q1368-inputs!$B$30)))</f>
        <v>42323.81395390434</v>
      </c>
      <c r="S1368" s="26">
        <f t="shared" si="277"/>
        <v>71822.222222222219</v>
      </c>
      <c r="T1368" s="25">
        <f>MAX(0,R1368*(1+inputs!$B$33)-MAX(0,inputs!$B$31*(S1368-inputs!$B$30)))</f>
        <v>38311.231163212899</v>
      </c>
      <c r="U1368" s="26">
        <f t="shared" si="278"/>
        <v>84777.777777777781</v>
      </c>
      <c r="V1368" s="25">
        <f>MAX(0,T1368*(1+inputs!$B$33)-MAX(0,inputs!$B$31*(U1368-inputs!$B$30)))</f>
        <v>33072.459630661084</v>
      </c>
      <c r="W1368" s="26">
        <f t="shared" si="279"/>
        <v>97733.333333333328</v>
      </c>
      <c r="X1368" s="25">
        <f>MAX(0,V1368*(1+inputs!$B$33)-MAX(0,inputs!$B$31*(W1368-inputs!$B$30)))</f>
        <v>26589.106525120998</v>
      </c>
      <c r="Y1368" s="26">
        <f t="shared" si="280"/>
        <v>110688.88888888889</v>
      </c>
      <c r="Z1368" s="25">
        <f>MAX(0,X1368*(1+inputs!$B$33)-MAX(0,inputs!$B$31*(Y1368-inputs!$B$30)))</f>
        <v>18842.503122997812</v>
      </c>
      <c r="AA1368" s="25">
        <f>MAX(0,Y1368*(1+inputs!$B$33)-MAX(0,inputs!$B$31*(Z1368-inputs!$B$30)))</f>
        <v>112349.22222222222</v>
      </c>
      <c r="AB1368" s="26">
        <f t="shared" si="281"/>
        <v>136600</v>
      </c>
      <c r="AC1368" s="25">
        <f>MAX(0,AA1368*(1+inputs!$B$33)-MAX(0,inputs!$B$31*(AB1368-inputs!$B$30)))</f>
        <v>103557.02055555554</v>
      </c>
      <c r="AD1368" s="26">
        <f>IF(inputs!$B$27="YES",MAX(0,inputs!$B$31*(AB1368-inputs!$B$30)),0)</f>
        <v>0</v>
      </c>
      <c r="AE1368" s="3">
        <f t="shared" si="282"/>
        <v>57031.05</v>
      </c>
      <c r="AF1368" s="1">
        <f t="shared" si="285"/>
        <v>0.47</v>
      </c>
      <c r="AG1368" s="8">
        <f t="shared" si="283"/>
        <v>79568.95</v>
      </c>
    </row>
    <row r="1369" spans="1:33" x14ac:dyDescent="0.2">
      <c r="A1369" s="11">
        <f t="shared" si="284"/>
        <v>136700</v>
      </c>
      <c r="B1369" s="15">
        <f>inputs!$C$3-MAX(0,MIN((calculations!A1369-inputs!$B$8)*0.5,inputs!$C$3))+IF(AND(inputs!$B$23="YES",A1369&lt;=inputs!$B$25),inputs!$B$24,0)</f>
        <v>0</v>
      </c>
      <c r="C1369" s="15">
        <f>MAX(0,MIN(A1369-B1369,inputs!$C$4)*inputs!$B$3)</f>
        <v>7540.2000000000007</v>
      </c>
      <c r="D1369" s="16">
        <f>MAX(0,(MIN(A1369,inputs!$C$5)-(inputs!$C$4+B1369))*inputs!$B$4)</f>
        <v>34975.599999999999</v>
      </c>
      <c r="E1369" s="16">
        <f>MAX(0, (calculations!A1369-inputs!$C$5)*inputs!$B$5)</f>
        <v>5202</v>
      </c>
      <c r="F1369" s="19">
        <f>MAX(0,inputs!$B$13*(MIN(calculations!A1369,inputs!$C$14)-inputs!$C$13))+MAX(0,inputs!$B$14*(calculations!A1369-inputs!$C$14))</f>
        <v>6723.85</v>
      </c>
      <c r="G1369" s="22">
        <f>MAX(MIN((calculations!A1369-inputs!$B$21)/10000,100%),0) * inputs!$B$18</f>
        <v>2636.4</v>
      </c>
      <c r="H1369" s="22">
        <f>IF(AND(inputs!$B$35="YES", calculations!A1369&gt;=inputs!$B$36,calculations!A1369&lt;inputs!$B$37),inputs!$B$38*MIN(2,inputs!$B$17),0)</f>
        <v>0</v>
      </c>
      <c r="I1369" s="25">
        <f>MIN(inputs!$B$32,A1369)</f>
        <v>20000</v>
      </c>
      <c r="J1369" s="25">
        <f>inputs!$B$29*(1+inputs!$B$33)-MAX(0,inputs!$B$31*(I1369-inputs!$B$30))</f>
        <v>46486.999999999993</v>
      </c>
      <c r="K1369" s="26">
        <f t="shared" si="273"/>
        <v>20000</v>
      </c>
      <c r="L1369" s="25">
        <f>MAX(0,J1369*(1+inputs!$B$33)-MAX(0,inputs!$B$31*(K1369-inputs!$B$30)))</f>
        <v>47184.304999999986</v>
      </c>
      <c r="M1369" s="26">
        <f t="shared" si="274"/>
        <v>32966.666666666664</v>
      </c>
      <c r="N1369" s="25">
        <f>MAX(0,L1369*(1+inputs!$B$33)-MAX(0,inputs!$B$31*(M1369-inputs!$B$30)))</f>
        <v>46741.629574999977</v>
      </c>
      <c r="O1369" s="26">
        <f t="shared" si="275"/>
        <v>45933.333333333328</v>
      </c>
      <c r="P1369" s="25">
        <f>MAX(0,N1369*(1+inputs!$B$33)-MAX(0,inputs!$B$31*(O1369-inputs!$B$30)))</f>
        <v>45125.314018624973</v>
      </c>
      <c r="Q1369" s="26">
        <f t="shared" si="276"/>
        <v>58900</v>
      </c>
      <c r="R1369" s="25">
        <f>MAX(0,P1369*(1+inputs!$B$33)-MAX(0,inputs!$B$31*(Q1369-inputs!$B$30)))</f>
        <v>42317.753728904339</v>
      </c>
      <c r="S1369" s="26">
        <f t="shared" si="277"/>
        <v>71866.666666666657</v>
      </c>
      <c r="T1369" s="25">
        <f>MAX(0,R1369*(1+inputs!$B$33)-MAX(0,inputs!$B$31*(S1369-inputs!$B$30)))</f>
        <v>38301.080034837898</v>
      </c>
      <c r="U1369" s="26">
        <f t="shared" si="278"/>
        <v>84833.333333333343</v>
      </c>
      <c r="V1369" s="25">
        <f>MAX(0,T1369*(1+inputs!$B$33)-MAX(0,inputs!$B$31*(U1369-inputs!$B$30)))</f>
        <v>33057.15623536046</v>
      </c>
      <c r="W1369" s="26">
        <f t="shared" si="279"/>
        <v>97800</v>
      </c>
      <c r="X1369" s="25">
        <f>MAX(0,V1369*(1+inputs!$B$33)-MAX(0,inputs!$B$31*(W1369-inputs!$B$30)))</f>
        <v>26567.573578890868</v>
      </c>
      <c r="Y1369" s="26">
        <f t="shared" si="280"/>
        <v>110766.66666666667</v>
      </c>
      <c r="Z1369" s="25">
        <f>MAX(0,X1369*(1+inputs!$B$33)-MAX(0,inputs!$B$31*(Y1369-inputs!$B$30)))</f>
        <v>18813.647182574226</v>
      </c>
      <c r="AA1369" s="25">
        <f>MAX(0,Y1369*(1+inputs!$B$33)-MAX(0,inputs!$B$31*(Z1369-inputs!$B$30)))</f>
        <v>112428.16666666666</v>
      </c>
      <c r="AB1369" s="26">
        <f t="shared" si="281"/>
        <v>136700</v>
      </c>
      <c r="AC1369" s="25">
        <f>MAX(0,AA1369*(1+inputs!$B$33)-MAX(0,inputs!$B$31*(AB1369-inputs!$B$30)))</f>
        <v>103628.14916666664</v>
      </c>
      <c r="AD1369" s="26">
        <f>IF(inputs!$B$27="YES",MAX(0,inputs!$B$31*(AB1369-inputs!$B$30)),0)</f>
        <v>0</v>
      </c>
      <c r="AE1369" s="3">
        <f t="shared" si="282"/>
        <v>57078.05</v>
      </c>
      <c r="AF1369" s="1">
        <f t="shared" si="285"/>
        <v>0.47</v>
      </c>
      <c r="AG1369" s="8">
        <f t="shared" si="283"/>
        <v>79621.95</v>
      </c>
    </row>
    <row r="1370" spans="1:33" x14ac:dyDescent="0.2">
      <c r="A1370" s="11">
        <f t="shared" si="284"/>
        <v>136800</v>
      </c>
      <c r="B1370" s="15">
        <f>inputs!$C$3-MAX(0,MIN((calculations!A1370-inputs!$B$8)*0.5,inputs!$C$3))+IF(AND(inputs!$B$23="YES",A1370&lt;=inputs!$B$25),inputs!$B$24,0)</f>
        <v>0</v>
      </c>
      <c r="C1370" s="15">
        <f>MAX(0,MIN(A1370-B1370,inputs!$C$4)*inputs!$B$3)</f>
        <v>7540.2000000000007</v>
      </c>
      <c r="D1370" s="16">
        <f>MAX(0,(MIN(A1370,inputs!$C$5)-(inputs!$C$4+B1370))*inputs!$B$4)</f>
        <v>34975.599999999999</v>
      </c>
      <c r="E1370" s="16">
        <f>MAX(0, (calculations!A1370-inputs!$C$5)*inputs!$B$5)</f>
        <v>5247</v>
      </c>
      <c r="F1370" s="19">
        <f>MAX(0,inputs!$B$13*(MIN(calculations!A1370,inputs!$C$14)-inputs!$C$13))+MAX(0,inputs!$B$14*(calculations!A1370-inputs!$C$14))</f>
        <v>6725.85</v>
      </c>
      <c r="G1370" s="22">
        <f>MAX(MIN((calculations!A1370-inputs!$B$21)/10000,100%),0) * inputs!$B$18</f>
        <v>2636.4</v>
      </c>
      <c r="H1370" s="22">
        <f>IF(AND(inputs!$B$35="YES", calculations!A1370&gt;=inputs!$B$36,calculations!A1370&lt;inputs!$B$37),inputs!$B$38*MIN(2,inputs!$B$17),0)</f>
        <v>0</v>
      </c>
      <c r="I1370" s="25">
        <f>MIN(inputs!$B$32,A1370)</f>
        <v>20000</v>
      </c>
      <c r="J1370" s="25">
        <f>inputs!$B$29*(1+inputs!$B$33)-MAX(0,inputs!$B$31*(I1370-inputs!$B$30))</f>
        <v>46486.999999999993</v>
      </c>
      <c r="K1370" s="26">
        <f t="shared" si="273"/>
        <v>20000</v>
      </c>
      <c r="L1370" s="25">
        <f>MAX(0,J1370*(1+inputs!$B$33)-MAX(0,inputs!$B$31*(K1370-inputs!$B$30)))</f>
        <v>47184.304999999986</v>
      </c>
      <c r="M1370" s="26">
        <f t="shared" si="274"/>
        <v>32977.777777777781</v>
      </c>
      <c r="N1370" s="25">
        <f>MAX(0,L1370*(1+inputs!$B$33)-MAX(0,inputs!$B$31*(M1370-inputs!$B$30)))</f>
        <v>46740.629574999977</v>
      </c>
      <c r="O1370" s="26">
        <f t="shared" si="275"/>
        <v>45955.555555555555</v>
      </c>
      <c r="P1370" s="25">
        <f>MAX(0,N1370*(1+inputs!$B$33)-MAX(0,inputs!$B$31*(O1370-inputs!$B$30)))</f>
        <v>45122.299018624974</v>
      </c>
      <c r="Q1370" s="26">
        <f t="shared" si="276"/>
        <v>58933.333333333336</v>
      </c>
      <c r="R1370" s="25">
        <f>MAX(0,P1370*(1+inputs!$B$33)-MAX(0,inputs!$B$31*(Q1370-inputs!$B$30)))</f>
        <v>42311.693503904338</v>
      </c>
      <c r="S1370" s="26">
        <f t="shared" si="277"/>
        <v>71911.111111111109</v>
      </c>
      <c r="T1370" s="25">
        <f>MAX(0,R1370*(1+inputs!$B$33)-MAX(0,inputs!$B$31*(S1370-inputs!$B$30)))</f>
        <v>38290.928906462897</v>
      </c>
      <c r="U1370" s="26">
        <f t="shared" si="278"/>
        <v>84888.888888888891</v>
      </c>
      <c r="V1370" s="25">
        <f>MAX(0,T1370*(1+inputs!$B$33)-MAX(0,inputs!$B$31*(U1370-inputs!$B$30)))</f>
        <v>33041.852840059837</v>
      </c>
      <c r="W1370" s="26">
        <f t="shared" si="279"/>
        <v>97866.666666666672</v>
      </c>
      <c r="X1370" s="25">
        <f>MAX(0,V1370*(1+inputs!$B$33)-MAX(0,inputs!$B$31*(W1370-inputs!$B$30)))</f>
        <v>26546.040632660726</v>
      </c>
      <c r="Y1370" s="26">
        <f t="shared" si="280"/>
        <v>110844.44444444444</v>
      </c>
      <c r="Z1370" s="25">
        <f>MAX(0,X1370*(1+inputs!$B$33)-MAX(0,inputs!$B$31*(Y1370-inputs!$B$30)))</f>
        <v>18784.791242150637</v>
      </c>
      <c r="AA1370" s="25">
        <f>MAX(0,Y1370*(1+inputs!$B$33)-MAX(0,inputs!$B$31*(Z1370-inputs!$B$30)))</f>
        <v>112507.11111111109</v>
      </c>
      <c r="AB1370" s="26">
        <f t="shared" si="281"/>
        <v>136800</v>
      </c>
      <c r="AC1370" s="25">
        <f>MAX(0,AA1370*(1+inputs!$B$33)-MAX(0,inputs!$B$31*(AB1370-inputs!$B$30)))</f>
        <v>103699.27777777775</v>
      </c>
      <c r="AD1370" s="26">
        <f>IF(inputs!$B$27="YES",MAX(0,inputs!$B$31*(AB1370-inputs!$B$30)),0)</f>
        <v>0</v>
      </c>
      <c r="AE1370" s="3">
        <f t="shared" si="282"/>
        <v>57125.05</v>
      </c>
      <c r="AF1370" s="1">
        <f t="shared" si="285"/>
        <v>0.47</v>
      </c>
      <c r="AG1370" s="8">
        <f t="shared" si="283"/>
        <v>79674.95</v>
      </c>
    </row>
    <row r="1371" spans="1:33" x14ac:dyDescent="0.2">
      <c r="A1371" s="11">
        <f t="shared" si="284"/>
        <v>136900</v>
      </c>
      <c r="B1371" s="15">
        <f>inputs!$C$3-MAX(0,MIN((calculations!A1371-inputs!$B$8)*0.5,inputs!$C$3))+IF(AND(inputs!$B$23="YES",A1371&lt;=inputs!$B$25),inputs!$B$24,0)</f>
        <v>0</v>
      </c>
      <c r="C1371" s="15">
        <f>MAX(0,MIN(A1371-B1371,inputs!$C$4)*inputs!$B$3)</f>
        <v>7540.2000000000007</v>
      </c>
      <c r="D1371" s="16">
        <f>MAX(0,(MIN(A1371,inputs!$C$5)-(inputs!$C$4+B1371))*inputs!$B$4)</f>
        <v>34975.599999999999</v>
      </c>
      <c r="E1371" s="16">
        <f>MAX(0, (calculations!A1371-inputs!$C$5)*inputs!$B$5)</f>
        <v>5292</v>
      </c>
      <c r="F1371" s="19">
        <f>MAX(0,inputs!$B$13*(MIN(calculations!A1371,inputs!$C$14)-inputs!$C$13))+MAX(0,inputs!$B$14*(calculations!A1371-inputs!$C$14))</f>
        <v>6727.85</v>
      </c>
      <c r="G1371" s="22">
        <f>MAX(MIN((calculations!A1371-inputs!$B$21)/10000,100%),0) * inputs!$B$18</f>
        <v>2636.4</v>
      </c>
      <c r="H1371" s="22">
        <f>IF(AND(inputs!$B$35="YES", calculations!A1371&gt;=inputs!$B$36,calculations!A1371&lt;inputs!$B$37),inputs!$B$38*MIN(2,inputs!$B$17),0)</f>
        <v>0</v>
      </c>
      <c r="I1371" s="25">
        <f>MIN(inputs!$B$32,A1371)</f>
        <v>20000</v>
      </c>
      <c r="J1371" s="25">
        <f>inputs!$B$29*(1+inputs!$B$33)-MAX(0,inputs!$B$31*(I1371-inputs!$B$30))</f>
        <v>46486.999999999993</v>
      </c>
      <c r="K1371" s="26">
        <f t="shared" si="273"/>
        <v>20000</v>
      </c>
      <c r="L1371" s="25">
        <f>MAX(0,J1371*(1+inputs!$B$33)-MAX(0,inputs!$B$31*(K1371-inputs!$B$30)))</f>
        <v>47184.304999999986</v>
      </c>
      <c r="M1371" s="26">
        <f t="shared" si="274"/>
        <v>32988.888888888891</v>
      </c>
      <c r="N1371" s="25">
        <f>MAX(0,L1371*(1+inputs!$B$33)-MAX(0,inputs!$B$31*(M1371-inputs!$B$30)))</f>
        <v>46739.629574999977</v>
      </c>
      <c r="O1371" s="26">
        <f t="shared" si="275"/>
        <v>45977.777777777781</v>
      </c>
      <c r="P1371" s="25">
        <f>MAX(0,N1371*(1+inputs!$B$33)-MAX(0,inputs!$B$31*(O1371-inputs!$B$30)))</f>
        <v>45119.284018624967</v>
      </c>
      <c r="Q1371" s="26">
        <f t="shared" si="276"/>
        <v>58966.666666666664</v>
      </c>
      <c r="R1371" s="25">
        <f>MAX(0,P1371*(1+inputs!$B$33)-MAX(0,inputs!$B$31*(Q1371-inputs!$B$30)))</f>
        <v>42305.633278904337</v>
      </c>
      <c r="S1371" s="26">
        <f t="shared" si="277"/>
        <v>71955.555555555562</v>
      </c>
      <c r="T1371" s="25">
        <f>MAX(0,R1371*(1+inputs!$B$33)-MAX(0,inputs!$B$31*(S1371-inputs!$B$30)))</f>
        <v>38280.777778087897</v>
      </c>
      <c r="U1371" s="26">
        <f t="shared" si="278"/>
        <v>84944.444444444438</v>
      </c>
      <c r="V1371" s="25">
        <f>MAX(0,T1371*(1+inputs!$B$33)-MAX(0,inputs!$B$31*(U1371-inputs!$B$30)))</f>
        <v>33026.549444759206</v>
      </c>
      <c r="W1371" s="26">
        <f t="shared" si="279"/>
        <v>97933.333333333328</v>
      </c>
      <c r="X1371" s="25">
        <f>MAX(0,V1371*(1+inputs!$B$33)-MAX(0,inputs!$B$31*(W1371-inputs!$B$30)))</f>
        <v>26524.507686430592</v>
      </c>
      <c r="Y1371" s="26">
        <f t="shared" si="280"/>
        <v>110922.22222222222</v>
      </c>
      <c r="Z1371" s="25">
        <f>MAX(0,X1371*(1+inputs!$B$33)-MAX(0,inputs!$B$31*(Y1371-inputs!$B$30)))</f>
        <v>18755.935301727051</v>
      </c>
      <c r="AA1371" s="25">
        <f>MAX(0,Y1371*(1+inputs!$B$33)-MAX(0,inputs!$B$31*(Z1371-inputs!$B$30)))</f>
        <v>112586.05555555555</v>
      </c>
      <c r="AB1371" s="26">
        <f t="shared" si="281"/>
        <v>136900</v>
      </c>
      <c r="AC1371" s="25">
        <f>MAX(0,AA1371*(1+inputs!$B$33)-MAX(0,inputs!$B$31*(AB1371-inputs!$B$30)))</f>
        <v>103770.40638888886</v>
      </c>
      <c r="AD1371" s="26">
        <f>IF(inputs!$B$27="YES",MAX(0,inputs!$B$31*(AB1371-inputs!$B$30)),0)</f>
        <v>0</v>
      </c>
      <c r="AE1371" s="3">
        <f t="shared" si="282"/>
        <v>57172.05</v>
      </c>
      <c r="AF1371" s="1">
        <f t="shared" si="285"/>
        <v>0.47</v>
      </c>
      <c r="AG1371" s="8">
        <f t="shared" si="283"/>
        <v>79727.95</v>
      </c>
    </row>
    <row r="1372" spans="1:33" x14ac:dyDescent="0.2">
      <c r="A1372" s="11">
        <f t="shared" si="284"/>
        <v>137000</v>
      </c>
      <c r="B1372" s="15">
        <f>inputs!$C$3-MAX(0,MIN((calculations!A1372-inputs!$B$8)*0.5,inputs!$C$3))+IF(AND(inputs!$B$23="YES",A1372&lt;=inputs!$B$25),inputs!$B$24,0)</f>
        <v>0</v>
      </c>
      <c r="C1372" s="15">
        <f>MAX(0,MIN(A1372-B1372,inputs!$C$4)*inputs!$B$3)</f>
        <v>7540.2000000000007</v>
      </c>
      <c r="D1372" s="16">
        <f>MAX(0,(MIN(A1372,inputs!$C$5)-(inputs!$C$4+B1372))*inputs!$B$4)</f>
        <v>34975.599999999999</v>
      </c>
      <c r="E1372" s="16">
        <f>MAX(0, (calculations!A1372-inputs!$C$5)*inputs!$B$5)</f>
        <v>5337</v>
      </c>
      <c r="F1372" s="19">
        <f>MAX(0,inputs!$B$13*(MIN(calculations!A1372,inputs!$C$14)-inputs!$C$13))+MAX(0,inputs!$B$14*(calculations!A1372-inputs!$C$14))</f>
        <v>6729.85</v>
      </c>
      <c r="G1372" s="22">
        <f>MAX(MIN((calculations!A1372-inputs!$B$21)/10000,100%),0) * inputs!$B$18</f>
        <v>2636.4</v>
      </c>
      <c r="H1372" s="22">
        <f>IF(AND(inputs!$B$35="YES", calculations!A1372&gt;=inputs!$B$36,calculations!A1372&lt;inputs!$B$37),inputs!$B$38*MIN(2,inputs!$B$17),0)</f>
        <v>0</v>
      </c>
      <c r="I1372" s="25">
        <f>MIN(inputs!$B$32,A1372)</f>
        <v>20000</v>
      </c>
      <c r="J1372" s="25">
        <f>inputs!$B$29*(1+inputs!$B$33)-MAX(0,inputs!$B$31*(I1372-inputs!$B$30))</f>
        <v>46486.999999999993</v>
      </c>
      <c r="K1372" s="26">
        <f t="shared" si="273"/>
        <v>20000</v>
      </c>
      <c r="L1372" s="25">
        <f>MAX(0,J1372*(1+inputs!$B$33)-MAX(0,inputs!$B$31*(K1372-inputs!$B$30)))</f>
        <v>47184.304999999986</v>
      </c>
      <c r="M1372" s="26">
        <f t="shared" si="274"/>
        <v>33000</v>
      </c>
      <c r="N1372" s="25">
        <f>MAX(0,L1372*(1+inputs!$B$33)-MAX(0,inputs!$B$31*(M1372-inputs!$B$30)))</f>
        <v>46738.629574999977</v>
      </c>
      <c r="O1372" s="26">
        <f t="shared" si="275"/>
        <v>46000</v>
      </c>
      <c r="P1372" s="25">
        <f>MAX(0,N1372*(1+inputs!$B$33)-MAX(0,inputs!$B$31*(O1372-inputs!$B$30)))</f>
        <v>45116.269018624967</v>
      </c>
      <c r="Q1372" s="26">
        <f t="shared" si="276"/>
        <v>59000</v>
      </c>
      <c r="R1372" s="25">
        <f>MAX(0,P1372*(1+inputs!$B$33)-MAX(0,inputs!$B$31*(Q1372-inputs!$B$30)))</f>
        <v>42299.573053904336</v>
      </c>
      <c r="S1372" s="26">
        <f t="shared" si="277"/>
        <v>72000</v>
      </c>
      <c r="T1372" s="25">
        <f>MAX(0,R1372*(1+inputs!$B$33)-MAX(0,inputs!$B$31*(S1372-inputs!$B$30)))</f>
        <v>38270.626649712896</v>
      </c>
      <c r="U1372" s="26">
        <f t="shared" si="278"/>
        <v>85000</v>
      </c>
      <c r="V1372" s="25">
        <f>MAX(0,T1372*(1+inputs!$B$33)-MAX(0,inputs!$B$31*(U1372-inputs!$B$30)))</f>
        <v>33011.246049458583</v>
      </c>
      <c r="W1372" s="26">
        <f t="shared" si="279"/>
        <v>98000</v>
      </c>
      <c r="X1372" s="25">
        <f>MAX(0,V1372*(1+inputs!$B$33)-MAX(0,inputs!$B$31*(W1372-inputs!$B$30)))</f>
        <v>26502.974740200461</v>
      </c>
      <c r="Y1372" s="26">
        <f t="shared" si="280"/>
        <v>111000</v>
      </c>
      <c r="Z1372" s="25">
        <f>MAX(0,X1372*(1+inputs!$B$33)-MAX(0,inputs!$B$31*(Y1372-inputs!$B$30)))</f>
        <v>18727.079361303466</v>
      </c>
      <c r="AA1372" s="25">
        <f>MAX(0,Y1372*(1+inputs!$B$33)-MAX(0,inputs!$B$31*(Z1372-inputs!$B$30)))</f>
        <v>112664.99999999999</v>
      </c>
      <c r="AB1372" s="26">
        <f t="shared" si="281"/>
        <v>137000</v>
      </c>
      <c r="AC1372" s="25">
        <f>MAX(0,AA1372*(1+inputs!$B$33)-MAX(0,inputs!$B$31*(AB1372-inputs!$B$30)))</f>
        <v>103841.53499999997</v>
      </c>
      <c r="AD1372" s="26">
        <f>IF(inputs!$B$27="YES",MAX(0,inputs!$B$31*(AB1372-inputs!$B$30)),0)</f>
        <v>0</v>
      </c>
      <c r="AE1372" s="3">
        <f t="shared" si="282"/>
        <v>57219.05</v>
      </c>
      <c r="AF1372" s="1">
        <f t="shared" si="285"/>
        <v>0.47</v>
      </c>
      <c r="AG1372" s="8">
        <f t="shared" si="283"/>
        <v>79780.95</v>
      </c>
    </row>
    <row r="1373" spans="1:33" x14ac:dyDescent="0.2">
      <c r="A1373" s="11">
        <f t="shared" si="284"/>
        <v>137100</v>
      </c>
      <c r="B1373" s="15">
        <f>inputs!$C$3-MAX(0,MIN((calculations!A1373-inputs!$B$8)*0.5,inputs!$C$3))+IF(AND(inputs!$B$23="YES",A1373&lt;=inputs!$B$25),inputs!$B$24,0)</f>
        <v>0</v>
      </c>
      <c r="C1373" s="15">
        <f>MAX(0,MIN(A1373-B1373,inputs!$C$4)*inputs!$B$3)</f>
        <v>7540.2000000000007</v>
      </c>
      <c r="D1373" s="16">
        <f>MAX(0,(MIN(A1373,inputs!$C$5)-(inputs!$C$4+B1373))*inputs!$B$4)</f>
        <v>34975.599999999999</v>
      </c>
      <c r="E1373" s="16">
        <f>MAX(0, (calculations!A1373-inputs!$C$5)*inputs!$B$5)</f>
        <v>5382</v>
      </c>
      <c r="F1373" s="19">
        <f>MAX(0,inputs!$B$13*(MIN(calculations!A1373,inputs!$C$14)-inputs!$C$13))+MAX(0,inputs!$B$14*(calculations!A1373-inputs!$C$14))</f>
        <v>6731.85</v>
      </c>
      <c r="G1373" s="22">
        <f>MAX(MIN((calculations!A1373-inputs!$B$21)/10000,100%),0) * inputs!$B$18</f>
        <v>2636.4</v>
      </c>
      <c r="H1373" s="22">
        <f>IF(AND(inputs!$B$35="YES", calculations!A1373&gt;=inputs!$B$36,calculations!A1373&lt;inputs!$B$37),inputs!$B$38*MIN(2,inputs!$B$17),0)</f>
        <v>0</v>
      </c>
      <c r="I1373" s="25">
        <f>MIN(inputs!$B$32,A1373)</f>
        <v>20000</v>
      </c>
      <c r="J1373" s="25">
        <f>inputs!$B$29*(1+inputs!$B$33)-MAX(0,inputs!$B$31*(I1373-inputs!$B$30))</f>
        <v>46486.999999999993</v>
      </c>
      <c r="K1373" s="26">
        <f t="shared" si="273"/>
        <v>20000</v>
      </c>
      <c r="L1373" s="25">
        <f>MAX(0,J1373*(1+inputs!$B$33)-MAX(0,inputs!$B$31*(K1373-inputs!$B$30)))</f>
        <v>47184.304999999986</v>
      </c>
      <c r="M1373" s="26">
        <f t="shared" si="274"/>
        <v>33011.111111111109</v>
      </c>
      <c r="N1373" s="25">
        <f>MAX(0,L1373*(1+inputs!$B$33)-MAX(0,inputs!$B$31*(M1373-inputs!$B$30)))</f>
        <v>46737.629574999977</v>
      </c>
      <c r="O1373" s="26">
        <f t="shared" si="275"/>
        <v>46022.222222222219</v>
      </c>
      <c r="P1373" s="25">
        <f>MAX(0,N1373*(1+inputs!$B$33)-MAX(0,inputs!$B$31*(O1373-inputs!$B$30)))</f>
        <v>45113.254018624968</v>
      </c>
      <c r="Q1373" s="26">
        <f t="shared" si="276"/>
        <v>59033.333333333336</v>
      </c>
      <c r="R1373" s="25">
        <f>MAX(0,P1373*(1+inputs!$B$33)-MAX(0,inputs!$B$31*(Q1373-inputs!$B$30)))</f>
        <v>42293.512828904335</v>
      </c>
      <c r="S1373" s="26">
        <f t="shared" si="277"/>
        <v>72044.444444444438</v>
      </c>
      <c r="T1373" s="25">
        <f>MAX(0,R1373*(1+inputs!$B$33)-MAX(0,inputs!$B$31*(S1373-inputs!$B$30)))</f>
        <v>38260.475521337896</v>
      </c>
      <c r="U1373" s="26">
        <f t="shared" si="278"/>
        <v>85055.555555555562</v>
      </c>
      <c r="V1373" s="25">
        <f>MAX(0,T1373*(1+inputs!$B$33)-MAX(0,inputs!$B$31*(U1373-inputs!$B$30)))</f>
        <v>32995.94265415796</v>
      </c>
      <c r="W1373" s="26">
        <f t="shared" si="279"/>
        <v>98066.666666666672</v>
      </c>
      <c r="X1373" s="25">
        <f>MAX(0,V1373*(1+inputs!$B$33)-MAX(0,inputs!$B$31*(W1373-inputs!$B$30)))</f>
        <v>26481.44179397032</v>
      </c>
      <c r="Y1373" s="26">
        <f t="shared" si="280"/>
        <v>111077.77777777778</v>
      </c>
      <c r="Z1373" s="25">
        <f>MAX(0,X1373*(1+inputs!$B$33)-MAX(0,inputs!$B$31*(Y1373-inputs!$B$30)))</f>
        <v>18698.223420879873</v>
      </c>
      <c r="AA1373" s="25">
        <f>MAX(0,Y1373*(1+inputs!$B$33)-MAX(0,inputs!$B$31*(Z1373-inputs!$B$30)))</f>
        <v>112743.94444444444</v>
      </c>
      <c r="AB1373" s="26">
        <f t="shared" si="281"/>
        <v>137100</v>
      </c>
      <c r="AC1373" s="25">
        <f>MAX(0,AA1373*(1+inputs!$B$33)-MAX(0,inputs!$B$31*(AB1373-inputs!$B$30)))</f>
        <v>103912.66361111109</v>
      </c>
      <c r="AD1373" s="26">
        <f>IF(inputs!$B$27="YES",MAX(0,inputs!$B$31*(AB1373-inputs!$B$30)),0)</f>
        <v>0</v>
      </c>
      <c r="AE1373" s="3">
        <f t="shared" si="282"/>
        <v>57266.05</v>
      </c>
      <c r="AF1373" s="1">
        <f t="shared" si="285"/>
        <v>0.47</v>
      </c>
      <c r="AG1373" s="8">
        <f t="shared" si="283"/>
        <v>79833.95</v>
      </c>
    </row>
    <row r="1374" spans="1:33" x14ac:dyDescent="0.2">
      <c r="A1374" s="11">
        <f t="shared" si="284"/>
        <v>137200</v>
      </c>
      <c r="B1374" s="15">
        <f>inputs!$C$3-MAX(0,MIN((calculations!A1374-inputs!$B$8)*0.5,inputs!$C$3))+IF(AND(inputs!$B$23="YES",A1374&lt;=inputs!$B$25),inputs!$B$24,0)</f>
        <v>0</v>
      </c>
      <c r="C1374" s="15">
        <f>MAX(0,MIN(A1374-B1374,inputs!$C$4)*inputs!$B$3)</f>
        <v>7540.2000000000007</v>
      </c>
      <c r="D1374" s="16">
        <f>MAX(0,(MIN(A1374,inputs!$C$5)-(inputs!$C$4+B1374))*inputs!$B$4)</f>
        <v>34975.599999999999</v>
      </c>
      <c r="E1374" s="16">
        <f>MAX(0, (calculations!A1374-inputs!$C$5)*inputs!$B$5)</f>
        <v>5427</v>
      </c>
      <c r="F1374" s="19">
        <f>MAX(0,inputs!$B$13*(MIN(calculations!A1374,inputs!$C$14)-inputs!$C$13))+MAX(0,inputs!$B$14*(calculations!A1374-inputs!$C$14))</f>
        <v>6733.85</v>
      </c>
      <c r="G1374" s="22">
        <f>MAX(MIN((calculations!A1374-inputs!$B$21)/10000,100%),0) * inputs!$B$18</f>
        <v>2636.4</v>
      </c>
      <c r="H1374" s="22">
        <f>IF(AND(inputs!$B$35="YES", calculations!A1374&gt;=inputs!$B$36,calculations!A1374&lt;inputs!$B$37),inputs!$B$38*MIN(2,inputs!$B$17),0)</f>
        <v>0</v>
      </c>
      <c r="I1374" s="25">
        <f>MIN(inputs!$B$32,A1374)</f>
        <v>20000</v>
      </c>
      <c r="J1374" s="25">
        <f>inputs!$B$29*(1+inputs!$B$33)-MAX(0,inputs!$B$31*(I1374-inputs!$B$30))</f>
        <v>46486.999999999993</v>
      </c>
      <c r="K1374" s="26">
        <f t="shared" si="273"/>
        <v>20000</v>
      </c>
      <c r="L1374" s="25">
        <f>MAX(0,J1374*(1+inputs!$B$33)-MAX(0,inputs!$B$31*(K1374-inputs!$B$30)))</f>
        <v>47184.304999999986</v>
      </c>
      <c r="M1374" s="26">
        <f t="shared" si="274"/>
        <v>33022.222222222219</v>
      </c>
      <c r="N1374" s="25">
        <f>MAX(0,L1374*(1+inputs!$B$33)-MAX(0,inputs!$B$31*(M1374-inputs!$B$30)))</f>
        <v>46736.629574999977</v>
      </c>
      <c r="O1374" s="26">
        <f t="shared" si="275"/>
        <v>46044.444444444445</v>
      </c>
      <c r="P1374" s="25">
        <f>MAX(0,N1374*(1+inputs!$B$33)-MAX(0,inputs!$B$31*(O1374-inputs!$B$30)))</f>
        <v>45110.239018624969</v>
      </c>
      <c r="Q1374" s="26">
        <f t="shared" si="276"/>
        <v>59066.666666666664</v>
      </c>
      <c r="R1374" s="25">
        <f>MAX(0,P1374*(1+inputs!$B$33)-MAX(0,inputs!$B$31*(Q1374-inputs!$B$30)))</f>
        <v>42287.452603904334</v>
      </c>
      <c r="S1374" s="26">
        <f t="shared" si="277"/>
        <v>72088.888888888891</v>
      </c>
      <c r="T1374" s="25">
        <f>MAX(0,R1374*(1+inputs!$B$33)-MAX(0,inputs!$B$31*(S1374-inputs!$B$30)))</f>
        <v>38250.324392962895</v>
      </c>
      <c r="U1374" s="26">
        <f t="shared" si="278"/>
        <v>85111.111111111109</v>
      </c>
      <c r="V1374" s="25">
        <f>MAX(0,T1374*(1+inputs!$B$33)-MAX(0,inputs!$B$31*(U1374-inputs!$B$30)))</f>
        <v>32980.639258857329</v>
      </c>
      <c r="W1374" s="26">
        <f t="shared" si="279"/>
        <v>98133.333333333328</v>
      </c>
      <c r="X1374" s="25">
        <f>MAX(0,V1374*(1+inputs!$B$33)-MAX(0,inputs!$B$31*(W1374-inputs!$B$30)))</f>
        <v>26459.908847740186</v>
      </c>
      <c r="Y1374" s="26">
        <f t="shared" si="280"/>
        <v>111155.55555555556</v>
      </c>
      <c r="Z1374" s="25">
        <f>MAX(0,X1374*(1+inputs!$B$33)-MAX(0,inputs!$B$31*(Y1374-inputs!$B$30)))</f>
        <v>18669.367480456283</v>
      </c>
      <c r="AA1374" s="25">
        <f>MAX(0,Y1374*(1+inputs!$B$33)-MAX(0,inputs!$B$31*(Z1374-inputs!$B$30)))</f>
        <v>112822.88888888889</v>
      </c>
      <c r="AB1374" s="26">
        <f t="shared" si="281"/>
        <v>137200</v>
      </c>
      <c r="AC1374" s="25">
        <f>MAX(0,AA1374*(1+inputs!$B$33)-MAX(0,inputs!$B$31*(AB1374-inputs!$B$30)))</f>
        <v>103983.79222222221</v>
      </c>
      <c r="AD1374" s="26">
        <f>IF(inputs!$B$27="YES",MAX(0,inputs!$B$31*(AB1374-inputs!$B$30)),0)</f>
        <v>0</v>
      </c>
      <c r="AE1374" s="3">
        <f t="shared" si="282"/>
        <v>57313.05</v>
      </c>
      <c r="AF1374" s="1">
        <f t="shared" si="285"/>
        <v>0.47</v>
      </c>
      <c r="AG1374" s="8">
        <f t="shared" si="283"/>
        <v>79886.95</v>
      </c>
    </row>
    <row r="1375" spans="1:33" x14ac:dyDescent="0.2">
      <c r="A1375" s="11">
        <f t="shared" si="284"/>
        <v>137300</v>
      </c>
      <c r="B1375" s="15">
        <f>inputs!$C$3-MAX(0,MIN((calculations!A1375-inputs!$B$8)*0.5,inputs!$C$3))+IF(AND(inputs!$B$23="YES",A1375&lt;=inputs!$B$25),inputs!$B$24,0)</f>
        <v>0</v>
      </c>
      <c r="C1375" s="15">
        <f>MAX(0,MIN(A1375-B1375,inputs!$C$4)*inputs!$B$3)</f>
        <v>7540.2000000000007</v>
      </c>
      <c r="D1375" s="16">
        <f>MAX(0,(MIN(A1375,inputs!$C$5)-(inputs!$C$4+B1375))*inputs!$B$4)</f>
        <v>34975.599999999999</v>
      </c>
      <c r="E1375" s="16">
        <f>MAX(0, (calculations!A1375-inputs!$C$5)*inputs!$B$5)</f>
        <v>5472</v>
      </c>
      <c r="F1375" s="19">
        <f>MAX(0,inputs!$B$13*(MIN(calculations!A1375,inputs!$C$14)-inputs!$C$13))+MAX(0,inputs!$B$14*(calculations!A1375-inputs!$C$14))</f>
        <v>6735.85</v>
      </c>
      <c r="G1375" s="22">
        <f>MAX(MIN((calculations!A1375-inputs!$B$21)/10000,100%),0) * inputs!$B$18</f>
        <v>2636.4</v>
      </c>
      <c r="H1375" s="22">
        <f>IF(AND(inputs!$B$35="YES", calculations!A1375&gt;=inputs!$B$36,calculations!A1375&lt;inputs!$B$37),inputs!$B$38*MIN(2,inputs!$B$17),0)</f>
        <v>0</v>
      </c>
      <c r="I1375" s="25">
        <f>MIN(inputs!$B$32,A1375)</f>
        <v>20000</v>
      </c>
      <c r="J1375" s="25">
        <f>inputs!$B$29*(1+inputs!$B$33)-MAX(0,inputs!$B$31*(I1375-inputs!$B$30))</f>
        <v>46486.999999999993</v>
      </c>
      <c r="K1375" s="26">
        <f t="shared" si="273"/>
        <v>20000</v>
      </c>
      <c r="L1375" s="25">
        <f>MAX(0,J1375*(1+inputs!$B$33)-MAX(0,inputs!$B$31*(K1375-inputs!$B$30)))</f>
        <v>47184.304999999986</v>
      </c>
      <c r="M1375" s="26">
        <f t="shared" si="274"/>
        <v>33033.333333333336</v>
      </c>
      <c r="N1375" s="25">
        <f>MAX(0,L1375*(1+inputs!$B$33)-MAX(0,inputs!$B$31*(M1375-inputs!$B$30)))</f>
        <v>46735.629574999977</v>
      </c>
      <c r="O1375" s="26">
        <f t="shared" si="275"/>
        <v>46066.666666666672</v>
      </c>
      <c r="P1375" s="25">
        <f>MAX(0,N1375*(1+inputs!$B$33)-MAX(0,inputs!$B$31*(O1375-inputs!$B$30)))</f>
        <v>45107.224018624969</v>
      </c>
      <c r="Q1375" s="26">
        <f t="shared" si="276"/>
        <v>59100</v>
      </c>
      <c r="R1375" s="25">
        <f>MAX(0,P1375*(1+inputs!$B$33)-MAX(0,inputs!$B$31*(Q1375-inputs!$B$30)))</f>
        <v>42281.39237890434</v>
      </c>
      <c r="S1375" s="26">
        <f t="shared" si="277"/>
        <v>72133.333333333343</v>
      </c>
      <c r="T1375" s="25">
        <f>MAX(0,R1375*(1+inputs!$B$33)-MAX(0,inputs!$B$31*(S1375-inputs!$B$30)))</f>
        <v>38240.173264587902</v>
      </c>
      <c r="U1375" s="26">
        <f t="shared" si="278"/>
        <v>85166.666666666657</v>
      </c>
      <c r="V1375" s="25">
        <f>MAX(0,T1375*(1+inputs!$B$33)-MAX(0,inputs!$B$31*(U1375-inputs!$B$30)))</f>
        <v>32965.335863556713</v>
      </c>
      <c r="W1375" s="26">
        <f t="shared" si="279"/>
        <v>98200</v>
      </c>
      <c r="X1375" s="25">
        <f>MAX(0,V1375*(1+inputs!$B$33)-MAX(0,inputs!$B$31*(W1375-inputs!$B$30)))</f>
        <v>26438.375901510062</v>
      </c>
      <c r="Y1375" s="26">
        <f t="shared" si="280"/>
        <v>111233.33333333333</v>
      </c>
      <c r="Z1375" s="25">
        <f>MAX(0,X1375*(1+inputs!$B$33)-MAX(0,inputs!$B$31*(Y1375-inputs!$B$30)))</f>
        <v>18640.511540032712</v>
      </c>
      <c r="AA1375" s="25">
        <f>MAX(0,Y1375*(1+inputs!$B$33)-MAX(0,inputs!$B$31*(Z1375-inputs!$B$30)))</f>
        <v>112901.83333333331</v>
      </c>
      <c r="AB1375" s="26">
        <f t="shared" si="281"/>
        <v>137300</v>
      </c>
      <c r="AC1375" s="25">
        <f>MAX(0,AA1375*(1+inputs!$B$33)-MAX(0,inputs!$B$31*(AB1375-inputs!$B$30)))</f>
        <v>104054.92083333329</v>
      </c>
      <c r="AD1375" s="26">
        <f>IF(inputs!$B$27="YES",MAX(0,inputs!$B$31*(AB1375-inputs!$B$30)),0)</f>
        <v>0</v>
      </c>
      <c r="AE1375" s="3">
        <f t="shared" si="282"/>
        <v>57360.05</v>
      </c>
      <c r="AF1375" s="1">
        <f t="shared" si="285"/>
        <v>0.47</v>
      </c>
      <c r="AG1375" s="8">
        <f t="shared" si="283"/>
        <v>79939.95</v>
      </c>
    </row>
    <row r="1376" spans="1:33" x14ac:dyDescent="0.2">
      <c r="A1376" s="11">
        <f t="shared" si="284"/>
        <v>137400</v>
      </c>
      <c r="B1376" s="15">
        <f>inputs!$C$3-MAX(0,MIN((calculations!A1376-inputs!$B$8)*0.5,inputs!$C$3))+IF(AND(inputs!$B$23="YES",A1376&lt;=inputs!$B$25),inputs!$B$24,0)</f>
        <v>0</v>
      </c>
      <c r="C1376" s="15">
        <f>MAX(0,MIN(A1376-B1376,inputs!$C$4)*inputs!$B$3)</f>
        <v>7540.2000000000007</v>
      </c>
      <c r="D1376" s="16">
        <f>MAX(0,(MIN(A1376,inputs!$C$5)-(inputs!$C$4+B1376))*inputs!$B$4)</f>
        <v>34975.599999999999</v>
      </c>
      <c r="E1376" s="16">
        <f>MAX(0, (calculations!A1376-inputs!$C$5)*inputs!$B$5)</f>
        <v>5517</v>
      </c>
      <c r="F1376" s="19">
        <f>MAX(0,inputs!$B$13*(MIN(calculations!A1376,inputs!$C$14)-inputs!$C$13))+MAX(0,inputs!$B$14*(calculations!A1376-inputs!$C$14))</f>
        <v>6737.85</v>
      </c>
      <c r="G1376" s="22">
        <f>MAX(MIN((calculations!A1376-inputs!$B$21)/10000,100%),0) * inputs!$B$18</f>
        <v>2636.4</v>
      </c>
      <c r="H1376" s="22">
        <f>IF(AND(inputs!$B$35="YES", calculations!A1376&gt;=inputs!$B$36,calculations!A1376&lt;inputs!$B$37),inputs!$B$38*MIN(2,inputs!$B$17),0)</f>
        <v>0</v>
      </c>
      <c r="I1376" s="25">
        <f>MIN(inputs!$B$32,A1376)</f>
        <v>20000</v>
      </c>
      <c r="J1376" s="25">
        <f>inputs!$B$29*(1+inputs!$B$33)-MAX(0,inputs!$B$31*(I1376-inputs!$B$30))</f>
        <v>46486.999999999993</v>
      </c>
      <c r="K1376" s="26">
        <f t="shared" si="273"/>
        <v>20000</v>
      </c>
      <c r="L1376" s="25">
        <f>MAX(0,J1376*(1+inputs!$B$33)-MAX(0,inputs!$B$31*(K1376-inputs!$B$30)))</f>
        <v>47184.304999999986</v>
      </c>
      <c r="M1376" s="26">
        <f t="shared" si="274"/>
        <v>33044.444444444445</v>
      </c>
      <c r="N1376" s="25">
        <f>MAX(0,L1376*(1+inputs!$B$33)-MAX(0,inputs!$B$31*(M1376-inputs!$B$30)))</f>
        <v>46734.629574999977</v>
      </c>
      <c r="O1376" s="26">
        <f t="shared" si="275"/>
        <v>46088.888888888891</v>
      </c>
      <c r="P1376" s="25">
        <f>MAX(0,N1376*(1+inputs!$B$33)-MAX(0,inputs!$B$31*(O1376-inputs!$B$30)))</f>
        <v>45104.20901862497</v>
      </c>
      <c r="Q1376" s="26">
        <f t="shared" si="276"/>
        <v>59133.333333333336</v>
      </c>
      <c r="R1376" s="25">
        <f>MAX(0,P1376*(1+inputs!$B$33)-MAX(0,inputs!$B$31*(Q1376-inputs!$B$30)))</f>
        <v>42275.332153904339</v>
      </c>
      <c r="S1376" s="26">
        <f t="shared" si="277"/>
        <v>72177.777777777781</v>
      </c>
      <c r="T1376" s="25">
        <f>MAX(0,R1376*(1+inputs!$B$33)-MAX(0,inputs!$B$31*(S1376-inputs!$B$30)))</f>
        <v>38230.022136212894</v>
      </c>
      <c r="U1376" s="26">
        <f t="shared" si="278"/>
        <v>85222.222222222219</v>
      </c>
      <c r="V1376" s="25">
        <f>MAX(0,T1376*(1+inputs!$B$33)-MAX(0,inputs!$B$31*(U1376-inputs!$B$30)))</f>
        <v>32950.032468256082</v>
      </c>
      <c r="W1376" s="26">
        <f t="shared" si="279"/>
        <v>98266.666666666672</v>
      </c>
      <c r="X1376" s="25">
        <f>MAX(0,V1376*(1+inputs!$B$33)-MAX(0,inputs!$B$31*(W1376-inputs!$B$30)))</f>
        <v>26416.842955279921</v>
      </c>
      <c r="Y1376" s="26">
        <f t="shared" si="280"/>
        <v>111311.11111111111</v>
      </c>
      <c r="Z1376" s="25">
        <f>MAX(0,X1376*(1+inputs!$B$33)-MAX(0,inputs!$B$31*(Y1376-inputs!$B$30)))</f>
        <v>18611.655599609119</v>
      </c>
      <c r="AA1376" s="25">
        <f>MAX(0,Y1376*(1+inputs!$B$33)-MAX(0,inputs!$B$31*(Z1376-inputs!$B$30)))</f>
        <v>112980.77777777777</v>
      </c>
      <c r="AB1376" s="26">
        <f t="shared" si="281"/>
        <v>137400</v>
      </c>
      <c r="AC1376" s="25">
        <f>MAX(0,AA1376*(1+inputs!$B$33)-MAX(0,inputs!$B$31*(AB1376-inputs!$B$30)))</f>
        <v>104126.04944444442</v>
      </c>
      <c r="AD1376" s="26">
        <f>IF(inputs!$B$27="YES",MAX(0,inputs!$B$31*(AB1376-inputs!$B$30)),0)</f>
        <v>0</v>
      </c>
      <c r="AE1376" s="3">
        <f t="shared" si="282"/>
        <v>57407.05</v>
      </c>
      <c r="AF1376" s="1">
        <f t="shared" si="285"/>
        <v>0.47</v>
      </c>
      <c r="AG1376" s="8">
        <f t="shared" si="283"/>
        <v>79992.95</v>
      </c>
    </row>
    <row r="1377" spans="1:33" x14ac:dyDescent="0.2">
      <c r="A1377" s="11">
        <f t="shared" si="284"/>
        <v>137500</v>
      </c>
      <c r="B1377" s="15">
        <f>inputs!$C$3-MAX(0,MIN((calculations!A1377-inputs!$B$8)*0.5,inputs!$C$3))+IF(AND(inputs!$B$23="YES",A1377&lt;=inputs!$B$25),inputs!$B$24,0)</f>
        <v>0</v>
      </c>
      <c r="C1377" s="15">
        <f>MAX(0,MIN(A1377-B1377,inputs!$C$4)*inputs!$B$3)</f>
        <v>7540.2000000000007</v>
      </c>
      <c r="D1377" s="16">
        <f>MAX(0,(MIN(A1377,inputs!$C$5)-(inputs!$C$4+B1377))*inputs!$B$4)</f>
        <v>34975.599999999999</v>
      </c>
      <c r="E1377" s="16">
        <f>MAX(0, (calculations!A1377-inputs!$C$5)*inputs!$B$5)</f>
        <v>5562</v>
      </c>
      <c r="F1377" s="19">
        <f>MAX(0,inputs!$B$13*(MIN(calculations!A1377,inputs!$C$14)-inputs!$C$13))+MAX(0,inputs!$B$14*(calculations!A1377-inputs!$C$14))</f>
        <v>6739.85</v>
      </c>
      <c r="G1377" s="22">
        <f>MAX(MIN((calculations!A1377-inputs!$B$21)/10000,100%),0) * inputs!$B$18</f>
        <v>2636.4</v>
      </c>
      <c r="H1377" s="22">
        <f>IF(AND(inputs!$B$35="YES", calculations!A1377&gt;=inputs!$B$36,calculations!A1377&lt;inputs!$B$37),inputs!$B$38*MIN(2,inputs!$B$17),0)</f>
        <v>0</v>
      </c>
      <c r="I1377" s="25">
        <f>MIN(inputs!$B$32,A1377)</f>
        <v>20000</v>
      </c>
      <c r="J1377" s="25">
        <f>inputs!$B$29*(1+inputs!$B$33)-MAX(0,inputs!$B$31*(I1377-inputs!$B$30))</f>
        <v>46486.999999999993</v>
      </c>
      <c r="K1377" s="26">
        <f t="shared" si="273"/>
        <v>20000</v>
      </c>
      <c r="L1377" s="25">
        <f>MAX(0,J1377*(1+inputs!$B$33)-MAX(0,inputs!$B$31*(K1377-inputs!$B$30)))</f>
        <v>47184.304999999986</v>
      </c>
      <c r="M1377" s="26">
        <f t="shared" si="274"/>
        <v>33055.555555555555</v>
      </c>
      <c r="N1377" s="25">
        <f>MAX(0,L1377*(1+inputs!$B$33)-MAX(0,inputs!$B$31*(M1377-inputs!$B$30)))</f>
        <v>46733.629574999977</v>
      </c>
      <c r="O1377" s="26">
        <f t="shared" si="275"/>
        <v>46111.111111111109</v>
      </c>
      <c r="P1377" s="25">
        <f>MAX(0,N1377*(1+inputs!$B$33)-MAX(0,inputs!$B$31*(O1377-inputs!$B$30)))</f>
        <v>45101.19401862497</v>
      </c>
      <c r="Q1377" s="26">
        <f t="shared" si="276"/>
        <v>59166.666666666664</v>
      </c>
      <c r="R1377" s="25">
        <f>MAX(0,P1377*(1+inputs!$B$33)-MAX(0,inputs!$B$31*(Q1377-inputs!$B$30)))</f>
        <v>42269.271928904338</v>
      </c>
      <c r="S1377" s="26">
        <f t="shared" si="277"/>
        <v>72222.222222222219</v>
      </c>
      <c r="T1377" s="25">
        <f>MAX(0,R1377*(1+inputs!$B$33)-MAX(0,inputs!$B$31*(S1377-inputs!$B$30)))</f>
        <v>38219.871007837894</v>
      </c>
      <c r="U1377" s="26">
        <f t="shared" si="278"/>
        <v>85277.777777777781</v>
      </c>
      <c r="V1377" s="25">
        <f>MAX(0,T1377*(1+inputs!$B$33)-MAX(0,inputs!$B$31*(U1377-inputs!$B$30)))</f>
        <v>32934.729072955459</v>
      </c>
      <c r="W1377" s="26">
        <f t="shared" si="279"/>
        <v>98333.333333333328</v>
      </c>
      <c r="X1377" s="25">
        <f>MAX(0,V1377*(1+inputs!$B$33)-MAX(0,inputs!$B$31*(W1377-inputs!$B$30)))</f>
        <v>26395.310009049786</v>
      </c>
      <c r="Y1377" s="26">
        <f t="shared" si="280"/>
        <v>111388.88888888889</v>
      </c>
      <c r="Z1377" s="25">
        <f>MAX(0,X1377*(1+inputs!$B$33)-MAX(0,inputs!$B$31*(Y1377-inputs!$B$30)))</f>
        <v>18582.799659185534</v>
      </c>
      <c r="AA1377" s="25">
        <f>MAX(0,Y1377*(1+inputs!$B$33)-MAX(0,inputs!$B$31*(Z1377-inputs!$B$30)))</f>
        <v>113059.72222222222</v>
      </c>
      <c r="AB1377" s="26">
        <f t="shared" si="281"/>
        <v>137500</v>
      </c>
      <c r="AC1377" s="25">
        <f>MAX(0,AA1377*(1+inputs!$B$33)-MAX(0,inputs!$B$31*(AB1377-inputs!$B$30)))</f>
        <v>104197.17805555555</v>
      </c>
      <c r="AD1377" s="26">
        <f>IF(inputs!$B$27="YES",MAX(0,inputs!$B$31*(AB1377-inputs!$B$30)),0)</f>
        <v>0</v>
      </c>
      <c r="AE1377" s="3">
        <f t="shared" si="282"/>
        <v>57454.05</v>
      </c>
      <c r="AF1377" s="1">
        <f t="shared" si="285"/>
        <v>0.47</v>
      </c>
      <c r="AG1377" s="8">
        <f t="shared" si="283"/>
        <v>80045.95</v>
      </c>
    </row>
    <row r="1378" spans="1:33" x14ac:dyDescent="0.2">
      <c r="A1378" s="11">
        <f t="shared" si="284"/>
        <v>137600</v>
      </c>
      <c r="B1378" s="15">
        <f>inputs!$C$3-MAX(0,MIN((calculations!A1378-inputs!$B$8)*0.5,inputs!$C$3))+IF(AND(inputs!$B$23="YES",A1378&lt;=inputs!$B$25),inputs!$B$24,0)</f>
        <v>0</v>
      </c>
      <c r="C1378" s="15">
        <f>MAX(0,MIN(A1378-B1378,inputs!$C$4)*inputs!$B$3)</f>
        <v>7540.2000000000007</v>
      </c>
      <c r="D1378" s="16">
        <f>MAX(0,(MIN(A1378,inputs!$C$5)-(inputs!$C$4+B1378))*inputs!$B$4)</f>
        <v>34975.599999999999</v>
      </c>
      <c r="E1378" s="16">
        <f>MAX(0, (calculations!A1378-inputs!$C$5)*inputs!$B$5)</f>
        <v>5607</v>
      </c>
      <c r="F1378" s="19">
        <f>MAX(0,inputs!$B$13*(MIN(calculations!A1378,inputs!$C$14)-inputs!$C$13))+MAX(0,inputs!$B$14*(calculations!A1378-inputs!$C$14))</f>
        <v>6741.85</v>
      </c>
      <c r="G1378" s="22">
        <f>MAX(MIN((calculations!A1378-inputs!$B$21)/10000,100%),0) * inputs!$B$18</f>
        <v>2636.4</v>
      </c>
      <c r="H1378" s="22">
        <f>IF(AND(inputs!$B$35="YES", calculations!A1378&gt;=inputs!$B$36,calculations!A1378&lt;inputs!$B$37),inputs!$B$38*MIN(2,inputs!$B$17),0)</f>
        <v>0</v>
      </c>
      <c r="I1378" s="25">
        <f>MIN(inputs!$B$32,A1378)</f>
        <v>20000</v>
      </c>
      <c r="J1378" s="25">
        <f>inputs!$B$29*(1+inputs!$B$33)-MAX(0,inputs!$B$31*(I1378-inputs!$B$30))</f>
        <v>46486.999999999993</v>
      </c>
      <c r="K1378" s="26">
        <f t="shared" si="273"/>
        <v>20000</v>
      </c>
      <c r="L1378" s="25">
        <f>MAX(0,J1378*(1+inputs!$B$33)-MAX(0,inputs!$B$31*(K1378-inputs!$B$30)))</f>
        <v>47184.304999999986</v>
      </c>
      <c r="M1378" s="26">
        <f t="shared" si="274"/>
        <v>33066.666666666664</v>
      </c>
      <c r="N1378" s="25">
        <f>MAX(0,L1378*(1+inputs!$B$33)-MAX(0,inputs!$B$31*(M1378-inputs!$B$30)))</f>
        <v>46732.629574999977</v>
      </c>
      <c r="O1378" s="26">
        <f t="shared" si="275"/>
        <v>46133.333333333328</v>
      </c>
      <c r="P1378" s="25">
        <f>MAX(0,N1378*(1+inputs!$B$33)-MAX(0,inputs!$B$31*(O1378-inputs!$B$30)))</f>
        <v>45098.179018624971</v>
      </c>
      <c r="Q1378" s="26">
        <f t="shared" si="276"/>
        <v>59200</v>
      </c>
      <c r="R1378" s="25">
        <f>MAX(0,P1378*(1+inputs!$B$33)-MAX(0,inputs!$B$31*(Q1378-inputs!$B$30)))</f>
        <v>42263.211703904337</v>
      </c>
      <c r="S1378" s="26">
        <f t="shared" si="277"/>
        <v>72266.666666666657</v>
      </c>
      <c r="T1378" s="25">
        <f>MAX(0,R1378*(1+inputs!$B$33)-MAX(0,inputs!$B$31*(S1378-inputs!$B$30)))</f>
        <v>38209.719879462893</v>
      </c>
      <c r="U1378" s="26">
        <f t="shared" si="278"/>
        <v>85333.333333333343</v>
      </c>
      <c r="V1378" s="25">
        <f>MAX(0,T1378*(1+inputs!$B$33)-MAX(0,inputs!$B$31*(U1378-inputs!$B$30)))</f>
        <v>32919.425677654828</v>
      </c>
      <c r="W1378" s="26">
        <f t="shared" si="279"/>
        <v>98400</v>
      </c>
      <c r="X1378" s="25">
        <f>MAX(0,V1378*(1+inputs!$B$33)-MAX(0,inputs!$B$31*(W1378-inputs!$B$30)))</f>
        <v>26373.777062819649</v>
      </c>
      <c r="Y1378" s="26">
        <f t="shared" si="280"/>
        <v>111466.66666666667</v>
      </c>
      <c r="Z1378" s="25">
        <f>MAX(0,X1378*(1+inputs!$B$33)-MAX(0,inputs!$B$31*(Y1378-inputs!$B$30)))</f>
        <v>18553.943718761941</v>
      </c>
      <c r="AA1378" s="25">
        <f>MAX(0,Y1378*(1+inputs!$B$33)-MAX(0,inputs!$B$31*(Z1378-inputs!$B$30)))</f>
        <v>113138.66666666666</v>
      </c>
      <c r="AB1378" s="26">
        <f t="shared" si="281"/>
        <v>137600</v>
      </c>
      <c r="AC1378" s="25">
        <f>MAX(0,AA1378*(1+inputs!$B$33)-MAX(0,inputs!$B$31*(AB1378-inputs!$B$30)))</f>
        <v>104268.30666666664</v>
      </c>
      <c r="AD1378" s="26">
        <f>IF(inputs!$B$27="YES",MAX(0,inputs!$B$31*(AB1378-inputs!$B$30)),0)</f>
        <v>0</v>
      </c>
      <c r="AE1378" s="3">
        <f t="shared" si="282"/>
        <v>57501.05</v>
      </c>
      <c r="AF1378" s="1">
        <f t="shared" si="285"/>
        <v>0.47</v>
      </c>
      <c r="AG1378" s="8">
        <f t="shared" si="283"/>
        <v>80098.95</v>
      </c>
    </row>
    <row r="1379" spans="1:33" x14ac:dyDescent="0.2">
      <c r="A1379" s="11">
        <f t="shared" si="284"/>
        <v>137700</v>
      </c>
      <c r="B1379" s="15">
        <f>inputs!$C$3-MAX(0,MIN((calculations!A1379-inputs!$B$8)*0.5,inputs!$C$3))+IF(AND(inputs!$B$23="YES",A1379&lt;=inputs!$B$25),inputs!$B$24,0)</f>
        <v>0</v>
      </c>
      <c r="C1379" s="15">
        <f>MAX(0,MIN(A1379-B1379,inputs!$C$4)*inputs!$B$3)</f>
        <v>7540.2000000000007</v>
      </c>
      <c r="D1379" s="16">
        <f>MAX(0,(MIN(A1379,inputs!$C$5)-(inputs!$C$4+B1379))*inputs!$B$4)</f>
        <v>34975.599999999999</v>
      </c>
      <c r="E1379" s="16">
        <f>MAX(0, (calculations!A1379-inputs!$C$5)*inputs!$B$5)</f>
        <v>5652</v>
      </c>
      <c r="F1379" s="19">
        <f>MAX(0,inputs!$B$13*(MIN(calculations!A1379,inputs!$C$14)-inputs!$C$13))+MAX(0,inputs!$B$14*(calculations!A1379-inputs!$C$14))</f>
        <v>6743.85</v>
      </c>
      <c r="G1379" s="22">
        <f>MAX(MIN((calculations!A1379-inputs!$B$21)/10000,100%),0) * inputs!$B$18</f>
        <v>2636.4</v>
      </c>
      <c r="H1379" s="22">
        <f>IF(AND(inputs!$B$35="YES", calculations!A1379&gt;=inputs!$B$36,calculations!A1379&lt;inputs!$B$37),inputs!$B$38*MIN(2,inputs!$B$17),0)</f>
        <v>0</v>
      </c>
      <c r="I1379" s="25">
        <f>MIN(inputs!$B$32,A1379)</f>
        <v>20000</v>
      </c>
      <c r="J1379" s="25">
        <f>inputs!$B$29*(1+inputs!$B$33)-MAX(0,inputs!$B$31*(I1379-inputs!$B$30))</f>
        <v>46486.999999999993</v>
      </c>
      <c r="K1379" s="26">
        <f t="shared" si="273"/>
        <v>20000</v>
      </c>
      <c r="L1379" s="25">
        <f>MAX(0,J1379*(1+inputs!$B$33)-MAX(0,inputs!$B$31*(K1379-inputs!$B$30)))</f>
        <v>47184.304999999986</v>
      </c>
      <c r="M1379" s="26">
        <f t="shared" si="274"/>
        <v>33077.777777777781</v>
      </c>
      <c r="N1379" s="25">
        <f>MAX(0,L1379*(1+inputs!$B$33)-MAX(0,inputs!$B$31*(M1379-inputs!$B$30)))</f>
        <v>46731.629574999977</v>
      </c>
      <c r="O1379" s="26">
        <f t="shared" si="275"/>
        <v>46155.555555555555</v>
      </c>
      <c r="P1379" s="25">
        <f>MAX(0,N1379*(1+inputs!$B$33)-MAX(0,inputs!$B$31*(O1379-inputs!$B$30)))</f>
        <v>45095.164018624972</v>
      </c>
      <c r="Q1379" s="26">
        <f t="shared" si="276"/>
        <v>59233.333333333336</v>
      </c>
      <c r="R1379" s="25">
        <f>MAX(0,P1379*(1+inputs!$B$33)-MAX(0,inputs!$B$31*(Q1379-inputs!$B$30)))</f>
        <v>42257.151478904336</v>
      </c>
      <c r="S1379" s="26">
        <f t="shared" si="277"/>
        <v>72311.111111111109</v>
      </c>
      <c r="T1379" s="25">
        <f>MAX(0,R1379*(1+inputs!$B$33)-MAX(0,inputs!$B$31*(S1379-inputs!$B$30)))</f>
        <v>38199.568751087892</v>
      </c>
      <c r="U1379" s="26">
        <f t="shared" si="278"/>
        <v>85388.888888888891</v>
      </c>
      <c r="V1379" s="25">
        <f>MAX(0,T1379*(1+inputs!$B$33)-MAX(0,inputs!$B$31*(U1379-inputs!$B$30)))</f>
        <v>32904.122282354205</v>
      </c>
      <c r="W1379" s="26">
        <f t="shared" si="279"/>
        <v>98466.666666666672</v>
      </c>
      <c r="X1379" s="25">
        <f>MAX(0,V1379*(1+inputs!$B$33)-MAX(0,inputs!$B$31*(W1379-inputs!$B$30)))</f>
        <v>26352.244116589514</v>
      </c>
      <c r="Y1379" s="26">
        <f t="shared" si="280"/>
        <v>111544.44444444444</v>
      </c>
      <c r="Z1379" s="25">
        <f>MAX(0,X1379*(1+inputs!$B$33)-MAX(0,inputs!$B$31*(Y1379-inputs!$B$30)))</f>
        <v>18525.087778338355</v>
      </c>
      <c r="AA1379" s="25">
        <f>MAX(0,Y1379*(1+inputs!$B$33)-MAX(0,inputs!$B$31*(Z1379-inputs!$B$30)))</f>
        <v>113217.61111111109</v>
      </c>
      <c r="AB1379" s="26">
        <f t="shared" si="281"/>
        <v>137700</v>
      </c>
      <c r="AC1379" s="25">
        <f>MAX(0,AA1379*(1+inputs!$B$33)-MAX(0,inputs!$B$31*(AB1379-inputs!$B$30)))</f>
        <v>104339.43527777775</v>
      </c>
      <c r="AD1379" s="26">
        <f>IF(inputs!$B$27="YES",MAX(0,inputs!$B$31*(AB1379-inputs!$B$30)),0)</f>
        <v>0</v>
      </c>
      <c r="AE1379" s="3">
        <f t="shared" si="282"/>
        <v>57548.05</v>
      </c>
      <c r="AF1379" s="1">
        <f t="shared" si="285"/>
        <v>0.47</v>
      </c>
      <c r="AG1379" s="8">
        <f t="shared" si="283"/>
        <v>80151.95</v>
      </c>
    </row>
    <row r="1380" spans="1:33" x14ac:dyDescent="0.2">
      <c r="A1380" s="11">
        <f t="shared" si="284"/>
        <v>137800</v>
      </c>
      <c r="B1380" s="15">
        <f>inputs!$C$3-MAX(0,MIN((calculations!A1380-inputs!$B$8)*0.5,inputs!$C$3))+IF(AND(inputs!$B$23="YES",A1380&lt;=inputs!$B$25),inputs!$B$24,0)</f>
        <v>0</v>
      </c>
      <c r="C1380" s="15">
        <f>MAX(0,MIN(A1380-B1380,inputs!$C$4)*inputs!$B$3)</f>
        <v>7540.2000000000007</v>
      </c>
      <c r="D1380" s="16">
        <f>MAX(0,(MIN(A1380,inputs!$C$5)-(inputs!$C$4+B1380))*inputs!$B$4)</f>
        <v>34975.599999999999</v>
      </c>
      <c r="E1380" s="16">
        <f>MAX(0, (calculations!A1380-inputs!$C$5)*inputs!$B$5)</f>
        <v>5697</v>
      </c>
      <c r="F1380" s="19">
        <f>MAX(0,inputs!$B$13*(MIN(calculations!A1380,inputs!$C$14)-inputs!$C$13))+MAX(0,inputs!$B$14*(calculations!A1380-inputs!$C$14))</f>
        <v>6745.85</v>
      </c>
      <c r="G1380" s="22">
        <f>MAX(MIN((calculations!A1380-inputs!$B$21)/10000,100%),0) * inputs!$B$18</f>
        <v>2636.4</v>
      </c>
      <c r="H1380" s="22">
        <f>IF(AND(inputs!$B$35="YES", calculations!A1380&gt;=inputs!$B$36,calculations!A1380&lt;inputs!$B$37),inputs!$B$38*MIN(2,inputs!$B$17),0)</f>
        <v>0</v>
      </c>
      <c r="I1380" s="25">
        <f>MIN(inputs!$B$32,A1380)</f>
        <v>20000</v>
      </c>
      <c r="J1380" s="25">
        <f>inputs!$B$29*(1+inputs!$B$33)-MAX(0,inputs!$B$31*(I1380-inputs!$B$30))</f>
        <v>46486.999999999993</v>
      </c>
      <c r="K1380" s="26">
        <f t="shared" si="273"/>
        <v>20000</v>
      </c>
      <c r="L1380" s="25">
        <f>MAX(0,J1380*(1+inputs!$B$33)-MAX(0,inputs!$B$31*(K1380-inputs!$B$30)))</f>
        <v>47184.304999999986</v>
      </c>
      <c r="M1380" s="26">
        <f t="shared" si="274"/>
        <v>33088.888888888891</v>
      </c>
      <c r="N1380" s="25">
        <f>MAX(0,L1380*(1+inputs!$B$33)-MAX(0,inputs!$B$31*(M1380-inputs!$B$30)))</f>
        <v>46730.629574999977</v>
      </c>
      <c r="O1380" s="26">
        <f t="shared" si="275"/>
        <v>46177.777777777781</v>
      </c>
      <c r="P1380" s="25">
        <f>MAX(0,N1380*(1+inputs!$B$33)-MAX(0,inputs!$B$31*(O1380-inputs!$B$30)))</f>
        <v>45092.149018624972</v>
      </c>
      <c r="Q1380" s="26">
        <f t="shared" si="276"/>
        <v>59266.666666666664</v>
      </c>
      <c r="R1380" s="25">
        <f>MAX(0,P1380*(1+inputs!$B$33)-MAX(0,inputs!$B$31*(Q1380-inputs!$B$30)))</f>
        <v>42251.091253904342</v>
      </c>
      <c r="S1380" s="26">
        <f t="shared" si="277"/>
        <v>72355.555555555562</v>
      </c>
      <c r="T1380" s="25">
        <f>MAX(0,R1380*(1+inputs!$B$33)-MAX(0,inputs!$B$31*(S1380-inputs!$B$30)))</f>
        <v>38189.417622712899</v>
      </c>
      <c r="U1380" s="26">
        <f t="shared" si="278"/>
        <v>85444.444444444438</v>
      </c>
      <c r="V1380" s="25">
        <f>MAX(0,T1380*(1+inputs!$B$33)-MAX(0,inputs!$B$31*(U1380-inputs!$B$30)))</f>
        <v>32888.818887053589</v>
      </c>
      <c r="W1380" s="26">
        <f t="shared" si="279"/>
        <v>98533.333333333328</v>
      </c>
      <c r="X1380" s="25">
        <f>MAX(0,V1380*(1+inputs!$B$33)-MAX(0,inputs!$B$31*(W1380-inputs!$B$30)))</f>
        <v>26330.711170359387</v>
      </c>
      <c r="Y1380" s="26">
        <f t="shared" si="280"/>
        <v>111622.22222222222</v>
      </c>
      <c r="Z1380" s="25">
        <f>MAX(0,X1380*(1+inputs!$B$33)-MAX(0,inputs!$B$31*(Y1380-inputs!$B$30)))</f>
        <v>18496.231837914776</v>
      </c>
      <c r="AA1380" s="25">
        <f>MAX(0,Y1380*(1+inputs!$B$33)-MAX(0,inputs!$B$31*(Z1380-inputs!$B$30)))</f>
        <v>113296.55555555555</v>
      </c>
      <c r="AB1380" s="26">
        <f t="shared" si="281"/>
        <v>137800</v>
      </c>
      <c r="AC1380" s="25">
        <f>MAX(0,AA1380*(1+inputs!$B$33)-MAX(0,inputs!$B$31*(AB1380-inputs!$B$30)))</f>
        <v>104410.56388888886</v>
      </c>
      <c r="AD1380" s="26">
        <f>IF(inputs!$B$27="YES",MAX(0,inputs!$B$31*(AB1380-inputs!$B$30)),0)</f>
        <v>0</v>
      </c>
      <c r="AE1380" s="3">
        <f t="shared" si="282"/>
        <v>57595.05</v>
      </c>
      <c r="AF1380" s="1">
        <f t="shared" si="285"/>
        <v>0.47</v>
      </c>
      <c r="AG1380" s="8">
        <f t="shared" si="283"/>
        <v>80204.95</v>
      </c>
    </row>
    <row r="1381" spans="1:33" x14ac:dyDescent="0.2">
      <c r="A1381" s="11">
        <f t="shared" si="284"/>
        <v>137900</v>
      </c>
      <c r="B1381" s="15">
        <f>inputs!$C$3-MAX(0,MIN((calculations!A1381-inputs!$B$8)*0.5,inputs!$C$3))+IF(AND(inputs!$B$23="YES",A1381&lt;=inputs!$B$25),inputs!$B$24,0)</f>
        <v>0</v>
      </c>
      <c r="C1381" s="15">
        <f>MAX(0,MIN(A1381-B1381,inputs!$C$4)*inputs!$B$3)</f>
        <v>7540.2000000000007</v>
      </c>
      <c r="D1381" s="16">
        <f>MAX(0,(MIN(A1381,inputs!$C$5)-(inputs!$C$4+B1381))*inputs!$B$4)</f>
        <v>34975.599999999999</v>
      </c>
      <c r="E1381" s="16">
        <f>MAX(0, (calculations!A1381-inputs!$C$5)*inputs!$B$5)</f>
        <v>5742</v>
      </c>
      <c r="F1381" s="19">
        <f>MAX(0,inputs!$B$13*(MIN(calculations!A1381,inputs!$C$14)-inputs!$C$13))+MAX(0,inputs!$B$14*(calculations!A1381-inputs!$C$14))</f>
        <v>6747.85</v>
      </c>
      <c r="G1381" s="22">
        <f>MAX(MIN((calculations!A1381-inputs!$B$21)/10000,100%),0) * inputs!$B$18</f>
        <v>2636.4</v>
      </c>
      <c r="H1381" s="22">
        <f>IF(AND(inputs!$B$35="YES", calculations!A1381&gt;=inputs!$B$36,calculations!A1381&lt;inputs!$B$37),inputs!$B$38*MIN(2,inputs!$B$17),0)</f>
        <v>0</v>
      </c>
      <c r="I1381" s="25">
        <f>MIN(inputs!$B$32,A1381)</f>
        <v>20000</v>
      </c>
      <c r="J1381" s="25">
        <f>inputs!$B$29*(1+inputs!$B$33)-MAX(0,inputs!$B$31*(I1381-inputs!$B$30))</f>
        <v>46486.999999999993</v>
      </c>
      <c r="K1381" s="26">
        <f t="shared" si="273"/>
        <v>20000</v>
      </c>
      <c r="L1381" s="25">
        <f>MAX(0,J1381*(1+inputs!$B$33)-MAX(0,inputs!$B$31*(K1381-inputs!$B$30)))</f>
        <v>47184.304999999986</v>
      </c>
      <c r="M1381" s="26">
        <f t="shared" si="274"/>
        <v>33100</v>
      </c>
      <c r="N1381" s="25">
        <f>MAX(0,L1381*(1+inputs!$B$33)-MAX(0,inputs!$B$31*(M1381-inputs!$B$30)))</f>
        <v>46729.629574999977</v>
      </c>
      <c r="O1381" s="26">
        <f t="shared" si="275"/>
        <v>46200</v>
      </c>
      <c r="P1381" s="25">
        <f>MAX(0,N1381*(1+inputs!$B$33)-MAX(0,inputs!$B$31*(O1381-inputs!$B$30)))</f>
        <v>45089.134018624973</v>
      </c>
      <c r="Q1381" s="26">
        <f t="shared" si="276"/>
        <v>59300</v>
      </c>
      <c r="R1381" s="25">
        <f>MAX(0,P1381*(1+inputs!$B$33)-MAX(0,inputs!$B$31*(Q1381-inputs!$B$30)))</f>
        <v>42245.031028904341</v>
      </c>
      <c r="S1381" s="26">
        <f t="shared" si="277"/>
        <v>72400</v>
      </c>
      <c r="T1381" s="25">
        <f>MAX(0,R1381*(1+inputs!$B$33)-MAX(0,inputs!$B$31*(S1381-inputs!$B$30)))</f>
        <v>38179.266494337899</v>
      </c>
      <c r="U1381" s="26">
        <f t="shared" si="278"/>
        <v>85500</v>
      </c>
      <c r="V1381" s="25">
        <f>MAX(0,T1381*(1+inputs!$B$33)-MAX(0,inputs!$B$31*(U1381-inputs!$B$30)))</f>
        <v>32873.515491752958</v>
      </c>
      <c r="W1381" s="26">
        <f t="shared" si="279"/>
        <v>98600</v>
      </c>
      <c r="X1381" s="25">
        <f>MAX(0,V1381*(1+inputs!$B$33)-MAX(0,inputs!$B$31*(W1381-inputs!$B$30)))</f>
        <v>26309.178224129249</v>
      </c>
      <c r="Y1381" s="26">
        <f t="shared" si="280"/>
        <v>111700</v>
      </c>
      <c r="Z1381" s="25">
        <f>MAX(0,X1381*(1+inputs!$B$33)-MAX(0,inputs!$B$31*(Y1381-inputs!$B$30)))</f>
        <v>18467.375897491183</v>
      </c>
      <c r="AA1381" s="25">
        <f>MAX(0,Y1381*(1+inputs!$B$33)-MAX(0,inputs!$B$31*(Z1381-inputs!$B$30)))</f>
        <v>113375.49999999999</v>
      </c>
      <c r="AB1381" s="26">
        <f t="shared" si="281"/>
        <v>137900</v>
      </c>
      <c r="AC1381" s="25">
        <f>MAX(0,AA1381*(1+inputs!$B$33)-MAX(0,inputs!$B$31*(AB1381-inputs!$B$30)))</f>
        <v>104481.69249999998</v>
      </c>
      <c r="AD1381" s="26">
        <f>IF(inputs!$B$27="YES",MAX(0,inputs!$B$31*(AB1381-inputs!$B$30)),0)</f>
        <v>0</v>
      </c>
      <c r="AE1381" s="3">
        <f t="shared" si="282"/>
        <v>57642.05</v>
      </c>
      <c r="AF1381" s="1">
        <f t="shared" si="285"/>
        <v>0.47</v>
      </c>
      <c r="AG1381" s="8">
        <f t="shared" si="283"/>
        <v>80257.95</v>
      </c>
    </row>
    <row r="1382" spans="1:33" x14ac:dyDescent="0.2">
      <c r="A1382" s="11">
        <f t="shared" si="284"/>
        <v>138000</v>
      </c>
      <c r="B1382" s="15">
        <f>inputs!$C$3-MAX(0,MIN((calculations!A1382-inputs!$B$8)*0.5,inputs!$C$3))+IF(AND(inputs!$B$23="YES",A1382&lt;=inputs!$B$25),inputs!$B$24,0)</f>
        <v>0</v>
      </c>
      <c r="C1382" s="15">
        <f>MAX(0,MIN(A1382-B1382,inputs!$C$4)*inputs!$B$3)</f>
        <v>7540.2000000000007</v>
      </c>
      <c r="D1382" s="16">
        <f>MAX(0,(MIN(A1382,inputs!$C$5)-(inputs!$C$4+B1382))*inputs!$B$4)</f>
        <v>34975.599999999999</v>
      </c>
      <c r="E1382" s="16">
        <f>MAX(0, (calculations!A1382-inputs!$C$5)*inputs!$B$5)</f>
        <v>5787</v>
      </c>
      <c r="F1382" s="19">
        <f>MAX(0,inputs!$B$13*(MIN(calculations!A1382,inputs!$C$14)-inputs!$C$13))+MAX(0,inputs!$B$14*(calculations!A1382-inputs!$C$14))</f>
        <v>6749.85</v>
      </c>
      <c r="G1382" s="22">
        <f>MAX(MIN((calculations!A1382-inputs!$B$21)/10000,100%),0) * inputs!$B$18</f>
        <v>2636.4</v>
      </c>
      <c r="H1382" s="22">
        <f>IF(AND(inputs!$B$35="YES", calculations!A1382&gt;=inputs!$B$36,calculations!A1382&lt;inputs!$B$37),inputs!$B$38*MIN(2,inputs!$B$17),0)</f>
        <v>0</v>
      </c>
      <c r="I1382" s="25">
        <f>MIN(inputs!$B$32,A1382)</f>
        <v>20000</v>
      </c>
      <c r="J1382" s="25">
        <f>inputs!$B$29*(1+inputs!$B$33)-MAX(0,inputs!$B$31*(I1382-inputs!$B$30))</f>
        <v>46486.999999999993</v>
      </c>
      <c r="K1382" s="26">
        <f t="shared" si="273"/>
        <v>20000</v>
      </c>
      <c r="L1382" s="25">
        <f>MAX(0,J1382*(1+inputs!$B$33)-MAX(0,inputs!$B$31*(K1382-inputs!$B$30)))</f>
        <v>47184.304999999986</v>
      </c>
      <c r="M1382" s="26">
        <f t="shared" si="274"/>
        <v>33111.111111111109</v>
      </c>
      <c r="N1382" s="25">
        <f>MAX(0,L1382*(1+inputs!$B$33)-MAX(0,inputs!$B$31*(M1382-inputs!$B$30)))</f>
        <v>46728.629574999977</v>
      </c>
      <c r="O1382" s="26">
        <f t="shared" si="275"/>
        <v>46222.222222222219</v>
      </c>
      <c r="P1382" s="25">
        <f>MAX(0,N1382*(1+inputs!$B$33)-MAX(0,inputs!$B$31*(O1382-inputs!$B$30)))</f>
        <v>45086.119018624973</v>
      </c>
      <c r="Q1382" s="26">
        <f t="shared" si="276"/>
        <v>59333.333333333336</v>
      </c>
      <c r="R1382" s="25">
        <f>MAX(0,P1382*(1+inputs!$B$33)-MAX(0,inputs!$B$31*(Q1382-inputs!$B$30)))</f>
        <v>42238.97080390434</v>
      </c>
      <c r="S1382" s="26">
        <f t="shared" si="277"/>
        <v>72444.444444444438</v>
      </c>
      <c r="T1382" s="25">
        <f>MAX(0,R1382*(1+inputs!$B$33)-MAX(0,inputs!$B$31*(S1382-inputs!$B$30)))</f>
        <v>38169.115365962898</v>
      </c>
      <c r="U1382" s="26">
        <f t="shared" si="278"/>
        <v>85555.555555555562</v>
      </c>
      <c r="V1382" s="25">
        <f>MAX(0,T1382*(1+inputs!$B$33)-MAX(0,inputs!$B$31*(U1382-inputs!$B$30)))</f>
        <v>32858.212096452335</v>
      </c>
      <c r="W1382" s="26">
        <f t="shared" si="279"/>
        <v>98666.666666666672</v>
      </c>
      <c r="X1382" s="25">
        <f>MAX(0,V1382*(1+inputs!$B$33)-MAX(0,inputs!$B$31*(W1382-inputs!$B$30)))</f>
        <v>26287.645277899115</v>
      </c>
      <c r="Y1382" s="26">
        <f t="shared" si="280"/>
        <v>111777.77777777778</v>
      </c>
      <c r="Z1382" s="25">
        <f>MAX(0,X1382*(1+inputs!$B$33)-MAX(0,inputs!$B$31*(Y1382-inputs!$B$30)))</f>
        <v>18438.519957067598</v>
      </c>
      <c r="AA1382" s="25">
        <f>MAX(0,Y1382*(1+inputs!$B$33)-MAX(0,inputs!$B$31*(Z1382-inputs!$B$30)))</f>
        <v>113454.44444444444</v>
      </c>
      <c r="AB1382" s="26">
        <f t="shared" si="281"/>
        <v>138000</v>
      </c>
      <c r="AC1382" s="25">
        <f>MAX(0,AA1382*(1+inputs!$B$33)-MAX(0,inputs!$B$31*(AB1382-inputs!$B$30)))</f>
        <v>104552.82111111109</v>
      </c>
      <c r="AD1382" s="26">
        <f>IF(inputs!$B$27="YES",MAX(0,inputs!$B$31*(AB1382-inputs!$B$30)),0)</f>
        <v>0</v>
      </c>
      <c r="AE1382" s="3">
        <f t="shared" si="282"/>
        <v>57689.05</v>
      </c>
      <c r="AF1382" s="1">
        <f t="shared" si="285"/>
        <v>0.47</v>
      </c>
      <c r="AG1382" s="8">
        <f t="shared" si="283"/>
        <v>80310.95</v>
      </c>
    </row>
    <row r="1383" spans="1:33" x14ac:dyDescent="0.2">
      <c r="A1383" s="11">
        <f t="shared" si="284"/>
        <v>138100</v>
      </c>
      <c r="B1383" s="15">
        <f>inputs!$C$3-MAX(0,MIN((calculations!A1383-inputs!$B$8)*0.5,inputs!$C$3))+IF(AND(inputs!$B$23="YES",A1383&lt;=inputs!$B$25),inputs!$B$24,0)</f>
        <v>0</v>
      </c>
      <c r="C1383" s="15">
        <f>MAX(0,MIN(A1383-B1383,inputs!$C$4)*inputs!$B$3)</f>
        <v>7540.2000000000007</v>
      </c>
      <c r="D1383" s="16">
        <f>MAX(0,(MIN(A1383,inputs!$C$5)-(inputs!$C$4+B1383))*inputs!$B$4)</f>
        <v>34975.599999999999</v>
      </c>
      <c r="E1383" s="16">
        <f>MAX(0, (calculations!A1383-inputs!$C$5)*inputs!$B$5)</f>
        <v>5832</v>
      </c>
      <c r="F1383" s="19">
        <f>MAX(0,inputs!$B$13*(MIN(calculations!A1383,inputs!$C$14)-inputs!$C$13))+MAX(0,inputs!$B$14*(calculations!A1383-inputs!$C$14))</f>
        <v>6751.85</v>
      </c>
      <c r="G1383" s="22">
        <f>MAX(MIN((calculations!A1383-inputs!$B$21)/10000,100%),0) * inputs!$B$18</f>
        <v>2636.4</v>
      </c>
      <c r="H1383" s="22">
        <f>IF(AND(inputs!$B$35="YES", calculations!A1383&gt;=inputs!$B$36,calculations!A1383&lt;inputs!$B$37),inputs!$B$38*MIN(2,inputs!$B$17),0)</f>
        <v>0</v>
      </c>
      <c r="I1383" s="25">
        <f>MIN(inputs!$B$32,A1383)</f>
        <v>20000</v>
      </c>
      <c r="J1383" s="25">
        <f>inputs!$B$29*(1+inputs!$B$33)-MAX(0,inputs!$B$31*(I1383-inputs!$B$30))</f>
        <v>46486.999999999993</v>
      </c>
      <c r="K1383" s="26">
        <f t="shared" si="273"/>
        <v>20000</v>
      </c>
      <c r="L1383" s="25">
        <f>MAX(0,J1383*(1+inputs!$B$33)-MAX(0,inputs!$B$31*(K1383-inputs!$B$30)))</f>
        <v>47184.304999999986</v>
      </c>
      <c r="M1383" s="26">
        <f t="shared" si="274"/>
        <v>33122.222222222219</v>
      </c>
      <c r="N1383" s="25">
        <f>MAX(0,L1383*(1+inputs!$B$33)-MAX(0,inputs!$B$31*(M1383-inputs!$B$30)))</f>
        <v>46727.629574999977</v>
      </c>
      <c r="O1383" s="26">
        <f t="shared" si="275"/>
        <v>46244.444444444445</v>
      </c>
      <c r="P1383" s="25">
        <f>MAX(0,N1383*(1+inputs!$B$33)-MAX(0,inputs!$B$31*(O1383-inputs!$B$30)))</f>
        <v>45083.104018624967</v>
      </c>
      <c r="Q1383" s="26">
        <f t="shared" si="276"/>
        <v>59366.666666666664</v>
      </c>
      <c r="R1383" s="25">
        <f>MAX(0,P1383*(1+inputs!$B$33)-MAX(0,inputs!$B$31*(Q1383-inputs!$B$30)))</f>
        <v>42232.910578904331</v>
      </c>
      <c r="S1383" s="26">
        <f t="shared" si="277"/>
        <v>72488.888888888891</v>
      </c>
      <c r="T1383" s="25">
        <f>MAX(0,R1383*(1+inputs!$B$33)-MAX(0,inputs!$B$31*(S1383-inputs!$B$30)))</f>
        <v>38158.96423758789</v>
      </c>
      <c r="U1383" s="26">
        <f t="shared" si="278"/>
        <v>85611.111111111109</v>
      </c>
      <c r="V1383" s="25">
        <f>MAX(0,T1383*(1+inputs!$B$33)-MAX(0,inputs!$B$31*(U1383-inputs!$B$30)))</f>
        <v>32842.908701151704</v>
      </c>
      <c r="W1383" s="26">
        <f t="shared" si="279"/>
        <v>98733.333333333328</v>
      </c>
      <c r="X1383" s="25">
        <f>MAX(0,V1383*(1+inputs!$B$33)-MAX(0,inputs!$B$31*(W1383-inputs!$B$30)))</f>
        <v>26266.112331668981</v>
      </c>
      <c r="Y1383" s="26">
        <f t="shared" si="280"/>
        <v>111855.55555555556</v>
      </c>
      <c r="Z1383" s="25">
        <f>MAX(0,X1383*(1+inputs!$B$33)-MAX(0,inputs!$B$31*(Y1383-inputs!$B$30)))</f>
        <v>18409.664016644012</v>
      </c>
      <c r="AA1383" s="25">
        <f>MAX(0,Y1383*(1+inputs!$B$33)-MAX(0,inputs!$B$31*(Z1383-inputs!$B$30)))</f>
        <v>113533.38888888889</v>
      </c>
      <c r="AB1383" s="26">
        <f t="shared" si="281"/>
        <v>138100</v>
      </c>
      <c r="AC1383" s="25">
        <f>MAX(0,AA1383*(1+inputs!$B$33)-MAX(0,inputs!$B$31*(AB1383-inputs!$B$30)))</f>
        <v>104623.94972222221</v>
      </c>
      <c r="AD1383" s="26">
        <f>IF(inputs!$B$27="YES",MAX(0,inputs!$B$31*(AB1383-inputs!$B$30)),0)</f>
        <v>0</v>
      </c>
      <c r="AE1383" s="3">
        <f t="shared" si="282"/>
        <v>57736.05</v>
      </c>
      <c r="AF1383" s="1">
        <f t="shared" si="285"/>
        <v>0.47</v>
      </c>
      <c r="AG1383" s="8">
        <f t="shared" si="283"/>
        <v>80363.95</v>
      </c>
    </row>
    <row r="1384" spans="1:33" x14ac:dyDescent="0.2">
      <c r="A1384" s="11">
        <f t="shared" si="284"/>
        <v>138200</v>
      </c>
      <c r="B1384" s="15">
        <f>inputs!$C$3-MAX(0,MIN((calculations!A1384-inputs!$B$8)*0.5,inputs!$C$3))+IF(AND(inputs!$B$23="YES",A1384&lt;=inputs!$B$25),inputs!$B$24,0)</f>
        <v>0</v>
      </c>
      <c r="C1384" s="15">
        <f>MAX(0,MIN(A1384-B1384,inputs!$C$4)*inputs!$B$3)</f>
        <v>7540.2000000000007</v>
      </c>
      <c r="D1384" s="16">
        <f>MAX(0,(MIN(A1384,inputs!$C$5)-(inputs!$C$4+B1384))*inputs!$B$4)</f>
        <v>34975.599999999999</v>
      </c>
      <c r="E1384" s="16">
        <f>MAX(0, (calculations!A1384-inputs!$C$5)*inputs!$B$5)</f>
        <v>5877</v>
      </c>
      <c r="F1384" s="19">
        <f>MAX(0,inputs!$B$13*(MIN(calculations!A1384,inputs!$C$14)-inputs!$C$13))+MAX(0,inputs!$B$14*(calculations!A1384-inputs!$C$14))</f>
        <v>6753.85</v>
      </c>
      <c r="G1384" s="22">
        <f>MAX(MIN((calculations!A1384-inputs!$B$21)/10000,100%),0) * inputs!$B$18</f>
        <v>2636.4</v>
      </c>
      <c r="H1384" s="22">
        <f>IF(AND(inputs!$B$35="YES", calculations!A1384&gt;=inputs!$B$36,calculations!A1384&lt;inputs!$B$37),inputs!$B$38*MIN(2,inputs!$B$17),0)</f>
        <v>0</v>
      </c>
      <c r="I1384" s="25">
        <f>MIN(inputs!$B$32,A1384)</f>
        <v>20000</v>
      </c>
      <c r="J1384" s="25">
        <f>inputs!$B$29*(1+inputs!$B$33)-MAX(0,inputs!$B$31*(I1384-inputs!$B$30))</f>
        <v>46486.999999999993</v>
      </c>
      <c r="K1384" s="26">
        <f t="shared" si="273"/>
        <v>20000</v>
      </c>
      <c r="L1384" s="25">
        <f>MAX(0,J1384*(1+inputs!$B$33)-MAX(0,inputs!$B$31*(K1384-inputs!$B$30)))</f>
        <v>47184.304999999986</v>
      </c>
      <c r="M1384" s="26">
        <f t="shared" si="274"/>
        <v>33133.333333333336</v>
      </c>
      <c r="N1384" s="25">
        <f>MAX(0,L1384*(1+inputs!$B$33)-MAX(0,inputs!$B$31*(M1384-inputs!$B$30)))</f>
        <v>46726.629574999977</v>
      </c>
      <c r="O1384" s="26">
        <f t="shared" si="275"/>
        <v>46266.666666666672</v>
      </c>
      <c r="P1384" s="25">
        <f>MAX(0,N1384*(1+inputs!$B$33)-MAX(0,inputs!$B$31*(O1384-inputs!$B$30)))</f>
        <v>45080.089018624967</v>
      </c>
      <c r="Q1384" s="26">
        <f t="shared" si="276"/>
        <v>59400</v>
      </c>
      <c r="R1384" s="25">
        <f>MAX(0,P1384*(1+inputs!$B$33)-MAX(0,inputs!$B$31*(Q1384-inputs!$B$30)))</f>
        <v>42226.850353904338</v>
      </c>
      <c r="S1384" s="26">
        <f t="shared" si="277"/>
        <v>72533.333333333343</v>
      </c>
      <c r="T1384" s="25">
        <f>MAX(0,R1384*(1+inputs!$B$33)-MAX(0,inputs!$B$31*(S1384-inputs!$B$30)))</f>
        <v>38148.813109212897</v>
      </c>
      <c r="U1384" s="26">
        <f t="shared" si="278"/>
        <v>85666.666666666672</v>
      </c>
      <c r="V1384" s="25">
        <f>MAX(0,T1384*(1+inputs!$B$33)-MAX(0,inputs!$B$31*(U1384-inputs!$B$30)))</f>
        <v>32827.605305851088</v>
      </c>
      <c r="W1384" s="26">
        <f t="shared" si="279"/>
        <v>98800</v>
      </c>
      <c r="X1384" s="25">
        <f>MAX(0,V1384*(1+inputs!$B$33)-MAX(0,inputs!$B$31*(W1384-inputs!$B$30)))</f>
        <v>26244.57938543885</v>
      </c>
      <c r="Y1384" s="26">
        <f t="shared" si="280"/>
        <v>111933.33333333333</v>
      </c>
      <c r="Z1384" s="25">
        <f>MAX(0,X1384*(1+inputs!$B$33)-MAX(0,inputs!$B$31*(Y1384-inputs!$B$30)))</f>
        <v>18380.808076220434</v>
      </c>
      <c r="AA1384" s="25">
        <f>MAX(0,Y1384*(1+inputs!$B$33)-MAX(0,inputs!$B$31*(Z1384-inputs!$B$30)))</f>
        <v>113612.33333333331</v>
      </c>
      <c r="AB1384" s="26">
        <f t="shared" si="281"/>
        <v>138200</v>
      </c>
      <c r="AC1384" s="25">
        <f>MAX(0,AA1384*(1+inputs!$B$33)-MAX(0,inputs!$B$31*(AB1384-inputs!$B$30)))</f>
        <v>104695.07833333329</v>
      </c>
      <c r="AD1384" s="26">
        <f>IF(inputs!$B$27="YES",MAX(0,inputs!$B$31*(AB1384-inputs!$B$30)),0)</f>
        <v>0</v>
      </c>
      <c r="AE1384" s="3">
        <f t="shared" si="282"/>
        <v>57783.05</v>
      </c>
      <c r="AF1384" s="1">
        <f t="shared" si="285"/>
        <v>0.47</v>
      </c>
      <c r="AG1384" s="8">
        <f t="shared" si="283"/>
        <v>80416.95</v>
      </c>
    </row>
    <row r="1385" spans="1:33" x14ac:dyDescent="0.2">
      <c r="A1385" s="11">
        <f t="shared" si="284"/>
        <v>138300</v>
      </c>
      <c r="B1385" s="15">
        <f>inputs!$C$3-MAX(0,MIN((calculations!A1385-inputs!$B$8)*0.5,inputs!$C$3))+IF(AND(inputs!$B$23="YES",A1385&lt;=inputs!$B$25),inputs!$B$24,0)</f>
        <v>0</v>
      </c>
      <c r="C1385" s="15">
        <f>MAX(0,MIN(A1385-B1385,inputs!$C$4)*inputs!$B$3)</f>
        <v>7540.2000000000007</v>
      </c>
      <c r="D1385" s="16">
        <f>MAX(0,(MIN(A1385,inputs!$C$5)-(inputs!$C$4+B1385))*inputs!$B$4)</f>
        <v>34975.599999999999</v>
      </c>
      <c r="E1385" s="16">
        <f>MAX(0, (calculations!A1385-inputs!$C$5)*inputs!$B$5)</f>
        <v>5922</v>
      </c>
      <c r="F1385" s="19">
        <f>MAX(0,inputs!$B$13*(MIN(calculations!A1385,inputs!$C$14)-inputs!$C$13))+MAX(0,inputs!$B$14*(calculations!A1385-inputs!$C$14))</f>
        <v>6755.85</v>
      </c>
      <c r="G1385" s="22">
        <f>MAX(MIN((calculations!A1385-inputs!$B$21)/10000,100%),0) * inputs!$B$18</f>
        <v>2636.4</v>
      </c>
      <c r="H1385" s="22">
        <f>IF(AND(inputs!$B$35="YES", calculations!A1385&gt;=inputs!$B$36,calculations!A1385&lt;inputs!$B$37),inputs!$B$38*MIN(2,inputs!$B$17),0)</f>
        <v>0</v>
      </c>
      <c r="I1385" s="25">
        <f>MIN(inputs!$B$32,A1385)</f>
        <v>20000</v>
      </c>
      <c r="J1385" s="25">
        <f>inputs!$B$29*(1+inputs!$B$33)-MAX(0,inputs!$B$31*(I1385-inputs!$B$30))</f>
        <v>46486.999999999993</v>
      </c>
      <c r="K1385" s="26">
        <f t="shared" si="273"/>
        <v>20000</v>
      </c>
      <c r="L1385" s="25">
        <f>MAX(0,J1385*(1+inputs!$B$33)-MAX(0,inputs!$B$31*(K1385-inputs!$B$30)))</f>
        <v>47184.304999999986</v>
      </c>
      <c r="M1385" s="26">
        <f t="shared" si="274"/>
        <v>33144.444444444445</v>
      </c>
      <c r="N1385" s="25">
        <f>MAX(0,L1385*(1+inputs!$B$33)-MAX(0,inputs!$B$31*(M1385-inputs!$B$30)))</f>
        <v>46725.629574999977</v>
      </c>
      <c r="O1385" s="26">
        <f t="shared" si="275"/>
        <v>46288.888888888891</v>
      </c>
      <c r="P1385" s="25">
        <f>MAX(0,N1385*(1+inputs!$B$33)-MAX(0,inputs!$B$31*(O1385-inputs!$B$30)))</f>
        <v>45077.074018624968</v>
      </c>
      <c r="Q1385" s="26">
        <f t="shared" si="276"/>
        <v>59433.333333333336</v>
      </c>
      <c r="R1385" s="25">
        <f>MAX(0,P1385*(1+inputs!$B$33)-MAX(0,inputs!$B$31*(Q1385-inputs!$B$30)))</f>
        <v>42220.790128904337</v>
      </c>
      <c r="S1385" s="26">
        <f t="shared" si="277"/>
        <v>72577.777777777781</v>
      </c>
      <c r="T1385" s="25">
        <f>MAX(0,R1385*(1+inputs!$B$33)-MAX(0,inputs!$B$31*(S1385-inputs!$B$30)))</f>
        <v>38138.661980837896</v>
      </c>
      <c r="U1385" s="26">
        <f t="shared" si="278"/>
        <v>85722.222222222219</v>
      </c>
      <c r="V1385" s="25">
        <f>MAX(0,T1385*(1+inputs!$B$33)-MAX(0,inputs!$B$31*(U1385-inputs!$B$30)))</f>
        <v>32812.301910550457</v>
      </c>
      <c r="W1385" s="26">
        <f t="shared" si="279"/>
        <v>98866.666666666672</v>
      </c>
      <c r="X1385" s="25">
        <f>MAX(0,V1385*(1+inputs!$B$33)-MAX(0,inputs!$B$31*(W1385-inputs!$B$30)))</f>
        <v>26223.046439208709</v>
      </c>
      <c r="Y1385" s="26">
        <f t="shared" si="280"/>
        <v>112011.11111111111</v>
      </c>
      <c r="Z1385" s="25">
        <f>MAX(0,X1385*(1+inputs!$B$33)-MAX(0,inputs!$B$31*(Y1385-inputs!$B$30)))</f>
        <v>18351.952135796837</v>
      </c>
      <c r="AA1385" s="25">
        <f>MAX(0,Y1385*(1+inputs!$B$33)-MAX(0,inputs!$B$31*(Z1385-inputs!$B$30)))</f>
        <v>113691.27777777777</v>
      </c>
      <c r="AB1385" s="26">
        <f t="shared" si="281"/>
        <v>138300</v>
      </c>
      <c r="AC1385" s="25">
        <f>MAX(0,AA1385*(1+inputs!$B$33)-MAX(0,inputs!$B$31*(AB1385-inputs!$B$30)))</f>
        <v>104766.20694444442</v>
      </c>
      <c r="AD1385" s="26">
        <f>IF(inputs!$B$27="YES",MAX(0,inputs!$B$31*(AB1385-inputs!$B$30)),0)</f>
        <v>0</v>
      </c>
      <c r="AE1385" s="3">
        <f t="shared" si="282"/>
        <v>57830.05</v>
      </c>
      <c r="AF1385" s="1">
        <f t="shared" si="285"/>
        <v>0.47</v>
      </c>
      <c r="AG1385" s="8">
        <f t="shared" si="283"/>
        <v>80469.95</v>
      </c>
    </row>
    <row r="1386" spans="1:33" x14ac:dyDescent="0.2">
      <c r="A1386" s="11">
        <f t="shared" si="284"/>
        <v>138400</v>
      </c>
      <c r="B1386" s="15">
        <f>inputs!$C$3-MAX(0,MIN((calculations!A1386-inputs!$B$8)*0.5,inputs!$C$3))+IF(AND(inputs!$B$23="YES",A1386&lt;=inputs!$B$25),inputs!$B$24,0)</f>
        <v>0</v>
      </c>
      <c r="C1386" s="15">
        <f>MAX(0,MIN(A1386-B1386,inputs!$C$4)*inputs!$B$3)</f>
        <v>7540.2000000000007</v>
      </c>
      <c r="D1386" s="16">
        <f>MAX(0,(MIN(A1386,inputs!$C$5)-(inputs!$C$4+B1386))*inputs!$B$4)</f>
        <v>34975.599999999999</v>
      </c>
      <c r="E1386" s="16">
        <f>MAX(0, (calculations!A1386-inputs!$C$5)*inputs!$B$5)</f>
        <v>5967</v>
      </c>
      <c r="F1386" s="19">
        <f>MAX(0,inputs!$B$13*(MIN(calculations!A1386,inputs!$C$14)-inputs!$C$13))+MAX(0,inputs!$B$14*(calculations!A1386-inputs!$C$14))</f>
        <v>6757.85</v>
      </c>
      <c r="G1386" s="22">
        <f>MAX(MIN((calculations!A1386-inputs!$B$21)/10000,100%),0) * inputs!$B$18</f>
        <v>2636.4</v>
      </c>
      <c r="H1386" s="22">
        <f>IF(AND(inputs!$B$35="YES", calculations!A1386&gt;=inputs!$B$36,calculations!A1386&lt;inputs!$B$37),inputs!$B$38*MIN(2,inputs!$B$17),0)</f>
        <v>0</v>
      </c>
      <c r="I1386" s="25">
        <f>MIN(inputs!$B$32,A1386)</f>
        <v>20000</v>
      </c>
      <c r="J1386" s="25">
        <f>inputs!$B$29*(1+inputs!$B$33)-MAX(0,inputs!$B$31*(I1386-inputs!$B$30))</f>
        <v>46486.999999999993</v>
      </c>
      <c r="K1386" s="26">
        <f t="shared" si="273"/>
        <v>20000</v>
      </c>
      <c r="L1386" s="25">
        <f>MAX(0,J1386*(1+inputs!$B$33)-MAX(0,inputs!$B$31*(K1386-inputs!$B$30)))</f>
        <v>47184.304999999986</v>
      </c>
      <c r="M1386" s="26">
        <f t="shared" si="274"/>
        <v>33155.555555555555</v>
      </c>
      <c r="N1386" s="25">
        <f>MAX(0,L1386*(1+inputs!$B$33)-MAX(0,inputs!$B$31*(M1386-inputs!$B$30)))</f>
        <v>46724.629574999977</v>
      </c>
      <c r="O1386" s="26">
        <f t="shared" si="275"/>
        <v>46311.111111111109</v>
      </c>
      <c r="P1386" s="25">
        <f>MAX(0,N1386*(1+inputs!$B$33)-MAX(0,inputs!$B$31*(O1386-inputs!$B$30)))</f>
        <v>45074.059018624968</v>
      </c>
      <c r="Q1386" s="26">
        <f t="shared" si="276"/>
        <v>59466.666666666664</v>
      </c>
      <c r="R1386" s="25">
        <f>MAX(0,P1386*(1+inputs!$B$33)-MAX(0,inputs!$B$31*(Q1386-inputs!$B$30)))</f>
        <v>42214.729903904336</v>
      </c>
      <c r="S1386" s="26">
        <f t="shared" si="277"/>
        <v>72622.222222222219</v>
      </c>
      <c r="T1386" s="25">
        <f>MAX(0,R1386*(1+inputs!$B$33)-MAX(0,inputs!$B$31*(S1386-inputs!$B$30)))</f>
        <v>38128.510852462896</v>
      </c>
      <c r="U1386" s="26">
        <f t="shared" si="278"/>
        <v>85777.777777777781</v>
      </c>
      <c r="V1386" s="25">
        <f>MAX(0,T1386*(1+inputs!$B$33)-MAX(0,inputs!$B$31*(U1386-inputs!$B$30)))</f>
        <v>32796.998515249834</v>
      </c>
      <c r="W1386" s="26">
        <f t="shared" si="279"/>
        <v>98933.333333333328</v>
      </c>
      <c r="X1386" s="25">
        <f>MAX(0,V1386*(1+inputs!$B$33)-MAX(0,inputs!$B$31*(W1386-inputs!$B$30)))</f>
        <v>26201.513492978582</v>
      </c>
      <c r="Y1386" s="26">
        <f t="shared" si="280"/>
        <v>112088.88888888889</v>
      </c>
      <c r="Z1386" s="25">
        <f>MAX(0,X1386*(1+inputs!$B$33)-MAX(0,inputs!$B$31*(Y1386-inputs!$B$30)))</f>
        <v>18323.096195373255</v>
      </c>
      <c r="AA1386" s="25">
        <f>MAX(0,Y1386*(1+inputs!$B$33)-MAX(0,inputs!$B$31*(Z1386-inputs!$B$30)))</f>
        <v>113770.22222222222</v>
      </c>
      <c r="AB1386" s="26">
        <f t="shared" si="281"/>
        <v>138400</v>
      </c>
      <c r="AC1386" s="25">
        <f>MAX(0,AA1386*(1+inputs!$B$33)-MAX(0,inputs!$B$31*(AB1386-inputs!$B$30)))</f>
        <v>104837.33555555553</v>
      </c>
      <c r="AD1386" s="26">
        <f>IF(inputs!$B$27="YES",MAX(0,inputs!$B$31*(AB1386-inputs!$B$30)),0)</f>
        <v>0</v>
      </c>
      <c r="AE1386" s="3">
        <f t="shared" si="282"/>
        <v>57877.05</v>
      </c>
      <c r="AF1386" s="1">
        <f t="shared" si="285"/>
        <v>0.47</v>
      </c>
      <c r="AG1386" s="8">
        <f t="shared" si="283"/>
        <v>80522.95</v>
      </c>
    </row>
    <row r="1387" spans="1:33" x14ac:dyDescent="0.2">
      <c r="A1387" s="11">
        <f t="shared" si="284"/>
        <v>138500</v>
      </c>
      <c r="B1387" s="15">
        <f>inputs!$C$3-MAX(0,MIN((calculations!A1387-inputs!$B$8)*0.5,inputs!$C$3))+IF(AND(inputs!$B$23="YES",A1387&lt;=inputs!$B$25),inputs!$B$24,0)</f>
        <v>0</v>
      </c>
      <c r="C1387" s="15">
        <f>MAX(0,MIN(A1387-B1387,inputs!$C$4)*inputs!$B$3)</f>
        <v>7540.2000000000007</v>
      </c>
      <c r="D1387" s="16">
        <f>MAX(0,(MIN(A1387,inputs!$C$5)-(inputs!$C$4+B1387))*inputs!$B$4)</f>
        <v>34975.599999999999</v>
      </c>
      <c r="E1387" s="16">
        <f>MAX(0, (calculations!A1387-inputs!$C$5)*inputs!$B$5)</f>
        <v>6012</v>
      </c>
      <c r="F1387" s="19">
        <f>MAX(0,inputs!$B$13*(MIN(calculations!A1387,inputs!$C$14)-inputs!$C$13))+MAX(0,inputs!$B$14*(calculations!A1387-inputs!$C$14))</f>
        <v>6759.85</v>
      </c>
      <c r="G1387" s="22">
        <f>MAX(MIN((calculations!A1387-inputs!$B$21)/10000,100%),0) * inputs!$B$18</f>
        <v>2636.4</v>
      </c>
      <c r="H1387" s="22">
        <f>IF(AND(inputs!$B$35="YES", calculations!A1387&gt;=inputs!$B$36,calculations!A1387&lt;inputs!$B$37),inputs!$B$38*MIN(2,inputs!$B$17),0)</f>
        <v>0</v>
      </c>
      <c r="I1387" s="25">
        <f>MIN(inputs!$B$32,A1387)</f>
        <v>20000</v>
      </c>
      <c r="J1387" s="25">
        <f>inputs!$B$29*(1+inputs!$B$33)-MAX(0,inputs!$B$31*(I1387-inputs!$B$30))</f>
        <v>46486.999999999993</v>
      </c>
      <c r="K1387" s="26">
        <f t="shared" si="273"/>
        <v>20000</v>
      </c>
      <c r="L1387" s="25">
        <f>MAX(0,J1387*(1+inputs!$B$33)-MAX(0,inputs!$B$31*(K1387-inputs!$B$30)))</f>
        <v>47184.304999999986</v>
      </c>
      <c r="M1387" s="26">
        <f t="shared" si="274"/>
        <v>33166.666666666664</v>
      </c>
      <c r="N1387" s="25">
        <f>MAX(0,L1387*(1+inputs!$B$33)-MAX(0,inputs!$B$31*(M1387-inputs!$B$30)))</f>
        <v>46723.629574999977</v>
      </c>
      <c r="O1387" s="26">
        <f t="shared" si="275"/>
        <v>46333.333333333328</v>
      </c>
      <c r="P1387" s="25">
        <f>MAX(0,N1387*(1+inputs!$B$33)-MAX(0,inputs!$B$31*(O1387-inputs!$B$30)))</f>
        <v>45071.044018624969</v>
      </c>
      <c r="Q1387" s="26">
        <f t="shared" si="276"/>
        <v>59500</v>
      </c>
      <c r="R1387" s="25">
        <f>MAX(0,P1387*(1+inputs!$B$33)-MAX(0,inputs!$B$31*(Q1387-inputs!$B$30)))</f>
        <v>42208.669678904334</v>
      </c>
      <c r="S1387" s="26">
        <f t="shared" si="277"/>
        <v>72666.666666666657</v>
      </c>
      <c r="T1387" s="25">
        <f>MAX(0,R1387*(1+inputs!$B$33)-MAX(0,inputs!$B$31*(S1387-inputs!$B$30)))</f>
        <v>38118.359724087903</v>
      </c>
      <c r="U1387" s="26">
        <f t="shared" si="278"/>
        <v>85833.333333333328</v>
      </c>
      <c r="V1387" s="25">
        <f>MAX(0,T1387*(1+inputs!$B$33)-MAX(0,inputs!$B$31*(U1387-inputs!$B$30)))</f>
        <v>32781.695119949218</v>
      </c>
      <c r="W1387" s="26">
        <f t="shared" si="279"/>
        <v>99000</v>
      </c>
      <c r="X1387" s="25">
        <f>MAX(0,V1387*(1+inputs!$B$33)-MAX(0,inputs!$B$31*(W1387-inputs!$B$30)))</f>
        <v>26179.980546748451</v>
      </c>
      <c r="Y1387" s="26">
        <f t="shared" si="280"/>
        <v>112166.66666666667</v>
      </c>
      <c r="Z1387" s="25">
        <f>MAX(0,X1387*(1+inputs!$B$33)-MAX(0,inputs!$B$31*(Y1387-inputs!$B$30)))</f>
        <v>18294.240254949676</v>
      </c>
      <c r="AA1387" s="25">
        <f>MAX(0,Y1387*(1+inputs!$B$33)-MAX(0,inputs!$B$31*(Z1387-inputs!$B$30)))</f>
        <v>113849.16666666666</v>
      </c>
      <c r="AB1387" s="26">
        <f t="shared" si="281"/>
        <v>138500</v>
      </c>
      <c r="AC1387" s="25">
        <f>MAX(0,AA1387*(1+inputs!$B$33)-MAX(0,inputs!$B$31*(AB1387-inputs!$B$30)))</f>
        <v>104908.46416666664</v>
      </c>
      <c r="AD1387" s="26">
        <f>IF(inputs!$B$27="YES",MAX(0,inputs!$B$31*(AB1387-inputs!$B$30)),0)</f>
        <v>0</v>
      </c>
      <c r="AE1387" s="3">
        <f t="shared" si="282"/>
        <v>57924.05</v>
      </c>
      <c r="AF1387" s="1">
        <f t="shared" si="285"/>
        <v>0.47</v>
      </c>
      <c r="AG1387" s="8">
        <f t="shared" si="283"/>
        <v>80575.95</v>
      </c>
    </row>
    <row r="1388" spans="1:33" x14ac:dyDescent="0.2">
      <c r="A1388" s="11">
        <f t="shared" si="284"/>
        <v>138600</v>
      </c>
      <c r="B1388" s="15">
        <f>inputs!$C$3-MAX(0,MIN((calculations!A1388-inputs!$B$8)*0.5,inputs!$C$3))+IF(AND(inputs!$B$23="YES",A1388&lt;=inputs!$B$25),inputs!$B$24,0)</f>
        <v>0</v>
      </c>
      <c r="C1388" s="15">
        <f>MAX(0,MIN(A1388-B1388,inputs!$C$4)*inputs!$B$3)</f>
        <v>7540.2000000000007</v>
      </c>
      <c r="D1388" s="16">
        <f>MAX(0,(MIN(A1388,inputs!$C$5)-(inputs!$C$4+B1388))*inputs!$B$4)</f>
        <v>34975.599999999999</v>
      </c>
      <c r="E1388" s="16">
        <f>MAX(0, (calculations!A1388-inputs!$C$5)*inputs!$B$5)</f>
        <v>6057</v>
      </c>
      <c r="F1388" s="19">
        <f>MAX(0,inputs!$B$13*(MIN(calculations!A1388,inputs!$C$14)-inputs!$C$13))+MAX(0,inputs!$B$14*(calculations!A1388-inputs!$C$14))</f>
        <v>6761.85</v>
      </c>
      <c r="G1388" s="22">
        <f>MAX(MIN((calculations!A1388-inputs!$B$21)/10000,100%),0) * inputs!$B$18</f>
        <v>2636.4</v>
      </c>
      <c r="H1388" s="22">
        <f>IF(AND(inputs!$B$35="YES", calculations!A1388&gt;=inputs!$B$36,calculations!A1388&lt;inputs!$B$37),inputs!$B$38*MIN(2,inputs!$B$17),0)</f>
        <v>0</v>
      </c>
      <c r="I1388" s="25">
        <f>MIN(inputs!$B$32,A1388)</f>
        <v>20000</v>
      </c>
      <c r="J1388" s="25">
        <f>inputs!$B$29*(1+inputs!$B$33)-MAX(0,inputs!$B$31*(I1388-inputs!$B$30))</f>
        <v>46486.999999999993</v>
      </c>
      <c r="K1388" s="26">
        <f t="shared" si="273"/>
        <v>20000</v>
      </c>
      <c r="L1388" s="25">
        <f>MAX(0,J1388*(1+inputs!$B$33)-MAX(0,inputs!$B$31*(K1388-inputs!$B$30)))</f>
        <v>47184.304999999986</v>
      </c>
      <c r="M1388" s="26">
        <f t="shared" si="274"/>
        <v>33177.777777777781</v>
      </c>
      <c r="N1388" s="25">
        <f>MAX(0,L1388*(1+inputs!$B$33)-MAX(0,inputs!$B$31*(M1388-inputs!$B$30)))</f>
        <v>46722.629574999977</v>
      </c>
      <c r="O1388" s="26">
        <f t="shared" si="275"/>
        <v>46355.555555555555</v>
      </c>
      <c r="P1388" s="25">
        <f>MAX(0,N1388*(1+inputs!$B$33)-MAX(0,inputs!$B$31*(O1388-inputs!$B$30)))</f>
        <v>45068.029018624969</v>
      </c>
      <c r="Q1388" s="26">
        <f t="shared" si="276"/>
        <v>59533.333333333336</v>
      </c>
      <c r="R1388" s="25">
        <f>MAX(0,P1388*(1+inputs!$B$33)-MAX(0,inputs!$B$31*(Q1388-inputs!$B$30)))</f>
        <v>42202.609453904341</v>
      </c>
      <c r="S1388" s="26">
        <f t="shared" si="277"/>
        <v>72711.111111111109</v>
      </c>
      <c r="T1388" s="25">
        <f>MAX(0,R1388*(1+inputs!$B$33)-MAX(0,inputs!$B$31*(S1388-inputs!$B$30)))</f>
        <v>38108.208595712902</v>
      </c>
      <c r="U1388" s="26">
        <f t="shared" si="278"/>
        <v>85888.888888888891</v>
      </c>
      <c r="V1388" s="25">
        <f>MAX(0,T1388*(1+inputs!$B$33)-MAX(0,inputs!$B$31*(U1388-inputs!$B$30)))</f>
        <v>32766.391724648591</v>
      </c>
      <c r="W1388" s="26">
        <f t="shared" si="279"/>
        <v>99066.666666666672</v>
      </c>
      <c r="X1388" s="25">
        <f>MAX(0,V1388*(1+inputs!$B$33)-MAX(0,inputs!$B$31*(W1388-inputs!$B$30)))</f>
        <v>26158.447600518317</v>
      </c>
      <c r="Y1388" s="26">
        <f t="shared" si="280"/>
        <v>112244.44444444444</v>
      </c>
      <c r="Z1388" s="25">
        <f>MAX(0,X1388*(1+inputs!$B$33)-MAX(0,inputs!$B$31*(Y1388-inputs!$B$30)))</f>
        <v>18265.384314526091</v>
      </c>
      <c r="AA1388" s="25">
        <f>MAX(0,Y1388*(1+inputs!$B$33)-MAX(0,inputs!$B$31*(Z1388-inputs!$B$30)))</f>
        <v>113928.11111111109</v>
      </c>
      <c r="AB1388" s="26">
        <f t="shared" si="281"/>
        <v>138600</v>
      </c>
      <c r="AC1388" s="25">
        <f>MAX(0,AA1388*(1+inputs!$B$33)-MAX(0,inputs!$B$31*(AB1388-inputs!$B$30)))</f>
        <v>104979.59277777775</v>
      </c>
      <c r="AD1388" s="26">
        <f>IF(inputs!$B$27="YES",MAX(0,inputs!$B$31*(AB1388-inputs!$B$30)),0)</f>
        <v>0</v>
      </c>
      <c r="AE1388" s="3">
        <f t="shared" si="282"/>
        <v>57971.05</v>
      </c>
      <c r="AF1388" s="1">
        <f t="shared" si="285"/>
        <v>0.47</v>
      </c>
      <c r="AG1388" s="8">
        <f t="shared" si="283"/>
        <v>80628.95</v>
      </c>
    </row>
    <row r="1389" spans="1:33" x14ac:dyDescent="0.2">
      <c r="A1389" s="11">
        <f t="shared" si="284"/>
        <v>138700</v>
      </c>
      <c r="B1389" s="15">
        <f>inputs!$C$3-MAX(0,MIN((calculations!A1389-inputs!$B$8)*0.5,inputs!$C$3))+IF(AND(inputs!$B$23="YES",A1389&lt;=inputs!$B$25),inputs!$B$24,0)</f>
        <v>0</v>
      </c>
      <c r="C1389" s="15">
        <f>MAX(0,MIN(A1389-B1389,inputs!$C$4)*inputs!$B$3)</f>
        <v>7540.2000000000007</v>
      </c>
      <c r="D1389" s="16">
        <f>MAX(0,(MIN(A1389,inputs!$C$5)-(inputs!$C$4+B1389))*inputs!$B$4)</f>
        <v>34975.599999999999</v>
      </c>
      <c r="E1389" s="16">
        <f>MAX(0, (calculations!A1389-inputs!$C$5)*inputs!$B$5)</f>
        <v>6102</v>
      </c>
      <c r="F1389" s="19">
        <f>MAX(0,inputs!$B$13*(MIN(calculations!A1389,inputs!$C$14)-inputs!$C$13))+MAX(0,inputs!$B$14*(calculations!A1389-inputs!$C$14))</f>
        <v>6763.85</v>
      </c>
      <c r="G1389" s="22">
        <f>MAX(MIN((calculations!A1389-inputs!$B$21)/10000,100%),0) * inputs!$B$18</f>
        <v>2636.4</v>
      </c>
      <c r="H1389" s="22">
        <f>IF(AND(inputs!$B$35="YES", calculations!A1389&gt;=inputs!$B$36,calculations!A1389&lt;inputs!$B$37),inputs!$B$38*MIN(2,inputs!$B$17),0)</f>
        <v>0</v>
      </c>
      <c r="I1389" s="25">
        <f>MIN(inputs!$B$32,A1389)</f>
        <v>20000</v>
      </c>
      <c r="J1389" s="25">
        <f>inputs!$B$29*(1+inputs!$B$33)-MAX(0,inputs!$B$31*(I1389-inputs!$B$30))</f>
        <v>46486.999999999993</v>
      </c>
      <c r="K1389" s="26">
        <f t="shared" si="273"/>
        <v>20000</v>
      </c>
      <c r="L1389" s="25">
        <f>MAX(0,J1389*(1+inputs!$B$33)-MAX(0,inputs!$B$31*(K1389-inputs!$B$30)))</f>
        <v>47184.304999999986</v>
      </c>
      <c r="M1389" s="26">
        <f t="shared" si="274"/>
        <v>33188.888888888891</v>
      </c>
      <c r="N1389" s="25">
        <f>MAX(0,L1389*(1+inputs!$B$33)-MAX(0,inputs!$B$31*(M1389-inputs!$B$30)))</f>
        <v>46721.629574999977</v>
      </c>
      <c r="O1389" s="26">
        <f t="shared" si="275"/>
        <v>46377.777777777781</v>
      </c>
      <c r="P1389" s="25">
        <f>MAX(0,N1389*(1+inputs!$B$33)-MAX(0,inputs!$B$31*(O1389-inputs!$B$30)))</f>
        <v>45065.01401862497</v>
      </c>
      <c r="Q1389" s="26">
        <f t="shared" si="276"/>
        <v>59566.666666666664</v>
      </c>
      <c r="R1389" s="25">
        <f>MAX(0,P1389*(1+inputs!$B$33)-MAX(0,inputs!$B$31*(Q1389-inputs!$B$30)))</f>
        <v>42196.54922890434</v>
      </c>
      <c r="S1389" s="26">
        <f t="shared" si="277"/>
        <v>72755.555555555562</v>
      </c>
      <c r="T1389" s="25">
        <f>MAX(0,R1389*(1+inputs!$B$33)-MAX(0,inputs!$B$31*(S1389-inputs!$B$30)))</f>
        <v>38098.057467337901</v>
      </c>
      <c r="U1389" s="26">
        <f t="shared" si="278"/>
        <v>85944.444444444438</v>
      </c>
      <c r="V1389" s="25">
        <f>MAX(0,T1389*(1+inputs!$B$33)-MAX(0,inputs!$B$31*(U1389-inputs!$B$30)))</f>
        <v>32751.088329347967</v>
      </c>
      <c r="W1389" s="26">
        <f t="shared" si="279"/>
        <v>99133.333333333328</v>
      </c>
      <c r="X1389" s="25">
        <f>MAX(0,V1389*(1+inputs!$B$33)-MAX(0,inputs!$B$31*(W1389-inputs!$B$30)))</f>
        <v>26136.914654288183</v>
      </c>
      <c r="Y1389" s="26">
        <f t="shared" si="280"/>
        <v>112322.22222222222</v>
      </c>
      <c r="Z1389" s="25">
        <f>MAX(0,X1389*(1+inputs!$B$33)-MAX(0,inputs!$B$31*(Y1389-inputs!$B$30)))</f>
        <v>18236.528374102505</v>
      </c>
      <c r="AA1389" s="25">
        <f>MAX(0,Y1389*(1+inputs!$B$33)-MAX(0,inputs!$B$31*(Z1389-inputs!$B$30)))</f>
        <v>114007.05555555555</v>
      </c>
      <c r="AB1389" s="26">
        <f t="shared" si="281"/>
        <v>138700</v>
      </c>
      <c r="AC1389" s="25">
        <f>MAX(0,AA1389*(1+inputs!$B$33)-MAX(0,inputs!$B$31*(AB1389-inputs!$B$30)))</f>
        <v>105050.72138888887</v>
      </c>
      <c r="AD1389" s="26">
        <f>IF(inputs!$B$27="YES",MAX(0,inputs!$B$31*(AB1389-inputs!$B$30)),0)</f>
        <v>0</v>
      </c>
      <c r="AE1389" s="3">
        <f t="shared" si="282"/>
        <v>58018.05</v>
      </c>
      <c r="AF1389" s="1">
        <f t="shared" si="285"/>
        <v>0.47</v>
      </c>
      <c r="AG1389" s="8">
        <f t="shared" si="283"/>
        <v>80681.95</v>
      </c>
    </row>
    <row r="1390" spans="1:33" x14ac:dyDescent="0.2">
      <c r="A1390" s="11">
        <f t="shared" si="284"/>
        <v>138800</v>
      </c>
      <c r="B1390" s="15">
        <f>inputs!$C$3-MAX(0,MIN((calculations!A1390-inputs!$B$8)*0.5,inputs!$C$3))+IF(AND(inputs!$B$23="YES",A1390&lt;=inputs!$B$25),inputs!$B$24,0)</f>
        <v>0</v>
      </c>
      <c r="C1390" s="15">
        <f>MAX(0,MIN(A1390-B1390,inputs!$C$4)*inputs!$B$3)</f>
        <v>7540.2000000000007</v>
      </c>
      <c r="D1390" s="16">
        <f>MAX(0,(MIN(A1390,inputs!$C$5)-(inputs!$C$4+B1390))*inputs!$B$4)</f>
        <v>34975.599999999999</v>
      </c>
      <c r="E1390" s="16">
        <f>MAX(0, (calculations!A1390-inputs!$C$5)*inputs!$B$5)</f>
        <v>6147</v>
      </c>
      <c r="F1390" s="19">
        <f>MAX(0,inputs!$B$13*(MIN(calculations!A1390,inputs!$C$14)-inputs!$C$13))+MAX(0,inputs!$B$14*(calculations!A1390-inputs!$C$14))</f>
        <v>6765.85</v>
      </c>
      <c r="G1390" s="22">
        <f>MAX(MIN((calculations!A1390-inputs!$B$21)/10000,100%),0) * inputs!$B$18</f>
        <v>2636.4</v>
      </c>
      <c r="H1390" s="22">
        <f>IF(AND(inputs!$B$35="YES", calculations!A1390&gt;=inputs!$B$36,calculations!A1390&lt;inputs!$B$37),inputs!$B$38*MIN(2,inputs!$B$17),0)</f>
        <v>0</v>
      </c>
      <c r="I1390" s="25">
        <f>MIN(inputs!$B$32,A1390)</f>
        <v>20000</v>
      </c>
      <c r="J1390" s="25">
        <f>inputs!$B$29*(1+inputs!$B$33)-MAX(0,inputs!$B$31*(I1390-inputs!$B$30))</f>
        <v>46486.999999999993</v>
      </c>
      <c r="K1390" s="26">
        <f t="shared" si="273"/>
        <v>20000</v>
      </c>
      <c r="L1390" s="25">
        <f>MAX(0,J1390*(1+inputs!$B$33)-MAX(0,inputs!$B$31*(K1390-inputs!$B$30)))</f>
        <v>47184.304999999986</v>
      </c>
      <c r="M1390" s="26">
        <f t="shared" si="274"/>
        <v>33200</v>
      </c>
      <c r="N1390" s="25">
        <f>MAX(0,L1390*(1+inputs!$B$33)-MAX(0,inputs!$B$31*(M1390-inputs!$B$30)))</f>
        <v>46720.629574999977</v>
      </c>
      <c r="O1390" s="26">
        <f t="shared" si="275"/>
        <v>46400</v>
      </c>
      <c r="P1390" s="25">
        <f>MAX(0,N1390*(1+inputs!$B$33)-MAX(0,inputs!$B$31*(O1390-inputs!$B$30)))</f>
        <v>45061.999018624971</v>
      </c>
      <c r="Q1390" s="26">
        <f t="shared" si="276"/>
        <v>59600</v>
      </c>
      <c r="R1390" s="25">
        <f>MAX(0,P1390*(1+inputs!$B$33)-MAX(0,inputs!$B$31*(Q1390-inputs!$B$30)))</f>
        <v>42190.489003904338</v>
      </c>
      <c r="S1390" s="26">
        <f t="shared" si="277"/>
        <v>72800</v>
      </c>
      <c r="T1390" s="25">
        <f>MAX(0,R1390*(1+inputs!$B$33)-MAX(0,inputs!$B$31*(S1390-inputs!$B$30)))</f>
        <v>38087.906338962894</v>
      </c>
      <c r="U1390" s="26">
        <f t="shared" si="278"/>
        <v>86000</v>
      </c>
      <c r="V1390" s="25">
        <f>MAX(0,T1390*(1+inputs!$B$33)-MAX(0,inputs!$B$31*(U1390-inputs!$B$30)))</f>
        <v>32735.784934047337</v>
      </c>
      <c r="W1390" s="26">
        <f t="shared" si="279"/>
        <v>99200</v>
      </c>
      <c r="X1390" s="25">
        <f>MAX(0,V1390*(1+inputs!$B$33)-MAX(0,inputs!$B$31*(W1390-inputs!$B$30)))</f>
        <v>26115.381708058045</v>
      </c>
      <c r="Y1390" s="26">
        <f t="shared" si="280"/>
        <v>112400</v>
      </c>
      <c r="Z1390" s="25">
        <f>MAX(0,X1390*(1+inputs!$B$33)-MAX(0,inputs!$B$31*(Y1390-inputs!$B$30)))</f>
        <v>18207.672433678912</v>
      </c>
      <c r="AA1390" s="25">
        <f>MAX(0,Y1390*(1+inputs!$B$33)-MAX(0,inputs!$B$31*(Z1390-inputs!$B$30)))</f>
        <v>114085.99999999999</v>
      </c>
      <c r="AB1390" s="26">
        <f t="shared" si="281"/>
        <v>138800</v>
      </c>
      <c r="AC1390" s="25">
        <f>MAX(0,AA1390*(1+inputs!$B$33)-MAX(0,inputs!$B$31*(AB1390-inputs!$B$30)))</f>
        <v>105121.84999999998</v>
      </c>
      <c r="AD1390" s="26">
        <f>IF(inputs!$B$27="YES",MAX(0,inputs!$B$31*(AB1390-inputs!$B$30)),0)</f>
        <v>0</v>
      </c>
      <c r="AE1390" s="3">
        <f t="shared" si="282"/>
        <v>58065.05</v>
      </c>
      <c r="AF1390" s="1">
        <f t="shared" si="285"/>
        <v>0.47</v>
      </c>
      <c r="AG1390" s="8">
        <f t="shared" si="283"/>
        <v>80734.95</v>
      </c>
    </row>
    <row r="1391" spans="1:33" x14ac:dyDescent="0.2">
      <c r="A1391" s="11">
        <f t="shared" si="284"/>
        <v>138900</v>
      </c>
      <c r="B1391" s="15">
        <f>inputs!$C$3-MAX(0,MIN((calculations!A1391-inputs!$B$8)*0.5,inputs!$C$3))+IF(AND(inputs!$B$23="YES",A1391&lt;=inputs!$B$25),inputs!$B$24,0)</f>
        <v>0</v>
      </c>
      <c r="C1391" s="15">
        <f>MAX(0,MIN(A1391-B1391,inputs!$C$4)*inputs!$B$3)</f>
        <v>7540.2000000000007</v>
      </c>
      <c r="D1391" s="16">
        <f>MAX(0,(MIN(A1391,inputs!$C$5)-(inputs!$C$4+B1391))*inputs!$B$4)</f>
        <v>34975.599999999999</v>
      </c>
      <c r="E1391" s="16">
        <f>MAX(0, (calculations!A1391-inputs!$C$5)*inputs!$B$5)</f>
        <v>6192</v>
      </c>
      <c r="F1391" s="19">
        <f>MAX(0,inputs!$B$13*(MIN(calculations!A1391,inputs!$C$14)-inputs!$C$13))+MAX(0,inputs!$B$14*(calculations!A1391-inputs!$C$14))</f>
        <v>6767.85</v>
      </c>
      <c r="G1391" s="22">
        <f>MAX(MIN((calculations!A1391-inputs!$B$21)/10000,100%),0) * inputs!$B$18</f>
        <v>2636.4</v>
      </c>
      <c r="H1391" s="22">
        <f>IF(AND(inputs!$B$35="YES", calculations!A1391&gt;=inputs!$B$36,calculations!A1391&lt;inputs!$B$37),inputs!$B$38*MIN(2,inputs!$B$17),0)</f>
        <v>0</v>
      </c>
      <c r="I1391" s="25">
        <f>MIN(inputs!$B$32,A1391)</f>
        <v>20000</v>
      </c>
      <c r="J1391" s="25">
        <f>inputs!$B$29*(1+inputs!$B$33)-MAX(0,inputs!$B$31*(I1391-inputs!$B$30))</f>
        <v>46486.999999999993</v>
      </c>
      <c r="K1391" s="26">
        <f t="shared" si="273"/>
        <v>20000</v>
      </c>
      <c r="L1391" s="25">
        <f>MAX(0,J1391*(1+inputs!$B$33)-MAX(0,inputs!$B$31*(K1391-inputs!$B$30)))</f>
        <v>47184.304999999986</v>
      </c>
      <c r="M1391" s="26">
        <f t="shared" si="274"/>
        <v>33211.111111111109</v>
      </c>
      <c r="N1391" s="25">
        <f>MAX(0,L1391*(1+inputs!$B$33)-MAX(0,inputs!$B$31*(M1391-inputs!$B$30)))</f>
        <v>46719.629574999977</v>
      </c>
      <c r="O1391" s="26">
        <f t="shared" si="275"/>
        <v>46422.222222222219</v>
      </c>
      <c r="P1391" s="25">
        <f>MAX(0,N1391*(1+inputs!$B$33)-MAX(0,inputs!$B$31*(O1391-inputs!$B$30)))</f>
        <v>45058.984018624971</v>
      </c>
      <c r="Q1391" s="26">
        <f t="shared" si="276"/>
        <v>59633.333333333336</v>
      </c>
      <c r="R1391" s="25">
        <f>MAX(0,P1391*(1+inputs!$B$33)-MAX(0,inputs!$B$31*(Q1391-inputs!$B$30)))</f>
        <v>42184.428778904337</v>
      </c>
      <c r="S1391" s="26">
        <f t="shared" si="277"/>
        <v>72844.444444444438</v>
      </c>
      <c r="T1391" s="25">
        <f>MAX(0,R1391*(1+inputs!$B$33)-MAX(0,inputs!$B$31*(S1391-inputs!$B$30)))</f>
        <v>38077.755210587893</v>
      </c>
      <c r="U1391" s="26">
        <f t="shared" si="278"/>
        <v>86055.555555555562</v>
      </c>
      <c r="V1391" s="25">
        <f>MAX(0,T1391*(1+inputs!$B$33)-MAX(0,inputs!$B$31*(U1391-inputs!$B$30)))</f>
        <v>32720.481538746702</v>
      </c>
      <c r="W1391" s="26">
        <f t="shared" si="279"/>
        <v>99266.666666666672</v>
      </c>
      <c r="X1391" s="25">
        <f>MAX(0,V1391*(1+inputs!$B$33)-MAX(0,inputs!$B$31*(W1391-inputs!$B$30)))</f>
        <v>26093.848761827896</v>
      </c>
      <c r="Y1391" s="26">
        <f t="shared" si="280"/>
        <v>112477.77777777778</v>
      </c>
      <c r="Z1391" s="25">
        <f>MAX(0,X1391*(1+inputs!$B$33)-MAX(0,inputs!$B$31*(Y1391-inputs!$B$30)))</f>
        <v>18178.816493255312</v>
      </c>
      <c r="AA1391" s="25">
        <f>MAX(0,Y1391*(1+inputs!$B$33)-MAX(0,inputs!$B$31*(Z1391-inputs!$B$30)))</f>
        <v>114164.94444444444</v>
      </c>
      <c r="AB1391" s="26">
        <f t="shared" si="281"/>
        <v>138900</v>
      </c>
      <c r="AC1391" s="25">
        <f>MAX(0,AA1391*(1+inputs!$B$33)-MAX(0,inputs!$B$31*(AB1391-inputs!$B$30)))</f>
        <v>105192.97861111109</v>
      </c>
      <c r="AD1391" s="26">
        <f>IF(inputs!$B$27="YES",MAX(0,inputs!$B$31*(AB1391-inputs!$B$30)),0)</f>
        <v>0</v>
      </c>
      <c r="AE1391" s="3">
        <f t="shared" si="282"/>
        <v>58112.05</v>
      </c>
      <c r="AF1391" s="1">
        <f t="shared" si="285"/>
        <v>0.47</v>
      </c>
      <c r="AG1391" s="8">
        <f t="shared" si="283"/>
        <v>80787.95</v>
      </c>
    </row>
    <row r="1392" spans="1:33" x14ac:dyDescent="0.2">
      <c r="A1392" s="11">
        <f t="shared" si="284"/>
        <v>139000</v>
      </c>
      <c r="B1392" s="15">
        <f>inputs!$C$3-MAX(0,MIN((calculations!A1392-inputs!$B$8)*0.5,inputs!$C$3))+IF(AND(inputs!$B$23="YES",A1392&lt;=inputs!$B$25),inputs!$B$24,0)</f>
        <v>0</v>
      </c>
      <c r="C1392" s="15">
        <f>MAX(0,MIN(A1392-B1392,inputs!$C$4)*inputs!$B$3)</f>
        <v>7540.2000000000007</v>
      </c>
      <c r="D1392" s="16">
        <f>MAX(0,(MIN(A1392,inputs!$C$5)-(inputs!$C$4+B1392))*inputs!$B$4)</f>
        <v>34975.599999999999</v>
      </c>
      <c r="E1392" s="16">
        <f>MAX(0, (calculations!A1392-inputs!$C$5)*inputs!$B$5)</f>
        <v>6237</v>
      </c>
      <c r="F1392" s="19">
        <f>MAX(0,inputs!$B$13*(MIN(calculations!A1392,inputs!$C$14)-inputs!$C$13))+MAX(0,inputs!$B$14*(calculations!A1392-inputs!$C$14))</f>
        <v>6769.85</v>
      </c>
      <c r="G1392" s="22">
        <f>MAX(MIN((calculations!A1392-inputs!$B$21)/10000,100%),0) * inputs!$B$18</f>
        <v>2636.4</v>
      </c>
      <c r="H1392" s="22">
        <f>IF(AND(inputs!$B$35="YES", calculations!A1392&gt;=inputs!$B$36,calculations!A1392&lt;inputs!$B$37),inputs!$B$38*MIN(2,inputs!$B$17),0)</f>
        <v>0</v>
      </c>
      <c r="I1392" s="25">
        <f>MIN(inputs!$B$32,A1392)</f>
        <v>20000</v>
      </c>
      <c r="J1392" s="25">
        <f>inputs!$B$29*(1+inputs!$B$33)-MAX(0,inputs!$B$31*(I1392-inputs!$B$30))</f>
        <v>46486.999999999993</v>
      </c>
      <c r="K1392" s="26">
        <f t="shared" si="273"/>
        <v>20000</v>
      </c>
      <c r="L1392" s="25">
        <f>MAX(0,J1392*(1+inputs!$B$33)-MAX(0,inputs!$B$31*(K1392-inputs!$B$30)))</f>
        <v>47184.304999999986</v>
      </c>
      <c r="M1392" s="26">
        <f t="shared" si="274"/>
        <v>33222.222222222219</v>
      </c>
      <c r="N1392" s="25">
        <f>MAX(0,L1392*(1+inputs!$B$33)-MAX(0,inputs!$B$31*(M1392-inputs!$B$30)))</f>
        <v>46718.629574999977</v>
      </c>
      <c r="O1392" s="26">
        <f t="shared" si="275"/>
        <v>46444.444444444445</v>
      </c>
      <c r="P1392" s="25">
        <f>MAX(0,N1392*(1+inputs!$B$33)-MAX(0,inputs!$B$31*(O1392-inputs!$B$30)))</f>
        <v>45055.969018624972</v>
      </c>
      <c r="Q1392" s="26">
        <f t="shared" si="276"/>
        <v>59666.666666666664</v>
      </c>
      <c r="R1392" s="25">
        <f>MAX(0,P1392*(1+inputs!$B$33)-MAX(0,inputs!$B$31*(Q1392-inputs!$B$30)))</f>
        <v>42178.368553904336</v>
      </c>
      <c r="S1392" s="26">
        <f t="shared" si="277"/>
        <v>72888.888888888891</v>
      </c>
      <c r="T1392" s="25">
        <f>MAX(0,R1392*(1+inputs!$B$33)-MAX(0,inputs!$B$31*(S1392-inputs!$B$30)))</f>
        <v>38067.604082212893</v>
      </c>
      <c r="U1392" s="26">
        <f t="shared" si="278"/>
        <v>86111.111111111109</v>
      </c>
      <c r="V1392" s="25">
        <f>MAX(0,T1392*(1+inputs!$B$33)-MAX(0,inputs!$B$31*(U1392-inputs!$B$30)))</f>
        <v>32705.178143446083</v>
      </c>
      <c r="W1392" s="26">
        <f t="shared" si="279"/>
        <v>99333.333333333328</v>
      </c>
      <c r="X1392" s="25">
        <f>MAX(0,V1392*(1+inputs!$B$33)-MAX(0,inputs!$B$31*(W1392-inputs!$B$30)))</f>
        <v>26072.315815597769</v>
      </c>
      <c r="Y1392" s="26">
        <f t="shared" si="280"/>
        <v>112555.55555555556</v>
      </c>
      <c r="Z1392" s="25">
        <f>MAX(0,X1392*(1+inputs!$B$33)-MAX(0,inputs!$B$31*(Y1392-inputs!$B$30)))</f>
        <v>18149.960552831733</v>
      </c>
      <c r="AA1392" s="25">
        <f>MAX(0,Y1392*(1+inputs!$B$33)-MAX(0,inputs!$B$31*(Z1392-inputs!$B$30)))</f>
        <v>114243.88888888889</v>
      </c>
      <c r="AB1392" s="26">
        <f t="shared" si="281"/>
        <v>139000</v>
      </c>
      <c r="AC1392" s="25">
        <f>MAX(0,AA1392*(1+inputs!$B$33)-MAX(0,inputs!$B$31*(AB1392-inputs!$B$30)))</f>
        <v>105264.10722222221</v>
      </c>
      <c r="AD1392" s="26">
        <f>IF(inputs!$B$27="YES",MAX(0,inputs!$B$31*(AB1392-inputs!$B$30)),0)</f>
        <v>0</v>
      </c>
      <c r="AE1392" s="3">
        <f t="shared" si="282"/>
        <v>58159.05</v>
      </c>
      <c r="AF1392" s="1">
        <f t="shared" si="285"/>
        <v>0.47</v>
      </c>
      <c r="AG1392" s="8">
        <f t="shared" si="283"/>
        <v>80840.95</v>
      </c>
    </row>
    <row r="1393" spans="1:33" x14ac:dyDescent="0.2">
      <c r="A1393" s="11">
        <f t="shared" si="284"/>
        <v>139100</v>
      </c>
      <c r="B1393" s="15">
        <f>inputs!$C$3-MAX(0,MIN((calculations!A1393-inputs!$B$8)*0.5,inputs!$C$3))+IF(AND(inputs!$B$23="YES",A1393&lt;=inputs!$B$25),inputs!$B$24,0)</f>
        <v>0</v>
      </c>
      <c r="C1393" s="15">
        <f>MAX(0,MIN(A1393-B1393,inputs!$C$4)*inputs!$B$3)</f>
        <v>7540.2000000000007</v>
      </c>
      <c r="D1393" s="16">
        <f>MAX(0,(MIN(A1393,inputs!$C$5)-(inputs!$C$4+B1393))*inputs!$B$4)</f>
        <v>34975.599999999999</v>
      </c>
      <c r="E1393" s="16">
        <f>MAX(0, (calculations!A1393-inputs!$C$5)*inputs!$B$5)</f>
        <v>6282</v>
      </c>
      <c r="F1393" s="19">
        <f>MAX(0,inputs!$B$13*(MIN(calculations!A1393,inputs!$C$14)-inputs!$C$13))+MAX(0,inputs!$B$14*(calculations!A1393-inputs!$C$14))</f>
        <v>6771.85</v>
      </c>
      <c r="G1393" s="22">
        <f>MAX(MIN((calculations!A1393-inputs!$B$21)/10000,100%),0) * inputs!$B$18</f>
        <v>2636.4</v>
      </c>
      <c r="H1393" s="22">
        <f>IF(AND(inputs!$B$35="YES", calculations!A1393&gt;=inputs!$B$36,calculations!A1393&lt;inputs!$B$37),inputs!$B$38*MIN(2,inputs!$B$17),0)</f>
        <v>0</v>
      </c>
      <c r="I1393" s="25">
        <f>MIN(inputs!$B$32,A1393)</f>
        <v>20000</v>
      </c>
      <c r="J1393" s="25">
        <f>inputs!$B$29*(1+inputs!$B$33)-MAX(0,inputs!$B$31*(I1393-inputs!$B$30))</f>
        <v>46486.999999999993</v>
      </c>
      <c r="K1393" s="26">
        <f t="shared" si="273"/>
        <v>20000</v>
      </c>
      <c r="L1393" s="25">
        <f>MAX(0,J1393*(1+inputs!$B$33)-MAX(0,inputs!$B$31*(K1393-inputs!$B$30)))</f>
        <v>47184.304999999986</v>
      </c>
      <c r="M1393" s="26">
        <f t="shared" si="274"/>
        <v>33233.333333333336</v>
      </c>
      <c r="N1393" s="25">
        <f>MAX(0,L1393*(1+inputs!$B$33)-MAX(0,inputs!$B$31*(M1393-inputs!$B$30)))</f>
        <v>46717.629574999977</v>
      </c>
      <c r="O1393" s="26">
        <f t="shared" si="275"/>
        <v>46466.666666666672</v>
      </c>
      <c r="P1393" s="25">
        <f>MAX(0,N1393*(1+inputs!$B$33)-MAX(0,inputs!$B$31*(O1393-inputs!$B$30)))</f>
        <v>45052.954018624972</v>
      </c>
      <c r="Q1393" s="26">
        <f t="shared" si="276"/>
        <v>59700</v>
      </c>
      <c r="R1393" s="25">
        <f>MAX(0,P1393*(1+inputs!$B$33)-MAX(0,inputs!$B$31*(Q1393-inputs!$B$30)))</f>
        <v>42172.308328904342</v>
      </c>
      <c r="S1393" s="26">
        <f t="shared" si="277"/>
        <v>72933.333333333343</v>
      </c>
      <c r="T1393" s="25">
        <f>MAX(0,R1393*(1+inputs!$B$33)-MAX(0,inputs!$B$31*(S1393-inputs!$B$30)))</f>
        <v>38057.452953837899</v>
      </c>
      <c r="U1393" s="26">
        <f t="shared" si="278"/>
        <v>86166.666666666672</v>
      </c>
      <c r="V1393" s="25">
        <f>MAX(0,T1393*(1+inputs!$B$33)-MAX(0,inputs!$B$31*(U1393-inputs!$B$30)))</f>
        <v>32689.874748145463</v>
      </c>
      <c r="W1393" s="26">
        <f t="shared" si="279"/>
        <v>99400</v>
      </c>
      <c r="X1393" s="25">
        <f>MAX(0,V1393*(1+inputs!$B$33)-MAX(0,inputs!$B$31*(W1393-inputs!$B$30)))</f>
        <v>26050.782869367646</v>
      </c>
      <c r="Y1393" s="26">
        <f t="shared" si="280"/>
        <v>112633.33333333333</v>
      </c>
      <c r="Z1393" s="25">
        <f>MAX(0,X1393*(1+inputs!$B$33)-MAX(0,inputs!$B$31*(Y1393-inputs!$B$30)))</f>
        <v>18121.104612408159</v>
      </c>
      <c r="AA1393" s="25">
        <f>MAX(0,Y1393*(1+inputs!$B$33)-MAX(0,inputs!$B$31*(Z1393-inputs!$B$30)))</f>
        <v>114322.83333333331</v>
      </c>
      <c r="AB1393" s="26">
        <f t="shared" si="281"/>
        <v>139100</v>
      </c>
      <c r="AC1393" s="25">
        <f>MAX(0,AA1393*(1+inputs!$B$33)-MAX(0,inputs!$B$31*(AB1393-inputs!$B$30)))</f>
        <v>105335.2358333333</v>
      </c>
      <c r="AD1393" s="26">
        <f>IF(inputs!$B$27="YES",MAX(0,inputs!$B$31*(AB1393-inputs!$B$30)),0)</f>
        <v>0</v>
      </c>
      <c r="AE1393" s="3">
        <f t="shared" si="282"/>
        <v>58206.05</v>
      </c>
      <c r="AF1393" s="1">
        <f t="shared" si="285"/>
        <v>0.47</v>
      </c>
      <c r="AG1393" s="8">
        <f t="shared" si="283"/>
        <v>80893.95</v>
      </c>
    </row>
    <row r="1394" spans="1:33" x14ac:dyDescent="0.2">
      <c r="A1394" s="11">
        <f t="shared" si="284"/>
        <v>139200</v>
      </c>
      <c r="B1394" s="15">
        <f>inputs!$C$3-MAX(0,MIN((calculations!A1394-inputs!$B$8)*0.5,inputs!$C$3))+IF(AND(inputs!$B$23="YES",A1394&lt;=inputs!$B$25),inputs!$B$24,0)</f>
        <v>0</v>
      </c>
      <c r="C1394" s="15">
        <f>MAX(0,MIN(A1394-B1394,inputs!$C$4)*inputs!$B$3)</f>
        <v>7540.2000000000007</v>
      </c>
      <c r="D1394" s="16">
        <f>MAX(0,(MIN(A1394,inputs!$C$5)-(inputs!$C$4+B1394))*inputs!$B$4)</f>
        <v>34975.599999999999</v>
      </c>
      <c r="E1394" s="16">
        <f>MAX(0, (calculations!A1394-inputs!$C$5)*inputs!$B$5)</f>
        <v>6327</v>
      </c>
      <c r="F1394" s="19">
        <f>MAX(0,inputs!$B$13*(MIN(calculations!A1394,inputs!$C$14)-inputs!$C$13))+MAX(0,inputs!$B$14*(calculations!A1394-inputs!$C$14))</f>
        <v>6773.85</v>
      </c>
      <c r="G1394" s="22">
        <f>MAX(MIN((calculations!A1394-inputs!$B$21)/10000,100%),0) * inputs!$B$18</f>
        <v>2636.4</v>
      </c>
      <c r="H1394" s="22">
        <f>IF(AND(inputs!$B$35="YES", calculations!A1394&gt;=inputs!$B$36,calculations!A1394&lt;inputs!$B$37),inputs!$B$38*MIN(2,inputs!$B$17),0)</f>
        <v>0</v>
      </c>
      <c r="I1394" s="25">
        <f>MIN(inputs!$B$32,A1394)</f>
        <v>20000</v>
      </c>
      <c r="J1394" s="25">
        <f>inputs!$B$29*(1+inputs!$B$33)-MAX(0,inputs!$B$31*(I1394-inputs!$B$30))</f>
        <v>46486.999999999993</v>
      </c>
      <c r="K1394" s="26">
        <f t="shared" si="273"/>
        <v>20000</v>
      </c>
      <c r="L1394" s="25">
        <f>MAX(0,J1394*(1+inputs!$B$33)-MAX(0,inputs!$B$31*(K1394-inputs!$B$30)))</f>
        <v>47184.304999999986</v>
      </c>
      <c r="M1394" s="26">
        <f t="shared" si="274"/>
        <v>33244.444444444445</v>
      </c>
      <c r="N1394" s="25">
        <f>MAX(0,L1394*(1+inputs!$B$33)-MAX(0,inputs!$B$31*(M1394-inputs!$B$30)))</f>
        <v>46716.629574999977</v>
      </c>
      <c r="O1394" s="26">
        <f t="shared" si="275"/>
        <v>46488.888888888891</v>
      </c>
      <c r="P1394" s="25">
        <f>MAX(0,N1394*(1+inputs!$B$33)-MAX(0,inputs!$B$31*(O1394-inputs!$B$30)))</f>
        <v>45049.939018624973</v>
      </c>
      <c r="Q1394" s="26">
        <f t="shared" si="276"/>
        <v>59733.333333333336</v>
      </c>
      <c r="R1394" s="25">
        <f>MAX(0,P1394*(1+inputs!$B$33)-MAX(0,inputs!$B$31*(Q1394-inputs!$B$30)))</f>
        <v>42166.248103904341</v>
      </c>
      <c r="S1394" s="26">
        <f t="shared" si="277"/>
        <v>72977.777777777781</v>
      </c>
      <c r="T1394" s="25">
        <f>MAX(0,R1394*(1+inputs!$B$33)-MAX(0,inputs!$B$31*(S1394-inputs!$B$30)))</f>
        <v>38047.301825462899</v>
      </c>
      <c r="U1394" s="26">
        <f t="shared" si="278"/>
        <v>86222.222222222219</v>
      </c>
      <c r="V1394" s="25">
        <f>MAX(0,T1394*(1+inputs!$B$33)-MAX(0,inputs!$B$31*(U1394-inputs!$B$30)))</f>
        <v>32674.571352844843</v>
      </c>
      <c r="W1394" s="26">
        <f t="shared" si="279"/>
        <v>99466.666666666672</v>
      </c>
      <c r="X1394" s="25">
        <f>MAX(0,V1394*(1+inputs!$B$33)-MAX(0,inputs!$B$31*(W1394-inputs!$B$30)))</f>
        <v>26029.249923137511</v>
      </c>
      <c r="Y1394" s="26">
        <f t="shared" si="280"/>
        <v>112711.11111111111</v>
      </c>
      <c r="Z1394" s="25">
        <f>MAX(0,X1394*(1+inputs!$B$33)-MAX(0,inputs!$B$31*(Y1394-inputs!$B$30)))</f>
        <v>18092.248671984573</v>
      </c>
      <c r="AA1394" s="25">
        <f>MAX(0,Y1394*(1+inputs!$B$33)-MAX(0,inputs!$B$31*(Z1394-inputs!$B$30)))</f>
        <v>114401.77777777777</v>
      </c>
      <c r="AB1394" s="26">
        <f t="shared" si="281"/>
        <v>139200</v>
      </c>
      <c r="AC1394" s="25">
        <f>MAX(0,AA1394*(1+inputs!$B$33)-MAX(0,inputs!$B$31*(AB1394-inputs!$B$30)))</f>
        <v>105406.36444444442</v>
      </c>
      <c r="AD1394" s="26">
        <f>IF(inputs!$B$27="YES",MAX(0,inputs!$B$31*(AB1394-inputs!$B$30)),0)</f>
        <v>0</v>
      </c>
      <c r="AE1394" s="3">
        <f t="shared" si="282"/>
        <v>58253.05</v>
      </c>
      <c r="AF1394" s="1">
        <f t="shared" si="285"/>
        <v>0.47</v>
      </c>
      <c r="AG1394" s="8">
        <f t="shared" si="283"/>
        <v>80946.95</v>
      </c>
    </row>
    <row r="1395" spans="1:33" x14ac:dyDescent="0.2">
      <c r="A1395" s="11">
        <f t="shared" si="284"/>
        <v>139300</v>
      </c>
      <c r="B1395" s="15">
        <f>inputs!$C$3-MAX(0,MIN((calculations!A1395-inputs!$B$8)*0.5,inputs!$C$3))+IF(AND(inputs!$B$23="YES",A1395&lt;=inputs!$B$25),inputs!$B$24,0)</f>
        <v>0</v>
      </c>
      <c r="C1395" s="15">
        <f>MAX(0,MIN(A1395-B1395,inputs!$C$4)*inputs!$B$3)</f>
        <v>7540.2000000000007</v>
      </c>
      <c r="D1395" s="16">
        <f>MAX(0,(MIN(A1395,inputs!$C$5)-(inputs!$C$4+B1395))*inputs!$B$4)</f>
        <v>34975.599999999999</v>
      </c>
      <c r="E1395" s="16">
        <f>MAX(0, (calculations!A1395-inputs!$C$5)*inputs!$B$5)</f>
        <v>6372</v>
      </c>
      <c r="F1395" s="19">
        <f>MAX(0,inputs!$B$13*(MIN(calculations!A1395,inputs!$C$14)-inputs!$C$13))+MAX(0,inputs!$B$14*(calculations!A1395-inputs!$C$14))</f>
        <v>6775.85</v>
      </c>
      <c r="G1395" s="22">
        <f>MAX(MIN((calculations!A1395-inputs!$B$21)/10000,100%),0) * inputs!$B$18</f>
        <v>2636.4</v>
      </c>
      <c r="H1395" s="22">
        <f>IF(AND(inputs!$B$35="YES", calculations!A1395&gt;=inputs!$B$36,calculations!A1395&lt;inputs!$B$37),inputs!$B$38*MIN(2,inputs!$B$17),0)</f>
        <v>0</v>
      </c>
      <c r="I1395" s="25">
        <f>MIN(inputs!$B$32,A1395)</f>
        <v>20000</v>
      </c>
      <c r="J1395" s="25">
        <f>inputs!$B$29*(1+inputs!$B$33)-MAX(0,inputs!$B$31*(I1395-inputs!$B$30))</f>
        <v>46486.999999999993</v>
      </c>
      <c r="K1395" s="26">
        <f t="shared" si="273"/>
        <v>20000</v>
      </c>
      <c r="L1395" s="25">
        <f>MAX(0,J1395*(1+inputs!$B$33)-MAX(0,inputs!$B$31*(K1395-inputs!$B$30)))</f>
        <v>47184.304999999986</v>
      </c>
      <c r="M1395" s="26">
        <f t="shared" si="274"/>
        <v>33255.555555555555</v>
      </c>
      <c r="N1395" s="25">
        <f>MAX(0,L1395*(1+inputs!$B$33)-MAX(0,inputs!$B$31*(M1395-inputs!$B$30)))</f>
        <v>46715.629574999977</v>
      </c>
      <c r="O1395" s="26">
        <f t="shared" si="275"/>
        <v>46511.111111111109</v>
      </c>
      <c r="P1395" s="25">
        <f>MAX(0,N1395*(1+inputs!$B$33)-MAX(0,inputs!$B$31*(O1395-inputs!$B$30)))</f>
        <v>45046.924018624974</v>
      </c>
      <c r="Q1395" s="26">
        <f t="shared" si="276"/>
        <v>59766.666666666664</v>
      </c>
      <c r="R1395" s="25">
        <f>MAX(0,P1395*(1+inputs!$B$33)-MAX(0,inputs!$B$31*(Q1395-inputs!$B$30)))</f>
        <v>42160.18787890434</v>
      </c>
      <c r="S1395" s="26">
        <f t="shared" si="277"/>
        <v>73022.222222222219</v>
      </c>
      <c r="T1395" s="25">
        <f>MAX(0,R1395*(1+inputs!$B$33)-MAX(0,inputs!$B$31*(S1395-inputs!$B$30)))</f>
        <v>38037.150697087898</v>
      </c>
      <c r="U1395" s="26">
        <f t="shared" si="278"/>
        <v>86277.777777777781</v>
      </c>
      <c r="V1395" s="25">
        <f>MAX(0,T1395*(1+inputs!$B$33)-MAX(0,inputs!$B$31*(U1395-inputs!$B$30)))</f>
        <v>32659.267957544209</v>
      </c>
      <c r="W1395" s="26">
        <f t="shared" si="279"/>
        <v>99533.333333333328</v>
      </c>
      <c r="X1395" s="25">
        <f>MAX(0,V1395*(1+inputs!$B$33)-MAX(0,inputs!$B$31*(W1395-inputs!$B$30)))</f>
        <v>26007.71697690737</v>
      </c>
      <c r="Y1395" s="26">
        <f t="shared" si="280"/>
        <v>112788.88888888889</v>
      </c>
      <c r="Z1395" s="25">
        <f>MAX(0,X1395*(1+inputs!$B$33)-MAX(0,inputs!$B$31*(Y1395-inputs!$B$30)))</f>
        <v>18063.392731560976</v>
      </c>
      <c r="AA1395" s="25">
        <f>MAX(0,Y1395*(1+inputs!$B$33)-MAX(0,inputs!$B$31*(Z1395-inputs!$B$30)))</f>
        <v>114480.72222222222</v>
      </c>
      <c r="AB1395" s="26">
        <f t="shared" si="281"/>
        <v>139300</v>
      </c>
      <c r="AC1395" s="25">
        <f>MAX(0,AA1395*(1+inputs!$B$33)-MAX(0,inputs!$B$31*(AB1395-inputs!$B$30)))</f>
        <v>105477.49305555553</v>
      </c>
      <c r="AD1395" s="26">
        <f>IF(inputs!$B$27="YES",MAX(0,inputs!$B$31*(AB1395-inputs!$B$30)),0)</f>
        <v>0</v>
      </c>
      <c r="AE1395" s="3">
        <f t="shared" si="282"/>
        <v>58300.05</v>
      </c>
      <c r="AF1395" s="1">
        <f t="shared" si="285"/>
        <v>0.47</v>
      </c>
      <c r="AG1395" s="8">
        <f t="shared" si="283"/>
        <v>80999.95</v>
      </c>
    </row>
    <row r="1396" spans="1:33" x14ac:dyDescent="0.2">
      <c r="A1396" s="11">
        <f t="shared" si="284"/>
        <v>139400</v>
      </c>
      <c r="B1396" s="15">
        <f>inputs!$C$3-MAX(0,MIN((calculations!A1396-inputs!$B$8)*0.5,inputs!$C$3))+IF(AND(inputs!$B$23="YES",A1396&lt;=inputs!$B$25),inputs!$B$24,0)</f>
        <v>0</v>
      </c>
      <c r="C1396" s="15">
        <f>MAX(0,MIN(A1396-B1396,inputs!$C$4)*inputs!$B$3)</f>
        <v>7540.2000000000007</v>
      </c>
      <c r="D1396" s="16">
        <f>MAX(0,(MIN(A1396,inputs!$C$5)-(inputs!$C$4+B1396))*inputs!$B$4)</f>
        <v>34975.599999999999</v>
      </c>
      <c r="E1396" s="16">
        <f>MAX(0, (calculations!A1396-inputs!$C$5)*inputs!$B$5)</f>
        <v>6417</v>
      </c>
      <c r="F1396" s="19">
        <f>MAX(0,inputs!$B$13*(MIN(calculations!A1396,inputs!$C$14)-inputs!$C$13))+MAX(0,inputs!$B$14*(calculations!A1396-inputs!$C$14))</f>
        <v>6777.85</v>
      </c>
      <c r="G1396" s="22">
        <f>MAX(MIN((calculations!A1396-inputs!$B$21)/10000,100%),0) * inputs!$B$18</f>
        <v>2636.4</v>
      </c>
      <c r="H1396" s="22">
        <f>IF(AND(inputs!$B$35="YES", calculations!A1396&gt;=inputs!$B$36,calculations!A1396&lt;inputs!$B$37),inputs!$B$38*MIN(2,inputs!$B$17),0)</f>
        <v>0</v>
      </c>
      <c r="I1396" s="25">
        <f>MIN(inputs!$B$32,A1396)</f>
        <v>20000</v>
      </c>
      <c r="J1396" s="25">
        <f>inputs!$B$29*(1+inputs!$B$33)-MAX(0,inputs!$B$31*(I1396-inputs!$B$30))</f>
        <v>46486.999999999993</v>
      </c>
      <c r="K1396" s="26">
        <f t="shared" si="273"/>
        <v>20000</v>
      </c>
      <c r="L1396" s="25">
        <f>MAX(0,J1396*(1+inputs!$B$33)-MAX(0,inputs!$B$31*(K1396-inputs!$B$30)))</f>
        <v>47184.304999999986</v>
      </c>
      <c r="M1396" s="26">
        <f t="shared" si="274"/>
        <v>33266.666666666664</v>
      </c>
      <c r="N1396" s="25">
        <f>MAX(0,L1396*(1+inputs!$B$33)-MAX(0,inputs!$B$31*(M1396-inputs!$B$30)))</f>
        <v>46714.629574999977</v>
      </c>
      <c r="O1396" s="26">
        <f t="shared" si="275"/>
        <v>46533.333333333328</v>
      </c>
      <c r="P1396" s="25">
        <f>MAX(0,N1396*(1+inputs!$B$33)-MAX(0,inputs!$B$31*(O1396-inputs!$B$30)))</f>
        <v>45043.909018624967</v>
      </c>
      <c r="Q1396" s="26">
        <f t="shared" si="276"/>
        <v>59800</v>
      </c>
      <c r="R1396" s="25">
        <f>MAX(0,P1396*(1+inputs!$B$33)-MAX(0,inputs!$B$31*(Q1396-inputs!$B$30)))</f>
        <v>42154.127653904332</v>
      </c>
      <c r="S1396" s="26">
        <f t="shared" si="277"/>
        <v>73066.666666666657</v>
      </c>
      <c r="T1396" s="25">
        <f>MAX(0,R1396*(1+inputs!$B$33)-MAX(0,inputs!$B$31*(S1396-inputs!$B$30)))</f>
        <v>38026.999568712898</v>
      </c>
      <c r="U1396" s="26">
        <f t="shared" si="278"/>
        <v>86333.333333333328</v>
      </c>
      <c r="V1396" s="25">
        <f>MAX(0,T1396*(1+inputs!$B$33)-MAX(0,inputs!$B$31*(U1396-inputs!$B$30)))</f>
        <v>32643.964562243589</v>
      </c>
      <c r="W1396" s="26">
        <f t="shared" si="279"/>
        <v>99600</v>
      </c>
      <c r="X1396" s="25">
        <f>MAX(0,V1396*(1+inputs!$B$33)-MAX(0,inputs!$B$31*(W1396-inputs!$B$30)))</f>
        <v>25986.184030677239</v>
      </c>
      <c r="Y1396" s="26">
        <f t="shared" si="280"/>
        <v>112866.66666666667</v>
      </c>
      <c r="Z1396" s="25">
        <f>MAX(0,X1396*(1+inputs!$B$33)-MAX(0,inputs!$B$31*(Y1396-inputs!$B$30)))</f>
        <v>18034.536791137398</v>
      </c>
      <c r="AA1396" s="25">
        <f>MAX(0,Y1396*(1+inputs!$B$33)-MAX(0,inputs!$B$31*(Z1396-inputs!$B$30)))</f>
        <v>114559.66666666666</v>
      </c>
      <c r="AB1396" s="26">
        <f t="shared" si="281"/>
        <v>139400</v>
      </c>
      <c r="AC1396" s="25">
        <f>MAX(0,AA1396*(1+inputs!$B$33)-MAX(0,inputs!$B$31*(AB1396-inputs!$B$30)))</f>
        <v>105548.62166666664</v>
      </c>
      <c r="AD1396" s="26">
        <f>IF(inputs!$B$27="YES",MAX(0,inputs!$B$31*(AB1396-inputs!$B$30)),0)</f>
        <v>0</v>
      </c>
      <c r="AE1396" s="3">
        <f t="shared" si="282"/>
        <v>58347.05</v>
      </c>
      <c r="AF1396" s="1">
        <f t="shared" si="285"/>
        <v>0.47</v>
      </c>
      <c r="AG1396" s="8">
        <f t="shared" si="283"/>
        <v>81052.95</v>
      </c>
    </row>
    <row r="1397" spans="1:33" x14ac:dyDescent="0.2">
      <c r="A1397" s="11">
        <f t="shared" si="284"/>
        <v>139500</v>
      </c>
      <c r="B1397" s="15">
        <f>inputs!$C$3-MAX(0,MIN((calculations!A1397-inputs!$B$8)*0.5,inputs!$C$3))+IF(AND(inputs!$B$23="YES",A1397&lt;=inputs!$B$25),inputs!$B$24,0)</f>
        <v>0</v>
      </c>
      <c r="C1397" s="15">
        <f>MAX(0,MIN(A1397-B1397,inputs!$C$4)*inputs!$B$3)</f>
        <v>7540.2000000000007</v>
      </c>
      <c r="D1397" s="16">
        <f>MAX(0,(MIN(A1397,inputs!$C$5)-(inputs!$C$4+B1397))*inputs!$B$4)</f>
        <v>34975.599999999999</v>
      </c>
      <c r="E1397" s="16">
        <f>MAX(0, (calculations!A1397-inputs!$C$5)*inputs!$B$5)</f>
        <v>6462</v>
      </c>
      <c r="F1397" s="19">
        <f>MAX(0,inputs!$B$13*(MIN(calculations!A1397,inputs!$C$14)-inputs!$C$13))+MAX(0,inputs!$B$14*(calculations!A1397-inputs!$C$14))</f>
        <v>6779.85</v>
      </c>
      <c r="G1397" s="22">
        <f>MAX(MIN((calculations!A1397-inputs!$B$21)/10000,100%),0) * inputs!$B$18</f>
        <v>2636.4</v>
      </c>
      <c r="H1397" s="22">
        <f>IF(AND(inputs!$B$35="YES", calculations!A1397&gt;=inputs!$B$36,calculations!A1397&lt;inputs!$B$37),inputs!$B$38*MIN(2,inputs!$B$17),0)</f>
        <v>0</v>
      </c>
      <c r="I1397" s="25">
        <f>MIN(inputs!$B$32,A1397)</f>
        <v>20000</v>
      </c>
      <c r="J1397" s="25">
        <f>inputs!$B$29*(1+inputs!$B$33)-MAX(0,inputs!$B$31*(I1397-inputs!$B$30))</f>
        <v>46486.999999999993</v>
      </c>
      <c r="K1397" s="26">
        <f t="shared" si="273"/>
        <v>20000</v>
      </c>
      <c r="L1397" s="25">
        <f>MAX(0,J1397*(1+inputs!$B$33)-MAX(0,inputs!$B$31*(K1397-inputs!$B$30)))</f>
        <v>47184.304999999986</v>
      </c>
      <c r="M1397" s="26">
        <f t="shared" si="274"/>
        <v>33277.777777777781</v>
      </c>
      <c r="N1397" s="25">
        <f>MAX(0,L1397*(1+inputs!$B$33)-MAX(0,inputs!$B$31*(M1397-inputs!$B$30)))</f>
        <v>46713.629574999977</v>
      </c>
      <c r="O1397" s="26">
        <f t="shared" si="275"/>
        <v>46555.555555555555</v>
      </c>
      <c r="P1397" s="25">
        <f>MAX(0,N1397*(1+inputs!$B$33)-MAX(0,inputs!$B$31*(O1397-inputs!$B$30)))</f>
        <v>45040.894018624967</v>
      </c>
      <c r="Q1397" s="26">
        <f t="shared" si="276"/>
        <v>59833.333333333336</v>
      </c>
      <c r="R1397" s="25">
        <f>MAX(0,P1397*(1+inputs!$B$33)-MAX(0,inputs!$B$31*(Q1397-inputs!$B$30)))</f>
        <v>42148.067428904338</v>
      </c>
      <c r="S1397" s="26">
        <f t="shared" si="277"/>
        <v>73111.111111111109</v>
      </c>
      <c r="T1397" s="25">
        <f>MAX(0,R1397*(1+inputs!$B$33)-MAX(0,inputs!$B$31*(S1397-inputs!$B$30)))</f>
        <v>38016.848440337897</v>
      </c>
      <c r="U1397" s="26">
        <f t="shared" si="278"/>
        <v>86388.888888888891</v>
      </c>
      <c r="V1397" s="25">
        <f>MAX(0,T1397*(1+inputs!$B$33)-MAX(0,inputs!$B$31*(U1397-inputs!$B$30)))</f>
        <v>32628.661166942966</v>
      </c>
      <c r="W1397" s="26">
        <f t="shared" si="279"/>
        <v>99666.666666666672</v>
      </c>
      <c r="X1397" s="25">
        <f>MAX(0,V1397*(1+inputs!$B$33)-MAX(0,inputs!$B$31*(W1397-inputs!$B$30)))</f>
        <v>25964.651084447105</v>
      </c>
      <c r="Y1397" s="26">
        <f t="shared" si="280"/>
        <v>112944.44444444444</v>
      </c>
      <c r="Z1397" s="25">
        <f>MAX(0,X1397*(1+inputs!$B$33)-MAX(0,inputs!$B$31*(Y1397-inputs!$B$30)))</f>
        <v>18005.680850713812</v>
      </c>
      <c r="AA1397" s="25">
        <f>MAX(0,Y1397*(1+inputs!$B$33)-MAX(0,inputs!$B$31*(Z1397-inputs!$B$30)))</f>
        <v>114638.61111111109</v>
      </c>
      <c r="AB1397" s="26">
        <f t="shared" si="281"/>
        <v>139500</v>
      </c>
      <c r="AC1397" s="25">
        <f>MAX(0,AA1397*(1+inputs!$B$33)-MAX(0,inputs!$B$31*(AB1397-inputs!$B$30)))</f>
        <v>105619.75027777774</v>
      </c>
      <c r="AD1397" s="26">
        <f>IF(inputs!$B$27="YES",MAX(0,inputs!$B$31*(AB1397-inputs!$B$30)),0)</f>
        <v>0</v>
      </c>
      <c r="AE1397" s="3">
        <f t="shared" si="282"/>
        <v>58394.05</v>
      </c>
      <c r="AF1397" s="1">
        <f t="shared" si="285"/>
        <v>0.47</v>
      </c>
      <c r="AG1397" s="8">
        <f t="shared" si="283"/>
        <v>81105.95</v>
      </c>
    </row>
    <row r="1398" spans="1:33" x14ac:dyDescent="0.2">
      <c r="A1398" s="11">
        <f t="shared" si="284"/>
        <v>139600</v>
      </c>
      <c r="B1398" s="15">
        <f>inputs!$C$3-MAX(0,MIN((calculations!A1398-inputs!$B$8)*0.5,inputs!$C$3))+IF(AND(inputs!$B$23="YES",A1398&lt;=inputs!$B$25),inputs!$B$24,0)</f>
        <v>0</v>
      </c>
      <c r="C1398" s="15">
        <f>MAX(0,MIN(A1398-B1398,inputs!$C$4)*inputs!$B$3)</f>
        <v>7540.2000000000007</v>
      </c>
      <c r="D1398" s="16">
        <f>MAX(0,(MIN(A1398,inputs!$C$5)-(inputs!$C$4+B1398))*inputs!$B$4)</f>
        <v>34975.599999999999</v>
      </c>
      <c r="E1398" s="16">
        <f>MAX(0, (calculations!A1398-inputs!$C$5)*inputs!$B$5)</f>
        <v>6507</v>
      </c>
      <c r="F1398" s="19">
        <f>MAX(0,inputs!$B$13*(MIN(calculations!A1398,inputs!$C$14)-inputs!$C$13))+MAX(0,inputs!$B$14*(calculations!A1398-inputs!$C$14))</f>
        <v>6781.85</v>
      </c>
      <c r="G1398" s="22">
        <f>MAX(MIN((calculations!A1398-inputs!$B$21)/10000,100%),0) * inputs!$B$18</f>
        <v>2636.4</v>
      </c>
      <c r="H1398" s="22">
        <f>IF(AND(inputs!$B$35="YES", calculations!A1398&gt;=inputs!$B$36,calculations!A1398&lt;inputs!$B$37),inputs!$B$38*MIN(2,inputs!$B$17),0)</f>
        <v>0</v>
      </c>
      <c r="I1398" s="25">
        <f>MIN(inputs!$B$32,A1398)</f>
        <v>20000</v>
      </c>
      <c r="J1398" s="25">
        <f>inputs!$B$29*(1+inputs!$B$33)-MAX(0,inputs!$B$31*(I1398-inputs!$B$30))</f>
        <v>46486.999999999993</v>
      </c>
      <c r="K1398" s="26">
        <f t="shared" si="273"/>
        <v>20000</v>
      </c>
      <c r="L1398" s="25">
        <f>MAX(0,J1398*(1+inputs!$B$33)-MAX(0,inputs!$B$31*(K1398-inputs!$B$30)))</f>
        <v>47184.304999999986</v>
      </c>
      <c r="M1398" s="26">
        <f t="shared" si="274"/>
        <v>33288.888888888891</v>
      </c>
      <c r="N1398" s="25">
        <f>MAX(0,L1398*(1+inputs!$B$33)-MAX(0,inputs!$B$31*(M1398-inputs!$B$30)))</f>
        <v>46712.629574999977</v>
      </c>
      <c r="O1398" s="26">
        <f t="shared" si="275"/>
        <v>46577.777777777781</v>
      </c>
      <c r="P1398" s="25">
        <f>MAX(0,N1398*(1+inputs!$B$33)-MAX(0,inputs!$B$31*(O1398-inputs!$B$30)))</f>
        <v>45037.879018624968</v>
      </c>
      <c r="Q1398" s="26">
        <f t="shared" si="276"/>
        <v>59866.666666666664</v>
      </c>
      <c r="R1398" s="25">
        <f>MAX(0,P1398*(1+inputs!$B$33)-MAX(0,inputs!$B$31*(Q1398-inputs!$B$30)))</f>
        <v>42142.007203904337</v>
      </c>
      <c r="S1398" s="26">
        <f t="shared" si="277"/>
        <v>73155.555555555562</v>
      </c>
      <c r="T1398" s="25">
        <f>MAX(0,R1398*(1+inputs!$B$33)-MAX(0,inputs!$B$31*(S1398-inputs!$B$30)))</f>
        <v>38006.697311962896</v>
      </c>
      <c r="U1398" s="26">
        <f t="shared" si="278"/>
        <v>86444.444444444438</v>
      </c>
      <c r="V1398" s="25">
        <f>MAX(0,T1398*(1+inputs!$B$33)-MAX(0,inputs!$B$31*(U1398-inputs!$B$30)))</f>
        <v>32613.357771642335</v>
      </c>
      <c r="W1398" s="26">
        <f t="shared" si="279"/>
        <v>99733.333333333328</v>
      </c>
      <c r="X1398" s="25">
        <f>MAX(0,V1398*(1+inputs!$B$33)-MAX(0,inputs!$B$31*(W1398-inputs!$B$30)))</f>
        <v>25943.118138216971</v>
      </c>
      <c r="Y1398" s="26">
        <f t="shared" si="280"/>
        <v>113022.22222222222</v>
      </c>
      <c r="Z1398" s="25">
        <f>MAX(0,X1398*(1+inputs!$B$33)-MAX(0,inputs!$B$31*(Y1398-inputs!$B$30)))</f>
        <v>17976.824910290223</v>
      </c>
      <c r="AA1398" s="25">
        <f>MAX(0,Y1398*(1+inputs!$B$33)-MAX(0,inputs!$B$31*(Z1398-inputs!$B$30)))</f>
        <v>114717.55555555555</v>
      </c>
      <c r="AB1398" s="26">
        <f t="shared" si="281"/>
        <v>139600</v>
      </c>
      <c r="AC1398" s="25">
        <f>MAX(0,AA1398*(1+inputs!$B$33)-MAX(0,inputs!$B$31*(AB1398-inputs!$B$30)))</f>
        <v>105690.87888888887</v>
      </c>
      <c r="AD1398" s="26">
        <f>IF(inputs!$B$27="YES",MAX(0,inputs!$B$31*(AB1398-inputs!$B$30)),0)</f>
        <v>0</v>
      </c>
      <c r="AE1398" s="3">
        <f t="shared" si="282"/>
        <v>58441.05</v>
      </c>
      <c r="AF1398" s="1">
        <f t="shared" si="285"/>
        <v>0.47</v>
      </c>
      <c r="AG1398" s="8">
        <f t="shared" si="283"/>
        <v>81158.95</v>
      </c>
    </row>
    <row r="1399" spans="1:33" x14ac:dyDescent="0.2">
      <c r="A1399" s="11">
        <f t="shared" si="284"/>
        <v>139700</v>
      </c>
      <c r="B1399" s="15">
        <f>inputs!$C$3-MAX(0,MIN((calculations!A1399-inputs!$B$8)*0.5,inputs!$C$3))+IF(AND(inputs!$B$23="YES",A1399&lt;=inputs!$B$25),inputs!$B$24,0)</f>
        <v>0</v>
      </c>
      <c r="C1399" s="15">
        <f>MAX(0,MIN(A1399-B1399,inputs!$C$4)*inputs!$B$3)</f>
        <v>7540.2000000000007</v>
      </c>
      <c r="D1399" s="16">
        <f>MAX(0,(MIN(A1399,inputs!$C$5)-(inputs!$C$4+B1399))*inputs!$B$4)</f>
        <v>34975.599999999999</v>
      </c>
      <c r="E1399" s="16">
        <f>MAX(0, (calculations!A1399-inputs!$C$5)*inputs!$B$5)</f>
        <v>6552</v>
      </c>
      <c r="F1399" s="19">
        <f>MAX(0,inputs!$B$13*(MIN(calculations!A1399,inputs!$C$14)-inputs!$C$13))+MAX(0,inputs!$B$14*(calculations!A1399-inputs!$C$14))</f>
        <v>6783.85</v>
      </c>
      <c r="G1399" s="22">
        <f>MAX(MIN((calculations!A1399-inputs!$B$21)/10000,100%),0) * inputs!$B$18</f>
        <v>2636.4</v>
      </c>
      <c r="H1399" s="22">
        <f>IF(AND(inputs!$B$35="YES", calculations!A1399&gt;=inputs!$B$36,calculations!A1399&lt;inputs!$B$37),inputs!$B$38*MIN(2,inputs!$B$17),0)</f>
        <v>0</v>
      </c>
      <c r="I1399" s="25">
        <f>MIN(inputs!$B$32,A1399)</f>
        <v>20000</v>
      </c>
      <c r="J1399" s="25">
        <f>inputs!$B$29*(1+inputs!$B$33)-MAX(0,inputs!$B$31*(I1399-inputs!$B$30))</f>
        <v>46486.999999999993</v>
      </c>
      <c r="K1399" s="26">
        <f t="shared" si="273"/>
        <v>20000</v>
      </c>
      <c r="L1399" s="25">
        <f>MAX(0,J1399*(1+inputs!$B$33)-MAX(0,inputs!$B$31*(K1399-inputs!$B$30)))</f>
        <v>47184.304999999986</v>
      </c>
      <c r="M1399" s="26">
        <f t="shared" si="274"/>
        <v>33300</v>
      </c>
      <c r="N1399" s="25">
        <f>MAX(0,L1399*(1+inputs!$B$33)-MAX(0,inputs!$B$31*(M1399-inputs!$B$30)))</f>
        <v>46711.629574999977</v>
      </c>
      <c r="O1399" s="26">
        <f t="shared" si="275"/>
        <v>46600</v>
      </c>
      <c r="P1399" s="25">
        <f>MAX(0,N1399*(1+inputs!$B$33)-MAX(0,inputs!$B$31*(O1399-inputs!$B$30)))</f>
        <v>45034.864018624969</v>
      </c>
      <c r="Q1399" s="26">
        <f t="shared" si="276"/>
        <v>59900</v>
      </c>
      <c r="R1399" s="25">
        <f>MAX(0,P1399*(1+inputs!$B$33)-MAX(0,inputs!$B$31*(Q1399-inputs!$B$30)))</f>
        <v>42135.946978904336</v>
      </c>
      <c r="S1399" s="26">
        <f t="shared" si="277"/>
        <v>73200</v>
      </c>
      <c r="T1399" s="25">
        <f>MAX(0,R1399*(1+inputs!$B$33)-MAX(0,inputs!$B$31*(S1399-inputs!$B$30)))</f>
        <v>37996.546183587896</v>
      </c>
      <c r="U1399" s="26">
        <f t="shared" si="278"/>
        <v>86500</v>
      </c>
      <c r="V1399" s="25">
        <f>MAX(0,T1399*(1+inputs!$B$33)-MAX(0,inputs!$B$31*(U1399-inputs!$B$30)))</f>
        <v>32598.054376341712</v>
      </c>
      <c r="W1399" s="26">
        <f t="shared" si="279"/>
        <v>99800</v>
      </c>
      <c r="X1399" s="25">
        <f>MAX(0,V1399*(1+inputs!$B$33)-MAX(0,inputs!$B$31*(W1399-inputs!$B$30)))</f>
        <v>25921.585191986833</v>
      </c>
      <c r="Y1399" s="26">
        <f t="shared" si="280"/>
        <v>113100</v>
      </c>
      <c r="Z1399" s="25">
        <f>MAX(0,X1399*(1+inputs!$B$33)-MAX(0,inputs!$B$31*(Y1399-inputs!$B$30)))</f>
        <v>17947.968969866633</v>
      </c>
      <c r="AA1399" s="25">
        <f>MAX(0,Y1399*(1+inputs!$B$33)-MAX(0,inputs!$B$31*(Z1399-inputs!$B$30)))</f>
        <v>114796.49999999999</v>
      </c>
      <c r="AB1399" s="26">
        <f t="shared" si="281"/>
        <v>139700</v>
      </c>
      <c r="AC1399" s="25">
        <f>MAX(0,AA1399*(1+inputs!$B$33)-MAX(0,inputs!$B$31*(AB1399-inputs!$B$30)))</f>
        <v>105762.00749999998</v>
      </c>
      <c r="AD1399" s="26">
        <f>IF(inputs!$B$27="YES",MAX(0,inputs!$B$31*(AB1399-inputs!$B$30)),0)</f>
        <v>0</v>
      </c>
      <c r="AE1399" s="3">
        <f t="shared" si="282"/>
        <v>58488.05</v>
      </c>
      <c r="AF1399" s="1">
        <f t="shared" si="285"/>
        <v>0.47</v>
      </c>
      <c r="AG1399" s="8">
        <f t="shared" si="283"/>
        <v>81211.95</v>
      </c>
    </row>
    <row r="1400" spans="1:33" x14ac:dyDescent="0.2">
      <c r="A1400" s="11">
        <f t="shared" si="284"/>
        <v>139800</v>
      </c>
      <c r="B1400" s="15">
        <f>inputs!$C$3-MAX(0,MIN((calculations!A1400-inputs!$B$8)*0.5,inputs!$C$3))+IF(AND(inputs!$B$23="YES",A1400&lt;=inputs!$B$25),inputs!$B$24,0)</f>
        <v>0</v>
      </c>
      <c r="C1400" s="15">
        <f>MAX(0,MIN(A1400-B1400,inputs!$C$4)*inputs!$B$3)</f>
        <v>7540.2000000000007</v>
      </c>
      <c r="D1400" s="16">
        <f>MAX(0,(MIN(A1400,inputs!$C$5)-(inputs!$C$4+B1400))*inputs!$B$4)</f>
        <v>34975.599999999999</v>
      </c>
      <c r="E1400" s="16">
        <f>MAX(0, (calculations!A1400-inputs!$C$5)*inputs!$B$5)</f>
        <v>6597</v>
      </c>
      <c r="F1400" s="19">
        <f>MAX(0,inputs!$B$13*(MIN(calculations!A1400,inputs!$C$14)-inputs!$C$13))+MAX(0,inputs!$B$14*(calculations!A1400-inputs!$C$14))</f>
        <v>6785.85</v>
      </c>
      <c r="G1400" s="22">
        <f>MAX(MIN((calculations!A1400-inputs!$B$21)/10000,100%),0) * inputs!$B$18</f>
        <v>2636.4</v>
      </c>
      <c r="H1400" s="22">
        <f>IF(AND(inputs!$B$35="YES", calculations!A1400&gt;=inputs!$B$36,calculations!A1400&lt;inputs!$B$37),inputs!$B$38*MIN(2,inputs!$B$17),0)</f>
        <v>0</v>
      </c>
      <c r="I1400" s="25">
        <f>MIN(inputs!$B$32,A1400)</f>
        <v>20000</v>
      </c>
      <c r="J1400" s="25">
        <f>inputs!$B$29*(1+inputs!$B$33)-MAX(0,inputs!$B$31*(I1400-inputs!$B$30))</f>
        <v>46486.999999999993</v>
      </c>
      <c r="K1400" s="26">
        <f t="shared" si="273"/>
        <v>20000</v>
      </c>
      <c r="L1400" s="25">
        <f>MAX(0,J1400*(1+inputs!$B$33)-MAX(0,inputs!$B$31*(K1400-inputs!$B$30)))</f>
        <v>47184.304999999986</v>
      </c>
      <c r="M1400" s="26">
        <f t="shared" si="274"/>
        <v>33311.111111111109</v>
      </c>
      <c r="N1400" s="25">
        <f>MAX(0,L1400*(1+inputs!$B$33)-MAX(0,inputs!$B$31*(M1400-inputs!$B$30)))</f>
        <v>46710.629574999977</v>
      </c>
      <c r="O1400" s="26">
        <f t="shared" si="275"/>
        <v>46622.222222222219</v>
      </c>
      <c r="P1400" s="25">
        <f>MAX(0,N1400*(1+inputs!$B$33)-MAX(0,inputs!$B$31*(O1400-inputs!$B$30)))</f>
        <v>45031.849018624969</v>
      </c>
      <c r="Q1400" s="26">
        <f t="shared" si="276"/>
        <v>59933.333333333336</v>
      </c>
      <c r="R1400" s="25">
        <f>MAX(0,P1400*(1+inputs!$B$33)-MAX(0,inputs!$B$31*(Q1400-inputs!$B$30)))</f>
        <v>42129.886753904335</v>
      </c>
      <c r="S1400" s="26">
        <f t="shared" si="277"/>
        <v>73244.444444444438</v>
      </c>
      <c r="T1400" s="25">
        <f>MAX(0,R1400*(1+inputs!$B$33)-MAX(0,inputs!$B$31*(S1400-inputs!$B$30)))</f>
        <v>37986.395055212895</v>
      </c>
      <c r="U1400" s="26">
        <f t="shared" si="278"/>
        <v>86555.555555555562</v>
      </c>
      <c r="V1400" s="25">
        <f>MAX(0,T1400*(1+inputs!$B$33)-MAX(0,inputs!$B$31*(U1400-inputs!$B$30)))</f>
        <v>32582.750981041085</v>
      </c>
      <c r="W1400" s="26">
        <f t="shared" si="279"/>
        <v>99866.666666666672</v>
      </c>
      <c r="X1400" s="25">
        <f>MAX(0,V1400*(1+inputs!$B$33)-MAX(0,inputs!$B$31*(W1400-inputs!$B$30)))</f>
        <v>25900.052245756699</v>
      </c>
      <c r="Y1400" s="26">
        <f t="shared" si="280"/>
        <v>113177.77777777778</v>
      </c>
      <c r="Z1400" s="25">
        <f>MAX(0,X1400*(1+inputs!$B$33)-MAX(0,inputs!$B$31*(Y1400-inputs!$B$30)))</f>
        <v>17919.113029443048</v>
      </c>
      <c r="AA1400" s="25">
        <f>MAX(0,Y1400*(1+inputs!$B$33)-MAX(0,inputs!$B$31*(Z1400-inputs!$B$30)))</f>
        <v>114875.44444444444</v>
      </c>
      <c r="AB1400" s="26">
        <f t="shared" si="281"/>
        <v>139800</v>
      </c>
      <c r="AC1400" s="25">
        <f>MAX(0,AA1400*(1+inputs!$B$33)-MAX(0,inputs!$B$31*(AB1400-inputs!$B$30)))</f>
        <v>105833.13611111109</v>
      </c>
      <c r="AD1400" s="26">
        <f>IF(inputs!$B$27="YES",MAX(0,inputs!$B$31*(AB1400-inputs!$B$30)),0)</f>
        <v>0</v>
      </c>
      <c r="AE1400" s="3">
        <f t="shared" si="282"/>
        <v>58535.05</v>
      </c>
      <c r="AF1400" s="1">
        <f t="shared" si="285"/>
        <v>0.47</v>
      </c>
      <c r="AG1400" s="8">
        <f t="shared" si="283"/>
        <v>81264.95</v>
      </c>
    </row>
    <row r="1401" spans="1:33" x14ac:dyDescent="0.2">
      <c r="A1401" s="11">
        <f t="shared" si="284"/>
        <v>139900</v>
      </c>
      <c r="B1401" s="15">
        <f>inputs!$C$3-MAX(0,MIN((calculations!A1401-inputs!$B$8)*0.5,inputs!$C$3))+IF(AND(inputs!$B$23="YES",A1401&lt;=inputs!$B$25),inputs!$B$24,0)</f>
        <v>0</v>
      </c>
      <c r="C1401" s="15">
        <f>MAX(0,MIN(A1401-B1401,inputs!$C$4)*inputs!$B$3)</f>
        <v>7540.2000000000007</v>
      </c>
      <c r="D1401" s="16">
        <f>MAX(0,(MIN(A1401,inputs!$C$5)-(inputs!$C$4+B1401))*inputs!$B$4)</f>
        <v>34975.599999999999</v>
      </c>
      <c r="E1401" s="16">
        <f>MAX(0, (calculations!A1401-inputs!$C$5)*inputs!$B$5)</f>
        <v>6642</v>
      </c>
      <c r="F1401" s="19">
        <f>MAX(0,inputs!$B$13*(MIN(calculations!A1401,inputs!$C$14)-inputs!$C$13))+MAX(0,inputs!$B$14*(calculations!A1401-inputs!$C$14))</f>
        <v>6787.85</v>
      </c>
      <c r="G1401" s="22">
        <f>MAX(MIN((calculations!A1401-inputs!$B$21)/10000,100%),0) * inputs!$B$18</f>
        <v>2636.4</v>
      </c>
      <c r="H1401" s="22">
        <f>IF(AND(inputs!$B$35="YES", calculations!A1401&gt;=inputs!$B$36,calculations!A1401&lt;inputs!$B$37),inputs!$B$38*MIN(2,inputs!$B$17),0)</f>
        <v>0</v>
      </c>
      <c r="I1401" s="25">
        <f>MIN(inputs!$B$32,A1401)</f>
        <v>20000</v>
      </c>
      <c r="J1401" s="25">
        <f>inputs!$B$29*(1+inputs!$B$33)-MAX(0,inputs!$B$31*(I1401-inputs!$B$30))</f>
        <v>46486.999999999993</v>
      </c>
      <c r="K1401" s="26">
        <f t="shared" si="273"/>
        <v>20000</v>
      </c>
      <c r="L1401" s="25">
        <f>MAX(0,J1401*(1+inputs!$B$33)-MAX(0,inputs!$B$31*(K1401-inputs!$B$30)))</f>
        <v>47184.304999999986</v>
      </c>
      <c r="M1401" s="26">
        <f t="shared" si="274"/>
        <v>33322.222222222219</v>
      </c>
      <c r="N1401" s="25">
        <f>MAX(0,L1401*(1+inputs!$B$33)-MAX(0,inputs!$B$31*(M1401-inputs!$B$30)))</f>
        <v>46709.629574999977</v>
      </c>
      <c r="O1401" s="26">
        <f t="shared" si="275"/>
        <v>46644.444444444445</v>
      </c>
      <c r="P1401" s="25">
        <f>MAX(0,N1401*(1+inputs!$B$33)-MAX(0,inputs!$B$31*(O1401-inputs!$B$30)))</f>
        <v>45028.83401862497</v>
      </c>
      <c r="Q1401" s="26">
        <f t="shared" si="276"/>
        <v>59966.666666666664</v>
      </c>
      <c r="R1401" s="25">
        <f>MAX(0,P1401*(1+inputs!$B$33)-MAX(0,inputs!$B$31*(Q1401-inputs!$B$30)))</f>
        <v>42123.826528904341</v>
      </c>
      <c r="S1401" s="26">
        <f t="shared" si="277"/>
        <v>73288.888888888891</v>
      </c>
      <c r="T1401" s="25">
        <f>MAX(0,R1401*(1+inputs!$B$33)-MAX(0,inputs!$B$31*(S1401-inputs!$B$30)))</f>
        <v>37976.243926837902</v>
      </c>
      <c r="U1401" s="26">
        <f t="shared" si="278"/>
        <v>86611.111111111109</v>
      </c>
      <c r="V1401" s="25">
        <f>MAX(0,T1401*(1+inputs!$B$33)-MAX(0,inputs!$B$31*(U1401-inputs!$B$30)))</f>
        <v>32567.447585740465</v>
      </c>
      <c r="W1401" s="26">
        <f t="shared" si="279"/>
        <v>99933.333333333328</v>
      </c>
      <c r="X1401" s="25">
        <f>MAX(0,V1401*(1+inputs!$B$33)-MAX(0,inputs!$B$31*(W1401-inputs!$B$30)))</f>
        <v>25878.519299526572</v>
      </c>
      <c r="Y1401" s="26">
        <f t="shared" si="280"/>
        <v>113255.55555555556</v>
      </c>
      <c r="Z1401" s="25">
        <f>MAX(0,X1401*(1+inputs!$B$33)-MAX(0,inputs!$B$31*(Y1401-inputs!$B$30)))</f>
        <v>17890.257089019469</v>
      </c>
      <c r="AA1401" s="25">
        <f>MAX(0,Y1401*(1+inputs!$B$33)-MAX(0,inputs!$B$31*(Z1401-inputs!$B$30)))</f>
        <v>114954.38888888889</v>
      </c>
      <c r="AB1401" s="26">
        <f t="shared" si="281"/>
        <v>139900</v>
      </c>
      <c r="AC1401" s="25">
        <f>MAX(0,AA1401*(1+inputs!$B$33)-MAX(0,inputs!$B$31*(AB1401-inputs!$B$30)))</f>
        <v>105904.26472222221</v>
      </c>
      <c r="AD1401" s="26">
        <f>IF(inputs!$B$27="YES",MAX(0,inputs!$B$31*(AB1401-inputs!$B$30)),0)</f>
        <v>0</v>
      </c>
      <c r="AE1401" s="3">
        <f t="shared" si="282"/>
        <v>58582.05</v>
      </c>
      <c r="AF1401" s="1">
        <f t="shared" si="285"/>
        <v>0.47</v>
      </c>
      <c r="AG1401" s="8">
        <f t="shared" si="283"/>
        <v>81317.95</v>
      </c>
    </row>
    <row r="1402" spans="1:33" x14ac:dyDescent="0.2">
      <c r="A1402" s="11">
        <f t="shared" si="284"/>
        <v>140000</v>
      </c>
      <c r="B1402" s="15">
        <f>inputs!$C$3-MAX(0,MIN((calculations!A1402-inputs!$B$8)*0.5,inputs!$C$3))+IF(AND(inputs!$B$23="YES",A1402&lt;=inputs!$B$25),inputs!$B$24,0)</f>
        <v>0</v>
      </c>
      <c r="C1402" s="15">
        <f>MAX(0,MIN(A1402-B1402,inputs!$C$4)*inputs!$B$3)</f>
        <v>7540.2000000000007</v>
      </c>
      <c r="D1402" s="16">
        <f>MAX(0,(MIN(A1402,inputs!$C$5)-(inputs!$C$4+B1402))*inputs!$B$4)</f>
        <v>34975.599999999999</v>
      </c>
      <c r="E1402" s="16">
        <f>MAX(0, (calculations!A1402-inputs!$C$5)*inputs!$B$5)</f>
        <v>6687</v>
      </c>
      <c r="F1402" s="19">
        <f>MAX(0,inputs!$B$13*(MIN(calculations!A1402,inputs!$C$14)-inputs!$C$13))+MAX(0,inputs!$B$14*(calculations!A1402-inputs!$C$14))</f>
        <v>6789.85</v>
      </c>
      <c r="G1402" s="22">
        <f>MAX(MIN((calculations!A1402-inputs!$B$21)/10000,100%),0) * inputs!$B$18</f>
        <v>2636.4</v>
      </c>
      <c r="H1402" s="22">
        <f>IF(AND(inputs!$B$35="YES", calculations!A1402&gt;=inputs!$B$36,calculations!A1402&lt;inputs!$B$37),inputs!$B$38*MIN(2,inputs!$B$17),0)</f>
        <v>0</v>
      </c>
      <c r="I1402" s="25">
        <f>MIN(inputs!$B$32,A1402)</f>
        <v>20000</v>
      </c>
      <c r="J1402" s="25">
        <f>inputs!$B$29*(1+inputs!$B$33)-MAX(0,inputs!$B$31*(I1402-inputs!$B$30))</f>
        <v>46486.999999999993</v>
      </c>
      <c r="K1402" s="26">
        <f t="shared" si="273"/>
        <v>20000</v>
      </c>
      <c r="L1402" s="25">
        <f>MAX(0,J1402*(1+inputs!$B$33)-MAX(0,inputs!$B$31*(K1402-inputs!$B$30)))</f>
        <v>47184.304999999986</v>
      </c>
      <c r="M1402" s="26">
        <f t="shared" si="274"/>
        <v>33333.333333333336</v>
      </c>
      <c r="N1402" s="25">
        <f>MAX(0,L1402*(1+inputs!$B$33)-MAX(0,inputs!$B$31*(M1402-inputs!$B$30)))</f>
        <v>46708.629574999977</v>
      </c>
      <c r="O1402" s="26">
        <f t="shared" si="275"/>
        <v>46666.666666666672</v>
      </c>
      <c r="P1402" s="25">
        <f>MAX(0,N1402*(1+inputs!$B$33)-MAX(0,inputs!$B$31*(O1402-inputs!$B$30)))</f>
        <v>45025.81901862497</v>
      </c>
      <c r="Q1402" s="26">
        <f t="shared" si="276"/>
        <v>60000</v>
      </c>
      <c r="R1402" s="25">
        <f>MAX(0,P1402*(1+inputs!$B$33)-MAX(0,inputs!$B$31*(Q1402-inputs!$B$30)))</f>
        <v>42117.76630390434</v>
      </c>
      <c r="S1402" s="26">
        <f t="shared" si="277"/>
        <v>73333.333333333343</v>
      </c>
      <c r="T1402" s="25">
        <f>MAX(0,R1402*(1+inputs!$B$33)-MAX(0,inputs!$B$31*(S1402-inputs!$B$30)))</f>
        <v>37966.092798462902</v>
      </c>
      <c r="U1402" s="26">
        <f t="shared" si="278"/>
        <v>86666.666666666672</v>
      </c>
      <c r="V1402" s="25">
        <f>MAX(0,T1402*(1+inputs!$B$33)-MAX(0,inputs!$B$31*(U1402-inputs!$B$30)))</f>
        <v>32552.144190439838</v>
      </c>
      <c r="W1402" s="26">
        <f t="shared" si="279"/>
        <v>100000</v>
      </c>
      <c r="X1402" s="25">
        <f>MAX(0,V1402*(1+inputs!$B$33)-MAX(0,inputs!$B$31*(W1402-inputs!$B$30)))</f>
        <v>25856.986353296434</v>
      </c>
      <c r="Y1402" s="26">
        <f t="shared" si="280"/>
        <v>113333.33333333333</v>
      </c>
      <c r="Z1402" s="25">
        <f>MAX(0,X1402*(1+inputs!$B$33)-MAX(0,inputs!$B$31*(Y1402-inputs!$B$30)))</f>
        <v>17861.40114859588</v>
      </c>
      <c r="AA1402" s="25">
        <f>MAX(0,Y1402*(1+inputs!$B$33)-MAX(0,inputs!$B$31*(Z1402-inputs!$B$30)))</f>
        <v>115033.33333333331</v>
      </c>
      <c r="AB1402" s="26">
        <f t="shared" si="281"/>
        <v>140000</v>
      </c>
      <c r="AC1402" s="25">
        <f>MAX(0,AA1402*(1+inputs!$B$33)-MAX(0,inputs!$B$31*(AB1402-inputs!$B$30)))</f>
        <v>105975.3933333333</v>
      </c>
      <c r="AD1402" s="26">
        <f>IF(inputs!$B$27="YES",MAX(0,inputs!$B$31*(AB1402-inputs!$B$30)),0)</f>
        <v>0</v>
      </c>
      <c r="AE1402" s="3">
        <f t="shared" si="282"/>
        <v>58629.05</v>
      </c>
      <c r="AF1402" s="1">
        <f t="shared" si="285"/>
        <v>0.47</v>
      </c>
      <c r="AG1402" s="8">
        <f t="shared" si="283"/>
        <v>81370.95</v>
      </c>
    </row>
    <row r="1403" spans="1:33" x14ac:dyDescent="0.2">
      <c r="A1403" s="11">
        <f t="shared" si="284"/>
        <v>140100</v>
      </c>
      <c r="B1403" s="15">
        <f>inputs!$C$3-MAX(0,MIN((calculations!A1403-inputs!$B$8)*0.5,inputs!$C$3))+IF(AND(inputs!$B$23="YES",A1403&lt;=inputs!$B$25),inputs!$B$24,0)</f>
        <v>0</v>
      </c>
      <c r="C1403" s="15">
        <f>MAX(0,MIN(A1403-B1403,inputs!$C$4)*inputs!$B$3)</f>
        <v>7540.2000000000007</v>
      </c>
      <c r="D1403" s="16">
        <f>MAX(0,(MIN(A1403,inputs!$C$5)-(inputs!$C$4+B1403))*inputs!$B$4)</f>
        <v>34975.599999999999</v>
      </c>
      <c r="E1403" s="16">
        <f>MAX(0, (calculations!A1403-inputs!$C$5)*inputs!$B$5)</f>
        <v>6732</v>
      </c>
      <c r="F1403" s="19">
        <f>MAX(0,inputs!$B$13*(MIN(calculations!A1403,inputs!$C$14)-inputs!$C$13))+MAX(0,inputs!$B$14*(calculations!A1403-inputs!$C$14))</f>
        <v>6791.85</v>
      </c>
      <c r="G1403" s="22">
        <f>MAX(MIN((calculations!A1403-inputs!$B$21)/10000,100%),0) * inputs!$B$18</f>
        <v>2636.4</v>
      </c>
      <c r="H1403" s="22">
        <f>IF(AND(inputs!$B$35="YES", calculations!A1403&gt;=inputs!$B$36,calculations!A1403&lt;inputs!$B$37),inputs!$B$38*MIN(2,inputs!$B$17),0)</f>
        <v>0</v>
      </c>
      <c r="I1403" s="25">
        <f>MIN(inputs!$B$32,A1403)</f>
        <v>20000</v>
      </c>
      <c r="J1403" s="25">
        <f>inputs!$B$29*(1+inputs!$B$33)-MAX(0,inputs!$B$31*(I1403-inputs!$B$30))</f>
        <v>46486.999999999993</v>
      </c>
      <c r="K1403" s="26">
        <f t="shared" si="273"/>
        <v>20000</v>
      </c>
      <c r="L1403" s="25">
        <f>MAX(0,J1403*(1+inputs!$B$33)-MAX(0,inputs!$B$31*(K1403-inputs!$B$30)))</f>
        <v>47184.304999999986</v>
      </c>
      <c r="M1403" s="26">
        <f t="shared" si="274"/>
        <v>33344.444444444445</v>
      </c>
      <c r="N1403" s="25">
        <f>MAX(0,L1403*(1+inputs!$B$33)-MAX(0,inputs!$B$31*(M1403-inputs!$B$30)))</f>
        <v>46707.629574999977</v>
      </c>
      <c r="O1403" s="26">
        <f t="shared" si="275"/>
        <v>46688.888888888891</v>
      </c>
      <c r="P1403" s="25">
        <f>MAX(0,N1403*(1+inputs!$B$33)-MAX(0,inputs!$B$31*(O1403-inputs!$B$30)))</f>
        <v>45022.804018624971</v>
      </c>
      <c r="Q1403" s="26">
        <f t="shared" si="276"/>
        <v>60033.333333333336</v>
      </c>
      <c r="R1403" s="25">
        <f>MAX(0,P1403*(1+inputs!$B$33)-MAX(0,inputs!$B$31*(Q1403-inputs!$B$30)))</f>
        <v>42111.706078904339</v>
      </c>
      <c r="S1403" s="26">
        <f t="shared" si="277"/>
        <v>73377.777777777781</v>
      </c>
      <c r="T1403" s="25">
        <f>MAX(0,R1403*(1+inputs!$B$33)-MAX(0,inputs!$B$31*(S1403-inputs!$B$30)))</f>
        <v>37955.941670087901</v>
      </c>
      <c r="U1403" s="26">
        <f t="shared" si="278"/>
        <v>86722.222222222219</v>
      </c>
      <c r="V1403" s="25">
        <f>MAX(0,T1403*(1+inputs!$B$33)-MAX(0,inputs!$B$31*(U1403-inputs!$B$30)))</f>
        <v>32536.840795139218</v>
      </c>
      <c r="W1403" s="26">
        <f t="shared" si="279"/>
        <v>100066.66666666667</v>
      </c>
      <c r="X1403" s="25">
        <f>MAX(0,V1403*(1+inputs!$B$33)-MAX(0,inputs!$B$31*(W1403-inputs!$B$30)))</f>
        <v>25835.453407066299</v>
      </c>
      <c r="Y1403" s="26">
        <f t="shared" si="280"/>
        <v>113411.11111111111</v>
      </c>
      <c r="Z1403" s="25">
        <f>MAX(0,X1403*(1+inputs!$B$33)-MAX(0,inputs!$B$31*(Y1403-inputs!$B$30)))</f>
        <v>17832.545208172294</v>
      </c>
      <c r="AA1403" s="25">
        <f>MAX(0,Y1403*(1+inputs!$B$33)-MAX(0,inputs!$B$31*(Z1403-inputs!$B$30)))</f>
        <v>115112.27777777777</v>
      </c>
      <c r="AB1403" s="26">
        <f t="shared" si="281"/>
        <v>140100</v>
      </c>
      <c r="AC1403" s="25">
        <f>MAX(0,AA1403*(1+inputs!$B$33)-MAX(0,inputs!$B$31*(AB1403-inputs!$B$30)))</f>
        <v>106046.52194444442</v>
      </c>
      <c r="AD1403" s="26">
        <f>IF(inputs!$B$27="YES",MAX(0,inputs!$B$31*(AB1403-inputs!$B$30)),0)</f>
        <v>0</v>
      </c>
      <c r="AE1403" s="3">
        <f t="shared" si="282"/>
        <v>58676.05</v>
      </c>
      <c r="AF1403" s="1">
        <f t="shared" si="285"/>
        <v>0.47</v>
      </c>
      <c r="AG1403" s="8">
        <f t="shared" si="283"/>
        <v>81423.95</v>
      </c>
    </row>
    <row r="1404" spans="1:33" x14ac:dyDescent="0.2">
      <c r="A1404" s="11">
        <f t="shared" si="284"/>
        <v>140200</v>
      </c>
      <c r="B1404" s="15">
        <f>inputs!$C$3-MAX(0,MIN((calculations!A1404-inputs!$B$8)*0.5,inputs!$C$3))+IF(AND(inputs!$B$23="YES",A1404&lt;=inputs!$B$25),inputs!$B$24,0)</f>
        <v>0</v>
      </c>
      <c r="C1404" s="15">
        <f>MAX(0,MIN(A1404-B1404,inputs!$C$4)*inputs!$B$3)</f>
        <v>7540.2000000000007</v>
      </c>
      <c r="D1404" s="16">
        <f>MAX(0,(MIN(A1404,inputs!$C$5)-(inputs!$C$4+B1404))*inputs!$B$4)</f>
        <v>34975.599999999999</v>
      </c>
      <c r="E1404" s="16">
        <f>MAX(0, (calculations!A1404-inputs!$C$5)*inputs!$B$5)</f>
        <v>6777</v>
      </c>
      <c r="F1404" s="19">
        <f>MAX(0,inputs!$B$13*(MIN(calculations!A1404,inputs!$C$14)-inputs!$C$13))+MAX(0,inputs!$B$14*(calculations!A1404-inputs!$C$14))</f>
        <v>6793.85</v>
      </c>
      <c r="G1404" s="22">
        <f>MAX(MIN((calculations!A1404-inputs!$B$21)/10000,100%),0) * inputs!$B$18</f>
        <v>2636.4</v>
      </c>
      <c r="H1404" s="22">
        <f>IF(AND(inputs!$B$35="YES", calculations!A1404&gt;=inputs!$B$36,calculations!A1404&lt;inputs!$B$37),inputs!$B$38*MIN(2,inputs!$B$17),0)</f>
        <v>0</v>
      </c>
      <c r="I1404" s="25">
        <f>MIN(inputs!$B$32,A1404)</f>
        <v>20000</v>
      </c>
      <c r="J1404" s="25">
        <f>inputs!$B$29*(1+inputs!$B$33)-MAX(0,inputs!$B$31*(I1404-inputs!$B$30))</f>
        <v>46486.999999999993</v>
      </c>
      <c r="K1404" s="26">
        <f t="shared" si="273"/>
        <v>20000</v>
      </c>
      <c r="L1404" s="25">
        <f>MAX(0,J1404*(1+inputs!$B$33)-MAX(0,inputs!$B$31*(K1404-inputs!$B$30)))</f>
        <v>47184.304999999986</v>
      </c>
      <c r="M1404" s="26">
        <f t="shared" si="274"/>
        <v>33355.555555555555</v>
      </c>
      <c r="N1404" s="25">
        <f>MAX(0,L1404*(1+inputs!$B$33)-MAX(0,inputs!$B$31*(M1404-inputs!$B$30)))</f>
        <v>46706.629574999977</v>
      </c>
      <c r="O1404" s="26">
        <f t="shared" si="275"/>
        <v>46711.111111111109</v>
      </c>
      <c r="P1404" s="25">
        <f>MAX(0,N1404*(1+inputs!$B$33)-MAX(0,inputs!$B$31*(O1404-inputs!$B$30)))</f>
        <v>45019.789018624972</v>
      </c>
      <c r="Q1404" s="26">
        <f t="shared" si="276"/>
        <v>60066.666666666664</v>
      </c>
      <c r="R1404" s="25">
        <f>MAX(0,P1404*(1+inputs!$B$33)-MAX(0,inputs!$B$31*(Q1404-inputs!$B$30)))</f>
        <v>42105.645853904338</v>
      </c>
      <c r="S1404" s="26">
        <f t="shared" si="277"/>
        <v>73422.222222222219</v>
      </c>
      <c r="T1404" s="25">
        <f>MAX(0,R1404*(1+inputs!$B$33)-MAX(0,inputs!$B$31*(S1404-inputs!$B$30)))</f>
        <v>37945.790541712893</v>
      </c>
      <c r="U1404" s="26">
        <f t="shared" si="278"/>
        <v>86777.777777777781</v>
      </c>
      <c r="V1404" s="25">
        <f>MAX(0,T1404*(1+inputs!$B$33)-MAX(0,inputs!$B$31*(U1404-inputs!$B$30)))</f>
        <v>32521.537399838584</v>
      </c>
      <c r="W1404" s="26">
        <f t="shared" si="279"/>
        <v>100133.33333333333</v>
      </c>
      <c r="X1404" s="25">
        <f>MAX(0,V1404*(1+inputs!$B$33)-MAX(0,inputs!$B$31*(W1404-inputs!$B$30)))</f>
        <v>25813.920460836158</v>
      </c>
      <c r="Y1404" s="26">
        <f t="shared" si="280"/>
        <v>113488.88888888889</v>
      </c>
      <c r="Z1404" s="25">
        <f>MAX(0,X1404*(1+inputs!$B$33)-MAX(0,inputs!$B$31*(Y1404-inputs!$B$30)))</f>
        <v>17803.689267748698</v>
      </c>
      <c r="AA1404" s="25">
        <f>MAX(0,Y1404*(1+inputs!$B$33)-MAX(0,inputs!$B$31*(Z1404-inputs!$B$30)))</f>
        <v>115191.22222222222</v>
      </c>
      <c r="AB1404" s="26">
        <f t="shared" si="281"/>
        <v>140200</v>
      </c>
      <c r="AC1404" s="25">
        <f>MAX(0,AA1404*(1+inputs!$B$33)-MAX(0,inputs!$B$31*(AB1404-inputs!$B$30)))</f>
        <v>106117.65055555553</v>
      </c>
      <c r="AD1404" s="26">
        <f>IF(inputs!$B$27="YES",MAX(0,inputs!$B$31*(AB1404-inputs!$B$30)),0)</f>
        <v>0</v>
      </c>
      <c r="AE1404" s="3">
        <f t="shared" si="282"/>
        <v>58723.05</v>
      </c>
      <c r="AF1404" s="1">
        <f t="shared" si="285"/>
        <v>0.47</v>
      </c>
      <c r="AG1404" s="8">
        <f t="shared" si="283"/>
        <v>81476.95</v>
      </c>
    </row>
    <row r="1405" spans="1:33" x14ac:dyDescent="0.2">
      <c r="A1405" s="11">
        <f t="shared" si="284"/>
        <v>140300</v>
      </c>
      <c r="B1405" s="15">
        <f>inputs!$C$3-MAX(0,MIN((calculations!A1405-inputs!$B$8)*0.5,inputs!$C$3))+IF(AND(inputs!$B$23="YES",A1405&lt;=inputs!$B$25),inputs!$B$24,0)</f>
        <v>0</v>
      </c>
      <c r="C1405" s="15">
        <f>MAX(0,MIN(A1405-B1405,inputs!$C$4)*inputs!$B$3)</f>
        <v>7540.2000000000007</v>
      </c>
      <c r="D1405" s="16">
        <f>MAX(0,(MIN(A1405,inputs!$C$5)-(inputs!$C$4+B1405))*inputs!$B$4)</f>
        <v>34975.599999999999</v>
      </c>
      <c r="E1405" s="16">
        <f>MAX(0, (calculations!A1405-inputs!$C$5)*inputs!$B$5)</f>
        <v>6822</v>
      </c>
      <c r="F1405" s="19">
        <f>MAX(0,inputs!$B$13*(MIN(calculations!A1405,inputs!$C$14)-inputs!$C$13))+MAX(0,inputs!$B$14*(calculations!A1405-inputs!$C$14))</f>
        <v>6795.85</v>
      </c>
      <c r="G1405" s="22">
        <f>MAX(MIN((calculations!A1405-inputs!$B$21)/10000,100%),0) * inputs!$B$18</f>
        <v>2636.4</v>
      </c>
      <c r="H1405" s="22">
        <f>IF(AND(inputs!$B$35="YES", calculations!A1405&gt;=inputs!$B$36,calculations!A1405&lt;inputs!$B$37),inputs!$B$38*MIN(2,inputs!$B$17),0)</f>
        <v>0</v>
      </c>
      <c r="I1405" s="25">
        <f>MIN(inputs!$B$32,A1405)</f>
        <v>20000</v>
      </c>
      <c r="J1405" s="25">
        <f>inputs!$B$29*(1+inputs!$B$33)-MAX(0,inputs!$B$31*(I1405-inputs!$B$30))</f>
        <v>46486.999999999993</v>
      </c>
      <c r="K1405" s="26">
        <f t="shared" si="273"/>
        <v>20000</v>
      </c>
      <c r="L1405" s="25">
        <f>MAX(0,J1405*(1+inputs!$B$33)-MAX(0,inputs!$B$31*(K1405-inputs!$B$30)))</f>
        <v>47184.304999999986</v>
      </c>
      <c r="M1405" s="26">
        <f t="shared" si="274"/>
        <v>33366.666666666664</v>
      </c>
      <c r="N1405" s="25">
        <f>MAX(0,L1405*(1+inputs!$B$33)-MAX(0,inputs!$B$31*(M1405-inputs!$B$30)))</f>
        <v>46705.629574999977</v>
      </c>
      <c r="O1405" s="26">
        <f t="shared" si="275"/>
        <v>46733.333333333328</v>
      </c>
      <c r="P1405" s="25">
        <f>MAX(0,N1405*(1+inputs!$B$33)-MAX(0,inputs!$B$31*(O1405-inputs!$B$30)))</f>
        <v>45016.774018624972</v>
      </c>
      <c r="Q1405" s="26">
        <f t="shared" si="276"/>
        <v>60100</v>
      </c>
      <c r="R1405" s="25">
        <f>MAX(0,P1405*(1+inputs!$B$33)-MAX(0,inputs!$B$31*(Q1405-inputs!$B$30)))</f>
        <v>42099.585628904337</v>
      </c>
      <c r="S1405" s="26">
        <f t="shared" si="277"/>
        <v>73466.666666666657</v>
      </c>
      <c r="T1405" s="25">
        <f>MAX(0,R1405*(1+inputs!$B$33)-MAX(0,inputs!$B$31*(S1405-inputs!$B$30)))</f>
        <v>37935.639413337893</v>
      </c>
      <c r="U1405" s="26">
        <f t="shared" si="278"/>
        <v>86833.333333333328</v>
      </c>
      <c r="V1405" s="25">
        <f>MAX(0,T1405*(1+inputs!$B$33)-MAX(0,inputs!$B$31*(U1405-inputs!$B$30)))</f>
        <v>32506.234004537957</v>
      </c>
      <c r="W1405" s="26">
        <f t="shared" si="279"/>
        <v>100200</v>
      </c>
      <c r="X1405" s="25">
        <f>MAX(0,V1405*(1+inputs!$B$33)-MAX(0,inputs!$B$31*(W1405-inputs!$B$30)))</f>
        <v>25792.387514606027</v>
      </c>
      <c r="Y1405" s="26">
        <f t="shared" si="280"/>
        <v>113566.66666666667</v>
      </c>
      <c r="Z1405" s="25">
        <f>MAX(0,X1405*(1+inputs!$B$33)-MAX(0,inputs!$B$31*(Y1405-inputs!$B$30)))</f>
        <v>17774.833327325112</v>
      </c>
      <c r="AA1405" s="25">
        <f>MAX(0,Y1405*(1+inputs!$B$33)-MAX(0,inputs!$B$31*(Z1405-inputs!$B$30)))</f>
        <v>115270.16666666666</v>
      </c>
      <c r="AB1405" s="26">
        <f t="shared" si="281"/>
        <v>140300</v>
      </c>
      <c r="AC1405" s="25">
        <f>MAX(0,AA1405*(1+inputs!$B$33)-MAX(0,inputs!$B$31*(AB1405-inputs!$B$30)))</f>
        <v>106188.77916666665</v>
      </c>
      <c r="AD1405" s="26">
        <f>IF(inputs!$B$27="YES",MAX(0,inputs!$B$31*(AB1405-inputs!$B$30)),0)</f>
        <v>0</v>
      </c>
      <c r="AE1405" s="3">
        <f t="shared" si="282"/>
        <v>58770.05</v>
      </c>
      <c r="AF1405" s="1">
        <f t="shared" si="285"/>
        <v>0.47</v>
      </c>
      <c r="AG1405" s="8">
        <f t="shared" si="283"/>
        <v>81529.95</v>
      </c>
    </row>
    <row r="1406" spans="1:33" x14ac:dyDescent="0.2">
      <c r="A1406" s="11">
        <f t="shared" si="284"/>
        <v>140400</v>
      </c>
      <c r="B1406" s="15">
        <f>inputs!$C$3-MAX(0,MIN((calculations!A1406-inputs!$B$8)*0.5,inputs!$C$3))+IF(AND(inputs!$B$23="YES",A1406&lt;=inputs!$B$25),inputs!$B$24,0)</f>
        <v>0</v>
      </c>
      <c r="C1406" s="15">
        <f>MAX(0,MIN(A1406-B1406,inputs!$C$4)*inputs!$B$3)</f>
        <v>7540.2000000000007</v>
      </c>
      <c r="D1406" s="16">
        <f>MAX(0,(MIN(A1406,inputs!$C$5)-(inputs!$C$4+B1406))*inputs!$B$4)</f>
        <v>34975.599999999999</v>
      </c>
      <c r="E1406" s="16">
        <f>MAX(0, (calculations!A1406-inputs!$C$5)*inputs!$B$5)</f>
        <v>6867</v>
      </c>
      <c r="F1406" s="19">
        <f>MAX(0,inputs!$B$13*(MIN(calculations!A1406,inputs!$C$14)-inputs!$C$13))+MAX(0,inputs!$B$14*(calculations!A1406-inputs!$C$14))</f>
        <v>6797.85</v>
      </c>
      <c r="G1406" s="22">
        <f>MAX(MIN((calculations!A1406-inputs!$B$21)/10000,100%),0) * inputs!$B$18</f>
        <v>2636.4</v>
      </c>
      <c r="H1406" s="22">
        <f>IF(AND(inputs!$B$35="YES", calculations!A1406&gt;=inputs!$B$36,calculations!A1406&lt;inputs!$B$37),inputs!$B$38*MIN(2,inputs!$B$17),0)</f>
        <v>0</v>
      </c>
      <c r="I1406" s="25">
        <f>MIN(inputs!$B$32,A1406)</f>
        <v>20000</v>
      </c>
      <c r="J1406" s="25">
        <f>inputs!$B$29*(1+inputs!$B$33)-MAX(0,inputs!$B$31*(I1406-inputs!$B$30))</f>
        <v>46486.999999999993</v>
      </c>
      <c r="K1406" s="26">
        <f t="shared" si="273"/>
        <v>20000</v>
      </c>
      <c r="L1406" s="25">
        <f>MAX(0,J1406*(1+inputs!$B$33)-MAX(0,inputs!$B$31*(K1406-inputs!$B$30)))</f>
        <v>47184.304999999986</v>
      </c>
      <c r="M1406" s="26">
        <f t="shared" si="274"/>
        <v>33377.777777777781</v>
      </c>
      <c r="N1406" s="25">
        <f>MAX(0,L1406*(1+inputs!$B$33)-MAX(0,inputs!$B$31*(M1406-inputs!$B$30)))</f>
        <v>46704.629574999977</v>
      </c>
      <c r="O1406" s="26">
        <f t="shared" si="275"/>
        <v>46755.555555555555</v>
      </c>
      <c r="P1406" s="25">
        <f>MAX(0,N1406*(1+inputs!$B$33)-MAX(0,inputs!$B$31*(O1406-inputs!$B$30)))</f>
        <v>45013.759018624973</v>
      </c>
      <c r="Q1406" s="26">
        <f t="shared" si="276"/>
        <v>60133.333333333336</v>
      </c>
      <c r="R1406" s="25">
        <f>MAX(0,P1406*(1+inputs!$B$33)-MAX(0,inputs!$B$31*(Q1406-inputs!$B$30)))</f>
        <v>42093.525403904343</v>
      </c>
      <c r="S1406" s="26">
        <f t="shared" si="277"/>
        <v>73511.111111111109</v>
      </c>
      <c r="T1406" s="25">
        <f>MAX(0,R1406*(1+inputs!$B$33)-MAX(0,inputs!$B$31*(S1406-inputs!$B$30)))</f>
        <v>37925.488284962899</v>
      </c>
      <c r="U1406" s="26">
        <f t="shared" si="278"/>
        <v>86888.888888888891</v>
      </c>
      <c r="V1406" s="25">
        <f>MAX(0,T1406*(1+inputs!$B$33)-MAX(0,inputs!$B$31*(U1406-inputs!$B$30)))</f>
        <v>32490.930609237341</v>
      </c>
      <c r="W1406" s="26">
        <f t="shared" si="279"/>
        <v>100266.66666666667</v>
      </c>
      <c r="X1406" s="25">
        <f>MAX(0,V1406*(1+inputs!$B$33)-MAX(0,inputs!$B$31*(W1406-inputs!$B$30)))</f>
        <v>25770.854568375893</v>
      </c>
      <c r="Y1406" s="26">
        <f t="shared" si="280"/>
        <v>113644.44444444444</v>
      </c>
      <c r="Z1406" s="25">
        <f>MAX(0,X1406*(1+inputs!$B$33)-MAX(0,inputs!$B$31*(Y1406-inputs!$B$30)))</f>
        <v>17745.97738690153</v>
      </c>
      <c r="AA1406" s="25">
        <f>MAX(0,Y1406*(1+inputs!$B$33)-MAX(0,inputs!$B$31*(Z1406-inputs!$B$30)))</f>
        <v>115349.11111111109</v>
      </c>
      <c r="AB1406" s="26">
        <f t="shared" si="281"/>
        <v>140400</v>
      </c>
      <c r="AC1406" s="25">
        <f>MAX(0,AA1406*(1+inputs!$B$33)-MAX(0,inputs!$B$31*(AB1406-inputs!$B$30)))</f>
        <v>106259.90777777774</v>
      </c>
      <c r="AD1406" s="26">
        <f>IF(inputs!$B$27="YES",MAX(0,inputs!$B$31*(AB1406-inputs!$B$30)),0)</f>
        <v>0</v>
      </c>
      <c r="AE1406" s="3">
        <f t="shared" si="282"/>
        <v>58817.05</v>
      </c>
      <c r="AF1406" s="1">
        <f t="shared" si="285"/>
        <v>0.47</v>
      </c>
      <c r="AG1406" s="8">
        <f t="shared" si="283"/>
        <v>81582.95</v>
      </c>
    </row>
    <row r="1407" spans="1:33" x14ac:dyDescent="0.2">
      <c r="A1407" s="11">
        <f t="shared" si="284"/>
        <v>140500</v>
      </c>
      <c r="B1407" s="15">
        <f>inputs!$C$3-MAX(0,MIN((calculations!A1407-inputs!$B$8)*0.5,inputs!$C$3))+IF(AND(inputs!$B$23="YES",A1407&lt;=inputs!$B$25),inputs!$B$24,0)</f>
        <v>0</v>
      </c>
      <c r="C1407" s="15">
        <f>MAX(0,MIN(A1407-B1407,inputs!$C$4)*inputs!$B$3)</f>
        <v>7540.2000000000007</v>
      </c>
      <c r="D1407" s="16">
        <f>MAX(0,(MIN(A1407,inputs!$C$5)-(inputs!$C$4+B1407))*inputs!$B$4)</f>
        <v>34975.599999999999</v>
      </c>
      <c r="E1407" s="16">
        <f>MAX(0, (calculations!A1407-inputs!$C$5)*inputs!$B$5)</f>
        <v>6912</v>
      </c>
      <c r="F1407" s="19">
        <f>MAX(0,inputs!$B$13*(MIN(calculations!A1407,inputs!$C$14)-inputs!$C$13))+MAX(0,inputs!$B$14*(calculations!A1407-inputs!$C$14))</f>
        <v>6799.85</v>
      </c>
      <c r="G1407" s="22">
        <f>MAX(MIN((calculations!A1407-inputs!$B$21)/10000,100%),0) * inputs!$B$18</f>
        <v>2636.4</v>
      </c>
      <c r="H1407" s="22">
        <f>IF(AND(inputs!$B$35="YES", calculations!A1407&gt;=inputs!$B$36,calculations!A1407&lt;inputs!$B$37),inputs!$B$38*MIN(2,inputs!$B$17),0)</f>
        <v>0</v>
      </c>
      <c r="I1407" s="25">
        <f>MIN(inputs!$B$32,A1407)</f>
        <v>20000</v>
      </c>
      <c r="J1407" s="25">
        <f>inputs!$B$29*(1+inputs!$B$33)-MAX(0,inputs!$B$31*(I1407-inputs!$B$30))</f>
        <v>46486.999999999993</v>
      </c>
      <c r="K1407" s="26">
        <f t="shared" si="273"/>
        <v>20000</v>
      </c>
      <c r="L1407" s="25">
        <f>MAX(0,J1407*(1+inputs!$B$33)-MAX(0,inputs!$B$31*(K1407-inputs!$B$30)))</f>
        <v>47184.304999999986</v>
      </c>
      <c r="M1407" s="26">
        <f t="shared" si="274"/>
        <v>33388.888888888891</v>
      </c>
      <c r="N1407" s="25">
        <f>MAX(0,L1407*(1+inputs!$B$33)-MAX(0,inputs!$B$31*(M1407-inputs!$B$30)))</f>
        <v>46703.629574999977</v>
      </c>
      <c r="O1407" s="26">
        <f t="shared" si="275"/>
        <v>46777.777777777781</v>
      </c>
      <c r="P1407" s="25">
        <f>MAX(0,N1407*(1+inputs!$B$33)-MAX(0,inputs!$B$31*(O1407-inputs!$B$30)))</f>
        <v>45010.744018624973</v>
      </c>
      <c r="Q1407" s="26">
        <f t="shared" si="276"/>
        <v>60166.666666666664</v>
      </c>
      <c r="R1407" s="25">
        <f>MAX(0,P1407*(1+inputs!$B$33)-MAX(0,inputs!$B$31*(Q1407-inputs!$B$30)))</f>
        <v>42087.465178904342</v>
      </c>
      <c r="S1407" s="26">
        <f t="shared" si="277"/>
        <v>73555.555555555562</v>
      </c>
      <c r="T1407" s="25">
        <f>MAX(0,R1407*(1+inputs!$B$33)-MAX(0,inputs!$B$31*(S1407-inputs!$B$30)))</f>
        <v>37915.337156587899</v>
      </c>
      <c r="U1407" s="26">
        <f t="shared" si="278"/>
        <v>86944.444444444438</v>
      </c>
      <c r="V1407" s="25">
        <f>MAX(0,T1407*(1+inputs!$B$33)-MAX(0,inputs!$B$31*(U1407-inputs!$B$30)))</f>
        <v>32475.627213936717</v>
      </c>
      <c r="W1407" s="26">
        <f t="shared" si="279"/>
        <v>100333.33333333333</v>
      </c>
      <c r="X1407" s="25">
        <f>MAX(0,V1407*(1+inputs!$B$33)-MAX(0,inputs!$B$31*(W1407-inputs!$B$30)))</f>
        <v>25749.321622145766</v>
      </c>
      <c r="Y1407" s="26">
        <f t="shared" si="280"/>
        <v>113722.22222222222</v>
      </c>
      <c r="Z1407" s="25">
        <f>MAX(0,X1407*(1+inputs!$B$33)-MAX(0,inputs!$B$31*(Y1407-inputs!$B$30)))</f>
        <v>17717.121446477951</v>
      </c>
      <c r="AA1407" s="25">
        <f>MAX(0,Y1407*(1+inputs!$B$33)-MAX(0,inputs!$B$31*(Z1407-inputs!$B$30)))</f>
        <v>115428.05555555555</v>
      </c>
      <c r="AB1407" s="26">
        <f t="shared" si="281"/>
        <v>140500</v>
      </c>
      <c r="AC1407" s="25">
        <f>MAX(0,AA1407*(1+inputs!$B$33)-MAX(0,inputs!$B$31*(AB1407-inputs!$B$30)))</f>
        <v>106331.03638888887</v>
      </c>
      <c r="AD1407" s="26">
        <f>IF(inputs!$B$27="YES",MAX(0,inputs!$B$31*(AB1407-inputs!$B$30)),0)</f>
        <v>0</v>
      </c>
      <c r="AE1407" s="3">
        <f t="shared" si="282"/>
        <v>58864.05</v>
      </c>
      <c r="AF1407" s="1">
        <f t="shared" si="285"/>
        <v>0.47</v>
      </c>
      <c r="AG1407" s="8">
        <f t="shared" si="283"/>
        <v>81635.95</v>
      </c>
    </row>
    <row r="1408" spans="1:33" x14ac:dyDescent="0.2">
      <c r="A1408" s="11">
        <f t="shared" si="284"/>
        <v>140600</v>
      </c>
      <c r="B1408" s="15">
        <f>inputs!$C$3-MAX(0,MIN((calculations!A1408-inputs!$B$8)*0.5,inputs!$C$3))+IF(AND(inputs!$B$23="YES",A1408&lt;=inputs!$B$25),inputs!$B$24,0)</f>
        <v>0</v>
      </c>
      <c r="C1408" s="15">
        <f>MAX(0,MIN(A1408-B1408,inputs!$C$4)*inputs!$B$3)</f>
        <v>7540.2000000000007</v>
      </c>
      <c r="D1408" s="16">
        <f>MAX(0,(MIN(A1408,inputs!$C$5)-(inputs!$C$4+B1408))*inputs!$B$4)</f>
        <v>34975.599999999999</v>
      </c>
      <c r="E1408" s="16">
        <f>MAX(0, (calculations!A1408-inputs!$C$5)*inputs!$B$5)</f>
        <v>6957</v>
      </c>
      <c r="F1408" s="19">
        <f>MAX(0,inputs!$B$13*(MIN(calculations!A1408,inputs!$C$14)-inputs!$C$13))+MAX(0,inputs!$B$14*(calculations!A1408-inputs!$C$14))</f>
        <v>6801.85</v>
      </c>
      <c r="G1408" s="22">
        <f>MAX(MIN((calculations!A1408-inputs!$B$21)/10000,100%),0) * inputs!$B$18</f>
        <v>2636.4</v>
      </c>
      <c r="H1408" s="22">
        <f>IF(AND(inputs!$B$35="YES", calculations!A1408&gt;=inputs!$B$36,calculations!A1408&lt;inputs!$B$37),inputs!$B$38*MIN(2,inputs!$B$17),0)</f>
        <v>0</v>
      </c>
      <c r="I1408" s="25">
        <f>MIN(inputs!$B$32,A1408)</f>
        <v>20000</v>
      </c>
      <c r="J1408" s="25">
        <f>inputs!$B$29*(1+inputs!$B$33)-MAX(0,inputs!$B$31*(I1408-inputs!$B$30))</f>
        <v>46486.999999999993</v>
      </c>
      <c r="K1408" s="26">
        <f t="shared" si="273"/>
        <v>20000</v>
      </c>
      <c r="L1408" s="25">
        <f>MAX(0,J1408*(1+inputs!$B$33)-MAX(0,inputs!$B$31*(K1408-inputs!$B$30)))</f>
        <v>47184.304999999986</v>
      </c>
      <c r="M1408" s="26">
        <f t="shared" si="274"/>
        <v>33400</v>
      </c>
      <c r="N1408" s="25">
        <f>MAX(0,L1408*(1+inputs!$B$33)-MAX(0,inputs!$B$31*(M1408-inputs!$B$30)))</f>
        <v>46702.629574999977</v>
      </c>
      <c r="O1408" s="26">
        <f t="shared" si="275"/>
        <v>46800</v>
      </c>
      <c r="P1408" s="25">
        <f>MAX(0,N1408*(1+inputs!$B$33)-MAX(0,inputs!$B$31*(O1408-inputs!$B$30)))</f>
        <v>45007.729018624967</v>
      </c>
      <c r="Q1408" s="26">
        <f t="shared" si="276"/>
        <v>60200</v>
      </c>
      <c r="R1408" s="25">
        <f>MAX(0,P1408*(1+inputs!$B$33)-MAX(0,inputs!$B$31*(Q1408-inputs!$B$30)))</f>
        <v>42081.404953904334</v>
      </c>
      <c r="S1408" s="26">
        <f t="shared" si="277"/>
        <v>73600</v>
      </c>
      <c r="T1408" s="25">
        <f>MAX(0,R1408*(1+inputs!$B$33)-MAX(0,inputs!$B$31*(S1408-inputs!$B$30)))</f>
        <v>37905.186028212891</v>
      </c>
      <c r="U1408" s="26">
        <f t="shared" si="278"/>
        <v>87000</v>
      </c>
      <c r="V1408" s="25">
        <f>MAX(0,T1408*(1+inputs!$B$33)-MAX(0,inputs!$B$31*(U1408-inputs!$B$30)))</f>
        <v>32460.32381863608</v>
      </c>
      <c r="W1408" s="26">
        <f t="shared" si="279"/>
        <v>100400</v>
      </c>
      <c r="X1408" s="25">
        <f>MAX(0,V1408*(1+inputs!$B$33)-MAX(0,inputs!$B$31*(W1408-inputs!$B$30)))</f>
        <v>25727.788675915621</v>
      </c>
      <c r="Y1408" s="26">
        <f t="shared" si="280"/>
        <v>113800</v>
      </c>
      <c r="Z1408" s="25">
        <f>MAX(0,X1408*(1+inputs!$B$33)-MAX(0,inputs!$B$31*(Y1408-inputs!$B$30)))</f>
        <v>17688.265506054355</v>
      </c>
      <c r="AA1408" s="25">
        <f>MAX(0,Y1408*(1+inputs!$B$33)-MAX(0,inputs!$B$31*(Z1408-inputs!$B$30)))</f>
        <v>115506.99999999999</v>
      </c>
      <c r="AB1408" s="26">
        <f t="shared" si="281"/>
        <v>140600</v>
      </c>
      <c r="AC1408" s="25">
        <f>MAX(0,AA1408*(1+inputs!$B$33)-MAX(0,inputs!$B$31*(AB1408-inputs!$B$30)))</f>
        <v>106402.16499999996</v>
      </c>
      <c r="AD1408" s="26">
        <f>IF(inputs!$B$27="YES",MAX(0,inputs!$B$31*(AB1408-inputs!$B$30)),0)</f>
        <v>0</v>
      </c>
      <c r="AE1408" s="3">
        <f t="shared" si="282"/>
        <v>58911.05</v>
      </c>
      <c r="AF1408" s="1">
        <f t="shared" si="285"/>
        <v>0.47</v>
      </c>
      <c r="AG1408" s="8">
        <f t="shared" si="283"/>
        <v>81688.95</v>
      </c>
    </row>
    <row r="1409" spans="1:33" x14ac:dyDescent="0.2">
      <c r="A1409" s="11">
        <f t="shared" si="284"/>
        <v>140700</v>
      </c>
      <c r="B1409" s="15">
        <f>inputs!$C$3-MAX(0,MIN((calculations!A1409-inputs!$B$8)*0.5,inputs!$C$3))+IF(AND(inputs!$B$23="YES",A1409&lt;=inputs!$B$25),inputs!$B$24,0)</f>
        <v>0</v>
      </c>
      <c r="C1409" s="15">
        <f>MAX(0,MIN(A1409-B1409,inputs!$C$4)*inputs!$B$3)</f>
        <v>7540.2000000000007</v>
      </c>
      <c r="D1409" s="16">
        <f>MAX(0,(MIN(A1409,inputs!$C$5)-(inputs!$C$4+B1409))*inputs!$B$4)</f>
        <v>34975.599999999999</v>
      </c>
      <c r="E1409" s="16">
        <f>MAX(0, (calculations!A1409-inputs!$C$5)*inputs!$B$5)</f>
        <v>7002</v>
      </c>
      <c r="F1409" s="19">
        <f>MAX(0,inputs!$B$13*(MIN(calculations!A1409,inputs!$C$14)-inputs!$C$13))+MAX(0,inputs!$B$14*(calculations!A1409-inputs!$C$14))</f>
        <v>6803.85</v>
      </c>
      <c r="G1409" s="22">
        <f>MAX(MIN((calculations!A1409-inputs!$B$21)/10000,100%),0) * inputs!$B$18</f>
        <v>2636.4</v>
      </c>
      <c r="H1409" s="22">
        <f>IF(AND(inputs!$B$35="YES", calculations!A1409&gt;=inputs!$B$36,calculations!A1409&lt;inputs!$B$37),inputs!$B$38*MIN(2,inputs!$B$17),0)</f>
        <v>0</v>
      </c>
      <c r="I1409" s="25">
        <f>MIN(inputs!$B$32,A1409)</f>
        <v>20000</v>
      </c>
      <c r="J1409" s="25">
        <f>inputs!$B$29*(1+inputs!$B$33)-MAX(0,inputs!$B$31*(I1409-inputs!$B$30))</f>
        <v>46486.999999999993</v>
      </c>
      <c r="K1409" s="26">
        <f t="shared" si="273"/>
        <v>20000</v>
      </c>
      <c r="L1409" s="25">
        <f>MAX(0,J1409*(1+inputs!$B$33)-MAX(0,inputs!$B$31*(K1409-inputs!$B$30)))</f>
        <v>47184.304999999986</v>
      </c>
      <c r="M1409" s="26">
        <f t="shared" si="274"/>
        <v>33411.111111111109</v>
      </c>
      <c r="N1409" s="25">
        <f>MAX(0,L1409*(1+inputs!$B$33)-MAX(0,inputs!$B$31*(M1409-inputs!$B$30)))</f>
        <v>46701.629574999977</v>
      </c>
      <c r="O1409" s="26">
        <f t="shared" si="275"/>
        <v>46822.222222222219</v>
      </c>
      <c r="P1409" s="25">
        <f>MAX(0,N1409*(1+inputs!$B$33)-MAX(0,inputs!$B$31*(O1409-inputs!$B$30)))</f>
        <v>45004.714018624967</v>
      </c>
      <c r="Q1409" s="26">
        <f t="shared" si="276"/>
        <v>60233.333333333336</v>
      </c>
      <c r="R1409" s="25">
        <f>MAX(0,P1409*(1+inputs!$B$33)-MAX(0,inputs!$B$31*(Q1409-inputs!$B$30)))</f>
        <v>42075.344728904332</v>
      </c>
      <c r="S1409" s="26">
        <f t="shared" si="277"/>
        <v>73644.444444444438</v>
      </c>
      <c r="T1409" s="25">
        <f>MAX(0,R1409*(1+inputs!$B$33)-MAX(0,inputs!$B$31*(S1409-inputs!$B$30)))</f>
        <v>37895.03489983789</v>
      </c>
      <c r="U1409" s="26">
        <f t="shared" si="278"/>
        <v>87055.555555555562</v>
      </c>
      <c r="V1409" s="25">
        <f>MAX(0,T1409*(1+inputs!$B$33)-MAX(0,inputs!$B$31*(U1409-inputs!$B$30)))</f>
        <v>32445.020423335453</v>
      </c>
      <c r="W1409" s="26">
        <f t="shared" si="279"/>
        <v>100466.66666666667</v>
      </c>
      <c r="X1409" s="25">
        <f>MAX(0,V1409*(1+inputs!$B$33)-MAX(0,inputs!$B$31*(W1409-inputs!$B$30)))</f>
        <v>25706.255729685479</v>
      </c>
      <c r="Y1409" s="26">
        <f t="shared" si="280"/>
        <v>113877.77777777778</v>
      </c>
      <c r="Z1409" s="25">
        <f>MAX(0,X1409*(1+inputs!$B$33)-MAX(0,inputs!$B$31*(Y1409-inputs!$B$30)))</f>
        <v>17659.409565630762</v>
      </c>
      <c r="AA1409" s="25">
        <f>MAX(0,Y1409*(1+inputs!$B$33)-MAX(0,inputs!$B$31*(Z1409-inputs!$B$30)))</f>
        <v>115585.94444444444</v>
      </c>
      <c r="AB1409" s="26">
        <f t="shared" si="281"/>
        <v>140700</v>
      </c>
      <c r="AC1409" s="25">
        <f>MAX(0,AA1409*(1+inputs!$B$33)-MAX(0,inputs!$B$31*(AB1409-inputs!$B$30)))</f>
        <v>106473.29361111109</v>
      </c>
      <c r="AD1409" s="26">
        <f>IF(inputs!$B$27="YES",MAX(0,inputs!$B$31*(AB1409-inputs!$B$30)),0)</f>
        <v>0</v>
      </c>
      <c r="AE1409" s="3">
        <f t="shared" si="282"/>
        <v>58958.05</v>
      </c>
      <c r="AF1409" s="1">
        <f t="shared" si="285"/>
        <v>0.47</v>
      </c>
      <c r="AG1409" s="8">
        <f t="shared" si="283"/>
        <v>81741.95</v>
      </c>
    </row>
    <row r="1410" spans="1:33" x14ac:dyDescent="0.2">
      <c r="A1410" s="11">
        <f t="shared" si="284"/>
        <v>140800</v>
      </c>
      <c r="B1410" s="15">
        <f>inputs!$C$3-MAX(0,MIN((calculations!A1410-inputs!$B$8)*0.5,inputs!$C$3))+IF(AND(inputs!$B$23="YES",A1410&lt;=inputs!$B$25),inputs!$B$24,0)</f>
        <v>0</v>
      </c>
      <c r="C1410" s="15">
        <f>MAX(0,MIN(A1410-B1410,inputs!$C$4)*inputs!$B$3)</f>
        <v>7540.2000000000007</v>
      </c>
      <c r="D1410" s="16">
        <f>MAX(0,(MIN(A1410,inputs!$C$5)-(inputs!$C$4+B1410))*inputs!$B$4)</f>
        <v>34975.599999999999</v>
      </c>
      <c r="E1410" s="16">
        <f>MAX(0, (calculations!A1410-inputs!$C$5)*inputs!$B$5)</f>
        <v>7047</v>
      </c>
      <c r="F1410" s="19">
        <f>MAX(0,inputs!$B$13*(MIN(calculations!A1410,inputs!$C$14)-inputs!$C$13))+MAX(0,inputs!$B$14*(calculations!A1410-inputs!$C$14))</f>
        <v>6805.85</v>
      </c>
      <c r="G1410" s="22">
        <f>MAX(MIN((calculations!A1410-inputs!$B$21)/10000,100%),0) * inputs!$B$18</f>
        <v>2636.4</v>
      </c>
      <c r="H1410" s="22">
        <f>IF(AND(inputs!$B$35="YES", calculations!A1410&gt;=inputs!$B$36,calculations!A1410&lt;inputs!$B$37),inputs!$B$38*MIN(2,inputs!$B$17),0)</f>
        <v>0</v>
      </c>
      <c r="I1410" s="25">
        <f>MIN(inputs!$B$32,A1410)</f>
        <v>20000</v>
      </c>
      <c r="J1410" s="25">
        <f>inputs!$B$29*(1+inputs!$B$33)-MAX(0,inputs!$B$31*(I1410-inputs!$B$30))</f>
        <v>46486.999999999993</v>
      </c>
      <c r="K1410" s="26">
        <f t="shared" ref="K1410:K1473" si="286">$I1410+(INT(COLUMN(K$1)/2) - 5) * ($A1410-$I1410)/9</f>
        <v>20000</v>
      </c>
      <c r="L1410" s="25">
        <f>MAX(0,J1410*(1+inputs!$B$33)-MAX(0,inputs!$B$31*(K1410-inputs!$B$30)))</f>
        <v>47184.304999999986</v>
      </c>
      <c r="M1410" s="26">
        <f t="shared" ref="M1410:M1473" si="287">$I1410+(INT(COLUMN(M$1)/2) - 5) * ($A1410-$I1410)/9</f>
        <v>33422.222222222219</v>
      </c>
      <c r="N1410" s="25">
        <f>MAX(0,L1410*(1+inputs!$B$33)-MAX(0,inputs!$B$31*(M1410-inputs!$B$30)))</f>
        <v>46700.629574999977</v>
      </c>
      <c r="O1410" s="26">
        <f t="shared" ref="O1410:O1473" si="288">$I1410+(INT(COLUMN(O$1)/2) - 5) * ($A1410-$I1410)/9</f>
        <v>46844.444444444445</v>
      </c>
      <c r="P1410" s="25">
        <f>MAX(0,N1410*(1+inputs!$B$33)-MAX(0,inputs!$B$31*(O1410-inputs!$B$30)))</f>
        <v>45001.699018624968</v>
      </c>
      <c r="Q1410" s="26">
        <f t="shared" ref="Q1410:Q1473" si="289">$I1410+(INT(COLUMN(Q$1)/2) - 5) * ($A1410-$I1410)/9</f>
        <v>60266.666666666664</v>
      </c>
      <c r="R1410" s="25">
        <f>MAX(0,P1410*(1+inputs!$B$33)-MAX(0,inputs!$B$31*(Q1410-inputs!$B$30)))</f>
        <v>42069.284503904339</v>
      </c>
      <c r="S1410" s="26">
        <f t="shared" ref="S1410:S1473" si="290">$I1410+(INT(COLUMN(S$1)/2) - 5) * ($A1410-$I1410)/9</f>
        <v>73688.888888888891</v>
      </c>
      <c r="T1410" s="25">
        <f>MAX(0,R1410*(1+inputs!$B$33)-MAX(0,inputs!$B$31*(S1410-inputs!$B$30)))</f>
        <v>37884.883771462897</v>
      </c>
      <c r="U1410" s="26">
        <f t="shared" ref="U1410:U1473" si="291">$I1410+(INT(COLUMN(U$1)/2) - 5) * ($A1410-$I1410)/9</f>
        <v>87111.111111111109</v>
      </c>
      <c r="V1410" s="25">
        <f>MAX(0,T1410*(1+inputs!$B$33)-MAX(0,inputs!$B$31*(U1410-inputs!$B$30)))</f>
        <v>32429.71702803484</v>
      </c>
      <c r="W1410" s="26">
        <f t="shared" ref="W1410:W1473" si="292">$I1410+(INT(COLUMN(W$1)/2) - 5) * ($A1410-$I1410)/9</f>
        <v>100533.33333333333</v>
      </c>
      <c r="X1410" s="25">
        <f>MAX(0,V1410*(1+inputs!$B$33)-MAX(0,inputs!$B$31*(W1410-inputs!$B$30)))</f>
        <v>25684.72278345536</v>
      </c>
      <c r="Y1410" s="26">
        <f t="shared" ref="Y1410:Y1473" si="293">$I1410+(INT(COLUMN(Y$1)/2) - 5) * ($A1410-$I1410)/9</f>
        <v>113955.55555555556</v>
      </c>
      <c r="Z1410" s="25">
        <f>MAX(0,X1410*(1+inputs!$B$33)-MAX(0,inputs!$B$31*(Y1410-inputs!$B$30)))</f>
        <v>17630.553625207183</v>
      </c>
      <c r="AA1410" s="25">
        <f>MAX(0,Y1410*(1+inputs!$B$33)-MAX(0,inputs!$B$31*(Z1410-inputs!$B$30)))</f>
        <v>115664.88888888889</v>
      </c>
      <c r="AB1410" s="26">
        <f t="shared" ref="AB1410:AB1473" si="294">$I1410+(INT(COLUMN(AB$1)/2) - 5) * ($A1410-$I1410)/9</f>
        <v>140800</v>
      </c>
      <c r="AC1410" s="25">
        <f>MAX(0,AA1410*(1+inputs!$B$33)-MAX(0,inputs!$B$31*(AB1410-inputs!$B$30)))</f>
        <v>106544.42222222222</v>
      </c>
      <c r="AD1410" s="26">
        <f>IF(inputs!$B$27="YES",MAX(0,inputs!$B$31*(AB1410-inputs!$B$30)),0)</f>
        <v>0</v>
      </c>
      <c r="AE1410" s="3">
        <f t="shared" ref="AE1410:AE1473" si="295">SUM(C1410:G1410)+AD1410-H1410</f>
        <v>59005.05</v>
      </c>
      <c r="AF1410" s="1">
        <f t="shared" si="285"/>
        <v>0.47</v>
      </c>
      <c r="AG1410" s="8">
        <f t="shared" ref="AG1410:AG1473" si="296">A1410-AE1410</f>
        <v>81794.95</v>
      </c>
    </row>
    <row r="1411" spans="1:33" x14ac:dyDescent="0.2">
      <c r="A1411" s="11">
        <f t="shared" ref="A1411:A1474" si="297">(ROW(A1411)-2)*100</f>
        <v>140900</v>
      </c>
      <c r="B1411" s="15">
        <f>inputs!$C$3-MAX(0,MIN((calculations!A1411-inputs!$B$8)*0.5,inputs!$C$3))+IF(AND(inputs!$B$23="YES",A1411&lt;=inputs!$B$25),inputs!$B$24,0)</f>
        <v>0</v>
      </c>
      <c r="C1411" s="15">
        <f>MAX(0,MIN(A1411-B1411,inputs!$C$4)*inputs!$B$3)</f>
        <v>7540.2000000000007</v>
      </c>
      <c r="D1411" s="16">
        <f>MAX(0,(MIN(A1411,inputs!$C$5)-(inputs!$C$4+B1411))*inputs!$B$4)</f>
        <v>34975.599999999999</v>
      </c>
      <c r="E1411" s="16">
        <f>MAX(0, (calculations!A1411-inputs!$C$5)*inputs!$B$5)</f>
        <v>7092</v>
      </c>
      <c r="F1411" s="19">
        <f>MAX(0,inputs!$B$13*(MIN(calculations!A1411,inputs!$C$14)-inputs!$C$13))+MAX(0,inputs!$B$14*(calculations!A1411-inputs!$C$14))</f>
        <v>6807.85</v>
      </c>
      <c r="G1411" s="22">
        <f>MAX(MIN((calculations!A1411-inputs!$B$21)/10000,100%),0) * inputs!$B$18</f>
        <v>2636.4</v>
      </c>
      <c r="H1411" s="22">
        <f>IF(AND(inputs!$B$35="YES", calculations!A1411&gt;=inputs!$B$36,calculations!A1411&lt;inputs!$B$37),inputs!$B$38*MIN(2,inputs!$B$17),0)</f>
        <v>0</v>
      </c>
      <c r="I1411" s="25">
        <f>MIN(inputs!$B$32,A1411)</f>
        <v>20000</v>
      </c>
      <c r="J1411" s="25">
        <f>inputs!$B$29*(1+inputs!$B$33)-MAX(0,inputs!$B$31*(I1411-inputs!$B$30))</f>
        <v>46486.999999999993</v>
      </c>
      <c r="K1411" s="26">
        <f t="shared" si="286"/>
        <v>20000</v>
      </c>
      <c r="L1411" s="25">
        <f>MAX(0,J1411*(1+inputs!$B$33)-MAX(0,inputs!$B$31*(K1411-inputs!$B$30)))</f>
        <v>47184.304999999986</v>
      </c>
      <c r="M1411" s="26">
        <f t="shared" si="287"/>
        <v>33433.333333333336</v>
      </c>
      <c r="N1411" s="25">
        <f>MAX(0,L1411*(1+inputs!$B$33)-MAX(0,inputs!$B$31*(M1411-inputs!$B$30)))</f>
        <v>46699.629574999977</v>
      </c>
      <c r="O1411" s="26">
        <f t="shared" si="288"/>
        <v>46866.666666666672</v>
      </c>
      <c r="P1411" s="25">
        <f>MAX(0,N1411*(1+inputs!$B$33)-MAX(0,inputs!$B$31*(O1411-inputs!$B$30)))</f>
        <v>44998.684018624968</v>
      </c>
      <c r="Q1411" s="26">
        <f t="shared" si="289"/>
        <v>60300</v>
      </c>
      <c r="R1411" s="25">
        <f>MAX(0,P1411*(1+inputs!$B$33)-MAX(0,inputs!$B$31*(Q1411-inputs!$B$30)))</f>
        <v>42063.224278904338</v>
      </c>
      <c r="S1411" s="26">
        <f t="shared" si="290"/>
        <v>73733.333333333343</v>
      </c>
      <c r="T1411" s="25">
        <f>MAX(0,R1411*(1+inputs!$B$33)-MAX(0,inputs!$B$31*(S1411-inputs!$B$30)))</f>
        <v>37874.732643087897</v>
      </c>
      <c r="U1411" s="26">
        <f t="shared" si="291"/>
        <v>87166.666666666672</v>
      </c>
      <c r="V1411" s="25">
        <f>MAX(0,T1411*(1+inputs!$B$33)-MAX(0,inputs!$B$31*(U1411-inputs!$B$30)))</f>
        <v>32414.413632734206</v>
      </c>
      <c r="W1411" s="26">
        <f t="shared" si="292"/>
        <v>100600</v>
      </c>
      <c r="X1411" s="25">
        <f>MAX(0,V1411*(1+inputs!$B$33)-MAX(0,inputs!$B$31*(W1411-inputs!$B$30)))</f>
        <v>25663.189837225214</v>
      </c>
      <c r="Y1411" s="26">
        <f t="shared" si="293"/>
        <v>114033.33333333333</v>
      </c>
      <c r="Z1411" s="25">
        <f>MAX(0,X1411*(1+inputs!$B$33)-MAX(0,inputs!$B$31*(Y1411-inputs!$B$30)))</f>
        <v>17601.69768478359</v>
      </c>
      <c r="AA1411" s="25">
        <f>MAX(0,Y1411*(1+inputs!$B$33)-MAX(0,inputs!$B$31*(Z1411-inputs!$B$30)))</f>
        <v>115743.83333333331</v>
      </c>
      <c r="AB1411" s="26">
        <f t="shared" si="294"/>
        <v>140900</v>
      </c>
      <c r="AC1411" s="25">
        <f>MAX(0,AA1411*(1+inputs!$B$33)-MAX(0,inputs!$B$31*(AB1411-inputs!$B$30)))</f>
        <v>106615.5508333333</v>
      </c>
      <c r="AD1411" s="26">
        <f>IF(inputs!$B$27="YES",MAX(0,inputs!$B$31*(AB1411-inputs!$B$30)),0)</f>
        <v>0</v>
      </c>
      <c r="AE1411" s="3">
        <f t="shared" si="295"/>
        <v>59052.05</v>
      </c>
      <c r="AF1411" s="1">
        <f t="shared" ref="AF1411:AF1474" si="298">(AE1412-AE1411)/100</f>
        <v>0.47</v>
      </c>
      <c r="AG1411" s="8">
        <f t="shared" si="296"/>
        <v>81847.95</v>
      </c>
    </row>
    <row r="1412" spans="1:33" x14ac:dyDescent="0.2">
      <c r="A1412" s="11">
        <f t="shared" si="297"/>
        <v>141000</v>
      </c>
      <c r="B1412" s="15">
        <f>inputs!$C$3-MAX(0,MIN((calculations!A1412-inputs!$B$8)*0.5,inputs!$C$3))+IF(AND(inputs!$B$23="YES",A1412&lt;=inputs!$B$25),inputs!$B$24,0)</f>
        <v>0</v>
      </c>
      <c r="C1412" s="15">
        <f>MAX(0,MIN(A1412-B1412,inputs!$C$4)*inputs!$B$3)</f>
        <v>7540.2000000000007</v>
      </c>
      <c r="D1412" s="16">
        <f>MAX(0,(MIN(A1412,inputs!$C$5)-(inputs!$C$4+B1412))*inputs!$B$4)</f>
        <v>34975.599999999999</v>
      </c>
      <c r="E1412" s="16">
        <f>MAX(0, (calculations!A1412-inputs!$C$5)*inputs!$B$5)</f>
        <v>7137</v>
      </c>
      <c r="F1412" s="19">
        <f>MAX(0,inputs!$B$13*(MIN(calculations!A1412,inputs!$C$14)-inputs!$C$13))+MAX(0,inputs!$B$14*(calculations!A1412-inputs!$C$14))</f>
        <v>6809.85</v>
      </c>
      <c r="G1412" s="22">
        <f>MAX(MIN((calculations!A1412-inputs!$B$21)/10000,100%),0) * inputs!$B$18</f>
        <v>2636.4</v>
      </c>
      <c r="H1412" s="22">
        <f>IF(AND(inputs!$B$35="YES", calculations!A1412&gt;=inputs!$B$36,calculations!A1412&lt;inputs!$B$37),inputs!$B$38*MIN(2,inputs!$B$17),0)</f>
        <v>0</v>
      </c>
      <c r="I1412" s="25">
        <f>MIN(inputs!$B$32,A1412)</f>
        <v>20000</v>
      </c>
      <c r="J1412" s="25">
        <f>inputs!$B$29*(1+inputs!$B$33)-MAX(0,inputs!$B$31*(I1412-inputs!$B$30))</f>
        <v>46486.999999999993</v>
      </c>
      <c r="K1412" s="26">
        <f t="shared" si="286"/>
        <v>20000</v>
      </c>
      <c r="L1412" s="25">
        <f>MAX(0,J1412*(1+inputs!$B$33)-MAX(0,inputs!$B$31*(K1412-inputs!$B$30)))</f>
        <v>47184.304999999986</v>
      </c>
      <c r="M1412" s="26">
        <f t="shared" si="287"/>
        <v>33444.444444444445</v>
      </c>
      <c r="N1412" s="25">
        <f>MAX(0,L1412*(1+inputs!$B$33)-MAX(0,inputs!$B$31*(M1412-inputs!$B$30)))</f>
        <v>46698.629574999977</v>
      </c>
      <c r="O1412" s="26">
        <f t="shared" si="288"/>
        <v>46888.888888888891</v>
      </c>
      <c r="P1412" s="25">
        <f>MAX(0,N1412*(1+inputs!$B$33)-MAX(0,inputs!$B$31*(O1412-inputs!$B$30)))</f>
        <v>44995.669018624969</v>
      </c>
      <c r="Q1412" s="26">
        <f t="shared" si="289"/>
        <v>60333.333333333336</v>
      </c>
      <c r="R1412" s="25">
        <f>MAX(0,P1412*(1+inputs!$B$33)-MAX(0,inputs!$B$31*(Q1412-inputs!$B$30)))</f>
        <v>42057.164053904336</v>
      </c>
      <c r="S1412" s="26">
        <f t="shared" si="290"/>
        <v>73777.777777777781</v>
      </c>
      <c r="T1412" s="25">
        <f>MAX(0,R1412*(1+inputs!$B$33)-MAX(0,inputs!$B$31*(S1412-inputs!$B$30)))</f>
        <v>37864.581514712896</v>
      </c>
      <c r="U1412" s="26">
        <f t="shared" si="291"/>
        <v>87222.222222222219</v>
      </c>
      <c r="V1412" s="25">
        <f>MAX(0,T1412*(1+inputs!$B$33)-MAX(0,inputs!$B$31*(U1412-inputs!$B$30)))</f>
        <v>32399.110237433586</v>
      </c>
      <c r="W1412" s="26">
        <f t="shared" si="292"/>
        <v>100666.66666666667</v>
      </c>
      <c r="X1412" s="25">
        <f>MAX(0,V1412*(1+inputs!$B$33)-MAX(0,inputs!$B$31*(W1412-inputs!$B$30)))</f>
        <v>25641.656890995087</v>
      </c>
      <c r="Y1412" s="26">
        <f t="shared" si="293"/>
        <v>114111.11111111111</v>
      </c>
      <c r="Z1412" s="25">
        <f>MAX(0,X1412*(1+inputs!$B$33)-MAX(0,inputs!$B$31*(Y1412-inputs!$B$30)))</f>
        <v>17572.841744360012</v>
      </c>
      <c r="AA1412" s="25">
        <f>MAX(0,Y1412*(1+inputs!$B$33)-MAX(0,inputs!$B$31*(Z1412-inputs!$B$30)))</f>
        <v>115822.77777777777</v>
      </c>
      <c r="AB1412" s="26">
        <f t="shared" si="294"/>
        <v>141000</v>
      </c>
      <c r="AC1412" s="25">
        <f>MAX(0,AA1412*(1+inputs!$B$33)-MAX(0,inputs!$B$31*(AB1412-inputs!$B$30)))</f>
        <v>106686.67944444442</v>
      </c>
      <c r="AD1412" s="26">
        <f>IF(inputs!$B$27="YES",MAX(0,inputs!$B$31*(AB1412-inputs!$B$30)),0)</f>
        <v>0</v>
      </c>
      <c r="AE1412" s="3">
        <f t="shared" si="295"/>
        <v>59099.05</v>
      </c>
      <c r="AF1412" s="1">
        <f t="shared" si="298"/>
        <v>0.47</v>
      </c>
      <c r="AG1412" s="8">
        <f t="shared" si="296"/>
        <v>81900.95</v>
      </c>
    </row>
    <row r="1413" spans="1:33" x14ac:dyDescent="0.2">
      <c r="A1413" s="11">
        <f t="shared" si="297"/>
        <v>141100</v>
      </c>
      <c r="B1413" s="15">
        <f>inputs!$C$3-MAX(0,MIN((calculations!A1413-inputs!$B$8)*0.5,inputs!$C$3))+IF(AND(inputs!$B$23="YES",A1413&lt;=inputs!$B$25),inputs!$B$24,0)</f>
        <v>0</v>
      </c>
      <c r="C1413" s="15">
        <f>MAX(0,MIN(A1413-B1413,inputs!$C$4)*inputs!$B$3)</f>
        <v>7540.2000000000007</v>
      </c>
      <c r="D1413" s="16">
        <f>MAX(0,(MIN(A1413,inputs!$C$5)-(inputs!$C$4+B1413))*inputs!$B$4)</f>
        <v>34975.599999999999</v>
      </c>
      <c r="E1413" s="16">
        <f>MAX(0, (calculations!A1413-inputs!$C$5)*inputs!$B$5)</f>
        <v>7182</v>
      </c>
      <c r="F1413" s="19">
        <f>MAX(0,inputs!$B$13*(MIN(calculations!A1413,inputs!$C$14)-inputs!$C$13))+MAX(0,inputs!$B$14*(calculations!A1413-inputs!$C$14))</f>
        <v>6811.85</v>
      </c>
      <c r="G1413" s="22">
        <f>MAX(MIN((calculations!A1413-inputs!$B$21)/10000,100%),0) * inputs!$B$18</f>
        <v>2636.4</v>
      </c>
      <c r="H1413" s="22">
        <f>IF(AND(inputs!$B$35="YES", calculations!A1413&gt;=inputs!$B$36,calculations!A1413&lt;inputs!$B$37),inputs!$B$38*MIN(2,inputs!$B$17),0)</f>
        <v>0</v>
      </c>
      <c r="I1413" s="25">
        <f>MIN(inputs!$B$32,A1413)</f>
        <v>20000</v>
      </c>
      <c r="J1413" s="25">
        <f>inputs!$B$29*(1+inputs!$B$33)-MAX(0,inputs!$B$31*(I1413-inputs!$B$30))</f>
        <v>46486.999999999993</v>
      </c>
      <c r="K1413" s="26">
        <f t="shared" si="286"/>
        <v>20000</v>
      </c>
      <c r="L1413" s="25">
        <f>MAX(0,J1413*(1+inputs!$B$33)-MAX(0,inputs!$B$31*(K1413-inputs!$B$30)))</f>
        <v>47184.304999999986</v>
      </c>
      <c r="M1413" s="26">
        <f t="shared" si="287"/>
        <v>33455.555555555555</v>
      </c>
      <c r="N1413" s="25">
        <f>MAX(0,L1413*(1+inputs!$B$33)-MAX(0,inputs!$B$31*(M1413-inputs!$B$30)))</f>
        <v>46697.629574999977</v>
      </c>
      <c r="O1413" s="26">
        <f t="shared" si="288"/>
        <v>46911.111111111109</v>
      </c>
      <c r="P1413" s="25">
        <f>MAX(0,N1413*(1+inputs!$B$33)-MAX(0,inputs!$B$31*(O1413-inputs!$B$30)))</f>
        <v>44992.654018624969</v>
      </c>
      <c r="Q1413" s="26">
        <f t="shared" si="289"/>
        <v>60366.666666666664</v>
      </c>
      <c r="R1413" s="25">
        <f>MAX(0,P1413*(1+inputs!$B$33)-MAX(0,inputs!$B$31*(Q1413-inputs!$B$30)))</f>
        <v>42051.103828904335</v>
      </c>
      <c r="S1413" s="26">
        <f t="shared" si="290"/>
        <v>73822.222222222219</v>
      </c>
      <c r="T1413" s="25">
        <f>MAX(0,R1413*(1+inputs!$B$33)-MAX(0,inputs!$B$31*(S1413-inputs!$B$30)))</f>
        <v>37854.430386337895</v>
      </c>
      <c r="U1413" s="26">
        <f t="shared" si="291"/>
        <v>87277.777777777781</v>
      </c>
      <c r="V1413" s="25">
        <f>MAX(0,T1413*(1+inputs!$B$33)-MAX(0,inputs!$B$31*(U1413-inputs!$B$30)))</f>
        <v>32383.806842132959</v>
      </c>
      <c r="W1413" s="26">
        <f t="shared" si="292"/>
        <v>100733.33333333333</v>
      </c>
      <c r="X1413" s="25">
        <f>MAX(0,V1413*(1+inputs!$B$33)-MAX(0,inputs!$B$31*(W1413-inputs!$B$30)))</f>
        <v>25620.123944764953</v>
      </c>
      <c r="Y1413" s="26">
        <f t="shared" si="293"/>
        <v>114188.88888888889</v>
      </c>
      <c r="Z1413" s="25">
        <f>MAX(0,X1413*(1+inputs!$B$33)-MAX(0,inputs!$B$31*(Y1413-inputs!$B$30)))</f>
        <v>17543.985803936426</v>
      </c>
      <c r="AA1413" s="25">
        <f>MAX(0,Y1413*(1+inputs!$B$33)-MAX(0,inputs!$B$31*(Z1413-inputs!$B$30)))</f>
        <v>115901.72222222222</v>
      </c>
      <c r="AB1413" s="26">
        <f t="shared" si="294"/>
        <v>141100</v>
      </c>
      <c r="AC1413" s="25">
        <f>MAX(0,AA1413*(1+inputs!$B$33)-MAX(0,inputs!$B$31*(AB1413-inputs!$B$30)))</f>
        <v>106757.80805555554</v>
      </c>
      <c r="AD1413" s="26">
        <f>IF(inputs!$B$27="YES",MAX(0,inputs!$B$31*(AB1413-inputs!$B$30)),0)</f>
        <v>0</v>
      </c>
      <c r="AE1413" s="3">
        <f t="shared" si="295"/>
        <v>59146.05</v>
      </c>
      <c r="AF1413" s="1">
        <f t="shared" si="298"/>
        <v>0.47</v>
      </c>
      <c r="AG1413" s="8">
        <f t="shared" si="296"/>
        <v>81953.95</v>
      </c>
    </row>
    <row r="1414" spans="1:33" x14ac:dyDescent="0.2">
      <c r="A1414" s="11">
        <f t="shared" si="297"/>
        <v>141200</v>
      </c>
      <c r="B1414" s="15">
        <f>inputs!$C$3-MAX(0,MIN((calculations!A1414-inputs!$B$8)*0.5,inputs!$C$3))+IF(AND(inputs!$B$23="YES",A1414&lt;=inputs!$B$25),inputs!$B$24,0)</f>
        <v>0</v>
      </c>
      <c r="C1414" s="15">
        <f>MAX(0,MIN(A1414-B1414,inputs!$C$4)*inputs!$B$3)</f>
        <v>7540.2000000000007</v>
      </c>
      <c r="D1414" s="16">
        <f>MAX(0,(MIN(A1414,inputs!$C$5)-(inputs!$C$4+B1414))*inputs!$B$4)</f>
        <v>34975.599999999999</v>
      </c>
      <c r="E1414" s="16">
        <f>MAX(0, (calculations!A1414-inputs!$C$5)*inputs!$B$5)</f>
        <v>7227</v>
      </c>
      <c r="F1414" s="19">
        <f>MAX(0,inputs!$B$13*(MIN(calculations!A1414,inputs!$C$14)-inputs!$C$13))+MAX(0,inputs!$B$14*(calculations!A1414-inputs!$C$14))</f>
        <v>6813.85</v>
      </c>
      <c r="G1414" s="22">
        <f>MAX(MIN((calculations!A1414-inputs!$B$21)/10000,100%),0) * inputs!$B$18</f>
        <v>2636.4</v>
      </c>
      <c r="H1414" s="22">
        <f>IF(AND(inputs!$B$35="YES", calculations!A1414&gt;=inputs!$B$36,calculations!A1414&lt;inputs!$B$37),inputs!$B$38*MIN(2,inputs!$B$17),0)</f>
        <v>0</v>
      </c>
      <c r="I1414" s="25">
        <f>MIN(inputs!$B$32,A1414)</f>
        <v>20000</v>
      </c>
      <c r="J1414" s="25">
        <f>inputs!$B$29*(1+inputs!$B$33)-MAX(0,inputs!$B$31*(I1414-inputs!$B$30))</f>
        <v>46486.999999999993</v>
      </c>
      <c r="K1414" s="26">
        <f t="shared" si="286"/>
        <v>20000</v>
      </c>
      <c r="L1414" s="25">
        <f>MAX(0,J1414*(1+inputs!$B$33)-MAX(0,inputs!$B$31*(K1414-inputs!$B$30)))</f>
        <v>47184.304999999986</v>
      </c>
      <c r="M1414" s="26">
        <f t="shared" si="287"/>
        <v>33466.666666666664</v>
      </c>
      <c r="N1414" s="25">
        <f>MAX(0,L1414*(1+inputs!$B$33)-MAX(0,inputs!$B$31*(M1414-inputs!$B$30)))</f>
        <v>46696.629574999977</v>
      </c>
      <c r="O1414" s="26">
        <f t="shared" si="288"/>
        <v>46933.333333333328</v>
      </c>
      <c r="P1414" s="25">
        <f>MAX(0,N1414*(1+inputs!$B$33)-MAX(0,inputs!$B$31*(O1414-inputs!$B$30)))</f>
        <v>44989.63901862497</v>
      </c>
      <c r="Q1414" s="26">
        <f t="shared" si="289"/>
        <v>60400</v>
      </c>
      <c r="R1414" s="25">
        <f>MAX(0,P1414*(1+inputs!$B$33)-MAX(0,inputs!$B$31*(Q1414-inputs!$B$30)))</f>
        <v>42045.043603904334</v>
      </c>
      <c r="S1414" s="26">
        <f t="shared" si="290"/>
        <v>73866.666666666657</v>
      </c>
      <c r="T1414" s="25">
        <f>MAX(0,R1414*(1+inputs!$B$33)-MAX(0,inputs!$B$31*(S1414-inputs!$B$30)))</f>
        <v>37844.279257962902</v>
      </c>
      <c r="U1414" s="26">
        <f t="shared" si="291"/>
        <v>87333.333333333328</v>
      </c>
      <c r="V1414" s="25">
        <f>MAX(0,T1414*(1+inputs!$B$33)-MAX(0,inputs!$B$31*(U1414-inputs!$B$30)))</f>
        <v>32368.503446832347</v>
      </c>
      <c r="W1414" s="26">
        <f t="shared" si="292"/>
        <v>100800</v>
      </c>
      <c r="X1414" s="25">
        <f>MAX(0,V1414*(1+inputs!$B$33)-MAX(0,inputs!$B$31*(W1414-inputs!$B$30)))</f>
        <v>25598.59099853483</v>
      </c>
      <c r="Y1414" s="26">
        <f t="shared" si="293"/>
        <v>114266.66666666667</v>
      </c>
      <c r="Z1414" s="25">
        <f>MAX(0,X1414*(1+inputs!$B$33)-MAX(0,inputs!$B$31*(Y1414-inputs!$B$30)))</f>
        <v>17515.129863512848</v>
      </c>
      <c r="AA1414" s="25">
        <f>MAX(0,Y1414*(1+inputs!$B$33)-MAX(0,inputs!$B$31*(Z1414-inputs!$B$30)))</f>
        <v>115980.66666666666</v>
      </c>
      <c r="AB1414" s="26">
        <f t="shared" si="294"/>
        <v>141200</v>
      </c>
      <c r="AC1414" s="25">
        <f>MAX(0,AA1414*(1+inputs!$B$33)-MAX(0,inputs!$B$31*(AB1414-inputs!$B$30)))</f>
        <v>106828.93666666665</v>
      </c>
      <c r="AD1414" s="26">
        <f>IF(inputs!$B$27="YES",MAX(0,inputs!$B$31*(AB1414-inputs!$B$30)),0)</f>
        <v>0</v>
      </c>
      <c r="AE1414" s="3">
        <f t="shared" si="295"/>
        <v>59193.05</v>
      </c>
      <c r="AF1414" s="1">
        <f t="shared" si="298"/>
        <v>0.47</v>
      </c>
      <c r="AG1414" s="8">
        <f t="shared" si="296"/>
        <v>82006.95</v>
      </c>
    </row>
    <row r="1415" spans="1:33" x14ac:dyDescent="0.2">
      <c r="A1415" s="11">
        <f t="shared" si="297"/>
        <v>141300</v>
      </c>
      <c r="B1415" s="15">
        <f>inputs!$C$3-MAX(0,MIN((calculations!A1415-inputs!$B$8)*0.5,inputs!$C$3))+IF(AND(inputs!$B$23="YES",A1415&lt;=inputs!$B$25),inputs!$B$24,0)</f>
        <v>0</v>
      </c>
      <c r="C1415" s="15">
        <f>MAX(0,MIN(A1415-B1415,inputs!$C$4)*inputs!$B$3)</f>
        <v>7540.2000000000007</v>
      </c>
      <c r="D1415" s="16">
        <f>MAX(0,(MIN(A1415,inputs!$C$5)-(inputs!$C$4+B1415))*inputs!$B$4)</f>
        <v>34975.599999999999</v>
      </c>
      <c r="E1415" s="16">
        <f>MAX(0, (calculations!A1415-inputs!$C$5)*inputs!$B$5)</f>
        <v>7272</v>
      </c>
      <c r="F1415" s="19">
        <f>MAX(0,inputs!$B$13*(MIN(calculations!A1415,inputs!$C$14)-inputs!$C$13))+MAX(0,inputs!$B$14*(calculations!A1415-inputs!$C$14))</f>
        <v>6815.85</v>
      </c>
      <c r="G1415" s="22">
        <f>MAX(MIN((calculations!A1415-inputs!$B$21)/10000,100%),0) * inputs!$B$18</f>
        <v>2636.4</v>
      </c>
      <c r="H1415" s="22">
        <f>IF(AND(inputs!$B$35="YES", calculations!A1415&gt;=inputs!$B$36,calculations!A1415&lt;inputs!$B$37),inputs!$B$38*MIN(2,inputs!$B$17),0)</f>
        <v>0</v>
      </c>
      <c r="I1415" s="25">
        <f>MIN(inputs!$B$32,A1415)</f>
        <v>20000</v>
      </c>
      <c r="J1415" s="25">
        <f>inputs!$B$29*(1+inputs!$B$33)-MAX(0,inputs!$B$31*(I1415-inputs!$B$30))</f>
        <v>46486.999999999993</v>
      </c>
      <c r="K1415" s="26">
        <f t="shared" si="286"/>
        <v>20000</v>
      </c>
      <c r="L1415" s="25">
        <f>MAX(0,J1415*(1+inputs!$B$33)-MAX(0,inputs!$B$31*(K1415-inputs!$B$30)))</f>
        <v>47184.304999999986</v>
      </c>
      <c r="M1415" s="26">
        <f t="shared" si="287"/>
        <v>33477.777777777781</v>
      </c>
      <c r="N1415" s="25">
        <f>MAX(0,L1415*(1+inputs!$B$33)-MAX(0,inputs!$B$31*(M1415-inputs!$B$30)))</f>
        <v>46695.629574999977</v>
      </c>
      <c r="O1415" s="26">
        <f t="shared" si="288"/>
        <v>46955.555555555555</v>
      </c>
      <c r="P1415" s="25">
        <f>MAX(0,N1415*(1+inputs!$B$33)-MAX(0,inputs!$B$31*(O1415-inputs!$B$30)))</f>
        <v>44986.624018624971</v>
      </c>
      <c r="Q1415" s="26">
        <f t="shared" si="289"/>
        <v>60433.333333333336</v>
      </c>
      <c r="R1415" s="25">
        <f>MAX(0,P1415*(1+inputs!$B$33)-MAX(0,inputs!$B$31*(Q1415-inputs!$B$30)))</f>
        <v>42038.98337890434</v>
      </c>
      <c r="S1415" s="26">
        <f t="shared" si="290"/>
        <v>73911.111111111109</v>
      </c>
      <c r="T1415" s="25">
        <f>MAX(0,R1415*(1+inputs!$B$33)-MAX(0,inputs!$B$31*(S1415-inputs!$B$30)))</f>
        <v>37834.128129587902</v>
      </c>
      <c r="U1415" s="26">
        <f t="shared" si="291"/>
        <v>87388.888888888891</v>
      </c>
      <c r="V1415" s="25">
        <f>MAX(0,T1415*(1+inputs!$B$33)-MAX(0,inputs!$B$31*(U1415-inputs!$B$30)))</f>
        <v>32353.200051531716</v>
      </c>
      <c r="W1415" s="26">
        <f t="shared" si="292"/>
        <v>100866.66666666667</v>
      </c>
      <c r="X1415" s="25">
        <f>MAX(0,V1415*(1+inputs!$B$33)-MAX(0,inputs!$B$31*(W1415-inputs!$B$30)))</f>
        <v>25577.058052304688</v>
      </c>
      <c r="Y1415" s="26">
        <f t="shared" si="293"/>
        <v>114344.44444444444</v>
      </c>
      <c r="Z1415" s="25">
        <f>MAX(0,X1415*(1+inputs!$B$33)-MAX(0,inputs!$B$31*(Y1415-inputs!$B$30)))</f>
        <v>17486.273923089258</v>
      </c>
      <c r="AA1415" s="25">
        <f>MAX(0,Y1415*(1+inputs!$B$33)-MAX(0,inputs!$B$31*(Z1415-inputs!$B$30)))</f>
        <v>116059.61111111109</v>
      </c>
      <c r="AB1415" s="26">
        <f t="shared" si="294"/>
        <v>141300</v>
      </c>
      <c r="AC1415" s="25">
        <f>MAX(0,AA1415*(1+inputs!$B$33)-MAX(0,inputs!$B$31*(AB1415-inputs!$B$30)))</f>
        <v>106900.06527777774</v>
      </c>
      <c r="AD1415" s="26">
        <f>IF(inputs!$B$27="YES",MAX(0,inputs!$B$31*(AB1415-inputs!$B$30)),0)</f>
        <v>0</v>
      </c>
      <c r="AE1415" s="3">
        <f t="shared" si="295"/>
        <v>59240.05</v>
      </c>
      <c r="AF1415" s="1">
        <f t="shared" si="298"/>
        <v>0.47</v>
      </c>
      <c r="AG1415" s="8">
        <f t="shared" si="296"/>
        <v>82059.95</v>
      </c>
    </row>
    <row r="1416" spans="1:33" x14ac:dyDescent="0.2">
      <c r="A1416" s="11">
        <f t="shared" si="297"/>
        <v>141400</v>
      </c>
      <c r="B1416" s="15">
        <f>inputs!$C$3-MAX(0,MIN((calculations!A1416-inputs!$B$8)*0.5,inputs!$C$3))+IF(AND(inputs!$B$23="YES",A1416&lt;=inputs!$B$25),inputs!$B$24,0)</f>
        <v>0</v>
      </c>
      <c r="C1416" s="15">
        <f>MAX(0,MIN(A1416-B1416,inputs!$C$4)*inputs!$B$3)</f>
        <v>7540.2000000000007</v>
      </c>
      <c r="D1416" s="16">
        <f>MAX(0,(MIN(A1416,inputs!$C$5)-(inputs!$C$4+B1416))*inputs!$B$4)</f>
        <v>34975.599999999999</v>
      </c>
      <c r="E1416" s="16">
        <f>MAX(0, (calculations!A1416-inputs!$C$5)*inputs!$B$5)</f>
        <v>7317</v>
      </c>
      <c r="F1416" s="19">
        <f>MAX(0,inputs!$B$13*(MIN(calculations!A1416,inputs!$C$14)-inputs!$C$13))+MAX(0,inputs!$B$14*(calculations!A1416-inputs!$C$14))</f>
        <v>6817.85</v>
      </c>
      <c r="G1416" s="22">
        <f>MAX(MIN((calculations!A1416-inputs!$B$21)/10000,100%),0) * inputs!$B$18</f>
        <v>2636.4</v>
      </c>
      <c r="H1416" s="22">
        <f>IF(AND(inputs!$B$35="YES", calculations!A1416&gt;=inputs!$B$36,calculations!A1416&lt;inputs!$B$37),inputs!$B$38*MIN(2,inputs!$B$17),0)</f>
        <v>0</v>
      </c>
      <c r="I1416" s="25">
        <f>MIN(inputs!$B$32,A1416)</f>
        <v>20000</v>
      </c>
      <c r="J1416" s="25">
        <f>inputs!$B$29*(1+inputs!$B$33)-MAX(0,inputs!$B$31*(I1416-inputs!$B$30))</f>
        <v>46486.999999999993</v>
      </c>
      <c r="K1416" s="26">
        <f t="shared" si="286"/>
        <v>20000</v>
      </c>
      <c r="L1416" s="25">
        <f>MAX(0,J1416*(1+inputs!$B$33)-MAX(0,inputs!$B$31*(K1416-inputs!$B$30)))</f>
        <v>47184.304999999986</v>
      </c>
      <c r="M1416" s="26">
        <f t="shared" si="287"/>
        <v>33488.888888888891</v>
      </c>
      <c r="N1416" s="25">
        <f>MAX(0,L1416*(1+inputs!$B$33)-MAX(0,inputs!$B$31*(M1416-inputs!$B$30)))</f>
        <v>46694.629574999977</v>
      </c>
      <c r="O1416" s="26">
        <f t="shared" si="288"/>
        <v>46977.777777777781</v>
      </c>
      <c r="P1416" s="25">
        <f>MAX(0,N1416*(1+inputs!$B$33)-MAX(0,inputs!$B$31*(O1416-inputs!$B$30)))</f>
        <v>44983.609018624971</v>
      </c>
      <c r="Q1416" s="26">
        <f t="shared" si="289"/>
        <v>60466.666666666664</v>
      </c>
      <c r="R1416" s="25">
        <f>MAX(0,P1416*(1+inputs!$B$33)-MAX(0,inputs!$B$31*(Q1416-inputs!$B$30)))</f>
        <v>42032.923153904339</v>
      </c>
      <c r="S1416" s="26">
        <f t="shared" si="290"/>
        <v>73955.555555555562</v>
      </c>
      <c r="T1416" s="25">
        <f>MAX(0,R1416*(1+inputs!$B$33)-MAX(0,inputs!$B$31*(S1416-inputs!$B$30)))</f>
        <v>37823.977001212901</v>
      </c>
      <c r="U1416" s="26">
        <f t="shared" si="291"/>
        <v>87444.444444444438</v>
      </c>
      <c r="V1416" s="25">
        <f>MAX(0,T1416*(1+inputs!$B$33)-MAX(0,inputs!$B$31*(U1416-inputs!$B$30)))</f>
        <v>32337.896656231092</v>
      </c>
      <c r="W1416" s="26">
        <f t="shared" si="292"/>
        <v>100933.33333333333</v>
      </c>
      <c r="X1416" s="25">
        <f>MAX(0,V1416*(1+inputs!$B$33)-MAX(0,inputs!$B$31*(W1416-inputs!$B$30)))</f>
        <v>25555.525106074554</v>
      </c>
      <c r="Y1416" s="26">
        <f t="shared" si="293"/>
        <v>114422.22222222222</v>
      </c>
      <c r="Z1416" s="25">
        <f>MAX(0,X1416*(1+inputs!$B$33)-MAX(0,inputs!$B$31*(Y1416-inputs!$B$30)))</f>
        <v>17457.417982665673</v>
      </c>
      <c r="AA1416" s="25">
        <f>MAX(0,Y1416*(1+inputs!$B$33)-MAX(0,inputs!$B$31*(Z1416-inputs!$B$30)))</f>
        <v>116138.55555555555</v>
      </c>
      <c r="AB1416" s="26">
        <f t="shared" si="294"/>
        <v>141400</v>
      </c>
      <c r="AC1416" s="25">
        <f>MAX(0,AA1416*(1+inputs!$B$33)-MAX(0,inputs!$B$31*(AB1416-inputs!$B$30)))</f>
        <v>106971.19388888887</v>
      </c>
      <c r="AD1416" s="26">
        <f>IF(inputs!$B$27="YES",MAX(0,inputs!$B$31*(AB1416-inputs!$B$30)),0)</f>
        <v>0</v>
      </c>
      <c r="AE1416" s="3">
        <f t="shared" si="295"/>
        <v>59287.05</v>
      </c>
      <c r="AF1416" s="1">
        <f t="shared" si="298"/>
        <v>0.47</v>
      </c>
      <c r="AG1416" s="8">
        <f t="shared" si="296"/>
        <v>82112.95</v>
      </c>
    </row>
    <row r="1417" spans="1:33" x14ac:dyDescent="0.2">
      <c r="A1417" s="11">
        <f t="shared" si="297"/>
        <v>141500</v>
      </c>
      <c r="B1417" s="15">
        <f>inputs!$C$3-MAX(0,MIN((calculations!A1417-inputs!$B$8)*0.5,inputs!$C$3))+IF(AND(inputs!$B$23="YES",A1417&lt;=inputs!$B$25),inputs!$B$24,0)</f>
        <v>0</v>
      </c>
      <c r="C1417" s="15">
        <f>MAX(0,MIN(A1417-B1417,inputs!$C$4)*inputs!$B$3)</f>
        <v>7540.2000000000007</v>
      </c>
      <c r="D1417" s="16">
        <f>MAX(0,(MIN(A1417,inputs!$C$5)-(inputs!$C$4+B1417))*inputs!$B$4)</f>
        <v>34975.599999999999</v>
      </c>
      <c r="E1417" s="16">
        <f>MAX(0, (calculations!A1417-inputs!$C$5)*inputs!$B$5)</f>
        <v>7362</v>
      </c>
      <c r="F1417" s="19">
        <f>MAX(0,inputs!$B$13*(MIN(calculations!A1417,inputs!$C$14)-inputs!$C$13))+MAX(0,inputs!$B$14*(calculations!A1417-inputs!$C$14))</f>
        <v>6819.85</v>
      </c>
      <c r="G1417" s="22">
        <f>MAX(MIN((calculations!A1417-inputs!$B$21)/10000,100%),0) * inputs!$B$18</f>
        <v>2636.4</v>
      </c>
      <c r="H1417" s="22">
        <f>IF(AND(inputs!$B$35="YES", calculations!A1417&gt;=inputs!$B$36,calculations!A1417&lt;inputs!$B$37),inputs!$B$38*MIN(2,inputs!$B$17),0)</f>
        <v>0</v>
      </c>
      <c r="I1417" s="25">
        <f>MIN(inputs!$B$32,A1417)</f>
        <v>20000</v>
      </c>
      <c r="J1417" s="25">
        <f>inputs!$B$29*(1+inputs!$B$33)-MAX(0,inputs!$B$31*(I1417-inputs!$B$30))</f>
        <v>46486.999999999993</v>
      </c>
      <c r="K1417" s="26">
        <f t="shared" si="286"/>
        <v>20000</v>
      </c>
      <c r="L1417" s="25">
        <f>MAX(0,J1417*(1+inputs!$B$33)-MAX(0,inputs!$B$31*(K1417-inputs!$B$30)))</f>
        <v>47184.304999999986</v>
      </c>
      <c r="M1417" s="26">
        <f t="shared" si="287"/>
        <v>33500</v>
      </c>
      <c r="N1417" s="25">
        <f>MAX(0,L1417*(1+inputs!$B$33)-MAX(0,inputs!$B$31*(M1417-inputs!$B$30)))</f>
        <v>46693.629574999977</v>
      </c>
      <c r="O1417" s="26">
        <f t="shared" si="288"/>
        <v>47000</v>
      </c>
      <c r="P1417" s="25">
        <f>MAX(0,N1417*(1+inputs!$B$33)-MAX(0,inputs!$B$31*(O1417-inputs!$B$30)))</f>
        <v>44980.594018624972</v>
      </c>
      <c r="Q1417" s="26">
        <f t="shared" si="289"/>
        <v>60500</v>
      </c>
      <c r="R1417" s="25">
        <f>MAX(0,P1417*(1+inputs!$B$33)-MAX(0,inputs!$B$31*(Q1417-inputs!$B$30)))</f>
        <v>42026.862928904338</v>
      </c>
      <c r="S1417" s="26">
        <f t="shared" si="290"/>
        <v>74000</v>
      </c>
      <c r="T1417" s="25">
        <f>MAX(0,R1417*(1+inputs!$B$33)-MAX(0,inputs!$B$31*(S1417-inputs!$B$30)))</f>
        <v>37813.825872837901</v>
      </c>
      <c r="U1417" s="26">
        <f t="shared" si="291"/>
        <v>87500</v>
      </c>
      <c r="V1417" s="25">
        <f>MAX(0,T1417*(1+inputs!$B$33)-MAX(0,inputs!$B$31*(U1417-inputs!$B$30)))</f>
        <v>32322.593260930469</v>
      </c>
      <c r="W1417" s="26">
        <f t="shared" si="292"/>
        <v>101000</v>
      </c>
      <c r="X1417" s="25">
        <f>MAX(0,V1417*(1+inputs!$B$33)-MAX(0,inputs!$B$31*(W1417-inputs!$B$30)))</f>
        <v>25533.992159844423</v>
      </c>
      <c r="Y1417" s="26">
        <f t="shared" si="293"/>
        <v>114500</v>
      </c>
      <c r="Z1417" s="25">
        <f>MAX(0,X1417*(1+inputs!$B$33)-MAX(0,inputs!$B$31*(Y1417-inputs!$B$30)))</f>
        <v>17428.562042242083</v>
      </c>
      <c r="AA1417" s="25">
        <f>MAX(0,Y1417*(1+inputs!$B$33)-MAX(0,inputs!$B$31*(Z1417-inputs!$B$30)))</f>
        <v>116217.49999999999</v>
      </c>
      <c r="AB1417" s="26">
        <f t="shared" si="294"/>
        <v>141500</v>
      </c>
      <c r="AC1417" s="25">
        <f>MAX(0,AA1417*(1+inputs!$B$33)-MAX(0,inputs!$B$31*(AB1417-inputs!$B$30)))</f>
        <v>107042.32249999997</v>
      </c>
      <c r="AD1417" s="26">
        <f>IF(inputs!$B$27="YES",MAX(0,inputs!$B$31*(AB1417-inputs!$B$30)),0)</f>
        <v>0</v>
      </c>
      <c r="AE1417" s="3">
        <f t="shared" si="295"/>
        <v>59334.05</v>
      </c>
      <c r="AF1417" s="1">
        <f t="shared" si="298"/>
        <v>0.47</v>
      </c>
      <c r="AG1417" s="8">
        <f t="shared" si="296"/>
        <v>82165.95</v>
      </c>
    </row>
    <row r="1418" spans="1:33" x14ac:dyDescent="0.2">
      <c r="A1418" s="11">
        <f t="shared" si="297"/>
        <v>141600</v>
      </c>
      <c r="B1418" s="15">
        <f>inputs!$C$3-MAX(0,MIN((calculations!A1418-inputs!$B$8)*0.5,inputs!$C$3))+IF(AND(inputs!$B$23="YES",A1418&lt;=inputs!$B$25),inputs!$B$24,0)</f>
        <v>0</v>
      </c>
      <c r="C1418" s="15">
        <f>MAX(0,MIN(A1418-B1418,inputs!$C$4)*inputs!$B$3)</f>
        <v>7540.2000000000007</v>
      </c>
      <c r="D1418" s="16">
        <f>MAX(0,(MIN(A1418,inputs!$C$5)-(inputs!$C$4+B1418))*inputs!$B$4)</f>
        <v>34975.599999999999</v>
      </c>
      <c r="E1418" s="16">
        <f>MAX(0, (calculations!A1418-inputs!$C$5)*inputs!$B$5)</f>
        <v>7407</v>
      </c>
      <c r="F1418" s="19">
        <f>MAX(0,inputs!$B$13*(MIN(calculations!A1418,inputs!$C$14)-inputs!$C$13))+MAX(0,inputs!$B$14*(calculations!A1418-inputs!$C$14))</f>
        <v>6821.85</v>
      </c>
      <c r="G1418" s="22">
        <f>MAX(MIN((calculations!A1418-inputs!$B$21)/10000,100%),0) * inputs!$B$18</f>
        <v>2636.4</v>
      </c>
      <c r="H1418" s="22">
        <f>IF(AND(inputs!$B$35="YES", calculations!A1418&gt;=inputs!$B$36,calculations!A1418&lt;inputs!$B$37),inputs!$B$38*MIN(2,inputs!$B$17),0)</f>
        <v>0</v>
      </c>
      <c r="I1418" s="25">
        <f>MIN(inputs!$B$32,A1418)</f>
        <v>20000</v>
      </c>
      <c r="J1418" s="25">
        <f>inputs!$B$29*(1+inputs!$B$33)-MAX(0,inputs!$B$31*(I1418-inputs!$B$30))</f>
        <v>46486.999999999993</v>
      </c>
      <c r="K1418" s="26">
        <f t="shared" si="286"/>
        <v>20000</v>
      </c>
      <c r="L1418" s="25">
        <f>MAX(0,J1418*(1+inputs!$B$33)-MAX(0,inputs!$B$31*(K1418-inputs!$B$30)))</f>
        <v>47184.304999999986</v>
      </c>
      <c r="M1418" s="26">
        <f t="shared" si="287"/>
        <v>33511.111111111109</v>
      </c>
      <c r="N1418" s="25">
        <f>MAX(0,L1418*(1+inputs!$B$33)-MAX(0,inputs!$B$31*(M1418-inputs!$B$30)))</f>
        <v>46692.629574999977</v>
      </c>
      <c r="O1418" s="26">
        <f t="shared" si="288"/>
        <v>47022.222222222219</v>
      </c>
      <c r="P1418" s="25">
        <f>MAX(0,N1418*(1+inputs!$B$33)-MAX(0,inputs!$B$31*(O1418-inputs!$B$30)))</f>
        <v>44977.579018624972</v>
      </c>
      <c r="Q1418" s="26">
        <f t="shared" si="289"/>
        <v>60533.333333333336</v>
      </c>
      <c r="R1418" s="25">
        <f>MAX(0,P1418*(1+inputs!$B$33)-MAX(0,inputs!$B$31*(Q1418-inputs!$B$30)))</f>
        <v>42020.802703904337</v>
      </c>
      <c r="S1418" s="26">
        <f t="shared" si="290"/>
        <v>74044.444444444438</v>
      </c>
      <c r="T1418" s="25">
        <f>MAX(0,R1418*(1+inputs!$B$33)-MAX(0,inputs!$B$31*(S1418-inputs!$B$30)))</f>
        <v>37803.674744462893</v>
      </c>
      <c r="U1418" s="26">
        <f t="shared" si="291"/>
        <v>87555.555555555562</v>
      </c>
      <c r="V1418" s="25">
        <f>MAX(0,T1418*(1+inputs!$B$33)-MAX(0,inputs!$B$31*(U1418-inputs!$B$30)))</f>
        <v>32307.289865629828</v>
      </c>
      <c r="W1418" s="26">
        <f t="shared" si="292"/>
        <v>101066.66666666667</v>
      </c>
      <c r="X1418" s="25">
        <f>MAX(0,V1418*(1+inputs!$B$33)-MAX(0,inputs!$B$31*(W1418-inputs!$B$30)))</f>
        <v>25512.459213614267</v>
      </c>
      <c r="Y1418" s="26">
        <f t="shared" si="293"/>
        <v>114577.77777777778</v>
      </c>
      <c r="Z1418" s="25">
        <f>MAX(0,X1418*(1+inputs!$B$33)-MAX(0,inputs!$B$31*(Y1418-inputs!$B$30)))</f>
        <v>17399.706101818476</v>
      </c>
      <c r="AA1418" s="25">
        <f>MAX(0,Y1418*(1+inputs!$B$33)-MAX(0,inputs!$B$31*(Z1418-inputs!$B$30)))</f>
        <v>116296.44444444444</v>
      </c>
      <c r="AB1418" s="26">
        <f t="shared" si="294"/>
        <v>141600</v>
      </c>
      <c r="AC1418" s="25">
        <f>MAX(0,AA1418*(1+inputs!$B$33)-MAX(0,inputs!$B$31*(AB1418-inputs!$B$30)))</f>
        <v>107113.45111111109</v>
      </c>
      <c r="AD1418" s="26">
        <f>IF(inputs!$B$27="YES",MAX(0,inputs!$B$31*(AB1418-inputs!$B$30)),0)</f>
        <v>0</v>
      </c>
      <c r="AE1418" s="3">
        <f t="shared" si="295"/>
        <v>59381.05</v>
      </c>
      <c r="AF1418" s="1">
        <f t="shared" si="298"/>
        <v>0.47</v>
      </c>
      <c r="AG1418" s="8">
        <f t="shared" si="296"/>
        <v>82218.95</v>
      </c>
    </row>
    <row r="1419" spans="1:33" x14ac:dyDescent="0.2">
      <c r="A1419" s="11">
        <f t="shared" si="297"/>
        <v>141700</v>
      </c>
      <c r="B1419" s="15">
        <f>inputs!$C$3-MAX(0,MIN((calculations!A1419-inputs!$B$8)*0.5,inputs!$C$3))+IF(AND(inputs!$B$23="YES",A1419&lt;=inputs!$B$25),inputs!$B$24,0)</f>
        <v>0</v>
      </c>
      <c r="C1419" s="15">
        <f>MAX(0,MIN(A1419-B1419,inputs!$C$4)*inputs!$B$3)</f>
        <v>7540.2000000000007</v>
      </c>
      <c r="D1419" s="16">
        <f>MAX(0,(MIN(A1419,inputs!$C$5)-(inputs!$C$4+B1419))*inputs!$B$4)</f>
        <v>34975.599999999999</v>
      </c>
      <c r="E1419" s="16">
        <f>MAX(0, (calculations!A1419-inputs!$C$5)*inputs!$B$5)</f>
        <v>7452</v>
      </c>
      <c r="F1419" s="19">
        <f>MAX(0,inputs!$B$13*(MIN(calculations!A1419,inputs!$C$14)-inputs!$C$13))+MAX(0,inputs!$B$14*(calculations!A1419-inputs!$C$14))</f>
        <v>6823.85</v>
      </c>
      <c r="G1419" s="22">
        <f>MAX(MIN((calculations!A1419-inputs!$B$21)/10000,100%),0) * inputs!$B$18</f>
        <v>2636.4</v>
      </c>
      <c r="H1419" s="22">
        <f>IF(AND(inputs!$B$35="YES", calculations!A1419&gt;=inputs!$B$36,calculations!A1419&lt;inputs!$B$37),inputs!$B$38*MIN(2,inputs!$B$17),0)</f>
        <v>0</v>
      </c>
      <c r="I1419" s="25">
        <f>MIN(inputs!$B$32,A1419)</f>
        <v>20000</v>
      </c>
      <c r="J1419" s="25">
        <f>inputs!$B$29*(1+inputs!$B$33)-MAX(0,inputs!$B$31*(I1419-inputs!$B$30))</f>
        <v>46486.999999999993</v>
      </c>
      <c r="K1419" s="26">
        <f t="shared" si="286"/>
        <v>20000</v>
      </c>
      <c r="L1419" s="25">
        <f>MAX(0,J1419*(1+inputs!$B$33)-MAX(0,inputs!$B$31*(K1419-inputs!$B$30)))</f>
        <v>47184.304999999986</v>
      </c>
      <c r="M1419" s="26">
        <f t="shared" si="287"/>
        <v>33522.222222222219</v>
      </c>
      <c r="N1419" s="25">
        <f>MAX(0,L1419*(1+inputs!$B$33)-MAX(0,inputs!$B$31*(M1419-inputs!$B$30)))</f>
        <v>46691.629574999977</v>
      </c>
      <c r="O1419" s="26">
        <f t="shared" si="288"/>
        <v>47044.444444444445</v>
      </c>
      <c r="P1419" s="25">
        <f>MAX(0,N1419*(1+inputs!$B$33)-MAX(0,inputs!$B$31*(O1419-inputs!$B$30)))</f>
        <v>44974.564018624973</v>
      </c>
      <c r="Q1419" s="26">
        <f t="shared" si="289"/>
        <v>60566.666666666664</v>
      </c>
      <c r="R1419" s="25">
        <f>MAX(0,P1419*(1+inputs!$B$33)-MAX(0,inputs!$B$31*(Q1419-inputs!$B$30)))</f>
        <v>42014.742478904343</v>
      </c>
      <c r="S1419" s="26">
        <f t="shared" si="290"/>
        <v>74088.888888888891</v>
      </c>
      <c r="T1419" s="25">
        <f>MAX(0,R1419*(1+inputs!$B$33)-MAX(0,inputs!$B$31*(S1419-inputs!$B$30)))</f>
        <v>37793.523616087899</v>
      </c>
      <c r="U1419" s="26">
        <f t="shared" si="291"/>
        <v>87611.111111111109</v>
      </c>
      <c r="V1419" s="25">
        <f>MAX(0,T1419*(1+inputs!$B$33)-MAX(0,inputs!$B$31*(U1419-inputs!$B$30)))</f>
        <v>32291.986470329215</v>
      </c>
      <c r="W1419" s="26">
        <f t="shared" si="292"/>
        <v>101133.33333333333</v>
      </c>
      <c r="X1419" s="25">
        <f>MAX(0,V1419*(1+inputs!$B$33)-MAX(0,inputs!$B$31*(W1419-inputs!$B$30)))</f>
        <v>25490.926267384155</v>
      </c>
      <c r="Y1419" s="26">
        <f t="shared" si="293"/>
        <v>114655.55555555556</v>
      </c>
      <c r="Z1419" s="25">
        <f>MAX(0,X1419*(1+inputs!$B$33)-MAX(0,inputs!$B$31*(Y1419-inputs!$B$30)))</f>
        <v>17370.850161394912</v>
      </c>
      <c r="AA1419" s="25">
        <f>MAX(0,Y1419*(1+inputs!$B$33)-MAX(0,inputs!$B$31*(Z1419-inputs!$B$30)))</f>
        <v>116375.38888888889</v>
      </c>
      <c r="AB1419" s="26">
        <f t="shared" si="294"/>
        <v>141700</v>
      </c>
      <c r="AC1419" s="25">
        <f>MAX(0,AA1419*(1+inputs!$B$33)-MAX(0,inputs!$B$31*(AB1419-inputs!$B$30)))</f>
        <v>107184.57972222222</v>
      </c>
      <c r="AD1419" s="26">
        <f>IF(inputs!$B$27="YES",MAX(0,inputs!$B$31*(AB1419-inputs!$B$30)),0)</f>
        <v>0</v>
      </c>
      <c r="AE1419" s="3">
        <f t="shared" si="295"/>
        <v>59428.05</v>
      </c>
      <c r="AF1419" s="1">
        <f t="shared" si="298"/>
        <v>0.47</v>
      </c>
      <c r="AG1419" s="8">
        <f t="shared" si="296"/>
        <v>82271.95</v>
      </c>
    </row>
    <row r="1420" spans="1:33" x14ac:dyDescent="0.2">
      <c r="A1420" s="11">
        <f t="shared" si="297"/>
        <v>141800</v>
      </c>
      <c r="B1420" s="15">
        <f>inputs!$C$3-MAX(0,MIN((calculations!A1420-inputs!$B$8)*0.5,inputs!$C$3))+IF(AND(inputs!$B$23="YES",A1420&lt;=inputs!$B$25),inputs!$B$24,0)</f>
        <v>0</v>
      </c>
      <c r="C1420" s="15">
        <f>MAX(0,MIN(A1420-B1420,inputs!$C$4)*inputs!$B$3)</f>
        <v>7540.2000000000007</v>
      </c>
      <c r="D1420" s="16">
        <f>MAX(0,(MIN(A1420,inputs!$C$5)-(inputs!$C$4+B1420))*inputs!$B$4)</f>
        <v>34975.599999999999</v>
      </c>
      <c r="E1420" s="16">
        <f>MAX(0, (calculations!A1420-inputs!$C$5)*inputs!$B$5)</f>
        <v>7497</v>
      </c>
      <c r="F1420" s="19">
        <f>MAX(0,inputs!$B$13*(MIN(calculations!A1420,inputs!$C$14)-inputs!$C$13))+MAX(0,inputs!$B$14*(calculations!A1420-inputs!$C$14))</f>
        <v>6825.85</v>
      </c>
      <c r="G1420" s="22">
        <f>MAX(MIN((calculations!A1420-inputs!$B$21)/10000,100%),0) * inputs!$B$18</f>
        <v>2636.4</v>
      </c>
      <c r="H1420" s="22">
        <f>IF(AND(inputs!$B$35="YES", calculations!A1420&gt;=inputs!$B$36,calculations!A1420&lt;inputs!$B$37),inputs!$B$38*MIN(2,inputs!$B$17),0)</f>
        <v>0</v>
      </c>
      <c r="I1420" s="25">
        <f>MIN(inputs!$B$32,A1420)</f>
        <v>20000</v>
      </c>
      <c r="J1420" s="25">
        <f>inputs!$B$29*(1+inputs!$B$33)-MAX(0,inputs!$B$31*(I1420-inputs!$B$30))</f>
        <v>46486.999999999993</v>
      </c>
      <c r="K1420" s="26">
        <f t="shared" si="286"/>
        <v>20000</v>
      </c>
      <c r="L1420" s="25">
        <f>MAX(0,J1420*(1+inputs!$B$33)-MAX(0,inputs!$B$31*(K1420-inputs!$B$30)))</f>
        <v>47184.304999999986</v>
      </c>
      <c r="M1420" s="26">
        <f t="shared" si="287"/>
        <v>33533.333333333336</v>
      </c>
      <c r="N1420" s="25">
        <f>MAX(0,L1420*(1+inputs!$B$33)-MAX(0,inputs!$B$31*(M1420-inputs!$B$30)))</f>
        <v>46690.629574999977</v>
      </c>
      <c r="O1420" s="26">
        <f t="shared" si="288"/>
        <v>47066.666666666672</v>
      </c>
      <c r="P1420" s="25">
        <f>MAX(0,N1420*(1+inputs!$B$33)-MAX(0,inputs!$B$31*(O1420-inputs!$B$30)))</f>
        <v>44971.549018624974</v>
      </c>
      <c r="Q1420" s="26">
        <f t="shared" si="289"/>
        <v>60600</v>
      </c>
      <c r="R1420" s="25">
        <f>MAX(0,P1420*(1+inputs!$B$33)-MAX(0,inputs!$B$31*(Q1420-inputs!$B$30)))</f>
        <v>42008.682253904342</v>
      </c>
      <c r="S1420" s="26">
        <f t="shared" si="290"/>
        <v>74133.333333333343</v>
      </c>
      <c r="T1420" s="25">
        <f>MAX(0,R1420*(1+inputs!$B$33)-MAX(0,inputs!$B$31*(S1420-inputs!$B$30)))</f>
        <v>37783.372487712899</v>
      </c>
      <c r="U1420" s="26">
        <f t="shared" si="291"/>
        <v>87666.666666666672</v>
      </c>
      <c r="V1420" s="25">
        <f>MAX(0,T1420*(1+inputs!$B$33)-MAX(0,inputs!$B$31*(U1420-inputs!$B$30)))</f>
        <v>32276.683075028588</v>
      </c>
      <c r="W1420" s="26">
        <f t="shared" si="292"/>
        <v>101200</v>
      </c>
      <c r="X1420" s="25">
        <f>MAX(0,V1420*(1+inputs!$B$33)-MAX(0,inputs!$B$31*(W1420-inputs!$B$30)))</f>
        <v>25469.393321154013</v>
      </c>
      <c r="Y1420" s="26">
        <f t="shared" si="293"/>
        <v>114733.33333333333</v>
      </c>
      <c r="Z1420" s="25">
        <f>MAX(0,X1420*(1+inputs!$B$33)-MAX(0,inputs!$B$31*(Y1420-inputs!$B$30)))</f>
        <v>17341.994220971323</v>
      </c>
      <c r="AA1420" s="25">
        <f>MAX(0,Y1420*(1+inputs!$B$33)-MAX(0,inputs!$B$31*(Z1420-inputs!$B$30)))</f>
        <v>116454.33333333331</v>
      </c>
      <c r="AB1420" s="26">
        <f t="shared" si="294"/>
        <v>141800</v>
      </c>
      <c r="AC1420" s="25">
        <f>MAX(0,AA1420*(1+inputs!$B$33)-MAX(0,inputs!$B$31*(AB1420-inputs!$B$30)))</f>
        <v>107255.7083333333</v>
      </c>
      <c r="AD1420" s="26">
        <f>IF(inputs!$B$27="YES",MAX(0,inputs!$B$31*(AB1420-inputs!$B$30)),0)</f>
        <v>0</v>
      </c>
      <c r="AE1420" s="3">
        <f t="shared" si="295"/>
        <v>59475.05</v>
      </c>
      <c r="AF1420" s="1">
        <f t="shared" si="298"/>
        <v>0.47</v>
      </c>
      <c r="AG1420" s="8">
        <f t="shared" si="296"/>
        <v>82324.95</v>
      </c>
    </row>
    <row r="1421" spans="1:33" x14ac:dyDescent="0.2">
      <c r="A1421" s="11">
        <f t="shared" si="297"/>
        <v>141900</v>
      </c>
      <c r="B1421" s="15">
        <f>inputs!$C$3-MAX(0,MIN((calculations!A1421-inputs!$B$8)*0.5,inputs!$C$3))+IF(AND(inputs!$B$23="YES",A1421&lt;=inputs!$B$25),inputs!$B$24,0)</f>
        <v>0</v>
      </c>
      <c r="C1421" s="15">
        <f>MAX(0,MIN(A1421-B1421,inputs!$C$4)*inputs!$B$3)</f>
        <v>7540.2000000000007</v>
      </c>
      <c r="D1421" s="16">
        <f>MAX(0,(MIN(A1421,inputs!$C$5)-(inputs!$C$4+B1421))*inputs!$B$4)</f>
        <v>34975.599999999999</v>
      </c>
      <c r="E1421" s="16">
        <f>MAX(0, (calculations!A1421-inputs!$C$5)*inputs!$B$5)</f>
        <v>7542</v>
      </c>
      <c r="F1421" s="19">
        <f>MAX(0,inputs!$B$13*(MIN(calculations!A1421,inputs!$C$14)-inputs!$C$13))+MAX(0,inputs!$B$14*(calculations!A1421-inputs!$C$14))</f>
        <v>6827.85</v>
      </c>
      <c r="G1421" s="22">
        <f>MAX(MIN((calculations!A1421-inputs!$B$21)/10000,100%),0) * inputs!$B$18</f>
        <v>2636.4</v>
      </c>
      <c r="H1421" s="22">
        <f>IF(AND(inputs!$B$35="YES", calculations!A1421&gt;=inputs!$B$36,calculations!A1421&lt;inputs!$B$37),inputs!$B$38*MIN(2,inputs!$B$17),0)</f>
        <v>0</v>
      </c>
      <c r="I1421" s="25">
        <f>MIN(inputs!$B$32,A1421)</f>
        <v>20000</v>
      </c>
      <c r="J1421" s="25">
        <f>inputs!$B$29*(1+inputs!$B$33)-MAX(0,inputs!$B$31*(I1421-inputs!$B$30))</f>
        <v>46486.999999999993</v>
      </c>
      <c r="K1421" s="26">
        <f t="shared" si="286"/>
        <v>20000</v>
      </c>
      <c r="L1421" s="25">
        <f>MAX(0,J1421*(1+inputs!$B$33)-MAX(0,inputs!$B$31*(K1421-inputs!$B$30)))</f>
        <v>47184.304999999986</v>
      </c>
      <c r="M1421" s="26">
        <f t="shared" si="287"/>
        <v>33544.444444444445</v>
      </c>
      <c r="N1421" s="25">
        <f>MAX(0,L1421*(1+inputs!$B$33)-MAX(0,inputs!$B$31*(M1421-inputs!$B$30)))</f>
        <v>46689.629574999977</v>
      </c>
      <c r="O1421" s="26">
        <f t="shared" si="288"/>
        <v>47088.888888888891</v>
      </c>
      <c r="P1421" s="25">
        <f>MAX(0,N1421*(1+inputs!$B$33)-MAX(0,inputs!$B$31*(O1421-inputs!$B$30)))</f>
        <v>44968.534018624967</v>
      </c>
      <c r="Q1421" s="26">
        <f t="shared" si="289"/>
        <v>60633.333333333336</v>
      </c>
      <c r="R1421" s="25">
        <f>MAX(0,P1421*(1+inputs!$B$33)-MAX(0,inputs!$B$31*(Q1421-inputs!$B$30)))</f>
        <v>42002.622028904334</v>
      </c>
      <c r="S1421" s="26">
        <f t="shared" si="290"/>
        <v>74177.777777777781</v>
      </c>
      <c r="T1421" s="25">
        <f>MAX(0,R1421*(1+inputs!$B$33)-MAX(0,inputs!$B$31*(S1421-inputs!$B$30)))</f>
        <v>37773.221359337891</v>
      </c>
      <c r="U1421" s="26">
        <f t="shared" si="291"/>
        <v>87722.222222222219</v>
      </c>
      <c r="V1421" s="25">
        <f>MAX(0,T1421*(1+inputs!$B$33)-MAX(0,inputs!$B$31*(U1421-inputs!$B$30)))</f>
        <v>32261.379679727954</v>
      </c>
      <c r="W1421" s="26">
        <f t="shared" si="292"/>
        <v>101266.66666666667</v>
      </c>
      <c r="X1421" s="25">
        <f>MAX(0,V1421*(1+inputs!$B$33)-MAX(0,inputs!$B$31*(W1421-inputs!$B$30)))</f>
        <v>25447.860374923868</v>
      </c>
      <c r="Y1421" s="26">
        <f t="shared" si="293"/>
        <v>114811.11111111111</v>
      </c>
      <c r="Z1421" s="25">
        <f>MAX(0,X1421*(1+inputs!$B$33)-MAX(0,inputs!$B$31*(Y1421-inputs!$B$30)))</f>
        <v>17313.138280547726</v>
      </c>
      <c r="AA1421" s="25">
        <f>MAX(0,Y1421*(1+inputs!$B$33)-MAX(0,inputs!$B$31*(Z1421-inputs!$B$30)))</f>
        <v>116533.27777777777</v>
      </c>
      <c r="AB1421" s="26">
        <f t="shared" si="294"/>
        <v>141900</v>
      </c>
      <c r="AC1421" s="25">
        <f>MAX(0,AA1421*(1+inputs!$B$33)-MAX(0,inputs!$B$31*(AB1421-inputs!$B$30)))</f>
        <v>107326.83694444443</v>
      </c>
      <c r="AD1421" s="26">
        <f>IF(inputs!$B$27="YES",MAX(0,inputs!$B$31*(AB1421-inputs!$B$30)),0)</f>
        <v>0</v>
      </c>
      <c r="AE1421" s="3">
        <f t="shared" si="295"/>
        <v>59522.05</v>
      </c>
      <c r="AF1421" s="1">
        <f t="shared" si="298"/>
        <v>0.47</v>
      </c>
      <c r="AG1421" s="8">
        <f t="shared" si="296"/>
        <v>82377.95</v>
      </c>
    </row>
    <row r="1422" spans="1:33" x14ac:dyDescent="0.2">
      <c r="A1422" s="11">
        <f t="shared" si="297"/>
        <v>142000</v>
      </c>
      <c r="B1422" s="15">
        <f>inputs!$C$3-MAX(0,MIN((calculations!A1422-inputs!$B$8)*0.5,inputs!$C$3))+IF(AND(inputs!$B$23="YES",A1422&lt;=inputs!$B$25),inputs!$B$24,0)</f>
        <v>0</v>
      </c>
      <c r="C1422" s="15">
        <f>MAX(0,MIN(A1422-B1422,inputs!$C$4)*inputs!$B$3)</f>
        <v>7540.2000000000007</v>
      </c>
      <c r="D1422" s="16">
        <f>MAX(0,(MIN(A1422,inputs!$C$5)-(inputs!$C$4+B1422))*inputs!$B$4)</f>
        <v>34975.599999999999</v>
      </c>
      <c r="E1422" s="16">
        <f>MAX(0, (calculations!A1422-inputs!$C$5)*inputs!$B$5)</f>
        <v>7587</v>
      </c>
      <c r="F1422" s="19">
        <f>MAX(0,inputs!$B$13*(MIN(calculations!A1422,inputs!$C$14)-inputs!$C$13))+MAX(0,inputs!$B$14*(calculations!A1422-inputs!$C$14))</f>
        <v>6829.85</v>
      </c>
      <c r="G1422" s="22">
        <f>MAX(MIN((calculations!A1422-inputs!$B$21)/10000,100%),0) * inputs!$B$18</f>
        <v>2636.4</v>
      </c>
      <c r="H1422" s="22">
        <f>IF(AND(inputs!$B$35="YES", calculations!A1422&gt;=inputs!$B$36,calculations!A1422&lt;inputs!$B$37),inputs!$B$38*MIN(2,inputs!$B$17),0)</f>
        <v>0</v>
      </c>
      <c r="I1422" s="25">
        <f>MIN(inputs!$B$32,A1422)</f>
        <v>20000</v>
      </c>
      <c r="J1422" s="25">
        <f>inputs!$B$29*(1+inputs!$B$33)-MAX(0,inputs!$B$31*(I1422-inputs!$B$30))</f>
        <v>46486.999999999993</v>
      </c>
      <c r="K1422" s="26">
        <f t="shared" si="286"/>
        <v>20000</v>
      </c>
      <c r="L1422" s="25">
        <f>MAX(0,J1422*(1+inputs!$B$33)-MAX(0,inputs!$B$31*(K1422-inputs!$B$30)))</f>
        <v>47184.304999999986</v>
      </c>
      <c r="M1422" s="26">
        <f t="shared" si="287"/>
        <v>33555.555555555555</v>
      </c>
      <c r="N1422" s="25">
        <f>MAX(0,L1422*(1+inputs!$B$33)-MAX(0,inputs!$B$31*(M1422-inputs!$B$30)))</f>
        <v>46688.629574999977</v>
      </c>
      <c r="O1422" s="26">
        <f t="shared" si="288"/>
        <v>47111.111111111109</v>
      </c>
      <c r="P1422" s="25">
        <f>MAX(0,N1422*(1+inputs!$B$33)-MAX(0,inputs!$B$31*(O1422-inputs!$B$30)))</f>
        <v>44965.519018624967</v>
      </c>
      <c r="Q1422" s="26">
        <f t="shared" si="289"/>
        <v>60666.666666666664</v>
      </c>
      <c r="R1422" s="25">
        <f>MAX(0,P1422*(1+inputs!$B$33)-MAX(0,inputs!$B$31*(Q1422-inputs!$B$30)))</f>
        <v>41996.561803904333</v>
      </c>
      <c r="S1422" s="26">
        <f t="shared" si="290"/>
        <v>74222.222222222219</v>
      </c>
      <c r="T1422" s="25">
        <f>MAX(0,R1422*(1+inputs!$B$33)-MAX(0,inputs!$B$31*(S1422-inputs!$B$30)))</f>
        <v>37763.07023096289</v>
      </c>
      <c r="U1422" s="26">
        <f t="shared" si="291"/>
        <v>87777.777777777781</v>
      </c>
      <c r="V1422" s="25">
        <f>MAX(0,T1422*(1+inputs!$B$33)-MAX(0,inputs!$B$31*(U1422-inputs!$B$30)))</f>
        <v>32246.076284427327</v>
      </c>
      <c r="W1422" s="26">
        <f t="shared" si="292"/>
        <v>101333.33333333333</v>
      </c>
      <c r="X1422" s="25">
        <f>MAX(0,V1422*(1+inputs!$B$33)-MAX(0,inputs!$B$31*(W1422-inputs!$B$30)))</f>
        <v>25426.327428693734</v>
      </c>
      <c r="Y1422" s="26">
        <f t="shared" si="293"/>
        <v>114888.88888888889</v>
      </c>
      <c r="Z1422" s="25">
        <f>MAX(0,X1422*(1+inputs!$B$33)-MAX(0,inputs!$B$31*(Y1422-inputs!$B$30)))</f>
        <v>17284.28234012414</v>
      </c>
      <c r="AA1422" s="25">
        <f>MAX(0,Y1422*(1+inputs!$B$33)-MAX(0,inputs!$B$31*(Z1422-inputs!$B$30)))</f>
        <v>116612.22222222222</v>
      </c>
      <c r="AB1422" s="26">
        <f t="shared" si="294"/>
        <v>142000</v>
      </c>
      <c r="AC1422" s="25">
        <f>MAX(0,AA1422*(1+inputs!$B$33)-MAX(0,inputs!$B$31*(AB1422-inputs!$B$30)))</f>
        <v>107397.96555555554</v>
      </c>
      <c r="AD1422" s="26">
        <f>IF(inputs!$B$27="YES",MAX(0,inputs!$B$31*(AB1422-inputs!$B$30)),0)</f>
        <v>0</v>
      </c>
      <c r="AE1422" s="3">
        <f t="shared" si="295"/>
        <v>59569.05</v>
      </c>
      <c r="AF1422" s="1">
        <f t="shared" si="298"/>
        <v>0.47</v>
      </c>
      <c r="AG1422" s="8">
        <f t="shared" si="296"/>
        <v>82430.95</v>
      </c>
    </row>
    <row r="1423" spans="1:33" x14ac:dyDescent="0.2">
      <c r="A1423" s="11">
        <f t="shared" si="297"/>
        <v>142100</v>
      </c>
      <c r="B1423" s="15">
        <f>inputs!$C$3-MAX(0,MIN((calculations!A1423-inputs!$B$8)*0.5,inputs!$C$3))+IF(AND(inputs!$B$23="YES",A1423&lt;=inputs!$B$25),inputs!$B$24,0)</f>
        <v>0</v>
      </c>
      <c r="C1423" s="15">
        <f>MAX(0,MIN(A1423-B1423,inputs!$C$4)*inputs!$B$3)</f>
        <v>7540.2000000000007</v>
      </c>
      <c r="D1423" s="16">
        <f>MAX(0,(MIN(A1423,inputs!$C$5)-(inputs!$C$4+B1423))*inputs!$B$4)</f>
        <v>34975.599999999999</v>
      </c>
      <c r="E1423" s="16">
        <f>MAX(0, (calculations!A1423-inputs!$C$5)*inputs!$B$5)</f>
        <v>7632</v>
      </c>
      <c r="F1423" s="19">
        <f>MAX(0,inputs!$B$13*(MIN(calculations!A1423,inputs!$C$14)-inputs!$C$13))+MAX(0,inputs!$B$14*(calculations!A1423-inputs!$C$14))</f>
        <v>6831.85</v>
      </c>
      <c r="G1423" s="22">
        <f>MAX(MIN((calculations!A1423-inputs!$B$21)/10000,100%),0) * inputs!$B$18</f>
        <v>2636.4</v>
      </c>
      <c r="H1423" s="22">
        <f>IF(AND(inputs!$B$35="YES", calculations!A1423&gt;=inputs!$B$36,calculations!A1423&lt;inputs!$B$37),inputs!$B$38*MIN(2,inputs!$B$17),0)</f>
        <v>0</v>
      </c>
      <c r="I1423" s="25">
        <f>MIN(inputs!$B$32,A1423)</f>
        <v>20000</v>
      </c>
      <c r="J1423" s="25">
        <f>inputs!$B$29*(1+inputs!$B$33)-MAX(0,inputs!$B$31*(I1423-inputs!$B$30))</f>
        <v>46486.999999999993</v>
      </c>
      <c r="K1423" s="26">
        <f t="shared" si="286"/>
        <v>20000</v>
      </c>
      <c r="L1423" s="25">
        <f>MAX(0,J1423*(1+inputs!$B$33)-MAX(0,inputs!$B$31*(K1423-inputs!$B$30)))</f>
        <v>47184.304999999986</v>
      </c>
      <c r="M1423" s="26">
        <f t="shared" si="287"/>
        <v>33566.666666666664</v>
      </c>
      <c r="N1423" s="25">
        <f>MAX(0,L1423*(1+inputs!$B$33)-MAX(0,inputs!$B$31*(M1423-inputs!$B$30)))</f>
        <v>46687.629574999977</v>
      </c>
      <c r="O1423" s="26">
        <f t="shared" si="288"/>
        <v>47133.333333333328</v>
      </c>
      <c r="P1423" s="25">
        <f>MAX(0,N1423*(1+inputs!$B$33)-MAX(0,inputs!$B$31*(O1423-inputs!$B$30)))</f>
        <v>44962.504018624968</v>
      </c>
      <c r="Q1423" s="26">
        <f t="shared" si="289"/>
        <v>60700</v>
      </c>
      <c r="R1423" s="25">
        <f>MAX(0,P1423*(1+inputs!$B$33)-MAX(0,inputs!$B$31*(Q1423-inputs!$B$30)))</f>
        <v>41990.501578904339</v>
      </c>
      <c r="S1423" s="26">
        <f t="shared" si="290"/>
        <v>74266.666666666657</v>
      </c>
      <c r="T1423" s="25">
        <f>MAX(0,R1423*(1+inputs!$B$33)-MAX(0,inputs!$B$31*(S1423-inputs!$B$30)))</f>
        <v>37752.919102587897</v>
      </c>
      <c r="U1423" s="26">
        <f t="shared" si="291"/>
        <v>87833.333333333328</v>
      </c>
      <c r="V1423" s="25">
        <f>MAX(0,T1423*(1+inputs!$B$33)-MAX(0,inputs!$B$31*(U1423-inputs!$B$30)))</f>
        <v>32230.772889126714</v>
      </c>
      <c r="W1423" s="26">
        <f t="shared" si="292"/>
        <v>101400</v>
      </c>
      <c r="X1423" s="25">
        <f>MAX(0,V1423*(1+inputs!$B$33)-MAX(0,inputs!$B$31*(W1423-inputs!$B$30)))</f>
        <v>25404.794482463614</v>
      </c>
      <c r="Y1423" s="26">
        <f t="shared" si="293"/>
        <v>114966.66666666667</v>
      </c>
      <c r="Z1423" s="25">
        <f>MAX(0,X1423*(1+inputs!$B$33)-MAX(0,inputs!$B$31*(Y1423-inputs!$B$30)))</f>
        <v>17255.426399700562</v>
      </c>
      <c r="AA1423" s="25">
        <f>MAX(0,Y1423*(1+inputs!$B$33)-MAX(0,inputs!$B$31*(Z1423-inputs!$B$30)))</f>
        <v>116691.16666666666</v>
      </c>
      <c r="AB1423" s="26">
        <f t="shared" si="294"/>
        <v>142100</v>
      </c>
      <c r="AC1423" s="25">
        <f>MAX(0,AA1423*(1+inputs!$B$33)-MAX(0,inputs!$B$31*(AB1423-inputs!$B$30)))</f>
        <v>107469.09416666665</v>
      </c>
      <c r="AD1423" s="26">
        <f>IF(inputs!$B$27="YES",MAX(0,inputs!$B$31*(AB1423-inputs!$B$30)),0)</f>
        <v>0</v>
      </c>
      <c r="AE1423" s="3">
        <f t="shared" si="295"/>
        <v>59616.05</v>
      </c>
      <c r="AF1423" s="1">
        <f t="shared" si="298"/>
        <v>0.47</v>
      </c>
      <c r="AG1423" s="8">
        <f t="shared" si="296"/>
        <v>82483.95</v>
      </c>
    </row>
    <row r="1424" spans="1:33" x14ac:dyDescent="0.2">
      <c r="A1424" s="11">
        <f t="shared" si="297"/>
        <v>142200</v>
      </c>
      <c r="B1424" s="15">
        <f>inputs!$C$3-MAX(0,MIN((calculations!A1424-inputs!$B$8)*0.5,inputs!$C$3))+IF(AND(inputs!$B$23="YES",A1424&lt;=inputs!$B$25),inputs!$B$24,0)</f>
        <v>0</v>
      </c>
      <c r="C1424" s="15">
        <f>MAX(0,MIN(A1424-B1424,inputs!$C$4)*inputs!$B$3)</f>
        <v>7540.2000000000007</v>
      </c>
      <c r="D1424" s="16">
        <f>MAX(0,(MIN(A1424,inputs!$C$5)-(inputs!$C$4+B1424))*inputs!$B$4)</f>
        <v>34975.599999999999</v>
      </c>
      <c r="E1424" s="16">
        <f>MAX(0, (calculations!A1424-inputs!$C$5)*inputs!$B$5)</f>
        <v>7677</v>
      </c>
      <c r="F1424" s="19">
        <f>MAX(0,inputs!$B$13*(MIN(calculations!A1424,inputs!$C$14)-inputs!$C$13))+MAX(0,inputs!$B$14*(calculations!A1424-inputs!$C$14))</f>
        <v>6833.85</v>
      </c>
      <c r="G1424" s="22">
        <f>MAX(MIN((calculations!A1424-inputs!$B$21)/10000,100%),0) * inputs!$B$18</f>
        <v>2636.4</v>
      </c>
      <c r="H1424" s="22">
        <f>IF(AND(inputs!$B$35="YES", calculations!A1424&gt;=inputs!$B$36,calculations!A1424&lt;inputs!$B$37),inputs!$B$38*MIN(2,inputs!$B$17),0)</f>
        <v>0</v>
      </c>
      <c r="I1424" s="25">
        <f>MIN(inputs!$B$32,A1424)</f>
        <v>20000</v>
      </c>
      <c r="J1424" s="25">
        <f>inputs!$B$29*(1+inputs!$B$33)-MAX(0,inputs!$B$31*(I1424-inputs!$B$30))</f>
        <v>46486.999999999993</v>
      </c>
      <c r="K1424" s="26">
        <f t="shared" si="286"/>
        <v>20000</v>
      </c>
      <c r="L1424" s="25">
        <f>MAX(0,J1424*(1+inputs!$B$33)-MAX(0,inputs!$B$31*(K1424-inputs!$B$30)))</f>
        <v>47184.304999999986</v>
      </c>
      <c r="M1424" s="26">
        <f t="shared" si="287"/>
        <v>33577.777777777781</v>
      </c>
      <c r="N1424" s="25">
        <f>MAX(0,L1424*(1+inputs!$B$33)-MAX(0,inputs!$B$31*(M1424-inputs!$B$30)))</f>
        <v>46686.629574999977</v>
      </c>
      <c r="O1424" s="26">
        <f t="shared" si="288"/>
        <v>47155.555555555555</v>
      </c>
      <c r="P1424" s="25">
        <f>MAX(0,N1424*(1+inputs!$B$33)-MAX(0,inputs!$B$31*(O1424-inputs!$B$30)))</f>
        <v>44959.489018624969</v>
      </c>
      <c r="Q1424" s="26">
        <f t="shared" si="289"/>
        <v>60733.333333333336</v>
      </c>
      <c r="R1424" s="25">
        <f>MAX(0,P1424*(1+inputs!$B$33)-MAX(0,inputs!$B$31*(Q1424-inputs!$B$30)))</f>
        <v>41984.441353904338</v>
      </c>
      <c r="S1424" s="26">
        <f t="shared" si="290"/>
        <v>74311.111111111109</v>
      </c>
      <c r="T1424" s="25">
        <f>MAX(0,R1424*(1+inputs!$B$33)-MAX(0,inputs!$B$31*(S1424-inputs!$B$30)))</f>
        <v>37742.767974212897</v>
      </c>
      <c r="U1424" s="26">
        <f t="shared" si="291"/>
        <v>87888.888888888891</v>
      </c>
      <c r="V1424" s="25">
        <f>MAX(0,T1424*(1+inputs!$B$33)-MAX(0,inputs!$B$31*(U1424-inputs!$B$30)))</f>
        <v>32215.469493826091</v>
      </c>
      <c r="W1424" s="26">
        <f t="shared" si="292"/>
        <v>101466.66666666667</v>
      </c>
      <c r="X1424" s="25">
        <f>MAX(0,V1424*(1+inputs!$B$33)-MAX(0,inputs!$B$31*(W1424-inputs!$B$30)))</f>
        <v>25383.261536233476</v>
      </c>
      <c r="Y1424" s="26">
        <f t="shared" si="293"/>
        <v>115044.44444444444</v>
      </c>
      <c r="Z1424" s="25">
        <f>MAX(0,X1424*(1+inputs!$B$33)-MAX(0,inputs!$B$31*(Y1424-inputs!$B$30)))</f>
        <v>17226.570459276976</v>
      </c>
      <c r="AA1424" s="25">
        <f>MAX(0,Y1424*(1+inputs!$B$33)-MAX(0,inputs!$B$31*(Z1424-inputs!$B$30)))</f>
        <v>116770.11111111109</v>
      </c>
      <c r="AB1424" s="26">
        <f t="shared" si="294"/>
        <v>142200</v>
      </c>
      <c r="AC1424" s="25">
        <f>MAX(0,AA1424*(1+inputs!$B$33)-MAX(0,inputs!$B$31*(AB1424-inputs!$B$30)))</f>
        <v>107540.22277777774</v>
      </c>
      <c r="AD1424" s="26">
        <f>IF(inputs!$B$27="YES",MAX(0,inputs!$B$31*(AB1424-inputs!$B$30)),0)</f>
        <v>0</v>
      </c>
      <c r="AE1424" s="3">
        <f t="shared" si="295"/>
        <v>59663.05</v>
      </c>
      <c r="AF1424" s="1">
        <f t="shared" si="298"/>
        <v>0.47</v>
      </c>
      <c r="AG1424" s="8">
        <f t="shared" si="296"/>
        <v>82536.95</v>
      </c>
    </row>
    <row r="1425" spans="1:33" x14ac:dyDescent="0.2">
      <c r="A1425" s="11">
        <f t="shared" si="297"/>
        <v>142300</v>
      </c>
      <c r="B1425" s="15">
        <f>inputs!$C$3-MAX(0,MIN((calculations!A1425-inputs!$B$8)*0.5,inputs!$C$3))+IF(AND(inputs!$B$23="YES",A1425&lt;=inputs!$B$25),inputs!$B$24,0)</f>
        <v>0</v>
      </c>
      <c r="C1425" s="15">
        <f>MAX(0,MIN(A1425-B1425,inputs!$C$4)*inputs!$B$3)</f>
        <v>7540.2000000000007</v>
      </c>
      <c r="D1425" s="16">
        <f>MAX(0,(MIN(A1425,inputs!$C$5)-(inputs!$C$4+B1425))*inputs!$B$4)</f>
        <v>34975.599999999999</v>
      </c>
      <c r="E1425" s="16">
        <f>MAX(0, (calculations!A1425-inputs!$C$5)*inputs!$B$5)</f>
        <v>7722</v>
      </c>
      <c r="F1425" s="19">
        <f>MAX(0,inputs!$B$13*(MIN(calculations!A1425,inputs!$C$14)-inputs!$C$13))+MAX(0,inputs!$B$14*(calculations!A1425-inputs!$C$14))</f>
        <v>6835.85</v>
      </c>
      <c r="G1425" s="22">
        <f>MAX(MIN((calculations!A1425-inputs!$B$21)/10000,100%),0) * inputs!$B$18</f>
        <v>2636.4</v>
      </c>
      <c r="H1425" s="22">
        <f>IF(AND(inputs!$B$35="YES", calculations!A1425&gt;=inputs!$B$36,calculations!A1425&lt;inputs!$B$37),inputs!$B$38*MIN(2,inputs!$B$17),0)</f>
        <v>0</v>
      </c>
      <c r="I1425" s="25">
        <f>MIN(inputs!$B$32,A1425)</f>
        <v>20000</v>
      </c>
      <c r="J1425" s="25">
        <f>inputs!$B$29*(1+inputs!$B$33)-MAX(0,inputs!$B$31*(I1425-inputs!$B$30))</f>
        <v>46486.999999999993</v>
      </c>
      <c r="K1425" s="26">
        <f t="shared" si="286"/>
        <v>20000</v>
      </c>
      <c r="L1425" s="25">
        <f>MAX(0,J1425*(1+inputs!$B$33)-MAX(0,inputs!$B$31*(K1425-inputs!$B$30)))</f>
        <v>47184.304999999986</v>
      </c>
      <c r="M1425" s="26">
        <f t="shared" si="287"/>
        <v>33588.888888888891</v>
      </c>
      <c r="N1425" s="25">
        <f>MAX(0,L1425*(1+inputs!$B$33)-MAX(0,inputs!$B$31*(M1425-inputs!$B$30)))</f>
        <v>46685.629574999977</v>
      </c>
      <c r="O1425" s="26">
        <f t="shared" si="288"/>
        <v>47177.777777777781</v>
      </c>
      <c r="P1425" s="25">
        <f>MAX(0,N1425*(1+inputs!$B$33)-MAX(0,inputs!$B$31*(O1425-inputs!$B$30)))</f>
        <v>44956.474018624969</v>
      </c>
      <c r="Q1425" s="26">
        <f t="shared" si="289"/>
        <v>60766.666666666664</v>
      </c>
      <c r="R1425" s="25">
        <f>MAX(0,P1425*(1+inputs!$B$33)-MAX(0,inputs!$B$31*(Q1425-inputs!$B$30)))</f>
        <v>41978.381128904337</v>
      </c>
      <c r="S1425" s="26">
        <f t="shared" si="290"/>
        <v>74355.555555555562</v>
      </c>
      <c r="T1425" s="25">
        <f>MAX(0,R1425*(1+inputs!$B$33)-MAX(0,inputs!$B$31*(S1425-inputs!$B$30)))</f>
        <v>37732.616845837896</v>
      </c>
      <c r="U1425" s="26">
        <f t="shared" si="291"/>
        <v>87944.444444444438</v>
      </c>
      <c r="V1425" s="25">
        <f>MAX(0,T1425*(1+inputs!$B$33)-MAX(0,inputs!$B$31*(U1425-inputs!$B$30)))</f>
        <v>32200.16609852546</v>
      </c>
      <c r="W1425" s="26">
        <f t="shared" si="292"/>
        <v>101533.33333333333</v>
      </c>
      <c r="X1425" s="25">
        <f>MAX(0,V1425*(1+inputs!$B$33)-MAX(0,inputs!$B$31*(W1425-inputs!$B$30)))</f>
        <v>25361.728590003342</v>
      </c>
      <c r="Y1425" s="26">
        <f t="shared" si="293"/>
        <v>115122.22222222222</v>
      </c>
      <c r="Z1425" s="25">
        <f>MAX(0,X1425*(1+inputs!$B$33)-MAX(0,inputs!$B$31*(Y1425-inputs!$B$30)))</f>
        <v>17197.71451885339</v>
      </c>
      <c r="AA1425" s="25">
        <f>MAX(0,Y1425*(1+inputs!$B$33)-MAX(0,inputs!$B$31*(Z1425-inputs!$B$30)))</f>
        <v>116849.05555555555</v>
      </c>
      <c r="AB1425" s="26">
        <f t="shared" si="294"/>
        <v>142300</v>
      </c>
      <c r="AC1425" s="25">
        <f>MAX(0,AA1425*(1+inputs!$B$33)-MAX(0,inputs!$B$31*(AB1425-inputs!$B$30)))</f>
        <v>107611.35138888887</v>
      </c>
      <c r="AD1425" s="26">
        <f>IF(inputs!$B$27="YES",MAX(0,inputs!$B$31*(AB1425-inputs!$B$30)),0)</f>
        <v>0</v>
      </c>
      <c r="AE1425" s="3">
        <f t="shared" si="295"/>
        <v>59710.05</v>
      </c>
      <c r="AF1425" s="1">
        <f t="shared" si="298"/>
        <v>0.47</v>
      </c>
      <c r="AG1425" s="8">
        <f t="shared" si="296"/>
        <v>82589.95</v>
      </c>
    </row>
    <row r="1426" spans="1:33" x14ac:dyDescent="0.2">
      <c r="A1426" s="11">
        <f t="shared" si="297"/>
        <v>142400</v>
      </c>
      <c r="B1426" s="15">
        <f>inputs!$C$3-MAX(0,MIN((calculations!A1426-inputs!$B$8)*0.5,inputs!$C$3))+IF(AND(inputs!$B$23="YES",A1426&lt;=inputs!$B$25),inputs!$B$24,0)</f>
        <v>0</v>
      </c>
      <c r="C1426" s="15">
        <f>MAX(0,MIN(A1426-B1426,inputs!$C$4)*inputs!$B$3)</f>
        <v>7540.2000000000007</v>
      </c>
      <c r="D1426" s="16">
        <f>MAX(0,(MIN(A1426,inputs!$C$5)-(inputs!$C$4+B1426))*inputs!$B$4)</f>
        <v>34975.599999999999</v>
      </c>
      <c r="E1426" s="16">
        <f>MAX(0, (calculations!A1426-inputs!$C$5)*inputs!$B$5)</f>
        <v>7767</v>
      </c>
      <c r="F1426" s="19">
        <f>MAX(0,inputs!$B$13*(MIN(calculations!A1426,inputs!$C$14)-inputs!$C$13))+MAX(0,inputs!$B$14*(calculations!A1426-inputs!$C$14))</f>
        <v>6837.85</v>
      </c>
      <c r="G1426" s="22">
        <f>MAX(MIN((calculations!A1426-inputs!$B$21)/10000,100%),0) * inputs!$B$18</f>
        <v>2636.4</v>
      </c>
      <c r="H1426" s="22">
        <f>IF(AND(inputs!$B$35="YES", calculations!A1426&gt;=inputs!$B$36,calculations!A1426&lt;inputs!$B$37),inputs!$B$38*MIN(2,inputs!$B$17),0)</f>
        <v>0</v>
      </c>
      <c r="I1426" s="25">
        <f>MIN(inputs!$B$32,A1426)</f>
        <v>20000</v>
      </c>
      <c r="J1426" s="25">
        <f>inputs!$B$29*(1+inputs!$B$33)-MAX(0,inputs!$B$31*(I1426-inputs!$B$30))</f>
        <v>46486.999999999993</v>
      </c>
      <c r="K1426" s="26">
        <f t="shared" si="286"/>
        <v>20000</v>
      </c>
      <c r="L1426" s="25">
        <f>MAX(0,J1426*(1+inputs!$B$33)-MAX(0,inputs!$B$31*(K1426-inputs!$B$30)))</f>
        <v>47184.304999999986</v>
      </c>
      <c r="M1426" s="26">
        <f t="shared" si="287"/>
        <v>33600</v>
      </c>
      <c r="N1426" s="25">
        <f>MAX(0,L1426*(1+inputs!$B$33)-MAX(0,inputs!$B$31*(M1426-inputs!$B$30)))</f>
        <v>46684.629574999977</v>
      </c>
      <c r="O1426" s="26">
        <f t="shared" si="288"/>
        <v>47200</v>
      </c>
      <c r="P1426" s="25">
        <f>MAX(0,N1426*(1+inputs!$B$33)-MAX(0,inputs!$B$31*(O1426-inputs!$B$30)))</f>
        <v>44953.45901862497</v>
      </c>
      <c r="Q1426" s="26">
        <f t="shared" si="289"/>
        <v>60800</v>
      </c>
      <c r="R1426" s="25">
        <f>MAX(0,P1426*(1+inputs!$B$33)-MAX(0,inputs!$B$31*(Q1426-inputs!$B$30)))</f>
        <v>41972.320903904336</v>
      </c>
      <c r="S1426" s="26">
        <f t="shared" si="290"/>
        <v>74400</v>
      </c>
      <c r="T1426" s="25">
        <f>MAX(0,R1426*(1+inputs!$B$33)-MAX(0,inputs!$B$31*(S1426-inputs!$B$30)))</f>
        <v>37722.465717462896</v>
      </c>
      <c r="U1426" s="26">
        <f t="shared" si="291"/>
        <v>88000</v>
      </c>
      <c r="V1426" s="25">
        <f>MAX(0,T1426*(1+inputs!$B$33)-MAX(0,inputs!$B$31*(U1426-inputs!$B$30)))</f>
        <v>32184.862703224837</v>
      </c>
      <c r="W1426" s="26">
        <f t="shared" si="292"/>
        <v>101600</v>
      </c>
      <c r="X1426" s="25">
        <f>MAX(0,V1426*(1+inputs!$B$33)-MAX(0,inputs!$B$31*(W1426-inputs!$B$30)))</f>
        <v>25340.195643773208</v>
      </c>
      <c r="Y1426" s="26">
        <f t="shared" si="293"/>
        <v>115200</v>
      </c>
      <c r="Z1426" s="25">
        <f>MAX(0,X1426*(1+inputs!$B$33)-MAX(0,inputs!$B$31*(Y1426-inputs!$B$30)))</f>
        <v>17168.858578429805</v>
      </c>
      <c r="AA1426" s="25">
        <f>MAX(0,Y1426*(1+inputs!$B$33)-MAX(0,inputs!$B$31*(Z1426-inputs!$B$30)))</f>
        <v>116927.99999999999</v>
      </c>
      <c r="AB1426" s="26">
        <f t="shared" si="294"/>
        <v>142400</v>
      </c>
      <c r="AC1426" s="25">
        <f>MAX(0,AA1426*(1+inputs!$B$33)-MAX(0,inputs!$B$31*(AB1426-inputs!$B$30)))</f>
        <v>107682.47999999997</v>
      </c>
      <c r="AD1426" s="26">
        <f>IF(inputs!$B$27="YES",MAX(0,inputs!$B$31*(AB1426-inputs!$B$30)),0)</f>
        <v>0</v>
      </c>
      <c r="AE1426" s="3">
        <f t="shared" si="295"/>
        <v>59757.05</v>
      </c>
      <c r="AF1426" s="1">
        <f t="shared" si="298"/>
        <v>0.47</v>
      </c>
      <c r="AG1426" s="8">
        <f t="shared" si="296"/>
        <v>82642.95</v>
      </c>
    </row>
    <row r="1427" spans="1:33" x14ac:dyDescent="0.2">
      <c r="A1427" s="11">
        <f t="shared" si="297"/>
        <v>142500</v>
      </c>
      <c r="B1427" s="15">
        <f>inputs!$C$3-MAX(0,MIN((calculations!A1427-inputs!$B$8)*0.5,inputs!$C$3))+IF(AND(inputs!$B$23="YES",A1427&lt;=inputs!$B$25),inputs!$B$24,0)</f>
        <v>0</v>
      </c>
      <c r="C1427" s="15">
        <f>MAX(0,MIN(A1427-B1427,inputs!$C$4)*inputs!$B$3)</f>
        <v>7540.2000000000007</v>
      </c>
      <c r="D1427" s="16">
        <f>MAX(0,(MIN(A1427,inputs!$C$5)-(inputs!$C$4+B1427))*inputs!$B$4)</f>
        <v>34975.599999999999</v>
      </c>
      <c r="E1427" s="16">
        <f>MAX(0, (calculations!A1427-inputs!$C$5)*inputs!$B$5)</f>
        <v>7812</v>
      </c>
      <c r="F1427" s="19">
        <f>MAX(0,inputs!$B$13*(MIN(calculations!A1427,inputs!$C$14)-inputs!$C$13))+MAX(0,inputs!$B$14*(calculations!A1427-inputs!$C$14))</f>
        <v>6839.85</v>
      </c>
      <c r="G1427" s="22">
        <f>MAX(MIN((calculations!A1427-inputs!$B$21)/10000,100%),0) * inputs!$B$18</f>
        <v>2636.4</v>
      </c>
      <c r="H1427" s="22">
        <f>IF(AND(inputs!$B$35="YES", calculations!A1427&gt;=inputs!$B$36,calculations!A1427&lt;inputs!$B$37),inputs!$B$38*MIN(2,inputs!$B$17),0)</f>
        <v>0</v>
      </c>
      <c r="I1427" s="25">
        <f>MIN(inputs!$B$32,A1427)</f>
        <v>20000</v>
      </c>
      <c r="J1427" s="25">
        <f>inputs!$B$29*(1+inputs!$B$33)-MAX(0,inputs!$B$31*(I1427-inputs!$B$30))</f>
        <v>46486.999999999993</v>
      </c>
      <c r="K1427" s="26">
        <f t="shared" si="286"/>
        <v>20000</v>
      </c>
      <c r="L1427" s="25">
        <f>MAX(0,J1427*(1+inputs!$B$33)-MAX(0,inputs!$B$31*(K1427-inputs!$B$30)))</f>
        <v>47184.304999999986</v>
      </c>
      <c r="M1427" s="26">
        <f t="shared" si="287"/>
        <v>33611.111111111109</v>
      </c>
      <c r="N1427" s="25">
        <f>MAX(0,L1427*(1+inputs!$B$33)-MAX(0,inputs!$B$31*(M1427-inputs!$B$30)))</f>
        <v>46683.629574999977</v>
      </c>
      <c r="O1427" s="26">
        <f t="shared" si="288"/>
        <v>47222.222222222219</v>
      </c>
      <c r="P1427" s="25">
        <f>MAX(0,N1427*(1+inputs!$B$33)-MAX(0,inputs!$B$31*(O1427-inputs!$B$30)))</f>
        <v>44950.44401862497</v>
      </c>
      <c r="Q1427" s="26">
        <f t="shared" si="289"/>
        <v>60833.333333333336</v>
      </c>
      <c r="R1427" s="25">
        <f>MAX(0,P1427*(1+inputs!$B$33)-MAX(0,inputs!$B$31*(Q1427-inputs!$B$30)))</f>
        <v>41966.260678904335</v>
      </c>
      <c r="S1427" s="26">
        <f t="shared" si="290"/>
        <v>74444.444444444438</v>
      </c>
      <c r="T1427" s="25">
        <f>MAX(0,R1427*(1+inputs!$B$33)-MAX(0,inputs!$B$31*(S1427-inputs!$B$30)))</f>
        <v>37712.314589087895</v>
      </c>
      <c r="U1427" s="26">
        <f t="shared" si="291"/>
        <v>88055.555555555562</v>
      </c>
      <c r="V1427" s="25">
        <f>MAX(0,T1427*(1+inputs!$B$33)-MAX(0,inputs!$B$31*(U1427-inputs!$B$30)))</f>
        <v>32169.55930792421</v>
      </c>
      <c r="W1427" s="26">
        <f t="shared" si="292"/>
        <v>101666.66666666667</v>
      </c>
      <c r="X1427" s="25">
        <f>MAX(0,V1427*(1+inputs!$B$33)-MAX(0,inputs!$B$31*(W1427-inputs!$B$30)))</f>
        <v>25318.66269754307</v>
      </c>
      <c r="Y1427" s="26">
        <f t="shared" si="293"/>
        <v>115277.77777777778</v>
      </c>
      <c r="Z1427" s="25">
        <f>MAX(0,X1427*(1+inputs!$B$33)-MAX(0,inputs!$B$31*(Y1427-inputs!$B$30)))</f>
        <v>17140.002638006212</v>
      </c>
      <c r="AA1427" s="25">
        <f>MAX(0,Y1427*(1+inputs!$B$33)-MAX(0,inputs!$B$31*(Z1427-inputs!$B$30)))</f>
        <v>117006.94444444444</v>
      </c>
      <c r="AB1427" s="26">
        <f t="shared" si="294"/>
        <v>142500</v>
      </c>
      <c r="AC1427" s="25">
        <f>MAX(0,AA1427*(1+inputs!$B$33)-MAX(0,inputs!$B$31*(AB1427-inputs!$B$30)))</f>
        <v>107753.60861111109</v>
      </c>
      <c r="AD1427" s="26">
        <f>IF(inputs!$B$27="YES",MAX(0,inputs!$B$31*(AB1427-inputs!$B$30)),0)</f>
        <v>0</v>
      </c>
      <c r="AE1427" s="3">
        <f t="shared" si="295"/>
        <v>59804.05</v>
      </c>
      <c r="AF1427" s="1">
        <f t="shared" si="298"/>
        <v>0.47</v>
      </c>
      <c r="AG1427" s="8">
        <f t="shared" si="296"/>
        <v>82695.95</v>
      </c>
    </row>
    <row r="1428" spans="1:33" x14ac:dyDescent="0.2">
      <c r="A1428" s="11">
        <f t="shared" si="297"/>
        <v>142600</v>
      </c>
      <c r="B1428" s="15">
        <f>inputs!$C$3-MAX(0,MIN((calculations!A1428-inputs!$B$8)*0.5,inputs!$C$3))+IF(AND(inputs!$B$23="YES",A1428&lt;=inputs!$B$25),inputs!$B$24,0)</f>
        <v>0</v>
      </c>
      <c r="C1428" s="15">
        <f>MAX(0,MIN(A1428-B1428,inputs!$C$4)*inputs!$B$3)</f>
        <v>7540.2000000000007</v>
      </c>
      <c r="D1428" s="16">
        <f>MAX(0,(MIN(A1428,inputs!$C$5)-(inputs!$C$4+B1428))*inputs!$B$4)</f>
        <v>34975.599999999999</v>
      </c>
      <c r="E1428" s="16">
        <f>MAX(0, (calculations!A1428-inputs!$C$5)*inputs!$B$5)</f>
        <v>7857</v>
      </c>
      <c r="F1428" s="19">
        <f>MAX(0,inputs!$B$13*(MIN(calculations!A1428,inputs!$C$14)-inputs!$C$13))+MAX(0,inputs!$B$14*(calculations!A1428-inputs!$C$14))</f>
        <v>6841.85</v>
      </c>
      <c r="G1428" s="22">
        <f>MAX(MIN((calculations!A1428-inputs!$B$21)/10000,100%),0) * inputs!$B$18</f>
        <v>2636.4</v>
      </c>
      <c r="H1428" s="22">
        <f>IF(AND(inputs!$B$35="YES", calculations!A1428&gt;=inputs!$B$36,calculations!A1428&lt;inputs!$B$37),inputs!$B$38*MIN(2,inputs!$B$17),0)</f>
        <v>0</v>
      </c>
      <c r="I1428" s="25">
        <f>MIN(inputs!$B$32,A1428)</f>
        <v>20000</v>
      </c>
      <c r="J1428" s="25">
        <f>inputs!$B$29*(1+inputs!$B$33)-MAX(0,inputs!$B$31*(I1428-inputs!$B$30))</f>
        <v>46486.999999999993</v>
      </c>
      <c r="K1428" s="26">
        <f t="shared" si="286"/>
        <v>20000</v>
      </c>
      <c r="L1428" s="25">
        <f>MAX(0,J1428*(1+inputs!$B$33)-MAX(0,inputs!$B$31*(K1428-inputs!$B$30)))</f>
        <v>47184.304999999986</v>
      </c>
      <c r="M1428" s="26">
        <f t="shared" si="287"/>
        <v>33622.222222222219</v>
      </c>
      <c r="N1428" s="25">
        <f>MAX(0,L1428*(1+inputs!$B$33)-MAX(0,inputs!$B$31*(M1428-inputs!$B$30)))</f>
        <v>46682.629574999977</v>
      </c>
      <c r="O1428" s="26">
        <f t="shared" si="288"/>
        <v>47244.444444444445</v>
      </c>
      <c r="P1428" s="25">
        <f>MAX(0,N1428*(1+inputs!$B$33)-MAX(0,inputs!$B$31*(O1428-inputs!$B$30)))</f>
        <v>44947.429018624971</v>
      </c>
      <c r="Q1428" s="26">
        <f t="shared" si="289"/>
        <v>60866.666666666664</v>
      </c>
      <c r="R1428" s="25">
        <f>MAX(0,P1428*(1+inputs!$B$33)-MAX(0,inputs!$B$31*(Q1428-inputs!$B$30)))</f>
        <v>41960.200453904341</v>
      </c>
      <c r="S1428" s="26">
        <f t="shared" si="290"/>
        <v>74488.888888888891</v>
      </c>
      <c r="T1428" s="25">
        <f>MAX(0,R1428*(1+inputs!$B$33)-MAX(0,inputs!$B$31*(S1428-inputs!$B$30)))</f>
        <v>37702.163460712902</v>
      </c>
      <c r="U1428" s="26">
        <f t="shared" si="291"/>
        <v>88111.111111111109</v>
      </c>
      <c r="V1428" s="25">
        <f>MAX(0,T1428*(1+inputs!$B$33)-MAX(0,inputs!$B$31*(U1428-inputs!$B$30)))</f>
        <v>32154.25591262359</v>
      </c>
      <c r="W1428" s="26">
        <f t="shared" si="292"/>
        <v>101733.33333333333</v>
      </c>
      <c r="X1428" s="25">
        <f>MAX(0,V1428*(1+inputs!$B$33)-MAX(0,inputs!$B$31*(W1428-inputs!$B$30)))</f>
        <v>25297.129751312943</v>
      </c>
      <c r="Y1428" s="26">
        <f t="shared" si="293"/>
        <v>115355.55555555556</v>
      </c>
      <c r="Z1428" s="25">
        <f>MAX(0,X1428*(1+inputs!$B$33)-MAX(0,inputs!$B$31*(Y1428-inputs!$B$30)))</f>
        <v>17111.146697582633</v>
      </c>
      <c r="AA1428" s="25">
        <f>MAX(0,Y1428*(1+inputs!$B$33)-MAX(0,inputs!$B$31*(Z1428-inputs!$B$30)))</f>
        <v>117085.88888888889</v>
      </c>
      <c r="AB1428" s="26">
        <f t="shared" si="294"/>
        <v>142600</v>
      </c>
      <c r="AC1428" s="25">
        <f>MAX(0,AA1428*(1+inputs!$B$33)-MAX(0,inputs!$B$31*(AB1428-inputs!$B$30)))</f>
        <v>107824.7372222222</v>
      </c>
      <c r="AD1428" s="26">
        <f>IF(inputs!$B$27="YES",MAX(0,inputs!$B$31*(AB1428-inputs!$B$30)),0)</f>
        <v>0</v>
      </c>
      <c r="AE1428" s="3">
        <f t="shared" si="295"/>
        <v>59851.05</v>
      </c>
      <c r="AF1428" s="1">
        <f t="shared" si="298"/>
        <v>0.47</v>
      </c>
      <c r="AG1428" s="8">
        <f t="shared" si="296"/>
        <v>82748.95</v>
      </c>
    </row>
    <row r="1429" spans="1:33" x14ac:dyDescent="0.2">
      <c r="A1429" s="11">
        <f t="shared" si="297"/>
        <v>142700</v>
      </c>
      <c r="B1429" s="15">
        <f>inputs!$C$3-MAX(0,MIN((calculations!A1429-inputs!$B$8)*0.5,inputs!$C$3))+IF(AND(inputs!$B$23="YES",A1429&lt;=inputs!$B$25),inputs!$B$24,0)</f>
        <v>0</v>
      </c>
      <c r="C1429" s="15">
        <f>MAX(0,MIN(A1429-B1429,inputs!$C$4)*inputs!$B$3)</f>
        <v>7540.2000000000007</v>
      </c>
      <c r="D1429" s="16">
        <f>MAX(0,(MIN(A1429,inputs!$C$5)-(inputs!$C$4+B1429))*inputs!$B$4)</f>
        <v>34975.599999999999</v>
      </c>
      <c r="E1429" s="16">
        <f>MAX(0, (calculations!A1429-inputs!$C$5)*inputs!$B$5)</f>
        <v>7902</v>
      </c>
      <c r="F1429" s="19">
        <f>MAX(0,inputs!$B$13*(MIN(calculations!A1429,inputs!$C$14)-inputs!$C$13))+MAX(0,inputs!$B$14*(calculations!A1429-inputs!$C$14))</f>
        <v>6843.85</v>
      </c>
      <c r="G1429" s="22">
        <f>MAX(MIN((calculations!A1429-inputs!$B$21)/10000,100%),0) * inputs!$B$18</f>
        <v>2636.4</v>
      </c>
      <c r="H1429" s="22">
        <f>IF(AND(inputs!$B$35="YES", calculations!A1429&gt;=inputs!$B$36,calculations!A1429&lt;inputs!$B$37),inputs!$B$38*MIN(2,inputs!$B$17),0)</f>
        <v>0</v>
      </c>
      <c r="I1429" s="25">
        <f>MIN(inputs!$B$32,A1429)</f>
        <v>20000</v>
      </c>
      <c r="J1429" s="25">
        <f>inputs!$B$29*(1+inputs!$B$33)-MAX(0,inputs!$B$31*(I1429-inputs!$B$30))</f>
        <v>46486.999999999993</v>
      </c>
      <c r="K1429" s="26">
        <f t="shared" si="286"/>
        <v>20000</v>
      </c>
      <c r="L1429" s="25">
        <f>MAX(0,J1429*(1+inputs!$B$33)-MAX(0,inputs!$B$31*(K1429-inputs!$B$30)))</f>
        <v>47184.304999999986</v>
      </c>
      <c r="M1429" s="26">
        <f t="shared" si="287"/>
        <v>33633.333333333336</v>
      </c>
      <c r="N1429" s="25">
        <f>MAX(0,L1429*(1+inputs!$B$33)-MAX(0,inputs!$B$31*(M1429-inputs!$B$30)))</f>
        <v>46681.629574999977</v>
      </c>
      <c r="O1429" s="26">
        <f t="shared" si="288"/>
        <v>47266.666666666672</v>
      </c>
      <c r="P1429" s="25">
        <f>MAX(0,N1429*(1+inputs!$B$33)-MAX(0,inputs!$B$31*(O1429-inputs!$B$30)))</f>
        <v>44944.414018624972</v>
      </c>
      <c r="Q1429" s="26">
        <f t="shared" si="289"/>
        <v>60900</v>
      </c>
      <c r="R1429" s="25">
        <f>MAX(0,P1429*(1+inputs!$B$33)-MAX(0,inputs!$B$31*(Q1429-inputs!$B$30)))</f>
        <v>41954.14022890434</v>
      </c>
      <c r="S1429" s="26">
        <f t="shared" si="290"/>
        <v>74533.333333333343</v>
      </c>
      <c r="T1429" s="25">
        <f>MAX(0,R1429*(1+inputs!$B$33)-MAX(0,inputs!$B$31*(S1429-inputs!$B$30)))</f>
        <v>37692.012332337901</v>
      </c>
      <c r="U1429" s="26">
        <f t="shared" si="291"/>
        <v>88166.666666666672</v>
      </c>
      <c r="V1429" s="25">
        <f>MAX(0,T1429*(1+inputs!$B$33)-MAX(0,inputs!$B$31*(U1429-inputs!$B$30)))</f>
        <v>32138.952517322963</v>
      </c>
      <c r="W1429" s="26">
        <f t="shared" si="292"/>
        <v>101800</v>
      </c>
      <c r="X1429" s="25">
        <f>MAX(0,V1429*(1+inputs!$B$33)-MAX(0,inputs!$B$31*(W1429-inputs!$B$30)))</f>
        <v>25275.596805082805</v>
      </c>
      <c r="Y1429" s="26">
        <f t="shared" si="293"/>
        <v>115433.33333333333</v>
      </c>
      <c r="Z1429" s="25">
        <f>MAX(0,X1429*(1+inputs!$B$33)-MAX(0,inputs!$B$31*(Y1429-inputs!$B$30)))</f>
        <v>17082.290757159048</v>
      </c>
      <c r="AA1429" s="25">
        <f>MAX(0,Y1429*(1+inputs!$B$33)-MAX(0,inputs!$B$31*(Z1429-inputs!$B$30)))</f>
        <v>117164.83333333331</v>
      </c>
      <c r="AB1429" s="26">
        <f t="shared" si="294"/>
        <v>142700</v>
      </c>
      <c r="AC1429" s="25">
        <f>MAX(0,AA1429*(1+inputs!$B$33)-MAX(0,inputs!$B$31*(AB1429-inputs!$B$30)))</f>
        <v>107895.8658333333</v>
      </c>
      <c r="AD1429" s="26">
        <f>IF(inputs!$B$27="YES",MAX(0,inputs!$B$31*(AB1429-inputs!$B$30)),0)</f>
        <v>0</v>
      </c>
      <c r="AE1429" s="3">
        <f t="shared" si="295"/>
        <v>59898.05</v>
      </c>
      <c r="AF1429" s="1">
        <f t="shared" si="298"/>
        <v>0.47</v>
      </c>
      <c r="AG1429" s="8">
        <f t="shared" si="296"/>
        <v>82801.95</v>
      </c>
    </row>
    <row r="1430" spans="1:33" x14ac:dyDescent="0.2">
      <c r="A1430" s="11">
        <f t="shared" si="297"/>
        <v>142800</v>
      </c>
      <c r="B1430" s="15">
        <f>inputs!$C$3-MAX(0,MIN((calculations!A1430-inputs!$B$8)*0.5,inputs!$C$3))+IF(AND(inputs!$B$23="YES",A1430&lt;=inputs!$B$25),inputs!$B$24,0)</f>
        <v>0</v>
      </c>
      <c r="C1430" s="15">
        <f>MAX(0,MIN(A1430-B1430,inputs!$C$4)*inputs!$B$3)</f>
        <v>7540.2000000000007</v>
      </c>
      <c r="D1430" s="16">
        <f>MAX(0,(MIN(A1430,inputs!$C$5)-(inputs!$C$4+B1430))*inputs!$B$4)</f>
        <v>34975.599999999999</v>
      </c>
      <c r="E1430" s="16">
        <f>MAX(0, (calculations!A1430-inputs!$C$5)*inputs!$B$5)</f>
        <v>7947</v>
      </c>
      <c r="F1430" s="19">
        <f>MAX(0,inputs!$B$13*(MIN(calculations!A1430,inputs!$C$14)-inputs!$C$13))+MAX(0,inputs!$B$14*(calculations!A1430-inputs!$C$14))</f>
        <v>6845.85</v>
      </c>
      <c r="G1430" s="22">
        <f>MAX(MIN((calculations!A1430-inputs!$B$21)/10000,100%),0) * inputs!$B$18</f>
        <v>2636.4</v>
      </c>
      <c r="H1430" s="22">
        <f>IF(AND(inputs!$B$35="YES", calculations!A1430&gt;=inputs!$B$36,calculations!A1430&lt;inputs!$B$37),inputs!$B$38*MIN(2,inputs!$B$17),0)</f>
        <v>0</v>
      </c>
      <c r="I1430" s="25">
        <f>MIN(inputs!$B$32,A1430)</f>
        <v>20000</v>
      </c>
      <c r="J1430" s="25">
        <f>inputs!$B$29*(1+inputs!$B$33)-MAX(0,inputs!$B$31*(I1430-inputs!$B$30))</f>
        <v>46486.999999999993</v>
      </c>
      <c r="K1430" s="26">
        <f t="shared" si="286"/>
        <v>20000</v>
      </c>
      <c r="L1430" s="25">
        <f>MAX(0,J1430*(1+inputs!$B$33)-MAX(0,inputs!$B$31*(K1430-inputs!$B$30)))</f>
        <v>47184.304999999986</v>
      </c>
      <c r="M1430" s="26">
        <f t="shared" si="287"/>
        <v>33644.444444444445</v>
      </c>
      <c r="N1430" s="25">
        <f>MAX(0,L1430*(1+inputs!$B$33)-MAX(0,inputs!$B$31*(M1430-inputs!$B$30)))</f>
        <v>46680.629574999977</v>
      </c>
      <c r="O1430" s="26">
        <f t="shared" si="288"/>
        <v>47288.888888888891</v>
      </c>
      <c r="P1430" s="25">
        <f>MAX(0,N1430*(1+inputs!$B$33)-MAX(0,inputs!$B$31*(O1430-inputs!$B$30)))</f>
        <v>44941.399018624972</v>
      </c>
      <c r="Q1430" s="26">
        <f t="shared" si="289"/>
        <v>60933.333333333336</v>
      </c>
      <c r="R1430" s="25">
        <f>MAX(0,P1430*(1+inputs!$B$33)-MAX(0,inputs!$B$31*(Q1430-inputs!$B$30)))</f>
        <v>41948.080003904339</v>
      </c>
      <c r="S1430" s="26">
        <f t="shared" si="290"/>
        <v>74577.777777777781</v>
      </c>
      <c r="T1430" s="25">
        <f>MAX(0,R1430*(1+inputs!$B$33)-MAX(0,inputs!$B$31*(S1430-inputs!$B$30)))</f>
        <v>37681.861203962901</v>
      </c>
      <c r="U1430" s="26">
        <f t="shared" si="291"/>
        <v>88222.222222222219</v>
      </c>
      <c r="V1430" s="25">
        <f>MAX(0,T1430*(1+inputs!$B$33)-MAX(0,inputs!$B$31*(U1430-inputs!$B$30)))</f>
        <v>32123.649122022343</v>
      </c>
      <c r="W1430" s="26">
        <f t="shared" si="292"/>
        <v>101866.66666666667</v>
      </c>
      <c r="X1430" s="25">
        <f>MAX(0,V1430*(1+inputs!$B$33)-MAX(0,inputs!$B$31*(W1430-inputs!$B$30)))</f>
        <v>25254.063858852678</v>
      </c>
      <c r="Y1430" s="26">
        <f t="shared" si="293"/>
        <v>115511.11111111111</v>
      </c>
      <c r="Z1430" s="25">
        <f>MAX(0,X1430*(1+inputs!$B$33)-MAX(0,inputs!$B$31*(Y1430-inputs!$B$30)))</f>
        <v>17053.434816735466</v>
      </c>
      <c r="AA1430" s="25">
        <f>MAX(0,Y1430*(1+inputs!$B$33)-MAX(0,inputs!$B$31*(Z1430-inputs!$B$30)))</f>
        <v>117243.77777777777</v>
      </c>
      <c r="AB1430" s="26">
        <f t="shared" si="294"/>
        <v>142800</v>
      </c>
      <c r="AC1430" s="25">
        <f>MAX(0,AA1430*(1+inputs!$B$33)-MAX(0,inputs!$B$31*(AB1430-inputs!$B$30)))</f>
        <v>107966.99444444443</v>
      </c>
      <c r="AD1430" s="26">
        <f>IF(inputs!$B$27="YES",MAX(0,inputs!$B$31*(AB1430-inputs!$B$30)),0)</f>
        <v>0</v>
      </c>
      <c r="AE1430" s="3">
        <f t="shared" si="295"/>
        <v>59945.05</v>
      </c>
      <c r="AF1430" s="1">
        <f t="shared" si="298"/>
        <v>0.47</v>
      </c>
      <c r="AG1430" s="8">
        <f t="shared" si="296"/>
        <v>82854.95</v>
      </c>
    </row>
    <row r="1431" spans="1:33" x14ac:dyDescent="0.2">
      <c r="A1431" s="11">
        <f t="shared" si="297"/>
        <v>142900</v>
      </c>
      <c r="B1431" s="15">
        <f>inputs!$C$3-MAX(0,MIN((calculations!A1431-inputs!$B$8)*0.5,inputs!$C$3))+IF(AND(inputs!$B$23="YES",A1431&lt;=inputs!$B$25),inputs!$B$24,0)</f>
        <v>0</v>
      </c>
      <c r="C1431" s="15">
        <f>MAX(0,MIN(A1431-B1431,inputs!$C$4)*inputs!$B$3)</f>
        <v>7540.2000000000007</v>
      </c>
      <c r="D1431" s="16">
        <f>MAX(0,(MIN(A1431,inputs!$C$5)-(inputs!$C$4+B1431))*inputs!$B$4)</f>
        <v>34975.599999999999</v>
      </c>
      <c r="E1431" s="16">
        <f>MAX(0, (calculations!A1431-inputs!$C$5)*inputs!$B$5)</f>
        <v>7992</v>
      </c>
      <c r="F1431" s="19">
        <f>MAX(0,inputs!$B$13*(MIN(calculations!A1431,inputs!$C$14)-inputs!$C$13))+MAX(0,inputs!$B$14*(calculations!A1431-inputs!$C$14))</f>
        <v>6847.85</v>
      </c>
      <c r="G1431" s="22">
        <f>MAX(MIN((calculations!A1431-inputs!$B$21)/10000,100%),0) * inputs!$B$18</f>
        <v>2636.4</v>
      </c>
      <c r="H1431" s="22">
        <f>IF(AND(inputs!$B$35="YES", calculations!A1431&gt;=inputs!$B$36,calculations!A1431&lt;inputs!$B$37),inputs!$B$38*MIN(2,inputs!$B$17),0)</f>
        <v>0</v>
      </c>
      <c r="I1431" s="25">
        <f>MIN(inputs!$B$32,A1431)</f>
        <v>20000</v>
      </c>
      <c r="J1431" s="25">
        <f>inputs!$B$29*(1+inputs!$B$33)-MAX(0,inputs!$B$31*(I1431-inputs!$B$30))</f>
        <v>46486.999999999993</v>
      </c>
      <c r="K1431" s="26">
        <f t="shared" si="286"/>
        <v>20000</v>
      </c>
      <c r="L1431" s="25">
        <f>MAX(0,J1431*(1+inputs!$B$33)-MAX(0,inputs!$B$31*(K1431-inputs!$B$30)))</f>
        <v>47184.304999999986</v>
      </c>
      <c r="M1431" s="26">
        <f t="shared" si="287"/>
        <v>33655.555555555555</v>
      </c>
      <c r="N1431" s="25">
        <f>MAX(0,L1431*(1+inputs!$B$33)-MAX(0,inputs!$B$31*(M1431-inputs!$B$30)))</f>
        <v>46679.629574999977</v>
      </c>
      <c r="O1431" s="26">
        <f t="shared" si="288"/>
        <v>47311.111111111109</v>
      </c>
      <c r="P1431" s="25">
        <f>MAX(0,N1431*(1+inputs!$B$33)-MAX(0,inputs!$B$31*(O1431-inputs!$B$30)))</f>
        <v>44938.384018624973</v>
      </c>
      <c r="Q1431" s="26">
        <f t="shared" si="289"/>
        <v>60966.666666666664</v>
      </c>
      <c r="R1431" s="25">
        <f>MAX(0,P1431*(1+inputs!$B$33)-MAX(0,inputs!$B$31*(Q1431-inputs!$B$30)))</f>
        <v>41942.019778904338</v>
      </c>
      <c r="S1431" s="26">
        <f t="shared" si="290"/>
        <v>74622.222222222219</v>
      </c>
      <c r="T1431" s="25">
        <f>MAX(0,R1431*(1+inputs!$B$33)-MAX(0,inputs!$B$31*(S1431-inputs!$B$30)))</f>
        <v>37671.710075587893</v>
      </c>
      <c r="U1431" s="26">
        <f t="shared" si="291"/>
        <v>88277.777777777781</v>
      </c>
      <c r="V1431" s="25">
        <f>MAX(0,T1431*(1+inputs!$B$33)-MAX(0,inputs!$B$31*(U1431-inputs!$B$30)))</f>
        <v>32108.345726721702</v>
      </c>
      <c r="W1431" s="26">
        <f t="shared" si="292"/>
        <v>101933.33333333333</v>
      </c>
      <c r="X1431" s="25">
        <f>MAX(0,V1431*(1+inputs!$B$33)-MAX(0,inputs!$B$31*(W1431-inputs!$B$30)))</f>
        <v>25232.530912622526</v>
      </c>
      <c r="Y1431" s="26">
        <f t="shared" si="293"/>
        <v>115588.88888888889</v>
      </c>
      <c r="Z1431" s="25">
        <f>MAX(0,X1431*(1+inputs!$B$33)-MAX(0,inputs!$B$31*(Y1431-inputs!$B$30)))</f>
        <v>17024.578876311862</v>
      </c>
      <c r="AA1431" s="25">
        <f>MAX(0,Y1431*(1+inputs!$B$33)-MAX(0,inputs!$B$31*(Z1431-inputs!$B$30)))</f>
        <v>117322.72222222222</v>
      </c>
      <c r="AB1431" s="26">
        <f t="shared" si="294"/>
        <v>142900</v>
      </c>
      <c r="AC1431" s="25">
        <f>MAX(0,AA1431*(1+inputs!$B$33)-MAX(0,inputs!$B$31*(AB1431-inputs!$B$30)))</f>
        <v>108038.12305555554</v>
      </c>
      <c r="AD1431" s="26">
        <f>IF(inputs!$B$27="YES",MAX(0,inputs!$B$31*(AB1431-inputs!$B$30)),0)</f>
        <v>0</v>
      </c>
      <c r="AE1431" s="3">
        <f t="shared" si="295"/>
        <v>59992.05</v>
      </c>
      <c r="AF1431" s="1">
        <f t="shared" si="298"/>
        <v>0.47</v>
      </c>
      <c r="AG1431" s="8">
        <f t="shared" si="296"/>
        <v>82907.95</v>
      </c>
    </row>
    <row r="1432" spans="1:33" x14ac:dyDescent="0.2">
      <c r="A1432" s="11">
        <f t="shared" si="297"/>
        <v>143000</v>
      </c>
      <c r="B1432" s="15">
        <f>inputs!$C$3-MAX(0,MIN((calculations!A1432-inputs!$B$8)*0.5,inputs!$C$3))+IF(AND(inputs!$B$23="YES",A1432&lt;=inputs!$B$25),inputs!$B$24,0)</f>
        <v>0</v>
      </c>
      <c r="C1432" s="15">
        <f>MAX(0,MIN(A1432-B1432,inputs!$C$4)*inputs!$B$3)</f>
        <v>7540.2000000000007</v>
      </c>
      <c r="D1432" s="16">
        <f>MAX(0,(MIN(A1432,inputs!$C$5)-(inputs!$C$4+B1432))*inputs!$B$4)</f>
        <v>34975.599999999999</v>
      </c>
      <c r="E1432" s="16">
        <f>MAX(0, (calculations!A1432-inputs!$C$5)*inputs!$B$5)</f>
        <v>8037</v>
      </c>
      <c r="F1432" s="19">
        <f>MAX(0,inputs!$B$13*(MIN(calculations!A1432,inputs!$C$14)-inputs!$C$13))+MAX(0,inputs!$B$14*(calculations!A1432-inputs!$C$14))</f>
        <v>6849.85</v>
      </c>
      <c r="G1432" s="22">
        <f>MAX(MIN((calculations!A1432-inputs!$B$21)/10000,100%),0) * inputs!$B$18</f>
        <v>2636.4</v>
      </c>
      <c r="H1432" s="22">
        <f>IF(AND(inputs!$B$35="YES", calculations!A1432&gt;=inputs!$B$36,calculations!A1432&lt;inputs!$B$37),inputs!$B$38*MIN(2,inputs!$B$17),0)</f>
        <v>0</v>
      </c>
      <c r="I1432" s="25">
        <f>MIN(inputs!$B$32,A1432)</f>
        <v>20000</v>
      </c>
      <c r="J1432" s="25">
        <f>inputs!$B$29*(1+inputs!$B$33)-MAX(0,inputs!$B$31*(I1432-inputs!$B$30))</f>
        <v>46486.999999999993</v>
      </c>
      <c r="K1432" s="26">
        <f t="shared" si="286"/>
        <v>20000</v>
      </c>
      <c r="L1432" s="25">
        <f>MAX(0,J1432*(1+inputs!$B$33)-MAX(0,inputs!$B$31*(K1432-inputs!$B$30)))</f>
        <v>47184.304999999986</v>
      </c>
      <c r="M1432" s="26">
        <f t="shared" si="287"/>
        <v>33666.666666666664</v>
      </c>
      <c r="N1432" s="25">
        <f>MAX(0,L1432*(1+inputs!$B$33)-MAX(0,inputs!$B$31*(M1432-inputs!$B$30)))</f>
        <v>46678.629574999977</v>
      </c>
      <c r="O1432" s="26">
        <f t="shared" si="288"/>
        <v>47333.333333333328</v>
      </c>
      <c r="P1432" s="25">
        <f>MAX(0,N1432*(1+inputs!$B$33)-MAX(0,inputs!$B$31*(O1432-inputs!$B$30)))</f>
        <v>44935.369018624973</v>
      </c>
      <c r="Q1432" s="26">
        <f t="shared" si="289"/>
        <v>61000</v>
      </c>
      <c r="R1432" s="25">
        <f>MAX(0,P1432*(1+inputs!$B$33)-MAX(0,inputs!$B$31*(Q1432-inputs!$B$30)))</f>
        <v>41935.959553904344</v>
      </c>
      <c r="S1432" s="26">
        <f t="shared" si="290"/>
        <v>74666.666666666657</v>
      </c>
      <c r="T1432" s="25">
        <f>MAX(0,R1432*(1+inputs!$B$33)-MAX(0,inputs!$B$31*(S1432-inputs!$B$30)))</f>
        <v>37661.558947212907</v>
      </c>
      <c r="U1432" s="26">
        <f t="shared" si="291"/>
        <v>88333.333333333328</v>
      </c>
      <c r="V1432" s="25">
        <f>MAX(0,T1432*(1+inputs!$B$33)-MAX(0,inputs!$B$31*(U1432-inputs!$B$30)))</f>
        <v>32093.042331421097</v>
      </c>
      <c r="W1432" s="26">
        <f t="shared" si="292"/>
        <v>102000</v>
      </c>
      <c r="X1432" s="25">
        <f>MAX(0,V1432*(1+inputs!$B$33)-MAX(0,inputs!$B$31*(W1432-inputs!$B$30)))</f>
        <v>25210.99796639241</v>
      </c>
      <c r="Y1432" s="26">
        <f t="shared" si="293"/>
        <v>115666.66666666667</v>
      </c>
      <c r="Z1432" s="25">
        <f>MAX(0,X1432*(1+inputs!$B$33)-MAX(0,inputs!$B$31*(Y1432-inputs!$B$30)))</f>
        <v>16995.722935888291</v>
      </c>
      <c r="AA1432" s="25">
        <f>MAX(0,Y1432*(1+inputs!$B$33)-MAX(0,inputs!$B$31*(Z1432-inputs!$B$30)))</f>
        <v>117401.66666666666</v>
      </c>
      <c r="AB1432" s="26">
        <f t="shared" si="294"/>
        <v>143000</v>
      </c>
      <c r="AC1432" s="25">
        <f>MAX(0,AA1432*(1+inputs!$B$33)-MAX(0,inputs!$B$31*(AB1432-inputs!$B$30)))</f>
        <v>108109.25166666665</v>
      </c>
      <c r="AD1432" s="26">
        <f>IF(inputs!$B$27="YES",MAX(0,inputs!$B$31*(AB1432-inputs!$B$30)),0)</f>
        <v>0</v>
      </c>
      <c r="AE1432" s="3">
        <f t="shared" si="295"/>
        <v>60039.05</v>
      </c>
      <c r="AF1432" s="1">
        <f t="shared" si="298"/>
        <v>0.47</v>
      </c>
      <c r="AG1432" s="8">
        <f t="shared" si="296"/>
        <v>82960.95</v>
      </c>
    </row>
    <row r="1433" spans="1:33" x14ac:dyDescent="0.2">
      <c r="A1433" s="11">
        <f t="shared" si="297"/>
        <v>143100</v>
      </c>
      <c r="B1433" s="15">
        <f>inputs!$C$3-MAX(0,MIN((calculations!A1433-inputs!$B$8)*0.5,inputs!$C$3))+IF(AND(inputs!$B$23="YES",A1433&lt;=inputs!$B$25),inputs!$B$24,0)</f>
        <v>0</v>
      </c>
      <c r="C1433" s="15">
        <f>MAX(0,MIN(A1433-B1433,inputs!$C$4)*inputs!$B$3)</f>
        <v>7540.2000000000007</v>
      </c>
      <c r="D1433" s="16">
        <f>MAX(0,(MIN(A1433,inputs!$C$5)-(inputs!$C$4+B1433))*inputs!$B$4)</f>
        <v>34975.599999999999</v>
      </c>
      <c r="E1433" s="16">
        <f>MAX(0, (calculations!A1433-inputs!$C$5)*inputs!$B$5)</f>
        <v>8082</v>
      </c>
      <c r="F1433" s="19">
        <f>MAX(0,inputs!$B$13*(MIN(calculations!A1433,inputs!$C$14)-inputs!$C$13))+MAX(0,inputs!$B$14*(calculations!A1433-inputs!$C$14))</f>
        <v>6851.85</v>
      </c>
      <c r="G1433" s="22">
        <f>MAX(MIN((calculations!A1433-inputs!$B$21)/10000,100%),0) * inputs!$B$18</f>
        <v>2636.4</v>
      </c>
      <c r="H1433" s="22">
        <f>IF(AND(inputs!$B$35="YES", calculations!A1433&gt;=inputs!$B$36,calculations!A1433&lt;inputs!$B$37),inputs!$B$38*MIN(2,inputs!$B$17),0)</f>
        <v>0</v>
      </c>
      <c r="I1433" s="25">
        <f>MIN(inputs!$B$32,A1433)</f>
        <v>20000</v>
      </c>
      <c r="J1433" s="25">
        <f>inputs!$B$29*(1+inputs!$B$33)-MAX(0,inputs!$B$31*(I1433-inputs!$B$30))</f>
        <v>46486.999999999993</v>
      </c>
      <c r="K1433" s="26">
        <f t="shared" si="286"/>
        <v>20000</v>
      </c>
      <c r="L1433" s="25">
        <f>MAX(0,J1433*(1+inputs!$B$33)-MAX(0,inputs!$B$31*(K1433-inputs!$B$30)))</f>
        <v>47184.304999999986</v>
      </c>
      <c r="M1433" s="26">
        <f t="shared" si="287"/>
        <v>33677.777777777781</v>
      </c>
      <c r="N1433" s="25">
        <f>MAX(0,L1433*(1+inputs!$B$33)-MAX(0,inputs!$B$31*(M1433-inputs!$B$30)))</f>
        <v>46677.629574999977</v>
      </c>
      <c r="O1433" s="26">
        <f t="shared" si="288"/>
        <v>47355.555555555555</v>
      </c>
      <c r="P1433" s="25">
        <f>MAX(0,N1433*(1+inputs!$B$33)-MAX(0,inputs!$B$31*(O1433-inputs!$B$30)))</f>
        <v>44932.354018624967</v>
      </c>
      <c r="Q1433" s="26">
        <f t="shared" si="289"/>
        <v>61033.333333333336</v>
      </c>
      <c r="R1433" s="25">
        <f>MAX(0,P1433*(1+inputs!$B$33)-MAX(0,inputs!$B$31*(Q1433-inputs!$B$30)))</f>
        <v>41929.899328904336</v>
      </c>
      <c r="S1433" s="26">
        <f t="shared" si="290"/>
        <v>74711.111111111109</v>
      </c>
      <c r="T1433" s="25">
        <f>MAX(0,R1433*(1+inputs!$B$33)-MAX(0,inputs!$B$31*(S1433-inputs!$B$30)))</f>
        <v>37651.407818837892</v>
      </c>
      <c r="U1433" s="26">
        <f t="shared" si="291"/>
        <v>88388.888888888891</v>
      </c>
      <c r="V1433" s="25">
        <f>MAX(0,T1433*(1+inputs!$B$33)-MAX(0,inputs!$B$31*(U1433-inputs!$B$30)))</f>
        <v>32077.738936120459</v>
      </c>
      <c r="W1433" s="26">
        <f t="shared" si="292"/>
        <v>102066.66666666667</v>
      </c>
      <c r="X1433" s="25">
        <f>MAX(0,V1433*(1+inputs!$B$33)-MAX(0,inputs!$B$31*(W1433-inputs!$B$30)))</f>
        <v>25189.465020162264</v>
      </c>
      <c r="Y1433" s="26">
        <f t="shared" si="293"/>
        <v>115744.44444444444</v>
      </c>
      <c r="Z1433" s="25">
        <f>MAX(0,X1433*(1+inputs!$B$33)-MAX(0,inputs!$B$31*(Y1433-inputs!$B$30)))</f>
        <v>16966.866995464698</v>
      </c>
      <c r="AA1433" s="25">
        <f>MAX(0,Y1433*(1+inputs!$B$33)-MAX(0,inputs!$B$31*(Z1433-inputs!$B$30)))</f>
        <v>117480.61111111109</v>
      </c>
      <c r="AB1433" s="26">
        <f t="shared" si="294"/>
        <v>143100</v>
      </c>
      <c r="AC1433" s="25">
        <f>MAX(0,AA1433*(1+inputs!$B$33)-MAX(0,inputs!$B$31*(AB1433-inputs!$B$30)))</f>
        <v>108180.38027777775</v>
      </c>
      <c r="AD1433" s="26">
        <f>IF(inputs!$B$27="YES",MAX(0,inputs!$B$31*(AB1433-inputs!$B$30)),0)</f>
        <v>0</v>
      </c>
      <c r="AE1433" s="3">
        <f t="shared" si="295"/>
        <v>60086.05</v>
      </c>
      <c r="AF1433" s="1">
        <f t="shared" si="298"/>
        <v>0.47</v>
      </c>
      <c r="AG1433" s="8">
        <f t="shared" si="296"/>
        <v>83013.95</v>
      </c>
    </row>
    <row r="1434" spans="1:33" x14ac:dyDescent="0.2">
      <c r="A1434" s="11">
        <f t="shared" si="297"/>
        <v>143200</v>
      </c>
      <c r="B1434" s="15">
        <f>inputs!$C$3-MAX(0,MIN((calculations!A1434-inputs!$B$8)*0.5,inputs!$C$3))+IF(AND(inputs!$B$23="YES",A1434&lt;=inputs!$B$25),inputs!$B$24,0)</f>
        <v>0</v>
      </c>
      <c r="C1434" s="15">
        <f>MAX(0,MIN(A1434-B1434,inputs!$C$4)*inputs!$B$3)</f>
        <v>7540.2000000000007</v>
      </c>
      <c r="D1434" s="16">
        <f>MAX(0,(MIN(A1434,inputs!$C$5)-(inputs!$C$4+B1434))*inputs!$B$4)</f>
        <v>34975.599999999999</v>
      </c>
      <c r="E1434" s="16">
        <f>MAX(0, (calculations!A1434-inputs!$C$5)*inputs!$B$5)</f>
        <v>8127</v>
      </c>
      <c r="F1434" s="19">
        <f>MAX(0,inputs!$B$13*(MIN(calculations!A1434,inputs!$C$14)-inputs!$C$13))+MAX(0,inputs!$B$14*(calculations!A1434-inputs!$C$14))</f>
        <v>6853.85</v>
      </c>
      <c r="G1434" s="22">
        <f>MAX(MIN((calculations!A1434-inputs!$B$21)/10000,100%),0) * inputs!$B$18</f>
        <v>2636.4</v>
      </c>
      <c r="H1434" s="22">
        <f>IF(AND(inputs!$B$35="YES", calculations!A1434&gt;=inputs!$B$36,calculations!A1434&lt;inputs!$B$37),inputs!$B$38*MIN(2,inputs!$B$17),0)</f>
        <v>0</v>
      </c>
      <c r="I1434" s="25">
        <f>MIN(inputs!$B$32,A1434)</f>
        <v>20000</v>
      </c>
      <c r="J1434" s="25">
        <f>inputs!$B$29*(1+inputs!$B$33)-MAX(0,inputs!$B$31*(I1434-inputs!$B$30))</f>
        <v>46486.999999999993</v>
      </c>
      <c r="K1434" s="26">
        <f t="shared" si="286"/>
        <v>20000</v>
      </c>
      <c r="L1434" s="25">
        <f>MAX(0,J1434*(1+inputs!$B$33)-MAX(0,inputs!$B$31*(K1434-inputs!$B$30)))</f>
        <v>47184.304999999986</v>
      </c>
      <c r="M1434" s="26">
        <f t="shared" si="287"/>
        <v>33688.888888888891</v>
      </c>
      <c r="N1434" s="25">
        <f>MAX(0,L1434*(1+inputs!$B$33)-MAX(0,inputs!$B$31*(M1434-inputs!$B$30)))</f>
        <v>46676.629574999977</v>
      </c>
      <c r="O1434" s="26">
        <f t="shared" si="288"/>
        <v>47377.777777777781</v>
      </c>
      <c r="P1434" s="25">
        <f>MAX(0,N1434*(1+inputs!$B$33)-MAX(0,inputs!$B$31*(O1434-inputs!$B$30)))</f>
        <v>44929.339018624967</v>
      </c>
      <c r="Q1434" s="26">
        <f t="shared" si="289"/>
        <v>61066.666666666664</v>
      </c>
      <c r="R1434" s="25">
        <f>MAX(0,P1434*(1+inputs!$B$33)-MAX(0,inputs!$B$31*(Q1434-inputs!$B$30)))</f>
        <v>41923.839103904334</v>
      </c>
      <c r="S1434" s="26">
        <f t="shared" si="290"/>
        <v>74755.555555555562</v>
      </c>
      <c r="T1434" s="25">
        <f>MAX(0,R1434*(1+inputs!$B$33)-MAX(0,inputs!$B$31*(S1434-inputs!$B$30)))</f>
        <v>37641.256690462891</v>
      </c>
      <c r="U1434" s="26">
        <f t="shared" si="291"/>
        <v>88444.444444444438</v>
      </c>
      <c r="V1434" s="25">
        <f>MAX(0,T1434*(1+inputs!$B$33)-MAX(0,inputs!$B$31*(U1434-inputs!$B$30)))</f>
        <v>32062.435540819835</v>
      </c>
      <c r="W1434" s="26">
        <f t="shared" si="292"/>
        <v>102133.33333333333</v>
      </c>
      <c r="X1434" s="25">
        <f>MAX(0,V1434*(1+inputs!$B$33)-MAX(0,inputs!$B$31*(W1434-inputs!$B$30)))</f>
        <v>25167.93207393213</v>
      </c>
      <c r="Y1434" s="26">
        <f t="shared" si="293"/>
        <v>115822.22222222222</v>
      </c>
      <c r="Z1434" s="25">
        <f>MAX(0,X1434*(1+inputs!$B$33)-MAX(0,inputs!$B$31*(Y1434-inputs!$B$30)))</f>
        <v>16938.011055041112</v>
      </c>
      <c r="AA1434" s="25">
        <f>MAX(0,Y1434*(1+inputs!$B$33)-MAX(0,inputs!$B$31*(Z1434-inputs!$B$30)))</f>
        <v>117559.55555555555</v>
      </c>
      <c r="AB1434" s="26">
        <f t="shared" si="294"/>
        <v>143200</v>
      </c>
      <c r="AC1434" s="25">
        <f>MAX(0,AA1434*(1+inputs!$B$33)-MAX(0,inputs!$B$31*(AB1434-inputs!$B$30)))</f>
        <v>108251.50888888887</v>
      </c>
      <c r="AD1434" s="26">
        <f>IF(inputs!$B$27="YES",MAX(0,inputs!$B$31*(AB1434-inputs!$B$30)),0)</f>
        <v>0</v>
      </c>
      <c r="AE1434" s="3">
        <f t="shared" si="295"/>
        <v>60133.05</v>
      </c>
      <c r="AF1434" s="1">
        <f t="shared" si="298"/>
        <v>0.47</v>
      </c>
      <c r="AG1434" s="8">
        <f t="shared" si="296"/>
        <v>83066.95</v>
      </c>
    </row>
    <row r="1435" spans="1:33" x14ac:dyDescent="0.2">
      <c r="A1435" s="11">
        <f t="shared" si="297"/>
        <v>143300</v>
      </c>
      <c r="B1435" s="15">
        <f>inputs!$C$3-MAX(0,MIN((calculations!A1435-inputs!$B$8)*0.5,inputs!$C$3))+IF(AND(inputs!$B$23="YES",A1435&lt;=inputs!$B$25),inputs!$B$24,0)</f>
        <v>0</v>
      </c>
      <c r="C1435" s="15">
        <f>MAX(0,MIN(A1435-B1435,inputs!$C$4)*inputs!$B$3)</f>
        <v>7540.2000000000007</v>
      </c>
      <c r="D1435" s="16">
        <f>MAX(0,(MIN(A1435,inputs!$C$5)-(inputs!$C$4+B1435))*inputs!$B$4)</f>
        <v>34975.599999999999</v>
      </c>
      <c r="E1435" s="16">
        <f>MAX(0, (calculations!A1435-inputs!$C$5)*inputs!$B$5)</f>
        <v>8172</v>
      </c>
      <c r="F1435" s="19">
        <f>MAX(0,inputs!$B$13*(MIN(calculations!A1435,inputs!$C$14)-inputs!$C$13))+MAX(0,inputs!$B$14*(calculations!A1435-inputs!$C$14))</f>
        <v>6855.85</v>
      </c>
      <c r="G1435" s="22">
        <f>MAX(MIN((calculations!A1435-inputs!$B$21)/10000,100%),0) * inputs!$B$18</f>
        <v>2636.4</v>
      </c>
      <c r="H1435" s="22">
        <f>IF(AND(inputs!$B$35="YES", calculations!A1435&gt;=inputs!$B$36,calculations!A1435&lt;inputs!$B$37),inputs!$B$38*MIN(2,inputs!$B$17),0)</f>
        <v>0</v>
      </c>
      <c r="I1435" s="25">
        <f>MIN(inputs!$B$32,A1435)</f>
        <v>20000</v>
      </c>
      <c r="J1435" s="25">
        <f>inputs!$B$29*(1+inputs!$B$33)-MAX(0,inputs!$B$31*(I1435-inputs!$B$30))</f>
        <v>46486.999999999993</v>
      </c>
      <c r="K1435" s="26">
        <f t="shared" si="286"/>
        <v>20000</v>
      </c>
      <c r="L1435" s="25">
        <f>MAX(0,J1435*(1+inputs!$B$33)-MAX(0,inputs!$B$31*(K1435-inputs!$B$30)))</f>
        <v>47184.304999999986</v>
      </c>
      <c r="M1435" s="26">
        <f t="shared" si="287"/>
        <v>33700</v>
      </c>
      <c r="N1435" s="25">
        <f>MAX(0,L1435*(1+inputs!$B$33)-MAX(0,inputs!$B$31*(M1435-inputs!$B$30)))</f>
        <v>46675.629574999977</v>
      </c>
      <c r="O1435" s="26">
        <f t="shared" si="288"/>
        <v>47400</v>
      </c>
      <c r="P1435" s="25">
        <f>MAX(0,N1435*(1+inputs!$B$33)-MAX(0,inputs!$B$31*(O1435-inputs!$B$30)))</f>
        <v>44926.324018624968</v>
      </c>
      <c r="Q1435" s="26">
        <f t="shared" si="289"/>
        <v>61100</v>
      </c>
      <c r="R1435" s="25">
        <f>MAX(0,P1435*(1+inputs!$B$33)-MAX(0,inputs!$B$31*(Q1435-inputs!$B$30)))</f>
        <v>41917.778878904333</v>
      </c>
      <c r="S1435" s="26">
        <f t="shared" si="290"/>
        <v>74800</v>
      </c>
      <c r="T1435" s="25">
        <f>MAX(0,R1435*(1+inputs!$B$33)-MAX(0,inputs!$B$31*(S1435-inputs!$B$30)))</f>
        <v>37631.105562087891</v>
      </c>
      <c r="U1435" s="26">
        <f t="shared" si="291"/>
        <v>88500</v>
      </c>
      <c r="V1435" s="25">
        <f>MAX(0,T1435*(1+inputs!$B$33)-MAX(0,inputs!$B$31*(U1435-inputs!$B$30)))</f>
        <v>32047.132145519205</v>
      </c>
      <c r="W1435" s="26">
        <f t="shared" si="292"/>
        <v>102200</v>
      </c>
      <c r="X1435" s="25">
        <f>MAX(0,V1435*(1+inputs!$B$33)-MAX(0,inputs!$B$31*(W1435-inputs!$B$30)))</f>
        <v>25146.399127701992</v>
      </c>
      <c r="Y1435" s="26">
        <f t="shared" si="293"/>
        <v>115900</v>
      </c>
      <c r="Z1435" s="25">
        <f>MAX(0,X1435*(1+inputs!$B$33)-MAX(0,inputs!$B$31*(Y1435-inputs!$B$30)))</f>
        <v>16909.155114617519</v>
      </c>
      <c r="AA1435" s="25">
        <f>MAX(0,Y1435*(1+inputs!$B$33)-MAX(0,inputs!$B$31*(Z1435-inputs!$B$30)))</f>
        <v>117638.49999999999</v>
      </c>
      <c r="AB1435" s="26">
        <f t="shared" si="294"/>
        <v>143300</v>
      </c>
      <c r="AC1435" s="25">
        <f>MAX(0,AA1435*(1+inputs!$B$33)-MAX(0,inputs!$B$31*(AB1435-inputs!$B$30)))</f>
        <v>108322.63749999997</v>
      </c>
      <c r="AD1435" s="26">
        <f>IF(inputs!$B$27="YES",MAX(0,inputs!$B$31*(AB1435-inputs!$B$30)),0)</f>
        <v>0</v>
      </c>
      <c r="AE1435" s="3">
        <f t="shared" si="295"/>
        <v>60180.05</v>
      </c>
      <c r="AF1435" s="1">
        <f t="shared" si="298"/>
        <v>0.47</v>
      </c>
      <c r="AG1435" s="8">
        <f t="shared" si="296"/>
        <v>83119.95</v>
      </c>
    </row>
    <row r="1436" spans="1:33" x14ac:dyDescent="0.2">
      <c r="A1436" s="11">
        <f t="shared" si="297"/>
        <v>143400</v>
      </c>
      <c r="B1436" s="15">
        <f>inputs!$C$3-MAX(0,MIN((calculations!A1436-inputs!$B$8)*0.5,inputs!$C$3))+IF(AND(inputs!$B$23="YES",A1436&lt;=inputs!$B$25),inputs!$B$24,0)</f>
        <v>0</v>
      </c>
      <c r="C1436" s="15">
        <f>MAX(0,MIN(A1436-B1436,inputs!$C$4)*inputs!$B$3)</f>
        <v>7540.2000000000007</v>
      </c>
      <c r="D1436" s="16">
        <f>MAX(0,(MIN(A1436,inputs!$C$5)-(inputs!$C$4+B1436))*inputs!$B$4)</f>
        <v>34975.599999999999</v>
      </c>
      <c r="E1436" s="16">
        <f>MAX(0, (calculations!A1436-inputs!$C$5)*inputs!$B$5)</f>
        <v>8217</v>
      </c>
      <c r="F1436" s="19">
        <f>MAX(0,inputs!$B$13*(MIN(calculations!A1436,inputs!$C$14)-inputs!$C$13))+MAX(0,inputs!$B$14*(calculations!A1436-inputs!$C$14))</f>
        <v>6857.85</v>
      </c>
      <c r="G1436" s="22">
        <f>MAX(MIN((calculations!A1436-inputs!$B$21)/10000,100%),0) * inputs!$B$18</f>
        <v>2636.4</v>
      </c>
      <c r="H1436" s="22">
        <f>IF(AND(inputs!$B$35="YES", calculations!A1436&gt;=inputs!$B$36,calculations!A1436&lt;inputs!$B$37),inputs!$B$38*MIN(2,inputs!$B$17),0)</f>
        <v>0</v>
      </c>
      <c r="I1436" s="25">
        <f>MIN(inputs!$B$32,A1436)</f>
        <v>20000</v>
      </c>
      <c r="J1436" s="25">
        <f>inputs!$B$29*(1+inputs!$B$33)-MAX(0,inputs!$B$31*(I1436-inputs!$B$30))</f>
        <v>46486.999999999993</v>
      </c>
      <c r="K1436" s="26">
        <f t="shared" si="286"/>
        <v>20000</v>
      </c>
      <c r="L1436" s="25">
        <f>MAX(0,J1436*(1+inputs!$B$33)-MAX(0,inputs!$B$31*(K1436-inputs!$B$30)))</f>
        <v>47184.304999999986</v>
      </c>
      <c r="M1436" s="26">
        <f t="shared" si="287"/>
        <v>33711.111111111109</v>
      </c>
      <c r="N1436" s="25">
        <f>MAX(0,L1436*(1+inputs!$B$33)-MAX(0,inputs!$B$31*(M1436-inputs!$B$30)))</f>
        <v>46674.629574999977</v>
      </c>
      <c r="O1436" s="26">
        <f t="shared" si="288"/>
        <v>47422.222222222219</v>
      </c>
      <c r="P1436" s="25">
        <f>MAX(0,N1436*(1+inputs!$B$33)-MAX(0,inputs!$B$31*(O1436-inputs!$B$30)))</f>
        <v>44923.309018624968</v>
      </c>
      <c r="Q1436" s="26">
        <f t="shared" si="289"/>
        <v>61133.333333333336</v>
      </c>
      <c r="R1436" s="25">
        <f>MAX(0,P1436*(1+inputs!$B$33)-MAX(0,inputs!$B$31*(Q1436-inputs!$B$30)))</f>
        <v>41911.71865390434</v>
      </c>
      <c r="S1436" s="26">
        <f t="shared" si="290"/>
        <v>74844.444444444438</v>
      </c>
      <c r="T1436" s="25">
        <f>MAX(0,R1436*(1+inputs!$B$33)-MAX(0,inputs!$B$31*(S1436-inputs!$B$30)))</f>
        <v>37620.954433712897</v>
      </c>
      <c r="U1436" s="26">
        <f t="shared" si="291"/>
        <v>88555.555555555562</v>
      </c>
      <c r="V1436" s="25">
        <f>MAX(0,T1436*(1+inputs!$B$33)-MAX(0,inputs!$B$31*(U1436-inputs!$B$30)))</f>
        <v>32031.828750218585</v>
      </c>
      <c r="W1436" s="26">
        <f t="shared" si="292"/>
        <v>102266.66666666667</v>
      </c>
      <c r="X1436" s="25">
        <f>MAX(0,V1436*(1+inputs!$B$33)-MAX(0,inputs!$B$31*(W1436-inputs!$B$30)))</f>
        <v>25124.866181471858</v>
      </c>
      <c r="Y1436" s="26">
        <f t="shared" si="293"/>
        <v>115977.77777777778</v>
      </c>
      <c r="Z1436" s="25">
        <f>MAX(0,X1436*(1+inputs!$B$33)-MAX(0,inputs!$B$31*(Y1436-inputs!$B$30)))</f>
        <v>16880.299174193933</v>
      </c>
      <c r="AA1436" s="25">
        <f>MAX(0,Y1436*(1+inputs!$B$33)-MAX(0,inputs!$B$31*(Z1436-inputs!$B$30)))</f>
        <v>117717.44444444444</v>
      </c>
      <c r="AB1436" s="26">
        <f t="shared" si="294"/>
        <v>143400</v>
      </c>
      <c r="AC1436" s="25">
        <f>MAX(0,AA1436*(1+inputs!$B$33)-MAX(0,inputs!$B$31*(AB1436-inputs!$B$30)))</f>
        <v>108393.76611111109</v>
      </c>
      <c r="AD1436" s="26">
        <f>IF(inputs!$B$27="YES",MAX(0,inputs!$B$31*(AB1436-inputs!$B$30)),0)</f>
        <v>0</v>
      </c>
      <c r="AE1436" s="3">
        <f t="shared" si="295"/>
        <v>60227.05</v>
      </c>
      <c r="AF1436" s="1">
        <f t="shared" si="298"/>
        <v>0.47</v>
      </c>
      <c r="AG1436" s="8">
        <f t="shared" si="296"/>
        <v>83172.95</v>
      </c>
    </row>
    <row r="1437" spans="1:33" x14ac:dyDescent="0.2">
      <c r="A1437" s="11">
        <f t="shared" si="297"/>
        <v>143500</v>
      </c>
      <c r="B1437" s="15">
        <f>inputs!$C$3-MAX(0,MIN((calculations!A1437-inputs!$B$8)*0.5,inputs!$C$3))+IF(AND(inputs!$B$23="YES",A1437&lt;=inputs!$B$25),inputs!$B$24,0)</f>
        <v>0</v>
      </c>
      <c r="C1437" s="15">
        <f>MAX(0,MIN(A1437-B1437,inputs!$C$4)*inputs!$B$3)</f>
        <v>7540.2000000000007</v>
      </c>
      <c r="D1437" s="16">
        <f>MAX(0,(MIN(A1437,inputs!$C$5)-(inputs!$C$4+B1437))*inputs!$B$4)</f>
        <v>34975.599999999999</v>
      </c>
      <c r="E1437" s="16">
        <f>MAX(0, (calculations!A1437-inputs!$C$5)*inputs!$B$5)</f>
        <v>8262</v>
      </c>
      <c r="F1437" s="19">
        <f>MAX(0,inputs!$B$13*(MIN(calculations!A1437,inputs!$C$14)-inputs!$C$13))+MAX(0,inputs!$B$14*(calculations!A1437-inputs!$C$14))</f>
        <v>6859.85</v>
      </c>
      <c r="G1437" s="22">
        <f>MAX(MIN((calculations!A1437-inputs!$B$21)/10000,100%),0) * inputs!$B$18</f>
        <v>2636.4</v>
      </c>
      <c r="H1437" s="22">
        <f>IF(AND(inputs!$B$35="YES", calculations!A1437&gt;=inputs!$B$36,calculations!A1437&lt;inputs!$B$37),inputs!$B$38*MIN(2,inputs!$B$17),0)</f>
        <v>0</v>
      </c>
      <c r="I1437" s="25">
        <f>MIN(inputs!$B$32,A1437)</f>
        <v>20000</v>
      </c>
      <c r="J1437" s="25">
        <f>inputs!$B$29*(1+inputs!$B$33)-MAX(0,inputs!$B$31*(I1437-inputs!$B$30))</f>
        <v>46486.999999999993</v>
      </c>
      <c r="K1437" s="26">
        <f t="shared" si="286"/>
        <v>20000</v>
      </c>
      <c r="L1437" s="25">
        <f>MAX(0,J1437*(1+inputs!$B$33)-MAX(0,inputs!$B$31*(K1437-inputs!$B$30)))</f>
        <v>47184.304999999986</v>
      </c>
      <c r="M1437" s="26">
        <f t="shared" si="287"/>
        <v>33722.222222222219</v>
      </c>
      <c r="N1437" s="25">
        <f>MAX(0,L1437*(1+inputs!$B$33)-MAX(0,inputs!$B$31*(M1437-inputs!$B$30)))</f>
        <v>46673.629574999977</v>
      </c>
      <c r="O1437" s="26">
        <f t="shared" si="288"/>
        <v>47444.444444444445</v>
      </c>
      <c r="P1437" s="25">
        <f>MAX(0,N1437*(1+inputs!$B$33)-MAX(0,inputs!$B$31*(O1437-inputs!$B$30)))</f>
        <v>44920.294018624969</v>
      </c>
      <c r="Q1437" s="26">
        <f t="shared" si="289"/>
        <v>61166.666666666664</v>
      </c>
      <c r="R1437" s="25">
        <f>MAX(0,P1437*(1+inputs!$B$33)-MAX(0,inputs!$B$31*(Q1437-inputs!$B$30)))</f>
        <v>41905.658428904339</v>
      </c>
      <c r="S1437" s="26">
        <f t="shared" si="290"/>
        <v>74888.888888888891</v>
      </c>
      <c r="T1437" s="25">
        <f>MAX(0,R1437*(1+inputs!$B$33)-MAX(0,inputs!$B$31*(S1437-inputs!$B$30)))</f>
        <v>37610.803305337897</v>
      </c>
      <c r="U1437" s="26">
        <f t="shared" si="291"/>
        <v>88611.111111111109</v>
      </c>
      <c r="V1437" s="25">
        <f>MAX(0,T1437*(1+inputs!$B$33)-MAX(0,inputs!$B$31*(U1437-inputs!$B$30)))</f>
        <v>32016.525354917965</v>
      </c>
      <c r="W1437" s="26">
        <f t="shared" si="292"/>
        <v>102333.33333333333</v>
      </c>
      <c r="X1437" s="25">
        <f>MAX(0,V1437*(1+inputs!$B$33)-MAX(0,inputs!$B$31*(W1437-inputs!$B$30)))</f>
        <v>25103.333235241731</v>
      </c>
      <c r="Y1437" s="26">
        <f t="shared" si="293"/>
        <v>116055.55555555556</v>
      </c>
      <c r="Z1437" s="25">
        <f>MAX(0,X1437*(1+inputs!$B$33)-MAX(0,inputs!$B$31*(Y1437-inputs!$B$30)))</f>
        <v>16851.443233770355</v>
      </c>
      <c r="AA1437" s="25">
        <f>MAX(0,Y1437*(1+inputs!$B$33)-MAX(0,inputs!$B$31*(Z1437-inputs!$B$30)))</f>
        <v>117796.38888888889</v>
      </c>
      <c r="AB1437" s="26">
        <f t="shared" si="294"/>
        <v>143500</v>
      </c>
      <c r="AC1437" s="25">
        <f>MAX(0,AA1437*(1+inputs!$B$33)-MAX(0,inputs!$B$31*(AB1437-inputs!$B$30)))</f>
        <v>108464.89472222221</v>
      </c>
      <c r="AD1437" s="26">
        <f>IF(inputs!$B$27="YES",MAX(0,inputs!$B$31*(AB1437-inputs!$B$30)),0)</f>
        <v>0</v>
      </c>
      <c r="AE1437" s="3">
        <f t="shared" si="295"/>
        <v>60274.05</v>
      </c>
      <c r="AF1437" s="1">
        <f t="shared" si="298"/>
        <v>0.47</v>
      </c>
      <c r="AG1437" s="8">
        <f t="shared" si="296"/>
        <v>83225.95</v>
      </c>
    </row>
    <row r="1438" spans="1:33" x14ac:dyDescent="0.2">
      <c r="A1438" s="11">
        <f t="shared" si="297"/>
        <v>143600</v>
      </c>
      <c r="B1438" s="15">
        <f>inputs!$C$3-MAX(0,MIN((calculations!A1438-inputs!$B$8)*0.5,inputs!$C$3))+IF(AND(inputs!$B$23="YES",A1438&lt;=inputs!$B$25),inputs!$B$24,0)</f>
        <v>0</v>
      </c>
      <c r="C1438" s="15">
        <f>MAX(0,MIN(A1438-B1438,inputs!$C$4)*inputs!$B$3)</f>
        <v>7540.2000000000007</v>
      </c>
      <c r="D1438" s="16">
        <f>MAX(0,(MIN(A1438,inputs!$C$5)-(inputs!$C$4+B1438))*inputs!$B$4)</f>
        <v>34975.599999999999</v>
      </c>
      <c r="E1438" s="16">
        <f>MAX(0, (calculations!A1438-inputs!$C$5)*inputs!$B$5)</f>
        <v>8307</v>
      </c>
      <c r="F1438" s="19">
        <f>MAX(0,inputs!$B$13*(MIN(calculations!A1438,inputs!$C$14)-inputs!$C$13))+MAX(0,inputs!$B$14*(calculations!A1438-inputs!$C$14))</f>
        <v>6861.85</v>
      </c>
      <c r="G1438" s="22">
        <f>MAX(MIN((calculations!A1438-inputs!$B$21)/10000,100%),0) * inputs!$B$18</f>
        <v>2636.4</v>
      </c>
      <c r="H1438" s="22">
        <f>IF(AND(inputs!$B$35="YES", calculations!A1438&gt;=inputs!$B$36,calculations!A1438&lt;inputs!$B$37),inputs!$B$38*MIN(2,inputs!$B$17),0)</f>
        <v>0</v>
      </c>
      <c r="I1438" s="25">
        <f>MIN(inputs!$B$32,A1438)</f>
        <v>20000</v>
      </c>
      <c r="J1438" s="25">
        <f>inputs!$B$29*(1+inputs!$B$33)-MAX(0,inputs!$B$31*(I1438-inputs!$B$30))</f>
        <v>46486.999999999993</v>
      </c>
      <c r="K1438" s="26">
        <f t="shared" si="286"/>
        <v>20000</v>
      </c>
      <c r="L1438" s="25">
        <f>MAX(0,J1438*(1+inputs!$B$33)-MAX(0,inputs!$B$31*(K1438-inputs!$B$30)))</f>
        <v>47184.304999999986</v>
      </c>
      <c r="M1438" s="26">
        <f t="shared" si="287"/>
        <v>33733.333333333336</v>
      </c>
      <c r="N1438" s="25">
        <f>MAX(0,L1438*(1+inputs!$B$33)-MAX(0,inputs!$B$31*(M1438-inputs!$B$30)))</f>
        <v>46672.629574999977</v>
      </c>
      <c r="O1438" s="26">
        <f t="shared" si="288"/>
        <v>47466.666666666672</v>
      </c>
      <c r="P1438" s="25">
        <f>MAX(0,N1438*(1+inputs!$B$33)-MAX(0,inputs!$B$31*(O1438-inputs!$B$30)))</f>
        <v>44917.279018624969</v>
      </c>
      <c r="Q1438" s="26">
        <f t="shared" si="289"/>
        <v>61200</v>
      </c>
      <c r="R1438" s="25">
        <f>MAX(0,P1438*(1+inputs!$B$33)-MAX(0,inputs!$B$31*(Q1438-inputs!$B$30)))</f>
        <v>41899.598203904337</v>
      </c>
      <c r="S1438" s="26">
        <f t="shared" si="290"/>
        <v>74933.333333333343</v>
      </c>
      <c r="T1438" s="25">
        <f>MAX(0,R1438*(1+inputs!$B$33)-MAX(0,inputs!$B$31*(S1438-inputs!$B$30)))</f>
        <v>37600.652176962896</v>
      </c>
      <c r="U1438" s="26">
        <f t="shared" si="291"/>
        <v>88666.666666666672</v>
      </c>
      <c r="V1438" s="25">
        <f>MAX(0,T1438*(1+inputs!$B$33)-MAX(0,inputs!$B$31*(U1438-inputs!$B$30)))</f>
        <v>32001.221959617331</v>
      </c>
      <c r="W1438" s="26">
        <f t="shared" si="292"/>
        <v>102400</v>
      </c>
      <c r="X1438" s="25">
        <f>MAX(0,V1438*(1+inputs!$B$33)-MAX(0,inputs!$B$31*(W1438-inputs!$B$30)))</f>
        <v>25081.800289011589</v>
      </c>
      <c r="Y1438" s="26">
        <f t="shared" si="293"/>
        <v>116133.33333333333</v>
      </c>
      <c r="Z1438" s="25">
        <f>MAX(0,X1438*(1+inputs!$B$33)-MAX(0,inputs!$B$31*(Y1438-inputs!$B$30)))</f>
        <v>16822.587293346762</v>
      </c>
      <c r="AA1438" s="25">
        <f>MAX(0,Y1438*(1+inputs!$B$33)-MAX(0,inputs!$B$31*(Z1438-inputs!$B$30)))</f>
        <v>117875.33333333331</v>
      </c>
      <c r="AB1438" s="26">
        <f t="shared" si="294"/>
        <v>143600</v>
      </c>
      <c r="AC1438" s="25">
        <f>MAX(0,AA1438*(1+inputs!$B$33)-MAX(0,inputs!$B$31*(AB1438-inputs!$B$30)))</f>
        <v>108536.0233333333</v>
      </c>
      <c r="AD1438" s="26">
        <f>IF(inputs!$B$27="YES",MAX(0,inputs!$B$31*(AB1438-inputs!$B$30)),0)</f>
        <v>0</v>
      </c>
      <c r="AE1438" s="3">
        <f t="shared" si="295"/>
        <v>60321.05</v>
      </c>
      <c r="AF1438" s="1">
        <f t="shared" si="298"/>
        <v>0.47</v>
      </c>
      <c r="AG1438" s="8">
        <f t="shared" si="296"/>
        <v>83278.95</v>
      </c>
    </row>
    <row r="1439" spans="1:33" x14ac:dyDescent="0.2">
      <c r="A1439" s="11">
        <f t="shared" si="297"/>
        <v>143700</v>
      </c>
      <c r="B1439" s="15">
        <f>inputs!$C$3-MAX(0,MIN((calculations!A1439-inputs!$B$8)*0.5,inputs!$C$3))+IF(AND(inputs!$B$23="YES",A1439&lt;=inputs!$B$25),inputs!$B$24,0)</f>
        <v>0</v>
      </c>
      <c r="C1439" s="15">
        <f>MAX(0,MIN(A1439-B1439,inputs!$C$4)*inputs!$B$3)</f>
        <v>7540.2000000000007</v>
      </c>
      <c r="D1439" s="16">
        <f>MAX(0,(MIN(A1439,inputs!$C$5)-(inputs!$C$4+B1439))*inputs!$B$4)</f>
        <v>34975.599999999999</v>
      </c>
      <c r="E1439" s="16">
        <f>MAX(0, (calculations!A1439-inputs!$C$5)*inputs!$B$5)</f>
        <v>8352</v>
      </c>
      <c r="F1439" s="19">
        <f>MAX(0,inputs!$B$13*(MIN(calculations!A1439,inputs!$C$14)-inputs!$C$13))+MAX(0,inputs!$B$14*(calculations!A1439-inputs!$C$14))</f>
        <v>6863.85</v>
      </c>
      <c r="G1439" s="22">
        <f>MAX(MIN((calculations!A1439-inputs!$B$21)/10000,100%),0) * inputs!$B$18</f>
        <v>2636.4</v>
      </c>
      <c r="H1439" s="22">
        <f>IF(AND(inputs!$B$35="YES", calculations!A1439&gt;=inputs!$B$36,calculations!A1439&lt;inputs!$B$37),inputs!$B$38*MIN(2,inputs!$B$17),0)</f>
        <v>0</v>
      </c>
      <c r="I1439" s="25">
        <f>MIN(inputs!$B$32,A1439)</f>
        <v>20000</v>
      </c>
      <c r="J1439" s="25">
        <f>inputs!$B$29*(1+inputs!$B$33)-MAX(0,inputs!$B$31*(I1439-inputs!$B$30))</f>
        <v>46486.999999999993</v>
      </c>
      <c r="K1439" s="26">
        <f t="shared" si="286"/>
        <v>20000</v>
      </c>
      <c r="L1439" s="25">
        <f>MAX(0,J1439*(1+inputs!$B$33)-MAX(0,inputs!$B$31*(K1439-inputs!$B$30)))</f>
        <v>47184.304999999986</v>
      </c>
      <c r="M1439" s="26">
        <f t="shared" si="287"/>
        <v>33744.444444444445</v>
      </c>
      <c r="N1439" s="25">
        <f>MAX(0,L1439*(1+inputs!$B$33)-MAX(0,inputs!$B$31*(M1439-inputs!$B$30)))</f>
        <v>46671.629574999977</v>
      </c>
      <c r="O1439" s="26">
        <f t="shared" si="288"/>
        <v>47488.888888888891</v>
      </c>
      <c r="P1439" s="25">
        <f>MAX(0,N1439*(1+inputs!$B$33)-MAX(0,inputs!$B$31*(O1439-inputs!$B$30)))</f>
        <v>44914.26401862497</v>
      </c>
      <c r="Q1439" s="26">
        <f t="shared" si="289"/>
        <v>61233.333333333336</v>
      </c>
      <c r="R1439" s="25">
        <f>MAX(0,P1439*(1+inputs!$B$33)-MAX(0,inputs!$B$31*(Q1439-inputs!$B$30)))</f>
        <v>41893.537978904336</v>
      </c>
      <c r="S1439" s="26">
        <f t="shared" si="290"/>
        <v>74977.777777777781</v>
      </c>
      <c r="T1439" s="25">
        <f>MAX(0,R1439*(1+inputs!$B$33)-MAX(0,inputs!$B$31*(S1439-inputs!$B$30)))</f>
        <v>37590.501048587896</v>
      </c>
      <c r="U1439" s="26">
        <f t="shared" si="291"/>
        <v>88722.222222222219</v>
      </c>
      <c r="V1439" s="25">
        <f>MAX(0,T1439*(1+inputs!$B$33)-MAX(0,inputs!$B$31*(U1439-inputs!$B$30)))</f>
        <v>31985.918564316711</v>
      </c>
      <c r="W1439" s="26">
        <f t="shared" si="292"/>
        <v>102466.66666666667</v>
      </c>
      <c r="X1439" s="25">
        <f>MAX(0,V1439*(1+inputs!$B$33)-MAX(0,inputs!$B$31*(W1439-inputs!$B$30)))</f>
        <v>25060.267342781459</v>
      </c>
      <c r="Y1439" s="26">
        <f t="shared" si="293"/>
        <v>116211.11111111111</v>
      </c>
      <c r="Z1439" s="25">
        <f>MAX(0,X1439*(1+inputs!$B$33)-MAX(0,inputs!$B$31*(Y1439-inputs!$B$30)))</f>
        <v>16793.73135292318</v>
      </c>
      <c r="AA1439" s="25">
        <f>MAX(0,Y1439*(1+inputs!$B$33)-MAX(0,inputs!$B$31*(Z1439-inputs!$B$30)))</f>
        <v>117954.27777777777</v>
      </c>
      <c r="AB1439" s="26">
        <f t="shared" si="294"/>
        <v>143700</v>
      </c>
      <c r="AC1439" s="25">
        <f>MAX(0,AA1439*(1+inputs!$B$33)-MAX(0,inputs!$B$31*(AB1439-inputs!$B$30)))</f>
        <v>108607.15194444441</v>
      </c>
      <c r="AD1439" s="26">
        <f>IF(inputs!$B$27="YES",MAX(0,inputs!$B$31*(AB1439-inputs!$B$30)),0)</f>
        <v>0</v>
      </c>
      <c r="AE1439" s="3">
        <f t="shared" si="295"/>
        <v>60368.05</v>
      </c>
      <c r="AF1439" s="1">
        <f t="shared" si="298"/>
        <v>0.47</v>
      </c>
      <c r="AG1439" s="8">
        <f t="shared" si="296"/>
        <v>83331.95</v>
      </c>
    </row>
    <row r="1440" spans="1:33" x14ac:dyDescent="0.2">
      <c r="A1440" s="11">
        <f t="shared" si="297"/>
        <v>143800</v>
      </c>
      <c r="B1440" s="15">
        <f>inputs!$C$3-MAX(0,MIN((calculations!A1440-inputs!$B$8)*0.5,inputs!$C$3))+IF(AND(inputs!$B$23="YES",A1440&lt;=inputs!$B$25),inputs!$B$24,0)</f>
        <v>0</v>
      </c>
      <c r="C1440" s="15">
        <f>MAX(0,MIN(A1440-B1440,inputs!$C$4)*inputs!$B$3)</f>
        <v>7540.2000000000007</v>
      </c>
      <c r="D1440" s="16">
        <f>MAX(0,(MIN(A1440,inputs!$C$5)-(inputs!$C$4+B1440))*inputs!$B$4)</f>
        <v>34975.599999999999</v>
      </c>
      <c r="E1440" s="16">
        <f>MAX(0, (calculations!A1440-inputs!$C$5)*inputs!$B$5)</f>
        <v>8397</v>
      </c>
      <c r="F1440" s="19">
        <f>MAX(0,inputs!$B$13*(MIN(calculations!A1440,inputs!$C$14)-inputs!$C$13))+MAX(0,inputs!$B$14*(calculations!A1440-inputs!$C$14))</f>
        <v>6865.85</v>
      </c>
      <c r="G1440" s="22">
        <f>MAX(MIN((calculations!A1440-inputs!$B$21)/10000,100%),0) * inputs!$B$18</f>
        <v>2636.4</v>
      </c>
      <c r="H1440" s="22">
        <f>IF(AND(inputs!$B$35="YES", calculations!A1440&gt;=inputs!$B$36,calculations!A1440&lt;inputs!$B$37),inputs!$B$38*MIN(2,inputs!$B$17),0)</f>
        <v>0</v>
      </c>
      <c r="I1440" s="25">
        <f>MIN(inputs!$B$32,A1440)</f>
        <v>20000</v>
      </c>
      <c r="J1440" s="25">
        <f>inputs!$B$29*(1+inputs!$B$33)-MAX(0,inputs!$B$31*(I1440-inputs!$B$30))</f>
        <v>46486.999999999993</v>
      </c>
      <c r="K1440" s="26">
        <f t="shared" si="286"/>
        <v>20000</v>
      </c>
      <c r="L1440" s="25">
        <f>MAX(0,J1440*(1+inputs!$B$33)-MAX(0,inputs!$B$31*(K1440-inputs!$B$30)))</f>
        <v>47184.304999999986</v>
      </c>
      <c r="M1440" s="26">
        <f t="shared" si="287"/>
        <v>33755.555555555555</v>
      </c>
      <c r="N1440" s="25">
        <f>MAX(0,L1440*(1+inputs!$B$33)-MAX(0,inputs!$B$31*(M1440-inputs!$B$30)))</f>
        <v>46670.629574999977</v>
      </c>
      <c r="O1440" s="26">
        <f t="shared" si="288"/>
        <v>47511.111111111109</v>
      </c>
      <c r="P1440" s="25">
        <f>MAX(0,N1440*(1+inputs!$B$33)-MAX(0,inputs!$B$31*(O1440-inputs!$B$30)))</f>
        <v>44911.249018624971</v>
      </c>
      <c r="Q1440" s="26">
        <f t="shared" si="289"/>
        <v>61266.666666666664</v>
      </c>
      <c r="R1440" s="25">
        <f>MAX(0,P1440*(1+inputs!$B$33)-MAX(0,inputs!$B$31*(Q1440-inputs!$B$30)))</f>
        <v>41887.477753904335</v>
      </c>
      <c r="S1440" s="26">
        <f t="shared" si="290"/>
        <v>75022.222222222219</v>
      </c>
      <c r="T1440" s="25">
        <f>MAX(0,R1440*(1+inputs!$B$33)-MAX(0,inputs!$B$31*(S1440-inputs!$B$30)))</f>
        <v>37580.349920212895</v>
      </c>
      <c r="U1440" s="26">
        <f t="shared" si="291"/>
        <v>88777.777777777781</v>
      </c>
      <c r="V1440" s="25">
        <f>MAX(0,T1440*(1+inputs!$B$33)-MAX(0,inputs!$B$31*(U1440-inputs!$B$30)))</f>
        <v>31970.615169016084</v>
      </c>
      <c r="W1440" s="26">
        <f t="shared" si="292"/>
        <v>102533.33333333333</v>
      </c>
      <c r="X1440" s="25">
        <f>MAX(0,V1440*(1+inputs!$B$33)-MAX(0,inputs!$B$31*(W1440-inputs!$B$30)))</f>
        <v>25038.734396551325</v>
      </c>
      <c r="Y1440" s="26">
        <f t="shared" si="293"/>
        <v>116288.88888888889</v>
      </c>
      <c r="Z1440" s="25">
        <f>MAX(0,X1440*(1+inputs!$B$33)-MAX(0,inputs!$B$31*(Y1440-inputs!$B$30)))</f>
        <v>16764.87541249959</v>
      </c>
      <c r="AA1440" s="25">
        <f>MAX(0,Y1440*(1+inputs!$B$33)-MAX(0,inputs!$B$31*(Z1440-inputs!$B$30)))</f>
        <v>118033.22222222222</v>
      </c>
      <c r="AB1440" s="26">
        <f t="shared" si="294"/>
        <v>143800</v>
      </c>
      <c r="AC1440" s="25">
        <f>MAX(0,AA1440*(1+inputs!$B$33)-MAX(0,inputs!$B$31*(AB1440-inputs!$B$30)))</f>
        <v>108678.28055555554</v>
      </c>
      <c r="AD1440" s="26">
        <f>IF(inputs!$B$27="YES",MAX(0,inputs!$B$31*(AB1440-inputs!$B$30)),0)</f>
        <v>0</v>
      </c>
      <c r="AE1440" s="3">
        <f t="shared" si="295"/>
        <v>60415.05</v>
      </c>
      <c r="AF1440" s="1">
        <f t="shared" si="298"/>
        <v>0.47</v>
      </c>
      <c r="AG1440" s="8">
        <f t="shared" si="296"/>
        <v>83384.95</v>
      </c>
    </row>
    <row r="1441" spans="1:33" x14ac:dyDescent="0.2">
      <c r="A1441" s="11">
        <f t="shared" si="297"/>
        <v>143900</v>
      </c>
      <c r="B1441" s="15">
        <f>inputs!$C$3-MAX(0,MIN((calculations!A1441-inputs!$B$8)*0.5,inputs!$C$3))+IF(AND(inputs!$B$23="YES",A1441&lt;=inputs!$B$25),inputs!$B$24,0)</f>
        <v>0</v>
      </c>
      <c r="C1441" s="15">
        <f>MAX(0,MIN(A1441-B1441,inputs!$C$4)*inputs!$B$3)</f>
        <v>7540.2000000000007</v>
      </c>
      <c r="D1441" s="16">
        <f>MAX(0,(MIN(A1441,inputs!$C$5)-(inputs!$C$4+B1441))*inputs!$B$4)</f>
        <v>34975.599999999999</v>
      </c>
      <c r="E1441" s="16">
        <f>MAX(0, (calculations!A1441-inputs!$C$5)*inputs!$B$5)</f>
        <v>8442</v>
      </c>
      <c r="F1441" s="19">
        <f>MAX(0,inputs!$B$13*(MIN(calculations!A1441,inputs!$C$14)-inputs!$C$13))+MAX(0,inputs!$B$14*(calculations!A1441-inputs!$C$14))</f>
        <v>6867.85</v>
      </c>
      <c r="G1441" s="22">
        <f>MAX(MIN((calculations!A1441-inputs!$B$21)/10000,100%),0) * inputs!$B$18</f>
        <v>2636.4</v>
      </c>
      <c r="H1441" s="22">
        <f>IF(AND(inputs!$B$35="YES", calculations!A1441&gt;=inputs!$B$36,calculations!A1441&lt;inputs!$B$37),inputs!$B$38*MIN(2,inputs!$B$17),0)</f>
        <v>0</v>
      </c>
      <c r="I1441" s="25">
        <f>MIN(inputs!$B$32,A1441)</f>
        <v>20000</v>
      </c>
      <c r="J1441" s="25">
        <f>inputs!$B$29*(1+inputs!$B$33)-MAX(0,inputs!$B$31*(I1441-inputs!$B$30))</f>
        <v>46486.999999999993</v>
      </c>
      <c r="K1441" s="26">
        <f t="shared" si="286"/>
        <v>20000</v>
      </c>
      <c r="L1441" s="25">
        <f>MAX(0,J1441*(1+inputs!$B$33)-MAX(0,inputs!$B$31*(K1441-inputs!$B$30)))</f>
        <v>47184.304999999986</v>
      </c>
      <c r="M1441" s="26">
        <f t="shared" si="287"/>
        <v>33766.666666666664</v>
      </c>
      <c r="N1441" s="25">
        <f>MAX(0,L1441*(1+inputs!$B$33)-MAX(0,inputs!$B$31*(M1441-inputs!$B$30)))</f>
        <v>46669.629574999977</v>
      </c>
      <c r="O1441" s="26">
        <f t="shared" si="288"/>
        <v>47533.333333333328</v>
      </c>
      <c r="P1441" s="25">
        <f>MAX(0,N1441*(1+inputs!$B$33)-MAX(0,inputs!$B$31*(O1441-inputs!$B$30)))</f>
        <v>44908.234018624971</v>
      </c>
      <c r="Q1441" s="26">
        <f t="shared" si="289"/>
        <v>61300</v>
      </c>
      <c r="R1441" s="25">
        <f>MAX(0,P1441*(1+inputs!$B$33)-MAX(0,inputs!$B$31*(Q1441-inputs!$B$30)))</f>
        <v>41881.417528904341</v>
      </c>
      <c r="S1441" s="26">
        <f t="shared" si="290"/>
        <v>75066.666666666657</v>
      </c>
      <c r="T1441" s="25">
        <f>MAX(0,R1441*(1+inputs!$B$33)-MAX(0,inputs!$B$31*(S1441-inputs!$B$30)))</f>
        <v>37570.198791837902</v>
      </c>
      <c r="U1441" s="26">
        <f t="shared" si="291"/>
        <v>88833.333333333328</v>
      </c>
      <c r="V1441" s="25">
        <f>MAX(0,T1441*(1+inputs!$B$33)-MAX(0,inputs!$B$31*(U1441-inputs!$B$30)))</f>
        <v>31955.311773715464</v>
      </c>
      <c r="W1441" s="26">
        <f t="shared" si="292"/>
        <v>102600</v>
      </c>
      <c r="X1441" s="25">
        <f>MAX(0,V1441*(1+inputs!$B$33)-MAX(0,inputs!$B$31*(W1441-inputs!$B$30)))</f>
        <v>25017.201450321194</v>
      </c>
      <c r="Y1441" s="26">
        <f t="shared" si="293"/>
        <v>116366.66666666667</v>
      </c>
      <c r="Z1441" s="25">
        <f>MAX(0,X1441*(1+inputs!$B$33)-MAX(0,inputs!$B$31*(Y1441-inputs!$B$30)))</f>
        <v>16736.019472076012</v>
      </c>
      <c r="AA1441" s="25">
        <f>MAX(0,Y1441*(1+inputs!$B$33)-MAX(0,inputs!$B$31*(Z1441-inputs!$B$30)))</f>
        <v>118112.16666666666</v>
      </c>
      <c r="AB1441" s="26">
        <f t="shared" si="294"/>
        <v>143900</v>
      </c>
      <c r="AC1441" s="25">
        <f>MAX(0,AA1441*(1+inputs!$B$33)-MAX(0,inputs!$B$31*(AB1441-inputs!$B$30)))</f>
        <v>108749.40916666665</v>
      </c>
      <c r="AD1441" s="26">
        <f>IF(inputs!$B$27="YES",MAX(0,inputs!$B$31*(AB1441-inputs!$B$30)),0)</f>
        <v>0</v>
      </c>
      <c r="AE1441" s="3">
        <f t="shared" si="295"/>
        <v>60462.05</v>
      </c>
      <c r="AF1441" s="1">
        <f t="shared" si="298"/>
        <v>0.47</v>
      </c>
      <c r="AG1441" s="8">
        <f t="shared" si="296"/>
        <v>83437.95</v>
      </c>
    </row>
    <row r="1442" spans="1:33" x14ac:dyDescent="0.2">
      <c r="A1442" s="11">
        <f t="shared" si="297"/>
        <v>144000</v>
      </c>
      <c r="B1442" s="15">
        <f>inputs!$C$3-MAX(0,MIN((calculations!A1442-inputs!$B$8)*0.5,inputs!$C$3))+IF(AND(inputs!$B$23="YES",A1442&lt;=inputs!$B$25),inputs!$B$24,0)</f>
        <v>0</v>
      </c>
      <c r="C1442" s="15">
        <f>MAX(0,MIN(A1442-B1442,inputs!$C$4)*inputs!$B$3)</f>
        <v>7540.2000000000007</v>
      </c>
      <c r="D1442" s="16">
        <f>MAX(0,(MIN(A1442,inputs!$C$5)-(inputs!$C$4+B1442))*inputs!$B$4)</f>
        <v>34975.599999999999</v>
      </c>
      <c r="E1442" s="16">
        <f>MAX(0, (calculations!A1442-inputs!$C$5)*inputs!$B$5)</f>
        <v>8487</v>
      </c>
      <c r="F1442" s="19">
        <f>MAX(0,inputs!$B$13*(MIN(calculations!A1442,inputs!$C$14)-inputs!$C$13))+MAX(0,inputs!$B$14*(calculations!A1442-inputs!$C$14))</f>
        <v>6869.85</v>
      </c>
      <c r="G1442" s="22">
        <f>MAX(MIN((calculations!A1442-inputs!$B$21)/10000,100%),0) * inputs!$B$18</f>
        <v>2636.4</v>
      </c>
      <c r="H1442" s="22">
        <f>IF(AND(inputs!$B$35="YES", calculations!A1442&gt;=inputs!$B$36,calculations!A1442&lt;inputs!$B$37),inputs!$B$38*MIN(2,inputs!$B$17),0)</f>
        <v>0</v>
      </c>
      <c r="I1442" s="25">
        <f>MIN(inputs!$B$32,A1442)</f>
        <v>20000</v>
      </c>
      <c r="J1442" s="25">
        <f>inputs!$B$29*(1+inputs!$B$33)-MAX(0,inputs!$B$31*(I1442-inputs!$B$30))</f>
        <v>46486.999999999993</v>
      </c>
      <c r="K1442" s="26">
        <f t="shared" si="286"/>
        <v>20000</v>
      </c>
      <c r="L1442" s="25">
        <f>MAX(0,J1442*(1+inputs!$B$33)-MAX(0,inputs!$B$31*(K1442-inputs!$B$30)))</f>
        <v>47184.304999999986</v>
      </c>
      <c r="M1442" s="26">
        <f t="shared" si="287"/>
        <v>33777.777777777781</v>
      </c>
      <c r="N1442" s="25">
        <f>MAX(0,L1442*(1+inputs!$B$33)-MAX(0,inputs!$B$31*(M1442-inputs!$B$30)))</f>
        <v>46668.629574999977</v>
      </c>
      <c r="O1442" s="26">
        <f t="shared" si="288"/>
        <v>47555.555555555555</v>
      </c>
      <c r="P1442" s="25">
        <f>MAX(0,N1442*(1+inputs!$B$33)-MAX(0,inputs!$B$31*(O1442-inputs!$B$30)))</f>
        <v>44905.219018624972</v>
      </c>
      <c r="Q1442" s="26">
        <f t="shared" si="289"/>
        <v>61333.333333333336</v>
      </c>
      <c r="R1442" s="25">
        <f>MAX(0,P1442*(1+inputs!$B$33)-MAX(0,inputs!$B$31*(Q1442-inputs!$B$30)))</f>
        <v>41875.35730390434</v>
      </c>
      <c r="S1442" s="26">
        <f t="shared" si="290"/>
        <v>75111.111111111109</v>
      </c>
      <c r="T1442" s="25">
        <f>MAX(0,R1442*(1+inputs!$B$33)-MAX(0,inputs!$B$31*(S1442-inputs!$B$30)))</f>
        <v>37560.047663462901</v>
      </c>
      <c r="U1442" s="26">
        <f t="shared" si="291"/>
        <v>88888.888888888891</v>
      </c>
      <c r="V1442" s="25">
        <f>MAX(0,T1442*(1+inputs!$B$33)-MAX(0,inputs!$B$31*(U1442-inputs!$B$30)))</f>
        <v>31940.008378414841</v>
      </c>
      <c r="W1442" s="26">
        <f t="shared" si="292"/>
        <v>102666.66666666667</v>
      </c>
      <c r="X1442" s="25">
        <f>MAX(0,V1442*(1+inputs!$B$33)-MAX(0,inputs!$B$31*(W1442-inputs!$B$30)))</f>
        <v>24995.66850409106</v>
      </c>
      <c r="Y1442" s="26">
        <f t="shared" si="293"/>
        <v>116444.44444444444</v>
      </c>
      <c r="Z1442" s="25">
        <f>MAX(0,X1442*(1+inputs!$B$33)-MAX(0,inputs!$B$31*(Y1442-inputs!$B$30)))</f>
        <v>16707.163531652426</v>
      </c>
      <c r="AA1442" s="25">
        <f>MAX(0,Y1442*(1+inputs!$B$33)-MAX(0,inputs!$B$31*(Z1442-inputs!$B$30)))</f>
        <v>118191.11111111109</v>
      </c>
      <c r="AB1442" s="26">
        <f t="shared" si="294"/>
        <v>144000</v>
      </c>
      <c r="AC1442" s="25">
        <f>MAX(0,AA1442*(1+inputs!$B$33)-MAX(0,inputs!$B$31*(AB1442-inputs!$B$30)))</f>
        <v>108820.53777777775</v>
      </c>
      <c r="AD1442" s="26">
        <f>IF(inputs!$B$27="YES",MAX(0,inputs!$B$31*(AB1442-inputs!$B$30)),0)</f>
        <v>0</v>
      </c>
      <c r="AE1442" s="3">
        <f t="shared" si="295"/>
        <v>60509.05</v>
      </c>
      <c r="AF1442" s="1">
        <f t="shared" si="298"/>
        <v>0.47</v>
      </c>
      <c r="AG1442" s="8">
        <f t="shared" si="296"/>
        <v>83490.95</v>
      </c>
    </row>
    <row r="1443" spans="1:33" x14ac:dyDescent="0.2">
      <c r="A1443" s="11">
        <f t="shared" si="297"/>
        <v>144100</v>
      </c>
      <c r="B1443" s="15">
        <f>inputs!$C$3-MAX(0,MIN((calculations!A1443-inputs!$B$8)*0.5,inputs!$C$3))+IF(AND(inputs!$B$23="YES",A1443&lt;=inputs!$B$25),inputs!$B$24,0)</f>
        <v>0</v>
      </c>
      <c r="C1443" s="15">
        <f>MAX(0,MIN(A1443-B1443,inputs!$C$4)*inputs!$B$3)</f>
        <v>7540.2000000000007</v>
      </c>
      <c r="D1443" s="16">
        <f>MAX(0,(MIN(A1443,inputs!$C$5)-(inputs!$C$4+B1443))*inputs!$B$4)</f>
        <v>34975.599999999999</v>
      </c>
      <c r="E1443" s="16">
        <f>MAX(0, (calculations!A1443-inputs!$C$5)*inputs!$B$5)</f>
        <v>8532</v>
      </c>
      <c r="F1443" s="19">
        <f>MAX(0,inputs!$B$13*(MIN(calculations!A1443,inputs!$C$14)-inputs!$C$13))+MAX(0,inputs!$B$14*(calculations!A1443-inputs!$C$14))</f>
        <v>6871.85</v>
      </c>
      <c r="G1443" s="22">
        <f>MAX(MIN((calculations!A1443-inputs!$B$21)/10000,100%),0) * inputs!$B$18</f>
        <v>2636.4</v>
      </c>
      <c r="H1443" s="22">
        <f>IF(AND(inputs!$B$35="YES", calculations!A1443&gt;=inputs!$B$36,calculations!A1443&lt;inputs!$B$37),inputs!$B$38*MIN(2,inputs!$B$17),0)</f>
        <v>0</v>
      </c>
      <c r="I1443" s="25">
        <f>MIN(inputs!$B$32,A1443)</f>
        <v>20000</v>
      </c>
      <c r="J1443" s="25">
        <f>inputs!$B$29*(1+inputs!$B$33)-MAX(0,inputs!$B$31*(I1443-inputs!$B$30))</f>
        <v>46486.999999999993</v>
      </c>
      <c r="K1443" s="26">
        <f t="shared" si="286"/>
        <v>20000</v>
      </c>
      <c r="L1443" s="25">
        <f>MAX(0,J1443*(1+inputs!$B$33)-MAX(0,inputs!$B$31*(K1443-inputs!$B$30)))</f>
        <v>47184.304999999986</v>
      </c>
      <c r="M1443" s="26">
        <f t="shared" si="287"/>
        <v>33788.888888888891</v>
      </c>
      <c r="N1443" s="25">
        <f>MAX(0,L1443*(1+inputs!$B$33)-MAX(0,inputs!$B$31*(M1443-inputs!$B$30)))</f>
        <v>46667.629574999977</v>
      </c>
      <c r="O1443" s="26">
        <f t="shared" si="288"/>
        <v>47577.777777777781</v>
      </c>
      <c r="P1443" s="25">
        <f>MAX(0,N1443*(1+inputs!$B$33)-MAX(0,inputs!$B$31*(O1443-inputs!$B$30)))</f>
        <v>44902.204018624972</v>
      </c>
      <c r="Q1443" s="26">
        <f t="shared" si="289"/>
        <v>61366.666666666664</v>
      </c>
      <c r="R1443" s="25">
        <f>MAX(0,P1443*(1+inputs!$B$33)-MAX(0,inputs!$B$31*(Q1443-inputs!$B$30)))</f>
        <v>41869.297078904339</v>
      </c>
      <c r="S1443" s="26">
        <f t="shared" si="290"/>
        <v>75155.555555555562</v>
      </c>
      <c r="T1443" s="25">
        <f>MAX(0,R1443*(1+inputs!$B$33)-MAX(0,inputs!$B$31*(S1443-inputs!$B$30)))</f>
        <v>37549.896535087901</v>
      </c>
      <c r="U1443" s="26">
        <f t="shared" si="291"/>
        <v>88944.444444444438</v>
      </c>
      <c r="V1443" s="25">
        <f>MAX(0,T1443*(1+inputs!$B$33)-MAX(0,inputs!$B$31*(U1443-inputs!$B$30)))</f>
        <v>31924.704983114218</v>
      </c>
      <c r="W1443" s="26">
        <f t="shared" si="292"/>
        <v>102733.33333333333</v>
      </c>
      <c r="X1443" s="25">
        <f>MAX(0,V1443*(1+inputs!$B$33)-MAX(0,inputs!$B$31*(W1443-inputs!$B$30)))</f>
        <v>24974.135557860929</v>
      </c>
      <c r="Y1443" s="26">
        <f t="shared" si="293"/>
        <v>116522.22222222222</v>
      </c>
      <c r="Z1443" s="25">
        <f>MAX(0,X1443*(1+inputs!$B$33)-MAX(0,inputs!$B$31*(Y1443-inputs!$B$30)))</f>
        <v>16678.30759122884</v>
      </c>
      <c r="AA1443" s="25">
        <f>MAX(0,Y1443*(1+inputs!$B$33)-MAX(0,inputs!$B$31*(Z1443-inputs!$B$30)))</f>
        <v>118270.05555555555</v>
      </c>
      <c r="AB1443" s="26">
        <f t="shared" si="294"/>
        <v>144100</v>
      </c>
      <c r="AC1443" s="25">
        <f>MAX(0,AA1443*(1+inputs!$B$33)-MAX(0,inputs!$B$31*(AB1443-inputs!$B$30)))</f>
        <v>108891.66638888887</v>
      </c>
      <c r="AD1443" s="26">
        <f>IF(inputs!$B$27="YES",MAX(0,inputs!$B$31*(AB1443-inputs!$B$30)),0)</f>
        <v>0</v>
      </c>
      <c r="AE1443" s="3">
        <f t="shared" si="295"/>
        <v>60556.05</v>
      </c>
      <c r="AF1443" s="1">
        <f t="shared" si="298"/>
        <v>0.47</v>
      </c>
      <c r="AG1443" s="8">
        <f t="shared" si="296"/>
        <v>83543.95</v>
      </c>
    </row>
    <row r="1444" spans="1:33" x14ac:dyDescent="0.2">
      <c r="A1444" s="11">
        <f t="shared" si="297"/>
        <v>144200</v>
      </c>
      <c r="B1444" s="15">
        <f>inputs!$C$3-MAX(0,MIN((calculations!A1444-inputs!$B$8)*0.5,inputs!$C$3))+IF(AND(inputs!$B$23="YES",A1444&lt;=inputs!$B$25),inputs!$B$24,0)</f>
        <v>0</v>
      </c>
      <c r="C1444" s="15">
        <f>MAX(0,MIN(A1444-B1444,inputs!$C$4)*inputs!$B$3)</f>
        <v>7540.2000000000007</v>
      </c>
      <c r="D1444" s="16">
        <f>MAX(0,(MIN(A1444,inputs!$C$5)-(inputs!$C$4+B1444))*inputs!$B$4)</f>
        <v>34975.599999999999</v>
      </c>
      <c r="E1444" s="16">
        <f>MAX(0, (calculations!A1444-inputs!$C$5)*inputs!$B$5)</f>
        <v>8577</v>
      </c>
      <c r="F1444" s="19">
        <f>MAX(0,inputs!$B$13*(MIN(calculations!A1444,inputs!$C$14)-inputs!$C$13))+MAX(0,inputs!$B$14*(calculations!A1444-inputs!$C$14))</f>
        <v>6873.85</v>
      </c>
      <c r="G1444" s="22">
        <f>MAX(MIN((calculations!A1444-inputs!$B$21)/10000,100%),0) * inputs!$B$18</f>
        <v>2636.4</v>
      </c>
      <c r="H1444" s="22">
        <f>IF(AND(inputs!$B$35="YES", calculations!A1444&gt;=inputs!$B$36,calculations!A1444&lt;inputs!$B$37),inputs!$B$38*MIN(2,inputs!$B$17),0)</f>
        <v>0</v>
      </c>
      <c r="I1444" s="25">
        <f>MIN(inputs!$B$32,A1444)</f>
        <v>20000</v>
      </c>
      <c r="J1444" s="25">
        <f>inputs!$B$29*(1+inputs!$B$33)-MAX(0,inputs!$B$31*(I1444-inputs!$B$30))</f>
        <v>46486.999999999993</v>
      </c>
      <c r="K1444" s="26">
        <f t="shared" si="286"/>
        <v>20000</v>
      </c>
      <c r="L1444" s="25">
        <f>MAX(0,J1444*(1+inputs!$B$33)-MAX(0,inputs!$B$31*(K1444-inputs!$B$30)))</f>
        <v>47184.304999999986</v>
      </c>
      <c r="M1444" s="26">
        <f t="shared" si="287"/>
        <v>33800</v>
      </c>
      <c r="N1444" s="25">
        <f>MAX(0,L1444*(1+inputs!$B$33)-MAX(0,inputs!$B$31*(M1444-inputs!$B$30)))</f>
        <v>46666.629574999977</v>
      </c>
      <c r="O1444" s="26">
        <f t="shared" si="288"/>
        <v>47600</v>
      </c>
      <c r="P1444" s="25">
        <f>MAX(0,N1444*(1+inputs!$B$33)-MAX(0,inputs!$B$31*(O1444-inputs!$B$30)))</f>
        <v>44899.189018624973</v>
      </c>
      <c r="Q1444" s="26">
        <f t="shared" si="289"/>
        <v>61400</v>
      </c>
      <c r="R1444" s="25">
        <f>MAX(0,P1444*(1+inputs!$B$33)-MAX(0,inputs!$B$31*(Q1444-inputs!$B$30)))</f>
        <v>41863.236853904338</v>
      </c>
      <c r="S1444" s="26">
        <f t="shared" si="290"/>
        <v>75200</v>
      </c>
      <c r="T1444" s="25">
        <f>MAX(0,R1444*(1+inputs!$B$33)-MAX(0,inputs!$B$31*(S1444-inputs!$B$30)))</f>
        <v>37539.7454067129</v>
      </c>
      <c r="U1444" s="26">
        <f t="shared" si="291"/>
        <v>89000</v>
      </c>
      <c r="V1444" s="25">
        <f>MAX(0,T1444*(1+inputs!$B$33)-MAX(0,inputs!$B$31*(U1444-inputs!$B$30)))</f>
        <v>31909.401587813594</v>
      </c>
      <c r="W1444" s="26">
        <f t="shared" si="292"/>
        <v>102800</v>
      </c>
      <c r="X1444" s="25">
        <f>MAX(0,V1444*(1+inputs!$B$33)-MAX(0,inputs!$B$31*(W1444-inputs!$B$30)))</f>
        <v>24952.602611630795</v>
      </c>
      <c r="Y1444" s="26">
        <f t="shared" si="293"/>
        <v>116600</v>
      </c>
      <c r="Z1444" s="25">
        <f>MAX(0,X1444*(1+inputs!$B$33)-MAX(0,inputs!$B$31*(Y1444-inputs!$B$30)))</f>
        <v>16649.451650805255</v>
      </c>
      <c r="AA1444" s="25">
        <f>MAX(0,Y1444*(1+inputs!$B$33)-MAX(0,inputs!$B$31*(Z1444-inputs!$B$30)))</f>
        <v>118348.99999999999</v>
      </c>
      <c r="AB1444" s="26">
        <f t="shared" si="294"/>
        <v>144200</v>
      </c>
      <c r="AC1444" s="25">
        <f>MAX(0,AA1444*(1+inputs!$B$33)-MAX(0,inputs!$B$31*(AB1444-inputs!$B$30)))</f>
        <v>108962.79499999997</v>
      </c>
      <c r="AD1444" s="26">
        <f>IF(inputs!$B$27="YES",MAX(0,inputs!$B$31*(AB1444-inputs!$B$30)),0)</f>
        <v>0</v>
      </c>
      <c r="AE1444" s="3">
        <f t="shared" si="295"/>
        <v>60603.05</v>
      </c>
      <c r="AF1444" s="1">
        <f t="shared" si="298"/>
        <v>0.47</v>
      </c>
      <c r="AG1444" s="8">
        <f t="shared" si="296"/>
        <v>83596.95</v>
      </c>
    </row>
    <row r="1445" spans="1:33" x14ac:dyDescent="0.2">
      <c r="A1445" s="11">
        <f t="shared" si="297"/>
        <v>144300</v>
      </c>
      <c r="B1445" s="15">
        <f>inputs!$C$3-MAX(0,MIN((calculations!A1445-inputs!$B$8)*0.5,inputs!$C$3))+IF(AND(inputs!$B$23="YES",A1445&lt;=inputs!$B$25),inputs!$B$24,0)</f>
        <v>0</v>
      </c>
      <c r="C1445" s="15">
        <f>MAX(0,MIN(A1445-B1445,inputs!$C$4)*inputs!$B$3)</f>
        <v>7540.2000000000007</v>
      </c>
      <c r="D1445" s="16">
        <f>MAX(0,(MIN(A1445,inputs!$C$5)-(inputs!$C$4+B1445))*inputs!$B$4)</f>
        <v>34975.599999999999</v>
      </c>
      <c r="E1445" s="16">
        <f>MAX(0, (calculations!A1445-inputs!$C$5)*inputs!$B$5)</f>
        <v>8622</v>
      </c>
      <c r="F1445" s="19">
        <f>MAX(0,inputs!$B$13*(MIN(calculations!A1445,inputs!$C$14)-inputs!$C$13))+MAX(0,inputs!$B$14*(calculations!A1445-inputs!$C$14))</f>
        <v>6875.85</v>
      </c>
      <c r="G1445" s="22">
        <f>MAX(MIN((calculations!A1445-inputs!$B$21)/10000,100%),0) * inputs!$B$18</f>
        <v>2636.4</v>
      </c>
      <c r="H1445" s="22">
        <f>IF(AND(inputs!$B$35="YES", calculations!A1445&gt;=inputs!$B$36,calculations!A1445&lt;inputs!$B$37),inputs!$B$38*MIN(2,inputs!$B$17),0)</f>
        <v>0</v>
      </c>
      <c r="I1445" s="25">
        <f>MIN(inputs!$B$32,A1445)</f>
        <v>20000</v>
      </c>
      <c r="J1445" s="25">
        <f>inputs!$B$29*(1+inputs!$B$33)-MAX(0,inputs!$B$31*(I1445-inputs!$B$30))</f>
        <v>46486.999999999993</v>
      </c>
      <c r="K1445" s="26">
        <f t="shared" si="286"/>
        <v>20000</v>
      </c>
      <c r="L1445" s="25">
        <f>MAX(0,J1445*(1+inputs!$B$33)-MAX(0,inputs!$B$31*(K1445-inputs!$B$30)))</f>
        <v>47184.304999999986</v>
      </c>
      <c r="M1445" s="26">
        <f t="shared" si="287"/>
        <v>33811.111111111109</v>
      </c>
      <c r="N1445" s="25">
        <f>MAX(0,L1445*(1+inputs!$B$33)-MAX(0,inputs!$B$31*(M1445-inputs!$B$30)))</f>
        <v>46665.629574999977</v>
      </c>
      <c r="O1445" s="26">
        <f t="shared" si="288"/>
        <v>47622.222222222219</v>
      </c>
      <c r="P1445" s="25">
        <f>MAX(0,N1445*(1+inputs!$B$33)-MAX(0,inputs!$B$31*(O1445-inputs!$B$30)))</f>
        <v>44896.174018624974</v>
      </c>
      <c r="Q1445" s="26">
        <f t="shared" si="289"/>
        <v>61433.333333333336</v>
      </c>
      <c r="R1445" s="25">
        <f>MAX(0,P1445*(1+inputs!$B$33)-MAX(0,inputs!$B$31*(Q1445-inputs!$B$30)))</f>
        <v>41857.176628904344</v>
      </c>
      <c r="S1445" s="26">
        <f t="shared" si="290"/>
        <v>75244.444444444438</v>
      </c>
      <c r="T1445" s="25">
        <f>MAX(0,R1445*(1+inputs!$B$33)-MAX(0,inputs!$B$31*(S1445-inputs!$B$30)))</f>
        <v>37529.5942783379</v>
      </c>
      <c r="U1445" s="26">
        <f t="shared" si="291"/>
        <v>89055.555555555562</v>
      </c>
      <c r="V1445" s="25">
        <f>MAX(0,T1445*(1+inputs!$B$33)-MAX(0,inputs!$B$31*(U1445-inputs!$B$30)))</f>
        <v>31894.09819251296</v>
      </c>
      <c r="W1445" s="26">
        <f t="shared" si="292"/>
        <v>102866.66666666667</v>
      </c>
      <c r="X1445" s="25">
        <f>MAX(0,V1445*(1+inputs!$B$33)-MAX(0,inputs!$B$31*(W1445-inputs!$B$30)))</f>
        <v>24931.069665400653</v>
      </c>
      <c r="Y1445" s="26">
        <f t="shared" si="293"/>
        <v>116677.77777777778</v>
      </c>
      <c r="Z1445" s="25">
        <f>MAX(0,X1445*(1+inputs!$B$33)-MAX(0,inputs!$B$31*(Y1445-inputs!$B$30)))</f>
        <v>16620.595710381662</v>
      </c>
      <c r="AA1445" s="25">
        <f>MAX(0,Y1445*(1+inputs!$B$33)-MAX(0,inputs!$B$31*(Z1445-inputs!$B$30)))</f>
        <v>118427.94444444444</v>
      </c>
      <c r="AB1445" s="26">
        <f t="shared" si="294"/>
        <v>144300</v>
      </c>
      <c r="AC1445" s="25">
        <f>MAX(0,AA1445*(1+inputs!$B$33)-MAX(0,inputs!$B$31*(AB1445-inputs!$B$30)))</f>
        <v>109033.92361111109</v>
      </c>
      <c r="AD1445" s="26">
        <f>IF(inputs!$B$27="YES",MAX(0,inputs!$B$31*(AB1445-inputs!$B$30)),0)</f>
        <v>0</v>
      </c>
      <c r="AE1445" s="3">
        <f t="shared" si="295"/>
        <v>60650.05</v>
      </c>
      <c r="AF1445" s="1">
        <f t="shared" si="298"/>
        <v>0.47</v>
      </c>
      <c r="AG1445" s="8">
        <f t="shared" si="296"/>
        <v>83649.95</v>
      </c>
    </row>
    <row r="1446" spans="1:33" x14ac:dyDescent="0.2">
      <c r="A1446" s="11">
        <f t="shared" si="297"/>
        <v>144400</v>
      </c>
      <c r="B1446" s="15">
        <f>inputs!$C$3-MAX(0,MIN((calculations!A1446-inputs!$B$8)*0.5,inputs!$C$3))+IF(AND(inputs!$B$23="YES",A1446&lt;=inputs!$B$25),inputs!$B$24,0)</f>
        <v>0</v>
      </c>
      <c r="C1446" s="15">
        <f>MAX(0,MIN(A1446-B1446,inputs!$C$4)*inputs!$B$3)</f>
        <v>7540.2000000000007</v>
      </c>
      <c r="D1446" s="16">
        <f>MAX(0,(MIN(A1446,inputs!$C$5)-(inputs!$C$4+B1446))*inputs!$B$4)</f>
        <v>34975.599999999999</v>
      </c>
      <c r="E1446" s="16">
        <f>MAX(0, (calculations!A1446-inputs!$C$5)*inputs!$B$5)</f>
        <v>8667</v>
      </c>
      <c r="F1446" s="19">
        <f>MAX(0,inputs!$B$13*(MIN(calculations!A1446,inputs!$C$14)-inputs!$C$13))+MAX(0,inputs!$B$14*(calculations!A1446-inputs!$C$14))</f>
        <v>6877.85</v>
      </c>
      <c r="G1446" s="22">
        <f>MAX(MIN((calculations!A1446-inputs!$B$21)/10000,100%),0) * inputs!$B$18</f>
        <v>2636.4</v>
      </c>
      <c r="H1446" s="22">
        <f>IF(AND(inputs!$B$35="YES", calculations!A1446&gt;=inputs!$B$36,calculations!A1446&lt;inputs!$B$37),inputs!$B$38*MIN(2,inputs!$B$17),0)</f>
        <v>0</v>
      </c>
      <c r="I1446" s="25">
        <f>MIN(inputs!$B$32,A1446)</f>
        <v>20000</v>
      </c>
      <c r="J1446" s="25">
        <f>inputs!$B$29*(1+inputs!$B$33)-MAX(0,inputs!$B$31*(I1446-inputs!$B$30))</f>
        <v>46486.999999999993</v>
      </c>
      <c r="K1446" s="26">
        <f t="shared" si="286"/>
        <v>20000</v>
      </c>
      <c r="L1446" s="25">
        <f>MAX(0,J1446*(1+inputs!$B$33)-MAX(0,inputs!$B$31*(K1446-inputs!$B$30)))</f>
        <v>47184.304999999986</v>
      </c>
      <c r="M1446" s="26">
        <f t="shared" si="287"/>
        <v>33822.222222222219</v>
      </c>
      <c r="N1446" s="25">
        <f>MAX(0,L1446*(1+inputs!$B$33)-MAX(0,inputs!$B$31*(M1446-inputs!$B$30)))</f>
        <v>46664.629574999977</v>
      </c>
      <c r="O1446" s="26">
        <f t="shared" si="288"/>
        <v>47644.444444444445</v>
      </c>
      <c r="P1446" s="25">
        <f>MAX(0,N1446*(1+inputs!$B$33)-MAX(0,inputs!$B$31*(O1446-inputs!$B$30)))</f>
        <v>44893.159018624967</v>
      </c>
      <c r="Q1446" s="26">
        <f t="shared" si="289"/>
        <v>61466.666666666664</v>
      </c>
      <c r="R1446" s="25">
        <f>MAX(0,P1446*(1+inputs!$B$33)-MAX(0,inputs!$B$31*(Q1446-inputs!$B$30)))</f>
        <v>41851.116403904336</v>
      </c>
      <c r="S1446" s="26">
        <f t="shared" si="290"/>
        <v>75288.888888888891</v>
      </c>
      <c r="T1446" s="25">
        <f>MAX(0,R1446*(1+inputs!$B$33)-MAX(0,inputs!$B$31*(S1446-inputs!$B$30)))</f>
        <v>37519.443149962892</v>
      </c>
      <c r="U1446" s="26">
        <f t="shared" si="291"/>
        <v>89111.111111111109</v>
      </c>
      <c r="V1446" s="25">
        <f>MAX(0,T1446*(1+inputs!$B$33)-MAX(0,inputs!$B$31*(U1446-inputs!$B$30)))</f>
        <v>31878.794797212333</v>
      </c>
      <c r="W1446" s="26">
        <f t="shared" si="292"/>
        <v>102933.33333333333</v>
      </c>
      <c r="X1446" s="25">
        <f>MAX(0,V1446*(1+inputs!$B$33)-MAX(0,inputs!$B$31*(W1446-inputs!$B$30)))</f>
        <v>24909.536719170515</v>
      </c>
      <c r="Y1446" s="26">
        <f t="shared" si="293"/>
        <v>116755.55555555556</v>
      </c>
      <c r="Z1446" s="25">
        <f>MAX(0,X1446*(1+inputs!$B$33)-MAX(0,inputs!$B$31*(Y1446-inputs!$B$30)))</f>
        <v>16591.739769958069</v>
      </c>
      <c r="AA1446" s="25">
        <f>MAX(0,Y1446*(1+inputs!$B$33)-MAX(0,inputs!$B$31*(Z1446-inputs!$B$30)))</f>
        <v>118506.88888888889</v>
      </c>
      <c r="AB1446" s="26">
        <f t="shared" si="294"/>
        <v>144400</v>
      </c>
      <c r="AC1446" s="25">
        <f>MAX(0,AA1446*(1+inputs!$B$33)-MAX(0,inputs!$B$31*(AB1446-inputs!$B$30)))</f>
        <v>109105.05222222221</v>
      </c>
      <c r="AD1446" s="26">
        <f>IF(inputs!$B$27="YES",MAX(0,inputs!$B$31*(AB1446-inputs!$B$30)),0)</f>
        <v>0</v>
      </c>
      <c r="AE1446" s="3">
        <f t="shared" si="295"/>
        <v>60697.05</v>
      </c>
      <c r="AF1446" s="1">
        <f t="shared" si="298"/>
        <v>0.47</v>
      </c>
      <c r="AG1446" s="8">
        <f t="shared" si="296"/>
        <v>83702.95</v>
      </c>
    </row>
    <row r="1447" spans="1:33" x14ac:dyDescent="0.2">
      <c r="A1447" s="11">
        <f t="shared" si="297"/>
        <v>144500</v>
      </c>
      <c r="B1447" s="15">
        <f>inputs!$C$3-MAX(0,MIN((calculations!A1447-inputs!$B$8)*0.5,inputs!$C$3))+IF(AND(inputs!$B$23="YES",A1447&lt;=inputs!$B$25),inputs!$B$24,0)</f>
        <v>0</v>
      </c>
      <c r="C1447" s="15">
        <f>MAX(0,MIN(A1447-B1447,inputs!$C$4)*inputs!$B$3)</f>
        <v>7540.2000000000007</v>
      </c>
      <c r="D1447" s="16">
        <f>MAX(0,(MIN(A1447,inputs!$C$5)-(inputs!$C$4+B1447))*inputs!$B$4)</f>
        <v>34975.599999999999</v>
      </c>
      <c r="E1447" s="16">
        <f>MAX(0, (calculations!A1447-inputs!$C$5)*inputs!$B$5)</f>
        <v>8712</v>
      </c>
      <c r="F1447" s="19">
        <f>MAX(0,inputs!$B$13*(MIN(calculations!A1447,inputs!$C$14)-inputs!$C$13))+MAX(0,inputs!$B$14*(calculations!A1447-inputs!$C$14))</f>
        <v>6879.85</v>
      </c>
      <c r="G1447" s="22">
        <f>MAX(MIN((calculations!A1447-inputs!$B$21)/10000,100%),0) * inputs!$B$18</f>
        <v>2636.4</v>
      </c>
      <c r="H1447" s="22">
        <f>IF(AND(inputs!$B$35="YES", calculations!A1447&gt;=inputs!$B$36,calculations!A1447&lt;inputs!$B$37),inputs!$B$38*MIN(2,inputs!$B$17),0)</f>
        <v>0</v>
      </c>
      <c r="I1447" s="25">
        <f>MIN(inputs!$B$32,A1447)</f>
        <v>20000</v>
      </c>
      <c r="J1447" s="25">
        <f>inputs!$B$29*(1+inputs!$B$33)-MAX(0,inputs!$B$31*(I1447-inputs!$B$30))</f>
        <v>46486.999999999993</v>
      </c>
      <c r="K1447" s="26">
        <f t="shared" si="286"/>
        <v>20000</v>
      </c>
      <c r="L1447" s="25">
        <f>MAX(0,J1447*(1+inputs!$B$33)-MAX(0,inputs!$B$31*(K1447-inputs!$B$30)))</f>
        <v>47184.304999999986</v>
      </c>
      <c r="M1447" s="26">
        <f t="shared" si="287"/>
        <v>33833.333333333336</v>
      </c>
      <c r="N1447" s="25">
        <f>MAX(0,L1447*(1+inputs!$B$33)-MAX(0,inputs!$B$31*(M1447-inputs!$B$30)))</f>
        <v>46663.629574999977</v>
      </c>
      <c r="O1447" s="26">
        <f t="shared" si="288"/>
        <v>47666.666666666672</v>
      </c>
      <c r="P1447" s="25">
        <f>MAX(0,N1447*(1+inputs!$B$33)-MAX(0,inputs!$B$31*(O1447-inputs!$B$30)))</f>
        <v>44890.144018624967</v>
      </c>
      <c r="Q1447" s="26">
        <f t="shared" si="289"/>
        <v>61500</v>
      </c>
      <c r="R1447" s="25">
        <f>MAX(0,P1447*(1+inputs!$B$33)-MAX(0,inputs!$B$31*(Q1447-inputs!$B$30)))</f>
        <v>41845.056178904335</v>
      </c>
      <c r="S1447" s="26">
        <f t="shared" si="290"/>
        <v>75333.333333333343</v>
      </c>
      <c r="T1447" s="25">
        <f>MAX(0,R1447*(1+inputs!$B$33)-MAX(0,inputs!$B$31*(S1447-inputs!$B$30)))</f>
        <v>37509.292021587891</v>
      </c>
      <c r="U1447" s="26">
        <f t="shared" si="291"/>
        <v>89166.666666666672</v>
      </c>
      <c r="V1447" s="25">
        <f>MAX(0,T1447*(1+inputs!$B$33)-MAX(0,inputs!$B$31*(U1447-inputs!$B$30)))</f>
        <v>31863.491401911706</v>
      </c>
      <c r="W1447" s="26">
        <f t="shared" si="292"/>
        <v>103000</v>
      </c>
      <c r="X1447" s="25">
        <f>MAX(0,V1447*(1+inputs!$B$33)-MAX(0,inputs!$B$31*(W1447-inputs!$B$30)))</f>
        <v>24888.003772940381</v>
      </c>
      <c r="Y1447" s="26">
        <f t="shared" si="293"/>
        <v>116833.33333333333</v>
      </c>
      <c r="Z1447" s="25">
        <f>MAX(0,X1447*(1+inputs!$B$33)-MAX(0,inputs!$B$31*(Y1447-inputs!$B$30)))</f>
        <v>16562.883829534487</v>
      </c>
      <c r="AA1447" s="25">
        <f>MAX(0,Y1447*(1+inputs!$B$33)-MAX(0,inputs!$B$31*(Z1447-inputs!$B$30)))</f>
        <v>118585.83333333331</v>
      </c>
      <c r="AB1447" s="26">
        <f t="shared" si="294"/>
        <v>144500</v>
      </c>
      <c r="AC1447" s="25">
        <f>MAX(0,AA1447*(1+inputs!$B$33)-MAX(0,inputs!$B$31*(AB1447-inputs!$B$30)))</f>
        <v>109176.1808333333</v>
      </c>
      <c r="AD1447" s="26">
        <f>IF(inputs!$B$27="YES",MAX(0,inputs!$B$31*(AB1447-inputs!$B$30)),0)</f>
        <v>0</v>
      </c>
      <c r="AE1447" s="3">
        <f t="shared" si="295"/>
        <v>60744.05</v>
      </c>
      <c r="AF1447" s="1">
        <f t="shared" si="298"/>
        <v>0.47</v>
      </c>
      <c r="AG1447" s="8">
        <f t="shared" si="296"/>
        <v>83755.95</v>
      </c>
    </row>
    <row r="1448" spans="1:33" x14ac:dyDescent="0.2">
      <c r="A1448" s="11">
        <f t="shared" si="297"/>
        <v>144600</v>
      </c>
      <c r="B1448" s="15">
        <f>inputs!$C$3-MAX(0,MIN((calculations!A1448-inputs!$B$8)*0.5,inputs!$C$3))+IF(AND(inputs!$B$23="YES",A1448&lt;=inputs!$B$25),inputs!$B$24,0)</f>
        <v>0</v>
      </c>
      <c r="C1448" s="15">
        <f>MAX(0,MIN(A1448-B1448,inputs!$C$4)*inputs!$B$3)</f>
        <v>7540.2000000000007</v>
      </c>
      <c r="D1448" s="16">
        <f>MAX(0,(MIN(A1448,inputs!$C$5)-(inputs!$C$4+B1448))*inputs!$B$4)</f>
        <v>34975.599999999999</v>
      </c>
      <c r="E1448" s="16">
        <f>MAX(0, (calculations!A1448-inputs!$C$5)*inputs!$B$5)</f>
        <v>8757</v>
      </c>
      <c r="F1448" s="19">
        <f>MAX(0,inputs!$B$13*(MIN(calculations!A1448,inputs!$C$14)-inputs!$C$13))+MAX(0,inputs!$B$14*(calculations!A1448-inputs!$C$14))</f>
        <v>6881.85</v>
      </c>
      <c r="G1448" s="22">
        <f>MAX(MIN((calculations!A1448-inputs!$B$21)/10000,100%),0) * inputs!$B$18</f>
        <v>2636.4</v>
      </c>
      <c r="H1448" s="22">
        <f>IF(AND(inputs!$B$35="YES", calculations!A1448&gt;=inputs!$B$36,calculations!A1448&lt;inputs!$B$37),inputs!$B$38*MIN(2,inputs!$B$17),0)</f>
        <v>0</v>
      </c>
      <c r="I1448" s="25">
        <f>MIN(inputs!$B$32,A1448)</f>
        <v>20000</v>
      </c>
      <c r="J1448" s="25">
        <f>inputs!$B$29*(1+inputs!$B$33)-MAX(0,inputs!$B$31*(I1448-inputs!$B$30))</f>
        <v>46486.999999999993</v>
      </c>
      <c r="K1448" s="26">
        <f t="shared" si="286"/>
        <v>20000</v>
      </c>
      <c r="L1448" s="25">
        <f>MAX(0,J1448*(1+inputs!$B$33)-MAX(0,inputs!$B$31*(K1448-inputs!$B$30)))</f>
        <v>47184.304999999986</v>
      </c>
      <c r="M1448" s="26">
        <f t="shared" si="287"/>
        <v>33844.444444444445</v>
      </c>
      <c r="N1448" s="25">
        <f>MAX(0,L1448*(1+inputs!$B$33)-MAX(0,inputs!$B$31*(M1448-inputs!$B$30)))</f>
        <v>46662.629574999977</v>
      </c>
      <c r="O1448" s="26">
        <f t="shared" si="288"/>
        <v>47688.888888888891</v>
      </c>
      <c r="P1448" s="25">
        <f>MAX(0,N1448*(1+inputs!$B$33)-MAX(0,inputs!$B$31*(O1448-inputs!$B$30)))</f>
        <v>44887.129018624968</v>
      </c>
      <c r="Q1448" s="26">
        <f t="shared" si="289"/>
        <v>61533.333333333336</v>
      </c>
      <c r="R1448" s="25">
        <f>MAX(0,P1448*(1+inputs!$B$33)-MAX(0,inputs!$B$31*(Q1448-inputs!$B$30)))</f>
        <v>41838.995953904334</v>
      </c>
      <c r="S1448" s="26">
        <f t="shared" si="290"/>
        <v>75377.777777777781</v>
      </c>
      <c r="T1448" s="25">
        <f>MAX(0,R1448*(1+inputs!$B$33)-MAX(0,inputs!$B$31*(S1448-inputs!$B$30)))</f>
        <v>37499.140893212891</v>
      </c>
      <c r="U1448" s="26">
        <f t="shared" si="291"/>
        <v>89222.222222222219</v>
      </c>
      <c r="V1448" s="25">
        <f>MAX(0,T1448*(1+inputs!$B$33)-MAX(0,inputs!$B$31*(U1448-inputs!$B$30)))</f>
        <v>31848.188006611079</v>
      </c>
      <c r="W1448" s="26">
        <f t="shared" si="292"/>
        <v>103066.66666666667</v>
      </c>
      <c r="X1448" s="25">
        <f>MAX(0,V1448*(1+inputs!$B$33)-MAX(0,inputs!$B$31*(W1448-inputs!$B$30)))</f>
        <v>24866.47082671024</v>
      </c>
      <c r="Y1448" s="26">
        <f t="shared" si="293"/>
        <v>116911.11111111111</v>
      </c>
      <c r="Z1448" s="25">
        <f>MAX(0,X1448*(1+inputs!$B$33)-MAX(0,inputs!$B$31*(Y1448-inputs!$B$30)))</f>
        <v>16534.027889110894</v>
      </c>
      <c r="AA1448" s="25">
        <f>MAX(0,Y1448*(1+inputs!$B$33)-MAX(0,inputs!$B$31*(Z1448-inputs!$B$30)))</f>
        <v>118664.77777777777</v>
      </c>
      <c r="AB1448" s="26">
        <f t="shared" si="294"/>
        <v>144600</v>
      </c>
      <c r="AC1448" s="25">
        <f>MAX(0,AA1448*(1+inputs!$B$33)-MAX(0,inputs!$B$31*(AB1448-inputs!$B$30)))</f>
        <v>109247.30944444441</v>
      </c>
      <c r="AD1448" s="26">
        <f>IF(inputs!$B$27="YES",MAX(0,inputs!$B$31*(AB1448-inputs!$B$30)),0)</f>
        <v>0</v>
      </c>
      <c r="AE1448" s="3">
        <f t="shared" si="295"/>
        <v>60791.05</v>
      </c>
      <c r="AF1448" s="1">
        <f t="shared" si="298"/>
        <v>0.47</v>
      </c>
      <c r="AG1448" s="8">
        <f t="shared" si="296"/>
        <v>83808.95</v>
      </c>
    </row>
    <row r="1449" spans="1:33" x14ac:dyDescent="0.2">
      <c r="A1449" s="11">
        <f t="shared" si="297"/>
        <v>144700</v>
      </c>
      <c r="B1449" s="15">
        <f>inputs!$C$3-MAX(0,MIN((calculations!A1449-inputs!$B$8)*0.5,inputs!$C$3))+IF(AND(inputs!$B$23="YES",A1449&lt;=inputs!$B$25),inputs!$B$24,0)</f>
        <v>0</v>
      </c>
      <c r="C1449" s="15">
        <f>MAX(0,MIN(A1449-B1449,inputs!$C$4)*inputs!$B$3)</f>
        <v>7540.2000000000007</v>
      </c>
      <c r="D1449" s="16">
        <f>MAX(0,(MIN(A1449,inputs!$C$5)-(inputs!$C$4+B1449))*inputs!$B$4)</f>
        <v>34975.599999999999</v>
      </c>
      <c r="E1449" s="16">
        <f>MAX(0, (calculations!A1449-inputs!$C$5)*inputs!$B$5)</f>
        <v>8802</v>
      </c>
      <c r="F1449" s="19">
        <f>MAX(0,inputs!$B$13*(MIN(calculations!A1449,inputs!$C$14)-inputs!$C$13))+MAX(0,inputs!$B$14*(calculations!A1449-inputs!$C$14))</f>
        <v>6883.85</v>
      </c>
      <c r="G1449" s="22">
        <f>MAX(MIN((calculations!A1449-inputs!$B$21)/10000,100%),0) * inputs!$B$18</f>
        <v>2636.4</v>
      </c>
      <c r="H1449" s="22">
        <f>IF(AND(inputs!$B$35="YES", calculations!A1449&gt;=inputs!$B$36,calculations!A1449&lt;inputs!$B$37),inputs!$B$38*MIN(2,inputs!$B$17),0)</f>
        <v>0</v>
      </c>
      <c r="I1449" s="25">
        <f>MIN(inputs!$B$32,A1449)</f>
        <v>20000</v>
      </c>
      <c r="J1449" s="25">
        <f>inputs!$B$29*(1+inputs!$B$33)-MAX(0,inputs!$B$31*(I1449-inputs!$B$30))</f>
        <v>46486.999999999993</v>
      </c>
      <c r="K1449" s="26">
        <f t="shared" si="286"/>
        <v>20000</v>
      </c>
      <c r="L1449" s="25">
        <f>MAX(0,J1449*(1+inputs!$B$33)-MAX(0,inputs!$B$31*(K1449-inputs!$B$30)))</f>
        <v>47184.304999999986</v>
      </c>
      <c r="M1449" s="26">
        <f t="shared" si="287"/>
        <v>33855.555555555555</v>
      </c>
      <c r="N1449" s="25">
        <f>MAX(0,L1449*(1+inputs!$B$33)-MAX(0,inputs!$B$31*(M1449-inputs!$B$30)))</f>
        <v>46661.629574999977</v>
      </c>
      <c r="O1449" s="26">
        <f t="shared" si="288"/>
        <v>47711.111111111109</v>
      </c>
      <c r="P1449" s="25">
        <f>MAX(0,N1449*(1+inputs!$B$33)-MAX(0,inputs!$B$31*(O1449-inputs!$B$30)))</f>
        <v>44884.114018624969</v>
      </c>
      <c r="Q1449" s="26">
        <f t="shared" si="289"/>
        <v>61566.666666666664</v>
      </c>
      <c r="R1449" s="25">
        <f>MAX(0,P1449*(1+inputs!$B$33)-MAX(0,inputs!$B$31*(Q1449-inputs!$B$30)))</f>
        <v>41832.935728904333</v>
      </c>
      <c r="S1449" s="26">
        <f t="shared" si="290"/>
        <v>75422.222222222219</v>
      </c>
      <c r="T1449" s="25">
        <f>MAX(0,R1449*(1+inputs!$B$33)-MAX(0,inputs!$B$31*(S1449-inputs!$B$30)))</f>
        <v>37488.98976483789</v>
      </c>
      <c r="U1449" s="26">
        <f t="shared" si="291"/>
        <v>89277.777777777781</v>
      </c>
      <c r="V1449" s="25">
        <f>MAX(0,T1449*(1+inputs!$B$33)-MAX(0,inputs!$B$31*(U1449-inputs!$B$30)))</f>
        <v>31832.884611310452</v>
      </c>
      <c r="W1449" s="26">
        <f t="shared" si="292"/>
        <v>103133.33333333333</v>
      </c>
      <c r="X1449" s="25">
        <f>MAX(0,V1449*(1+inputs!$B$33)-MAX(0,inputs!$B$31*(W1449-inputs!$B$30)))</f>
        <v>24844.937880480105</v>
      </c>
      <c r="Y1449" s="26">
        <f t="shared" si="293"/>
        <v>116988.88888888889</v>
      </c>
      <c r="Z1449" s="25">
        <f>MAX(0,X1449*(1+inputs!$B$33)-MAX(0,inputs!$B$31*(Y1449-inputs!$B$30)))</f>
        <v>16505.171948687304</v>
      </c>
      <c r="AA1449" s="25">
        <f>MAX(0,Y1449*(1+inputs!$B$33)-MAX(0,inputs!$B$31*(Z1449-inputs!$B$30)))</f>
        <v>118743.72222222222</v>
      </c>
      <c r="AB1449" s="26">
        <f t="shared" si="294"/>
        <v>144700</v>
      </c>
      <c r="AC1449" s="25">
        <f>MAX(0,AA1449*(1+inputs!$B$33)-MAX(0,inputs!$B$31*(AB1449-inputs!$B$30)))</f>
        <v>109318.43805555554</v>
      </c>
      <c r="AD1449" s="26">
        <f>IF(inputs!$B$27="YES",MAX(0,inputs!$B$31*(AB1449-inputs!$B$30)),0)</f>
        <v>0</v>
      </c>
      <c r="AE1449" s="3">
        <f t="shared" si="295"/>
        <v>60838.05</v>
      </c>
      <c r="AF1449" s="1">
        <f t="shared" si="298"/>
        <v>0.47</v>
      </c>
      <c r="AG1449" s="8">
        <f t="shared" si="296"/>
        <v>83861.95</v>
      </c>
    </row>
    <row r="1450" spans="1:33" x14ac:dyDescent="0.2">
      <c r="A1450" s="11">
        <f t="shared" si="297"/>
        <v>144800</v>
      </c>
      <c r="B1450" s="15">
        <f>inputs!$C$3-MAX(0,MIN((calculations!A1450-inputs!$B$8)*0.5,inputs!$C$3))+IF(AND(inputs!$B$23="YES",A1450&lt;=inputs!$B$25),inputs!$B$24,0)</f>
        <v>0</v>
      </c>
      <c r="C1450" s="15">
        <f>MAX(0,MIN(A1450-B1450,inputs!$C$4)*inputs!$B$3)</f>
        <v>7540.2000000000007</v>
      </c>
      <c r="D1450" s="16">
        <f>MAX(0,(MIN(A1450,inputs!$C$5)-(inputs!$C$4+B1450))*inputs!$B$4)</f>
        <v>34975.599999999999</v>
      </c>
      <c r="E1450" s="16">
        <f>MAX(0, (calculations!A1450-inputs!$C$5)*inputs!$B$5)</f>
        <v>8847</v>
      </c>
      <c r="F1450" s="19">
        <f>MAX(0,inputs!$B$13*(MIN(calculations!A1450,inputs!$C$14)-inputs!$C$13))+MAX(0,inputs!$B$14*(calculations!A1450-inputs!$C$14))</f>
        <v>6885.85</v>
      </c>
      <c r="G1450" s="22">
        <f>MAX(MIN((calculations!A1450-inputs!$B$21)/10000,100%),0) * inputs!$B$18</f>
        <v>2636.4</v>
      </c>
      <c r="H1450" s="22">
        <f>IF(AND(inputs!$B$35="YES", calculations!A1450&gt;=inputs!$B$36,calculations!A1450&lt;inputs!$B$37),inputs!$B$38*MIN(2,inputs!$B$17),0)</f>
        <v>0</v>
      </c>
      <c r="I1450" s="25">
        <f>MIN(inputs!$B$32,A1450)</f>
        <v>20000</v>
      </c>
      <c r="J1450" s="25">
        <f>inputs!$B$29*(1+inputs!$B$33)-MAX(0,inputs!$B$31*(I1450-inputs!$B$30))</f>
        <v>46486.999999999993</v>
      </c>
      <c r="K1450" s="26">
        <f t="shared" si="286"/>
        <v>20000</v>
      </c>
      <c r="L1450" s="25">
        <f>MAX(0,J1450*(1+inputs!$B$33)-MAX(0,inputs!$B$31*(K1450-inputs!$B$30)))</f>
        <v>47184.304999999986</v>
      </c>
      <c r="M1450" s="26">
        <f t="shared" si="287"/>
        <v>33866.666666666664</v>
      </c>
      <c r="N1450" s="25">
        <f>MAX(0,L1450*(1+inputs!$B$33)-MAX(0,inputs!$B$31*(M1450-inputs!$B$30)))</f>
        <v>46660.629574999977</v>
      </c>
      <c r="O1450" s="26">
        <f t="shared" si="288"/>
        <v>47733.333333333328</v>
      </c>
      <c r="P1450" s="25">
        <f>MAX(0,N1450*(1+inputs!$B$33)-MAX(0,inputs!$B$31*(O1450-inputs!$B$30)))</f>
        <v>44881.099018624969</v>
      </c>
      <c r="Q1450" s="26">
        <f t="shared" si="289"/>
        <v>61600</v>
      </c>
      <c r="R1450" s="25">
        <f>MAX(0,P1450*(1+inputs!$B$33)-MAX(0,inputs!$B$31*(Q1450-inputs!$B$30)))</f>
        <v>41826.875503904339</v>
      </c>
      <c r="S1450" s="26">
        <f t="shared" si="290"/>
        <v>75466.666666666657</v>
      </c>
      <c r="T1450" s="25">
        <f>MAX(0,R1450*(1+inputs!$B$33)-MAX(0,inputs!$B$31*(S1450-inputs!$B$30)))</f>
        <v>37478.838636462897</v>
      </c>
      <c r="U1450" s="26">
        <f t="shared" si="291"/>
        <v>89333.333333333328</v>
      </c>
      <c r="V1450" s="25">
        <f>MAX(0,T1450*(1+inputs!$B$33)-MAX(0,inputs!$B$31*(U1450-inputs!$B$30)))</f>
        <v>31817.581216009839</v>
      </c>
      <c r="W1450" s="26">
        <f t="shared" si="292"/>
        <v>103200</v>
      </c>
      <c r="X1450" s="25">
        <f>MAX(0,V1450*(1+inputs!$B$33)-MAX(0,inputs!$B$31*(W1450-inputs!$B$30)))</f>
        <v>24823.404934249986</v>
      </c>
      <c r="Y1450" s="26">
        <f t="shared" si="293"/>
        <v>117066.66666666667</v>
      </c>
      <c r="Z1450" s="25">
        <f>MAX(0,X1450*(1+inputs!$B$33)-MAX(0,inputs!$B$31*(Y1450-inputs!$B$30)))</f>
        <v>16476.316008263733</v>
      </c>
      <c r="AA1450" s="25">
        <f>MAX(0,Y1450*(1+inputs!$B$33)-MAX(0,inputs!$B$31*(Z1450-inputs!$B$30)))</f>
        <v>118822.66666666666</v>
      </c>
      <c r="AB1450" s="26">
        <f t="shared" si="294"/>
        <v>144800</v>
      </c>
      <c r="AC1450" s="25">
        <f>MAX(0,AA1450*(1+inputs!$B$33)-MAX(0,inputs!$B$31*(AB1450-inputs!$B$30)))</f>
        <v>109389.56666666664</v>
      </c>
      <c r="AD1450" s="26">
        <f>IF(inputs!$B$27="YES",MAX(0,inputs!$B$31*(AB1450-inputs!$B$30)),0)</f>
        <v>0</v>
      </c>
      <c r="AE1450" s="3">
        <f t="shared" si="295"/>
        <v>60885.05</v>
      </c>
      <c r="AF1450" s="1">
        <f t="shared" si="298"/>
        <v>0.47</v>
      </c>
      <c r="AG1450" s="8">
        <f t="shared" si="296"/>
        <v>83914.95</v>
      </c>
    </row>
    <row r="1451" spans="1:33" x14ac:dyDescent="0.2">
      <c r="A1451" s="11">
        <f t="shared" si="297"/>
        <v>144900</v>
      </c>
      <c r="B1451" s="15">
        <f>inputs!$C$3-MAX(0,MIN((calculations!A1451-inputs!$B$8)*0.5,inputs!$C$3))+IF(AND(inputs!$B$23="YES",A1451&lt;=inputs!$B$25),inputs!$B$24,0)</f>
        <v>0</v>
      </c>
      <c r="C1451" s="15">
        <f>MAX(0,MIN(A1451-B1451,inputs!$C$4)*inputs!$B$3)</f>
        <v>7540.2000000000007</v>
      </c>
      <c r="D1451" s="16">
        <f>MAX(0,(MIN(A1451,inputs!$C$5)-(inputs!$C$4+B1451))*inputs!$B$4)</f>
        <v>34975.599999999999</v>
      </c>
      <c r="E1451" s="16">
        <f>MAX(0, (calculations!A1451-inputs!$C$5)*inputs!$B$5)</f>
        <v>8892</v>
      </c>
      <c r="F1451" s="19">
        <f>MAX(0,inputs!$B$13*(MIN(calculations!A1451,inputs!$C$14)-inputs!$C$13))+MAX(0,inputs!$B$14*(calculations!A1451-inputs!$C$14))</f>
        <v>6887.85</v>
      </c>
      <c r="G1451" s="22">
        <f>MAX(MIN((calculations!A1451-inputs!$B$21)/10000,100%),0) * inputs!$B$18</f>
        <v>2636.4</v>
      </c>
      <c r="H1451" s="22">
        <f>IF(AND(inputs!$B$35="YES", calculations!A1451&gt;=inputs!$B$36,calculations!A1451&lt;inputs!$B$37),inputs!$B$38*MIN(2,inputs!$B$17),0)</f>
        <v>0</v>
      </c>
      <c r="I1451" s="25">
        <f>MIN(inputs!$B$32,A1451)</f>
        <v>20000</v>
      </c>
      <c r="J1451" s="25">
        <f>inputs!$B$29*(1+inputs!$B$33)-MAX(0,inputs!$B$31*(I1451-inputs!$B$30))</f>
        <v>46486.999999999993</v>
      </c>
      <c r="K1451" s="26">
        <f t="shared" si="286"/>
        <v>20000</v>
      </c>
      <c r="L1451" s="25">
        <f>MAX(0,J1451*(1+inputs!$B$33)-MAX(0,inputs!$B$31*(K1451-inputs!$B$30)))</f>
        <v>47184.304999999986</v>
      </c>
      <c r="M1451" s="26">
        <f t="shared" si="287"/>
        <v>33877.777777777781</v>
      </c>
      <c r="N1451" s="25">
        <f>MAX(0,L1451*(1+inputs!$B$33)-MAX(0,inputs!$B$31*(M1451-inputs!$B$30)))</f>
        <v>46659.629574999977</v>
      </c>
      <c r="O1451" s="26">
        <f t="shared" si="288"/>
        <v>47755.555555555555</v>
      </c>
      <c r="P1451" s="25">
        <f>MAX(0,N1451*(1+inputs!$B$33)-MAX(0,inputs!$B$31*(O1451-inputs!$B$30)))</f>
        <v>44878.08401862497</v>
      </c>
      <c r="Q1451" s="26">
        <f t="shared" si="289"/>
        <v>61633.333333333336</v>
      </c>
      <c r="R1451" s="25">
        <f>MAX(0,P1451*(1+inputs!$B$33)-MAX(0,inputs!$B$31*(Q1451-inputs!$B$30)))</f>
        <v>41820.815278904338</v>
      </c>
      <c r="S1451" s="26">
        <f t="shared" si="290"/>
        <v>75511.111111111109</v>
      </c>
      <c r="T1451" s="25">
        <f>MAX(0,R1451*(1+inputs!$B$33)-MAX(0,inputs!$B$31*(S1451-inputs!$B$30)))</f>
        <v>37468.687508087896</v>
      </c>
      <c r="U1451" s="26">
        <f t="shared" si="291"/>
        <v>89388.888888888891</v>
      </c>
      <c r="V1451" s="25">
        <f>MAX(0,T1451*(1+inputs!$B$33)-MAX(0,inputs!$B$31*(U1451-inputs!$B$30)))</f>
        <v>31802.277820709209</v>
      </c>
      <c r="W1451" s="26">
        <f t="shared" si="292"/>
        <v>103266.66666666667</v>
      </c>
      <c r="X1451" s="25">
        <f>MAX(0,V1451*(1+inputs!$B$33)-MAX(0,inputs!$B$31*(W1451-inputs!$B$30)))</f>
        <v>24801.871988019841</v>
      </c>
      <c r="Y1451" s="26">
        <f t="shared" si="293"/>
        <v>117144.44444444444</v>
      </c>
      <c r="Z1451" s="25">
        <f>MAX(0,X1451*(1+inputs!$B$33)-MAX(0,inputs!$B$31*(Y1451-inputs!$B$30)))</f>
        <v>16447.460067840137</v>
      </c>
      <c r="AA1451" s="25">
        <f>MAX(0,Y1451*(1+inputs!$B$33)-MAX(0,inputs!$B$31*(Z1451-inputs!$B$30)))</f>
        <v>118901.61111111109</v>
      </c>
      <c r="AB1451" s="26">
        <f t="shared" si="294"/>
        <v>144900</v>
      </c>
      <c r="AC1451" s="25">
        <f>MAX(0,AA1451*(1+inputs!$B$33)-MAX(0,inputs!$B$31*(AB1451-inputs!$B$30)))</f>
        <v>109460.69527777775</v>
      </c>
      <c r="AD1451" s="26">
        <f>IF(inputs!$B$27="YES",MAX(0,inputs!$B$31*(AB1451-inputs!$B$30)),0)</f>
        <v>0</v>
      </c>
      <c r="AE1451" s="3">
        <f t="shared" si="295"/>
        <v>60932.05</v>
      </c>
      <c r="AF1451" s="1">
        <f t="shared" si="298"/>
        <v>0.47</v>
      </c>
      <c r="AG1451" s="8">
        <f t="shared" si="296"/>
        <v>83967.95</v>
      </c>
    </row>
    <row r="1452" spans="1:33" x14ac:dyDescent="0.2">
      <c r="A1452" s="11">
        <f t="shared" si="297"/>
        <v>145000</v>
      </c>
      <c r="B1452" s="15">
        <f>inputs!$C$3-MAX(0,MIN((calculations!A1452-inputs!$B$8)*0.5,inputs!$C$3))+IF(AND(inputs!$B$23="YES",A1452&lt;=inputs!$B$25),inputs!$B$24,0)</f>
        <v>0</v>
      </c>
      <c r="C1452" s="15">
        <f>MAX(0,MIN(A1452-B1452,inputs!$C$4)*inputs!$B$3)</f>
        <v>7540.2000000000007</v>
      </c>
      <c r="D1452" s="16">
        <f>MAX(0,(MIN(A1452,inputs!$C$5)-(inputs!$C$4+B1452))*inputs!$B$4)</f>
        <v>34975.599999999999</v>
      </c>
      <c r="E1452" s="16">
        <f>MAX(0, (calculations!A1452-inputs!$C$5)*inputs!$B$5)</f>
        <v>8937</v>
      </c>
      <c r="F1452" s="19">
        <f>MAX(0,inputs!$B$13*(MIN(calculations!A1452,inputs!$C$14)-inputs!$C$13))+MAX(0,inputs!$B$14*(calculations!A1452-inputs!$C$14))</f>
        <v>6889.85</v>
      </c>
      <c r="G1452" s="22">
        <f>MAX(MIN((calculations!A1452-inputs!$B$21)/10000,100%),0) * inputs!$B$18</f>
        <v>2636.4</v>
      </c>
      <c r="H1452" s="22">
        <f>IF(AND(inputs!$B$35="YES", calculations!A1452&gt;=inputs!$B$36,calculations!A1452&lt;inputs!$B$37),inputs!$B$38*MIN(2,inputs!$B$17),0)</f>
        <v>0</v>
      </c>
      <c r="I1452" s="25">
        <f>MIN(inputs!$B$32,A1452)</f>
        <v>20000</v>
      </c>
      <c r="J1452" s="25">
        <f>inputs!$B$29*(1+inputs!$B$33)-MAX(0,inputs!$B$31*(I1452-inputs!$B$30))</f>
        <v>46486.999999999993</v>
      </c>
      <c r="K1452" s="26">
        <f t="shared" si="286"/>
        <v>20000</v>
      </c>
      <c r="L1452" s="25">
        <f>MAX(0,J1452*(1+inputs!$B$33)-MAX(0,inputs!$B$31*(K1452-inputs!$B$30)))</f>
        <v>47184.304999999986</v>
      </c>
      <c r="M1452" s="26">
        <f t="shared" si="287"/>
        <v>33888.888888888891</v>
      </c>
      <c r="N1452" s="25">
        <f>MAX(0,L1452*(1+inputs!$B$33)-MAX(0,inputs!$B$31*(M1452-inputs!$B$30)))</f>
        <v>46658.629574999977</v>
      </c>
      <c r="O1452" s="26">
        <f t="shared" si="288"/>
        <v>47777.777777777781</v>
      </c>
      <c r="P1452" s="25">
        <f>MAX(0,N1452*(1+inputs!$B$33)-MAX(0,inputs!$B$31*(O1452-inputs!$B$30)))</f>
        <v>44875.06901862497</v>
      </c>
      <c r="Q1452" s="26">
        <f t="shared" si="289"/>
        <v>61666.666666666664</v>
      </c>
      <c r="R1452" s="25">
        <f>MAX(0,P1452*(1+inputs!$B$33)-MAX(0,inputs!$B$31*(Q1452-inputs!$B$30)))</f>
        <v>41814.755053904337</v>
      </c>
      <c r="S1452" s="26">
        <f t="shared" si="290"/>
        <v>75555.555555555562</v>
      </c>
      <c r="T1452" s="25">
        <f>MAX(0,R1452*(1+inputs!$B$33)-MAX(0,inputs!$B$31*(S1452-inputs!$B$30)))</f>
        <v>37458.536379712896</v>
      </c>
      <c r="U1452" s="26">
        <f t="shared" si="291"/>
        <v>89444.444444444438</v>
      </c>
      <c r="V1452" s="25">
        <f>MAX(0,T1452*(1+inputs!$B$33)-MAX(0,inputs!$B$31*(U1452-inputs!$B$30)))</f>
        <v>31786.974425408585</v>
      </c>
      <c r="W1452" s="26">
        <f t="shared" si="292"/>
        <v>103333.33333333333</v>
      </c>
      <c r="X1452" s="25">
        <f>MAX(0,V1452*(1+inputs!$B$33)-MAX(0,inputs!$B$31*(W1452-inputs!$B$30)))</f>
        <v>24780.339041789714</v>
      </c>
      <c r="Y1452" s="26">
        <f t="shared" si="293"/>
        <v>117222.22222222222</v>
      </c>
      <c r="Z1452" s="25">
        <f>MAX(0,X1452*(1+inputs!$B$33)-MAX(0,inputs!$B$31*(Y1452-inputs!$B$30)))</f>
        <v>16418.604127416558</v>
      </c>
      <c r="AA1452" s="25">
        <f>MAX(0,Y1452*(1+inputs!$B$33)-MAX(0,inputs!$B$31*(Z1452-inputs!$B$30)))</f>
        <v>118980.55555555555</v>
      </c>
      <c r="AB1452" s="26">
        <f t="shared" si="294"/>
        <v>145000</v>
      </c>
      <c r="AC1452" s="25">
        <f>MAX(0,AA1452*(1+inputs!$B$33)-MAX(0,inputs!$B$31*(AB1452-inputs!$B$30)))</f>
        <v>109531.82388888887</v>
      </c>
      <c r="AD1452" s="26">
        <f>IF(inputs!$B$27="YES",MAX(0,inputs!$B$31*(AB1452-inputs!$B$30)),0)</f>
        <v>0</v>
      </c>
      <c r="AE1452" s="3">
        <f t="shared" si="295"/>
        <v>60979.05</v>
      </c>
      <c r="AF1452" s="1">
        <f t="shared" si="298"/>
        <v>0.47</v>
      </c>
      <c r="AG1452" s="8">
        <f t="shared" si="296"/>
        <v>84020.95</v>
      </c>
    </row>
    <row r="1453" spans="1:33" x14ac:dyDescent="0.2">
      <c r="A1453" s="11">
        <f t="shared" si="297"/>
        <v>145100</v>
      </c>
      <c r="B1453" s="15">
        <f>inputs!$C$3-MAX(0,MIN((calculations!A1453-inputs!$B$8)*0.5,inputs!$C$3))+IF(AND(inputs!$B$23="YES",A1453&lt;=inputs!$B$25),inputs!$B$24,0)</f>
        <v>0</v>
      </c>
      <c r="C1453" s="15">
        <f>MAX(0,MIN(A1453-B1453,inputs!$C$4)*inputs!$B$3)</f>
        <v>7540.2000000000007</v>
      </c>
      <c r="D1453" s="16">
        <f>MAX(0,(MIN(A1453,inputs!$C$5)-(inputs!$C$4+B1453))*inputs!$B$4)</f>
        <v>34975.599999999999</v>
      </c>
      <c r="E1453" s="16">
        <f>MAX(0, (calculations!A1453-inputs!$C$5)*inputs!$B$5)</f>
        <v>8982</v>
      </c>
      <c r="F1453" s="19">
        <f>MAX(0,inputs!$B$13*(MIN(calculations!A1453,inputs!$C$14)-inputs!$C$13))+MAX(0,inputs!$B$14*(calculations!A1453-inputs!$C$14))</f>
        <v>6891.85</v>
      </c>
      <c r="G1453" s="22">
        <f>MAX(MIN((calculations!A1453-inputs!$B$21)/10000,100%),0) * inputs!$B$18</f>
        <v>2636.4</v>
      </c>
      <c r="H1453" s="22">
        <f>IF(AND(inputs!$B$35="YES", calculations!A1453&gt;=inputs!$B$36,calculations!A1453&lt;inputs!$B$37),inputs!$B$38*MIN(2,inputs!$B$17),0)</f>
        <v>0</v>
      </c>
      <c r="I1453" s="25">
        <f>MIN(inputs!$B$32,A1453)</f>
        <v>20000</v>
      </c>
      <c r="J1453" s="25">
        <f>inputs!$B$29*(1+inputs!$B$33)-MAX(0,inputs!$B$31*(I1453-inputs!$B$30))</f>
        <v>46486.999999999993</v>
      </c>
      <c r="K1453" s="26">
        <f t="shared" si="286"/>
        <v>20000</v>
      </c>
      <c r="L1453" s="25">
        <f>MAX(0,J1453*(1+inputs!$B$33)-MAX(0,inputs!$B$31*(K1453-inputs!$B$30)))</f>
        <v>47184.304999999986</v>
      </c>
      <c r="M1453" s="26">
        <f t="shared" si="287"/>
        <v>33900</v>
      </c>
      <c r="N1453" s="25">
        <f>MAX(0,L1453*(1+inputs!$B$33)-MAX(0,inputs!$B$31*(M1453-inputs!$B$30)))</f>
        <v>46657.629574999977</v>
      </c>
      <c r="O1453" s="26">
        <f t="shared" si="288"/>
        <v>47800</v>
      </c>
      <c r="P1453" s="25">
        <f>MAX(0,N1453*(1+inputs!$B$33)-MAX(0,inputs!$B$31*(O1453-inputs!$B$30)))</f>
        <v>44872.054018624971</v>
      </c>
      <c r="Q1453" s="26">
        <f t="shared" si="289"/>
        <v>61700</v>
      </c>
      <c r="R1453" s="25">
        <f>MAX(0,P1453*(1+inputs!$B$33)-MAX(0,inputs!$B$31*(Q1453-inputs!$B$30)))</f>
        <v>41808.694828904336</v>
      </c>
      <c r="S1453" s="26">
        <f t="shared" si="290"/>
        <v>75600</v>
      </c>
      <c r="T1453" s="25">
        <f>MAX(0,R1453*(1+inputs!$B$33)-MAX(0,inputs!$B$31*(S1453-inputs!$B$30)))</f>
        <v>37448.385251337895</v>
      </c>
      <c r="U1453" s="26">
        <f t="shared" si="291"/>
        <v>89500</v>
      </c>
      <c r="V1453" s="25">
        <f>MAX(0,T1453*(1+inputs!$B$33)-MAX(0,inputs!$B$31*(U1453-inputs!$B$30)))</f>
        <v>31771.671030107962</v>
      </c>
      <c r="W1453" s="26">
        <f t="shared" si="292"/>
        <v>103400</v>
      </c>
      <c r="X1453" s="25">
        <f>MAX(0,V1453*(1+inputs!$B$33)-MAX(0,inputs!$B$31*(W1453-inputs!$B$30)))</f>
        <v>24758.806095559579</v>
      </c>
      <c r="Y1453" s="26">
        <f t="shared" si="293"/>
        <v>117300</v>
      </c>
      <c r="Z1453" s="25">
        <f>MAX(0,X1453*(1+inputs!$B$33)-MAX(0,inputs!$B$31*(Y1453-inputs!$B$30)))</f>
        <v>16389.748186992969</v>
      </c>
      <c r="AA1453" s="25">
        <f>MAX(0,Y1453*(1+inputs!$B$33)-MAX(0,inputs!$B$31*(Z1453-inputs!$B$30)))</f>
        <v>119059.49999999999</v>
      </c>
      <c r="AB1453" s="26">
        <f t="shared" si="294"/>
        <v>145100</v>
      </c>
      <c r="AC1453" s="25">
        <f>MAX(0,AA1453*(1+inputs!$B$33)-MAX(0,inputs!$B$31*(AB1453-inputs!$B$30)))</f>
        <v>109602.95249999997</v>
      </c>
      <c r="AD1453" s="26">
        <f>IF(inputs!$B$27="YES",MAX(0,inputs!$B$31*(AB1453-inputs!$B$30)),0)</f>
        <v>0</v>
      </c>
      <c r="AE1453" s="3">
        <f t="shared" si="295"/>
        <v>61026.05</v>
      </c>
      <c r="AF1453" s="1">
        <f t="shared" si="298"/>
        <v>0.47</v>
      </c>
      <c r="AG1453" s="8">
        <f t="shared" si="296"/>
        <v>84073.95</v>
      </c>
    </row>
    <row r="1454" spans="1:33" x14ac:dyDescent="0.2">
      <c r="A1454" s="11">
        <f t="shared" si="297"/>
        <v>145200</v>
      </c>
      <c r="B1454" s="15">
        <f>inputs!$C$3-MAX(0,MIN((calculations!A1454-inputs!$B$8)*0.5,inputs!$C$3))+IF(AND(inputs!$B$23="YES",A1454&lt;=inputs!$B$25),inputs!$B$24,0)</f>
        <v>0</v>
      </c>
      <c r="C1454" s="15">
        <f>MAX(0,MIN(A1454-B1454,inputs!$C$4)*inputs!$B$3)</f>
        <v>7540.2000000000007</v>
      </c>
      <c r="D1454" s="16">
        <f>MAX(0,(MIN(A1454,inputs!$C$5)-(inputs!$C$4+B1454))*inputs!$B$4)</f>
        <v>34975.599999999999</v>
      </c>
      <c r="E1454" s="16">
        <f>MAX(0, (calculations!A1454-inputs!$C$5)*inputs!$B$5)</f>
        <v>9027</v>
      </c>
      <c r="F1454" s="19">
        <f>MAX(0,inputs!$B$13*(MIN(calculations!A1454,inputs!$C$14)-inputs!$C$13))+MAX(0,inputs!$B$14*(calculations!A1454-inputs!$C$14))</f>
        <v>6893.85</v>
      </c>
      <c r="G1454" s="22">
        <f>MAX(MIN((calculations!A1454-inputs!$B$21)/10000,100%),0) * inputs!$B$18</f>
        <v>2636.4</v>
      </c>
      <c r="H1454" s="22">
        <f>IF(AND(inputs!$B$35="YES", calculations!A1454&gt;=inputs!$B$36,calculations!A1454&lt;inputs!$B$37),inputs!$B$38*MIN(2,inputs!$B$17),0)</f>
        <v>0</v>
      </c>
      <c r="I1454" s="25">
        <f>MIN(inputs!$B$32,A1454)</f>
        <v>20000</v>
      </c>
      <c r="J1454" s="25">
        <f>inputs!$B$29*(1+inputs!$B$33)-MAX(0,inputs!$B$31*(I1454-inputs!$B$30))</f>
        <v>46486.999999999993</v>
      </c>
      <c r="K1454" s="26">
        <f t="shared" si="286"/>
        <v>20000</v>
      </c>
      <c r="L1454" s="25">
        <f>MAX(0,J1454*(1+inputs!$B$33)-MAX(0,inputs!$B$31*(K1454-inputs!$B$30)))</f>
        <v>47184.304999999986</v>
      </c>
      <c r="M1454" s="26">
        <f t="shared" si="287"/>
        <v>33911.111111111109</v>
      </c>
      <c r="N1454" s="25">
        <f>MAX(0,L1454*(1+inputs!$B$33)-MAX(0,inputs!$B$31*(M1454-inputs!$B$30)))</f>
        <v>46656.629574999977</v>
      </c>
      <c r="O1454" s="26">
        <f t="shared" si="288"/>
        <v>47822.222222222219</v>
      </c>
      <c r="P1454" s="25">
        <f>MAX(0,N1454*(1+inputs!$B$33)-MAX(0,inputs!$B$31*(O1454-inputs!$B$30)))</f>
        <v>44869.039018624972</v>
      </c>
      <c r="Q1454" s="26">
        <f t="shared" si="289"/>
        <v>61733.333333333336</v>
      </c>
      <c r="R1454" s="25">
        <f>MAX(0,P1454*(1+inputs!$B$33)-MAX(0,inputs!$B$31*(Q1454-inputs!$B$30)))</f>
        <v>41802.634603904342</v>
      </c>
      <c r="S1454" s="26">
        <f t="shared" si="290"/>
        <v>75644.444444444438</v>
      </c>
      <c r="T1454" s="25">
        <f>MAX(0,R1454*(1+inputs!$B$33)-MAX(0,inputs!$B$31*(S1454-inputs!$B$30)))</f>
        <v>37438.234122962902</v>
      </c>
      <c r="U1454" s="26">
        <f t="shared" si="291"/>
        <v>89555.555555555562</v>
      </c>
      <c r="V1454" s="25">
        <f>MAX(0,T1454*(1+inputs!$B$33)-MAX(0,inputs!$B$31*(U1454-inputs!$B$30)))</f>
        <v>31756.367634807342</v>
      </c>
      <c r="W1454" s="26">
        <f t="shared" si="292"/>
        <v>103466.66666666667</v>
      </c>
      <c r="X1454" s="25">
        <f>MAX(0,V1454*(1+inputs!$B$33)-MAX(0,inputs!$B$31*(W1454-inputs!$B$30)))</f>
        <v>24737.273149329449</v>
      </c>
      <c r="Y1454" s="26">
        <f t="shared" si="293"/>
        <v>117377.77777777778</v>
      </c>
      <c r="Z1454" s="25">
        <f>MAX(0,X1454*(1+inputs!$B$33)-MAX(0,inputs!$B$31*(Y1454-inputs!$B$30)))</f>
        <v>16360.892246569389</v>
      </c>
      <c r="AA1454" s="25">
        <f>MAX(0,Y1454*(1+inputs!$B$33)-MAX(0,inputs!$B$31*(Z1454-inputs!$B$30)))</f>
        <v>119138.44444444444</v>
      </c>
      <c r="AB1454" s="26">
        <f t="shared" si="294"/>
        <v>145200</v>
      </c>
      <c r="AC1454" s="25">
        <f>MAX(0,AA1454*(1+inputs!$B$33)-MAX(0,inputs!$B$31*(AB1454-inputs!$B$30)))</f>
        <v>109674.0811111111</v>
      </c>
      <c r="AD1454" s="26">
        <f>IF(inputs!$B$27="YES",MAX(0,inputs!$B$31*(AB1454-inputs!$B$30)),0)</f>
        <v>0</v>
      </c>
      <c r="AE1454" s="3">
        <f t="shared" si="295"/>
        <v>61073.05</v>
      </c>
      <c r="AF1454" s="1">
        <f t="shared" si="298"/>
        <v>0.47</v>
      </c>
      <c r="AG1454" s="8">
        <f t="shared" si="296"/>
        <v>84126.95</v>
      </c>
    </row>
    <row r="1455" spans="1:33" x14ac:dyDescent="0.2">
      <c r="A1455" s="11">
        <f t="shared" si="297"/>
        <v>145300</v>
      </c>
      <c r="B1455" s="15">
        <f>inputs!$C$3-MAX(0,MIN((calculations!A1455-inputs!$B$8)*0.5,inputs!$C$3))+IF(AND(inputs!$B$23="YES",A1455&lt;=inputs!$B$25),inputs!$B$24,0)</f>
        <v>0</v>
      </c>
      <c r="C1455" s="15">
        <f>MAX(0,MIN(A1455-B1455,inputs!$C$4)*inputs!$B$3)</f>
        <v>7540.2000000000007</v>
      </c>
      <c r="D1455" s="16">
        <f>MAX(0,(MIN(A1455,inputs!$C$5)-(inputs!$C$4+B1455))*inputs!$B$4)</f>
        <v>34975.599999999999</v>
      </c>
      <c r="E1455" s="16">
        <f>MAX(0, (calculations!A1455-inputs!$C$5)*inputs!$B$5)</f>
        <v>9072</v>
      </c>
      <c r="F1455" s="19">
        <f>MAX(0,inputs!$B$13*(MIN(calculations!A1455,inputs!$C$14)-inputs!$C$13))+MAX(0,inputs!$B$14*(calculations!A1455-inputs!$C$14))</f>
        <v>6895.85</v>
      </c>
      <c r="G1455" s="22">
        <f>MAX(MIN((calculations!A1455-inputs!$B$21)/10000,100%),0) * inputs!$B$18</f>
        <v>2636.4</v>
      </c>
      <c r="H1455" s="22">
        <f>IF(AND(inputs!$B$35="YES", calculations!A1455&gt;=inputs!$B$36,calculations!A1455&lt;inputs!$B$37),inputs!$B$38*MIN(2,inputs!$B$17),0)</f>
        <v>0</v>
      </c>
      <c r="I1455" s="25">
        <f>MIN(inputs!$B$32,A1455)</f>
        <v>20000</v>
      </c>
      <c r="J1455" s="25">
        <f>inputs!$B$29*(1+inputs!$B$33)-MAX(0,inputs!$B$31*(I1455-inputs!$B$30))</f>
        <v>46486.999999999993</v>
      </c>
      <c r="K1455" s="26">
        <f t="shared" si="286"/>
        <v>20000</v>
      </c>
      <c r="L1455" s="25">
        <f>MAX(0,J1455*(1+inputs!$B$33)-MAX(0,inputs!$B$31*(K1455-inputs!$B$30)))</f>
        <v>47184.304999999986</v>
      </c>
      <c r="M1455" s="26">
        <f t="shared" si="287"/>
        <v>33922.222222222219</v>
      </c>
      <c r="N1455" s="25">
        <f>MAX(0,L1455*(1+inputs!$B$33)-MAX(0,inputs!$B$31*(M1455-inputs!$B$30)))</f>
        <v>46655.629574999977</v>
      </c>
      <c r="O1455" s="26">
        <f t="shared" si="288"/>
        <v>47844.444444444445</v>
      </c>
      <c r="P1455" s="25">
        <f>MAX(0,N1455*(1+inputs!$B$33)-MAX(0,inputs!$B$31*(O1455-inputs!$B$30)))</f>
        <v>44866.024018624972</v>
      </c>
      <c r="Q1455" s="26">
        <f t="shared" si="289"/>
        <v>61766.666666666664</v>
      </c>
      <c r="R1455" s="25">
        <f>MAX(0,P1455*(1+inputs!$B$33)-MAX(0,inputs!$B$31*(Q1455-inputs!$B$30)))</f>
        <v>41796.574378904341</v>
      </c>
      <c r="S1455" s="26">
        <f t="shared" si="290"/>
        <v>75688.888888888891</v>
      </c>
      <c r="T1455" s="25">
        <f>MAX(0,R1455*(1+inputs!$B$33)-MAX(0,inputs!$B$31*(S1455-inputs!$B$30)))</f>
        <v>37428.082994587901</v>
      </c>
      <c r="U1455" s="26">
        <f t="shared" si="291"/>
        <v>89611.111111111109</v>
      </c>
      <c r="V1455" s="25">
        <f>MAX(0,T1455*(1+inputs!$B$33)-MAX(0,inputs!$B$31*(U1455-inputs!$B$30)))</f>
        <v>31741.064239506715</v>
      </c>
      <c r="W1455" s="26">
        <f t="shared" si="292"/>
        <v>103533.33333333333</v>
      </c>
      <c r="X1455" s="25">
        <f>MAX(0,V1455*(1+inputs!$B$33)-MAX(0,inputs!$B$31*(W1455-inputs!$B$30)))</f>
        <v>24715.740203099314</v>
      </c>
      <c r="Y1455" s="26">
        <f t="shared" si="293"/>
        <v>117455.55555555556</v>
      </c>
      <c r="Z1455" s="25">
        <f>MAX(0,X1455*(1+inputs!$B$33)-MAX(0,inputs!$B$31*(Y1455-inputs!$B$30)))</f>
        <v>16332.036306145803</v>
      </c>
      <c r="AA1455" s="25">
        <f>MAX(0,Y1455*(1+inputs!$B$33)-MAX(0,inputs!$B$31*(Z1455-inputs!$B$30)))</f>
        <v>119217.38888888889</v>
      </c>
      <c r="AB1455" s="26">
        <f t="shared" si="294"/>
        <v>145300</v>
      </c>
      <c r="AC1455" s="25">
        <f>MAX(0,AA1455*(1+inputs!$B$33)-MAX(0,inputs!$B$31*(AB1455-inputs!$B$30)))</f>
        <v>109745.20972222221</v>
      </c>
      <c r="AD1455" s="26">
        <f>IF(inputs!$B$27="YES",MAX(0,inputs!$B$31*(AB1455-inputs!$B$30)),0)</f>
        <v>0</v>
      </c>
      <c r="AE1455" s="3">
        <f t="shared" si="295"/>
        <v>61120.05</v>
      </c>
      <c r="AF1455" s="1">
        <f t="shared" si="298"/>
        <v>0.47</v>
      </c>
      <c r="AG1455" s="8">
        <f t="shared" si="296"/>
        <v>84179.95</v>
      </c>
    </row>
    <row r="1456" spans="1:33" x14ac:dyDescent="0.2">
      <c r="A1456" s="11">
        <f t="shared" si="297"/>
        <v>145400</v>
      </c>
      <c r="B1456" s="15">
        <f>inputs!$C$3-MAX(0,MIN((calculations!A1456-inputs!$B$8)*0.5,inputs!$C$3))+IF(AND(inputs!$B$23="YES",A1456&lt;=inputs!$B$25),inputs!$B$24,0)</f>
        <v>0</v>
      </c>
      <c r="C1456" s="15">
        <f>MAX(0,MIN(A1456-B1456,inputs!$C$4)*inputs!$B$3)</f>
        <v>7540.2000000000007</v>
      </c>
      <c r="D1456" s="16">
        <f>MAX(0,(MIN(A1456,inputs!$C$5)-(inputs!$C$4+B1456))*inputs!$B$4)</f>
        <v>34975.599999999999</v>
      </c>
      <c r="E1456" s="16">
        <f>MAX(0, (calculations!A1456-inputs!$C$5)*inputs!$B$5)</f>
        <v>9117</v>
      </c>
      <c r="F1456" s="19">
        <f>MAX(0,inputs!$B$13*(MIN(calculations!A1456,inputs!$C$14)-inputs!$C$13))+MAX(0,inputs!$B$14*(calculations!A1456-inputs!$C$14))</f>
        <v>6897.85</v>
      </c>
      <c r="G1456" s="22">
        <f>MAX(MIN((calculations!A1456-inputs!$B$21)/10000,100%),0) * inputs!$B$18</f>
        <v>2636.4</v>
      </c>
      <c r="H1456" s="22">
        <f>IF(AND(inputs!$B$35="YES", calculations!A1456&gt;=inputs!$B$36,calculations!A1456&lt;inputs!$B$37),inputs!$B$38*MIN(2,inputs!$B$17),0)</f>
        <v>0</v>
      </c>
      <c r="I1456" s="25">
        <f>MIN(inputs!$B$32,A1456)</f>
        <v>20000</v>
      </c>
      <c r="J1456" s="25">
        <f>inputs!$B$29*(1+inputs!$B$33)-MAX(0,inputs!$B$31*(I1456-inputs!$B$30))</f>
        <v>46486.999999999993</v>
      </c>
      <c r="K1456" s="26">
        <f t="shared" si="286"/>
        <v>20000</v>
      </c>
      <c r="L1456" s="25">
        <f>MAX(0,J1456*(1+inputs!$B$33)-MAX(0,inputs!$B$31*(K1456-inputs!$B$30)))</f>
        <v>47184.304999999986</v>
      </c>
      <c r="M1456" s="26">
        <f t="shared" si="287"/>
        <v>33933.333333333336</v>
      </c>
      <c r="N1456" s="25">
        <f>MAX(0,L1456*(1+inputs!$B$33)-MAX(0,inputs!$B$31*(M1456-inputs!$B$30)))</f>
        <v>46654.629574999977</v>
      </c>
      <c r="O1456" s="26">
        <f t="shared" si="288"/>
        <v>47866.666666666672</v>
      </c>
      <c r="P1456" s="25">
        <f>MAX(0,N1456*(1+inputs!$B$33)-MAX(0,inputs!$B$31*(O1456-inputs!$B$30)))</f>
        <v>44863.009018624973</v>
      </c>
      <c r="Q1456" s="26">
        <f t="shared" si="289"/>
        <v>61800</v>
      </c>
      <c r="R1456" s="25">
        <f>MAX(0,P1456*(1+inputs!$B$33)-MAX(0,inputs!$B$31*(Q1456-inputs!$B$30)))</f>
        <v>41790.51415390434</v>
      </c>
      <c r="S1456" s="26">
        <f t="shared" si="290"/>
        <v>75733.333333333343</v>
      </c>
      <c r="T1456" s="25">
        <f>MAX(0,R1456*(1+inputs!$B$33)-MAX(0,inputs!$B$31*(S1456-inputs!$B$30)))</f>
        <v>37417.931866212901</v>
      </c>
      <c r="U1456" s="26">
        <f t="shared" si="291"/>
        <v>89666.666666666672</v>
      </c>
      <c r="V1456" s="25">
        <f>MAX(0,T1456*(1+inputs!$B$33)-MAX(0,inputs!$B$31*(U1456-inputs!$B$30)))</f>
        <v>31725.760844206088</v>
      </c>
      <c r="W1456" s="26">
        <f t="shared" si="292"/>
        <v>103600</v>
      </c>
      <c r="X1456" s="25">
        <f>MAX(0,V1456*(1+inputs!$B$33)-MAX(0,inputs!$B$31*(W1456-inputs!$B$30)))</f>
        <v>24694.207256869176</v>
      </c>
      <c r="Y1456" s="26">
        <f t="shared" si="293"/>
        <v>117533.33333333333</v>
      </c>
      <c r="Z1456" s="25">
        <f>MAX(0,X1456*(1+inputs!$B$33)-MAX(0,inputs!$B$31*(Y1456-inputs!$B$30)))</f>
        <v>16303.180365722212</v>
      </c>
      <c r="AA1456" s="25">
        <f>MAX(0,Y1456*(1+inputs!$B$33)-MAX(0,inputs!$B$31*(Z1456-inputs!$B$30)))</f>
        <v>119296.33333333331</v>
      </c>
      <c r="AB1456" s="26">
        <f t="shared" si="294"/>
        <v>145400</v>
      </c>
      <c r="AC1456" s="25">
        <f>MAX(0,AA1456*(1+inputs!$B$33)-MAX(0,inputs!$B$31*(AB1456-inputs!$B$30)))</f>
        <v>109816.3383333333</v>
      </c>
      <c r="AD1456" s="26">
        <f>IF(inputs!$B$27="YES",MAX(0,inputs!$B$31*(AB1456-inputs!$B$30)),0)</f>
        <v>0</v>
      </c>
      <c r="AE1456" s="3">
        <f t="shared" si="295"/>
        <v>61167.05</v>
      </c>
      <c r="AF1456" s="1">
        <f t="shared" si="298"/>
        <v>0.47</v>
      </c>
      <c r="AG1456" s="8">
        <f t="shared" si="296"/>
        <v>84232.95</v>
      </c>
    </row>
    <row r="1457" spans="1:33" x14ac:dyDescent="0.2">
      <c r="A1457" s="11">
        <f t="shared" si="297"/>
        <v>145500</v>
      </c>
      <c r="B1457" s="15">
        <f>inputs!$C$3-MAX(0,MIN((calculations!A1457-inputs!$B$8)*0.5,inputs!$C$3))+IF(AND(inputs!$B$23="YES",A1457&lt;=inputs!$B$25),inputs!$B$24,0)</f>
        <v>0</v>
      </c>
      <c r="C1457" s="15">
        <f>MAX(0,MIN(A1457-B1457,inputs!$C$4)*inputs!$B$3)</f>
        <v>7540.2000000000007</v>
      </c>
      <c r="D1457" s="16">
        <f>MAX(0,(MIN(A1457,inputs!$C$5)-(inputs!$C$4+B1457))*inputs!$B$4)</f>
        <v>34975.599999999999</v>
      </c>
      <c r="E1457" s="16">
        <f>MAX(0, (calculations!A1457-inputs!$C$5)*inputs!$B$5)</f>
        <v>9162</v>
      </c>
      <c r="F1457" s="19">
        <f>MAX(0,inputs!$B$13*(MIN(calculations!A1457,inputs!$C$14)-inputs!$C$13))+MAX(0,inputs!$B$14*(calculations!A1457-inputs!$C$14))</f>
        <v>6899.85</v>
      </c>
      <c r="G1457" s="22">
        <f>MAX(MIN((calculations!A1457-inputs!$B$21)/10000,100%),0) * inputs!$B$18</f>
        <v>2636.4</v>
      </c>
      <c r="H1457" s="22">
        <f>IF(AND(inputs!$B$35="YES", calculations!A1457&gt;=inputs!$B$36,calculations!A1457&lt;inputs!$B$37),inputs!$B$38*MIN(2,inputs!$B$17),0)</f>
        <v>0</v>
      </c>
      <c r="I1457" s="25">
        <f>MIN(inputs!$B$32,A1457)</f>
        <v>20000</v>
      </c>
      <c r="J1457" s="25">
        <f>inputs!$B$29*(1+inputs!$B$33)-MAX(0,inputs!$B$31*(I1457-inputs!$B$30))</f>
        <v>46486.999999999993</v>
      </c>
      <c r="K1457" s="26">
        <f t="shared" si="286"/>
        <v>20000</v>
      </c>
      <c r="L1457" s="25">
        <f>MAX(0,J1457*(1+inputs!$B$33)-MAX(0,inputs!$B$31*(K1457-inputs!$B$30)))</f>
        <v>47184.304999999986</v>
      </c>
      <c r="M1457" s="26">
        <f t="shared" si="287"/>
        <v>33944.444444444445</v>
      </c>
      <c r="N1457" s="25">
        <f>MAX(0,L1457*(1+inputs!$B$33)-MAX(0,inputs!$B$31*(M1457-inputs!$B$30)))</f>
        <v>46653.629574999977</v>
      </c>
      <c r="O1457" s="26">
        <f t="shared" si="288"/>
        <v>47888.888888888891</v>
      </c>
      <c r="P1457" s="25">
        <f>MAX(0,N1457*(1+inputs!$B$33)-MAX(0,inputs!$B$31*(O1457-inputs!$B$30)))</f>
        <v>44859.994018624973</v>
      </c>
      <c r="Q1457" s="26">
        <f t="shared" si="289"/>
        <v>61833.333333333336</v>
      </c>
      <c r="R1457" s="25">
        <f>MAX(0,P1457*(1+inputs!$B$33)-MAX(0,inputs!$B$31*(Q1457-inputs!$B$30)))</f>
        <v>41784.453928904339</v>
      </c>
      <c r="S1457" s="26">
        <f t="shared" si="290"/>
        <v>75777.777777777781</v>
      </c>
      <c r="T1457" s="25">
        <f>MAX(0,R1457*(1+inputs!$B$33)-MAX(0,inputs!$B$31*(S1457-inputs!$B$30)))</f>
        <v>37407.7807378379</v>
      </c>
      <c r="U1457" s="26">
        <f t="shared" si="291"/>
        <v>89722.222222222219</v>
      </c>
      <c r="V1457" s="25">
        <f>MAX(0,T1457*(1+inputs!$B$33)-MAX(0,inputs!$B$31*(U1457-inputs!$B$30)))</f>
        <v>31710.457448905468</v>
      </c>
      <c r="W1457" s="26">
        <f t="shared" si="292"/>
        <v>103666.66666666667</v>
      </c>
      <c r="X1457" s="25">
        <f>MAX(0,V1457*(1+inputs!$B$33)-MAX(0,inputs!$B$31*(W1457-inputs!$B$30)))</f>
        <v>24672.67431063905</v>
      </c>
      <c r="Y1457" s="26">
        <f t="shared" si="293"/>
        <v>117611.11111111111</v>
      </c>
      <c r="Z1457" s="25">
        <f>MAX(0,X1457*(1+inputs!$B$33)-MAX(0,inputs!$B$31*(Y1457-inputs!$B$30)))</f>
        <v>16274.324425298633</v>
      </c>
      <c r="AA1457" s="25">
        <f>MAX(0,Y1457*(1+inputs!$B$33)-MAX(0,inputs!$B$31*(Z1457-inputs!$B$30)))</f>
        <v>119375.27777777777</v>
      </c>
      <c r="AB1457" s="26">
        <f t="shared" si="294"/>
        <v>145500</v>
      </c>
      <c r="AC1457" s="25">
        <f>MAX(0,AA1457*(1+inputs!$B$33)-MAX(0,inputs!$B$31*(AB1457-inputs!$B$30)))</f>
        <v>109887.46694444442</v>
      </c>
      <c r="AD1457" s="26">
        <f>IF(inputs!$B$27="YES",MAX(0,inputs!$B$31*(AB1457-inputs!$B$30)),0)</f>
        <v>0</v>
      </c>
      <c r="AE1457" s="3">
        <f t="shared" si="295"/>
        <v>61214.05</v>
      </c>
      <c r="AF1457" s="1">
        <f t="shared" si="298"/>
        <v>0.47</v>
      </c>
      <c r="AG1457" s="8">
        <f t="shared" si="296"/>
        <v>84285.95</v>
      </c>
    </row>
    <row r="1458" spans="1:33" x14ac:dyDescent="0.2">
      <c r="A1458" s="11">
        <f t="shared" si="297"/>
        <v>145600</v>
      </c>
      <c r="B1458" s="15">
        <f>inputs!$C$3-MAX(0,MIN((calculations!A1458-inputs!$B$8)*0.5,inputs!$C$3))+IF(AND(inputs!$B$23="YES",A1458&lt;=inputs!$B$25),inputs!$B$24,0)</f>
        <v>0</v>
      </c>
      <c r="C1458" s="15">
        <f>MAX(0,MIN(A1458-B1458,inputs!$C$4)*inputs!$B$3)</f>
        <v>7540.2000000000007</v>
      </c>
      <c r="D1458" s="16">
        <f>MAX(0,(MIN(A1458,inputs!$C$5)-(inputs!$C$4+B1458))*inputs!$B$4)</f>
        <v>34975.599999999999</v>
      </c>
      <c r="E1458" s="16">
        <f>MAX(0, (calculations!A1458-inputs!$C$5)*inputs!$B$5)</f>
        <v>9207</v>
      </c>
      <c r="F1458" s="19">
        <f>MAX(0,inputs!$B$13*(MIN(calculations!A1458,inputs!$C$14)-inputs!$C$13))+MAX(0,inputs!$B$14*(calculations!A1458-inputs!$C$14))</f>
        <v>6901.85</v>
      </c>
      <c r="G1458" s="22">
        <f>MAX(MIN((calculations!A1458-inputs!$B$21)/10000,100%),0) * inputs!$B$18</f>
        <v>2636.4</v>
      </c>
      <c r="H1458" s="22">
        <f>IF(AND(inputs!$B$35="YES", calculations!A1458&gt;=inputs!$B$36,calculations!A1458&lt;inputs!$B$37),inputs!$B$38*MIN(2,inputs!$B$17),0)</f>
        <v>0</v>
      </c>
      <c r="I1458" s="25">
        <f>MIN(inputs!$B$32,A1458)</f>
        <v>20000</v>
      </c>
      <c r="J1458" s="25">
        <f>inputs!$B$29*(1+inputs!$B$33)-MAX(0,inputs!$B$31*(I1458-inputs!$B$30))</f>
        <v>46486.999999999993</v>
      </c>
      <c r="K1458" s="26">
        <f t="shared" si="286"/>
        <v>20000</v>
      </c>
      <c r="L1458" s="25">
        <f>MAX(0,J1458*(1+inputs!$B$33)-MAX(0,inputs!$B$31*(K1458-inputs!$B$30)))</f>
        <v>47184.304999999986</v>
      </c>
      <c r="M1458" s="26">
        <f t="shared" si="287"/>
        <v>33955.555555555555</v>
      </c>
      <c r="N1458" s="25">
        <f>MAX(0,L1458*(1+inputs!$B$33)-MAX(0,inputs!$B$31*(M1458-inputs!$B$30)))</f>
        <v>46652.629574999977</v>
      </c>
      <c r="O1458" s="26">
        <f t="shared" si="288"/>
        <v>47911.111111111109</v>
      </c>
      <c r="P1458" s="25">
        <f>MAX(0,N1458*(1+inputs!$B$33)-MAX(0,inputs!$B$31*(O1458-inputs!$B$30)))</f>
        <v>44856.979018624967</v>
      </c>
      <c r="Q1458" s="26">
        <f t="shared" si="289"/>
        <v>61866.666666666664</v>
      </c>
      <c r="R1458" s="25">
        <f>MAX(0,P1458*(1+inputs!$B$33)-MAX(0,inputs!$B$31*(Q1458-inputs!$B$30)))</f>
        <v>41778.393703904338</v>
      </c>
      <c r="S1458" s="26">
        <f t="shared" si="290"/>
        <v>75822.222222222219</v>
      </c>
      <c r="T1458" s="25">
        <f>MAX(0,R1458*(1+inputs!$B$33)-MAX(0,inputs!$B$31*(S1458-inputs!$B$30)))</f>
        <v>37397.6296094629</v>
      </c>
      <c r="U1458" s="26">
        <f t="shared" si="291"/>
        <v>89777.777777777781</v>
      </c>
      <c r="V1458" s="25">
        <f>MAX(0,T1458*(1+inputs!$B$33)-MAX(0,inputs!$B$31*(U1458-inputs!$B$30)))</f>
        <v>31695.154053604834</v>
      </c>
      <c r="W1458" s="26">
        <f t="shared" si="292"/>
        <v>103733.33333333333</v>
      </c>
      <c r="X1458" s="25">
        <f>MAX(0,V1458*(1+inputs!$B$33)-MAX(0,inputs!$B$31*(W1458-inputs!$B$30)))</f>
        <v>24651.141364408904</v>
      </c>
      <c r="Y1458" s="26">
        <f t="shared" si="293"/>
        <v>117688.88888888889</v>
      </c>
      <c r="Z1458" s="25">
        <f>MAX(0,X1458*(1+inputs!$B$33)-MAX(0,inputs!$B$31*(Y1458-inputs!$B$30)))</f>
        <v>16245.468484875035</v>
      </c>
      <c r="AA1458" s="25">
        <f>MAX(0,Y1458*(1+inputs!$B$33)-MAX(0,inputs!$B$31*(Z1458-inputs!$B$30)))</f>
        <v>119454.22222222222</v>
      </c>
      <c r="AB1458" s="26">
        <f t="shared" si="294"/>
        <v>145600</v>
      </c>
      <c r="AC1458" s="25">
        <f>MAX(0,AA1458*(1+inputs!$B$33)-MAX(0,inputs!$B$31*(AB1458-inputs!$B$30)))</f>
        <v>109958.59555555554</v>
      </c>
      <c r="AD1458" s="26">
        <f>IF(inputs!$B$27="YES",MAX(0,inputs!$B$31*(AB1458-inputs!$B$30)),0)</f>
        <v>0</v>
      </c>
      <c r="AE1458" s="3">
        <f t="shared" si="295"/>
        <v>61261.05</v>
      </c>
      <c r="AF1458" s="1">
        <f t="shared" si="298"/>
        <v>0.47</v>
      </c>
      <c r="AG1458" s="8">
        <f t="shared" si="296"/>
        <v>84338.95</v>
      </c>
    </row>
    <row r="1459" spans="1:33" x14ac:dyDescent="0.2">
      <c r="A1459" s="11">
        <f t="shared" si="297"/>
        <v>145700</v>
      </c>
      <c r="B1459" s="15">
        <f>inputs!$C$3-MAX(0,MIN((calculations!A1459-inputs!$B$8)*0.5,inputs!$C$3))+IF(AND(inputs!$B$23="YES",A1459&lt;=inputs!$B$25),inputs!$B$24,0)</f>
        <v>0</v>
      </c>
      <c r="C1459" s="15">
        <f>MAX(0,MIN(A1459-B1459,inputs!$C$4)*inputs!$B$3)</f>
        <v>7540.2000000000007</v>
      </c>
      <c r="D1459" s="16">
        <f>MAX(0,(MIN(A1459,inputs!$C$5)-(inputs!$C$4+B1459))*inputs!$B$4)</f>
        <v>34975.599999999999</v>
      </c>
      <c r="E1459" s="16">
        <f>MAX(0, (calculations!A1459-inputs!$C$5)*inputs!$B$5)</f>
        <v>9252</v>
      </c>
      <c r="F1459" s="19">
        <f>MAX(0,inputs!$B$13*(MIN(calculations!A1459,inputs!$C$14)-inputs!$C$13))+MAX(0,inputs!$B$14*(calculations!A1459-inputs!$C$14))</f>
        <v>6903.85</v>
      </c>
      <c r="G1459" s="22">
        <f>MAX(MIN((calculations!A1459-inputs!$B$21)/10000,100%),0) * inputs!$B$18</f>
        <v>2636.4</v>
      </c>
      <c r="H1459" s="22">
        <f>IF(AND(inputs!$B$35="YES", calculations!A1459&gt;=inputs!$B$36,calculations!A1459&lt;inputs!$B$37),inputs!$B$38*MIN(2,inputs!$B$17),0)</f>
        <v>0</v>
      </c>
      <c r="I1459" s="25">
        <f>MIN(inputs!$B$32,A1459)</f>
        <v>20000</v>
      </c>
      <c r="J1459" s="25">
        <f>inputs!$B$29*(1+inputs!$B$33)-MAX(0,inputs!$B$31*(I1459-inputs!$B$30))</f>
        <v>46486.999999999993</v>
      </c>
      <c r="K1459" s="26">
        <f t="shared" si="286"/>
        <v>20000</v>
      </c>
      <c r="L1459" s="25">
        <f>MAX(0,J1459*(1+inputs!$B$33)-MAX(0,inputs!$B$31*(K1459-inputs!$B$30)))</f>
        <v>47184.304999999986</v>
      </c>
      <c r="M1459" s="26">
        <f t="shared" si="287"/>
        <v>33966.666666666664</v>
      </c>
      <c r="N1459" s="25">
        <f>MAX(0,L1459*(1+inputs!$B$33)-MAX(0,inputs!$B$31*(M1459-inputs!$B$30)))</f>
        <v>46651.629574999977</v>
      </c>
      <c r="O1459" s="26">
        <f t="shared" si="288"/>
        <v>47933.333333333328</v>
      </c>
      <c r="P1459" s="25">
        <f>MAX(0,N1459*(1+inputs!$B$33)-MAX(0,inputs!$B$31*(O1459-inputs!$B$30)))</f>
        <v>44853.964018624967</v>
      </c>
      <c r="Q1459" s="26">
        <f t="shared" si="289"/>
        <v>61900</v>
      </c>
      <c r="R1459" s="25">
        <f>MAX(0,P1459*(1+inputs!$B$33)-MAX(0,inputs!$B$31*(Q1459-inputs!$B$30)))</f>
        <v>41772.333478904337</v>
      </c>
      <c r="S1459" s="26">
        <f t="shared" si="290"/>
        <v>75866.666666666657</v>
      </c>
      <c r="T1459" s="25">
        <f>MAX(0,R1459*(1+inputs!$B$33)-MAX(0,inputs!$B$31*(S1459-inputs!$B$30)))</f>
        <v>37387.478481087892</v>
      </c>
      <c r="U1459" s="26">
        <f t="shared" si="291"/>
        <v>89833.333333333328</v>
      </c>
      <c r="V1459" s="25">
        <f>MAX(0,T1459*(1+inputs!$B$33)-MAX(0,inputs!$B$31*(U1459-inputs!$B$30)))</f>
        <v>31679.850658304207</v>
      </c>
      <c r="W1459" s="26">
        <f t="shared" si="292"/>
        <v>103800</v>
      </c>
      <c r="X1459" s="25">
        <f>MAX(0,V1459*(1+inputs!$B$33)-MAX(0,inputs!$B$31*(W1459-inputs!$B$30)))</f>
        <v>24629.60841817877</v>
      </c>
      <c r="Y1459" s="26">
        <f t="shared" si="293"/>
        <v>117766.66666666667</v>
      </c>
      <c r="Z1459" s="25">
        <f>MAX(0,X1459*(1+inputs!$B$33)-MAX(0,inputs!$B$31*(Y1459-inputs!$B$30)))</f>
        <v>16216.612544451449</v>
      </c>
      <c r="AA1459" s="25">
        <f>MAX(0,Y1459*(1+inputs!$B$33)-MAX(0,inputs!$B$31*(Z1459-inputs!$B$30)))</f>
        <v>119533.16666666666</v>
      </c>
      <c r="AB1459" s="26">
        <f t="shared" si="294"/>
        <v>145700</v>
      </c>
      <c r="AC1459" s="25">
        <f>MAX(0,AA1459*(1+inputs!$B$33)-MAX(0,inputs!$B$31*(AB1459-inputs!$B$30)))</f>
        <v>110029.72416666664</v>
      </c>
      <c r="AD1459" s="26">
        <f>IF(inputs!$B$27="YES",MAX(0,inputs!$B$31*(AB1459-inputs!$B$30)),0)</f>
        <v>0</v>
      </c>
      <c r="AE1459" s="3">
        <f t="shared" si="295"/>
        <v>61308.05</v>
      </c>
      <c r="AF1459" s="1">
        <f t="shared" si="298"/>
        <v>0.47</v>
      </c>
      <c r="AG1459" s="8">
        <f t="shared" si="296"/>
        <v>84391.95</v>
      </c>
    </row>
    <row r="1460" spans="1:33" x14ac:dyDescent="0.2">
      <c r="A1460" s="11">
        <f t="shared" si="297"/>
        <v>145800</v>
      </c>
      <c r="B1460" s="15">
        <f>inputs!$C$3-MAX(0,MIN((calculations!A1460-inputs!$B$8)*0.5,inputs!$C$3))+IF(AND(inputs!$B$23="YES",A1460&lt;=inputs!$B$25),inputs!$B$24,0)</f>
        <v>0</v>
      </c>
      <c r="C1460" s="15">
        <f>MAX(0,MIN(A1460-B1460,inputs!$C$4)*inputs!$B$3)</f>
        <v>7540.2000000000007</v>
      </c>
      <c r="D1460" s="16">
        <f>MAX(0,(MIN(A1460,inputs!$C$5)-(inputs!$C$4+B1460))*inputs!$B$4)</f>
        <v>34975.599999999999</v>
      </c>
      <c r="E1460" s="16">
        <f>MAX(0, (calculations!A1460-inputs!$C$5)*inputs!$B$5)</f>
        <v>9297</v>
      </c>
      <c r="F1460" s="19">
        <f>MAX(0,inputs!$B$13*(MIN(calculations!A1460,inputs!$C$14)-inputs!$C$13))+MAX(0,inputs!$B$14*(calculations!A1460-inputs!$C$14))</f>
        <v>6905.85</v>
      </c>
      <c r="G1460" s="22">
        <f>MAX(MIN((calculations!A1460-inputs!$B$21)/10000,100%),0) * inputs!$B$18</f>
        <v>2636.4</v>
      </c>
      <c r="H1460" s="22">
        <f>IF(AND(inputs!$B$35="YES", calculations!A1460&gt;=inputs!$B$36,calculations!A1460&lt;inputs!$B$37),inputs!$B$38*MIN(2,inputs!$B$17),0)</f>
        <v>0</v>
      </c>
      <c r="I1460" s="25">
        <f>MIN(inputs!$B$32,A1460)</f>
        <v>20000</v>
      </c>
      <c r="J1460" s="25">
        <f>inputs!$B$29*(1+inputs!$B$33)-MAX(0,inputs!$B$31*(I1460-inputs!$B$30))</f>
        <v>46486.999999999993</v>
      </c>
      <c r="K1460" s="26">
        <f t="shared" si="286"/>
        <v>20000</v>
      </c>
      <c r="L1460" s="25">
        <f>MAX(0,J1460*(1+inputs!$B$33)-MAX(0,inputs!$B$31*(K1460-inputs!$B$30)))</f>
        <v>47184.304999999986</v>
      </c>
      <c r="M1460" s="26">
        <f t="shared" si="287"/>
        <v>33977.777777777781</v>
      </c>
      <c r="N1460" s="25">
        <f>MAX(0,L1460*(1+inputs!$B$33)-MAX(0,inputs!$B$31*(M1460-inputs!$B$30)))</f>
        <v>46650.629574999977</v>
      </c>
      <c r="O1460" s="26">
        <f t="shared" si="288"/>
        <v>47955.555555555555</v>
      </c>
      <c r="P1460" s="25">
        <f>MAX(0,N1460*(1+inputs!$B$33)-MAX(0,inputs!$B$31*(O1460-inputs!$B$30)))</f>
        <v>44850.949018624968</v>
      </c>
      <c r="Q1460" s="26">
        <f t="shared" si="289"/>
        <v>61933.333333333336</v>
      </c>
      <c r="R1460" s="25">
        <f>MAX(0,P1460*(1+inputs!$B$33)-MAX(0,inputs!$B$31*(Q1460-inputs!$B$30)))</f>
        <v>41766.273253904335</v>
      </c>
      <c r="S1460" s="26">
        <f t="shared" si="290"/>
        <v>75911.111111111109</v>
      </c>
      <c r="T1460" s="25">
        <f>MAX(0,R1460*(1+inputs!$B$33)-MAX(0,inputs!$B$31*(S1460-inputs!$B$30)))</f>
        <v>37377.327352712891</v>
      </c>
      <c r="U1460" s="26">
        <f t="shared" si="291"/>
        <v>89888.888888888891</v>
      </c>
      <c r="V1460" s="25">
        <f>MAX(0,T1460*(1+inputs!$B$33)-MAX(0,inputs!$B$31*(U1460-inputs!$B$30)))</f>
        <v>31664.547263003584</v>
      </c>
      <c r="W1460" s="26">
        <f t="shared" si="292"/>
        <v>103866.66666666667</v>
      </c>
      <c r="X1460" s="25">
        <f>MAX(0,V1460*(1+inputs!$B$33)-MAX(0,inputs!$B$31*(W1460-inputs!$B$30)))</f>
        <v>24608.075471948636</v>
      </c>
      <c r="Y1460" s="26">
        <f t="shared" si="293"/>
        <v>117844.44444444444</v>
      </c>
      <c r="Z1460" s="25">
        <f>MAX(0,X1460*(1+inputs!$B$33)-MAX(0,inputs!$B$31*(Y1460-inputs!$B$30)))</f>
        <v>16187.756604027865</v>
      </c>
      <c r="AA1460" s="25">
        <f>MAX(0,Y1460*(1+inputs!$B$33)-MAX(0,inputs!$B$31*(Z1460-inputs!$B$30)))</f>
        <v>119612.11111111109</v>
      </c>
      <c r="AB1460" s="26">
        <f t="shared" si="294"/>
        <v>145800</v>
      </c>
      <c r="AC1460" s="25">
        <f>MAX(0,AA1460*(1+inputs!$B$33)-MAX(0,inputs!$B$31*(AB1460-inputs!$B$30)))</f>
        <v>110100.85277777775</v>
      </c>
      <c r="AD1460" s="26">
        <f>IF(inputs!$B$27="YES",MAX(0,inputs!$B$31*(AB1460-inputs!$B$30)),0)</f>
        <v>0</v>
      </c>
      <c r="AE1460" s="3">
        <f t="shared" si="295"/>
        <v>61355.05</v>
      </c>
      <c r="AF1460" s="1">
        <f t="shared" si="298"/>
        <v>0.47</v>
      </c>
      <c r="AG1460" s="8">
        <f t="shared" si="296"/>
        <v>84444.95</v>
      </c>
    </row>
    <row r="1461" spans="1:33" x14ac:dyDescent="0.2">
      <c r="A1461" s="11">
        <f t="shared" si="297"/>
        <v>145900</v>
      </c>
      <c r="B1461" s="15">
        <f>inputs!$C$3-MAX(0,MIN((calculations!A1461-inputs!$B$8)*0.5,inputs!$C$3))+IF(AND(inputs!$B$23="YES",A1461&lt;=inputs!$B$25),inputs!$B$24,0)</f>
        <v>0</v>
      </c>
      <c r="C1461" s="15">
        <f>MAX(0,MIN(A1461-B1461,inputs!$C$4)*inputs!$B$3)</f>
        <v>7540.2000000000007</v>
      </c>
      <c r="D1461" s="16">
        <f>MAX(0,(MIN(A1461,inputs!$C$5)-(inputs!$C$4+B1461))*inputs!$B$4)</f>
        <v>34975.599999999999</v>
      </c>
      <c r="E1461" s="16">
        <f>MAX(0, (calculations!A1461-inputs!$C$5)*inputs!$B$5)</f>
        <v>9342</v>
      </c>
      <c r="F1461" s="19">
        <f>MAX(0,inputs!$B$13*(MIN(calculations!A1461,inputs!$C$14)-inputs!$C$13))+MAX(0,inputs!$B$14*(calculations!A1461-inputs!$C$14))</f>
        <v>6907.85</v>
      </c>
      <c r="G1461" s="22">
        <f>MAX(MIN((calculations!A1461-inputs!$B$21)/10000,100%),0) * inputs!$B$18</f>
        <v>2636.4</v>
      </c>
      <c r="H1461" s="22">
        <f>IF(AND(inputs!$B$35="YES", calculations!A1461&gt;=inputs!$B$36,calculations!A1461&lt;inputs!$B$37),inputs!$B$38*MIN(2,inputs!$B$17),0)</f>
        <v>0</v>
      </c>
      <c r="I1461" s="25">
        <f>MIN(inputs!$B$32,A1461)</f>
        <v>20000</v>
      </c>
      <c r="J1461" s="25">
        <f>inputs!$B$29*(1+inputs!$B$33)-MAX(0,inputs!$B$31*(I1461-inputs!$B$30))</f>
        <v>46486.999999999993</v>
      </c>
      <c r="K1461" s="26">
        <f t="shared" si="286"/>
        <v>20000</v>
      </c>
      <c r="L1461" s="25">
        <f>MAX(0,J1461*(1+inputs!$B$33)-MAX(0,inputs!$B$31*(K1461-inputs!$B$30)))</f>
        <v>47184.304999999986</v>
      </c>
      <c r="M1461" s="26">
        <f t="shared" si="287"/>
        <v>33988.888888888891</v>
      </c>
      <c r="N1461" s="25">
        <f>MAX(0,L1461*(1+inputs!$B$33)-MAX(0,inputs!$B$31*(M1461-inputs!$B$30)))</f>
        <v>46649.629574999977</v>
      </c>
      <c r="O1461" s="26">
        <f t="shared" si="288"/>
        <v>47977.777777777781</v>
      </c>
      <c r="P1461" s="25">
        <f>MAX(0,N1461*(1+inputs!$B$33)-MAX(0,inputs!$B$31*(O1461-inputs!$B$30)))</f>
        <v>44847.934018624968</v>
      </c>
      <c r="Q1461" s="26">
        <f t="shared" si="289"/>
        <v>61966.666666666664</v>
      </c>
      <c r="R1461" s="25">
        <f>MAX(0,P1461*(1+inputs!$B$33)-MAX(0,inputs!$B$31*(Q1461-inputs!$B$30)))</f>
        <v>41760.213028904334</v>
      </c>
      <c r="S1461" s="26">
        <f t="shared" si="290"/>
        <v>75955.555555555562</v>
      </c>
      <c r="T1461" s="25">
        <f>MAX(0,R1461*(1+inputs!$B$33)-MAX(0,inputs!$B$31*(S1461-inputs!$B$30)))</f>
        <v>37367.176224337891</v>
      </c>
      <c r="U1461" s="26">
        <f t="shared" si="291"/>
        <v>89944.444444444438</v>
      </c>
      <c r="V1461" s="25">
        <f>MAX(0,T1461*(1+inputs!$B$33)-MAX(0,inputs!$B$31*(U1461-inputs!$B$30)))</f>
        <v>31649.243867702953</v>
      </c>
      <c r="W1461" s="26">
        <f t="shared" si="292"/>
        <v>103933.33333333333</v>
      </c>
      <c r="X1461" s="25">
        <f>MAX(0,V1461*(1+inputs!$B$33)-MAX(0,inputs!$B$31*(W1461-inputs!$B$30)))</f>
        <v>24586.542525718494</v>
      </c>
      <c r="Y1461" s="26">
        <f t="shared" si="293"/>
        <v>117922.22222222222</v>
      </c>
      <c r="Z1461" s="25">
        <f>MAX(0,X1461*(1+inputs!$B$33)-MAX(0,inputs!$B$31*(Y1461-inputs!$B$30)))</f>
        <v>16158.900663604272</v>
      </c>
      <c r="AA1461" s="25">
        <f>MAX(0,Y1461*(1+inputs!$B$33)-MAX(0,inputs!$B$31*(Z1461-inputs!$B$30)))</f>
        <v>119691.05555555555</v>
      </c>
      <c r="AB1461" s="26">
        <f t="shared" si="294"/>
        <v>145900</v>
      </c>
      <c r="AC1461" s="25">
        <f>MAX(0,AA1461*(1+inputs!$B$33)-MAX(0,inputs!$B$31*(AB1461-inputs!$B$30)))</f>
        <v>110171.98138888886</v>
      </c>
      <c r="AD1461" s="26">
        <f>IF(inputs!$B$27="YES",MAX(0,inputs!$B$31*(AB1461-inputs!$B$30)),0)</f>
        <v>0</v>
      </c>
      <c r="AE1461" s="3">
        <f t="shared" si="295"/>
        <v>61402.05</v>
      </c>
      <c r="AF1461" s="1">
        <f t="shared" si="298"/>
        <v>0.47</v>
      </c>
      <c r="AG1461" s="8">
        <f t="shared" si="296"/>
        <v>84497.95</v>
      </c>
    </row>
    <row r="1462" spans="1:33" x14ac:dyDescent="0.2">
      <c r="A1462" s="11">
        <f t="shared" si="297"/>
        <v>146000</v>
      </c>
      <c r="B1462" s="15">
        <f>inputs!$C$3-MAX(0,MIN((calculations!A1462-inputs!$B$8)*0.5,inputs!$C$3))+IF(AND(inputs!$B$23="YES",A1462&lt;=inputs!$B$25),inputs!$B$24,0)</f>
        <v>0</v>
      </c>
      <c r="C1462" s="15">
        <f>MAX(0,MIN(A1462-B1462,inputs!$C$4)*inputs!$B$3)</f>
        <v>7540.2000000000007</v>
      </c>
      <c r="D1462" s="16">
        <f>MAX(0,(MIN(A1462,inputs!$C$5)-(inputs!$C$4+B1462))*inputs!$B$4)</f>
        <v>34975.599999999999</v>
      </c>
      <c r="E1462" s="16">
        <f>MAX(0, (calculations!A1462-inputs!$C$5)*inputs!$B$5)</f>
        <v>9387</v>
      </c>
      <c r="F1462" s="19">
        <f>MAX(0,inputs!$B$13*(MIN(calculations!A1462,inputs!$C$14)-inputs!$C$13))+MAX(0,inputs!$B$14*(calculations!A1462-inputs!$C$14))</f>
        <v>6909.85</v>
      </c>
      <c r="G1462" s="22">
        <f>MAX(MIN((calculations!A1462-inputs!$B$21)/10000,100%),0) * inputs!$B$18</f>
        <v>2636.4</v>
      </c>
      <c r="H1462" s="22">
        <f>IF(AND(inputs!$B$35="YES", calculations!A1462&gt;=inputs!$B$36,calculations!A1462&lt;inputs!$B$37),inputs!$B$38*MIN(2,inputs!$B$17),0)</f>
        <v>0</v>
      </c>
      <c r="I1462" s="25">
        <f>MIN(inputs!$B$32,A1462)</f>
        <v>20000</v>
      </c>
      <c r="J1462" s="25">
        <f>inputs!$B$29*(1+inputs!$B$33)-MAX(0,inputs!$B$31*(I1462-inputs!$B$30))</f>
        <v>46486.999999999993</v>
      </c>
      <c r="K1462" s="26">
        <f t="shared" si="286"/>
        <v>20000</v>
      </c>
      <c r="L1462" s="25">
        <f>MAX(0,J1462*(1+inputs!$B$33)-MAX(0,inputs!$B$31*(K1462-inputs!$B$30)))</f>
        <v>47184.304999999986</v>
      </c>
      <c r="M1462" s="26">
        <f t="shared" si="287"/>
        <v>34000</v>
      </c>
      <c r="N1462" s="25">
        <f>MAX(0,L1462*(1+inputs!$B$33)-MAX(0,inputs!$B$31*(M1462-inputs!$B$30)))</f>
        <v>46648.629574999977</v>
      </c>
      <c r="O1462" s="26">
        <f t="shared" si="288"/>
        <v>48000</v>
      </c>
      <c r="P1462" s="25">
        <f>MAX(0,N1462*(1+inputs!$B$33)-MAX(0,inputs!$B$31*(O1462-inputs!$B$30)))</f>
        <v>44844.919018624969</v>
      </c>
      <c r="Q1462" s="26">
        <f t="shared" si="289"/>
        <v>62000</v>
      </c>
      <c r="R1462" s="25">
        <f>MAX(0,P1462*(1+inputs!$B$33)-MAX(0,inputs!$B$31*(Q1462-inputs!$B$30)))</f>
        <v>41754.152803904333</v>
      </c>
      <c r="S1462" s="26">
        <f t="shared" si="290"/>
        <v>76000</v>
      </c>
      <c r="T1462" s="25">
        <f>MAX(0,R1462*(1+inputs!$B$33)-MAX(0,inputs!$B$31*(S1462-inputs!$B$30)))</f>
        <v>37357.02509596289</v>
      </c>
      <c r="U1462" s="26">
        <f t="shared" si="291"/>
        <v>90000</v>
      </c>
      <c r="V1462" s="25">
        <f>MAX(0,T1462*(1+inputs!$B$33)-MAX(0,inputs!$B$31*(U1462-inputs!$B$30)))</f>
        <v>31633.94047240233</v>
      </c>
      <c r="W1462" s="26">
        <f t="shared" si="292"/>
        <v>104000</v>
      </c>
      <c r="X1462" s="25">
        <f>MAX(0,V1462*(1+inputs!$B$33)-MAX(0,inputs!$B$31*(W1462-inputs!$B$30)))</f>
        <v>24565.009579488364</v>
      </c>
      <c r="Y1462" s="26">
        <f t="shared" si="293"/>
        <v>118000</v>
      </c>
      <c r="Z1462" s="25">
        <f>MAX(0,X1462*(1+inputs!$B$33)-MAX(0,inputs!$B$31*(Y1462-inputs!$B$30)))</f>
        <v>16130.044723180685</v>
      </c>
      <c r="AA1462" s="25">
        <f>MAX(0,Y1462*(1+inputs!$B$33)-MAX(0,inputs!$B$31*(Z1462-inputs!$B$30)))</f>
        <v>119769.99999999999</v>
      </c>
      <c r="AB1462" s="26">
        <f t="shared" si="294"/>
        <v>146000</v>
      </c>
      <c r="AC1462" s="25">
        <f>MAX(0,AA1462*(1+inputs!$B$33)-MAX(0,inputs!$B$31*(AB1462-inputs!$B$30)))</f>
        <v>110243.10999999997</v>
      </c>
      <c r="AD1462" s="26">
        <f>IF(inputs!$B$27="YES",MAX(0,inputs!$B$31*(AB1462-inputs!$B$30)),0)</f>
        <v>0</v>
      </c>
      <c r="AE1462" s="3">
        <f t="shared" si="295"/>
        <v>61449.05</v>
      </c>
      <c r="AF1462" s="1">
        <f t="shared" si="298"/>
        <v>0.47</v>
      </c>
      <c r="AG1462" s="8">
        <f t="shared" si="296"/>
        <v>84550.95</v>
      </c>
    </row>
    <row r="1463" spans="1:33" x14ac:dyDescent="0.2">
      <c r="A1463" s="11">
        <f t="shared" si="297"/>
        <v>146100</v>
      </c>
      <c r="B1463" s="15">
        <f>inputs!$C$3-MAX(0,MIN((calculations!A1463-inputs!$B$8)*0.5,inputs!$C$3))+IF(AND(inputs!$B$23="YES",A1463&lt;=inputs!$B$25),inputs!$B$24,0)</f>
        <v>0</v>
      </c>
      <c r="C1463" s="15">
        <f>MAX(0,MIN(A1463-B1463,inputs!$C$4)*inputs!$B$3)</f>
        <v>7540.2000000000007</v>
      </c>
      <c r="D1463" s="16">
        <f>MAX(0,(MIN(A1463,inputs!$C$5)-(inputs!$C$4+B1463))*inputs!$B$4)</f>
        <v>34975.599999999999</v>
      </c>
      <c r="E1463" s="16">
        <f>MAX(0, (calculations!A1463-inputs!$C$5)*inputs!$B$5)</f>
        <v>9432</v>
      </c>
      <c r="F1463" s="19">
        <f>MAX(0,inputs!$B$13*(MIN(calculations!A1463,inputs!$C$14)-inputs!$C$13))+MAX(0,inputs!$B$14*(calculations!A1463-inputs!$C$14))</f>
        <v>6911.85</v>
      </c>
      <c r="G1463" s="22">
        <f>MAX(MIN((calculations!A1463-inputs!$B$21)/10000,100%),0) * inputs!$B$18</f>
        <v>2636.4</v>
      </c>
      <c r="H1463" s="22">
        <f>IF(AND(inputs!$B$35="YES", calculations!A1463&gt;=inputs!$B$36,calculations!A1463&lt;inputs!$B$37),inputs!$B$38*MIN(2,inputs!$B$17),0)</f>
        <v>0</v>
      </c>
      <c r="I1463" s="25">
        <f>MIN(inputs!$B$32,A1463)</f>
        <v>20000</v>
      </c>
      <c r="J1463" s="25">
        <f>inputs!$B$29*(1+inputs!$B$33)-MAX(0,inputs!$B$31*(I1463-inputs!$B$30))</f>
        <v>46486.999999999993</v>
      </c>
      <c r="K1463" s="26">
        <f t="shared" si="286"/>
        <v>20000</v>
      </c>
      <c r="L1463" s="25">
        <f>MAX(0,J1463*(1+inputs!$B$33)-MAX(0,inputs!$B$31*(K1463-inputs!$B$30)))</f>
        <v>47184.304999999986</v>
      </c>
      <c r="M1463" s="26">
        <f t="shared" si="287"/>
        <v>34011.111111111109</v>
      </c>
      <c r="N1463" s="25">
        <f>MAX(0,L1463*(1+inputs!$B$33)-MAX(0,inputs!$B$31*(M1463-inputs!$B$30)))</f>
        <v>46647.629574999977</v>
      </c>
      <c r="O1463" s="26">
        <f t="shared" si="288"/>
        <v>48022.222222222219</v>
      </c>
      <c r="P1463" s="25">
        <f>MAX(0,N1463*(1+inputs!$B$33)-MAX(0,inputs!$B$31*(O1463-inputs!$B$30)))</f>
        <v>44841.904018624969</v>
      </c>
      <c r="Q1463" s="26">
        <f t="shared" si="289"/>
        <v>62033.333333333336</v>
      </c>
      <c r="R1463" s="25">
        <f>MAX(0,P1463*(1+inputs!$B$33)-MAX(0,inputs!$B$31*(Q1463-inputs!$B$30)))</f>
        <v>41748.092578904339</v>
      </c>
      <c r="S1463" s="26">
        <f t="shared" si="290"/>
        <v>76044.444444444438</v>
      </c>
      <c r="T1463" s="25">
        <f>MAX(0,R1463*(1+inputs!$B$33)-MAX(0,inputs!$B$31*(S1463-inputs!$B$30)))</f>
        <v>37346.873967587897</v>
      </c>
      <c r="U1463" s="26">
        <f t="shared" si="291"/>
        <v>90055.555555555562</v>
      </c>
      <c r="V1463" s="25">
        <f>MAX(0,T1463*(1+inputs!$B$33)-MAX(0,inputs!$B$31*(U1463-inputs!$B$30)))</f>
        <v>31618.63707710171</v>
      </c>
      <c r="W1463" s="26">
        <f t="shared" si="292"/>
        <v>104066.66666666667</v>
      </c>
      <c r="X1463" s="25">
        <f>MAX(0,V1463*(1+inputs!$B$33)-MAX(0,inputs!$B$31*(W1463-inputs!$B$30)))</f>
        <v>24543.476633258229</v>
      </c>
      <c r="Y1463" s="26">
        <f t="shared" si="293"/>
        <v>118077.77777777778</v>
      </c>
      <c r="Z1463" s="25">
        <f>MAX(0,X1463*(1+inputs!$B$33)-MAX(0,inputs!$B$31*(Y1463-inputs!$B$30)))</f>
        <v>16101.188782757099</v>
      </c>
      <c r="AA1463" s="25">
        <f>MAX(0,Y1463*(1+inputs!$B$33)-MAX(0,inputs!$B$31*(Z1463-inputs!$B$30)))</f>
        <v>119848.94444444444</v>
      </c>
      <c r="AB1463" s="26">
        <f t="shared" si="294"/>
        <v>146100</v>
      </c>
      <c r="AC1463" s="25">
        <f>MAX(0,AA1463*(1+inputs!$B$33)-MAX(0,inputs!$B$31*(AB1463-inputs!$B$30)))</f>
        <v>110314.2386111111</v>
      </c>
      <c r="AD1463" s="26">
        <f>IF(inputs!$B$27="YES",MAX(0,inputs!$B$31*(AB1463-inputs!$B$30)),0)</f>
        <v>0</v>
      </c>
      <c r="AE1463" s="3">
        <f t="shared" si="295"/>
        <v>61496.05</v>
      </c>
      <c r="AF1463" s="1">
        <f t="shared" si="298"/>
        <v>0.47</v>
      </c>
      <c r="AG1463" s="8">
        <f t="shared" si="296"/>
        <v>84603.95</v>
      </c>
    </row>
    <row r="1464" spans="1:33" x14ac:dyDescent="0.2">
      <c r="A1464" s="11">
        <f t="shared" si="297"/>
        <v>146200</v>
      </c>
      <c r="B1464" s="15">
        <f>inputs!$C$3-MAX(0,MIN((calculations!A1464-inputs!$B$8)*0.5,inputs!$C$3))+IF(AND(inputs!$B$23="YES",A1464&lt;=inputs!$B$25),inputs!$B$24,0)</f>
        <v>0</v>
      </c>
      <c r="C1464" s="15">
        <f>MAX(0,MIN(A1464-B1464,inputs!$C$4)*inputs!$B$3)</f>
        <v>7540.2000000000007</v>
      </c>
      <c r="D1464" s="16">
        <f>MAX(0,(MIN(A1464,inputs!$C$5)-(inputs!$C$4+B1464))*inputs!$B$4)</f>
        <v>34975.599999999999</v>
      </c>
      <c r="E1464" s="16">
        <f>MAX(0, (calculations!A1464-inputs!$C$5)*inputs!$B$5)</f>
        <v>9477</v>
      </c>
      <c r="F1464" s="19">
        <f>MAX(0,inputs!$B$13*(MIN(calculations!A1464,inputs!$C$14)-inputs!$C$13))+MAX(0,inputs!$B$14*(calculations!A1464-inputs!$C$14))</f>
        <v>6913.85</v>
      </c>
      <c r="G1464" s="22">
        <f>MAX(MIN((calculations!A1464-inputs!$B$21)/10000,100%),0) * inputs!$B$18</f>
        <v>2636.4</v>
      </c>
      <c r="H1464" s="22">
        <f>IF(AND(inputs!$B$35="YES", calculations!A1464&gt;=inputs!$B$36,calculations!A1464&lt;inputs!$B$37),inputs!$B$38*MIN(2,inputs!$B$17),0)</f>
        <v>0</v>
      </c>
      <c r="I1464" s="25">
        <f>MIN(inputs!$B$32,A1464)</f>
        <v>20000</v>
      </c>
      <c r="J1464" s="25">
        <f>inputs!$B$29*(1+inputs!$B$33)-MAX(0,inputs!$B$31*(I1464-inputs!$B$30))</f>
        <v>46486.999999999993</v>
      </c>
      <c r="K1464" s="26">
        <f t="shared" si="286"/>
        <v>20000</v>
      </c>
      <c r="L1464" s="25">
        <f>MAX(0,J1464*(1+inputs!$B$33)-MAX(0,inputs!$B$31*(K1464-inputs!$B$30)))</f>
        <v>47184.304999999986</v>
      </c>
      <c r="M1464" s="26">
        <f t="shared" si="287"/>
        <v>34022.222222222219</v>
      </c>
      <c r="N1464" s="25">
        <f>MAX(0,L1464*(1+inputs!$B$33)-MAX(0,inputs!$B$31*(M1464-inputs!$B$30)))</f>
        <v>46646.629574999977</v>
      </c>
      <c r="O1464" s="26">
        <f t="shared" si="288"/>
        <v>48044.444444444445</v>
      </c>
      <c r="P1464" s="25">
        <f>MAX(0,N1464*(1+inputs!$B$33)-MAX(0,inputs!$B$31*(O1464-inputs!$B$30)))</f>
        <v>44838.88901862497</v>
      </c>
      <c r="Q1464" s="26">
        <f t="shared" si="289"/>
        <v>62066.666666666664</v>
      </c>
      <c r="R1464" s="25">
        <f>MAX(0,P1464*(1+inputs!$B$33)-MAX(0,inputs!$B$31*(Q1464-inputs!$B$30)))</f>
        <v>41742.032353904338</v>
      </c>
      <c r="S1464" s="26">
        <f t="shared" si="290"/>
        <v>76088.888888888891</v>
      </c>
      <c r="T1464" s="25">
        <f>MAX(0,R1464*(1+inputs!$B$33)-MAX(0,inputs!$B$31*(S1464-inputs!$B$30)))</f>
        <v>37336.722839212896</v>
      </c>
      <c r="U1464" s="26">
        <f t="shared" si="291"/>
        <v>90111.111111111109</v>
      </c>
      <c r="V1464" s="25">
        <f>MAX(0,T1464*(1+inputs!$B$33)-MAX(0,inputs!$B$31*(U1464-inputs!$B$30)))</f>
        <v>31603.33368180109</v>
      </c>
      <c r="W1464" s="26">
        <f t="shared" si="292"/>
        <v>104133.33333333333</v>
      </c>
      <c r="X1464" s="25">
        <f>MAX(0,V1464*(1+inputs!$B$33)-MAX(0,inputs!$B$31*(W1464-inputs!$B$30)))</f>
        <v>24521.943687028106</v>
      </c>
      <c r="Y1464" s="26">
        <f t="shared" si="293"/>
        <v>118155.55555555556</v>
      </c>
      <c r="Z1464" s="25">
        <f>MAX(0,X1464*(1+inputs!$B$33)-MAX(0,inputs!$B$31*(Y1464-inputs!$B$30)))</f>
        <v>16072.332842333524</v>
      </c>
      <c r="AA1464" s="25">
        <f>MAX(0,Y1464*(1+inputs!$B$33)-MAX(0,inputs!$B$31*(Z1464-inputs!$B$30)))</f>
        <v>119927.88888888889</v>
      </c>
      <c r="AB1464" s="26">
        <f t="shared" si="294"/>
        <v>146200</v>
      </c>
      <c r="AC1464" s="25">
        <f>MAX(0,AA1464*(1+inputs!$B$33)-MAX(0,inputs!$B$31*(AB1464-inputs!$B$30)))</f>
        <v>110385.36722222221</v>
      </c>
      <c r="AD1464" s="26">
        <f>IF(inputs!$B$27="YES",MAX(0,inputs!$B$31*(AB1464-inputs!$B$30)),0)</f>
        <v>0</v>
      </c>
      <c r="AE1464" s="3">
        <f t="shared" si="295"/>
        <v>61543.05</v>
      </c>
      <c r="AF1464" s="1">
        <f t="shared" si="298"/>
        <v>0.47</v>
      </c>
      <c r="AG1464" s="8">
        <f t="shared" si="296"/>
        <v>84656.95</v>
      </c>
    </row>
    <row r="1465" spans="1:33" x14ac:dyDescent="0.2">
      <c r="A1465" s="11">
        <f t="shared" si="297"/>
        <v>146300</v>
      </c>
      <c r="B1465" s="15">
        <f>inputs!$C$3-MAX(0,MIN((calculations!A1465-inputs!$B$8)*0.5,inputs!$C$3))+IF(AND(inputs!$B$23="YES",A1465&lt;=inputs!$B$25),inputs!$B$24,0)</f>
        <v>0</v>
      </c>
      <c r="C1465" s="15">
        <f>MAX(0,MIN(A1465-B1465,inputs!$C$4)*inputs!$B$3)</f>
        <v>7540.2000000000007</v>
      </c>
      <c r="D1465" s="16">
        <f>MAX(0,(MIN(A1465,inputs!$C$5)-(inputs!$C$4+B1465))*inputs!$B$4)</f>
        <v>34975.599999999999</v>
      </c>
      <c r="E1465" s="16">
        <f>MAX(0, (calculations!A1465-inputs!$C$5)*inputs!$B$5)</f>
        <v>9522</v>
      </c>
      <c r="F1465" s="19">
        <f>MAX(0,inputs!$B$13*(MIN(calculations!A1465,inputs!$C$14)-inputs!$C$13))+MAX(0,inputs!$B$14*(calculations!A1465-inputs!$C$14))</f>
        <v>6915.85</v>
      </c>
      <c r="G1465" s="22">
        <f>MAX(MIN((calculations!A1465-inputs!$B$21)/10000,100%),0) * inputs!$B$18</f>
        <v>2636.4</v>
      </c>
      <c r="H1465" s="22">
        <f>IF(AND(inputs!$B$35="YES", calculations!A1465&gt;=inputs!$B$36,calculations!A1465&lt;inputs!$B$37),inputs!$B$38*MIN(2,inputs!$B$17),0)</f>
        <v>0</v>
      </c>
      <c r="I1465" s="25">
        <f>MIN(inputs!$B$32,A1465)</f>
        <v>20000</v>
      </c>
      <c r="J1465" s="25">
        <f>inputs!$B$29*(1+inputs!$B$33)-MAX(0,inputs!$B$31*(I1465-inputs!$B$30))</f>
        <v>46486.999999999993</v>
      </c>
      <c r="K1465" s="26">
        <f t="shared" si="286"/>
        <v>20000</v>
      </c>
      <c r="L1465" s="25">
        <f>MAX(0,J1465*(1+inputs!$B$33)-MAX(0,inputs!$B$31*(K1465-inputs!$B$30)))</f>
        <v>47184.304999999986</v>
      </c>
      <c r="M1465" s="26">
        <f t="shared" si="287"/>
        <v>34033.333333333336</v>
      </c>
      <c r="N1465" s="25">
        <f>MAX(0,L1465*(1+inputs!$B$33)-MAX(0,inputs!$B$31*(M1465-inputs!$B$30)))</f>
        <v>46645.629574999977</v>
      </c>
      <c r="O1465" s="26">
        <f t="shared" si="288"/>
        <v>48066.666666666672</v>
      </c>
      <c r="P1465" s="25">
        <f>MAX(0,N1465*(1+inputs!$B$33)-MAX(0,inputs!$B$31*(O1465-inputs!$B$30)))</f>
        <v>44835.874018624971</v>
      </c>
      <c r="Q1465" s="26">
        <f t="shared" si="289"/>
        <v>62100</v>
      </c>
      <c r="R1465" s="25">
        <f>MAX(0,P1465*(1+inputs!$B$33)-MAX(0,inputs!$B$31*(Q1465-inputs!$B$30)))</f>
        <v>41735.972128904337</v>
      </c>
      <c r="S1465" s="26">
        <f t="shared" si="290"/>
        <v>76133.333333333343</v>
      </c>
      <c r="T1465" s="25">
        <f>MAX(0,R1465*(1+inputs!$B$33)-MAX(0,inputs!$B$31*(S1465-inputs!$B$30)))</f>
        <v>37326.571710837896</v>
      </c>
      <c r="U1465" s="26">
        <f t="shared" si="291"/>
        <v>90166.666666666672</v>
      </c>
      <c r="V1465" s="25">
        <f>MAX(0,T1465*(1+inputs!$B$33)-MAX(0,inputs!$B$31*(U1465-inputs!$B$30)))</f>
        <v>31588.030286500456</v>
      </c>
      <c r="W1465" s="26">
        <f t="shared" si="292"/>
        <v>104200</v>
      </c>
      <c r="X1465" s="25">
        <f>MAX(0,V1465*(1+inputs!$B$33)-MAX(0,inputs!$B$31*(W1465-inputs!$B$30)))</f>
        <v>24500.410740797961</v>
      </c>
      <c r="Y1465" s="26">
        <f t="shared" si="293"/>
        <v>118233.33333333333</v>
      </c>
      <c r="Z1465" s="25">
        <f>MAX(0,X1465*(1+inputs!$B$33)-MAX(0,inputs!$B$31*(Y1465-inputs!$B$30)))</f>
        <v>16043.476901909929</v>
      </c>
      <c r="AA1465" s="25">
        <f>MAX(0,Y1465*(1+inputs!$B$33)-MAX(0,inputs!$B$31*(Z1465-inputs!$B$30)))</f>
        <v>120006.83333333331</v>
      </c>
      <c r="AB1465" s="26">
        <f t="shared" si="294"/>
        <v>146300</v>
      </c>
      <c r="AC1465" s="25">
        <f>MAX(0,AA1465*(1+inputs!$B$33)-MAX(0,inputs!$B$31*(AB1465-inputs!$B$30)))</f>
        <v>110456.49583333331</v>
      </c>
      <c r="AD1465" s="26">
        <f>IF(inputs!$B$27="YES",MAX(0,inputs!$B$31*(AB1465-inputs!$B$30)),0)</f>
        <v>0</v>
      </c>
      <c r="AE1465" s="3">
        <f t="shared" si="295"/>
        <v>61590.05</v>
      </c>
      <c r="AF1465" s="1">
        <f t="shared" si="298"/>
        <v>0.47</v>
      </c>
      <c r="AG1465" s="8">
        <f t="shared" si="296"/>
        <v>84709.95</v>
      </c>
    </row>
    <row r="1466" spans="1:33" x14ac:dyDescent="0.2">
      <c r="A1466" s="11">
        <f t="shared" si="297"/>
        <v>146400</v>
      </c>
      <c r="B1466" s="15">
        <f>inputs!$C$3-MAX(0,MIN((calculations!A1466-inputs!$B$8)*0.5,inputs!$C$3))+IF(AND(inputs!$B$23="YES",A1466&lt;=inputs!$B$25),inputs!$B$24,0)</f>
        <v>0</v>
      </c>
      <c r="C1466" s="15">
        <f>MAX(0,MIN(A1466-B1466,inputs!$C$4)*inputs!$B$3)</f>
        <v>7540.2000000000007</v>
      </c>
      <c r="D1466" s="16">
        <f>MAX(0,(MIN(A1466,inputs!$C$5)-(inputs!$C$4+B1466))*inputs!$B$4)</f>
        <v>34975.599999999999</v>
      </c>
      <c r="E1466" s="16">
        <f>MAX(0, (calculations!A1466-inputs!$C$5)*inputs!$B$5)</f>
        <v>9567</v>
      </c>
      <c r="F1466" s="19">
        <f>MAX(0,inputs!$B$13*(MIN(calculations!A1466,inputs!$C$14)-inputs!$C$13))+MAX(0,inputs!$B$14*(calculations!A1466-inputs!$C$14))</f>
        <v>6917.85</v>
      </c>
      <c r="G1466" s="22">
        <f>MAX(MIN((calculations!A1466-inputs!$B$21)/10000,100%),0) * inputs!$B$18</f>
        <v>2636.4</v>
      </c>
      <c r="H1466" s="22">
        <f>IF(AND(inputs!$B$35="YES", calculations!A1466&gt;=inputs!$B$36,calculations!A1466&lt;inputs!$B$37),inputs!$B$38*MIN(2,inputs!$B$17),0)</f>
        <v>0</v>
      </c>
      <c r="I1466" s="25">
        <f>MIN(inputs!$B$32,A1466)</f>
        <v>20000</v>
      </c>
      <c r="J1466" s="25">
        <f>inputs!$B$29*(1+inputs!$B$33)-MAX(0,inputs!$B$31*(I1466-inputs!$B$30))</f>
        <v>46486.999999999993</v>
      </c>
      <c r="K1466" s="26">
        <f t="shared" si="286"/>
        <v>20000</v>
      </c>
      <c r="L1466" s="25">
        <f>MAX(0,J1466*(1+inputs!$B$33)-MAX(0,inputs!$B$31*(K1466-inputs!$B$30)))</f>
        <v>47184.304999999986</v>
      </c>
      <c r="M1466" s="26">
        <f t="shared" si="287"/>
        <v>34044.444444444445</v>
      </c>
      <c r="N1466" s="25">
        <f>MAX(0,L1466*(1+inputs!$B$33)-MAX(0,inputs!$B$31*(M1466-inputs!$B$30)))</f>
        <v>46644.629574999977</v>
      </c>
      <c r="O1466" s="26">
        <f t="shared" si="288"/>
        <v>48088.888888888891</v>
      </c>
      <c r="P1466" s="25">
        <f>MAX(0,N1466*(1+inputs!$B$33)-MAX(0,inputs!$B$31*(O1466-inputs!$B$30)))</f>
        <v>44832.859018624971</v>
      </c>
      <c r="Q1466" s="26">
        <f t="shared" si="289"/>
        <v>62133.333333333336</v>
      </c>
      <c r="R1466" s="25">
        <f>MAX(0,P1466*(1+inputs!$B$33)-MAX(0,inputs!$B$31*(Q1466-inputs!$B$30)))</f>
        <v>41729.911903904336</v>
      </c>
      <c r="S1466" s="26">
        <f t="shared" si="290"/>
        <v>76177.777777777781</v>
      </c>
      <c r="T1466" s="25">
        <f>MAX(0,R1466*(1+inputs!$B$33)-MAX(0,inputs!$B$31*(S1466-inputs!$B$30)))</f>
        <v>37316.420582462895</v>
      </c>
      <c r="U1466" s="26">
        <f t="shared" si="291"/>
        <v>90222.222222222219</v>
      </c>
      <c r="V1466" s="25">
        <f>MAX(0,T1466*(1+inputs!$B$33)-MAX(0,inputs!$B$31*(U1466-inputs!$B$30)))</f>
        <v>31572.726891199836</v>
      </c>
      <c r="W1466" s="26">
        <f t="shared" si="292"/>
        <v>104266.66666666667</v>
      </c>
      <c r="X1466" s="25">
        <f>MAX(0,V1466*(1+inputs!$B$33)-MAX(0,inputs!$B$31*(W1466-inputs!$B$30)))</f>
        <v>24478.87779456783</v>
      </c>
      <c r="Y1466" s="26">
        <f t="shared" si="293"/>
        <v>118311.11111111111</v>
      </c>
      <c r="Z1466" s="25">
        <f>MAX(0,X1466*(1+inputs!$B$33)-MAX(0,inputs!$B$31*(Y1466-inputs!$B$30)))</f>
        <v>16014.620961486347</v>
      </c>
      <c r="AA1466" s="25">
        <f>MAX(0,Y1466*(1+inputs!$B$33)-MAX(0,inputs!$B$31*(Z1466-inputs!$B$30)))</f>
        <v>120085.77777777777</v>
      </c>
      <c r="AB1466" s="26">
        <f t="shared" si="294"/>
        <v>146400</v>
      </c>
      <c r="AC1466" s="25">
        <f>MAX(0,AA1466*(1+inputs!$B$33)-MAX(0,inputs!$B$31*(AB1466-inputs!$B$30)))</f>
        <v>110527.62444444442</v>
      </c>
      <c r="AD1466" s="26">
        <f>IF(inputs!$B$27="YES",MAX(0,inputs!$B$31*(AB1466-inputs!$B$30)),0)</f>
        <v>0</v>
      </c>
      <c r="AE1466" s="3">
        <f t="shared" si="295"/>
        <v>61637.05</v>
      </c>
      <c r="AF1466" s="1">
        <f t="shared" si="298"/>
        <v>0.47</v>
      </c>
      <c r="AG1466" s="8">
        <f t="shared" si="296"/>
        <v>84762.95</v>
      </c>
    </row>
    <row r="1467" spans="1:33" x14ac:dyDescent="0.2">
      <c r="A1467" s="11">
        <f t="shared" si="297"/>
        <v>146500</v>
      </c>
      <c r="B1467" s="15">
        <f>inputs!$C$3-MAX(0,MIN((calculations!A1467-inputs!$B$8)*0.5,inputs!$C$3))+IF(AND(inputs!$B$23="YES",A1467&lt;=inputs!$B$25),inputs!$B$24,0)</f>
        <v>0</v>
      </c>
      <c r="C1467" s="15">
        <f>MAX(0,MIN(A1467-B1467,inputs!$C$4)*inputs!$B$3)</f>
        <v>7540.2000000000007</v>
      </c>
      <c r="D1467" s="16">
        <f>MAX(0,(MIN(A1467,inputs!$C$5)-(inputs!$C$4+B1467))*inputs!$B$4)</f>
        <v>34975.599999999999</v>
      </c>
      <c r="E1467" s="16">
        <f>MAX(0, (calculations!A1467-inputs!$C$5)*inputs!$B$5)</f>
        <v>9612</v>
      </c>
      <c r="F1467" s="19">
        <f>MAX(0,inputs!$B$13*(MIN(calculations!A1467,inputs!$C$14)-inputs!$C$13))+MAX(0,inputs!$B$14*(calculations!A1467-inputs!$C$14))</f>
        <v>6919.85</v>
      </c>
      <c r="G1467" s="22">
        <f>MAX(MIN((calculations!A1467-inputs!$B$21)/10000,100%),0) * inputs!$B$18</f>
        <v>2636.4</v>
      </c>
      <c r="H1467" s="22">
        <f>IF(AND(inputs!$B$35="YES", calculations!A1467&gt;=inputs!$B$36,calculations!A1467&lt;inputs!$B$37),inputs!$B$38*MIN(2,inputs!$B$17),0)</f>
        <v>0</v>
      </c>
      <c r="I1467" s="25">
        <f>MIN(inputs!$B$32,A1467)</f>
        <v>20000</v>
      </c>
      <c r="J1467" s="25">
        <f>inputs!$B$29*(1+inputs!$B$33)-MAX(0,inputs!$B$31*(I1467-inputs!$B$30))</f>
        <v>46486.999999999993</v>
      </c>
      <c r="K1467" s="26">
        <f t="shared" si="286"/>
        <v>20000</v>
      </c>
      <c r="L1467" s="25">
        <f>MAX(0,J1467*(1+inputs!$B$33)-MAX(0,inputs!$B$31*(K1467-inputs!$B$30)))</f>
        <v>47184.304999999986</v>
      </c>
      <c r="M1467" s="26">
        <f t="shared" si="287"/>
        <v>34055.555555555555</v>
      </c>
      <c r="N1467" s="25">
        <f>MAX(0,L1467*(1+inputs!$B$33)-MAX(0,inputs!$B$31*(M1467-inputs!$B$30)))</f>
        <v>46643.629574999977</v>
      </c>
      <c r="O1467" s="26">
        <f t="shared" si="288"/>
        <v>48111.111111111109</v>
      </c>
      <c r="P1467" s="25">
        <f>MAX(0,N1467*(1+inputs!$B$33)-MAX(0,inputs!$B$31*(O1467-inputs!$B$30)))</f>
        <v>44829.844018624972</v>
      </c>
      <c r="Q1467" s="26">
        <f t="shared" si="289"/>
        <v>62166.666666666664</v>
      </c>
      <c r="R1467" s="25">
        <f>MAX(0,P1467*(1+inputs!$B$33)-MAX(0,inputs!$B$31*(Q1467-inputs!$B$30)))</f>
        <v>41723.851678904342</v>
      </c>
      <c r="S1467" s="26">
        <f t="shared" si="290"/>
        <v>76222.222222222219</v>
      </c>
      <c r="T1467" s="25">
        <f>MAX(0,R1467*(1+inputs!$B$33)-MAX(0,inputs!$B$31*(S1467-inputs!$B$30)))</f>
        <v>37306.269454087902</v>
      </c>
      <c r="U1467" s="26">
        <f t="shared" si="291"/>
        <v>90277.777777777781</v>
      </c>
      <c r="V1467" s="25">
        <f>MAX(0,T1467*(1+inputs!$B$33)-MAX(0,inputs!$B$31*(U1467-inputs!$B$30)))</f>
        <v>31557.423495899217</v>
      </c>
      <c r="W1467" s="26">
        <f t="shared" si="292"/>
        <v>104333.33333333333</v>
      </c>
      <c r="X1467" s="25">
        <f>MAX(0,V1467*(1+inputs!$B$33)-MAX(0,inputs!$B$31*(W1467-inputs!$B$30)))</f>
        <v>24457.344848337703</v>
      </c>
      <c r="Y1467" s="26">
        <f t="shared" si="293"/>
        <v>118388.88888888889</v>
      </c>
      <c r="Z1467" s="25">
        <f>MAX(0,X1467*(1+inputs!$B$33)-MAX(0,inputs!$B$31*(Y1467-inputs!$B$30)))</f>
        <v>15985.765021062767</v>
      </c>
      <c r="AA1467" s="25">
        <f>MAX(0,Y1467*(1+inputs!$B$33)-MAX(0,inputs!$B$31*(Z1467-inputs!$B$30)))</f>
        <v>120164.72222222222</v>
      </c>
      <c r="AB1467" s="26">
        <f t="shared" si="294"/>
        <v>146500</v>
      </c>
      <c r="AC1467" s="25">
        <f>MAX(0,AA1467*(1+inputs!$B$33)-MAX(0,inputs!$B$31*(AB1467-inputs!$B$30)))</f>
        <v>110598.75305555554</v>
      </c>
      <c r="AD1467" s="26">
        <f>IF(inputs!$B$27="YES",MAX(0,inputs!$B$31*(AB1467-inputs!$B$30)),0)</f>
        <v>0</v>
      </c>
      <c r="AE1467" s="3">
        <f t="shared" si="295"/>
        <v>61684.05</v>
      </c>
      <c r="AF1467" s="1">
        <f t="shared" si="298"/>
        <v>0.47</v>
      </c>
      <c r="AG1467" s="8">
        <f t="shared" si="296"/>
        <v>84815.95</v>
      </c>
    </row>
    <row r="1468" spans="1:33" x14ac:dyDescent="0.2">
      <c r="A1468" s="11">
        <f t="shared" si="297"/>
        <v>146600</v>
      </c>
      <c r="B1468" s="15">
        <f>inputs!$C$3-MAX(0,MIN((calculations!A1468-inputs!$B$8)*0.5,inputs!$C$3))+IF(AND(inputs!$B$23="YES",A1468&lt;=inputs!$B$25),inputs!$B$24,0)</f>
        <v>0</v>
      </c>
      <c r="C1468" s="15">
        <f>MAX(0,MIN(A1468-B1468,inputs!$C$4)*inputs!$B$3)</f>
        <v>7540.2000000000007</v>
      </c>
      <c r="D1468" s="16">
        <f>MAX(0,(MIN(A1468,inputs!$C$5)-(inputs!$C$4+B1468))*inputs!$B$4)</f>
        <v>34975.599999999999</v>
      </c>
      <c r="E1468" s="16">
        <f>MAX(0, (calculations!A1468-inputs!$C$5)*inputs!$B$5)</f>
        <v>9657</v>
      </c>
      <c r="F1468" s="19">
        <f>MAX(0,inputs!$B$13*(MIN(calculations!A1468,inputs!$C$14)-inputs!$C$13))+MAX(0,inputs!$B$14*(calculations!A1468-inputs!$C$14))</f>
        <v>6921.85</v>
      </c>
      <c r="G1468" s="22">
        <f>MAX(MIN((calculations!A1468-inputs!$B$21)/10000,100%),0) * inputs!$B$18</f>
        <v>2636.4</v>
      </c>
      <c r="H1468" s="22">
        <f>IF(AND(inputs!$B$35="YES", calculations!A1468&gt;=inputs!$B$36,calculations!A1468&lt;inputs!$B$37),inputs!$B$38*MIN(2,inputs!$B$17),0)</f>
        <v>0</v>
      </c>
      <c r="I1468" s="25">
        <f>MIN(inputs!$B$32,A1468)</f>
        <v>20000</v>
      </c>
      <c r="J1468" s="25">
        <f>inputs!$B$29*(1+inputs!$B$33)-MAX(0,inputs!$B$31*(I1468-inputs!$B$30))</f>
        <v>46486.999999999993</v>
      </c>
      <c r="K1468" s="26">
        <f t="shared" si="286"/>
        <v>20000</v>
      </c>
      <c r="L1468" s="25">
        <f>MAX(0,J1468*(1+inputs!$B$33)-MAX(0,inputs!$B$31*(K1468-inputs!$B$30)))</f>
        <v>47184.304999999986</v>
      </c>
      <c r="M1468" s="26">
        <f t="shared" si="287"/>
        <v>34066.666666666664</v>
      </c>
      <c r="N1468" s="25">
        <f>MAX(0,L1468*(1+inputs!$B$33)-MAX(0,inputs!$B$31*(M1468-inputs!$B$30)))</f>
        <v>46642.629574999977</v>
      </c>
      <c r="O1468" s="26">
        <f t="shared" si="288"/>
        <v>48133.333333333328</v>
      </c>
      <c r="P1468" s="25">
        <f>MAX(0,N1468*(1+inputs!$B$33)-MAX(0,inputs!$B$31*(O1468-inputs!$B$30)))</f>
        <v>44826.829018624972</v>
      </c>
      <c r="Q1468" s="26">
        <f t="shared" si="289"/>
        <v>62200</v>
      </c>
      <c r="R1468" s="25">
        <f>MAX(0,P1468*(1+inputs!$B$33)-MAX(0,inputs!$B$31*(Q1468-inputs!$B$30)))</f>
        <v>41717.791453904341</v>
      </c>
      <c r="S1468" s="26">
        <f t="shared" si="290"/>
        <v>76266.666666666657</v>
      </c>
      <c r="T1468" s="25">
        <f>MAX(0,R1468*(1+inputs!$B$33)-MAX(0,inputs!$B$31*(S1468-inputs!$B$30)))</f>
        <v>37296.118325712901</v>
      </c>
      <c r="U1468" s="26">
        <f t="shared" si="291"/>
        <v>90333.333333333328</v>
      </c>
      <c r="V1468" s="25">
        <f>MAX(0,T1468*(1+inputs!$B$33)-MAX(0,inputs!$B$31*(U1468-inputs!$B$30)))</f>
        <v>31542.120100598589</v>
      </c>
      <c r="W1468" s="26">
        <f t="shared" si="292"/>
        <v>104400</v>
      </c>
      <c r="X1468" s="25">
        <f>MAX(0,V1468*(1+inputs!$B$33)-MAX(0,inputs!$B$31*(W1468-inputs!$B$30)))</f>
        <v>24435.811902107565</v>
      </c>
      <c r="Y1468" s="26">
        <f t="shared" si="293"/>
        <v>118466.66666666667</v>
      </c>
      <c r="Z1468" s="25">
        <f>MAX(0,X1468*(1+inputs!$B$33)-MAX(0,inputs!$B$31*(Y1468-inputs!$B$30)))</f>
        <v>15956.909080639178</v>
      </c>
      <c r="AA1468" s="25">
        <f>MAX(0,Y1468*(1+inputs!$B$33)-MAX(0,inputs!$B$31*(Z1468-inputs!$B$30)))</f>
        <v>120243.66666666666</v>
      </c>
      <c r="AB1468" s="26">
        <f t="shared" si="294"/>
        <v>146600</v>
      </c>
      <c r="AC1468" s="25">
        <f>MAX(0,AA1468*(1+inputs!$B$33)-MAX(0,inputs!$B$31*(AB1468-inputs!$B$30)))</f>
        <v>110669.88166666664</v>
      </c>
      <c r="AD1468" s="26">
        <f>IF(inputs!$B$27="YES",MAX(0,inputs!$B$31*(AB1468-inputs!$B$30)),0)</f>
        <v>0</v>
      </c>
      <c r="AE1468" s="3">
        <f t="shared" si="295"/>
        <v>61731.05</v>
      </c>
      <c r="AF1468" s="1">
        <f t="shared" si="298"/>
        <v>0.47</v>
      </c>
      <c r="AG1468" s="8">
        <f t="shared" si="296"/>
        <v>84868.95</v>
      </c>
    </row>
    <row r="1469" spans="1:33" x14ac:dyDescent="0.2">
      <c r="A1469" s="11">
        <f t="shared" si="297"/>
        <v>146700</v>
      </c>
      <c r="B1469" s="15">
        <f>inputs!$C$3-MAX(0,MIN((calculations!A1469-inputs!$B$8)*0.5,inputs!$C$3))+IF(AND(inputs!$B$23="YES",A1469&lt;=inputs!$B$25),inputs!$B$24,0)</f>
        <v>0</v>
      </c>
      <c r="C1469" s="15">
        <f>MAX(0,MIN(A1469-B1469,inputs!$C$4)*inputs!$B$3)</f>
        <v>7540.2000000000007</v>
      </c>
      <c r="D1469" s="16">
        <f>MAX(0,(MIN(A1469,inputs!$C$5)-(inputs!$C$4+B1469))*inputs!$B$4)</f>
        <v>34975.599999999999</v>
      </c>
      <c r="E1469" s="16">
        <f>MAX(0, (calculations!A1469-inputs!$C$5)*inputs!$B$5)</f>
        <v>9702</v>
      </c>
      <c r="F1469" s="19">
        <f>MAX(0,inputs!$B$13*(MIN(calculations!A1469,inputs!$C$14)-inputs!$C$13))+MAX(0,inputs!$B$14*(calculations!A1469-inputs!$C$14))</f>
        <v>6923.85</v>
      </c>
      <c r="G1469" s="22">
        <f>MAX(MIN((calculations!A1469-inputs!$B$21)/10000,100%),0) * inputs!$B$18</f>
        <v>2636.4</v>
      </c>
      <c r="H1469" s="22">
        <f>IF(AND(inputs!$B$35="YES", calculations!A1469&gt;=inputs!$B$36,calculations!A1469&lt;inputs!$B$37),inputs!$B$38*MIN(2,inputs!$B$17),0)</f>
        <v>0</v>
      </c>
      <c r="I1469" s="25">
        <f>MIN(inputs!$B$32,A1469)</f>
        <v>20000</v>
      </c>
      <c r="J1469" s="25">
        <f>inputs!$B$29*(1+inputs!$B$33)-MAX(0,inputs!$B$31*(I1469-inputs!$B$30))</f>
        <v>46486.999999999993</v>
      </c>
      <c r="K1469" s="26">
        <f t="shared" si="286"/>
        <v>20000</v>
      </c>
      <c r="L1469" s="25">
        <f>MAX(0,J1469*(1+inputs!$B$33)-MAX(0,inputs!$B$31*(K1469-inputs!$B$30)))</f>
        <v>47184.304999999986</v>
      </c>
      <c r="M1469" s="26">
        <f t="shared" si="287"/>
        <v>34077.777777777781</v>
      </c>
      <c r="N1469" s="25">
        <f>MAX(0,L1469*(1+inputs!$B$33)-MAX(0,inputs!$B$31*(M1469-inputs!$B$30)))</f>
        <v>46641.629574999977</v>
      </c>
      <c r="O1469" s="26">
        <f t="shared" si="288"/>
        <v>48155.555555555555</v>
      </c>
      <c r="P1469" s="25">
        <f>MAX(0,N1469*(1+inputs!$B$33)-MAX(0,inputs!$B$31*(O1469-inputs!$B$30)))</f>
        <v>44823.814018624973</v>
      </c>
      <c r="Q1469" s="26">
        <f t="shared" si="289"/>
        <v>62233.333333333336</v>
      </c>
      <c r="R1469" s="25">
        <f>MAX(0,P1469*(1+inputs!$B$33)-MAX(0,inputs!$B$31*(Q1469-inputs!$B$30)))</f>
        <v>41711.73122890434</v>
      </c>
      <c r="S1469" s="26">
        <f t="shared" si="290"/>
        <v>76311.111111111109</v>
      </c>
      <c r="T1469" s="25">
        <f>MAX(0,R1469*(1+inputs!$B$33)-MAX(0,inputs!$B$31*(S1469-inputs!$B$30)))</f>
        <v>37285.967197337901</v>
      </c>
      <c r="U1469" s="26">
        <f t="shared" si="291"/>
        <v>90388.888888888891</v>
      </c>
      <c r="V1469" s="25">
        <f>MAX(0,T1469*(1+inputs!$B$33)-MAX(0,inputs!$B$31*(U1469-inputs!$B$30)))</f>
        <v>31526.816705297966</v>
      </c>
      <c r="W1469" s="26">
        <f t="shared" si="292"/>
        <v>104466.66666666667</v>
      </c>
      <c r="X1469" s="25">
        <f>MAX(0,V1469*(1+inputs!$B$33)-MAX(0,inputs!$B$31*(W1469-inputs!$B$30)))</f>
        <v>24414.278955877431</v>
      </c>
      <c r="Y1469" s="26">
        <f t="shared" si="293"/>
        <v>118544.44444444444</v>
      </c>
      <c r="Z1469" s="25">
        <f>MAX(0,X1469*(1+inputs!$B$33)-MAX(0,inputs!$B$31*(Y1469-inputs!$B$30)))</f>
        <v>15928.05314021559</v>
      </c>
      <c r="AA1469" s="25">
        <f>MAX(0,Y1469*(1+inputs!$B$33)-MAX(0,inputs!$B$31*(Z1469-inputs!$B$30)))</f>
        <v>120322.61111111109</v>
      </c>
      <c r="AB1469" s="26">
        <f t="shared" si="294"/>
        <v>146700</v>
      </c>
      <c r="AC1469" s="25">
        <f>MAX(0,AA1469*(1+inputs!$B$33)-MAX(0,inputs!$B$31*(AB1469-inputs!$B$30)))</f>
        <v>110741.01027777775</v>
      </c>
      <c r="AD1469" s="26">
        <f>IF(inputs!$B$27="YES",MAX(0,inputs!$B$31*(AB1469-inputs!$B$30)),0)</f>
        <v>0</v>
      </c>
      <c r="AE1469" s="3">
        <f t="shared" si="295"/>
        <v>61778.05</v>
      </c>
      <c r="AF1469" s="1">
        <f t="shared" si="298"/>
        <v>0.47</v>
      </c>
      <c r="AG1469" s="8">
        <f t="shared" si="296"/>
        <v>84921.95</v>
      </c>
    </row>
    <row r="1470" spans="1:33" x14ac:dyDescent="0.2">
      <c r="A1470" s="11">
        <f t="shared" si="297"/>
        <v>146800</v>
      </c>
      <c r="B1470" s="15">
        <f>inputs!$C$3-MAX(0,MIN((calculations!A1470-inputs!$B$8)*0.5,inputs!$C$3))+IF(AND(inputs!$B$23="YES",A1470&lt;=inputs!$B$25),inputs!$B$24,0)</f>
        <v>0</v>
      </c>
      <c r="C1470" s="15">
        <f>MAX(0,MIN(A1470-B1470,inputs!$C$4)*inputs!$B$3)</f>
        <v>7540.2000000000007</v>
      </c>
      <c r="D1470" s="16">
        <f>MAX(0,(MIN(A1470,inputs!$C$5)-(inputs!$C$4+B1470))*inputs!$B$4)</f>
        <v>34975.599999999999</v>
      </c>
      <c r="E1470" s="16">
        <f>MAX(0, (calculations!A1470-inputs!$C$5)*inputs!$B$5)</f>
        <v>9747</v>
      </c>
      <c r="F1470" s="19">
        <f>MAX(0,inputs!$B$13*(MIN(calculations!A1470,inputs!$C$14)-inputs!$C$13))+MAX(0,inputs!$B$14*(calculations!A1470-inputs!$C$14))</f>
        <v>6925.85</v>
      </c>
      <c r="G1470" s="22">
        <f>MAX(MIN((calculations!A1470-inputs!$B$21)/10000,100%),0) * inputs!$B$18</f>
        <v>2636.4</v>
      </c>
      <c r="H1470" s="22">
        <f>IF(AND(inputs!$B$35="YES", calculations!A1470&gt;=inputs!$B$36,calculations!A1470&lt;inputs!$B$37),inputs!$B$38*MIN(2,inputs!$B$17),0)</f>
        <v>0</v>
      </c>
      <c r="I1470" s="25">
        <f>MIN(inputs!$B$32,A1470)</f>
        <v>20000</v>
      </c>
      <c r="J1470" s="25">
        <f>inputs!$B$29*(1+inputs!$B$33)-MAX(0,inputs!$B$31*(I1470-inputs!$B$30))</f>
        <v>46486.999999999993</v>
      </c>
      <c r="K1470" s="26">
        <f t="shared" si="286"/>
        <v>20000</v>
      </c>
      <c r="L1470" s="25">
        <f>MAX(0,J1470*(1+inputs!$B$33)-MAX(0,inputs!$B$31*(K1470-inputs!$B$30)))</f>
        <v>47184.304999999986</v>
      </c>
      <c r="M1470" s="26">
        <f t="shared" si="287"/>
        <v>34088.888888888891</v>
      </c>
      <c r="N1470" s="25">
        <f>MAX(0,L1470*(1+inputs!$B$33)-MAX(0,inputs!$B$31*(M1470-inputs!$B$30)))</f>
        <v>46640.629574999977</v>
      </c>
      <c r="O1470" s="26">
        <f t="shared" si="288"/>
        <v>48177.777777777781</v>
      </c>
      <c r="P1470" s="25">
        <f>MAX(0,N1470*(1+inputs!$B$33)-MAX(0,inputs!$B$31*(O1470-inputs!$B$30)))</f>
        <v>44820.799018624974</v>
      </c>
      <c r="Q1470" s="26">
        <f t="shared" si="289"/>
        <v>62266.666666666664</v>
      </c>
      <c r="R1470" s="25">
        <f>MAX(0,P1470*(1+inputs!$B$33)-MAX(0,inputs!$B$31*(Q1470-inputs!$B$30)))</f>
        <v>41705.671003904339</v>
      </c>
      <c r="S1470" s="26">
        <f t="shared" si="290"/>
        <v>76355.555555555562</v>
      </c>
      <c r="T1470" s="25">
        <f>MAX(0,R1470*(1+inputs!$B$33)-MAX(0,inputs!$B$31*(S1470-inputs!$B$30)))</f>
        <v>37275.8160689629</v>
      </c>
      <c r="U1470" s="26">
        <f t="shared" si="291"/>
        <v>90444.444444444438</v>
      </c>
      <c r="V1470" s="25">
        <f>MAX(0,T1470*(1+inputs!$B$33)-MAX(0,inputs!$B$31*(U1470-inputs!$B$30)))</f>
        <v>31511.513309997343</v>
      </c>
      <c r="W1470" s="26">
        <f t="shared" si="292"/>
        <v>104533.33333333333</v>
      </c>
      <c r="X1470" s="25">
        <f>MAX(0,V1470*(1+inputs!$B$33)-MAX(0,inputs!$B$31*(W1470-inputs!$B$30)))</f>
        <v>24392.746009647301</v>
      </c>
      <c r="Y1470" s="26">
        <f t="shared" si="293"/>
        <v>118622.22222222222</v>
      </c>
      <c r="Z1470" s="25">
        <f>MAX(0,X1470*(1+inputs!$B$33)-MAX(0,inputs!$B$31*(Y1470-inputs!$B$30)))</f>
        <v>15899.197199792008</v>
      </c>
      <c r="AA1470" s="25">
        <f>MAX(0,Y1470*(1+inputs!$B$33)-MAX(0,inputs!$B$31*(Z1470-inputs!$B$30)))</f>
        <v>120401.55555555555</v>
      </c>
      <c r="AB1470" s="26">
        <f t="shared" si="294"/>
        <v>146800</v>
      </c>
      <c r="AC1470" s="25">
        <f>MAX(0,AA1470*(1+inputs!$B$33)-MAX(0,inputs!$B$31*(AB1470-inputs!$B$30)))</f>
        <v>110812.13888888886</v>
      </c>
      <c r="AD1470" s="26">
        <f>IF(inputs!$B$27="YES",MAX(0,inputs!$B$31*(AB1470-inputs!$B$30)),0)</f>
        <v>0</v>
      </c>
      <c r="AE1470" s="3">
        <f t="shared" si="295"/>
        <v>61825.05</v>
      </c>
      <c r="AF1470" s="1">
        <f t="shared" si="298"/>
        <v>0.47</v>
      </c>
      <c r="AG1470" s="8">
        <f t="shared" si="296"/>
        <v>84974.95</v>
      </c>
    </row>
    <row r="1471" spans="1:33" x14ac:dyDescent="0.2">
      <c r="A1471" s="11">
        <f t="shared" si="297"/>
        <v>146900</v>
      </c>
      <c r="B1471" s="15">
        <f>inputs!$C$3-MAX(0,MIN((calculations!A1471-inputs!$B$8)*0.5,inputs!$C$3))+IF(AND(inputs!$B$23="YES",A1471&lt;=inputs!$B$25),inputs!$B$24,0)</f>
        <v>0</v>
      </c>
      <c r="C1471" s="15">
        <f>MAX(0,MIN(A1471-B1471,inputs!$C$4)*inputs!$B$3)</f>
        <v>7540.2000000000007</v>
      </c>
      <c r="D1471" s="16">
        <f>MAX(0,(MIN(A1471,inputs!$C$5)-(inputs!$C$4+B1471))*inputs!$B$4)</f>
        <v>34975.599999999999</v>
      </c>
      <c r="E1471" s="16">
        <f>MAX(0, (calculations!A1471-inputs!$C$5)*inputs!$B$5)</f>
        <v>9792</v>
      </c>
      <c r="F1471" s="19">
        <f>MAX(0,inputs!$B$13*(MIN(calculations!A1471,inputs!$C$14)-inputs!$C$13))+MAX(0,inputs!$B$14*(calculations!A1471-inputs!$C$14))</f>
        <v>6927.85</v>
      </c>
      <c r="G1471" s="22">
        <f>MAX(MIN((calculations!A1471-inputs!$B$21)/10000,100%),0) * inputs!$B$18</f>
        <v>2636.4</v>
      </c>
      <c r="H1471" s="22">
        <f>IF(AND(inputs!$B$35="YES", calculations!A1471&gt;=inputs!$B$36,calculations!A1471&lt;inputs!$B$37),inputs!$B$38*MIN(2,inputs!$B$17),0)</f>
        <v>0</v>
      </c>
      <c r="I1471" s="25">
        <f>MIN(inputs!$B$32,A1471)</f>
        <v>20000</v>
      </c>
      <c r="J1471" s="25">
        <f>inputs!$B$29*(1+inputs!$B$33)-MAX(0,inputs!$B$31*(I1471-inputs!$B$30))</f>
        <v>46486.999999999993</v>
      </c>
      <c r="K1471" s="26">
        <f t="shared" si="286"/>
        <v>20000</v>
      </c>
      <c r="L1471" s="25">
        <f>MAX(0,J1471*(1+inputs!$B$33)-MAX(0,inputs!$B$31*(K1471-inputs!$B$30)))</f>
        <v>47184.304999999986</v>
      </c>
      <c r="M1471" s="26">
        <f t="shared" si="287"/>
        <v>34100</v>
      </c>
      <c r="N1471" s="25">
        <f>MAX(0,L1471*(1+inputs!$B$33)-MAX(0,inputs!$B$31*(M1471-inputs!$B$30)))</f>
        <v>46639.629574999977</v>
      </c>
      <c r="O1471" s="26">
        <f t="shared" si="288"/>
        <v>48200</v>
      </c>
      <c r="P1471" s="25">
        <f>MAX(0,N1471*(1+inputs!$B$33)-MAX(0,inputs!$B$31*(O1471-inputs!$B$30)))</f>
        <v>44817.784018624967</v>
      </c>
      <c r="Q1471" s="26">
        <f t="shared" si="289"/>
        <v>62300</v>
      </c>
      <c r="R1471" s="25">
        <f>MAX(0,P1471*(1+inputs!$B$33)-MAX(0,inputs!$B$31*(Q1471-inputs!$B$30)))</f>
        <v>41699.610778904338</v>
      </c>
      <c r="S1471" s="26">
        <f t="shared" si="290"/>
        <v>76400</v>
      </c>
      <c r="T1471" s="25">
        <f>MAX(0,R1471*(1+inputs!$B$33)-MAX(0,inputs!$B$31*(S1471-inputs!$B$30)))</f>
        <v>37265.6649405879</v>
      </c>
      <c r="U1471" s="26">
        <f t="shared" si="291"/>
        <v>90500</v>
      </c>
      <c r="V1471" s="25">
        <f>MAX(0,T1471*(1+inputs!$B$33)-MAX(0,inputs!$B$31*(U1471-inputs!$B$30)))</f>
        <v>31496.209914696719</v>
      </c>
      <c r="W1471" s="26">
        <f t="shared" si="292"/>
        <v>104600</v>
      </c>
      <c r="X1471" s="25">
        <f>MAX(0,V1471*(1+inputs!$B$33)-MAX(0,inputs!$B$31*(W1471-inputs!$B$30)))</f>
        <v>24371.21306341717</v>
      </c>
      <c r="Y1471" s="26">
        <f t="shared" si="293"/>
        <v>118700</v>
      </c>
      <c r="Z1471" s="25">
        <f>MAX(0,X1471*(1+inputs!$B$33)-MAX(0,inputs!$B$31*(Y1471-inputs!$B$30)))</f>
        <v>15870.341259368424</v>
      </c>
      <c r="AA1471" s="25">
        <f>MAX(0,Y1471*(1+inputs!$B$33)-MAX(0,inputs!$B$31*(Z1471-inputs!$B$30)))</f>
        <v>120480.49999999999</v>
      </c>
      <c r="AB1471" s="26">
        <f t="shared" si="294"/>
        <v>146900</v>
      </c>
      <c r="AC1471" s="25">
        <f>MAX(0,AA1471*(1+inputs!$B$33)-MAX(0,inputs!$B$31*(AB1471-inputs!$B$30)))</f>
        <v>110883.26749999997</v>
      </c>
      <c r="AD1471" s="26">
        <f>IF(inputs!$B$27="YES",MAX(0,inputs!$B$31*(AB1471-inputs!$B$30)),0)</f>
        <v>0</v>
      </c>
      <c r="AE1471" s="3">
        <f t="shared" si="295"/>
        <v>61872.05</v>
      </c>
      <c r="AF1471" s="1">
        <f t="shared" si="298"/>
        <v>0.47</v>
      </c>
      <c r="AG1471" s="8">
        <f t="shared" si="296"/>
        <v>85027.95</v>
      </c>
    </row>
    <row r="1472" spans="1:33" x14ac:dyDescent="0.2">
      <c r="A1472" s="11">
        <f t="shared" si="297"/>
        <v>147000</v>
      </c>
      <c r="B1472" s="15">
        <f>inputs!$C$3-MAX(0,MIN((calculations!A1472-inputs!$B$8)*0.5,inputs!$C$3))+IF(AND(inputs!$B$23="YES",A1472&lt;=inputs!$B$25),inputs!$B$24,0)</f>
        <v>0</v>
      </c>
      <c r="C1472" s="15">
        <f>MAX(0,MIN(A1472-B1472,inputs!$C$4)*inputs!$B$3)</f>
        <v>7540.2000000000007</v>
      </c>
      <c r="D1472" s="16">
        <f>MAX(0,(MIN(A1472,inputs!$C$5)-(inputs!$C$4+B1472))*inputs!$B$4)</f>
        <v>34975.599999999999</v>
      </c>
      <c r="E1472" s="16">
        <f>MAX(0, (calculations!A1472-inputs!$C$5)*inputs!$B$5)</f>
        <v>9837</v>
      </c>
      <c r="F1472" s="19">
        <f>MAX(0,inputs!$B$13*(MIN(calculations!A1472,inputs!$C$14)-inputs!$C$13))+MAX(0,inputs!$B$14*(calculations!A1472-inputs!$C$14))</f>
        <v>6929.85</v>
      </c>
      <c r="G1472" s="22">
        <f>MAX(MIN((calculations!A1472-inputs!$B$21)/10000,100%),0) * inputs!$B$18</f>
        <v>2636.4</v>
      </c>
      <c r="H1472" s="22">
        <f>IF(AND(inputs!$B$35="YES", calculations!A1472&gt;=inputs!$B$36,calculations!A1472&lt;inputs!$B$37),inputs!$B$38*MIN(2,inputs!$B$17),0)</f>
        <v>0</v>
      </c>
      <c r="I1472" s="25">
        <f>MIN(inputs!$B$32,A1472)</f>
        <v>20000</v>
      </c>
      <c r="J1472" s="25">
        <f>inputs!$B$29*(1+inputs!$B$33)-MAX(0,inputs!$B$31*(I1472-inputs!$B$30))</f>
        <v>46486.999999999993</v>
      </c>
      <c r="K1472" s="26">
        <f t="shared" si="286"/>
        <v>20000</v>
      </c>
      <c r="L1472" s="25">
        <f>MAX(0,J1472*(1+inputs!$B$33)-MAX(0,inputs!$B$31*(K1472-inputs!$B$30)))</f>
        <v>47184.304999999986</v>
      </c>
      <c r="M1472" s="26">
        <f t="shared" si="287"/>
        <v>34111.111111111109</v>
      </c>
      <c r="N1472" s="25">
        <f>MAX(0,L1472*(1+inputs!$B$33)-MAX(0,inputs!$B$31*(M1472-inputs!$B$30)))</f>
        <v>46638.629574999977</v>
      </c>
      <c r="O1472" s="26">
        <f t="shared" si="288"/>
        <v>48222.222222222219</v>
      </c>
      <c r="P1472" s="25">
        <f>MAX(0,N1472*(1+inputs!$B$33)-MAX(0,inputs!$B$31*(O1472-inputs!$B$30)))</f>
        <v>44814.769018624967</v>
      </c>
      <c r="Q1472" s="26">
        <f t="shared" si="289"/>
        <v>62333.333333333336</v>
      </c>
      <c r="R1472" s="25">
        <f>MAX(0,P1472*(1+inputs!$B$33)-MAX(0,inputs!$B$31*(Q1472-inputs!$B$30)))</f>
        <v>41693.550553904337</v>
      </c>
      <c r="S1472" s="26">
        <f t="shared" si="290"/>
        <v>76444.444444444438</v>
      </c>
      <c r="T1472" s="25">
        <f>MAX(0,R1472*(1+inputs!$B$33)-MAX(0,inputs!$B$31*(S1472-inputs!$B$30)))</f>
        <v>37255.513812212899</v>
      </c>
      <c r="U1472" s="26">
        <f t="shared" si="291"/>
        <v>90555.555555555562</v>
      </c>
      <c r="V1472" s="25">
        <f>MAX(0,T1472*(1+inputs!$B$33)-MAX(0,inputs!$B$31*(U1472-inputs!$B$30)))</f>
        <v>31480.906519396085</v>
      </c>
      <c r="W1472" s="26">
        <f t="shared" si="292"/>
        <v>104666.66666666667</v>
      </c>
      <c r="X1472" s="25">
        <f>MAX(0,V1472*(1+inputs!$B$33)-MAX(0,inputs!$B$31*(W1472-inputs!$B$30)))</f>
        <v>24349.680117187025</v>
      </c>
      <c r="Y1472" s="26">
        <f t="shared" si="293"/>
        <v>118777.77777777778</v>
      </c>
      <c r="Z1472" s="25">
        <f>MAX(0,X1472*(1+inputs!$B$33)-MAX(0,inputs!$B$31*(Y1472-inputs!$B$30)))</f>
        <v>15841.485318944828</v>
      </c>
      <c r="AA1472" s="25">
        <f>MAX(0,Y1472*(1+inputs!$B$33)-MAX(0,inputs!$B$31*(Z1472-inputs!$B$30)))</f>
        <v>120559.44444444444</v>
      </c>
      <c r="AB1472" s="26">
        <f t="shared" si="294"/>
        <v>147000</v>
      </c>
      <c r="AC1472" s="25">
        <f>MAX(0,AA1472*(1+inputs!$B$33)-MAX(0,inputs!$B$31*(AB1472-inputs!$B$30)))</f>
        <v>110954.39611111108</v>
      </c>
      <c r="AD1472" s="26">
        <f>IF(inputs!$B$27="YES",MAX(0,inputs!$B$31*(AB1472-inputs!$B$30)),0)</f>
        <v>0</v>
      </c>
      <c r="AE1472" s="3">
        <f t="shared" si="295"/>
        <v>61919.05</v>
      </c>
      <c r="AF1472" s="1">
        <f t="shared" si="298"/>
        <v>0.47</v>
      </c>
      <c r="AG1472" s="8">
        <f t="shared" si="296"/>
        <v>85080.95</v>
      </c>
    </row>
    <row r="1473" spans="1:33" x14ac:dyDescent="0.2">
      <c r="A1473" s="11">
        <f t="shared" si="297"/>
        <v>147100</v>
      </c>
      <c r="B1473" s="15">
        <f>inputs!$C$3-MAX(0,MIN((calculations!A1473-inputs!$B$8)*0.5,inputs!$C$3))+IF(AND(inputs!$B$23="YES",A1473&lt;=inputs!$B$25),inputs!$B$24,0)</f>
        <v>0</v>
      </c>
      <c r="C1473" s="15">
        <f>MAX(0,MIN(A1473-B1473,inputs!$C$4)*inputs!$B$3)</f>
        <v>7540.2000000000007</v>
      </c>
      <c r="D1473" s="16">
        <f>MAX(0,(MIN(A1473,inputs!$C$5)-(inputs!$C$4+B1473))*inputs!$B$4)</f>
        <v>34975.599999999999</v>
      </c>
      <c r="E1473" s="16">
        <f>MAX(0, (calculations!A1473-inputs!$C$5)*inputs!$B$5)</f>
        <v>9882</v>
      </c>
      <c r="F1473" s="19">
        <f>MAX(0,inputs!$B$13*(MIN(calculations!A1473,inputs!$C$14)-inputs!$C$13))+MAX(0,inputs!$B$14*(calculations!A1473-inputs!$C$14))</f>
        <v>6931.85</v>
      </c>
      <c r="G1473" s="22">
        <f>MAX(MIN((calculations!A1473-inputs!$B$21)/10000,100%),0) * inputs!$B$18</f>
        <v>2636.4</v>
      </c>
      <c r="H1473" s="22">
        <f>IF(AND(inputs!$B$35="YES", calculations!A1473&gt;=inputs!$B$36,calculations!A1473&lt;inputs!$B$37),inputs!$B$38*MIN(2,inputs!$B$17),0)</f>
        <v>0</v>
      </c>
      <c r="I1473" s="25">
        <f>MIN(inputs!$B$32,A1473)</f>
        <v>20000</v>
      </c>
      <c r="J1473" s="25">
        <f>inputs!$B$29*(1+inputs!$B$33)-MAX(0,inputs!$B$31*(I1473-inputs!$B$30))</f>
        <v>46486.999999999993</v>
      </c>
      <c r="K1473" s="26">
        <f t="shared" si="286"/>
        <v>20000</v>
      </c>
      <c r="L1473" s="25">
        <f>MAX(0,J1473*(1+inputs!$B$33)-MAX(0,inputs!$B$31*(K1473-inputs!$B$30)))</f>
        <v>47184.304999999986</v>
      </c>
      <c r="M1473" s="26">
        <f t="shared" si="287"/>
        <v>34122.222222222219</v>
      </c>
      <c r="N1473" s="25">
        <f>MAX(0,L1473*(1+inputs!$B$33)-MAX(0,inputs!$B$31*(M1473-inputs!$B$30)))</f>
        <v>46637.629574999977</v>
      </c>
      <c r="O1473" s="26">
        <f t="shared" si="288"/>
        <v>48244.444444444445</v>
      </c>
      <c r="P1473" s="25">
        <f>MAX(0,N1473*(1+inputs!$B$33)-MAX(0,inputs!$B$31*(O1473-inputs!$B$30)))</f>
        <v>44811.754018624968</v>
      </c>
      <c r="Q1473" s="26">
        <f t="shared" si="289"/>
        <v>62366.666666666664</v>
      </c>
      <c r="R1473" s="25">
        <f>MAX(0,P1473*(1+inputs!$B$33)-MAX(0,inputs!$B$31*(Q1473-inputs!$B$30)))</f>
        <v>41687.490328904336</v>
      </c>
      <c r="S1473" s="26">
        <f t="shared" si="290"/>
        <v>76488.888888888891</v>
      </c>
      <c r="T1473" s="25">
        <f>MAX(0,R1473*(1+inputs!$B$33)-MAX(0,inputs!$B$31*(S1473-inputs!$B$30)))</f>
        <v>37245.362683837891</v>
      </c>
      <c r="U1473" s="26">
        <f t="shared" si="291"/>
        <v>90611.111111111109</v>
      </c>
      <c r="V1473" s="25">
        <f>MAX(0,T1473*(1+inputs!$B$33)-MAX(0,inputs!$B$31*(U1473-inputs!$B$30)))</f>
        <v>31465.603124095458</v>
      </c>
      <c r="W1473" s="26">
        <f t="shared" si="292"/>
        <v>104733.33333333333</v>
      </c>
      <c r="X1473" s="25">
        <f>MAX(0,V1473*(1+inputs!$B$33)-MAX(0,inputs!$B$31*(W1473-inputs!$B$30)))</f>
        <v>24328.147170956887</v>
      </c>
      <c r="Y1473" s="26">
        <f t="shared" si="293"/>
        <v>118855.55555555556</v>
      </c>
      <c r="Z1473" s="25">
        <f>MAX(0,X1473*(1+inputs!$B$33)-MAX(0,inputs!$B$31*(Y1473-inputs!$B$30)))</f>
        <v>15812.629378521238</v>
      </c>
      <c r="AA1473" s="25">
        <f>MAX(0,Y1473*(1+inputs!$B$33)-MAX(0,inputs!$B$31*(Z1473-inputs!$B$30)))</f>
        <v>120638.38888888889</v>
      </c>
      <c r="AB1473" s="26">
        <f t="shared" si="294"/>
        <v>147100</v>
      </c>
      <c r="AC1473" s="25">
        <f>MAX(0,AA1473*(1+inputs!$B$33)-MAX(0,inputs!$B$31*(AB1473-inputs!$B$30)))</f>
        <v>111025.52472222221</v>
      </c>
      <c r="AD1473" s="26">
        <f>IF(inputs!$B$27="YES",MAX(0,inputs!$B$31*(AB1473-inputs!$B$30)),0)</f>
        <v>0</v>
      </c>
      <c r="AE1473" s="3">
        <f t="shared" si="295"/>
        <v>61966.05</v>
      </c>
      <c r="AF1473" s="1">
        <f t="shared" si="298"/>
        <v>0.47</v>
      </c>
      <c r="AG1473" s="8">
        <f t="shared" si="296"/>
        <v>85133.95</v>
      </c>
    </row>
    <row r="1474" spans="1:33" x14ac:dyDescent="0.2">
      <c r="A1474" s="11">
        <f t="shared" si="297"/>
        <v>147200</v>
      </c>
      <c r="B1474" s="15">
        <f>inputs!$C$3-MAX(0,MIN((calculations!A1474-inputs!$B$8)*0.5,inputs!$C$3))+IF(AND(inputs!$B$23="YES",A1474&lt;=inputs!$B$25),inputs!$B$24,0)</f>
        <v>0</v>
      </c>
      <c r="C1474" s="15">
        <f>MAX(0,MIN(A1474-B1474,inputs!$C$4)*inputs!$B$3)</f>
        <v>7540.2000000000007</v>
      </c>
      <c r="D1474" s="16">
        <f>MAX(0,(MIN(A1474,inputs!$C$5)-(inputs!$C$4+B1474))*inputs!$B$4)</f>
        <v>34975.599999999999</v>
      </c>
      <c r="E1474" s="16">
        <f>MAX(0, (calculations!A1474-inputs!$C$5)*inputs!$B$5)</f>
        <v>9927</v>
      </c>
      <c r="F1474" s="19">
        <f>MAX(0,inputs!$B$13*(MIN(calculations!A1474,inputs!$C$14)-inputs!$C$13))+MAX(0,inputs!$B$14*(calculations!A1474-inputs!$C$14))</f>
        <v>6933.85</v>
      </c>
      <c r="G1474" s="22">
        <f>MAX(MIN((calculations!A1474-inputs!$B$21)/10000,100%),0) * inputs!$B$18</f>
        <v>2636.4</v>
      </c>
      <c r="H1474" s="22">
        <f>IF(AND(inputs!$B$35="YES", calculations!A1474&gt;=inputs!$B$36,calculations!A1474&lt;inputs!$B$37),inputs!$B$38*MIN(2,inputs!$B$17),0)</f>
        <v>0</v>
      </c>
      <c r="I1474" s="25">
        <f>MIN(inputs!$B$32,A1474)</f>
        <v>20000</v>
      </c>
      <c r="J1474" s="25">
        <f>inputs!$B$29*(1+inputs!$B$33)-MAX(0,inputs!$B$31*(I1474-inputs!$B$30))</f>
        <v>46486.999999999993</v>
      </c>
      <c r="K1474" s="26">
        <f t="shared" ref="K1474:K1537" si="299">$I1474+(INT(COLUMN(K$1)/2) - 5) * ($A1474-$I1474)/9</f>
        <v>20000</v>
      </c>
      <c r="L1474" s="25">
        <f>MAX(0,J1474*(1+inputs!$B$33)-MAX(0,inputs!$B$31*(K1474-inputs!$B$30)))</f>
        <v>47184.304999999986</v>
      </c>
      <c r="M1474" s="26">
        <f t="shared" ref="M1474:M1537" si="300">$I1474+(INT(COLUMN(M$1)/2) - 5) * ($A1474-$I1474)/9</f>
        <v>34133.333333333336</v>
      </c>
      <c r="N1474" s="25">
        <f>MAX(0,L1474*(1+inputs!$B$33)-MAX(0,inputs!$B$31*(M1474-inputs!$B$30)))</f>
        <v>46636.629574999977</v>
      </c>
      <c r="O1474" s="26">
        <f t="shared" ref="O1474:O1537" si="301">$I1474+(INT(COLUMN(O$1)/2) - 5) * ($A1474-$I1474)/9</f>
        <v>48266.666666666672</v>
      </c>
      <c r="P1474" s="25">
        <f>MAX(0,N1474*(1+inputs!$B$33)-MAX(0,inputs!$B$31*(O1474-inputs!$B$30)))</f>
        <v>44808.739018624969</v>
      </c>
      <c r="Q1474" s="26">
        <f t="shared" ref="Q1474:Q1537" si="302">$I1474+(INT(COLUMN(Q$1)/2) - 5) * ($A1474-$I1474)/9</f>
        <v>62400</v>
      </c>
      <c r="R1474" s="25">
        <f>MAX(0,P1474*(1+inputs!$B$33)-MAX(0,inputs!$B$31*(Q1474-inputs!$B$30)))</f>
        <v>41681.430103904335</v>
      </c>
      <c r="S1474" s="26">
        <f t="shared" ref="S1474:S1537" si="303">$I1474+(INT(COLUMN(S$1)/2) - 5) * ($A1474-$I1474)/9</f>
        <v>76533.333333333343</v>
      </c>
      <c r="T1474" s="25">
        <f>MAX(0,R1474*(1+inputs!$B$33)-MAX(0,inputs!$B$31*(S1474-inputs!$B$30)))</f>
        <v>37235.211555462891</v>
      </c>
      <c r="U1474" s="26">
        <f t="shared" ref="U1474:U1537" si="304">$I1474+(INT(COLUMN(U$1)/2) - 5) * ($A1474-$I1474)/9</f>
        <v>90666.666666666672</v>
      </c>
      <c r="V1474" s="25">
        <f>MAX(0,T1474*(1+inputs!$B$33)-MAX(0,inputs!$B$31*(U1474-inputs!$B$30)))</f>
        <v>31450.299728794831</v>
      </c>
      <c r="W1474" s="26">
        <f t="shared" ref="W1474:W1537" si="305">$I1474+(INT(COLUMN(W$1)/2) - 5) * ($A1474-$I1474)/9</f>
        <v>104800</v>
      </c>
      <c r="X1474" s="25">
        <f>MAX(0,V1474*(1+inputs!$B$33)-MAX(0,inputs!$B$31*(W1474-inputs!$B$30)))</f>
        <v>24306.614224726753</v>
      </c>
      <c r="Y1474" s="26">
        <f t="shared" ref="Y1474:Y1537" si="306">$I1474+(INT(COLUMN(Y$1)/2) - 5) * ($A1474-$I1474)/9</f>
        <v>118933.33333333333</v>
      </c>
      <c r="Z1474" s="25">
        <f>MAX(0,X1474*(1+inputs!$B$33)-MAX(0,inputs!$B$31*(Y1474-inputs!$B$30)))</f>
        <v>15783.773438097654</v>
      </c>
      <c r="AA1474" s="25">
        <f>MAX(0,Y1474*(1+inputs!$B$33)-MAX(0,inputs!$B$31*(Z1474-inputs!$B$30)))</f>
        <v>120717.33333333331</v>
      </c>
      <c r="AB1474" s="26">
        <f t="shared" ref="AB1474:AB1537" si="307">$I1474+(INT(COLUMN(AB$1)/2) - 5) * ($A1474-$I1474)/9</f>
        <v>147200</v>
      </c>
      <c r="AC1474" s="25">
        <f>MAX(0,AA1474*(1+inputs!$B$33)-MAX(0,inputs!$B$31*(AB1474-inputs!$B$30)))</f>
        <v>111096.65333333331</v>
      </c>
      <c r="AD1474" s="26">
        <f>IF(inputs!$B$27="YES",MAX(0,inputs!$B$31*(AB1474-inputs!$B$30)),0)</f>
        <v>0</v>
      </c>
      <c r="AE1474" s="3">
        <f t="shared" ref="AE1474:AE1537" si="308">SUM(C1474:G1474)+AD1474-H1474</f>
        <v>62013.05</v>
      </c>
      <c r="AF1474" s="1">
        <f t="shared" si="298"/>
        <v>0.47</v>
      </c>
      <c r="AG1474" s="8">
        <f t="shared" ref="AG1474:AG1537" si="309">A1474-AE1474</f>
        <v>85186.95</v>
      </c>
    </row>
    <row r="1475" spans="1:33" x14ac:dyDescent="0.2">
      <c r="A1475" s="11">
        <f t="shared" ref="A1475:A1538" si="310">(ROW(A1475)-2)*100</f>
        <v>147300</v>
      </c>
      <c r="B1475" s="15">
        <f>inputs!$C$3-MAX(0,MIN((calculations!A1475-inputs!$B$8)*0.5,inputs!$C$3))+IF(AND(inputs!$B$23="YES",A1475&lt;=inputs!$B$25),inputs!$B$24,0)</f>
        <v>0</v>
      </c>
      <c r="C1475" s="15">
        <f>MAX(0,MIN(A1475-B1475,inputs!$C$4)*inputs!$B$3)</f>
        <v>7540.2000000000007</v>
      </c>
      <c r="D1475" s="16">
        <f>MAX(0,(MIN(A1475,inputs!$C$5)-(inputs!$C$4+B1475))*inputs!$B$4)</f>
        <v>34975.599999999999</v>
      </c>
      <c r="E1475" s="16">
        <f>MAX(0, (calculations!A1475-inputs!$C$5)*inputs!$B$5)</f>
        <v>9972</v>
      </c>
      <c r="F1475" s="19">
        <f>MAX(0,inputs!$B$13*(MIN(calculations!A1475,inputs!$C$14)-inputs!$C$13))+MAX(0,inputs!$B$14*(calculations!A1475-inputs!$C$14))</f>
        <v>6935.85</v>
      </c>
      <c r="G1475" s="22">
        <f>MAX(MIN((calculations!A1475-inputs!$B$21)/10000,100%),0) * inputs!$B$18</f>
        <v>2636.4</v>
      </c>
      <c r="H1475" s="22">
        <f>IF(AND(inputs!$B$35="YES", calculations!A1475&gt;=inputs!$B$36,calculations!A1475&lt;inputs!$B$37),inputs!$B$38*MIN(2,inputs!$B$17),0)</f>
        <v>0</v>
      </c>
      <c r="I1475" s="25">
        <f>MIN(inputs!$B$32,A1475)</f>
        <v>20000</v>
      </c>
      <c r="J1475" s="25">
        <f>inputs!$B$29*(1+inputs!$B$33)-MAX(0,inputs!$B$31*(I1475-inputs!$B$30))</f>
        <v>46486.999999999993</v>
      </c>
      <c r="K1475" s="26">
        <f t="shared" si="299"/>
        <v>20000</v>
      </c>
      <c r="L1475" s="25">
        <f>MAX(0,J1475*(1+inputs!$B$33)-MAX(0,inputs!$B$31*(K1475-inputs!$B$30)))</f>
        <v>47184.304999999986</v>
      </c>
      <c r="M1475" s="26">
        <f t="shared" si="300"/>
        <v>34144.444444444445</v>
      </c>
      <c r="N1475" s="25">
        <f>MAX(0,L1475*(1+inputs!$B$33)-MAX(0,inputs!$B$31*(M1475-inputs!$B$30)))</f>
        <v>46635.629574999977</v>
      </c>
      <c r="O1475" s="26">
        <f t="shared" si="301"/>
        <v>48288.888888888891</v>
      </c>
      <c r="P1475" s="25">
        <f>MAX(0,N1475*(1+inputs!$B$33)-MAX(0,inputs!$B$31*(O1475-inputs!$B$30)))</f>
        <v>44805.724018624969</v>
      </c>
      <c r="Q1475" s="26">
        <f t="shared" si="302"/>
        <v>62433.333333333336</v>
      </c>
      <c r="R1475" s="25">
        <f>MAX(0,P1475*(1+inputs!$B$33)-MAX(0,inputs!$B$31*(Q1475-inputs!$B$30)))</f>
        <v>41675.369878904334</v>
      </c>
      <c r="S1475" s="26">
        <f t="shared" si="303"/>
        <v>76577.777777777781</v>
      </c>
      <c r="T1475" s="25">
        <f>MAX(0,R1475*(1+inputs!$B$33)-MAX(0,inputs!$B$31*(S1475-inputs!$B$30)))</f>
        <v>37225.06042708789</v>
      </c>
      <c r="U1475" s="26">
        <f t="shared" si="304"/>
        <v>90722.222222222219</v>
      </c>
      <c r="V1475" s="25">
        <f>MAX(0,T1475*(1+inputs!$B$33)-MAX(0,inputs!$B$31*(U1475-inputs!$B$30)))</f>
        <v>31434.996333494204</v>
      </c>
      <c r="W1475" s="26">
        <f t="shared" si="305"/>
        <v>104866.66666666667</v>
      </c>
      <c r="X1475" s="25">
        <f>MAX(0,V1475*(1+inputs!$B$33)-MAX(0,inputs!$B$31*(W1475-inputs!$B$30)))</f>
        <v>24285.081278496611</v>
      </c>
      <c r="Y1475" s="26">
        <f t="shared" si="306"/>
        <v>119011.11111111111</v>
      </c>
      <c r="Z1475" s="25">
        <f>MAX(0,X1475*(1+inputs!$B$33)-MAX(0,inputs!$B$31*(Y1475-inputs!$B$30)))</f>
        <v>15754.917497674058</v>
      </c>
      <c r="AA1475" s="25">
        <f>MAX(0,Y1475*(1+inputs!$B$33)-MAX(0,inputs!$B$31*(Z1475-inputs!$B$30)))</f>
        <v>120796.27777777777</v>
      </c>
      <c r="AB1475" s="26">
        <f t="shared" si="307"/>
        <v>147300</v>
      </c>
      <c r="AC1475" s="25">
        <f>MAX(0,AA1475*(1+inputs!$B$33)-MAX(0,inputs!$B$31*(AB1475-inputs!$B$30)))</f>
        <v>111167.78194444442</v>
      </c>
      <c r="AD1475" s="26">
        <f>IF(inputs!$B$27="YES",MAX(0,inputs!$B$31*(AB1475-inputs!$B$30)),0)</f>
        <v>0</v>
      </c>
      <c r="AE1475" s="3">
        <f t="shared" si="308"/>
        <v>62060.05</v>
      </c>
      <c r="AF1475" s="1">
        <f t="shared" ref="AF1475:AF1538" si="311">(AE1476-AE1475)/100</f>
        <v>0.47</v>
      </c>
      <c r="AG1475" s="8">
        <f t="shared" si="309"/>
        <v>85239.95</v>
      </c>
    </row>
    <row r="1476" spans="1:33" x14ac:dyDescent="0.2">
      <c r="A1476" s="11">
        <f t="shared" si="310"/>
        <v>147400</v>
      </c>
      <c r="B1476" s="15">
        <f>inputs!$C$3-MAX(0,MIN((calculations!A1476-inputs!$B$8)*0.5,inputs!$C$3))+IF(AND(inputs!$B$23="YES",A1476&lt;=inputs!$B$25),inputs!$B$24,0)</f>
        <v>0</v>
      </c>
      <c r="C1476" s="15">
        <f>MAX(0,MIN(A1476-B1476,inputs!$C$4)*inputs!$B$3)</f>
        <v>7540.2000000000007</v>
      </c>
      <c r="D1476" s="16">
        <f>MAX(0,(MIN(A1476,inputs!$C$5)-(inputs!$C$4+B1476))*inputs!$B$4)</f>
        <v>34975.599999999999</v>
      </c>
      <c r="E1476" s="16">
        <f>MAX(0, (calculations!A1476-inputs!$C$5)*inputs!$B$5)</f>
        <v>10017</v>
      </c>
      <c r="F1476" s="19">
        <f>MAX(0,inputs!$B$13*(MIN(calculations!A1476,inputs!$C$14)-inputs!$C$13))+MAX(0,inputs!$B$14*(calculations!A1476-inputs!$C$14))</f>
        <v>6937.85</v>
      </c>
      <c r="G1476" s="22">
        <f>MAX(MIN((calculations!A1476-inputs!$B$21)/10000,100%),0) * inputs!$B$18</f>
        <v>2636.4</v>
      </c>
      <c r="H1476" s="22">
        <f>IF(AND(inputs!$B$35="YES", calculations!A1476&gt;=inputs!$B$36,calculations!A1476&lt;inputs!$B$37),inputs!$B$38*MIN(2,inputs!$B$17),0)</f>
        <v>0</v>
      </c>
      <c r="I1476" s="25">
        <f>MIN(inputs!$B$32,A1476)</f>
        <v>20000</v>
      </c>
      <c r="J1476" s="25">
        <f>inputs!$B$29*(1+inputs!$B$33)-MAX(0,inputs!$B$31*(I1476-inputs!$B$30))</f>
        <v>46486.999999999993</v>
      </c>
      <c r="K1476" s="26">
        <f t="shared" si="299"/>
        <v>20000</v>
      </c>
      <c r="L1476" s="25">
        <f>MAX(0,J1476*(1+inputs!$B$33)-MAX(0,inputs!$B$31*(K1476-inputs!$B$30)))</f>
        <v>47184.304999999986</v>
      </c>
      <c r="M1476" s="26">
        <f t="shared" si="300"/>
        <v>34155.555555555555</v>
      </c>
      <c r="N1476" s="25">
        <f>MAX(0,L1476*(1+inputs!$B$33)-MAX(0,inputs!$B$31*(M1476-inputs!$B$30)))</f>
        <v>46634.629574999977</v>
      </c>
      <c r="O1476" s="26">
        <f t="shared" si="301"/>
        <v>48311.111111111109</v>
      </c>
      <c r="P1476" s="25">
        <f>MAX(0,N1476*(1+inputs!$B$33)-MAX(0,inputs!$B$31*(O1476-inputs!$B$30)))</f>
        <v>44802.70901862497</v>
      </c>
      <c r="Q1476" s="26">
        <f t="shared" si="302"/>
        <v>62466.666666666664</v>
      </c>
      <c r="R1476" s="25">
        <f>MAX(0,P1476*(1+inputs!$B$33)-MAX(0,inputs!$B$31*(Q1476-inputs!$B$30)))</f>
        <v>41669.30965390434</v>
      </c>
      <c r="S1476" s="26">
        <f t="shared" si="303"/>
        <v>76622.222222222219</v>
      </c>
      <c r="T1476" s="25">
        <f>MAX(0,R1476*(1+inputs!$B$33)-MAX(0,inputs!$B$31*(S1476-inputs!$B$30)))</f>
        <v>37214.909298712897</v>
      </c>
      <c r="U1476" s="26">
        <f t="shared" si="304"/>
        <v>90777.777777777781</v>
      </c>
      <c r="V1476" s="25">
        <f>MAX(0,T1476*(1+inputs!$B$33)-MAX(0,inputs!$B$31*(U1476-inputs!$B$30)))</f>
        <v>31419.692938193584</v>
      </c>
      <c r="W1476" s="26">
        <f t="shared" si="305"/>
        <v>104933.33333333333</v>
      </c>
      <c r="X1476" s="25">
        <f>MAX(0,V1476*(1+inputs!$B$33)-MAX(0,inputs!$B$31*(W1476-inputs!$B$30)))</f>
        <v>24263.548332266488</v>
      </c>
      <c r="Y1476" s="26">
        <f t="shared" si="306"/>
        <v>119088.88888888889</v>
      </c>
      <c r="Z1476" s="25">
        <f>MAX(0,X1476*(1+inputs!$B$33)-MAX(0,inputs!$B$31*(Y1476-inputs!$B$30)))</f>
        <v>15726.061557250481</v>
      </c>
      <c r="AA1476" s="25">
        <f>MAX(0,Y1476*(1+inputs!$B$33)-MAX(0,inputs!$B$31*(Z1476-inputs!$B$30)))</f>
        <v>120875.22222222222</v>
      </c>
      <c r="AB1476" s="26">
        <f t="shared" si="307"/>
        <v>147400</v>
      </c>
      <c r="AC1476" s="25">
        <f>MAX(0,AA1476*(1+inputs!$B$33)-MAX(0,inputs!$B$31*(AB1476-inputs!$B$30)))</f>
        <v>111238.91055555554</v>
      </c>
      <c r="AD1476" s="26">
        <f>IF(inputs!$B$27="YES",MAX(0,inputs!$B$31*(AB1476-inputs!$B$30)),0)</f>
        <v>0</v>
      </c>
      <c r="AE1476" s="3">
        <f t="shared" si="308"/>
        <v>62107.05</v>
      </c>
      <c r="AF1476" s="1">
        <f t="shared" si="311"/>
        <v>0.47</v>
      </c>
      <c r="AG1476" s="8">
        <f t="shared" si="309"/>
        <v>85292.95</v>
      </c>
    </row>
    <row r="1477" spans="1:33" x14ac:dyDescent="0.2">
      <c r="A1477" s="11">
        <f t="shared" si="310"/>
        <v>147500</v>
      </c>
      <c r="B1477" s="15">
        <f>inputs!$C$3-MAX(0,MIN((calculations!A1477-inputs!$B$8)*0.5,inputs!$C$3))+IF(AND(inputs!$B$23="YES",A1477&lt;=inputs!$B$25),inputs!$B$24,0)</f>
        <v>0</v>
      </c>
      <c r="C1477" s="15">
        <f>MAX(0,MIN(A1477-B1477,inputs!$C$4)*inputs!$B$3)</f>
        <v>7540.2000000000007</v>
      </c>
      <c r="D1477" s="16">
        <f>MAX(0,(MIN(A1477,inputs!$C$5)-(inputs!$C$4+B1477))*inputs!$B$4)</f>
        <v>34975.599999999999</v>
      </c>
      <c r="E1477" s="16">
        <f>MAX(0, (calculations!A1477-inputs!$C$5)*inputs!$B$5)</f>
        <v>10062</v>
      </c>
      <c r="F1477" s="19">
        <f>MAX(0,inputs!$B$13*(MIN(calculations!A1477,inputs!$C$14)-inputs!$C$13))+MAX(0,inputs!$B$14*(calculations!A1477-inputs!$C$14))</f>
        <v>6939.85</v>
      </c>
      <c r="G1477" s="22">
        <f>MAX(MIN((calculations!A1477-inputs!$B$21)/10000,100%),0) * inputs!$B$18</f>
        <v>2636.4</v>
      </c>
      <c r="H1477" s="22">
        <f>IF(AND(inputs!$B$35="YES", calculations!A1477&gt;=inputs!$B$36,calculations!A1477&lt;inputs!$B$37),inputs!$B$38*MIN(2,inputs!$B$17),0)</f>
        <v>0</v>
      </c>
      <c r="I1477" s="25">
        <f>MIN(inputs!$B$32,A1477)</f>
        <v>20000</v>
      </c>
      <c r="J1477" s="25">
        <f>inputs!$B$29*(1+inputs!$B$33)-MAX(0,inputs!$B$31*(I1477-inputs!$B$30))</f>
        <v>46486.999999999993</v>
      </c>
      <c r="K1477" s="26">
        <f t="shared" si="299"/>
        <v>20000</v>
      </c>
      <c r="L1477" s="25">
        <f>MAX(0,J1477*(1+inputs!$B$33)-MAX(0,inputs!$B$31*(K1477-inputs!$B$30)))</f>
        <v>47184.304999999986</v>
      </c>
      <c r="M1477" s="26">
        <f t="shared" si="300"/>
        <v>34166.666666666664</v>
      </c>
      <c r="N1477" s="25">
        <f>MAX(0,L1477*(1+inputs!$B$33)-MAX(0,inputs!$B$31*(M1477-inputs!$B$30)))</f>
        <v>46633.629574999977</v>
      </c>
      <c r="O1477" s="26">
        <f t="shared" si="301"/>
        <v>48333.333333333328</v>
      </c>
      <c r="P1477" s="25">
        <f>MAX(0,N1477*(1+inputs!$B$33)-MAX(0,inputs!$B$31*(O1477-inputs!$B$30)))</f>
        <v>44799.69401862497</v>
      </c>
      <c r="Q1477" s="26">
        <f t="shared" si="302"/>
        <v>62500</v>
      </c>
      <c r="R1477" s="25">
        <f>MAX(0,P1477*(1+inputs!$B$33)-MAX(0,inputs!$B$31*(Q1477-inputs!$B$30)))</f>
        <v>41663.249428904339</v>
      </c>
      <c r="S1477" s="26">
        <f t="shared" si="303"/>
        <v>76666.666666666657</v>
      </c>
      <c r="T1477" s="25">
        <f>MAX(0,R1477*(1+inputs!$B$33)-MAX(0,inputs!$B$31*(S1477-inputs!$B$30)))</f>
        <v>37204.758170337896</v>
      </c>
      <c r="U1477" s="26">
        <f t="shared" si="304"/>
        <v>90833.333333333328</v>
      </c>
      <c r="V1477" s="25">
        <f>MAX(0,T1477*(1+inputs!$B$33)-MAX(0,inputs!$B$31*(U1477-inputs!$B$30)))</f>
        <v>31404.389542892965</v>
      </c>
      <c r="W1477" s="26">
        <f t="shared" si="305"/>
        <v>105000</v>
      </c>
      <c r="X1477" s="25">
        <f>MAX(0,V1477*(1+inputs!$B$33)-MAX(0,inputs!$B$31*(W1477-inputs!$B$30)))</f>
        <v>24242.015386036357</v>
      </c>
      <c r="Y1477" s="26">
        <f t="shared" si="306"/>
        <v>119166.66666666667</v>
      </c>
      <c r="Z1477" s="25">
        <f>MAX(0,X1477*(1+inputs!$B$33)-MAX(0,inputs!$B$31*(Y1477-inputs!$B$30)))</f>
        <v>15697.205616826899</v>
      </c>
      <c r="AA1477" s="25">
        <f>MAX(0,Y1477*(1+inputs!$B$33)-MAX(0,inputs!$B$31*(Z1477-inputs!$B$30)))</f>
        <v>120954.16666666666</v>
      </c>
      <c r="AB1477" s="26">
        <f t="shared" si="307"/>
        <v>147500</v>
      </c>
      <c r="AC1477" s="25">
        <f>MAX(0,AA1477*(1+inputs!$B$33)-MAX(0,inputs!$B$31*(AB1477-inputs!$B$30)))</f>
        <v>111310.03916666664</v>
      </c>
      <c r="AD1477" s="26">
        <f>IF(inputs!$B$27="YES",MAX(0,inputs!$B$31*(AB1477-inputs!$B$30)),0)</f>
        <v>0</v>
      </c>
      <c r="AE1477" s="3">
        <f t="shared" si="308"/>
        <v>62154.05</v>
      </c>
      <c r="AF1477" s="1">
        <f t="shared" si="311"/>
        <v>0.47</v>
      </c>
      <c r="AG1477" s="8">
        <f t="shared" si="309"/>
        <v>85345.95</v>
      </c>
    </row>
    <row r="1478" spans="1:33" x14ac:dyDescent="0.2">
      <c r="A1478" s="11">
        <f t="shared" si="310"/>
        <v>147600</v>
      </c>
      <c r="B1478" s="15">
        <f>inputs!$C$3-MAX(0,MIN((calculations!A1478-inputs!$B$8)*0.5,inputs!$C$3))+IF(AND(inputs!$B$23="YES",A1478&lt;=inputs!$B$25),inputs!$B$24,0)</f>
        <v>0</v>
      </c>
      <c r="C1478" s="15">
        <f>MAX(0,MIN(A1478-B1478,inputs!$C$4)*inputs!$B$3)</f>
        <v>7540.2000000000007</v>
      </c>
      <c r="D1478" s="16">
        <f>MAX(0,(MIN(A1478,inputs!$C$5)-(inputs!$C$4+B1478))*inputs!$B$4)</f>
        <v>34975.599999999999</v>
      </c>
      <c r="E1478" s="16">
        <f>MAX(0, (calculations!A1478-inputs!$C$5)*inputs!$B$5)</f>
        <v>10107</v>
      </c>
      <c r="F1478" s="19">
        <f>MAX(0,inputs!$B$13*(MIN(calculations!A1478,inputs!$C$14)-inputs!$C$13))+MAX(0,inputs!$B$14*(calculations!A1478-inputs!$C$14))</f>
        <v>6941.85</v>
      </c>
      <c r="G1478" s="22">
        <f>MAX(MIN((calculations!A1478-inputs!$B$21)/10000,100%),0) * inputs!$B$18</f>
        <v>2636.4</v>
      </c>
      <c r="H1478" s="22">
        <f>IF(AND(inputs!$B$35="YES", calculations!A1478&gt;=inputs!$B$36,calculations!A1478&lt;inputs!$B$37),inputs!$B$38*MIN(2,inputs!$B$17),0)</f>
        <v>0</v>
      </c>
      <c r="I1478" s="25">
        <f>MIN(inputs!$B$32,A1478)</f>
        <v>20000</v>
      </c>
      <c r="J1478" s="25">
        <f>inputs!$B$29*(1+inputs!$B$33)-MAX(0,inputs!$B$31*(I1478-inputs!$B$30))</f>
        <v>46486.999999999993</v>
      </c>
      <c r="K1478" s="26">
        <f t="shared" si="299"/>
        <v>20000</v>
      </c>
      <c r="L1478" s="25">
        <f>MAX(0,J1478*(1+inputs!$B$33)-MAX(0,inputs!$B$31*(K1478-inputs!$B$30)))</f>
        <v>47184.304999999986</v>
      </c>
      <c r="M1478" s="26">
        <f t="shared" si="300"/>
        <v>34177.777777777781</v>
      </c>
      <c r="N1478" s="25">
        <f>MAX(0,L1478*(1+inputs!$B$33)-MAX(0,inputs!$B$31*(M1478-inputs!$B$30)))</f>
        <v>46632.629574999977</v>
      </c>
      <c r="O1478" s="26">
        <f t="shared" si="301"/>
        <v>48355.555555555555</v>
      </c>
      <c r="P1478" s="25">
        <f>MAX(0,N1478*(1+inputs!$B$33)-MAX(0,inputs!$B$31*(O1478-inputs!$B$30)))</f>
        <v>44796.679018624971</v>
      </c>
      <c r="Q1478" s="26">
        <f t="shared" si="302"/>
        <v>62533.333333333336</v>
      </c>
      <c r="R1478" s="25">
        <f>MAX(0,P1478*(1+inputs!$B$33)-MAX(0,inputs!$B$31*(Q1478-inputs!$B$30)))</f>
        <v>41657.189203904338</v>
      </c>
      <c r="S1478" s="26">
        <f t="shared" si="303"/>
        <v>76711.111111111109</v>
      </c>
      <c r="T1478" s="25">
        <f>MAX(0,R1478*(1+inputs!$B$33)-MAX(0,inputs!$B$31*(S1478-inputs!$B$30)))</f>
        <v>37194.607041962896</v>
      </c>
      <c r="U1478" s="26">
        <f t="shared" si="304"/>
        <v>90888.888888888891</v>
      </c>
      <c r="V1478" s="25">
        <f>MAX(0,T1478*(1+inputs!$B$33)-MAX(0,inputs!$B$31*(U1478-inputs!$B$30)))</f>
        <v>31389.086147592334</v>
      </c>
      <c r="W1478" s="26">
        <f t="shared" si="305"/>
        <v>105066.66666666667</v>
      </c>
      <c r="X1478" s="25">
        <f>MAX(0,V1478*(1+inputs!$B$33)-MAX(0,inputs!$B$31*(W1478-inputs!$B$30)))</f>
        <v>24220.482439806212</v>
      </c>
      <c r="Y1478" s="26">
        <f t="shared" si="306"/>
        <v>119244.44444444444</v>
      </c>
      <c r="Z1478" s="25">
        <f>MAX(0,X1478*(1+inputs!$B$33)-MAX(0,inputs!$B$31*(Y1478-inputs!$B$30)))</f>
        <v>15668.349676403304</v>
      </c>
      <c r="AA1478" s="25">
        <f>MAX(0,Y1478*(1+inputs!$B$33)-MAX(0,inputs!$B$31*(Z1478-inputs!$B$30)))</f>
        <v>121033.11111111109</v>
      </c>
      <c r="AB1478" s="26">
        <f t="shared" si="307"/>
        <v>147600</v>
      </c>
      <c r="AC1478" s="25">
        <f>MAX(0,AA1478*(1+inputs!$B$33)-MAX(0,inputs!$B$31*(AB1478-inputs!$B$30)))</f>
        <v>111381.16777777775</v>
      </c>
      <c r="AD1478" s="26">
        <f>IF(inputs!$B$27="YES",MAX(0,inputs!$B$31*(AB1478-inputs!$B$30)),0)</f>
        <v>0</v>
      </c>
      <c r="AE1478" s="3">
        <f t="shared" si="308"/>
        <v>62201.05</v>
      </c>
      <c r="AF1478" s="1">
        <f t="shared" si="311"/>
        <v>0.47</v>
      </c>
      <c r="AG1478" s="8">
        <f t="shared" si="309"/>
        <v>85398.95</v>
      </c>
    </row>
    <row r="1479" spans="1:33" x14ac:dyDescent="0.2">
      <c r="A1479" s="11">
        <f t="shared" si="310"/>
        <v>147700</v>
      </c>
      <c r="B1479" s="15">
        <f>inputs!$C$3-MAX(0,MIN((calculations!A1479-inputs!$B$8)*0.5,inputs!$C$3))+IF(AND(inputs!$B$23="YES",A1479&lt;=inputs!$B$25),inputs!$B$24,0)</f>
        <v>0</v>
      </c>
      <c r="C1479" s="15">
        <f>MAX(0,MIN(A1479-B1479,inputs!$C$4)*inputs!$B$3)</f>
        <v>7540.2000000000007</v>
      </c>
      <c r="D1479" s="16">
        <f>MAX(0,(MIN(A1479,inputs!$C$5)-(inputs!$C$4+B1479))*inputs!$B$4)</f>
        <v>34975.599999999999</v>
      </c>
      <c r="E1479" s="16">
        <f>MAX(0, (calculations!A1479-inputs!$C$5)*inputs!$B$5)</f>
        <v>10152</v>
      </c>
      <c r="F1479" s="19">
        <f>MAX(0,inputs!$B$13*(MIN(calculations!A1479,inputs!$C$14)-inputs!$C$13))+MAX(0,inputs!$B$14*(calculations!A1479-inputs!$C$14))</f>
        <v>6943.85</v>
      </c>
      <c r="G1479" s="22">
        <f>MAX(MIN((calculations!A1479-inputs!$B$21)/10000,100%),0) * inputs!$B$18</f>
        <v>2636.4</v>
      </c>
      <c r="H1479" s="22">
        <f>IF(AND(inputs!$B$35="YES", calculations!A1479&gt;=inputs!$B$36,calculations!A1479&lt;inputs!$B$37),inputs!$B$38*MIN(2,inputs!$B$17),0)</f>
        <v>0</v>
      </c>
      <c r="I1479" s="25">
        <f>MIN(inputs!$B$32,A1479)</f>
        <v>20000</v>
      </c>
      <c r="J1479" s="25">
        <f>inputs!$B$29*(1+inputs!$B$33)-MAX(0,inputs!$B$31*(I1479-inputs!$B$30))</f>
        <v>46486.999999999993</v>
      </c>
      <c r="K1479" s="26">
        <f t="shared" si="299"/>
        <v>20000</v>
      </c>
      <c r="L1479" s="25">
        <f>MAX(0,J1479*(1+inputs!$B$33)-MAX(0,inputs!$B$31*(K1479-inputs!$B$30)))</f>
        <v>47184.304999999986</v>
      </c>
      <c r="M1479" s="26">
        <f t="shared" si="300"/>
        <v>34188.888888888891</v>
      </c>
      <c r="N1479" s="25">
        <f>MAX(0,L1479*(1+inputs!$B$33)-MAX(0,inputs!$B$31*(M1479-inputs!$B$30)))</f>
        <v>46631.629574999977</v>
      </c>
      <c r="O1479" s="26">
        <f t="shared" si="301"/>
        <v>48377.777777777781</v>
      </c>
      <c r="P1479" s="25">
        <f>MAX(0,N1479*(1+inputs!$B$33)-MAX(0,inputs!$B$31*(O1479-inputs!$B$30)))</f>
        <v>44793.664018624972</v>
      </c>
      <c r="Q1479" s="26">
        <f t="shared" si="302"/>
        <v>62566.666666666664</v>
      </c>
      <c r="R1479" s="25">
        <f>MAX(0,P1479*(1+inputs!$B$33)-MAX(0,inputs!$B$31*(Q1479-inputs!$B$30)))</f>
        <v>41651.128978904337</v>
      </c>
      <c r="S1479" s="26">
        <f t="shared" si="303"/>
        <v>76755.555555555562</v>
      </c>
      <c r="T1479" s="25">
        <f>MAX(0,R1479*(1+inputs!$B$33)-MAX(0,inputs!$B$31*(S1479-inputs!$B$30)))</f>
        <v>37184.455913587895</v>
      </c>
      <c r="U1479" s="26">
        <f t="shared" si="304"/>
        <v>90944.444444444438</v>
      </c>
      <c r="V1479" s="25">
        <f>MAX(0,T1479*(1+inputs!$B$33)-MAX(0,inputs!$B$31*(U1479-inputs!$B$30)))</f>
        <v>31373.78275229171</v>
      </c>
      <c r="W1479" s="26">
        <f t="shared" si="305"/>
        <v>105133.33333333333</v>
      </c>
      <c r="X1479" s="25">
        <f>MAX(0,V1479*(1+inputs!$B$33)-MAX(0,inputs!$B$31*(W1479-inputs!$B$30)))</f>
        <v>24198.949493576085</v>
      </c>
      <c r="Y1479" s="26">
        <f t="shared" si="306"/>
        <v>119322.22222222222</v>
      </c>
      <c r="Z1479" s="25">
        <f>MAX(0,X1479*(1+inputs!$B$33)-MAX(0,inputs!$B$31*(Y1479-inputs!$B$30)))</f>
        <v>15639.493735979726</v>
      </c>
      <c r="AA1479" s="25">
        <f>MAX(0,Y1479*(1+inputs!$B$33)-MAX(0,inputs!$B$31*(Z1479-inputs!$B$30)))</f>
        <v>121112.05555555555</v>
      </c>
      <c r="AB1479" s="26">
        <f t="shared" si="307"/>
        <v>147700</v>
      </c>
      <c r="AC1479" s="25">
        <f>MAX(0,AA1479*(1+inputs!$B$33)-MAX(0,inputs!$B$31*(AB1479-inputs!$B$30)))</f>
        <v>111452.29638888886</v>
      </c>
      <c r="AD1479" s="26">
        <f>IF(inputs!$B$27="YES",MAX(0,inputs!$B$31*(AB1479-inputs!$B$30)),0)</f>
        <v>0</v>
      </c>
      <c r="AE1479" s="3">
        <f t="shared" si="308"/>
        <v>62248.05</v>
      </c>
      <c r="AF1479" s="1">
        <f t="shared" si="311"/>
        <v>0.47</v>
      </c>
      <c r="AG1479" s="8">
        <f t="shared" si="309"/>
        <v>85451.95</v>
      </c>
    </row>
    <row r="1480" spans="1:33" x14ac:dyDescent="0.2">
      <c r="A1480" s="11">
        <f t="shared" si="310"/>
        <v>147800</v>
      </c>
      <c r="B1480" s="15">
        <f>inputs!$C$3-MAX(0,MIN((calculations!A1480-inputs!$B$8)*0.5,inputs!$C$3))+IF(AND(inputs!$B$23="YES",A1480&lt;=inputs!$B$25),inputs!$B$24,0)</f>
        <v>0</v>
      </c>
      <c r="C1480" s="15">
        <f>MAX(0,MIN(A1480-B1480,inputs!$C$4)*inputs!$B$3)</f>
        <v>7540.2000000000007</v>
      </c>
      <c r="D1480" s="16">
        <f>MAX(0,(MIN(A1480,inputs!$C$5)-(inputs!$C$4+B1480))*inputs!$B$4)</f>
        <v>34975.599999999999</v>
      </c>
      <c r="E1480" s="16">
        <f>MAX(0, (calculations!A1480-inputs!$C$5)*inputs!$B$5)</f>
        <v>10197</v>
      </c>
      <c r="F1480" s="19">
        <f>MAX(0,inputs!$B$13*(MIN(calculations!A1480,inputs!$C$14)-inputs!$C$13))+MAX(0,inputs!$B$14*(calculations!A1480-inputs!$C$14))</f>
        <v>6945.85</v>
      </c>
      <c r="G1480" s="22">
        <f>MAX(MIN((calculations!A1480-inputs!$B$21)/10000,100%),0) * inputs!$B$18</f>
        <v>2636.4</v>
      </c>
      <c r="H1480" s="22">
        <f>IF(AND(inputs!$B$35="YES", calculations!A1480&gt;=inputs!$B$36,calculations!A1480&lt;inputs!$B$37),inputs!$B$38*MIN(2,inputs!$B$17),0)</f>
        <v>0</v>
      </c>
      <c r="I1480" s="25">
        <f>MIN(inputs!$B$32,A1480)</f>
        <v>20000</v>
      </c>
      <c r="J1480" s="25">
        <f>inputs!$B$29*(1+inputs!$B$33)-MAX(0,inputs!$B$31*(I1480-inputs!$B$30))</f>
        <v>46486.999999999993</v>
      </c>
      <c r="K1480" s="26">
        <f t="shared" si="299"/>
        <v>20000</v>
      </c>
      <c r="L1480" s="25">
        <f>MAX(0,J1480*(1+inputs!$B$33)-MAX(0,inputs!$B$31*(K1480-inputs!$B$30)))</f>
        <v>47184.304999999986</v>
      </c>
      <c r="M1480" s="26">
        <f t="shared" si="300"/>
        <v>34200</v>
      </c>
      <c r="N1480" s="25">
        <f>MAX(0,L1480*(1+inputs!$B$33)-MAX(0,inputs!$B$31*(M1480-inputs!$B$30)))</f>
        <v>46630.629574999977</v>
      </c>
      <c r="O1480" s="26">
        <f t="shared" si="301"/>
        <v>48400</v>
      </c>
      <c r="P1480" s="25">
        <f>MAX(0,N1480*(1+inputs!$B$33)-MAX(0,inputs!$B$31*(O1480-inputs!$B$30)))</f>
        <v>44790.649018624972</v>
      </c>
      <c r="Q1480" s="26">
        <f t="shared" si="302"/>
        <v>62600</v>
      </c>
      <c r="R1480" s="25">
        <f>MAX(0,P1480*(1+inputs!$B$33)-MAX(0,inputs!$B$31*(Q1480-inputs!$B$30)))</f>
        <v>41645.068753904343</v>
      </c>
      <c r="S1480" s="26">
        <f t="shared" si="303"/>
        <v>76800</v>
      </c>
      <c r="T1480" s="25">
        <f>MAX(0,R1480*(1+inputs!$B$33)-MAX(0,inputs!$B$31*(S1480-inputs!$B$30)))</f>
        <v>37174.304785212902</v>
      </c>
      <c r="U1480" s="26">
        <f t="shared" si="304"/>
        <v>91000</v>
      </c>
      <c r="V1480" s="25">
        <f>MAX(0,T1480*(1+inputs!$B$33)-MAX(0,inputs!$B$31*(U1480-inputs!$B$30)))</f>
        <v>31358.479356991094</v>
      </c>
      <c r="W1480" s="26">
        <f t="shared" si="305"/>
        <v>105200</v>
      </c>
      <c r="X1480" s="25">
        <f>MAX(0,V1480*(1+inputs!$B$33)-MAX(0,inputs!$B$31*(W1480-inputs!$B$30)))</f>
        <v>24177.416547345958</v>
      </c>
      <c r="Y1480" s="26">
        <f t="shared" si="306"/>
        <v>119400</v>
      </c>
      <c r="Z1480" s="25">
        <f>MAX(0,X1480*(1+inputs!$B$33)-MAX(0,inputs!$B$31*(Y1480-inputs!$B$30)))</f>
        <v>15610.637795556146</v>
      </c>
      <c r="AA1480" s="25">
        <f>MAX(0,Y1480*(1+inputs!$B$33)-MAX(0,inputs!$B$31*(Z1480-inputs!$B$30)))</f>
        <v>121190.99999999999</v>
      </c>
      <c r="AB1480" s="26">
        <f t="shared" si="307"/>
        <v>147800</v>
      </c>
      <c r="AC1480" s="25">
        <f>MAX(0,AA1480*(1+inputs!$B$33)-MAX(0,inputs!$B$31*(AB1480-inputs!$B$30)))</f>
        <v>111523.42499999997</v>
      </c>
      <c r="AD1480" s="26">
        <f>IF(inputs!$B$27="YES",MAX(0,inputs!$B$31*(AB1480-inputs!$B$30)),0)</f>
        <v>0</v>
      </c>
      <c r="AE1480" s="3">
        <f t="shared" si="308"/>
        <v>62295.05</v>
      </c>
      <c r="AF1480" s="1">
        <f t="shared" si="311"/>
        <v>0.47</v>
      </c>
      <c r="AG1480" s="8">
        <f t="shared" si="309"/>
        <v>85504.95</v>
      </c>
    </row>
    <row r="1481" spans="1:33" x14ac:dyDescent="0.2">
      <c r="A1481" s="11">
        <f t="shared" si="310"/>
        <v>147900</v>
      </c>
      <c r="B1481" s="15">
        <f>inputs!$C$3-MAX(0,MIN((calculations!A1481-inputs!$B$8)*0.5,inputs!$C$3))+IF(AND(inputs!$B$23="YES",A1481&lt;=inputs!$B$25),inputs!$B$24,0)</f>
        <v>0</v>
      </c>
      <c r="C1481" s="15">
        <f>MAX(0,MIN(A1481-B1481,inputs!$C$4)*inputs!$B$3)</f>
        <v>7540.2000000000007</v>
      </c>
      <c r="D1481" s="16">
        <f>MAX(0,(MIN(A1481,inputs!$C$5)-(inputs!$C$4+B1481))*inputs!$B$4)</f>
        <v>34975.599999999999</v>
      </c>
      <c r="E1481" s="16">
        <f>MAX(0, (calculations!A1481-inputs!$C$5)*inputs!$B$5)</f>
        <v>10242</v>
      </c>
      <c r="F1481" s="19">
        <f>MAX(0,inputs!$B$13*(MIN(calculations!A1481,inputs!$C$14)-inputs!$C$13))+MAX(0,inputs!$B$14*(calculations!A1481-inputs!$C$14))</f>
        <v>6947.85</v>
      </c>
      <c r="G1481" s="22">
        <f>MAX(MIN((calculations!A1481-inputs!$B$21)/10000,100%),0) * inputs!$B$18</f>
        <v>2636.4</v>
      </c>
      <c r="H1481" s="22">
        <f>IF(AND(inputs!$B$35="YES", calculations!A1481&gt;=inputs!$B$36,calculations!A1481&lt;inputs!$B$37),inputs!$B$38*MIN(2,inputs!$B$17),0)</f>
        <v>0</v>
      </c>
      <c r="I1481" s="25">
        <f>MIN(inputs!$B$32,A1481)</f>
        <v>20000</v>
      </c>
      <c r="J1481" s="25">
        <f>inputs!$B$29*(1+inputs!$B$33)-MAX(0,inputs!$B$31*(I1481-inputs!$B$30))</f>
        <v>46486.999999999993</v>
      </c>
      <c r="K1481" s="26">
        <f t="shared" si="299"/>
        <v>20000</v>
      </c>
      <c r="L1481" s="25">
        <f>MAX(0,J1481*(1+inputs!$B$33)-MAX(0,inputs!$B$31*(K1481-inputs!$B$30)))</f>
        <v>47184.304999999986</v>
      </c>
      <c r="M1481" s="26">
        <f t="shared" si="300"/>
        <v>34211.111111111109</v>
      </c>
      <c r="N1481" s="25">
        <f>MAX(0,L1481*(1+inputs!$B$33)-MAX(0,inputs!$B$31*(M1481-inputs!$B$30)))</f>
        <v>46629.629574999977</v>
      </c>
      <c r="O1481" s="26">
        <f t="shared" si="301"/>
        <v>48422.222222222219</v>
      </c>
      <c r="P1481" s="25">
        <f>MAX(0,N1481*(1+inputs!$B$33)-MAX(0,inputs!$B$31*(O1481-inputs!$B$30)))</f>
        <v>44787.634018624973</v>
      </c>
      <c r="Q1481" s="26">
        <f t="shared" si="302"/>
        <v>62633.333333333336</v>
      </c>
      <c r="R1481" s="25">
        <f>MAX(0,P1481*(1+inputs!$B$33)-MAX(0,inputs!$B$31*(Q1481-inputs!$B$30)))</f>
        <v>41639.008528904342</v>
      </c>
      <c r="S1481" s="26">
        <f t="shared" si="303"/>
        <v>76844.444444444438</v>
      </c>
      <c r="T1481" s="25">
        <f>MAX(0,R1481*(1+inputs!$B$33)-MAX(0,inputs!$B$31*(S1481-inputs!$B$30)))</f>
        <v>37164.153656837902</v>
      </c>
      <c r="U1481" s="26">
        <f t="shared" si="304"/>
        <v>91055.555555555562</v>
      </c>
      <c r="V1481" s="25">
        <f>MAX(0,T1481*(1+inputs!$B$33)-MAX(0,inputs!$B$31*(U1481-inputs!$B$30)))</f>
        <v>31343.175961690467</v>
      </c>
      <c r="W1481" s="26">
        <f t="shared" si="305"/>
        <v>105266.66666666667</v>
      </c>
      <c r="X1481" s="25">
        <f>MAX(0,V1481*(1+inputs!$B$33)-MAX(0,inputs!$B$31*(W1481-inputs!$B$30)))</f>
        <v>24155.88360111582</v>
      </c>
      <c r="Y1481" s="26">
        <f t="shared" si="306"/>
        <v>119477.77777777778</v>
      </c>
      <c r="Z1481" s="25">
        <f>MAX(0,X1481*(1+inputs!$B$33)-MAX(0,inputs!$B$31*(Y1481-inputs!$B$30)))</f>
        <v>15581.781855132556</v>
      </c>
      <c r="AA1481" s="25">
        <f>MAX(0,Y1481*(1+inputs!$B$33)-MAX(0,inputs!$B$31*(Z1481-inputs!$B$30)))</f>
        <v>121269.94444444444</v>
      </c>
      <c r="AB1481" s="26">
        <f t="shared" si="307"/>
        <v>147900</v>
      </c>
      <c r="AC1481" s="25">
        <f>MAX(0,AA1481*(1+inputs!$B$33)-MAX(0,inputs!$B$31*(AB1481-inputs!$B$30)))</f>
        <v>111594.55361111109</v>
      </c>
      <c r="AD1481" s="26">
        <f>IF(inputs!$B$27="YES",MAX(0,inputs!$B$31*(AB1481-inputs!$B$30)),0)</f>
        <v>0</v>
      </c>
      <c r="AE1481" s="3">
        <f t="shared" si="308"/>
        <v>62342.05</v>
      </c>
      <c r="AF1481" s="1">
        <f t="shared" si="311"/>
        <v>0.47</v>
      </c>
      <c r="AG1481" s="8">
        <f t="shared" si="309"/>
        <v>85557.95</v>
      </c>
    </row>
    <row r="1482" spans="1:33" x14ac:dyDescent="0.2">
      <c r="A1482" s="11">
        <f t="shared" si="310"/>
        <v>148000</v>
      </c>
      <c r="B1482" s="15">
        <f>inputs!$C$3-MAX(0,MIN((calculations!A1482-inputs!$B$8)*0.5,inputs!$C$3))+IF(AND(inputs!$B$23="YES",A1482&lt;=inputs!$B$25),inputs!$B$24,0)</f>
        <v>0</v>
      </c>
      <c r="C1482" s="15">
        <f>MAX(0,MIN(A1482-B1482,inputs!$C$4)*inputs!$B$3)</f>
        <v>7540.2000000000007</v>
      </c>
      <c r="D1482" s="16">
        <f>MAX(0,(MIN(A1482,inputs!$C$5)-(inputs!$C$4+B1482))*inputs!$B$4)</f>
        <v>34975.599999999999</v>
      </c>
      <c r="E1482" s="16">
        <f>MAX(0, (calculations!A1482-inputs!$C$5)*inputs!$B$5)</f>
        <v>10287</v>
      </c>
      <c r="F1482" s="19">
        <f>MAX(0,inputs!$B$13*(MIN(calculations!A1482,inputs!$C$14)-inputs!$C$13))+MAX(0,inputs!$B$14*(calculations!A1482-inputs!$C$14))</f>
        <v>6949.85</v>
      </c>
      <c r="G1482" s="22">
        <f>MAX(MIN((calculations!A1482-inputs!$B$21)/10000,100%),0) * inputs!$B$18</f>
        <v>2636.4</v>
      </c>
      <c r="H1482" s="22">
        <f>IF(AND(inputs!$B$35="YES", calculations!A1482&gt;=inputs!$B$36,calculations!A1482&lt;inputs!$B$37),inputs!$B$38*MIN(2,inputs!$B$17),0)</f>
        <v>0</v>
      </c>
      <c r="I1482" s="25">
        <f>MIN(inputs!$B$32,A1482)</f>
        <v>20000</v>
      </c>
      <c r="J1482" s="25">
        <f>inputs!$B$29*(1+inputs!$B$33)-MAX(0,inputs!$B$31*(I1482-inputs!$B$30))</f>
        <v>46486.999999999993</v>
      </c>
      <c r="K1482" s="26">
        <f t="shared" si="299"/>
        <v>20000</v>
      </c>
      <c r="L1482" s="25">
        <f>MAX(0,J1482*(1+inputs!$B$33)-MAX(0,inputs!$B$31*(K1482-inputs!$B$30)))</f>
        <v>47184.304999999986</v>
      </c>
      <c r="M1482" s="26">
        <f t="shared" si="300"/>
        <v>34222.222222222219</v>
      </c>
      <c r="N1482" s="25">
        <f>MAX(0,L1482*(1+inputs!$B$33)-MAX(0,inputs!$B$31*(M1482-inputs!$B$30)))</f>
        <v>46628.629574999977</v>
      </c>
      <c r="O1482" s="26">
        <f t="shared" si="301"/>
        <v>48444.444444444445</v>
      </c>
      <c r="P1482" s="25">
        <f>MAX(0,N1482*(1+inputs!$B$33)-MAX(0,inputs!$B$31*(O1482-inputs!$B$30)))</f>
        <v>44784.619018624973</v>
      </c>
      <c r="Q1482" s="26">
        <f t="shared" si="302"/>
        <v>62666.666666666664</v>
      </c>
      <c r="R1482" s="25">
        <f>MAX(0,P1482*(1+inputs!$B$33)-MAX(0,inputs!$B$31*(Q1482-inputs!$B$30)))</f>
        <v>41632.948303904341</v>
      </c>
      <c r="S1482" s="26">
        <f t="shared" si="303"/>
        <v>76888.888888888891</v>
      </c>
      <c r="T1482" s="25">
        <f>MAX(0,R1482*(1+inputs!$B$33)-MAX(0,inputs!$B$31*(S1482-inputs!$B$30)))</f>
        <v>37154.002528462901</v>
      </c>
      <c r="U1482" s="26">
        <f t="shared" si="304"/>
        <v>91111.111111111109</v>
      </c>
      <c r="V1482" s="25">
        <f>MAX(0,T1482*(1+inputs!$B$33)-MAX(0,inputs!$B$31*(U1482-inputs!$B$30)))</f>
        <v>31327.87256638984</v>
      </c>
      <c r="W1482" s="26">
        <f t="shared" si="305"/>
        <v>105333.33333333333</v>
      </c>
      <c r="X1482" s="25">
        <f>MAX(0,V1482*(1+inputs!$B$33)-MAX(0,inputs!$B$31*(W1482-inputs!$B$30)))</f>
        <v>24134.350654885686</v>
      </c>
      <c r="Y1482" s="26">
        <f t="shared" si="306"/>
        <v>119555.55555555556</v>
      </c>
      <c r="Z1482" s="25">
        <f>MAX(0,X1482*(1+inputs!$B$33)-MAX(0,inputs!$B$31*(Y1482-inputs!$B$30)))</f>
        <v>15552.925914708967</v>
      </c>
      <c r="AA1482" s="25">
        <f>MAX(0,Y1482*(1+inputs!$B$33)-MAX(0,inputs!$B$31*(Z1482-inputs!$B$30)))</f>
        <v>121348.88888888889</v>
      </c>
      <c r="AB1482" s="26">
        <f t="shared" si="307"/>
        <v>148000</v>
      </c>
      <c r="AC1482" s="25">
        <f>MAX(0,AA1482*(1+inputs!$B$33)-MAX(0,inputs!$B$31*(AB1482-inputs!$B$30)))</f>
        <v>111665.68222222221</v>
      </c>
      <c r="AD1482" s="26">
        <f>IF(inputs!$B$27="YES",MAX(0,inputs!$B$31*(AB1482-inputs!$B$30)),0)</f>
        <v>0</v>
      </c>
      <c r="AE1482" s="3">
        <f t="shared" si="308"/>
        <v>62389.05</v>
      </c>
      <c r="AF1482" s="1">
        <f t="shared" si="311"/>
        <v>0.47</v>
      </c>
      <c r="AG1482" s="8">
        <f t="shared" si="309"/>
        <v>85610.95</v>
      </c>
    </row>
    <row r="1483" spans="1:33" x14ac:dyDescent="0.2">
      <c r="A1483" s="11">
        <f t="shared" si="310"/>
        <v>148100</v>
      </c>
      <c r="B1483" s="15">
        <f>inputs!$C$3-MAX(0,MIN((calculations!A1483-inputs!$B$8)*0.5,inputs!$C$3))+IF(AND(inputs!$B$23="YES",A1483&lt;=inputs!$B$25),inputs!$B$24,0)</f>
        <v>0</v>
      </c>
      <c r="C1483" s="15">
        <f>MAX(0,MIN(A1483-B1483,inputs!$C$4)*inputs!$B$3)</f>
        <v>7540.2000000000007</v>
      </c>
      <c r="D1483" s="16">
        <f>MAX(0,(MIN(A1483,inputs!$C$5)-(inputs!$C$4+B1483))*inputs!$B$4)</f>
        <v>34975.599999999999</v>
      </c>
      <c r="E1483" s="16">
        <f>MAX(0, (calculations!A1483-inputs!$C$5)*inputs!$B$5)</f>
        <v>10332</v>
      </c>
      <c r="F1483" s="19">
        <f>MAX(0,inputs!$B$13*(MIN(calculations!A1483,inputs!$C$14)-inputs!$C$13))+MAX(0,inputs!$B$14*(calculations!A1483-inputs!$C$14))</f>
        <v>6951.85</v>
      </c>
      <c r="G1483" s="22">
        <f>MAX(MIN((calculations!A1483-inputs!$B$21)/10000,100%),0) * inputs!$B$18</f>
        <v>2636.4</v>
      </c>
      <c r="H1483" s="22">
        <f>IF(AND(inputs!$B$35="YES", calculations!A1483&gt;=inputs!$B$36,calculations!A1483&lt;inputs!$B$37),inputs!$B$38*MIN(2,inputs!$B$17),0)</f>
        <v>0</v>
      </c>
      <c r="I1483" s="25">
        <f>MIN(inputs!$B$32,A1483)</f>
        <v>20000</v>
      </c>
      <c r="J1483" s="25">
        <f>inputs!$B$29*(1+inputs!$B$33)-MAX(0,inputs!$B$31*(I1483-inputs!$B$30))</f>
        <v>46486.999999999993</v>
      </c>
      <c r="K1483" s="26">
        <f t="shared" si="299"/>
        <v>20000</v>
      </c>
      <c r="L1483" s="25">
        <f>MAX(0,J1483*(1+inputs!$B$33)-MAX(0,inputs!$B$31*(K1483-inputs!$B$30)))</f>
        <v>47184.304999999986</v>
      </c>
      <c r="M1483" s="26">
        <f t="shared" si="300"/>
        <v>34233.333333333336</v>
      </c>
      <c r="N1483" s="25">
        <f>MAX(0,L1483*(1+inputs!$B$33)-MAX(0,inputs!$B$31*(M1483-inputs!$B$30)))</f>
        <v>46627.629574999977</v>
      </c>
      <c r="O1483" s="26">
        <f t="shared" si="301"/>
        <v>48466.666666666672</v>
      </c>
      <c r="P1483" s="25">
        <f>MAX(0,N1483*(1+inputs!$B$33)-MAX(0,inputs!$B$31*(O1483-inputs!$B$30)))</f>
        <v>44781.604018624967</v>
      </c>
      <c r="Q1483" s="26">
        <f t="shared" si="302"/>
        <v>62700</v>
      </c>
      <c r="R1483" s="25">
        <f>MAX(0,P1483*(1+inputs!$B$33)-MAX(0,inputs!$B$31*(Q1483-inputs!$B$30)))</f>
        <v>41626.888078904332</v>
      </c>
      <c r="S1483" s="26">
        <f t="shared" si="303"/>
        <v>76933.333333333343</v>
      </c>
      <c r="T1483" s="25">
        <f>MAX(0,R1483*(1+inputs!$B$33)-MAX(0,inputs!$B$31*(S1483-inputs!$B$30)))</f>
        <v>37143.851400087893</v>
      </c>
      <c r="U1483" s="26">
        <f t="shared" si="304"/>
        <v>91166.666666666672</v>
      </c>
      <c r="V1483" s="25">
        <f>MAX(0,T1483*(1+inputs!$B$33)-MAX(0,inputs!$B$31*(U1483-inputs!$B$30)))</f>
        <v>31312.569171089206</v>
      </c>
      <c r="W1483" s="26">
        <f t="shared" si="305"/>
        <v>105400</v>
      </c>
      <c r="X1483" s="25">
        <f>MAX(0,V1483*(1+inputs!$B$33)-MAX(0,inputs!$B$31*(W1483-inputs!$B$30)))</f>
        <v>24112.817708655541</v>
      </c>
      <c r="Y1483" s="26">
        <f t="shared" si="306"/>
        <v>119633.33333333333</v>
      </c>
      <c r="Z1483" s="25">
        <f>MAX(0,X1483*(1+inputs!$B$33)-MAX(0,inputs!$B$31*(Y1483-inputs!$B$30)))</f>
        <v>15524.069974285372</v>
      </c>
      <c r="AA1483" s="25">
        <f>MAX(0,Y1483*(1+inputs!$B$33)-MAX(0,inputs!$B$31*(Z1483-inputs!$B$30)))</f>
        <v>121427.83333333331</v>
      </c>
      <c r="AB1483" s="26">
        <f t="shared" si="307"/>
        <v>148100</v>
      </c>
      <c r="AC1483" s="25">
        <f>MAX(0,AA1483*(1+inputs!$B$33)-MAX(0,inputs!$B$31*(AB1483-inputs!$B$30)))</f>
        <v>111736.81083333329</v>
      </c>
      <c r="AD1483" s="26">
        <f>IF(inputs!$B$27="YES",MAX(0,inputs!$B$31*(AB1483-inputs!$B$30)),0)</f>
        <v>0</v>
      </c>
      <c r="AE1483" s="3">
        <f t="shared" si="308"/>
        <v>62436.05</v>
      </c>
      <c r="AF1483" s="1">
        <f t="shared" si="311"/>
        <v>0.47</v>
      </c>
      <c r="AG1483" s="8">
        <f t="shared" si="309"/>
        <v>85663.95</v>
      </c>
    </row>
    <row r="1484" spans="1:33" x14ac:dyDescent="0.2">
      <c r="A1484" s="11">
        <f t="shared" si="310"/>
        <v>148200</v>
      </c>
      <c r="B1484" s="15">
        <f>inputs!$C$3-MAX(0,MIN((calculations!A1484-inputs!$B$8)*0.5,inputs!$C$3))+IF(AND(inputs!$B$23="YES",A1484&lt;=inputs!$B$25),inputs!$B$24,0)</f>
        <v>0</v>
      </c>
      <c r="C1484" s="15">
        <f>MAX(0,MIN(A1484-B1484,inputs!$C$4)*inputs!$B$3)</f>
        <v>7540.2000000000007</v>
      </c>
      <c r="D1484" s="16">
        <f>MAX(0,(MIN(A1484,inputs!$C$5)-(inputs!$C$4+B1484))*inputs!$B$4)</f>
        <v>34975.599999999999</v>
      </c>
      <c r="E1484" s="16">
        <f>MAX(0, (calculations!A1484-inputs!$C$5)*inputs!$B$5)</f>
        <v>10377</v>
      </c>
      <c r="F1484" s="19">
        <f>MAX(0,inputs!$B$13*(MIN(calculations!A1484,inputs!$C$14)-inputs!$C$13))+MAX(0,inputs!$B$14*(calculations!A1484-inputs!$C$14))</f>
        <v>6953.85</v>
      </c>
      <c r="G1484" s="22">
        <f>MAX(MIN((calculations!A1484-inputs!$B$21)/10000,100%),0) * inputs!$B$18</f>
        <v>2636.4</v>
      </c>
      <c r="H1484" s="22">
        <f>IF(AND(inputs!$B$35="YES", calculations!A1484&gt;=inputs!$B$36,calculations!A1484&lt;inputs!$B$37),inputs!$B$38*MIN(2,inputs!$B$17),0)</f>
        <v>0</v>
      </c>
      <c r="I1484" s="25">
        <f>MIN(inputs!$B$32,A1484)</f>
        <v>20000</v>
      </c>
      <c r="J1484" s="25">
        <f>inputs!$B$29*(1+inputs!$B$33)-MAX(0,inputs!$B$31*(I1484-inputs!$B$30))</f>
        <v>46486.999999999993</v>
      </c>
      <c r="K1484" s="26">
        <f t="shared" si="299"/>
        <v>20000</v>
      </c>
      <c r="L1484" s="25">
        <f>MAX(0,J1484*(1+inputs!$B$33)-MAX(0,inputs!$B$31*(K1484-inputs!$B$30)))</f>
        <v>47184.304999999986</v>
      </c>
      <c r="M1484" s="26">
        <f t="shared" si="300"/>
        <v>34244.444444444445</v>
      </c>
      <c r="N1484" s="25">
        <f>MAX(0,L1484*(1+inputs!$B$33)-MAX(0,inputs!$B$31*(M1484-inputs!$B$30)))</f>
        <v>46626.629574999977</v>
      </c>
      <c r="O1484" s="26">
        <f t="shared" si="301"/>
        <v>48488.888888888891</v>
      </c>
      <c r="P1484" s="25">
        <f>MAX(0,N1484*(1+inputs!$B$33)-MAX(0,inputs!$B$31*(O1484-inputs!$B$30)))</f>
        <v>44778.589018624967</v>
      </c>
      <c r="Q1484" s="26">
        <f t="shared" si="302"/>
        <v>62733.333333333336</v>
      </c>
      <c r="R1484" s="25">
        <f>MAX(0,P1484*(1+inputs!$B$33)-MAX(0,inputs!$B$31*(Q1484-inputs!$B$30)))</f>
        <v>41620.827853904339</v>
      </c>
      <c r="S1484" s="26">
        <f t="shared" si="303"/>
        <v>76977.777777777781</v>
      </c>
      <c r="T1484" s="25">
        <f>MAX(0,R1484*(1+inputs!$B$33)-MAX(0,inputs!$B$31*(S1484-inputs!$B$30)))</f>
        <v>37133.7002717129</v>
      </c>
      <c r="U1484" s="26">
        <f t="shared" si="304"/>
        <v>91222.222222222219</v>
      </c>
      <c r="V1484" s="25">
        <f>MAX(0,T1484*(1+inputs!$B$33)-MAX(0,inputs!$B$31*(U1484-inputs!$B$30)))</f>
        <v>31297.265775788594</v>
      </c>
      <c r="W1484" s="26">
        <f t="shared" si="305"/>
        <v>105466.66666666667</v>
      </c>
      <c r="X1484" s="25">
        <f>MAX(0,V1484*(1+inputs!$B$33)-MAX(0,inputs!$B$31*(W1484-inputs!$B$30)))</f>
        <v>24091.284762425421</v>
      </c>
      <c r="Y1484" s="26">
        <f t="shared" si="306"/>
        <v>119711.11111111111</v>
      </c>
      <c r="Z1484" s="25">
        <f>MAX(0,X1484*(1+inputs!$B$33)-MAX(0,inputs!$B$31*(Y1484-inputs!$B$30)))</f>
        <v>15495.214033861801</v>
      </c>
      <c r="AA1484" s="25">
        <f>MAX(0,Y1484*(1+inputs!$B$33)-MAX(0,inputs!$B$31*(Z1484-inputs!$B$30)))</f>
        <v>121506.77777777777</v>
      </c>
      <c r="AB1484" s="26">
        <f t="shared" si="307"/>
        <v>148200</v>
      </c>
      <c r="AC1484" s="25">
        <f>MAX(0,AA1484*(1+inputs!$B$33)-MAX(0,inputs!$B$31*(AB1484-inputs!$B$30)))</f>
        <v>111807.93944444442</v>
      </c>
      <c r="AD1484" s="26">
        <f>IF(inputs!$B$27="YES",MAX(0,inputs!$B$31*(AB1484-inputs!$B$30)),0)</f>
        <v>0</v>
      </c>
      <c r="AE1484" s="3">
        <f t="shared" si="308"/>
        <v>62483.05</v>
      </c>
      <c r="AF1484" s="1">
        <f t="shared" si="311"/>
        <v>0.47</v>
      </c>
      <c r="AG1484" s="8">
        <f t="shared" si="309"/>
        <v>85716.95</v>
      </c>
    </row>
    <row r="1485" spans="1:33" x14ac:dyDescent="0.2">
      <c r="A1485" s="11">
        <f t="shared" si="310"/>
        <v>148300</v>
      </c>
      <c r="B1485" s="15">
        <f>inputs!$C$3-MAX(0,MIN((calculations!A1485-inputs!$B$8)*0.5,inputs!$C$3))+IF(AND(inputs!$B$23="YES",A1485&lt;=inputs!$B$25),inputs!$B$24,0)</f>
        <v>0</v>
      </c>
      <c r="C1485" s="15">
        <f>MAX(0,MIN(A1485-B1485,inputs!$C$4)*inputs!$B$3)</f>
        <v>7540.2000000000007</v>
      </c>
      <c r="D1485" s="16">
        <f>MAX(0,(MIN(A1485,inputs!$C$5)-(inputs!$C$4+B1485))*inputs!$B$4)</f>
        <v>34975.599999999999</v>
      </c>
      <c r="E1485" s="16">
        <f>MAX(0, (calculations!A1485-inputs!$C$5)*inputs!$B$5)</f>
        <v>10422</v>
      </c>
      <c r="F1485" s="19">
        <f>MAX(0,inputs!$B$13*(MIN(calculations!A1485,inputs!$C$14)-inputs!$C$13))+MAX(0,inputs!$B$14*(calculations!A1485-inputs!$C$14))</f>
        <v>6955.85</v>
      </c>
      <c r="G1485" s="22">
        <f>MAX(MIN((calculations!A1485-inputs!$B$21)/10000,100%),0) * inputs!$B$18</f>
        <v>2636.4</v>
      </c>
      <c r="H1485" s="22">
        <f>IF(AND(inputs!$B$35="YES", calculations!A1485&gt;=inputs!$B$36,calculations!A1485&lt;inputs!$B$37),inputs!$B$38*MIN(2,inputs!$B$17),0)</f>
        <v>0</v>
      </c>
      <c r="I1485" s="25">
        <f>MIN(inputs!$B$32,A1485)</f>
        <v>20000</v>
      </c>
      <c r="J1485" s="25">
        <f>inputs!$B$29*(1+inputs!$B$33)-MAX(0,inputs!$B$31*(I1485-inputs!$B$30))</f>
        <v>46486.999999999993</v>
      </c>
      <c r="K1485" s="26">
        <f t="shared" si="299"/>
        <v>20000</v>
      </c>
      <c r="L1485" s="25">
        <f>MAX(0,J1485*(1+inputs!$B$33)-MAX(0,inputs!$B$31*(K1485-inputs!$B$30)))</f>
        <v>47184.304999999986</v>
      </c>
      <c r="M1485" s="26">
        <f t="shared" si="300"/>
        <v>34255.555555555555</v>
      </c>
      <c r="N1485" s="25">
        <f>MAX(0,L1485*(1+inputs!$B$33)-MAX(0,inputs!$B$31*(M1485-inputs!$B$30)))</f>
        <v>46625.629574999977</v>
      </c>
      <c r="O1485" s="26">
        <f t="shared" si="301"/>
        <v>48511.111111111109</v>
      </c>
      <c r="P1485" s="25">
        <f>MAX(0,N1485*(1+inputs!$B$33)-MAX(0,inputs!$B$31*(O1485-inputs!$B$30)))</f>
        <v>44775.574018624968</v>
      </c>
      <c r="Q1485" s="26">
        <f t="shared" si="302"/>
        <v>62766.666666666664</v>
      </c>
      <c r="R1485" s="25">
        <f>MAX(0,P1485*(1+inputs!$B$33)-MAX(0,inputs!$B$31*(Q1485-inputs!$B$30)))</f>
        <v>41614.767628904337</v>
      </c>
      <c r="S1485" s="26">
        <f t="shared" si="303"/>
        <v>77022.222222222219</v>
      </c>
      <c r="T1485" s="25">
        <f>MAX(0,R1485*(1+inputs!$B$33)-MAX(0,inputs!$B$31*(S1485-inputs!$B$30)))</f>
        <v>37123.549143337899</v>
      </c>
      <c r="U1485" s="26">
        <f t="shared" si="304"/>
        <v>91277.777777777781</v>
      </c>
      <c r="V1485" s="25">
        <f>MAX(0,T1485*(1+inputs!$B$33)-MAX(0,inputs!$B$31*(U1485-inputs!$B$30)))</f>
        <v>31281.962380487963</v>
      </c>
      <c r="W1485" s="26">
        <f t="shared" si="305"/>
        <v>105533.33333333333</v>
      </c>
      <c r="X1485" s="25">
        <f>MAX(0,V1485*(1+inputs!$B$33)-MAX(0,inputs!$B$31*(W1485-inputs!$B$30)))</f>
        <v>24069.751816195279</v>
      </c>
      <c r="Y1485" s="26">
        <f t="shared" si="306"/>
        <v>119788.88888888889</v>
      </c>
      <c r="Z1485" s="25">
        <f>MAX(0,X1485*(1+inputs!$B$33)-MAX(0,inputs!$B$31*(Y1485-inputs!$B$30)))</f>
        <v>15466.358093438206</v>
      </c>
      <c r="AA1485" s="25">
        <f>MAX(0,Y1485*(1+inputs!$B$33)-MAX(0,inputs!$B$31*(Z1485-inputs!$B$30)))</f>
        <v>121585.72222222222</v>
      </c>
      <c r="AB1485" s="26">
        <f t="shared" si="307"/>
        <v>148300</v>
      </c>
      <c r="AC1485" s="25">
        <f>MAX(0,AA1485*(1+inputs!$B$33)-MAX(0,inputs!$B$31*(AB1485-inputs!$B$30)))</f>
        <v>111879.06805555554</v>
      </c>
      <c r="AD1485" s="26">
        <f>IF(inputs!$B$27="YES",MAX(0,inputs!$B$31*(AB1485-inputs!$B$30)),0)</f>
        <v>0</v>
      </c>
      <c r="AE1485" s="3">
        <f t="shared" si="308"/>
        <v>62530.05</v>
      </c>
      <c r="AF1485" s="1">
        <f t="shared" si="311"/>
        <v>0.47</v>
      </c>
      <c r="AG1485" s="8">
        <f t="shared" si="309"/>
        <v>85769.95</v>
      </c>
    </row>
    <row r="1486" spans="1:33" x14ac:dyDescent="0.2">
      <c r="A1486" s="11">
        <f t="shared" si="310"/>
        <v>148400</v>
      </c>
      <c r="B1486" s="15">
        <f>inputs!$C$3-MAX(0,MIN((calculations!A1486-inputs!$B$8)*0.5,inputs!$C$3))+IF(AND(inputs!$B$23="YES",A1486&lt;=inputs!$B$25),inputs!$B$24,0)</f>
        <v>0</v>
      </c>
      <c r="C1486" s="15">
        <f>MAX(0,MIN(A1486-B1486,inputs!$C$4)*inputs!$B$3)</f>
        <v>7540.2000000000007</v>
      </c>
      <c r="D1486" s="16">
        <f>MAX(0,(MIN(A1486,inputs!$C$5)-(inputs!$C$4+B1486))*inputs!$B$4)</f>
        <v>34975.599999999999</v>
      </c>
      <c r="E1486" s="16">
        <f>MAX(0, (calculations!A1486-inputs!$C$5)*inputs!$B$5)</f>
        <v>10467</v>
      </c>
      <c r="F1486" s="19">
        <f>MAX(0,inputs!$B$13*(MIN(calculations!A1486,inputs!$C$14)-inputs!$C$13))+MAX(0,inputs!$B$14*(calculations!A1486-inputs!$C$14))</f>
        <v>6957.85</v>
      </c>
      <c r="G1486" s="22">
        <f>MAX(MIN((calculations!A1486-inputs!$B$21)/10000,100%),0) * inputs!$B$18</f>
        <v>2636.4</v>
      </c>
      <c r="H1486" s="22">
        <f>IF(AND(inputs!$B$35="YES", calculations!A1486&gt;=inputs!$B$36,calculations!A1486&lt;inputs!$B$37),inputs!$B$38*MIN(2,inputs!$B$17),0)</f>
        <v>0</v>
      </c>
      <c r="I1486" s="25">
        <f>MIN(inputs!$B$32,A1486)</f>
        <v>20000</v>
      </c>
      <c r="J1486" s="25">
        <f>inputs!$B$29*(1+inputs!$B$33)-MAX(0,inputs!$B$31*(I1486-inputs!$B$30))</f>
        <v>46486.999999999993</v>
      </c>
      <c r="K1486" s="26">
        <f t="shared" si="299"/>
        <v>20000</v>
      </c>
      <c r="L1486" s="25">
        <f>MAX(0,J1486*(1+inputs!$B$33)-MAX(0,inputs!$B$31*(K1486-inputs!$B$30)))</f>
        <v>47184.304999999986</v>
      </c>
      <c r="M1486" s="26">
        <f t="shared" si="300"/>
        <v>34266.666666666664</v>
      </c>
      <c r="N1486" s="25">
        <f>MAX(0,L1486*(1+inputs!$B$33)-MAX(0,inputs!$B$31*(M1486-inputs!$B$30)))</f>
        <v>46624.629574999977</v>
      </c>
      <c r="O1486" s="26">
        <f t="shared" si="301"/>
        <v>48533.333333333328</v>
      </c>
      <c r="P1486" s="25">
        <f>MAX(0,N1486*(1+inputs!$B$33)-MAX(0,inputs!$B$31*(O1486-inputs!$B$30)))</f>
        <v>44772.559018624968</v>
      </c>
      <c r="Q1486" s="26">
        <f t="shared" si="302"/>
        <v>62800</v>
      </c>
      <c r="R1486" s="25">
        <f>MAX(0,P1486*(1+inputs!$B$33)-MAX(0,inputs!$B$31*(Q1486-inputs!$B$30)))</f>
        <v>41608.707403904336</v>
      </c>
      <c r="S1486" s="26">
        <f t="shared" si="303"/>
        <v>77066.666666666657</v>
      </c>
      <c r="T1486" s="25">
        <f>MAX(0,R1486*(1+inputs!$B$33)-MAX(0,inputs!$B$31*(S1486-inputs!$B$30)))</f>
        <v>37113.398014962891</v>
      </c>
      <c r="U1486" s="26">
        <f t="shared" si="304"/>
        <v>91333.333333333328</v>
      </c>
      <c r="V1486" s="25">
        <f>MAX(0,T1486*(1+inputs!$B$33)-MAX(0,inputs!$B$31*(U1486-inputs!$B$30)))</f>
        <v>31266.658985187332</v>
      </c>
      <c r="W1486" s="26">
        <f t="shared" si="305"/>
        <v>105600</v>
      </c>
      <c r="X1486" s="25">
        <f>MAX(0,V1486*(1+inputs!$B$33)-MAX(0,inputs!$B$31*(W1486-inputs!$B$30)))</f>
        <v>24048.218869965141</v>
      </c>
      <c r="Y1486" s="26">
        <f t="shared" si="306"/>
        <v>119866.66666666667</v>
      </c>
      <c r="Z1486" s="25">
        <f>MAX(0,X1486*(1+inputs!$B$33)-MAX(0,inputs!$B$31*(Y1486-inputs!$B$30)))</f>
        <v>15437.502153014617</v>
      </c>
      <c r="AA1486" s="25">
        <f>MAX(0,Y1486*(1+inputs!$B$33)-MAX(0,inputs!$B$31*(Z1486-inputs!$B$30)))</f>
        <v>121664.66666666666</v>
      </c>
      <c r="AB1486" s="26">
        <f t="shared" si="307"/>
        <v>148400</v>
      </c>
      <c r="AC1486" s="25">
        <f>MAX(0,AA1486*(1+inputs!$B$33)-MAX(0,inputs!$B$31*(AB1486-inputs!$B$30)))</f>
        <v>111950.19666666664</v>
      </c>
      <c r="AD1486" s="26">
        <f>IF(inputs!$B$27="YES",MAX(0,inputs!$B$31*(AB1486-inputs!$B$30)),0)</f>
        <v>0</v>
      </c>
      <c r="AE1486" s="3">
        <f t="shared" si="308"/>
        <v>62577.05</v>
      </c>
      <c r="AF1486" s="1">
        <f t="shared" si="311"/>
        <v>0.47</v>
      </c>
      <c r="AG1486" s="8">
        <f t="shared" si="309"/>
        <v>85822.95</v>
      </c>
    </row>
    <row r="1487" spans="1:33" x14ac:dyDescent="0.2">
      <c r="A1487" s="11">
        <f t="shared" si="310"/>
        <v>148500</v>
      </c>
      <c r="B1487" s="15">
        <f>inputs!$C$3-MAX(0,MIN((calculations!A1487-inputs!$B$8)*0.5,inputs!$C$3))+IF(AND(inputs!$B$23="YES",A1487&lt;=inputs!$B$25),inputs!$B$24,0)</f>
        <v>0</v>
      </c>
      <c r="C1487" s="15">
        <f>MAX(0,MIN(A1487-B1487,inputs!$C$4)*inputs!$B$3)</f>
        <v>7540.2000000000007</v>
      </c>
      <c r="D1487" s="16">
        <f>MAX(0,(MIN(A1487,inputs!$C$5)-(inputs!$C$4+B1487))*inputs!$B$4)</f>
        <v>34975.599999999999</v>
      </c>
      <c r="E1487" s="16">
        <f>MAX(0, (calculations!A1487-inputs!$C$5)*inputs!$B$5)</f>
        <v>10512</v>
      </c>
      <c r="F1487" s="19">
        <f>MAX(0,inputs!$B$13*(MIN(calculations!A1487,inputs!$C$14)-inputs!$C$13))+MAX(0,inputs!$B$14*(calculations!A1487-inputs!$C$14))</f>
        <v>6959.85</v>
      </c>
      <c r="G1487" s="22">
        <f>MAX(MIN((calculations!A1487-inputs!$B$21)/10000,100%),0) * inputs!$B$18</f>
        <v>2636.4</v>
      </c>
      <c r="H1487" s="22">
        <f>IF(AND(inputs!$B$35="YES", calculations!A1487&gt;=inputs!$B$36,calculations!A1487&lt;inputs!$B$37),inputs!$B$38*MIN(2,inputs!$B$17),0)</f>
        <v>0</v>
      </c>
      <c r="I1487" s="25">
        <f>MIN(inputs!$B$32,A1487)</f>
        <v>20000</v>
      </c>
      <c r="J1487" s="25">
        <f>inputs!$B$29*(1+inputs!$B$33)-MAX(0,inputs!$B$31*(I1487-inputs!$B$30))</f>
        <v>46486.999999999993</v>
      </c>
      <c r="K1487" s="26">
        <f t="shared" si="299"/>
        <v>20000</v>
      </c>
      <c r="L1487" s="25">
        <f>MAX(0,J1487*(1+inputs!$B$33)-MAX(0,inputs!$B$31*(K1487-inputs!$B$30)))</f>
        <v>47184.304999999986</v>
      </c>
      <c r="M1487" s="26">
        <f t="shared" si="300"/>
        <v>34277.777777777781</v>
      </c>
      <c r="N1487" s="25">
        <f>MAX(0,L1487*(1+inputs!$B$33)-MAX(0,inputs!$B$31*(M1487-inputs!$B$30)))</f>
        <v>46623.629574999977</v>
      </c>
      <c r="O1487" s="26">
        <f t="shared" si="301"/>
        <v>48555.555555555555</v>
      </c>
      <c r="P1487" s="25">
        <f>MAX(0,N1487*(1+inputs!$B$33)-MAX(0,inputs!$B$31*(O1487-inputs!$B$30)))</f>
        <v>44769.544018624969</v>
      </c>
      <c r="Q1487" s="26">
        <f t="shared" si="302"/>
        <v>62833.333333333336</v>
      </c>
      <c r="R1487" s="25">
        <f>MAX(0,P1487*(1+inputs!$B$33)-MAX(0,inputs!$B$31*(Q1487-inputs!$B$30)))</f>
        <v>41602.647178904335</v>
      </c>
      <c r="S1487" s="26">
        <f t="shared" si="303"/>
        <v>77111.111111111109</v>
      </c>
      <c r="T1487" s="25">
        <f>MAX(0,R1487*(1+inputs!$B$33)-MAX(0,inputs!$B$31*(S1487-inputs!$B$30)))</f>
        <v>37103.246886587891</v>
      </c>
      <c r="U1487" s="26">
        <f t="shared" si="304"/>
        <v>91388.888888888891</v>
      </c>
      <c r="V1487" s="25">
        <f>MAX(0,T1487*(1+inputs!$B$33)-MAX(0,inputs!$B$31*(U1487-inputs!$B$30)))</f>
        <v>31251.355589886709</v>
      </c>
      <c r="W1487" s="26">
        <f t="shared" si="305"/>
        <v>105666.66666666667</v>
      </c>
      <c r="X1487" s="25">
        <f>MAX(0,V1487*(1+inputs!$B$33)-MAX(0,inputs!$B$31*(W1487-inputs!$B$30)))</f>
        <v>24026.685923735007</v>
      </c>
      <c r="Y1487" s="26">
        <f t="shared" si="306"/>
        <v>119944.44444444444</v>
      </c>
      <c r="Z1487" s="25">
        <f>MAX(0,X1487*(1+inputs!$B$33)-MAX(0,inputs!$B$31*(Y1487-inputs!$B$30)))</f>
        <v>15408.646212591033</v>
      </c>
      <c r="AA1487" s="25">
        <f>MAX(0,Y1487*(1+inputs!$B$33)-MAX(0,inputs!$B$31*(Z1487-inputs!$B$30)))</f>
        <v>121743.61111111109</v>
      </c>
      <c r="AB1487" s="26">
        <f t="shared" si="307"/>
        <v>148500</v>
      </c>
      <c r="AC1487" s="25">
        <f>MAX(0,AA1487*(1+inputs!$B$33)-MAX(0,inputs!$B$31*(AB1487-inputs!$B$30)))</f>
        <v>112021.32527777775</v>
      </c>
      <c r="AD1487" s="26">
        <f>IF(inputs!$B$27="YES",MAX(0,inputs!$B$31*(AB1487-inputs!$B$30)),0)</f>
        <v>0</v>
      </c>
      <c r="AE1487" s="3">
        <f t="shared" si="308"/>
        <v>62624.05</v>
      </c>
      <c r="AF1487" s="1">
        <f t="shared" si="311"/>
        <v>0.47</v>
      </c>
      <c r="AG1487" s="8">
        <f t="shared" si="309"/>
        <v>85875.95</v>
      </c>
    </row>
    <row r="1488" spans="1:33" x14ac:dyDescent="0.2">
      <c r="A1488" s="11">
        <f t="shared" si="310"/>
        <v>148600</v>
      </c>
      <c r="B1488" s="15">
        <f>inputs!$C$3-MAX(0,MIN((calculations!A1488-inputs!$B$8)*0.5,inputs!$C$3))+IF(AND(inputs!$B$23="YES",A1488&lt;=inputs!$B$25),inputs!$B$24,0)</f>
        <v>0</v>
      </c>
      <c r="C1488" s="15">
        <f>MAX(0,MIN(A1488-B1488,inputs!$C$4)*inputs!$B$3)</f>
        <v>7540.2000000000007</v>
      </c>
      <c r="D1488" s="16">
        <f>MAX(0,(MIN(A1488,inputs!$C$5)-(inputs!$C$4+B1488))*inputs!$B$4)</f>
        <v>34975.599999999999</v>
      </c>
      <c r="E1488" s="16">
        <f>MAX(0, (calculations!A1488-inputs!$C$5)*inputs!$B$5)</f>
        <v>10557</v>
      </c>
      <c r="F1488" s="19">
        <f>MAX(0,inputs!$B$13*(MIN(calculations!A1488,inputs!$C$14)-inputs!$C$13))+MAX(0,inputs!$B$14*(calculations!A1488-inputs!$C$14))</f>
        <v>6961.85</v>
      </c>
      <c r="G1488" s="22">
        <f>MAX(MIN((calculations!A1488-inputs!$B$21)/10000,100%),0) * inputs!$B$18</f>
        <v>2636.4</v>
      </c>
      <c r="H1488" s="22">
        <f>IF(AND(inputs!$B$35="YES", calculations!A1488&gt;=inputs!$B$36,calculations!A1488&lt;inputs!$B$37),inputs!$B$38*MIN(2,inputs!$B$17),0)</f>
        <v>0</v>
      </c>
      <c r="I1488" s="25">
        <f>MIN(inputs!$B$32,A1488)</f>
        <v>20000</v>
      </c>
      <c r="J1488" s="25">
        <f>inputs!$B$29*(1+inputs!$B$33)-MAX(0,inputs!$B$31*(I1488-inputs!$B$30))</f>
        <v>46486.999999999993</v>
      </c>
      <c r="K1488" s="26">
        <f t="shared" si="299"/>
        <v>20000</v>
      </c>
      <c r="L1488" s="25">
        <f>MAX(0,J1488*(1+inputs!$B$33)-MAX(0,inputs!$B$31*(K1488-inputs!$B$30)))</f>
        <v>47184.304999999986</v>
      </c>
      <c r="M1488" s="26">
        <f t="shared" si="300"/>
        <v>34288.888888888891</v>
      </c>
      <c r="N1488" s="25">
        <f>MAX(0,L1488*(1+inputs!$B$33)-MAX(0,inputs!$B$31*(M1488-inputs!$B$30)))</f>
        <v>46622.629574999977</v>
      </c>
      <c r="O1488" s="26">
        <f t="shared" si="301"/>
        <v>48577.777777777781</v>
      </c>
      <c r="P1488" s="25">
        <f>MAX(0,N1488*(1+inputs!$B$33)-MAX(0,inputs!$B$31*(O1488-inputs!$B$30)))</f>
        <v>44766.529018624969</v>
      </c>
      <c r="Q1488" s="26">
        <f t="shared" si="302"/>
        <v>62866.666666666664</v>
      </c>
      <c r="R1488" s="25">
        <f>MAX(0,P1488*(1+inputs!$B$33)-MAX(0,inputs!$B$31*(Q1488-inputs!$B$30)))</f>
        <v>41596.586953904334</v>
      </c>
      <c r="S1488" s="26">
        <f t="shared" si="303"/>
        <v>77155.555555555562</v>
      </c>
      <c r="T1488" s="25">
        <f>MAX(0,R1488*(1+inputs!$B$33)-MAX(0,inputs!$B$31*(S1488-inputs!$B$30)))</f>
        <v>37093.09575821289</v>
      </c>
      <c r="U1488" s="26">
        <f t="shared" si="304"/>
        <v>91444.444444444438</v>
      </c>
      <c r="V1488" s="25">
        <f>MAX(0,T1488*(1+inputs!$B$33)-MAX(0,inputs!$B$31*(U1488-inputs!$B$30)))</f>
        <v>31236.052194586078</v>
      </c>
      <c r="W1488" s="26">
        <f t="shared" si="305"/>
        <v>105733.33333333333</v>
      </c>
      <c r="X1488" s="25">
        <f>MAX(0,V1488*(1+inputs!$B$33)-MAX(0,inputs!$B$31*(W1488-inputs!$B$30)))</f>
        <v>24005.152977504869</v>
      </c>
      <c r="Y1488" s="26">
        <f t="shared" si="306"/>
        <v>120022.22222222222</v>
      </c>
      <c r="Z1488" s="25">
        <f>MAX(0,X1488*(1+inputs!$B$33)-MAX(0,inputs!$B$31*(Y1488-inputs!$B$30)))</f>
        <v>15379.79027216744</v>
      </c>
      <c r="AA1488" s="25">
        <f>MAX(0,Y1488*(1+inputs!$B$33)-MAX(0,inputs!$B$31*(Z1488-inputs!$B$30)))</f>
        <v>121822.55555555555</v>
      </c>
      <c r="AB1488" s="26">
        <f t="shared" si="307"/>
        <v>148600</v>
      </c>
      <c r="AC1488" s="25">
        <f>MAX(0,AA1488*(1+inputs!$B$33)-MAX(0,inputs!$B$31*(AB1488-inputs!$B$30)))</f>
        <v>112092.45388888886</v>
      </c>
      <c r="AD1488" s="26">
        <f>IF(inputs!$B$27="YES",MAX(0,inputs!$B$31*(AB1488-inputs!$B$30)),0)</f>
        <v>0</v>
      </c>
      <c r="AE1488" s="3">
        <f t="shared" si="308"/>
        <v>62671.05</v>
      </c>
      <c r="AF1488" s="1">
        <f t="shared" si="311"/>
        <v>0.47</v>
      </c>
      <c r="AG1488" s="8">
        <f t="shared" si="309"/>
        <v>85928.95</v>
      </c>
    </row>
    <row r="1489" spans="1:33" x14ac:dyDescent="0.2">
      <c r="A1489" s="11">
        <f t="shared" si="310"/>
        <v>148700</v>
      </c>
      <c r="B1489" s="15">
        <f>inputs!$C$3-MAX(0,MIN((calculations!A1489-inputs!$B$8)*0.5,inputs!$C$3))+IF(AND(inputs!$B$23="YES",A1489&lt;=inputs!$B$25),inputs!$B$24,0)</f>
        <v>0</v>
      </c>
      <c r="C1489" s="15">
        <f>MAX(0,MIN(A1489-B1489,inputs!$C$4)*inputs!$B$3)</f>
        <v>7540.2000000000007</v>
      </c>
      <c r="D1489" s="16">
        <f>MAX(0,(MIN(A1489,inputs!$C$5)-(inputs!$C$4+B1489))*inputs!$B$4)</f>
        <v>34975.599999999999</v>
      </c>
      <c r="E1489" s="16">
        <f>MAX(0, (calculations!A1489-inputs!$C$5)*inputs!$B$5)</f>
        <v>10602</v>
      </c>
      <c r="F1489" s="19">
        <f>MAX(0,inputs!$B$13*(MIN(calculations!A1489,inputs!$C$14)-inputs!$C$13))+MAX(0,inputs!$B$14*(calculations!A1489-inputs!$C$14))</f>
        <v>6963.85</v>
      </c>
      <c r="G1489" s="22">
        <f>MAX(MIN((calculations!A1489-inputs!$B$21)/10000,100%),0) * inputs!$B$18</f>
        <v>2636.4</v>
      </c>
      <c r="H1489" s="22">
        <f>IF(AND(inputs!$B$35="YES", calculations!A1489&gt;=inputs!$B$36,calculations!A1489&lt;inputs!$B$37),inputs!$B$38*MIN(2,inputs!$B$17),0)</f>
        <v>0</v>
      </c>
      <c r="I1489" s="25">
        <f>MIN(inputs!$B$32,A1489)</f>
        <v>20000</v>
      </c>
      <c r="J1489" s="25">
        <f>inputs!$B$29*(1+inputs!$B$33)-MAX(0,inputs!$B$31*(I1489-inputs!$B$30))</f>
        <v>46486.999999999993</v>
      </c>
      <c r="K1489" s="26">
        <f t="shared" si="299"/>
        <v>20000</v>
      </c>
      <c r="L1489" s="25">
        <f>MAX(0,J1489*(1+inputs!$B$33)-MAX(0,inputs!$B$31*(K1489-inputs!$B$30)))</f>
        <v>47184.304999999986</v>
      </c>
      <c r="M1489" s="26">
        <f t="shared" si="300"/>
        <v>34300</v>
      </c>
      <c r="N1489" s="25">
        <f>MAX(0,L1489*(1+inputs!$B$33)-MAX(0,inputs!$B$31*(M1489-inputs!$B$30)))</f>
        <v>46621.629574999977</v>
      </c>
      <c r="O1489" s="26">
        <f t="shared" si="301"/>
        <v>48600</v>
      </c>
      <c r="P1489" s="25">
        <f>MAX(0,N1489*(1+inputs!$B$33)-MAX(0,inputs!$B$31*(O1489-inputs!$B$30)))</f>
        <v>44763.51401862497</v>
      </c>
      <c r="Q1489" s="26">
        <f t="shared" si="302"/>
        <v>62900</v>
      </c>
      <c r="R1489" s="25">
        <f>MAX(0,P1489*(1+inputs!$B$33)-MAX(0,inputs!$B$31*(Q1489-inputs!$B$30)))</f>
        <v>41590.52672890434</v>
      </c>
      <c r="S1489" s="26">
        <f t="shared" si="303"/>
        <v>77200</v>
      </c>
      <c r="T1489" s="25">
        <f>MAX(0,R1489*(1+inputs!$B$33)-MAX(0,inputs!$B$31*(S1489-inputs!$B$30)))</f>
        <v>37082.944629837897</v>
      </c>
      <c r="U1489" s="26">
        <f t="shared" si="304"/>
        <v>91500</v>
      </c>
      <c r="V1489" s="25">
        <f>MAX(0,T1489*(1+inputs!$B$33)-MAX(0,inputs!$B$31*(U1489-inputs!$B$30)))</f>
        <v>31220.748799285462</v>
      </c>
      <c r="W1489" s="26">
        <f t="shared" si="305"/>
        <v>105800</v>
      </c>
      <c r="X1489" s="25">
        <f>MAX(0,V1489*(1+inputs!$B$33)-MAX(0,inputs!$B$31*(W1489-inputs!$B$30)))</f>
        <v>23983.620031274742</v>
      </c>
      <c r="Y1489" s="26">
        <f t="shared" si="306"/>
        <v>120100</v>
      </c>
      <c r="Z1489" s="25">
        <f>MAX(0,X1489*(1+inputs!$B$33)-MAX(0,inputs!$B$31*(Y1489-inputs!$B$30)))</f>
        <v>15350.93433174386</v>
      </c>
      <c r="AA1489" s="25">
        <f>MAX(0,Y1489*(1+inputs!$B$33)-MAX(0,inputs!$B$31*(Z1489-inputs!$B$30)))</f>
        <v>121901.49999999999</v>
      </c>
      <c r="AB1489" s="26">
        <f t="shared" si="307"/>
        <v>148700</v>
      </c>
      <c r="AC1489" s="25">
        <f>MAX(0,AA1489*(1+inputs!$B$33)-MAX(0,inputs!$B$31*(AB1489-inputs!$B$30)))</f>
        <v>112163.58249999997</v>
      </c>
      <c r="AD1489" s="26">
        <f>IF(inputs!$B$27="YES",MAX(0,inputs!$B$31*(AB1489-inputs!$B$30)),0)</f>
        <v>0</v>
      </c>
      <c r="AE1489" s="3">
        <f t="shared" si="308"/>
        <v>62718.05</v>
      </c>
      <c r="AF1489" s="1">
        <f t="shared" si="311"/>
        <v>0.47</v>
      </c>
      <c r="AG1489" s="8">
        <f t="shared" si="309"/>
        <v>85981.95</v>
      </c>
    </row>
    <row r="1490" spans="1:33" x14ac:dyDescent="0.2">
      <c r="A1490" s="11">
        <f t="shared" si="310"/>
        <v>148800</v>
      </c>
      <c r="B1490" s="15">
        <f>inputs!$C$3-MAX(0,MIN((calculations!A1490-inputs!$B$8)*0.5,inputs!$C$3))+IF(AND(inputs!$B$23="YES",A1490&lt;=inputs!$B$25),inputs!$B$24,0)</f>
        <v>0</v>
      </c>
      <c r="C1490" s="15">
        <f>MAX(0,MIN(A1490-B1490,inputs!$C$4)*inputs!$B$3)</f>
        <v>7540.2000000000007</v>
      </c>
      <c r="D1490" s="16">
        <f>MAX(0,(MIN(A1490,inputs!$C$5)-(inputs!$C$4+B1490))*inputs!$B$4)</f>
        <v>34975.599999999999</v>
      </c>
      <c r="E1490" s="16">
        <f>MAX(0, (calculations!A1490-inputs!$C$5)*inputs!$B$5)</f>
        <v>10647</v>
      </c>
      <c r="F1490" s="19">
        <f>MAX(0,inputs!$B$13*(MIN(calculations!A1490,inputs!$C$14)-inputs!$C$13))+MAX(0,inputs!$B$14*(calculations!A1490-inputs!$C$14))</f>
        <v>6965.85</v>
      </c>
      <c r="G1490" s="22">
        <f>MAX(MIN((calculations!A1490-inputs!$B$21)/10000,100%),0) * inputs!$B$18</f>
        <v>2636.4</v>
      </c>
      <c r="H1490" s="22">
        <f>IF(AND(inputs!$B$35="YES", calculations!A1490&gt;=inputs!$B$36,calculations!A1490&lt;inputs!$B$37),inputs!$B$38*MIN(2,inputs!$B$17),0)</f>
        <v>0</v>
      </c>
      <c r="I1490" s="25">
        <f>MIN(inputs!$B$32,A1490)</f>
        <v>20000</v>
      </c>
      <c r="J1490" s="25">
        <f>inputs!$B$29*(1+inputs!$B$33)-MAX(0,inputs!$B$31*(I1490-inputs!$B$30))</f>
        <v>46486.999999999993</v>
      </c>
      <c r="K1490" s="26">
        <f t="shared" si="299"/>
        <v>20000</v>
      </c>
      <c r="L1490" s="25">
        <f>MAX(0,J1490*(1+inputs!$B$33)-MAX(0,inputs!$B$31*(K1490-inputs!$B$30)))</f>
        <v>47184.304999999986</v>
      </c>
      <c r="M1490" s="26">
        <f t="shared" si="300"/>
        <v>34311.111111111109</v>
      </c>
      <c r="N1490" s="25">
        <f>MAX(0,L1490*(1+inputs!$B$33)-MAX(0,inputs!$B$31*(M1490-inputs!$B$30)))</f>
        <v>46620.629574999977</v>
      </c>
      <c r="O1490" s="26">
        <f t="shared" si="301"/>
        <v>48622.222222222219</v>
      </c>
      <c r="P1490" s="25">
        <f>MAX(0,N1490*(1+inputs!$B$33)-MAX(0,inputs!$B$31*(O1490-inputs!$B$30)))</f>
        <v>44760.499018624971</v>
      </c>
      <c r="Q1490" s="26">
        <f t="shared" si="302"/>
        <v>62933.333333333336</v>
      </c>
      <c r="R1490" s="25">
        <f>MAX(0,P1490*(1+inputs!$B$33)-MAX(0,inputs!$B$31*(Q1490-inputs!$B$30)))</f>
        <v>41584.466503904339</v>
      </c>
      <c r="S1490" s="26">
        <f t="shared" si="303"/>
        <v>77244.444444444438</v>
      </c>
      <c r="T1490" s="25">
        <f>MAX(0,R1490*(1+inputs!$B$33)-MAX(0,inputs!$B$31*(S1490-inputs!$B$30)))</f>
        <v>37072.793501462897</v>
      </c>
      <c r="U1490" s="26">
        <f t="shared" si="304"/>
        <v>91555.555555555562</v>
      </c>
      <c r="V1490" s="25">
        <f>MAX(0,T1490*(1+inputs!$B$33)-MAX(0,inputs!$B$31*(U1490-inputs!$B$30)))</f>
        <v>31205.445403984835</v>
      </c>
      <c r="W1490" s="26">
        <f t="shared" si="305"/>
        <v>105866.66666666667</v>
      </c>
      <c r="X1490" s="25">
        <f>MAX(0,V1490*(1+inputs!$B$33)-MAX(0,inputs!$B$31*(W1490-inputs!$B$30)))</f>
        <v>23962.087085044601</v>
      </c>
      <c r="Y1490" s="26">
        <f t="shared" si="306"/>
        <v>120177.77777777778</v>
      </c>
      <c r="Z1490" s="25">
        <f>MAX(0,X1490*(1+inputs!$B$33)-MAX(0,inputs!$B$31*(Y1490-inputs!$B$30)))</f>
        <v>15322.078391320267</v>
      </c>
      <c r="AA1490" s="25">
        <f>MAX(0,Y1490*(1+inputs!$B$33)-MAX(0,inputs!$B$31*(Z1490-inputs!$B$30)))</f>
        <v>121980.44444444444</v>
      </c>
      <c r="AB1490" s="26">
        <f t="shared" si="307"/>
        <v>148800</v>
      </c>
      <c r="AC1490" s="25">
        <f>MAX(0,AA1490*(1+inputs!$B$33)-MAX(0,inputs!$B$31*(AB1490-inputs!$B$30)))</f>
        <v>112234.71111111109</v>
      </c>
      <c r="AD1490" s="26">
        <f>IF(inputs!$B$27="YES",MAX(0,inputs!$B$31*(AB1490-inputs!$B$30)),0)</f>
        <v>0</v>
      </c>
      <c r="AE1490" s="3">
        <f t="shared" si="308"/>
        <v>62765.05</v>
      </c>
      <c r="AF1490" s="1">
        <f t="shared" si="311"/>
        <v>0.47</v>
      </c>
      <c r="AG1490" s="8">
        <f t="shared" si="309"/>
        <v>86034.95</v>
      </c>
    </row>
    <row r="1491" spans="1:33" x14ac:dyDescent="0.2">
      <c r="A1491" s="11">
        <f t="shared" si="310"/>
        <v>148900</v>
      </c>
      <c r="B1491" s="15">
        <f>inputs!$C$3-MAX(0,MIN((calculations!A1491-inputs!$B$8)*0.5,inputs!$C$3))+IF(AND(inputs!$B$23="YES",A1491&lt;=inputs!$B$25),inputs!$B$24,0)</f>
        <v>0</v>
      </c>
      <c r="C1491" s="15">
        <f>MAX(0,MIN(A1491-B1491,inputs!$C$4)*inputs!$B$3)</f>
        <v>7540.2000000000007</v>
      </c>
      <c r="D1491" s="16">
        <f>MAX(0,(MIN(A1491,inputs!$C$5)-(inputs!$C$4+B1491))*inputs!$B$4)</f>
        <v>34975.599999999999</v>
      </c>
      <c r="E1491" s="16">
        <f>MAX(0, (calculations!A1491-inputs!$C$5)*inputs!$B$5)</f>
        <v>10692</v>
      </c>
      <c r="F1491" s="19">
        <f>MAX(0,inputs!$B$13*(MIN(calculations!A1491,inputs!$C$14)-inputs!$C$13))+MAX(0,inputs!$B$14*(calculations!A1491-inputs!$C$14))</f>
        <v>6967.85</v>
      </c>
      <c r="G1491" s="22">
        <f>MAX(MIN((calculations!A1491-inputs!$B$21)/10000,100%),0) * inputs!$B$18</f>
        <v>2636.4</v>
      </c>
      <c r="H1491" s="22">
        <f>IF(AND(inputs!$B$35="YES", calculations!A1491&gt;=inputs!$B$36,calculations!A1491&lt;inputs!$B$37),inputs!$B$38*MIN(2,inputs!$B$17),0)</f>
        <v>0</v>
      </c>
      <c r="I1491" s="25">
        <f>MIN(inputs!$B$32,A1491)</f>
        <v>20000</v>
      </c>
      <c r="J1491" s="25">
        <f>inputs!$B$29*(1+inputs!$B$33)-MAX(0,inputs!$B$31*(I1491-inputs!$B$30))</f>
        <v>46486.999999999993</v>
      </c>
      <c r="K1491" s="26">
        <f t="shared" si="299"/>
        <v>20000</v>
      </c>
      <c r="L1491" s="25">
        <f>MAX(0,J1491*(1+inputs!$B$33)-MAX(0,inputs!$B$31*(K1491-inputs!$B$30)))</f>
        <v>47184.304999999986</v>
      </c>
      <c r="M1491" s="26">
        <f t="shared" si="300"/>
        <v>34322.222222222219</v>
      </c>
      <c r="N1491" s="25">
        <f>MAX(0,L1491*(1+inputs!$B$33)-MAX(0,inputs!$B$31*(M1491-inputs!$B$30)))</f>
        <v>46619.629574999977</v>
      </c>
      <c r="O1491" s="26">
        <f t="shared" si="301"/>
        <v>48644.444444444445</v>
      </c>
      <c r="P1491" s="25">
        <f>MAX(0,N1491*(1+inputs!$B$33)-MAX(0,inputs!$B$31*(O1491-inputs!$B$30)))</f>
        <v>44757.484018624971</v>
      </c>
      <c r="Q1491" s="26">
        <f t="shared" si="302"/>
        <v>62966.666666666664</v>
      </c>
      <c r="R1491" s="25">
        <f>MAX(0,P1491*(1+inputs!$B$33)-MAX(0,inputs!$B$31*(Q1491-inputs!$B$30)))</f>
        <v>41578.406278904338</v>
      </c>
      <c r="S1491" s="26">
        <f t="shared" si="303"/>
        <v>77288.888888888891</v>
      </c>
      <c r="T1491" s="25">
        <f>MAX(0,R1491*(1+inputs!$B$33)-MAX(0,inputs!$B$31*(S1491-inputs!$B$30)))</f>
        <v>37062.642373087896</v>
      </c>
      <c r="U1491" s="26">
        <f t="shared" si="304"/>
        <v>91611.111111111109</v>
      </c>
      <c r="V1491" s="25">
        <f>MAX(0,T1491*(1+inputs!$B$33)-MAX(0,inputs!$B$31*(U1491-inputs!$B$30)))</f>
        <v>31190.142008684215</v>
      </c>
      <c r="W1491" s="26">
        <f t="shared" si="305"/>
        <v>105933.33333333333</v>
      </c>
      <c r="X1491" s="25">
        <f>MAX(0,V1491*(1+inputs!$B$33)-MAX(0,inputs!$B$31*(W1491-inputs!$B$30)))</f>
        <v>23940.554138814477</v>
      </c>
      <c r="Y1491" s="26">
        <f t="shared" si="306"/>
        <v>120255.55555555556</v>
      </c>
      <c r="Z1491" s="25">
        <f>MAX(0,X1491*(1+inputs!$B$33)-MAX(0,inputs!$B$31*(Y1491-inputs!$B$30)))</f>
        <v>15293.222450896692</v>
      </c>
      <c r="AA1491" s="25">
        <f>MAX(0,Y1491*(1+inputs!$B$33)-MAX(0,inputs!$B$31*(Z1491-inputs!$B$30)))</f>
        <v>122059.38888888889</v>
      </c>
      <c r="AB1491" s="26">
        <f t="shared" si="307"/>
        <v>148900</v>
      </c>
      <c r="AC1491" s="25">
        <f>MAX(0,AA1491*(1+inputs!$B$33)-MAX(0,inputs!$B$31*(AB1491-inputs!$B$30)))</f>
        <v>112305.83972222221</v>
      </c>
      <c r="AD1491" s="26">
        <f>IF(inputs!$B$27="YES",MAX(0,inputs!$B$31*(AB1491-inputs!$B$30)),0)</f>
        <v>0</v>
      </c>
      <c r="AE1491" s="3">
        <f t="shared" si="308"/>
        <v>62812.05</v>
      </c>
      <c r="AF1491" s="1">
        <f t="shared" si="311"/>
        <v>0.47</v>
      </c>
      <c r="AG1491" s="8">
        <f t="shared" si="309"/>
        <v>86087.95</v>
      </c>
    </row>
    <row r="1492" spans="1:33" x14ac:dyDescent="0.2">
      <c r="A1492" s="11">
        <f t="shared" si="310"/>
        <v>149000</v>
      </c>
      <c r="B1492" s="15">
        <f>inputs!$C$3-MAX(0,MIN((calculations!A1492-inputs!$B$8)*0.5,inputs!$C$3))+IF(AND(inputs!$B$23="YES",A1492&lt;=inputs!$B$25),inputs!$B$24,0)</f>
        <v>0</v>
      </c>
      <c r="C1492" s="15">
        <f>MAX(0,MIN(A1492-B1492,inputs!$C$4)*inputs!$B$3)</f>
        <v>7540.2000000000007</v>
      </c>
      <c r="D1492" s="16">
        <f>MAX(0,(MIN(A1492,inputs!$C$5)-(inputs!$C$4+B1492))*inputs!$B$4)</f>
        <v>34975.599999999999</v>
      </c>
      <c r="E1492" s="16">
        <f>MAX(0, (calculations!A1492-inputs!$C$5)*inputs!$B$5)</f>
        <v>10737</v>
      </c>
      <c r="F1492" s="19">
        <f>MAX(0,inputs!$B$13*(MIN(calculations!A1492,inputs!$C$14)-inputs!$C$13))+MAX(0,inputs!$B$14*(calculations!A1492-inputs!$C$14))</f>
        <v>6969.85</v>
      </c>
      <c r="G1492" s="22">
        <f>MAX(MIN((calculations!A1492-inputs!$B$21)/10000,100%),0) * inputs!$B$18</f>
        <v>2636.4</v>
      </c>
      <c r="H1492" s="22">
        <f>IF(AND(inputs!$B$35="YES", calculations!A1492&gt;=inputs!$B$36,calculations!A1492&lt;inputs!$B$37),inputs!$B$38*MIN(2,inputs!$B$17),0)</f>
        <v>0</v>
      </c>
      <c r="I1492" s="25">
        <f>MIN(inputs!$B$32,A1492)</f>
        <v>20000</v>
      </c>
      <c r="J1492" s="25">
        <f>inputs!$B$29*(1+inputs!$B$33)-MAX(0,inputs!$B$31*(I1492-inputs!$B$30))</f>
        <v>46486.999999999993</v>
      </c>
      <c r="K1492" s="26">
        <f t="shared" si="299"/>
        <v>20000</v>
      </c>
      <c r="L1492" s="25">
        <f>MAX(0,J1492*(1+inputs!$B$33)-MAX(0,inputs!$B$31*(K1492-inputs!$B$30)))</f>
        <v>47184.304999999986</v>
      </c>
      <c r="M1492" s="26">
        <f t="shared" si="300"/>
        <v>34333.333333333336</v>
      </c>
      <c r="N1492" s="25">
        <f>MAX(0,L1492*(1+inputs!$B$33)-MAX(0,inputs!$B$31*(M1492-inputs!$B$30)))</f>
        <v>46618.629574999977</v>
      </c>
      <c r="O1492" s="26">
        <f t="shared" si="301"/>
        <v>48666.666666666672</v>
      </c>
      <c r="P1492" s="25">
        <f>MAX(0,N1492*(1+inputs!$B$33)-MAX(0,inputs!$B$31*(O1492-inputs!$B$30)))</f>
        <v>44754.469018624972</v>
      </c>
      <c r="Q1492" s="26">
        <f t="shared" si="302"/>
        <v>63000</v>
      </c>
      <c r="R1492" s="25">
        <f>MAX(0,P1492*(1+inputs!$B$33)-MAX(0,inputs!$B$31*(Q1492-inputs!$B$30)))</f>
        <v>41572.346053904337</v>
      </c>
      <c r="S1492" s="26">
        <f t="shared" si="303"/>
        <v>77333.333333333343</v>
      </c>
      <c r="T1492" s="25">
        <f>MAX(0,R1492*(1+inputs!$B$33)-MAX(0,inputs!$B$31*(S1492-inputs!$B$30)))</f>
        <v>37052.491244712895</v>
      </c>
      <c r="U1492" s="26">
        <f t="shared" si="304"/>
        <v>91666.666666666672</v>
      </c>
      <c r="V1492" s="25">
        <f>MAX(0,T1492*(1+inputs!$B$33)-MAX(0,inputs!$B$31*(U1492-inputs!$B$30)))</f>
        <v>31174.838613383581</v>
      </c>
      <c r="W1492" s="26">
        <f t="shared" si="305"/>
        <v>106000</v>
      </c>
      <c r="X1492" s="25">
        <f>MAX(0,V1492*(1+inputs!$B$33)-MAX(0,inputs!$B$31*(W1492-inputs!$B$30)))</f>
        <v>23919.021192584332</v>
      </c>
      <c r="Y1492" s="26">
        <f t="shared" si="306"/>
        <v>120333.33333333333</v>
      </c>
      <c r="Z1492" s="25">
        <f>MAX(0,X1492*(1+inputs!$B$33)-MAX(0,inputs!$B$31*(Y1492-inputs!$B$30)))</f>
        <v>15264.366510473097</v>
      </c>
      <c r="AA1492" s="25">
        <f>MAX(0,Y1492*(1+inputs!$B$33)-MAX(0,inputs!$B$31*(Z1492-inputs!$B$30)))</f>
        <v>122138.33333333331</v>
      </c>
      <c r="AB1492" s="26">
        <f t="shared" si="307"/>
        <v>149000</v>
      </c>
      <c r="AC1492" s="25">
        <f>MAX(0,AA1492*(1+inputs!$B$33)-MAX(0,inputs!$B$31*(AB1492-inputs!$B$30)))</f>
        <v>112376.96833333329</v>
      </c>
      <c r="AD1492" s="26">
        <f>IF(inputs!$B$27="YES",MAX(0,inputs!$B$31*(AB1492-inputs!$B$30)),0)</f>
        <v>0</v>
      </c>
      <c r="AE1492" s="3">
        <f t="shared" si="308"/>
        <v>62859.05</v>
      </c>
      <c r="AF1492" s="1">
        <f t="shared" si="311"/>
        <v>0.47</v>
      </c>
      <c r="AG1492" s="8">
        <f t="shared" si="309"/>
        <v>86140.95</v>
      </c>
    </row>
    <row r="1493" spans="1:33" x14ac:dyDescent="0.2">
      <c r="A1493" s="11">
        <f t="shared" si="310"/>
        <v>149100</v>
      </c>
      <c r="B1493" s="15">
        <f>inputs!$C$3-MAX(0,MIN((calculations!A1493-inputs!$B$8)*0.5,inputs!$C$3))+IF(AND(inputs!$B$23="YES",A1493&lt;=inputs!$B$25),inputs!$B$24,0)</f>
        <v>0</v>
      </c>
      <c r="C1493" s="15">
        <f>MAX(0,MIN(A1493-B1493,inputs!$C$4)*inputs!$B$3)</f>
        <v>7540.2000000000007</v>
      </c>
      <c r="D1493" s="16">
        <f>MAX(0,(MIN(A1493,inputs!$C$5)-(inputs!$C$4+B1493))*inputs!$B$4)</f>
        <v>34975.599999999999</v>
      </c>
      <c r="E1493" s="16">
        <f>MAX(0, (calculations!A1493-inputs!$C$5)*inputs!$B$5)</f>
        <v>10782</v>
      </c>
      <c r="F1493" s="19">
        <f>MAX(0,inputs!$B$13*(MIN(calculations!A1493,inputs!$C$14)-inputs!$C$13))+MAX(0,inputs!$B$14*(calculations!A1493-inputs!$C$14))</f>
        <v>6971.85</v>
      </c>
      <c r="G1493" s="22">
        <f>MAX(MIN((calculations!A1493-inputs!$B$21)/10000,100%),0) * inputs!$B$18</f>
        <v>2636.4</v>
      </c>
      <c r="H1493" s="22">
        <f>IF(AND(inputs!$B$35="YES", calculations!A1493&gt;=inputs!$B$36,calculations!A1493&lt;inputs!$B$37),inputs!$B$38*MIN(2,inputs!$B$17),0)</f>
        <v>0</v>
      </c>
      <c r="I1493" s="25">
        <f>MIN(inputs!$B$32,A1493)</f>
        <v>20000</v>
      </c>
      <c r="J1493" s="25">
        <f>inputs!$B$29*(1+inputs!$B$33)-MAX(0,inputs!$B$31*(I1493-inputs!$B$30))</f>
        <v>46486.999999999993</v>
      </c>
      <c r="K1493" s="26">
        <f t="shared" si="299"/>
        <v>20000</v>
      </c>
      <c r="L1493" s="25">
        <f>MAX(0,J1493*(1+inputs!$B$33)-MAX(0,inputs!$B$31*(K1493-inputs!$B$30)))</f>
        <v>47184.304999999986</v>
      </c>
      <c r="M1493" s="26">
        <f t="shared" si="300"/>
        <v>34344.444444444445</v>
      </c>
      <c r="N1493" s="25">
        <f>MAX(0,L1493*(1+inputs!$B$33)-MAX(0,inputs!$B$31*(M1493-inputs!$B$30)))</f>
        <v>46617.629574999977</v>
      </c>
      <c r="O1493" s="26">
        <f t="shared" si="301"/>
        <v>48688.888888888891</v>
      </c>
      <c r="P1493" s="25">
        <f>MAX(0,N1493*(1+inputs!$B$33)-MAX(0,inputs!$B$31*(O1493-inputs!$B$30)))</f>
        <v>44751.454018624972</v>
      </c>
      <c r="Q1493" s="26">
        <f t="shared" si="302"/>
        <v>63033.333333333336</v>
      </c>
      <c r="R1493" s="25">
        <f>MAX(0,P1493*(1+inputs!$B$33)-MAX(0,inputs!$B$31*(Q1493-inputs!$B$30)))</f>
        <v>41566.285828904343</v>
      </c>
      <c r="S1493" s="26">
        <f t="shared" si="303"/>
        <v>77377.777777777781</v>
      </c>
      <c r="T1493" s="25">
        <f>MAX(0,R1493*(1+inputs!$B$33)-MAX(0,inputs!$B$31*(S1493-inputs!$B$30)))</f>
        <v>37042.340116337902</v>
      </c>
      <c r="U1493" s="26">
        <f t="shared" si="304"/>
        <v>91722.222222222219</v>
      </c>
      <c r="V1493" s="25">
        <f>MAX(0,T1493*(1+inputs!$B$33)-MAX(0,inputs!$B$31*(U1493-inputs!$B$30)))</f>
        <v>31159.535218082969</v>
      </c>
      <c r="W1493" s="26">
        <f t="shared" si="305"/>
        <v>106066.66666666667</v>
      </c>
      <c r="X1493" s="25">
        <f>MAX(0,V1493*(1+inputs!$B$33)-MAX(0,inputs!$B$31*(W1493-inputs!$B$30)))</f>
        <v>23897.488246354209</v>
      </c>
      <c r="Y1493" s="26">
        <f t="shared" si="306"/>
        <v>120411.11111111111</v>
      </c>
      <c r="Z1493" s="25">
        <f>MAX(0,X1493*(1+inputs!$B$33)-MAX(0,inputs!$B$31*(Y1493-inputs!$B$30)))</f>
        <v>15235.510570049522</v>
      </c>
      <c r="AA1493" s="25">
        <f>MAX(0,Y1493*(1+inputs!$B$33)-MAX(0,inputs!$B$31*(Z1493-inputs!$B$30)))</f>
        <v>122217.27777777777</v>
      </c>
      <c r="AB1493" s="26">
        <f t="shared" si="307"/>
        <v>149100</v>
      </c>
      <c r="AC1493" s="25">
        <f>MAX(0,AA1493*(1+inputs!$B$33)-MAX(0,inputs!$B$31*(AB1493-inputs!$B$30)))</f>
        <v>112448.09694444442</v>
      </c>
      <c r="AD1493" s="26">
        <f>IF(inputs!$B$27="YES",MAX(0,inputs!$B$31*(AB1493-inputs!$B$30)),0)</f>
        <v>0</v>
      </c>
      <c r="AE1493" s="3">
        <f t="shared" si="308"/>
        <v>62906.05</v>
      </c>
      <c r="AF1493" s="1">
        <f t="shared" si="311"/>
        <v>0.47</v>
      </c>
      <c r="AG1493" s="8">
        <f t="shared" si="309"/>
        <v>86193.95</v>
      </c>
    </row>
    <row r="1494" spans="1:33" x14ac:dyDescent="0.2">
      <c r="A1494" s="11">
        <f t="shared" si="310"/>
        <v>149200</v>
      </c>
      <c r="B1494" s="15">
        <f>inputs!$C$3-MAX(0,MIN((calculations!A1494-inputs!$B$8)*0.5,inputs!$C$3))+IF(AND(inputs!$B$23="YES",A1494&lt;=inputs!$B$25),inputs!$B$24,0)</f>
        <v>0</v>
      </c>
      <c r="C1494" s="15">
        <f>MAX(0,MIN(A1494-B1494,inputs!$C$4)*inputs!$B$3)</f>
        <v>7540.2000000000007</v>
      </c>
      <c r="D1494" s="16">
        <f>MAX(0,(MIN(A1494,inputs!$C$5)-(inputs!$C$4+B1494))*inputs!$B$4)</f>
        <v>34975.599999999999</v>
      </c>
      <c r="E1494" s="16">
        <f>MAX(0, (calculations!A1494-inputs!$C$5)*inputs!$B$5)</f>
        <v>10827</v>
      </c>
      <c r="F1494" s="19">
        <f>MAX(0,inputs!$B$13*(MIN(calculations!A1494,inputs!$C$14)-inputs!$C$13))+MAX(0,inputs!$B$14*(calculations!A1494-inputs!$C$14))</f>
        <v>6973.85</v>
      </c>
      <c r="G1494" s="22">
        <f>MAX(MIN((calculations!A1494-inputs!$B$21)/10000,100%),0) * inputs!$B$18</f>
        <v>2636.4</v>
      </c>
      <c r="H1494" s="22">
        <f>IF(AND(inputs!$B$35="YES", calculations!A1494&gt;=inputs!$B$36,calculations!A1494&lt;inputs!$B$37),inputs!$B$38*MIN(2,inputs!$B$17),0)</f>
        <v>0</v>
      </c>
      <c r="I1494" s="25">
        <f>MIN(inputs!$B$32,A1494)</f>
        <v>20000</v>
      </c>
      <c r="J1494" s="25">
        <f>inputs!$B$29*(1+inputs!$B$33)-MAX(0,inputs!$B$31*(I1494-inputs!$B$30))</f>
        <v>46486.999999999993</v>
      </c>
      <c r="K1494" s="26">
        <f t="shared" si="299"/>
        <v>20000</v>
      </c>
      <c r="L1494" s="25">
        <f>MAX(0,J1494*(1+inputs!$B$33)-MAX(0,inputs!$B$31*(K1494-inputs!$B$30)))</f>
        <v>47184.304999999986</v>
      </c>
      <c r="M1494" s="26">
        <f t="shared" si="300"/>
        <v>34355.555555555555</v>
      </c>
      <c r="N1494" s="25">
        <f>MAX(0,L1494*(1+inputs!$B$33)-MAX(0,inputs!$B$31*(M1494-inputs!$B$30)))</f>
        <v>46616.629574999977</v>
      </c>
      <c r="O1494" s="26">
        <f t="shared" si="301"/>
        <v>48711.111111111109</v>
      </c>
      <c r="P1494" s="25">
        <f>MAX(0,N1494*(1+inputs!$B$33)-MAX(0,inputs!$B$31*(O1494-inputs!$B$30)))</f>
        <v>44748.439018624973</v>
      </c>
      <c r="Q1494" s="26">
        <f t="shared" si="302"/>
        <v>63066.666666666664</v>
      </c>
      <c r="R1494" s="25">
        <f>MAX(0,P1494*(1+inputs!$B$33)-MAX(0,inputs!$B$31*(Q1494-inputs!$B$30)))</f>
        <v>41560.225603904342</v>
      </c>
      <c r="S1494" s="26">
        <f t="shared" si="303"/>
        <v>77422.222222222219</v>
      </c>
      <c r="T1494" s="25">
        <f>MAX(0,R1494*(1+inputs!$B$33)-MAX(0,inputs!$B$31*(S1494-inputs!$B$30)))</f>
        <v>37032.188987962902</v>
      </c>
      <c r="U1494" s="26">
        <f t="shared" si="304"/>
        <v>91777.777777777781</v>
      </c>
      <c r="V1494" s="25">
        <f>MAX(0,T1494*(1+inputs!$B$33)-MAX(0,inputs!$B$31*(U1494-inputs!$B$30)))</f>
        <v>31144.231822782345</v>
      </c>
      <c r="W1494" s="26">
        <f t="shared" si="305"/>
        <v>106133.33333333333</v>
      </c>
      <c r="X1494" s="25">
        <f>MAX(0,V1494*(1+inputs!$B$33)-MAX(0,inputs!$B$31*(W1494-inputs!$B$30)))</f>
        <v>23875.955300124078</v>
      </c>
      <c r="Y1494" s="26">
        <f t="shared" si="306"/>
        <v>120488.88888888889</v>
      </c>
      <c r="Z1494" s="25">
        <f>MAX(0,X1494*(1+inputs!$B$33)-MAX(0,inputs!$B$31*(Y1494-inputs!$B$30)))</f>
        <v>15206.654629625938</v>
      </c>
      <c r="AA1494" s="25">
        <f>MAX(0,Y1494*(1+inputs!$B$33)-MAX(0,inputs!$B$31*(Z1494-inputs!$B$30)))</f>
        <v>122296.22222222222</v>
      </c>
      <c r="AB1494" s="26">
        <f t="shared" si="307"/>
        <v>149200</v>
      </c>
      <c r="AC1494" s="25">
        <f>MAX(0,AA1494*(1+inputs!$B$33)-MAX(0,inputs!$B$31*(AB1494-inputs!$B$30)))</f>
        <v>112519.22555555553</v>
      </c>
      <c r="AD1494" s="26">
        <f>IF(inputs!$B$27="YES",MAX(0,inputs!$B$31*(AB1494-inputs!$B$30)),0)</f>
        <v>0</v>
      </c>
      <c r="AE1494" s="3">
        <f t="shared" si="308"/>
        <v>62953.05</v>
      </c>
      <c r="AF1494" s="1">
        <f t="shared" si="311"/>
        <v>0.47</v>
      </c>
      <c r="AG1494" s="8">
        <f t="shared" si="309"/>
        <v>86246.95</v>
      </c>
    </row>
    <row r="1495" spans="1:33" x14ac:dyDescent="0.2">
      <c r="A1495" s="11">
        <f t="shared" si="310"/>
        <v>149300</v>
      </c>
      <c r="B1495" s="15">
        <f>inputs!$C$3-MAX(0,MIN((calculations!A1495-inputs!$B$8)*0.5,inputs!$C$3))+IF(AND(inputs!$B$23="YES",A1495&lt;=inputs!$B$25),inputs!$B$24,0)</f>
        <v>0</v>
      </c>
      <c r="C1495" s="15">
        <f>MAX(0,MIN(A1495-B1495,inputs!$C$4)*inputs!$B$3)</f>
        <v>7540.2000000000007</v>
      </c>
      <c r="D1495" s="16">
        <f>MAX(0,(MIN(A1495,inputs!$C$5)-(inputs!$C$4+B1495))*inputs!$B$4)</f>
        <v>34975.599999999999</v>
      </c>
      <c r="E1495" s="16">
        <f>MAX(0, (calculations!A1495-inputs!$C$5)*inputs!$B$5)</f>
        <v>10872</v>
      </c>
      <c r="F1495" s="19">
        <f>MAX(0,inputs!$B$13*(MIN(calculations!A1495,inputs!$C$14)-inputs!$C$13))+MAX(0,inputs!$B$14*(calculations!A1495-inputs!$C$14))</f>
        <v>6975.85</v>
      </c>
      <c r="G1495" s="22">
        <f>MAX(MIN((calculations!A1495-inputs!$B$21)/10000,100%),0) * inputs!$B$18</f>
        <v>2636.4</v>
      </c>
      <c r="H1495" s="22">
        <f>IF(AND(inputs!$B$35="YES", calculations!A1495&gt;=inputs!$B$36,calculations!A1495&lt;inputs!$B$37),inputs!$B$38*MIN(2,inputs!$B$17),0)</f>
        <v>0</v>
      </c>
      <c r="I1495" s="25">
        <f>MIN(inputs!$B$32,A1495)</f>
        <v>20000</v>
      </c>
      <c r="J1495" s="25">
        <f>inputs!$B$29*(1+inputs!$B$33)-MAX(0,inputs!$B$31*(I1495-inputs!$B$30))</f>
        <v>46486.999999999993</v>
      </c>
      <c r="K1495" s="26">
        <f t="shared" si="299"/>
        <v>20000</v>
      </c>
      <c r="L1495" s="25">
        <f>MAX(0,J1495*(1+inputs!$B$33)-MAX(0,inputs!$B$31*(K1495-inputs!$B$30)))</f>
        <v>47184.304999999986</v>
      </c>
      <c r="M1495" s="26">
        <f t="shared" si="300"/>
        <v>34366.666666666664</v>
      </c>
      <c r="N1495" s="25">
        <f>MAX(0,L1495*(1+inputs!$B$33)-MAX(0,inputs!$B$31*(M1495-inputs!$B$30)))</f>
        <v>46615.629574999977</v>
      </c>
      <c r="O1495" s="26">
        <f t="shared" si="301"/>
        <v>48733.333333333328</v>
      </c>
      <c r="P1495" s="25">
        <f>MAX(0,N1495*(1+inputs!$B$33)-MAX(0,inputs!$B$31*(O1495-inputs!$B$30)))</f>
        <v>44745.424018624974</v>
      </c>
      <c r="Q1495" s="26">
        <f t="shared" si="302"/>
        <v>63100</v>
      </c>
      <c r="R1495" s="25">
        <f>MAX(0,P1495*(1+inputs!$B$33)-MAX(0,inputs!$B$31*(Q1495-inputs!$B$30)))</f>
        <v>41554.165378904341</v>
      </c>
      <c r="S1495" s="26">
        <f t="shared" si="303"/>
        <v>77466.666666666657</v>
      </c>
      <c r="T1495" s="25">
        <f>MAX(0,R1495*(1+inputs!$B$33)-MAX(0,inputs!$B$31*(S1495-inputs!$B$30)))</f>
        <v>37022.037859587901</v>
      </c>
      <c r="U1495" s="26">
        <f t="shared" si="304"/>
        <v>91833.333333333328</v>
      </c>
      <c r="V1495" s="25">
        <f>MAX(0,T1495*(1+inputs!$B$33)-MAX(0,inputs!$B$31*(U1495-inputs!$B$30)))</f>
        <v>31128.928427481715</v>
      </c>
      <c r="W1495" s="26">
        <f t="shared" si="305"/>
        <v>106200</v>
      </c>
      <c r="X1495" s="25">
        <f>MAX(0,V1495*(1+inputs!$B$33)-MAX(0,inputs!$B$31*(W1495-inputs!$B$30)))</f>
        <v>23854.422353893937</v>
      </c>
      <c r="Y1495" s="26">
        <f t="shared" si="306"/>
        <v>120566.66666666667</v>
      </c>
      <c r="Z1495" s="25">
        <f>MAX(0,X1495*(1+inputs!$B$33)-MAX(0,inputs!$B$31*(Y1495-inputs!$B$30)))</f>
        <v>15177.798689202342</v>
      </c>
      <c r="AA1495" s="25">
        <f>MAX(0,Y1495*(1+inputs!$B$33)-MAX(0,inputs!$B$31*(Z1495-inputs!$B$30)))</f>
        <v>122375.16666666666</v>
      </c>
      <c r="AB1495" s="26">
        <f t="shared" si="307"/>
        <v>149300</v>
      </c>
      <c r="AC1495" s="25">
        <f>MAX(0,AA1495*(1+inputs!$B$33)-MAX(0,inputs!$B$31*(AB1495-inputs!$B$30)))</f>
        <v>112590.35416666664</v>
      </c>
      <c r="AD1495" s="26">
        <f>IF(inputs!$B$27="YES",MAX(0,inputs!$B$31*(AB1495-inputs!$B$30)),0)</f>
        <v>0</v>
      </c>
      <c r="AE1495" s="3">
        <f t="shared" si="308"/>
        <v>63000.05</v>
      </c>
      <c r="AF1495" s="1">
        <f t="shared" si="311"/>
        <v>0.47</v>
      </c>
      <c r="AG1495" s="8">
        <f t="shared" si="309"/>
        <v>86299.95</v>
      </c>
    </row>
    <row r="1496" spans="1:33" x14ac:dyDescent="0.2">
      <c r="A1496" s="11">
        <f t="shared" si="310"/>
        <v>149400</v>
      </c>
      <c r="B1496" s="15">
        <f>inputs!$C$3-MAX(0,MIN((calculations!A1496-inputs!$B$8)*0.5,inputs!$C$3))+IF(AND(inputs!$B$23="YES",A1496&lt;=inputs!$B$25),inputs!$B$24,0)</f>
        <v>0</v>
      </c>
      <c r="C1496" s="15">
        <f>MAX(0,MIN(A1496-B1496,inputs!$C$4)*inputs!$B$3)</f>
        <v>7540.2000000000007</v>
      </c>
      <c r="D1496" s="16">
        <f>MAX(0,(MIN(A1496,inputs!$C$5)-(inputs!$C$4+B1496))*inputs!$B$4)</f>
        <v>34975.599999999999</v>
      </c>
      <c r="E1496" s="16">
        <f>MAX(0, (calculations!A1496-inputs!$C$5)*inputs!$B$5)</f>
        <v>10917</v>
      </c>
      <c r="F1496" s="19">
        <f>MAX(0,inputs!$B$13*(MIN(calculations!A1496,inputs!$C$14)-inputs!$C$13))+MAX(0,inputs!$B$14*(calculations!A1496-inputs!$C$14))</f>
        <v>6977.85</v>
      </c>
      <c r="G1496" s="22">
        <f>MAX(MIN((calculations!A1496-inputs!$B$21)/10000,100%),0) * inputs!$B$18</f>
        <v>2636.4</v>
      </c>
      <c r="H1496" s="22">
        <f>IF(AND(inputs!$B$35="YES", calculations!A1496&gt;=inputs!$B$36,calculations!A1496&lt;inputs!$B$37),inputs!$B$38*MIN(2,inputs!$B$17),0)</f>
        <v>0</v>
      </c>
      <c r="I1496" s="25">
        <f>MIN(inputs!$B$32,A1496)</f>
        <v>20000</v>
      </c>
      <c r="J1496" s="25">
        <f>inputs!$B$29*(1+inputs!$B$33)-MAX(0,inputs!$B$31*(I1496-inputs!$B$30))</f>
        <v>46486.999999999993</v>
      </c>
      <c r="K1496" s="26">
        <f t="shared" si="299"/>
        <v>20000</v>
      </c>
      <c r="L1496" s="25">
        <f>MAX(0,J1496*(1+inputs!$B$33)-MAX(0,inputs!$B$31*(K1496-inputs!$B$30)))</f>
        <v>47184.304999999986</v>
      </c>
      <c r="M1496" s="26">
        <f t="shared" si="300"/>
        <v>34377.777777777781</v>
      </c>
      <c r="N1496" s="25">
        <f>MAX(0,L1496*(1+inputs!$B$33)-MAX(0,inputs!$B$31*(M1496-inputs!$B$30)))</f>
        <v>46614.629574999977</v>
      </c>
      <c r="O1496" s="26">
        <f t="shared" si="301"/>
        <v>48755.555555555555</v>
      </c>
      <c r="P1496" s="25">
        <f>MAX(0,N1496*(1+inputs!$B$33)-MAX(0,inputs!$B$31*(O1496-inputs!$B$30)))</f>
        <v>44742.409018624967</v>
      </c>
      <c r="Q1496" s="26">
        <f t="shared" si="302"/>
        <v>63133.333333333336</v>
      </c>
      <c r="R1496" s="25">
        <f>MAX(0,P1496*(1+inputs!$B$33)-MAX(0,inputs!$B$31*(Q1496-inputs!$B$30)))</f>
        <v>41548.105153904333</v>
      </c>
      <c r="S1496" s="26">
        <f t="shared" si="303"/>
        <v>77511.111111111109</v>
      </c>
      <c r="T1496" s="25">
        <f>MAX(0,R1496*(1+inputs!$B$33)-MAX(0,inputs!$B$31*(S1496-inputs!$B$30)))</f>
        <v>37011.886731212893</v>
      </c>
      <c r="U1496" s="26">
        <f t="shared" si="304"/>
        <v>91888.888888888891</v>
      </c>
      <c r="V1496" s="25">
        <f>MAX(0,T1496*(1+inputs!$B$33)-MAX(0,inputs!$B$31*(U1496-inputs!$B$30)))</f>
        <v>31113.625032181084</v>
      </c>
      <c r="W1496" s="26">
        <f t="shared" si="305"/>
        <v>106266.66666666667</v>
      </c>
      <c r="X1496" s="25">
        <f>MAX(0,V1496*(1+inputs!$B$33)-MAX(0,inputs!$B$31*(W1496-inputs!$B$30)))</f>
        <v>23832.889407663795</v>
      </c>
      <c r="Y1496" s="26">
        <f t="shared" si="306"/>
        <v>120644.44444444444</v>
      </c>
      <c r="Z1496" s="25">
        <f>MAX(0,X1496*(1+inputs!$B$33)-MAX(0,inputs!$B$31*(Y1496-inputs!$B$30)))</f>
        <v>15148.942748778751</v>
      </c>
      <c r="AA1496" s="25">
        <f>MAX(0,Y1496*(1+inputs!$B$33)-MAX(0,inputs!$B$31*(Z1496-inputs!$B$30)))</f>
        <v>122454.11111111109</v>
      </c>
      <c r="AB1496" s="26">
        <f t="shared" si="307"/>
        <v>149400</v>
      </c>
      <c r="AC1496" s="25">
        <f>MAX(0,AA1496*(1+inputs!$B$33)-MAX(0,inputs!$B$31*(AB1496-inputs!$B$30)))</f>
        <v>112661.48277777775</v>
      </c>
      <c r="AD1496" s="26">
        <f>IF(inputs!$B$27="YES",MAX(0,inputs!$B$31*(AB1496-inputs!$B$30)),0)</f>
        <v>0</v>
      </c>
      <c r="AE1496" s="3">
        <f t="shared" si="308"/>
        <v>63047.05</v>
      </c>
      <c r="AF1496" s="1">
        <f t="shared" si="311"/>
        <v>0.47</v>
      </c>
      <c r="AG1496" s="8">
        <f t="shared" si="309"/>
        <v>86352.95</v>
      </c>
    </row>
    <row r="1497" spans="1:33" x14ac:dyDescent="0.2">
      <c r="A1497" s="11">
        <f t="shared" si="310"/>
        <v>149500</v>
      </c>
      <c r="B1497" s="15">
        <f>inputs!$C$3-MAX(0,MIN((calculations!A1497-inputs!$B$8)*0.5,inputs!$C$3))+IF(AND(inputs!$B$23="YES",A1497&lt;=inputs!$B$25),inputs!$B$24,0)</f>
        <v>0</v>
      </c>
      <c r="C1497" s="15">
        <f>MAX(0,MIN(A1497-B1497,inputs!$C$4)*inputs!$B$3)</f>
        <v>7540.2000000000007</v>
      </c>
      <c r="D1497" s="16">
        <f>MAX(0,(MIN(A1497,inputs!$C$5)-(inputs!$C$4+B1497))*inputs!$B$4)</f>
        <v>34975.599999999999</v>
      </c>
      <c r="E1497" s="16">
        <f>MAX(0, (calculations!A1497-inputs!$C$5)*inputs!$B$5)</f>
        <v>10962</v>
      </c>
      <c r="F1497" s="19">
        <f>MAX(0,inputs!$B$13*(MIN(calculations!A1497,inputs!$C$14)-inputs!$C$13))+MAX(0,inputs!$B$14*(calculations!A1497-inputs!$C$14))</f>
        <v>6979.85</v>
      </c>
      <c r="G1497" s="22">
        <f>MAX(MIN((calculations!A1497-inputs!$B$21)/10000,100%),0) * inputs!$B$18</f>
        <v>2636.4</v>
      </c>
      <c r="H1497" s="22">
        <f>IF(AND(inputs!$B$35="YES", calculations!A1497&gt;=inputs!$B$36,calculations!A1497&lt;inputs!$B$37),inputs!$B$38*MIN(2,inputs!$B$17),0)</f>
        <v>0</v>
      </c>
      <c r="I1497" s="25">
        <f>MIN(inputs!$B$32,A1497)</f>
        <v>20000</v>
      </c>
      <c r="J1497" s="25">
        <f>inputs!$B$29*(1+inputs!$B$33)-MAX(0,inputs!$B$31*(I1497-inputs!$B$30))</f>
        <v>46486.999999999993</v>
      </c>
      <c r="K1497" s="26">
        <f t="shared" si="299"/>
        <v>20000</v>
      </c>
      <c r="L1497" s="25">
        <f>MAX(0,J1497*(1+inputs!$B$33)-MAX(0,inputs!$B$31*(K1497-inputs!$B$30)))</f>
        <v>47184.304999999986</v>
      </c>
      <c r="M1497" s="26">
        <f t="shared" si="300"/>
        <v>34388.888888888891</v>
      </c>
      <c r="N1497" s="25">
        <f>MAX(0,L1497*(1+inputs!$B$33)-MAX(0,inputs!$B$31*(M1497-inputs!$B$30)))</f>
        <v>46613.629574999977</v>
      </c>
      <c r="O1497" s="26">
        <f t="shared" si="301"/>
        <v>48777.777777777781</v>
      </c>
      <c r="P1497" s="25">
        <f>MAX(0,N1497*(1+inputs!$B$33)-MAX(0,inputs!$B$31*(O1497-inputs!$B$30)))</f>
        <v>44739.394018624967</v>
      </c>
      <c r="Q1497" s="26">
        <f t="shared" si="302"/>
        <v>63166.666666666664</v>
      </c>
      <c r="R1497" s="25">
        <f>MAX(0,P1497*(1+inputs!$B$33)-MAX(0,inputs!$B$31*(Q1497-inputs!$B$30)))</f>
        <v>41542.044928904332</v>
      </c>
      <c r="S1497" s="26">
        <f t="shared" si="303"/>
        <v>77555.555555555562</v>
      </c>
      <c r="T1497" s="25">
        <f>MAX(0,R1497*(1+inputs!$B$33)-MAX(0,inputs!$B$31*(S1497-inputs!$B$30)))</f>
        <v>37001.735602837893</v>
      </c>
      <c r="U1497" s="26">
        <f t="shared" si="304"/>
        <v>91944.444444444438</v>
      </c>
      <c r="V1497" s="25">
        <f>MAX(0,T1497*(1+inputs!$B$33)-MAX(0,inputs!$B$31*(U1497-inputs!$B$30)))</f>
        <v>31098.321636880461</v>
      </c>
      <c r="W1497" s="26">
        <f t="shared" si="305"/>
        <v>106333.33333333333</v>
      </c>
      <c r="X1497" s="25">
        <f>MAX(0,V1497*(1+inputs!$B$33)-MAX(0,inputs!$B$31*(W1497-inputs!$B$30)))</f>
        <v>23811.356461433665</v>
      </c>
      <c r="Y1497" s="26">
        <f t="shared" si="306"/>
        <v>120722.22222222222</v>
      </c>
      <c r="Z1497" s="25">
        <f>MAX(0,X1497*(1+inputs!$B$33)-MAX(0,inputs!$B$31*(Y1497-inputs!$B$30)))</f>
        <v>15120.086808355169</v>
      </c>
      <c r="AA1497" s="25">
        <f>MAX(0,Y1497*(1+inputs!$B$33)-MAX(0,inputs!$B$31*(Z1497-inputs!$B$30)))</f>
        <v>122533.05555555555</v>
      </c>
      <c r="AB1497" s="26">
        <f t="shared" si="307"/>
        <v>149500</v>
      </c>
      <c r="AC1497" s="25">
        <f>MAX(0,AA1497*(1+inputs!$B$33)-MAX(0,inputs!$B$31*(AB1497-inputs!$B$30)))</f>
        <v>112732.61138888886</v>
      </c>
      <c r="AD1497" s="26">
        <f>IF(inputs!$B$27="YES",MAX(0,inputs!$B$31*(AB1497-inputs!$B$30)),0)</f>
        <v>0</v>
      </c>
      <c r="AE1497" s="3">
        <f t="shared" si="308"/>
        <v>63094.05</v>
      </c>
      <c r="AF1497" s="1">
        <f t="shared" si="311"/>
        <v>0.47</v>
      </c>
      <c r="AG1497" s="8">
        <f t="shared" si="309"/>
        <v>86405.95</v>
      </c>
    </row>
    <row r="1498" spans="1:33" x14ac:dyDescent="0.2">
      <c r="A1498" s="11">
        <f t="shared" si="310"/>
        <v>149600</v>
      </c>
      <c r="B1498" s="15">
        <f>inputs!$C$3-MAX(0,MIN((calculations!A1498-inputs!$B$8)*0.5,inputs!$C$3))+IF(AND(inputs!$B$23="YES",A1498&lt;=inputs!$B$25),inputs!$B$24,0)</f>
        <v>0</v>
      </c>
      <c r="C1498" s="15">
        <f>MAX(0,MIN(A1498-B1498,inputs!$C$4)*inputs!$B$3)</f>
        <v>7540.2000000000007</v>
      </c>
      <c r="D1498" s="16">
        <f>MAX(0,(MIN(A1498,inputs!$C$5)-(inputs!$C$4+B1498))*inputs!$B$4)</f>
        <v>34975.599999999999</v>
      </c>
      <c r="E1498" s="16">
        <f>MAX(0, (calculations!A1498-inputs!$C$5)*inputs!$B$5)</f>
        <v>11007</v>
      </c>
      <c r="F1498" s="19">
        <f>MAX(0,inputs!$B$13*(MIN(calculations!A1498,inputs!$C$14)-inputs!$C$13))+MAX(0,inputs!$B$14*(calculations!A1498-inputs!$C$14))</f>
        <v>6981.85</v>
      </c>
      <c r="G1498" s="22">
        <f>MAX(MIN((calculations!A1498-inputs!$B$21)/10000,100%),0) * inputs!$B$18</f>
        <v>2636.4</v>
      </c>
      <c r="H1498" s="22">
        <f>IF(AND(inputs!$B$35="YES", calculations!A1498&gt;=inputs!$B$36,calculations!A1498&lt;inputs!$B$37),inputs!$B$38*MIN(2,inputs!$B$17),0)</f>
        <v>0</v>
      </c>
      <c r="I1498" s="25">
        <f>MIN(inputs!$B$32,A1498)</f>
        <v>20000</v>
      </c>
      <c r="J1498" s="25">
        <f>inputs!$B$29*(1+inputs!$B$33)-MAX(0,inputs!$B$31*(I1498-inputs!$B$30))</f>
        <v>46486.999999999993</v>
      </c>
      <c r="K1498" s="26">
        <f t="shared" si="299"/>
        <v>20000</v>
      </c>
      <c r="L1498" s="25">
        <f>MAX(0,J1498*(1+inputs!$B$33)-MAX(0,inputs!$B$31*(K1498-inputs!$B$30)))</f>
        <v>47184.304999999986</v>
      </c>
      <c r="M1498" s="26">
        <f t="shared" si="300"/>
        <v>34400</v>
      </c>
      <c r="N1498" s="25">
        <f>MAX(0,L1498*(1+inputs!$B$33)-MAX(0,inputs!$B$31*(M1498-inputs!$B$30)))</f>
        <v>46612.629574999977</v>
      </c>
      <c r="O1498" s="26">
        <f t="shared" si="301"/>
        <v>48800</v>
      </c>
      <c r="P1498" s="25">
        <f>MAX(0,N1498*(1+inputs!$B$33)-MAX(0,inputs!$B$31*(O1498-inputs!$B$30)))</f>
        <v>44736.379018624968</v>
      </c>
      <c r="Q1498" s="26">
        <f t="shared" si="302"/>
        <v>63200</v>
      </c>
      <c r="R1498" s="25">
        <f>MAX(0,P1498*(1+inputs!$B$33)-MAX(0,inputs!$B$31*(Q1498-inputs!$B$30)))</f>
        <v>41535.984703904338</v>
      </c>
      <c r="S1498" s="26">
        <f t="shared" si="303"/>
        <v>77600</v>
      </c>
      <c r="T1498" s="25">
        <f>MAX(0,R1498*(1+inputs!$B$33)-MAX(0,inputs!$B$31*(S1498-inputs!$B$30)))</f>
        <v>36991.584474462899</v>
      </c>
      <c r="U1498" s="26">
        <f t="shared" si="304"/>
        <v>92000</v>
      </c>
      <c r="V1498" s="25">
        <f>MAX(0,T1498*(1+inputs!$B$33)-MAX(0,inputs!$B$31*(U1498-inputs!$B$30)))</f>
        <v>31083.018241579837</v>
      </c>
      <c r="W1498" s="26">
        <f t="shared" si="305"/>
        <v>106400</v>
      </c>
      <c r="X1498" s="25">
        <f>MAX(0,V1498*(1+inputs!$B$33)-MAX(0,inputs!$B$31*(W1498-inputs!$B$30)))</f>
        <v>23789.823515203534</v>
      </c>
      <c r="Y1498" s="26">
        <f t="shared" si="306"/>
        <v>120800</v>
      </c>
      <c r="Z1498" s="25">
        <f>MAX(0,X1498*(1+inputs!$B$33)-MAX(0,inputs!$B$31*(Y1498-inputs!$B$30)))</f>
        <v>15091.230867931585</v>
      </c>
      <c r="AA1498" s="25">
        <f>MAX(0,Y1498*(1+inputs!$B$33)-MAX(0,inputs!$B$31*(Z1498-inputs!$B$30)))</f>
        <v>122611.99999999999</v>
      </c>
      <c r="AB1498" s="26">
        <f t="shared" si="307"/>
        <v>149600</v>
      </c>
      <c r="AC1498" s="25">
        <f>MAX(0,AA1498*(1+inputs!$B$33)-MAX(0,inputs!$B$31*(AB1498-inputs!$B$30)))</f>
        <v>112803.73999999998</v>
      </c>
      <c r="AD1498" s="26">
        <f>IF(inputs!$B$27="YES",MAX(0,inputs!$B$31*(AB1498-inputs!$B$30)),0)</f>
        <v>0</v>
      </c>
      <c r="AE1498" s="3">
        <f t="shared" si="308"/>
        <v>63141.05</v>
      </c>
      <c r="AF1498" s="1">
        <f t="shared" si="311"/>
        <v>0.47</v>
      </c>
      <c r="AG1498" s="8">
        <f t="shared" si="309"/>
        <v>86458.95</v>
      </c>
    </row>
    <row r="1499" spans="1:33" x14ac:dyDescent="0.2">
      <c r="A1499" s="11">
        <f t="shared" si="310"/>
        <v>149700</v>
      </c>
      <c r="B1499" s="15">
        <f>inputs!$C$3-MAX(0,MIN((calculations!A1499-inputs!$B$8)*0.5,inputs!$C$3))+IF(AND(inputs!$B$23="YES",A1499&lt;=inputs!$B$25),inputs!$B$24,0)</f>
        <v>0</v>
      </c>
      <c r="C1499" s="15">
        <f>MAX(0,MIN(A1499-B1499,inputs!$C$4)*inputs!$B$3)</f>
        <v>7540.2000000000007</v>
      </c>
      <c r="D1499" s="16">
        <f>MAX(0,(MIN(A1499,inputs!$C$5)-(inputs!$C$4+B1499))*inputs!$B$4)</f>
        <v>34975.599999999999</v>
      </c>
      <c r="E1499" s="16">
        <f>MAX(0, (calculations!A1499-inputs!$C$5)*inputs!$B$5)</f>
        <v>11052</v>
      </c>
      <c r="F1499" s="19">
        <f>MAX(0,inputs!$B$13*(MIN(calculations!A1499,inputs!$C$14)-inputs!$C$13))+MAX(0,inputs!$B$14*(calculations!A1499-inputs!$C$14))</f>
        <v>6983.85</v>
      </c>
      <c r="G1499" s="22">
        <f>MAX(MIN((calculations!A1499-inputs!$B$21)/10000,100%),0) * inputs!$B$18</f>
        <v>2636.4</v>
      </c>
      <c r="H1499" s="22">
        <f>IF(AND(inputs!$B$35="YES", calculations!A1499&gt;=inputs!$B$36,calculations!A1499&lt;inputs!$B$37),inputs!$B$38*MIN(2,inputs!$B$17),0)</f>
        <v>0</v>
      </c>
      <c r="I1499" s="25">
        <f>MIN(inputs!$B$32,A1499)</f>
        <v>20000</v>
      </c>
      <c r="J1499" s="25">
        <f>inputs!$B$29*(1+inputs!$B$33)-MAX(0,inputs!$B$31*(I1499-inputs!$B$30))</f>
        <v>46486.999999999993</v>
      </c>
      <c r="K1499" s="26">
        <f t="shared" si="299"/>
        <v>20000</v>
      </c>
      <c r="L1499" s="25">
        <f>MAX(0,J1499*(1+inputs!$B$33)-MAX(0,inputs!$B$31*(K1499-inputs!$B$30)))</f>
        <v>47184.304999999986</v>
      </c>
      <c r="M1499" s="26">
        <f t="shared" si="300"/>
        <v>34411.111111111109</v>
      </c>
      <c r="N1499" s="25">
        <f>MAX(0,L1499*(1+inputs!$B$33)-MAX(0,inputs!$B$31*(M1499-inputs!$B$30)))</f>
        <v>46611.629574999977</v>
      </c>
      <c r="O1499" s="26">
        <f t="shared" si="301"/>
        <v>48822.222222222219</v>
      </c>
      <c r="P1499" s="25">
        <f>MAX(0,N1499*(1+inputs!$B$33)-MAX(0,inputs!$B$31*(O1499-inputs!$B$30)))</f>
        <v>44733.364018624969</v>
      </c>
      <c r="Q1499" s="26">
        <f t="shared" si="302"/>
        <v>63233.333333333336</v>
      </c>
      <c r="R1499" s="25">
        <f>MAX(0,P1499*(1+inputs!$B$33)-MAX(0,inputs!$B$31*(Q1499-inputs!$B$30)))</f>
        <v>41529.924478904337</v>
      </c>
      <c r="S1499" s="26">
        <f t="shared" si="303"/>
        <v>77644.444444444438</v>
      </c>
      <c r="T1499" s="25">
        <f>MAX(0,R1499*(1+inputs!$B$33)-MAX(0,inputs!$B$31*(S1499-inputs!$B$30)))</f>
        <v>36981.433346087899</v>
      </c>
      <c r="U1499" s="26">
        <f t="shared" si="304"/>
        <v>92055.555555555562</v>
      </c>
      <c r="V1499" s="25">
        <f>MAX(0,T1499*(1+inputs!$B$33)-MAX(0,inputs!$B$31*(U1499-inputs!$B$30)))</f>
        <v>31067.71484627921</v>
      </c>
      <c r="W1499" s="26">
        <f t="shared" si="305"/>
        <v>106466.66666666667</v>
      </c>
      <c r="X1499" s="25">
        <f>MAX(0,V1499*(1+inputs!$B$33)-MAX(0,inputs!$B$31*(W1499-inputs!$B$30)))</f>
        <v>23768.290568973396</v>
      </c>
      <c r="Y1499" s="26">
        <f t="shared" si="306"/>
        <v>120877.77777777778</v>
      </c>
      <c r="Z1499" s="25">
        <f>MAX(0,X1499*(1+inputs!$B$33)-MAX(0,inputs!$B$31*(Y1499-inputs!$B$30)))</f>
        <v>15062.374927507995</v>
      </c>
      <c r="AA1499" s="25">
        <f>MAX(0,Y1499*(1+inputs!$B$33)-MAX(0,inputs!$B$31*(Z1499-inputs!$B$30)))</f>
        <v>122690.94444444444</v>
      </c>
      <c r="AB1499" s="26">
        <f t="shared" si="307"/>
        <v>149700</v>
      </c>
      <c r="AC1499" s="25">
        <f>MAX(0,AA1499*(1+inputs!$B$33)-MAX(0,inputs!$B$31*(AB1499-inputs!$B$30)))</f>
        <v>112874.86861111109</v>
      </c>
      <c r="AD1499" s="26">
        <f>IF(inputs!$B$27="YES",MAX(0,inputs!$B$31*(AB1499-inputs!$B$30)),0)</f>
        <v>0</v>
      </c>
      <c r="AE1499" s="3">
        <f t="shared" si="308"/>
        <v>63188.05</v>
      </c>
      <c r="AF1499" s="1">
        <f t="shared" si="311"/>
        <v>0.47</v>
      </c>
      <c r="AG1499" s="8">
        <f t="shared" si="309"/>
        <v>86511.95</v>
      </c>
    </row>
    <row r="1500" spans="1:33" x14ac:dyDescent="0.2">
      <c r="A1500" s="11">
        <f t="shared" si="310"/>
        <v>149800</v>
      </c>
      <c r="B1500" s="15">
        <f>inputs!$C$3-MAX(0,MIN((calculations!A1500-inputs!$B$8)*0.5,inputs!$C$3))+IF(AND(inputs!$B$23="YES",A1500&lt;=inputs!$B$25),inputs!$B$24,0)</f>
        <v>0</v>
      </c>
      <c r="C1500" s="15">
        <f>MAX(0,MIN(A1500-B1500,inputs!$C$4)*inputs!$B$3)</f>
        <v>7540.2000000000007</v>
      </c>
      <c r="D1500" s="16">
        <f>MAX(0,(MIN(A1500,inputs!$C$5)-(inputs!$C$4+B1500))*inputs!$B$4)</f>
        <v>34975.599999999999</v>
      </c>
      <c r="E1500" s="16">
        <f>MAX(0, (calculations!A1500-inputs!$C$5)*inputs!$B$5)</f>
        <v>11097</v>
      </c>
      <c r="F1500" s="19">
        <f>MAX(0,inputs!$B$13*(MIN(calculations!A1500,inputs!$C$14)-inputs!$C$13))+MAX(0,inputs!$B$14*(calculations!A1500-inputs!$C$14))</f>
        <v>6985.85</v>
      </c>
      <c r="G1500" s="22">
        <f>MAX(MIN((calculations!A1500-inputs!$B$21)/10000,100%),0) * inputs!$B$18</f>
        <v>2636.4</v>
      </c>
      <c r="H1500" s="22">
        <f>IF(AND(inputs!$B$35="YES", calculations!A1500&gt;=inputs!$B$36,calculations!A1500&lt;inputs!$B$37),inputs!$B$38*MIN(2,inputs!$B$17),0)</f>
        <v>0</v>
      </c>
      <c r="I1500" s="25">
        <f>MIN(inputs!$B$32,A1500)</f>
        <v>20000</v>
      </c>
      <c r="J1500" s="25">
        <f>inputs!$B$29*(1+inputs!$B$33)-MAX(0,inputs!$B$31*(I1500-inputs!$B$30))</f>
        <v>46486.999999999993</v>
      </c>
      <c r="K1500" s="26">
        <f t="shared" si="299"/>
        <v>20000</v>
      </c>
      <c r="L1500" s="25">
        <f>MAX(0,J1500*(1+inputs!$B$33)-MAX(0,inputs!$B$31*(K1500-inputs!$B$30)))</f>
        <v>47184.304999999986</v>
      </c>
      <c r="M1500" s="26">
        <f t="shared" si="300"/>
        <v>34422.222222222219</v>
      </c>
      <c r="N1500" s="25">
        <f>MAX(0,L1500*(1+inputs!$B$33)-MAX(0,inputs!$B$31*(M1500-inputs!$B$30)))</f>
        <v>46610.629574999977</v>
      </c>
      <c r="O1500" s="26">
        <f t="shared" si="301"/>
        <v>48844.444444444445</v>
      </c>
      <c r="P1500" s="25">
        <f>MAX(0,N1500*(1+inputs!$B$33)-MAX(0,inputs!$B$31*(O1500-inputs!$B$30)))</f>
        <v>44730.349018624969</v>
      </c>
      <c r="Q1500" s="26">
        <f t="shared" si="302"/>
        <v>63266.666666666664</v>
      </c>
      <c r="R1500" s="25">
        <f>MAX(0,P1500*(1+inputs!$B$33)-MAX(0,inputs!$B$31*(Q1500-inputs!$B$30)))</f>
        <v>41523.864253904336</v>
      </c>
      <c r="S1500" s="26">
        <f t="shared" si="303"/>
        <v>77688.888888888891</v>
      </c>
      <c r="T1500" s="25">
        <f>MAX(0,R1500*(1+inputs!$B$33)-MAX(0,inputs!$B$31*(S1500-inputs!$B$30)))</f>
        <v>36971.282217712891</v>
      </c>
      <c r="U1500" s="26">
        <f t="shared" si="304"/>
        <v>92111.111111111109</v>
      </c>
      <c r="V1500" s="25">
        <f>MAX(0,T1500*(1+inputs!$B$33)-MAX(0,inputs!$B$31*(U1500-inputs!$B$30)))</f>
        <v>31052.411450978583</v>
      </c>
      <c r="W1500" s="26">
        <f t="shared" si="305"/>
        <v>106533.33333333333</v>
      </c>
      <c r="X1500" s="25">
        <f>MAX(0,V1500*(1+inputs!$B$33)-MAX(0,inputs!$B$31*(W1500-inputs!$B$30)))</f>
        <v>23746.757622743262</v>
      </c>
      <c r="Y1500" s="26">
        <f t="shared" si="306"/>
        <v>120955.55555555556</v>
      </c>
      <c r="Z1500" s="25">
        <f>MAX(0,X1500*(1+inputs!$B$33)-MAX(0,inputs!$B$31*(Y1500-inputs!$B$30)))</f>
        <v>15033.51898708441</v>
      </c>
      <c r="AA1500" s="25">
        <f>MAX(0,Y1500*(1+inputs!$B$33)-MAX(0,inputs!$B$31*(Z1500-inputs!$B$30)))</f>
        <v>122769.88888888889</v>
      </c>
      <c r="AB1500" s="26">
        <f t="shared" si="307"/>
        <v>149800</v>
      </c>
      <c r="AC1500" s="25">
        <f>MAX(0,AA1500*(1+inputs!$B$33)-MAX(0,inputs!$B$31*(AB1500-inputs!$B$30)))</f>
        <v>112945.99722222221</v>
      </c>
      <c r="AD1500" s="26">
        <f>IF(inputs!$B$27="YES",MAX(0,inputs!$B$31*(AB1500-inputs!$B$30)),0)</f>
        <v>0</v>
      </c>
      <c r="AE1500" s="3">
        <f t="shared" si="308"/>
        <v>63235.05</v>
      </c>
      <c r="AF1500" s="1">
        <f t="shared" si="311"/>
        <v>0.47</v>
      </c>
      <c r="AG1500" s="8">
        <f t="shared" si="309"/>
        <v>86564.95</v>
      </c>
    </row>
    <row r="1501" spans="1:33" x14ac:dyDescent="0.2">
      <c r="A1501" s="11">
        <f t="shared" si="310"/>
        <v>149900</v>
      </c>
      <c r="B1501" s="15">
        <f>inputs!$C$3-MAX(0,MIN((calculations!A1501-inputs!$B$8)*0.5,inputs!$C$3))+IF(AND(inputs!$B$23="YES",A1501&lt;=inputs!$B$25),inputs!$B$24,0)</f>
        <v>0</v>
      </c>
      <c r="C1501" s="15">
        <f>MAX(0,MIN(A1501-B1501,inputs!$C$4)*inputs!$B$3)</f>
        <v>7540.2000000000007</v>
      </c>
      <c r="D1501" s="16">
        <f>MAX(0,(MIN(A1501,inputs!$C$5)-(inputs!$C$4+B1501))*inputs!$B$4)</f>
        <v>34975.599999999999</v>
      </c>
      <c r="E1501" s="16">
        <f>MAX(0, (calculations!A1501-inputs!$C$5)*inputs!$B$5)</f>
        <v>11142</v>
      </c>
      <c r="F1501" s="19">
        <f>MAX(0,inputs!$B$13*(MIN(calculations!A1501,inputs!$C$14)-inputs!$C$13))+MAX(0,inputs!$B$14*(calculations!A1501-inputs!$C$14))</f>
        <v>6987.85</v>
      </c>
      <c r="G1501" s="22">
        <f>MAX(MIN((calculations!A1501-inputs!$B$21)/10000,100%),0) * inputs!$B$18</f>
        <v>2636.4</v>
      </c>
      <c r="H1501" s="22">
        <f>IF(AND(inputs!$B$35="YES", calculations!A1501&gt;=inputs!$B$36,calculations!A1501&lt;inputs!$B$37),inputs!$B$38*MIN(2,inputs!$B$17),0)</f>
        <v>0</v>
      </c>
      <c r="I1501" s="25">
        <f>MIN(inputs!$B$32,A1501)</f>
        <v>20000</v>
      </c>
      <c r="J1501" s="25">
        <f>inputs!$B$29*(1+inputs!$B$33)-MAX(0,inputs!$B$31*(I1501-inputs!$B$30))</f>
        <v>46486.999999999993</v>
      </c>
      <c r="K1501" s="26">
        <f t="shared" si="299"/>
        <v>20000</v>
      </c>
      <c r="L1501" s="25">
        <f>MAX(0,J1501*(1+inputs!$B$33)-MAX(0,inputs!$B$31*(K1501-inputs!$B$30)))</f>
        <v>47184.304999999986</v>
      </c>
      <c r="M1501" s="26">
        <f t="shared" si="300"/>
        <v>34433.333333333336</v>
      </c>
      <c r="N1501" s="25">
        <f>MAX(0,L1501*(1+inputs!$B$33)-MAX(0,inputs!$B$31*(M1501-inputs!$B$30)))</f>
        <v>46609.629574999977</v>
      </c>
      <c r="O1501" s="26">
        <f t="shared" si="301"/>
        <v>48866.666666666672</v>
      </c>
      <c r="P1501" s="25">
        <f>MAX(0,N1501*(1+inputs!$B$33)-MAX(0,inputs!$B$31*(O1501-inputs!$B$30)))</f>
        <v>44727.33401862497</v>
      </c>
      <c r="Q1501" s="26">
        <f t="shared" si="302"/>
        <v>63300</v>
      </c>
      <c r="R1501" s="25">
        <f>MAX(0,P1501*(1+inputs!$B$33)-MAX(0,inputs!$B$31*(Q1501-inputs!$B$30)))</f>
        <v>41517.804028904335</v>
      </c>
      <c r="S1501" s="26">
        <f t="shared" si="303"/>
        <v>77733.333333333343</v>
      </c>
      <c r="T1501" s="25">
        <f>MAX(0,R1501*(1+inputs!$B$33)-MAX(0,inputs!$B$31*(S1501-inputs!$B$30)))</f>
        <v>36961.13108933789</v>
      </c>
      <c r="U1501" s="26">
        <f t="shared" si="304"/>
        <v>92166.666666666672</v>
      </c>
      <c r="V1501" s="25">
        <f>MAX(0,T1501*(1+inputs!$B$33)-MAX(0,inputs!$B$31*(U1501-inputs!$B$30)))</f>
        <v>31037.108055677956</v>
      </c>
      <c r="W1501" s="26">
        <f t="shared" si="305"/>
        <v>106600</v>
      </c>
      <c r="X1501" s="25">
        <f>MAX(0,V1501*(1+inputs!$B$33)-MAX(0,inputs!$B$31*(W1501-inputs!$B$30)))</f>
        <v>23725.224676513124</v>
      </c>
      <c r="Y1501" s="26">
        <f t="shared" si="306"/>
        <v>121033.33333333333</v>
      </c>
      <c r="Z1501" s="25">
        <f>MAX(0,X1501*(1+inputs!$B$33)-MAX(0,inputs!$B$31*(Y1501-inputs!$B$30)))</f>
        <v>15004.663046660819</v>
      </c>
      <c r="AA1501" s="25">
        <f>MAX(0,Y1501*(1+inputs!$B$33)-MAX(0,inputs!$B$31*(Z1501-inputs!$B$30)))</f>
        <v>122848.83333333331</v>
      </c>
      <c r="AB1501" s="26">
        <f t="shared" si="307"/>
        <v>149900</v>
      </c>
      <c r="AC1501" s="25">
        <f>MAX(0,AA1501*(1+inputs!$B$33)-MAX(0,inputs!$B$31*(AB1501-inputs!$B$30)))</f>
        <v>113017.1258333333</v>
      </c>
      <c r="AD1501" s="26">
        <f>IF(inputs!$B$27="YES",MAX(0,inputs!$B$31*(AB1501-inputs!$B$30)),0)</f>
        <v>0</v>
      </c>
      <c r="AE1501" s="3">
        <f t="shared" si="308"/>
        <v>63282.05</v>
      </c>
      <c r="AF1501" s="1">
        <f t="shared" si="311"/>
        <v>0.47</v>
      </c>
      <c r="AG1501" s="8">
        <f t="shared" si="309"/>
        <v>86617.95</v>
      </c>
    </row>
    <row r="1502" spans="1:33" x14ac:dyDescent="0.2">
      <c r="A1502" s="11">
        <f t="shared" si="310"/>
        <v>150000</v>
      </c>
      <c r="B1502" s="15">
        <f>inputs!$C$3-MAX(0,MIN((calculations!A1502-inputs!$B$8)*0.5,inputs!$C$3))+IF(AND(inputs!$B$23="YES",A1502&lt;=inputs!$B$25),inputs!$B$24,0)</f>
        <v>0</v>
      </c>
      <c r="C1502" s="15">
        <f>MAX(0,MIN(A1502-B1502,inputs!$C$4)*inputs!$B$3)</f>
        <v>7540.2000000000007</v>
      </c>
      <c r="D1502" s="16">
        <f>MAX(0,(MIN(A1502,inputs!$C$5)-(inputs!$C$4+B1502))*inputs!$B$4)</f>
        <v>34975.599999999999</v>
      </c>
      <c r="E1502" s="16">
        <f>MAX(0, (calculations!A1502-inputs!$C$5)*inputs!$B$5)</f>
        <v>11187</v>
      </c>
      <c r="F1502" s="19">
        <f>MAX(0,inputs!$B$13*(MIN(calculations!A1502,inputs!$C$14)-inputs!$C$13))+MAX(0,inputs!$B$14*(calculations!A1502-inputs!$C$14))</f>
        <v>6989.85</v>
      </c>
      <c r="G1502" s="22">
        <f>MAX(MIN((calculations!A1502-inputs!$B$21)/10000,100%),0) * inputs!$B$18</f>
        <v>2636.4</v>
      </c>
      <c r="H1502" s="22">
        <f>IF(AND(inputs!$B$35="YES", calculations!A1502&gt;=inputs!$B$36,calculations!A1502&lt;inputs!$B$37),inputs!$B$38*MIN(2,inputs!$B$17),0)</f>
        <v>0</v>
      </c>
      <c r="I1502" s="25">
        <f>MIN(inputs!$B$32,A1502)</f>
        <v>20000</v>
      </c>
      <c r="J1502" s="25">
        <f>inputs!$B$29*(1+inputs!$B$33)-MAX(0,inputs!$B$31*(I1502-inputs!$B$30))</f>
        <v>46486.999999999993</v>
      </c>
      <c r="K1502" s="26">
        <f t="shared" si="299"/>
        <v>20000</v>
      </c>
      <c r="L1502" s="25">
        <f>MAX(0,J1502*(1+inputs!$B$33)-MAX(0,inputs!$B$31*(K1502-inputs!$B$30)))</f>
        <v>47184.304999999986</v>
      </c>
      <c r="M1502" s="26">
        <f t="shared" si="300"/>
        <v>34444.444444444445</v>
      </c>
      <c r="N1502" s="25">
        <f>MAX(0,L1502*(1+inputs!$B$33)-MAX(0,inputs!$B$31*(M1502-inputs!$B$30)))</f>
        <v>46608.629574999977</v>
      </c>
      <c r="O1502" s="26">
        <f t="shared" si="301"/>
        <v>48888.888888888891</v>
      </c>
      <c r="P1502" s="25">
        <f>MAX(0,N1502*(1+inputs!$B$33)-MAX(0,inputs!$B$31*(O1502-inputs!$B$30)))</f>
        <v>44724.31901862497</v>
      </c>
      <c r="Q1502" s="26">
        <f t="shared" si="302"/>
        <v>63333.333333333336</v>
      </c>
      <c r="R1502" s="25">
        <f>MAX(0,P1502*(1+inputs!$B$33)-MAX(0,inputs!$B$31*(Q1502-inputs!$B$30)))</f>
        <v>41511.743803904341</v>
      </c>
      <c r="S1502" s="26">
        <f t="shared" si="303"/>
        <v>77777.777777777781</v>
      </c>
      <c r="T1502" s="25">
        <f>MAX(0,R1502*(1+inputs!$B$33)-MAX(0,inputs!$B$31*(S1502-inputs!$B$30)))</f>
        <v>36950.979960962897</v>
      </c>
      <c r="U1502" s="26">
        <f t="shared" si="304"/>
        <v>92222.222222222219</v>
      </c>
      <c r="V1502" s="25">
        <f>MAX(0,T1502*(1+inputs!$B$33)-MAX(0,inputs!$B$31*(U1502-inputs!$B$30)))</f>
        <v>31021.804660377336</v>
      </c>
      <c r="W1502" s="26">
        <f t="shared" si="305"/>
        <v>106666.66666666667</v>
      </c>
      <c r="X1502" s="25">
        <f>MAX(0,V1502*(1+inputs!$B$33)-MAX(0,inputs!$B$31*(W1502-inputs!$B$30)))</f>
        <v>23703.69173028299</v>
      </c>
      <c r="Y1502" s="26">
        <f t="shared" si="306"/>
        <v>121111.11111111111</v>
      </c>
      <c r="Z1502" s="25">
        <f>MAX(0,X1502*(1+inputs!$B$33)-MAX(0,inputs!$B$31*(Y1502-inputs!$B$30)))</f>
        <v>14975.807106237233</v>
      </c>
      <c r="AA1502" s="25">
        <f>MAX(0,Y1502*(1+inputs!$B$33)-MAX(0,inputs!$B$31*(Z1502-inputs!$B$30)))</f>
        <v>122927.77777777777</v>
      </c>
      <c r="AB1502" s="26">
        <f t="shared" si="307"/>
        <v>150000</v>
      </c>
      <c r="AC1502" s="25">
        <f>MAX(0,AA1502*(1+inputs!$B$33)-MAX(0,inputs!$B$31*(AB1502-inputs!$B$30)))</f>
        <v>113088.25444444442</v>
      </c>
      <c r="AD1502" s="26">
        <f>IF(inputs!$B$27="YES",MAX(0,inputs!$B$31*(AB1502-inputs!$B$30)),0)</f>
        <v>0</v>
      </c>
      <c r="AE1502" s="3">
        <f t="shared" si="308"/>
        <v>63329.05</v>
      </c>
      <c r="AF1502" s="1">
        <f t="shared" si="311"/>
        <v>0.47</v>
      </c>
      <c r="AG1502" s="8">
        <f t="shared" si="309"/>
        <v>86670.95</v>
      </c>
    </row>
    <row r="1503" spans="1:33" x14ac:dyDescent="0.2">
      <c r="A1503" s="11">
        <f t="shared" si="310"/>
        <v>150100</v>
      </c>
      <c r="B1503" s="15">
        <f>inputs!$C$3-MAX(0,MIN((calculations!A1503-inputs!$B$8)*0.5,inputs!$C$3))+IF(AND(inputs!$B$23="YES",A1503&lt;=inputs!$B$25),inputs!$B$24,0)</f>
        <v>0</v>
      </c>
      <c r="C1503" s="15">
        <f>MAX(0,MIN(A1503-B1503,inputs!$C$4)*inputs!$B$3)</f>
        <v>7540.2000000000007</v>
      </c>
      <c r="D1503" s="16">
        <f>MAX(0,(MIN(A1503,inputs!$C$5)-(inputs!$C$4+B1503))*inputs!$B$4)</f>
        <v>34975.599999999999</v>
      </c>
      <c r="E1503" s="16">
        <f>MAX(0, (calculations!A1503-inputs!$C$5)*inputs!$B$5)</f>
        <v>11232</v>
      </c>
      <c r="F1503" s="19">
        <f>MAX(0,inputs!$B$13*(MIN(calculations!A1503,inputs!$C$14)-inputs!$C$13))+MAX(0,inputs!$B$14*(calculations!A1503-inputs!$C$14))</f>
        <v>6991.85</v>
      </c>
      <c r="G1503" s="22">
        <f>MAX(MIN((calculations!A1503-inputs!$B$21)/10000,100%),0) * inputs!$B$18</f>
        <v>2636.4</v>
      </c>
      <c r="H1503" s="22">
        <f>IF(AND(inputs!$B$35="YES", calculations!A1503&gt;=inputs!$B$36,calculations!A1503&lt;inputs!$B$37),inputs!$B$38*MIN(2,inputs!$B$17),0)</f>
        <v>0</v>
      </c>
      <c r="I1503" s="25">
        <f>MIN(inputs!$B$32,A1503)</f>
        <v>20000</v>
      </c>
      <c r="J1503" s="25">
        <f>inputs!$B$29*(1+inputs!$B$33)-MAX(0,inputs!$B$31*(I1503-inputs!$B$30))</f>
        <v>46486.999999999993</v>
      </c>
      <c r="K1503" s="26">
        <f t="shared" si="299"/>
        <v>20000</v>
      </c>
      <c r="L1503" s="25">
        <f>MAX(0,J1503*(1+inputs!$B$33)-MAX(0,inputs!$B$31*(K1503-inputs!$B$30)))</f>
        <v>47184.304999999986</v>
      </c>
      <c r="M1503" s="26">
        <f t="shared" si="300"/>
        <v>34455.555555555555</v>
      </c>
      <c r="N1503" s="25">
        <f>MAX(0,L1503*(1+inputs!$B$33)-MAX(0,inputs!$B$31*(M1503-inputs!$B$30)))</f>
        <v>46607.629574999977</v>
      </c>
      <c r="O1503" s="26">
        <f t="shared" si="301"/>
        <v>48911.111111111109</v>
      </c>
      <c r="P1503" s="25">
        <f>MAX(0,N1503*(1+inputs!$B$33)-MAX(0,inputs!$B$31*(O1503-inputs!$B$30)))</f>
        <v>44721.304018624971</v>
      </c>
      <c r="Q1503" s="26">
        <f t="shared" si="302"/>
        <v>63366.666666666664</v>
      </c>
      <c r="R1503" s="25">
        <f>MAX(0,P1503*(1+inputs!$B$33)-MAX(0,inputs!$B$31*(Q1503-inputs!$B$30)))</f>
        <v>41505.68357890434</v>
      </c>
      <c r="S1503" s="26">
        <f t="shared" si="303"/>
        <v>77822.222222222219</v>
      </c>
      <c r="T1503" s="25">
        <f>MAX(0,R1503*(1+inputs!$B$33)-MAX(0,inputs!$B$31*(S1503-inputs!$B$30)))</f>
        <v>36940.828832587897</v>
      </c>
      <c r="U1503" s="26">
        <f t="shared" si="304"/>
        <v>92277.777777777781</v>
      </c>
      <c r="V1503" s="25">
        <f>MAX(0,T1503*(1+inputs!$B$33)-MAX(0,inputs!$B$31*(U1503-inputs!$B$30)))</f>
        <v>31006.501265076713</v>
      </c>
      <c r="W1503" s="26">
        <f t="shared" si="305"/>
        <v>106733.33333333333</v>
      </c>
      <c r="X1503" s="25">
        <f>MAX(0,V1503*(1+inputs!$B$33)-MAX(0,inputs!$B$31*(W1503-inputs!$B$30)))</f>
        <v>23682.158784052863</v>
      </c>
      <c r="Y1503" s="26">
        <f t="shared" si="306"/>
        <v>121188.88888888889</v>
      </c>
      <c r="Z1503" s="25">
        <f>MAX(0,X1503*(1+inputs!$B$33)-MAX(0,inputs!$B$31*(Y1503-inputs!$B$30)))</f>
        <v>14946.951165813653</v>
      </c>
      <c r="AA1503" s="25">
        <f>MAX(0,Y1503*(1+inputs!$B$33)-MAX(0,inputs!$B$31*(Z1503-inputs!$B$30)))</f>
        <v>123006.72222222222</v>
      </c>
      <c r="AB1503" s="26">
        <f t="shared" si="307"/>
        <v>150100</v>
      </c>
      <c r="AC1503" s="25">
        <f>MAX(0,AA1503*(1+inputs!$B$33)-MAX(0,inputs!$B$31*(AB1503-inputs!$B$30)))</f>
        <v>113159.38305555553</v>
      </c>
      <c r="AD1503" s="26">
        <f>IF(inputs!$B$27="YES",MAX(0,inputs!$B$31*(AB1503-inputs!$B$30)),0)</f>
        <v>0</v>
      </c>
      <c r="AE1503" s="3">
        <f t="shared" si="308"/>
        <v>63376.05</v>
      </c>
      <c r="AF1503" s="1">
        <f t="shared" si="311"/>
        <v>0.47</v>
      </c>
      <c r="AG1503" s="8">
        <f t="shared" si="309"/>
        <v>86723.95</v>
      </c>
    </row>
    <row r="1504" spans="1:33" x14ac:dyDescent="0.2">
      <c r="A1504" s="11">
        <f t="shared" si="310"/>
        <v>150200</v>
      </c>
      <c r="B1504" s="15">
        <f>inputs!$C$3-MAX(0,MIN((calculations!A1504-inputs!$B$8)*0.5,inputs!$C$3))+IF(AND(inputs!$B$23="YES",A1504&lt;=inputs!$B$25),inputs!$B$24,0)</f>
        <v>0</v>
      </c>
      <c r="C1504" s="15">
        <f>MAX(0,MIN(A1504-B1504,inputs!$C$4)*inputs!$B$3)</f>
        <v>7540.2000000000007</v>
      </c>
      <c r="D1504" s="16">
        <f>MAX(0,(MIN(A1504,inputs!$C$5)-(inputs!$C$4+B1504))*inputs!$B$4)</f>
        <v>34975.599999999999</v>
      </c>
      <c r="E1504" s="16">
        <f>MAX(0, (calculations!A1504-inputs!$C$5)*inputs!$B$5)</f>
        <v>11277</v>
      </c>
      <c r="F1504" s="19">
        <f>MAX(0,inputs!$B$13*(MIN(calculations!A1504,inputs!$C$14)-inputs!$C$13))+MAX(0,inputs!$B$14*(calculations!A1504-inputs!$C$14))</f>
        <v>6993.85</v>
      </c>
      <c r="G1504" s="22">
        <f>MAX(MIN((calculations!A1504-inputs!$B$21)/10000,100%),0) * inputs!$B$18</f>
        <v>2636.4</v>
      </c>
      <c r="H1504" s="22">
        <f>IF(AND(inputs!$B$35="YES", calculations!A1504&gt;=inputs!$B$36,calculations!A1504&lt;inputs!$B$37),inputs!$B$38*MIN(2,inputs!$B$17),0)</f>
        <v>0</v>
      </c>
      <c r="I1504" s="25">
        <f>MIN(inputs!$B$32,A1504)</f>
        <v>20000</v>
      </c>
      <c r="J1504" s="25">
        <f>inputs!$B$29*(1+inputs!$B$33)-MAX(0,inputs!$B$31*(I1504-inputs!$B$30))</f>
        <v>46486.999999999993</v>
      </c>
      <c r="K1504" s="26">
        <f t="shared" si="299"/>
        <v>20000</v>
      </c>
      <c r="L1504" s="25">
        <f>MAX(0,J1504*(1+inputs!$B$33)-MAX(0,inputs!$B$31*(K1504-inputs!$B$30)))</f>
        <v>47184.304999999986</v>
      </c>
      <c r="M1504" s="26">
        <f t="shared" si="300"/>
        <v>34466.666666666664</v>
      </c>
      <c r="N1504" s="25">
        <f>MAX(0,L1504*(1+inputs!$B$33)-MAX(0,inputs!$B$31*(M1504-inputs!$B$30)))</f>
        <v>46606.629574999977</v>
      </c>
      <c r="O1504" s="26">
        <f t="shared" si="301"/>
        <v>48933.333333333328</v>
      </c>
      <c r="P1504" s="25">
        <f>MAX(0,N1504*(1+inputs!$B$33)-MAX(0,inputs!$B$31*(O1504-inputs!$B$30)))</f>
        <v>44718.289018624972</v>
      </c>
      <c r="Q1504" s="26">
        <f t="shared" si="302"/>
        <v>63400</v>
      </c>
      <c r="R1504" s="25">
        <f>MAX(0,P1504*(1+inputs!$B$33)-MAX(0,inputs!$B$31*(Q1504-inputs!$B$30)))</f>
        <v>41499.623353904339</v>
      </c>
      <c r="S1504" s="26">
        <f t="shared" si="303"/>
        <v>77866.666666666657</v>
      </c>
      <c r="T1504" s="25">
        <f>MAX(0,R1504*(1+inputs!$B$33)-MAX(0,inputs!$B$31*(S1504-inputs!$B$30)))</f>
        <v>36930.677704212896</v>
      </c>
      <c r="U1504" s="26">
        <f t="shared" si="304"/>
        <v>92333.333333333328</v>
      </c>
      <c r="V1504" s="25">
        <f>MAX(0,T1504*(1+inputs!$B$33)-MAX(0,inputs!$B$31*(U1504-inputs!$B$30)))</f>
        <v>30991.19786977609</v>
      </c>
      <c r="W1504" s="26">
        <f t="shared" si="305"/>
        <v>106800</v>
      </c>
      <c r="X1504" s="25">
        <f>MAX(0,V1504*(1+inputs!$B$33)-MAX(0,inputs!$B$31*(W1504-inputs!$B$30)))</f>
        <v>23660.625837822728</v>
      </c>
      <c r="Y1504" s="26">
        <f t="shared" si="306"/>
        <v>121266.66666666667</v>
      </c>
      <c r="Z1504" s="25">
        <f>MAX(0,X1504*(1+inputs!$B$33)-MAX(0,inputs!$B$31*(Y1504-inputs!$B$30)))</f>
        <v>14918.095225390067</v>
      </c>
      <c r="AA1504" s="25">
        <f>MAX(0,Y1504*(1+inputs!$B$33)-MAX(0,inputs!$B$31*(Z1504-inputs!$B$30)))</f>
        <v>123085.66666666666</v>
      </c>
      <c r="AB1504" s="26">
        <f t="shared" si="307"/>
        <v>150200</v>
      </c>
      <c r="AC1504" s="25">
        <f>MAX(0,AA1504*(1+inputs!$B$33)-MAX(0,inputs!$B$31*(AB1504-inputs!$B$30)))</f>
        <v>113230.51166666664</v>
      </c>
      <c r="AD1504" s="26">
        <f>IF(inputs!$B$27="YES",MAX(0,inputs!$B$31*(AB1504-inputs!$B$30)),0)</f>
        <v>0</v>
      </c>
      <c r="AE1504" s="3">
        <f t="shared" si="308"/>
        <v>63423.05</v>
      </c>
      <c r="AF1504" s="1">
        <f t="shared" si="311"/>
        <v>0.47</v>
      </c>
      <c r="AG1504" s="8">
        <f t="shared" si="309"/>
        <v>86776.95</v>
      </c>
    </row>
    <row r="1505" spans="1:33" x14ac:dyDescent="0.2">
      <c r="A1505" s="11">
        <f t="shared" si="310"/>
        <v>150300</v>
      </c>
      <c r="B1505" s="15">
        <f>inputs!$C$3-MAX(0,MIN((calculations!A1505-inputs!$B$8)*0.5,inputs!$C$3))+IF(AND(inputs!$B$23="YES",A1505&lt;=inputs!$B$25),inputs!$B$24,0)</f>
        <v>0</v>
      </c>
      <c r="C1505" s="15">
        <f>MAX(0,MIN(A1505-B1505,inputs!$C$4)*inputs!$B$3)</f>
        <v>7540.2000000000007</v>
      </c>
      <c r="D1505" s="16">
        <f>MAX(0,(MIN(A1505,inputs!$C$5)-(inputs!$C$4+B1505))*inputs!$B$4)</f>
        <v>34975.599999999999</v>
      </c>
      <c r="E1505" s="16">
        <f>MAX(0, (calculations!A1505-inputs!$C$5)*inputs!$B$5)</f>
        <v>11322</v>
      </c>
      <c r="F1505" s="19">
        <f>MAX(0,inputs!$B$13*(MIN(calculations!A1505,inputs!$C$14)-inputs!$C$13))+MAX(0,inputs!$B$14*(calculations!A1505-inputs!$C$14))</f>
        <v>6995.85</v>
      </c>
      <c r="G1505" s="22">
        <f>MAX(MIN((calculations!A1505-inputs!$B$21)/10000,100%),0) * inputs!$B$18</f>
        <v>2636.4</v>
      </c>
      <c r="H1505" s="22">
        <f>IF(AND(inputs!$B$35="YES", calculations!A1505&gt;=inputs!$B$36,calculations!A1505&lt;inputs!$B$37),inputs!$B$38*MIN(2,inputs!$B$17),0)</f>
        <v>0</v>
      </c>
      <c r="I1505" s="25">
        <f>MIN(inputs!$B$32,A1505)</f>
        <v>20000</v>
      </c>
      <c r="J1505" s="25">
        <f>inputs!$B$29*(1+inputs!$B$33)-MAX(0,inputs!$B$31*(I1505-inputs!$B$30))</f>
        <v>46486.999999999993</v>
      </c>
      <c r="K1505" s="26">
        <f t="shared" si="299"/>
        <v>20000</v>
      </c>
      <c r="L1505" s="25">
        <f>MAX(0,J1505*(1+inputs!$B$33)-MAX(0,inputs!$B$31*(K1505-inputs!$B$30)))</f>
        <v>47184.304999999986</v>
      </c>
      <c r="M1505" s="26">
        <f t="shared" si="300"/>
        <v>34477.777777777781</v>
      </c>
      <c r="N1505" s="25">
        <f>MAX(0,L1505*(1+inputs!$B$33)-MAX(0,inputs!$B$31*(M1505-inputs!$B$30)))</f>
        <v>46605.629574999977</v>
      </c>
      <c r="O1505" s="26">
        <f t="shared" si="301"/>
        <v>48955.555555555555</v>
      </c>
      <c r="P1505" s="25">
        <f>MAX(0,N1505*(1+inputs!$B$33)-MAX(0,inputs!$B$31*(O1505-inputs!$B$30)))</f>
        <v>44715.274018624972</v>
      </c>
      <c r="Q1505" s="26">
        <f t="shared" si="302"/>
        <v>63433.333333333336</v>
      </c>
      <c r="R1505" s="25">
        <f>MAX(0,P1505*(1+inputs!$B$33)-MAX(0,inputs!$B$31*(Q1505-inputs!$B$30)))</f>
        <v>41493.563128904338</v>
      </c>
      <c r="S1505" s="26">
        <f t="shared" si="303"/>
        <v>77911.111111111109</v>
      </c>
      <c r="T1505" s="25">
        <f>MAX(0,R1505*(1+inputs!$B$33)-MAX(0,inputs!$B$31*(S1505-inputs!$B$30)))</f>
        <v>36920.526575837896</v>
      </c>
      <c r="U1505" s="26">
        <f t="shared" si="304"/>
        <v>92388.888888888891</v>
      </c>
      <c r="V1505" s="25">
        <f>MAX(0,T1505*(1+inputs!$B$33)-MAX(0,inputs!$B$31*(U1505-inputs!$B$30)))</f>
        <v>30975.894474475459</v>
      </c>
      <c r="W1505" s="26">
        <f t="shared" si="305"/>
        <v>106866.66666666667</v>
      </c>
      <c r="X1505" s="25">
        <f>MAX(0,V1505*(1+inputs!$B$33)-MAX(0,inputs!$B$31*(W1505-inputs!$B$30)))</f>
        <v>23639.092891592591</v>
      </c>
      <c r="Y1505" s="26">
        <f t="shared" si="306"/>
        <v>121344.44444444444</v>
      </c>
      <c r="Z1505" s="25">
        <f>MAX(0,X1505*(1+inputs!$B$33)-MAX(0,inputs!$B$31*(Y1505-inputs!$B$30)))</f>
        <v>14889.239284966479</v>
      </c>
      <c r="AA1505" s="25">
        <f>MAX(0,Y1505*(1+inputs!$B$33)-MAX(0,inputs!$B$31*(Z1505-inputs!$B$30)))</f>
        <v>123164.61111111109</v>
      </c>
      <c r="AB1505" s="26">
        <f t="shared" si="307"/>
        <v>150300</v>
      </c>
      <c r="AC1505" s="25">
        <f>MAX(0,AA1505*(1+inputs!$B$33)-MAX(0,inputs!$B$31*(AB1505-inputs!$B$30)))</f>
        <v>113301.64027777774</v>
      </c>
      <c r="AD1505" s="26">
        <f>IF(inputs!$B$27="YES",MAX(0,inputs!$B$31*(AB1505-inputs!$B$30)),0)</f>
        <v>0</v>
      </c>
      <c r="AE1505" s="3">
        <f t="shared" si="308"/>
        <v>63470.05</v>
      </c>
      <c r="AF1505" s="1">
        <f t="shared" si="311"/>
        <v>0.47</v>
      </c>
      <c r="AG1505" s="8">
        <f t="shared" si="309"/>
        <v>86829.95</v>
      </c>
    </row>
    <row r="1506" spans="1:33" x14ac:dyDescent="0.2">
      <c r="A1506" s="11">
        <f t="shared" si="310"/>
        <v>150400</v>
      </c>
      <c r="B1506" s="15">
        <f>inputs!$C$3-MAX(0,MIN((calculations!A1506-inputs!$B$8)*0.5,inputs!$C$3))+IF(AND(inputs!$B$23="YES",A1506&lt;=inputs!$B$25),inputs!$B$24,0)</f>
        <v>0</v>
      </c>
      <c r="C1506" s="15">
        <f>MAX(0,MIN(A1506-B1506,inputs!$C$4)*inputs!$B$3)</f>
        <v>7540.2000000000007</v>
      </c>
      <c r="D1506" s="16">
        <f>MAX(0,(MIN(A1506,inputs!$C$5)-(inputs!$C$4+B1506))*inputs!$B$4)</f>
        <v>34975.599999999999</v>
      </c>
      <c r="E1506" s="16">
        <f>MAX(0, (calculations!A1506-inputs!$C$5)*inputs!$B$5)</f>
        <v>11367</v>
      </c>
      <c r="F1506" s="19">
        <f>MAX(0,inputs!$B$13*(MIN(calculations!A1506,inputs!$C$14)-inputs!$C$13))+MAX(0,inputs!$B$14*(calculations!A1506-inputs!$C$14))</f>
        <v>6997.85</v>
      </c>
      <c r="G1506" s="22">
        <f>MAX(MIN((calculations!A1506-inputs!$B$21)/10000,100%),0) * inputs!$B$18</f>
        <v>2636.4</v>
      </c>
      <c r="H1506" s="22">
        <f>IF(AND(inputs!$B$35="YES", calculations!A1506&gt;=inputs!$B$36,calculations!A1506&lt;inputs!$B$37),inputs!$B$38*MIN(2,inputs!$B$17),0)</f>
        <v>0</v>
      </c>
      <c r="I1506" s="25">
        <f>MIN(inputs!$B$32,A1506)</f>
        <v>20000</v>
      </c>
      <c r="J1506" s="25">
        <f>inputs!$B$29*(1+inputs!$B$33)-MAX(0,inputs!$B$31*(I1506-inputs!$B$30))</f>
        <v>46486.999999999993</v>
      </c>
      <c r="K1506" s="26">
        <f t="shared" si="299"/>
        <v>20000</v>
      </c>
      <c r="L1506" s="25">
        <f>MAX(0,J1506*(1+inputs!$B$33)-MAX(0,inputs!$B$31*(K1506-inputs!$B$30)))</f>
        <v>47184.304999999986</v>
      </c>
      <c r="M1506" s="26">
        <f t="shared" si="300"/>
        <v>34488.888888888891</v>
      </c>
      <c r="N1506" s="25">
        <f>MAX(0,L1506*(1+inputs!$B$33)-MAX(0,inputs!$B$31*(M1506-inputs!$B$30)))</f>
        <v>46604.629574999977</v>
      </c>
      <c r="O1506" s="26">
        <f t="shared" si="301"/>
        <v>48977.777777777781</v>
      </c>
      <c r="P1506" s="25">
        <f>MAX(0,N1506*(1+inputs!$B$33)-MAX(0,inputs!$B$31*(O1506-inputs!$B$30)))</f>
        <v>44712.259018624973</v>
      </c>
      <c r="Q1506" s="26">
        <f t="shared" si="302"/>
        <v>63466.666666666664</v>
      </c>
      <c r="R1506" s="25">
        <f>MAX(0,P1506*(1+inputs!$B$33)-MAX(0,inputs!$B$31*(Q1506-inputs!$B$30)))</f>
        <v>41487.502903904344</v>
      </c>
      <c r="S1506" s="26">
        <f t="shared" si="303"/>
        <v>77955.555555555562</v>
      </c>
      <c r="T1506" s="25">
        <f>MAX(0,R1506*(1+inputs!$B$33)-MAX(0,inputs!$B$31*(S1506-inputs!$B$30)))</f>
        <v>36910.375447462902</v>
      </c>
      <c r="U1506" s="26">
        <f t="shared" si="304"/>
        <v>92444.444444444438</v>
      </c>
      <c r="V1506" s="25">
        <f>MAX(0,T1506*(1+inputs!$B$33)-MAX(0,inputs!$B$31*(U1506-inputs!$B$30)))</f>
        <v>30960.591079174843</v>
      </c>
      <c r="W1506" s="26">
        <f t="shared" si="305"/>
        <v>106933.33333333333</v>
      </c>
      <c r="X1506" s="25">
        <f>MAX(0,V1506*(1+inputs!$B$33)-MAX(0,inputs!$B$31*(W1506-inputs!$B$30)))</f>
        <v>23617.559945362464</v>
      </c>
      <c r="Y1506" s="26">
        <f t="shared" si="306"/>
        <v>121422.22222222222</v>
      </c>
      <c r="Z1506" s="25">
        <f>MAX(0,X1506*(1+inputs!$B$33)-MAX(0,inputs!$B$31*(Y1506-inputs!$B$30)))</f>
        <v>14860.383344542901</v>
      </c>
      <c r="AA1506" s="25">
        <f>MAX(0,Y1506*(1+inputs!$B$33)-MAX(0,inputs!$B$31*(Z1506-inputs!$B$30)))</f>
        <v>123243.55555555555</v>
      </c>
      <c r="AB1506" s="26">
        <f t="shared" si="307"/>
        <v>150400</v>
      </c>
      <c r="AC1506" s="25">
        <f>MAX(0,AA1506*(1+inputs!$B$33)-MAX(0,inputs!$B$31*(AB1506-inputs!$B$30)))</f>
        <v>113372.76888888887</v>
      </c>
      <c r="AD1506" s="26">
        <f>IF(inputs!$B$27="YES",MAX(0,inputs!$B$31*(AB1506-inputs!$B$30)),0)</f>
        <v>0</v>
      </c>
      <c r="AE1506" s="3">
        <f t="shared" si="308"/>
        <v>63517.05</v>
      </c>
      <c r="AF1506" s="1">
        <f t="shared" si="311"/>
        <v>0.47</v>
      </c>
      <c r="AG1506" s="8">
        <f t="shared" si="309"/>
        <v>86882.95</v>
      </c>
    </row>
    <row r="1507" spans="1:33" x14ac:dyDescent="0.2">
      <c r="A1507" s="11">
        <f t="shared" si="310"/>
        <v>150500</v>
      </c>
      <c r="B1507" s="15">
        <f>inputs!$C$3-MAX(0,MIN((calculations!A1507-inputs!$B$8)*0.5,inputs!$C$3))+IF(AND(inputs!$B$23="YES",A1507&lt;=inputs!$B$25),inputs!$B$24,0)</f>
        <v>0</v>
      </c>
      <c r="C1507" s="15">
        <f>MAX(0,MIN(A1507-B1507,inputs!$C$4)*inputs!$B$3)</f>
        <v>7540.2000000000007</v>
      </c>
      <c r="D1507" s="16">
        <f>MAX(0,(MIN(A1507,inputs!$C$5)-(inputs!$C$4+B1507))*inputs!$B$4)</f>
        <v>34975.599999999999</v>
      </c>
      <c r="E1507" s="16">
        <f>MAX(0, (calculations!A1507-inputs!$C$5)*inputs!$B$5)</f>
        <v>11412</v>
      </c>
      <c r="F1507" s="19">
        <f>MAX(0,inputs!$B$13*(MIN(calculations!A1507,inputs!$C$14)-inputs!$C$13))+MAX(0,inputs!$B$14*(calculations!A1507-inputs!$C$14))</f>
        <v>6999.85</v>
      </c>
      <c r="G1507" s="22">
        <f>MAX(MIN((calculations!A1507-inputs!$B$21)/10000,100%),0) * inputs!$B$18</f>
        <v>2636.4</v>
      </c>
      <c r="H1507" s="22">
        <f>IF(AND(inputs!$B$35="YES", calculations!A1507&gt;=inputs!$B$36,calculations!A1507&lt;inputs!$B$37),inputs!$B$38*MIN(2,inputs!$B$17),0)</f>
        <v>0</v>
      </c>
      <c r="I1507" s="25">
        <f>MIN(inputs!$B$32,A1507)</f>
        <v>20000</v>
      </c>
      <c r="J1507" s="25">
        <f>inputs!$B$29*(1+inputs!$B$33)-MAX(0,inputs!$B$31*(I1507-inputs!$B$30))</f>
        <v>46486.999999999993</v>
      </c>
      <c r="K1507" s="26">
        <f t="shared" si="299"/>
        <v>20000</v>
      </c>
      <c r="L1507" s="25">
        <f>MAX(0,J1507*(1+inputs!$B$33)-MAX(0,inputs!$B$31*(K1507-inputs!$B$30)))</f>
        <v>47184.304999999986</v>
      </c>
      <c r="M1507" s="26">
        <f t="shared" si="300"/>
        <v>34500</v>
      </c>
      <c r="N1507" s="25">
        <f>MAX(0,L1507*(1+inputs!$B$33)-MAX(0,inputs!$B$31*(M1507-inputs!$B$30)))</f>
        <v>46603.629574999977</v>
      </c>
      <c r="O1507" s="26">
        <f t="shared" si="301"/>
        <v>49000</v>
      </c>
      <c r="P1507" s="25">
        <f>MAX(0,N1507*(1+inputs!$B$33)-MAX(0,inputs!$B$31*(O1507-inputs!$B$30)))</f>
        <v>44709.244018624973</v>
      </c>
      <c r="Q1507" s="26">
        <f t="shared" si="302"/>
        <v>63500</v>
      </c>
      <c r="R1507" s="25">
        <f>MAX(0,P1507*(1+inputs!$B$33)-MAX(0,inputs!$B$31*(Q1507-inputs!$B$30)))</f>
        <v>41481.442678904343</v>
      </c>
      <c r="S1507" s="26">
        <f t="shared" si="303"/>
        <v>78000</v>
      </c>
      <c r="T1507" s="25">
        <f>MAX(0,R1507*(1+inputs!$B$33)-MAX(0,inputs!$B$31*(S1507-inputs!$B$30)))</f>
        <v>36900.224319087902</v>
      </c>
      <c r="U1507" s="26">
        <f t="shared" si="304"/>
        <v>92500</v>
      </c>
      <c r="V1507" s="25">
        <f>MAX(0,T1507*(1+inputs!$B$33)-MAX(0,inputs!$B$31*(U1507-inputs!$B$30)))</f>
        <v>30945.28768387422</v>
      </c>
      <c r="W1507" s="26">
        <f t="shared" si="305"/>
        <v>107000</v>
      </c>
      <c r="X1507" s="25">
        <f>MAX(0,V1507*(1+inputs!$B$33)-MAX(0,inputs!$B$31*(W1507-inputs!$B$30)))</f>
        <v>23596.026999132329</v>
      </c>
      <c r="Y1507" s="26">
        <f t="shared" si="306"/>
        <v>121500</v>
      </c>
      <c r="Z1507" s="25">
        <f>MAX(0,X1507*(1+inputs!$B$33)-MAX(0,inputs!$B$31*(Y1507-inputs!$B$30)))</f>
        <v>14831.52740411931</v>
      </c>
      <c r="AA1507" s="25">
        <f>MAX(0,Y1507*(1+inputs!$B$33)-MAX(0,inputs!$B$31*(Z1507-inputs!$B$30)))</f>
        <v>123322.49999999999</v>
      </c>
      <c r="AB1507" s="26">
        <f t="shared" si="307"/>
        <v>150500</v>
      </c>
      <c r="AC1507" s="25">
        <f>MAX(0,AA1507*(1+inputs!$B$33)-MAX(0,inputs!$B$31*(AB1507-inputs!$B$30)))</f>
        <v>113443.89749999998</v>
      </c>
      <c r="AD1507" s="26">
        <f>IF(inputs!$B$27="YES",MAX(0,inputs!$B$31*(AB1507-inputs!$B$30)),0)</f>
        <v>0</v>
      </c>
      <c r="AE1507" s="3">
        <f t="shared" si="308"/>
        <v>63564.05</v>
      </c>
      <c r="AF1507" s="1">
        <f t="shared" si="311"/>
        <v>0.47</v>
      </c>
      <c r="AG1507" s="8">
        <f t="shared" si="309"/>
        <v>86935.95</v>
      </c>
    </row>
    <row r="1508" spans="1:33" x14ac:dyDescent="0.2">
      <c r="A1508" s="11">
        <f t="shared" si="310"/>
        <v>150600</v>
      </c>
      <c r="B1508" s="15">
        <f>inputs!$C$3-MAX(0,MIN((calculations!A1508-inputs!$B$8)*0.5,inputs!$C$3))+IF(AND(inputs!$B$23="YES",A1508&lt;=inputs!$B$25),inputs!$B$24,0)</f>
        <v>0</v>
      </c>
      <c r="C1508" s="15">
        <f>MAX(0,MIN(A1508-B1508,inputs!$C$4)*inputs!$B$3)</f>
        <v>7540.2000000000007</v>
      </c>
      <c r="D1508" s="16">
        <f>MAX(0,(MIN(A1508,inputs!$C$5)-(inputs!$C$4+B1508))*inputs!$B$4)</f>
        <v>34975.599999999999</v>
      </c>
      <c r="E1508" s="16">
        <f>MAX(0, (calculations!A1508-inputs!$C$5)*inputs!$B$5)</f>
        <v>11457</v>
      </c>
      <c r="F1508" s="19">
        <f>MAX(0,inputs!$B$13*(MIN(calculations!A1508,inputs!$C$14)-inputs!$C$13))+MAX(0,inputs!$B$14*(calculations!A1508-inputs!$C$14))</f>
        <v>7001.85</v>
      </c>
      <c r="G1508" s="22">
        <f>MAX(MIN((calculations!A1508-inputs!$B$21)/10000,100%),0) * inputs!$B$18</f>
        <v>2636.4</v>
      </c>
      <c r="H1508" s="22">
        <f>IF(AND(inputs!$B$35="YES", calculations!A1508&gt;=inputs!$B$36,calculations!A1508&lt;inputs!$B$37),inputs!$B$38*MIN(2,inputs!$B$17),0)</f>
        <v>0</v>
      </c>
      <c r="I1508" s="25">
        <f>MIN(inputs!$B$32,A1508)</f>
        <v>20000</v>
      </c>
      <c r="J1508" s="25">
        <f>inputs!$B$29*(1+inputs!$B$33)-MAX(0,inputs!$B$31*(I1508-inputs!$B$30))</f>
        <v>46486.999999999993</v>
      </c>
      <c r="K1508" s="26">
        <f t="shared" si="299"/>
        <v>20000</v>
      </c>
      <c r="L1508" s="25">
        <f>MAX(0,J1508*(1+inputs!$B$33)-MAX(0,inputs!$B$31*(K1508-inputs!$B$30)))</f>
        <v>47184.304999999986</v>
      </c>
      <c r="M1508" s="26">
        <f t="shared" si="300"/>
        <v>34511.111111111109</v>
      </c>
      <c r="N1508" s="25">
        <f>MAX(0,L1508*(1+inputs!$B$33)-MAX(0,inputs!$B$31*(M1508-inputs!$B$30)))</f>
        <v>46602.629574999977</v>
      </c>
      <c r="O1508" s="26">
        <f t="shared" si="301"/>
        <v>49022.222222222219</v>
      </c>
      <c r="P1508" s="25">
        <f>MAX(0,N1508*(1+inputs!$B$33)-MAX(0,inputs!$B$31*(O1508-inputs!$B$30)))</f>
        <v>44706.229018624967</v>
      </c>
      <c r="Q1508" s="26">
        <f t="shared" si="302"/>
        <v>63533.333333333336</v>
      </c>
      <c r="R1508" s="25">
        <f>MAX(0,P1508*(1+inputs!$B$33)-MAX(0,inputs!$B$31*(Q1508-inputs!$B$30)))</f>
        <v>41475.382453904334</v>
      </c>
      <c r="S1508" s="26">
        <f t="shared" si="303"/>
        <v>78044.444444444438</v>
      </c>
      <c r="T1508" s="25">
        <f>MAX(0,R1508*(1+inputs!$B$33)-MAX(0,inputs!$B$31*(S1508-inputs!$B$30)))</f>
        <v>36890.073190712894</v>
      </c>
      <c r="U1508" s="26">
        <f t="shared" si="304"/>
        <v>92555.555555555562</v>
      </c>
      <c r="V1508" s="25">
        <f>MAX(0,T1508*(1+inputs!$B$33)-MAX(0,inputs!$B$31*(U1508-inputs!$B$30)))</f>
        <v>30929.984288573578</v>
      </c>
      <c r="W1508" s="26">
        <f t="shared" si="305"/>
        <v>107066.66666666667</v>
      </c>
      <c r="X1508" s="25">
        <f>MAX(0,V1508*(1+inputs!$B$33)-MAX(0,inputs!$B$31*(W1508-inputs!$B$30)))</f>
        <v>23574.494052902177</v>
      </c>
      <c r="Y1508" s="26">
        <f t="shared" si="306"/>
        <v>121577.77777777778</v>
      </c>
      <c r="Z1508" s="25">
        <f>MAX(0,X1508*(1+inputs!$B$33)-MAX(0,inputs!$B$31*(Y1508-inputs!$B$30)))</f>
        <v>14802.671463695706</v>
      </c>
      <c r="AA1508" s="25">
        <f>MAX(0,Y1508*(1+inputs!$B$33)-MAX(0,inputs!$B$31*(Z1508-inputs!$B$30)))</f>
        <v>123401.44444444444</v>
      </c>
      <c r="AB1508" s="26">
        <f t="shared" si="307"/>
        <v>150600</v>
      </c>
      <c r="AC1508" s="25">
        <f>MAX(0,AA1508*(1+inputs!$B$33)-MAX(0,inputs!$B$31*(AB1508-inputs!$B$30)))</f>
        <v>113515.02611111109</v>
      </c>
      <c r="AD1508" s="26">
        <f>IF(inputs!$B$27="YES",MAX(0,inputs!$B$31*(AB1508-inputs!$B$30)),0)</f>
        <v>0</v>
      </c>
      <c r="AE1508" s="3">
        <f t="shared" si="308"/>
        <v>63611.05</v>
      </c>
      <c r="AF1508" s="1">
        <f t="shared" si="311"/>
        <v>0.47</v>
      </c>
      <c r="AG1508" s="8">
        <f t="shared" si="309"/>
        <v>86988.95</v>
      </c>
    </row>
    <row r="1509" spans="1:33" x14ac:dyDescent="0.2">
      <c r="A1509" s="11">
        <f t="shared" si="310"/>
        <v>150700</v>
      </c>
      <c r="B1509" s="15">
        <f>inputs!$C$3-MAX(0,MIN((calculations!A1509-inputs!$B$8)*0.5,inputs!$C$3))+IF(AND(inputs!$B$23="YES",A1509&lt;=inputs!$B$25),inputs!$B$24,0)</f>
        <v>0</v>
      </c>
      <c r="C1509" s="15">
        <f>MAX(0,MIN(A1509-B1509,inputs!$C$4)*inputs!$B$3)</f>
        <v>7540.2000000000007</v>
      </c>
      <c r="D1509" s="16">
        <f>MAX(0,(MIN(A1509,inputs!$C$5)-(inputs!$C$4+B1509))*inputs!$B$4)</f>
        <v>34975.599999999999</v>
      </c>
      <c r="E1509" s="16">
        <f>MAX(0, (calculations!A1509-inputs!$C$5)*inputs!$B$5)</f>
        <v>11502</v>
      </c>
      <c r="F1509" s="19">
        <f>MAX(0,inputs!$B$13*(MIN(calculations!A1509,inputs!$C$14)-inputs!$C$13))+MAX(0,inputs!$B$14*(calculations!A1509-inputs!$C$14))</f>
        <v>7003.85</v>
      </c>
      <c r="G1509" s="22">
        <f>MAX(MIN((calculations!A1509-inputs!$B$21)/10000,100%),0) * inputs!$B$18</f>
        <v>2636.4</v>
      </c>
      <c r="H1509" s="22">
        <f>IF(AND(inputs!$B$35="YES", calculations!A1509&gt;=inputs!$B$36,calculations!A1509&lt;inputs!$B$37),inputs!$B$38*MIN(2,inputs!$B$17),0)</f>
        <v>0</v>
      </c>
      <c r="I1509" s="25">
        <f>MIN(inputs!$B$32,A1509)</f>
        <v>20000</v>
      </c>
      <c r="J1509" s="25">
        <f>inputs!$B$29*(1+inputs!$B$33)-MAX(0,inputs!$B$31*(I1509-inputs!$B$30))</f>
        <v>46486.999999999993</v>
      </c>
      <c r="K1509" s="26">
        <f t="shared" si="299"/>
        <v>20000</v>
      </c>
      <c r="L1509" s="25">
        <f>MAX(0,J1509*(1+inputs!$B$33)-MAX(0,inputs!$B$31*(K1509-inputs!$B$30)))</f>
        <v>47184.304999999986</v>
      </c>
      <c r="M1509" s="26">
        <f t="shared" si="300"/>
        <v>34522.222222222219</v>
      </c>
      <c r="N1509" s="25">
        <f>MAX(0,L1509*(1+inputs!$B$33)-MAX(0,inputs!$B$31*(M1509-inputs!$B$30)))</f>
        <v>46601.629574999977</v>
      </c>
      <c r="O1509" s="26">
        <f t="shared" si="301"/>
        <v>49044.444444444445</v>
      </c>
      <c r="P1509" s="25">
        <f>MAX(0,N1509*(1+inputs!$B$33)-MAX(0,inputs!$B$31*(O1509-inputs!$B$30)))</f>
        <v>44703.214018624967</v>
      </c>
      <c r="Q1509" s="26">
        <f t="shared" si="302"/>
        <v>63566.666666666664</v>
      </c>
      <c r="R1509" s="25">
        <f>MAX(0,P1509*(1+inputs!$B$33)-MAX(0,inputs!$B$31*(Q1509-inputs!$B$30)))</f>
        <v>41469.322228904333</v>
      </c>
      <c r="S1509" s="26">
        <f t="shared" si="303"/>
        <v>78088.888888888891</v>
      </c>
      <c r="T1509" s="25">
        <f>MAX(0,R1509*(1+inputs!$B$33)-MAX(0,inputs!$B$31*(S1509-inputs!$B$30)))</f>
        <v>36879.922062337893</v>
      </c>
      <c r="U1509" s="26">
        <f t="shared" si="304"/>
        <v>92611.111111111109</v>
      </c>
      <c r="V1509" s="25">
        <f>MAX(0,T1509*(1+inputs!$B$33)-MAX(0,inputs!$B$31*(U1509-inputs!$B$30)))</f>
        <v>30914.680893272958</v>
      </c>
      <c r="W1509" s="26">
        <f t="shared" si="305"/>
        <v>107133.33333333333</v>
      </c>
      <c r="X1509" s="25">
        <f>MAX(0,V1509*(1+inputs!$B$33)-MAX(0,inputs!$B$31*(W1509-inputs!$B$30)))</f>
        <v>23552.96110667205</v>
      </c>
      <c r="Y1509" s="26">
        <f t="shared" si="306"/>
        <v>121655.55555555556</v>
      </c>
      <c r="Z1509" s="25">
        <f>MAX(0,X1509*(1+inputs!$B$33)-MAX(0,inputs!$B$31*(Y1509-inputs!$B$30)))</f>
        <v>14773.815523272127</v>
      </c>
      <c r="AA1509" s="25">
        <f>MAX(0,Y1509*(1+inputs!$B$33)-MAX(0,inputs!$B$31*(Z1509-inputs!$B$30)))</f>
        <v>123480.38888888889</v>
      </c>
      <c r="AB1509" s="26">
        <f t="shared" si="307"/>
        <v>150700</v>
      </c>
      <c r="AC1509" s="25">
        <f>MAX(0,AA1509*(1+inputs!$B$33)-MAX(0,inputs!$B$31*(AB1509-inputs!$B$30)))</f>
        <v>113586.15472222221</v>
      </c>
      <c r="AD1509" s="26">
        <f>IF(inputs!$B$27="YES",MAX(0,inputs!$B$31*(AB1509-inputs!$B$30)),0)</f>
        <v>0</v>
      </c>
      <c r="AE1509" s="3">
        <f t="shared" si="308"/>
        <v>63658.05</v>
      </c>
      <c r="AF1509" s="1">
        <f t="shared" si="311"/>
        <v>0.47</v>
      </c>
      <c r="AG1509" s="8">
        <f t="shared" si="309"/>
        <v>87041.95</v>
      </c>
    </row>
    <row r="1510" spans="1:33" x14ac:dyDescent="0.2">
      <c r="A1510" s="11">
        <f t="shared" si="310"/>
        <v>150800</v>
      </c>
      <c r="B1510" s="15">
        <f>inputs!$C$3-MAX(0,MIN((calculations!A1510-inputs!$B$8)*0.5,inputs!$C$3))+IF(AND(inputs!$B$23="YES",A1510&lt;=inputs!$B$25),inputs!$B$24,0)</f>
        <v>0</v>
      </c>
      <c r="C1510" s="15">
        <f>MAX(0,MIN(A1510-B1510,inputs!$C$4)*inputs!$B$3)</f>
        <v>7540.2000000000007</v>
      </c>
      <c r="D1510" s="16">
        <f>MAX(0,(MIN(A1510,inputs!$C$5)-(inputs!$C$4+B1510))*inputs!$B$4)</f>
        <v>34975.599999999999</v>
      </c>
      <c r="E1510" s="16">
        <f>MAX(0, (calculations!A1510-inputs!$C$5)*inputs!$B$5)</f>
        <v>11547</v>
      </c>
      <c r="F1510" s="19">
        <f>MAX(0,inputs!$B$13*(MIN(calculations!A1510,inputs!$C$14)-inputs!$C$13))+MAX(0,inputs!$B$14*(calculations!A1510-inputs!$C$14))</f>
        <v>7005.85</v>
      </c>
      <c r="G1510" s="22">
        <f>MAX(MIN((calculations!A1510-inputs!$B$21)/10000,100%),0) * inputs!$B$18</f>
        <v>2636.4</v>
      </c>
      <c r="H1510" s="22">
        <f>IF(AND(inputs!$B$35="YES", calculations!A1510&gt;=inputs!$B$36,calculations!A1510&lt;inputs!$B$37),inputs!$B$38*MIN(2,inputs!$B$17),0)</f>
        <v>0</v>
      </c>
      <c r="I1510" s="25">
        <f>MIN(inputs!$B$32,A1510)</f>
        <v>20000</v>
      </c>
      <c r="J1510" s="25">
        <f>inputs!$B$29*(1+inputs!$B$33)-MAX(0,inputs!$B$31*(I1510-inputs!$B$30))</f>
        <v>46486.999999999993</v>
      </c>
      <c r="K1510" s="26">
        <f t="shared" si="299"/>
        <v>20000</v>
      </c>
      <c r="L1510" s="25">
        <f>MAX(0,J1510*(1+inputs!$B$33)-MAX(0,inputs!$B$31*(K1510-inputs!$B$30)))</f>
        <v>47184.304999999986</v>
      </c>
      <c r="M1510" s="26">
        <f t="shared" si="300"/>
        <v>34533.333333333336</v>
      </c>
      <c r="N1510" s="25">
        <f>MAX(0,L1510*(1+inputs!$B$33)-MAX(0,inputs!$B$31*(M1510-inputs!$B$30)))</f>
        <v>46600.629574999977</v>
      </c>
      <c r="O1510" s="26">
        <f t="shared" si="301"/>
        <v>49066.666666666672</v>
      </c>
      <c r="P1510" s="25">
        <f>MAX(0,N1510*(1+inputs!$B$33)-MAX(0,inputs!$B$31*(O1510-inputs!$B$30)))</f>
        <v>44700.199018624968</v>
      </c>
      <c r="Q1510" s="26">
        <f t="shared" si="302"/>
        <v>63600</v>
      </c>
      <c r="R1510" s="25">
        <f>MAX(0,P1510*(1+inputs!$B$33)-MAX(0,inputs!$B$31*(Q1510-inputs!$B$30)))</f>
        <v>41463.262003904332</v>
      </c>
      <c r="S1510" s="26">
        <f t="shared" si="303"/>
        <v>78133.333333333343</v>
      </c>
      <c r="T1510" s="25">
        <f>MAX(0,R1510*(1+inputs!$B$33)-MAX(0,inputs!$B$31*(S1510-inputs!$B$30)))</f>
        <v>36869.770933962893</v>
      </c>
      <c r="U1510" s="26">
        <f t="shared" si="304"/>
        <v>92666.666666666672</v>
      </c>
      <c r="V1510" s="25">
        <f>MAX(0,T1510*(1+inputs!$B$33)-MAX(0,inputs!$B$31*(U1510-inputs!$B$30)))</f>
        <v>30899.377497972331</v>
      </c>
      <c r="W1510" s="26">
        <f t="shared" si="305"/>
        <v>107200</v>
      </c>
      <c r="X1510" s="25">
        <f>MAX(0,V1510*(1+inputs!$B$33)-MAX(0,inputs!$B$31*(W1510-inputs!$B$30)))</f>
        <v>23531.428160441916</v>
      </c>
      <c r="Y1510" s="26">
        <f t="shared" si="306"/>
        <v>121733.33333333333</v>
      </c>
      <c r="Z1510" s="25">
        <f>MAX(0,X1510*(1+inputs!$B$33)-MAX(0,inputs!$B$31*(Y1510-inputs!$B$30)))</f>
        <v>14744.959582848544</v>
      </c>
      <c r="AA1510" s="25">
        <f>MAX(0,Y1510*(1+inputs!$B$33)-MAX(0,inputs!$B$31*(Z1510-inputs!$B$30)))</f>
        <v>123559.33333333331</v>
      </c>
      <c r="AB1510" s="26">
        <f t="shared" si="307"/>
        <v>150800</v>
      </c>
      <c r="AC1510" s="25">
        <f>MAX(0,AA1510*(1+inputs!$B$33)-MAX(0,inputs!$B$31*(AB1510-inputs!$B$30)))</f>
        <v>113657.2833333333</v>
      </c>
      <c r="AD1510" s="26">
        <f>IF(inputs!$B$27="YES",MAX(0,inputs!$B$31*(AB1510-inputs!$B$30)),0)</f>
        <v>0</v>
      </c>
      <c r="AE1510" s="3">
        <f t="shared" si="308"/>
        <v>63705.05</v>
      </c>
      <c r="AF1510" s="1">
        <f t="shared" si="311"/>
        <v>0.47</v>
      </c>
      <c r="AG1510" s="8">
        <f t="shared" si="309"/>
        <v>87094.95</v>
      </c>
    </row>
    <row r="1511" spans="1:33" x14ac:dyDescent="0.2">
      <c r="A1511" s="11">
        <f t="shared" si="310"/>
        <v>150900</v>
      </c>
      <c r="B1511" s="15">
        <f>inputs!$C$3-MAX(0,MIN((calculations!A1511-inputs!$B$8)*0.5,inputs!$C$3))+IF(AND(inputs!$B$23="YES",A1511&lt;=inputs!$B$25),inputs!$B$24,0)</f>
        <v>0</v>
      </c>
      <c r="C1511" s="15">
        <f>MAX(0,MIN(A1511-B1511,inputs!$C$4)*inputs!$B$3)</f>
        <v>7540.2000000000007</v>
      </c>
      <c r="D1511" s="16">
        <f>MAX(0,(MIN(A1511,inputs!$C$5)-(inputs!$C$4+B1511))*inputs!$B$4)</f>
        <v>34975.599999999999</v>
      </c>
      <c r="E1511" s="16">
        <f>MAX(0, (calculations!A1511-inputs!$C$5)*inputs!$B$5)</f>
        <v>11592</v>
      </c>
      <c r="F1511" s="19">
        <f>MAX(0,inputs!$B$13*(MIN(calculations!A1511,inputs!$C$14)-inputs!$C$13))+MAX(0,inputs!$B$14*(calculations!A1511-inputs!$C$14))</f>
        <v>7007.85</v>
      </c>
      <c r="G1511" s="22">
        <f>MAX(MIN((calculations!A1511-inputs!$B$21)/10000,100%),0) * inputs!$B$18</f>
        <v>2636.4</v>
      </c>
      <c r="H1511" s="22">
        <f>IF(AND(inputs!$B$35="YES", calculations!A1511&gt;=inputs!$B$36,calculations!A1511&lt;inputs!$B$37),inputs!$B$38*MIN(2,inputs!$B$17),0)</f>
        <v>0</v>
      </c>
      <c r="I1511" s="25">
        <f>MIN(inputs!$B$32,A1511)</f>
        <v>20000</v>
      </c>
      <c r="J1511" s="25">
        <f>inputs!$B$29*(1+inputs!$B$33)-MAX(0,inputs!$B$31*(I1511-inputs!$B$30))</f>
        <v>46486.999999999993</v>
      </c>
      <c r="K1511" s="26">
        <f t="shared" si="299"/>
        <v>20000</v>
      </c>
      <c r="L1511" s="25">
        <f>MAX(0,J1511*(1+inputs!$B$33)-MAX(0,inputs!$B$31*(K1511-inputs!$B$30)))</f>
        <v>47184.304999999986</v>
      </c>
      <c r="M1511" s="26">
        <f t="shared" si="300"/>
        <v>34544.444444444445</v>
      </c>
      <c r="N1511" s="25">
        <f>MAX(0,L1511*(1+inputs!$B$33)-MAX(0,inputs!$B$31*(M1511-inputs!$B$30)))</f>
        <v>46599.629574999977</v>
      </c>
      <c r="O1511" s="26">
        <f t="shared" si="301"/>
        <v>49088.888888888891</v>
      </c>
      <c r="P1511" s="25">
        <f>MAX(0,N1511*(1+inputs!$B$33)-MAX(0,inputs!$B$31*(O1511-inputs!$B$30)))</f>
        <v>44697.184018624968</v>
      </c>
      <c r="Q1511" s="26">
        <f t="shared" si="302"/>
        <v>63633.333333333336</v>
      </c>
      <c r="R1511" s="25">
        <f>MAX(0,P1511*(1+inputs!$B$33)-MAX(0,inputs!$B$31*(Q1511-inputs!$B$30)))</f>
        <v>41457.201778904338</v>
      </c>
      <c r="S1511" s="26">
        <f t="shared" si="303"/>
        <v>78177.777777777781</v>
      </c>
      <c r="T1511" s="25">
        <f>MAX(0,R1511*(1+inputs!$B$33)-MAX(0,inputs!$B$31*(S1511-inputs!$B$30)))</f>
        <v>36859.619805587899</v>
      </c>
      <c r="U1511" s="26">
        <f t="shared" si="304"/>
        <v>92722.222222222219</v>
      </c>
      <c r="V1511" s="25">
        <f>MAX(0,T1511*(1+inputs!$B$33)-MAX(0,inputs!$B$31*(U1511-inputs!$B$30)))</f>
        <v>30884.074102671719</v>
      </c>
      <c r="W1511" s="26">
        <f t="shared" si="305"/>
        <v>107266.66666666667</v>
      </c>
      <c r="X1511" s="25">
        <f>MAX(0,V1511*(1+inputs!$B$33)-MAX(0,inputs!$B$31*(W1511-inputs!$B$30)))</f>
        <v>23509.895214211792</v>
      </c>
      <c r="Y1511" s="26">
        <f t="shared" si="306"/>
        <v>121811.11111111111</v>
      </c>
      <c r="Z1511" s="25">
        <f>MAX(0,X1511*(1+inputs!$B$33)-MAX(0,inputs!$B$31*(Y1511-inputs!$B$30)))</f>
        <v>14716.103642424969</v>
      </c>
      <c r="AA1511" s="25">
        <f>MAX(0,Y1511*(1+inputs!$B$33)-MAX(0,inputs!$B$31*(Z1511-inputs!$B$30)))</f>
        <v>123638.27777777777</v>
      </c>
      <c r="AB1511" s="26">
        <f t="shared" si="307"/>
        <v>150900</v>
      </c>
      <c r="AC1511" s="25">
        <f>MAX(0,AA1511*(1+inputs!$B$33)-MAX(0,inputs!$B$31*(AB1511-inputs!$B$30)))</f>
        <v>113728.41194444442</v>
      </c>
      <c r="AD1511" s="26">
        <f>IF(inputs!$B$27="YES",MAX(0,inputs!$B$31*(AB1511-inputs!$B$30)),0)</f>
        <v>0</v>
      </c>
      <c r="AE1511" s="3">
        <f t="shared" si="308"/>
        <v>63752.05</v>
      </c>
      <c r="AF1511" s="1">
        <f t="shared" si="311"/>
        <v>0.47</v>
      </c>
      <c r="AG1511" s="8">
        <f t="shared" si="309"/>
        <v>87147.95</v>
      </c>
    </row>
    <row r="1512" spans="1:33" x14ac:dyDescent="0.2">
      <c r="A1512" s="11">
        <f t="shared" si="310"/>
        <v>151000</v>
      </c>
      <c r="B1512" s="15">
        <f>inputs!$C$3-MAX(0,MIN((calculations!A1512-inputs!$B$8)*0.5,inputs!$C$3))+IF(AND(inputs!$B$23="YES",A1512&lt;=inputs!$B$25),inputs!$B$24,0)</f>
        <v>0</v>
      </c>
      <c r="C1512" s="15">
        <f>MAX(0,MIN(A1512-B1512,inputs!$C$4)*inputs!$B$3)</f>
        <v>7540.2000000000007</v>
      </c>
      <c r="D1512" s="16">
        <f>MAX(0,(MIN(A1512,inputs!$C$5)-(inputs!$C$4+B1512))*inputs!$B$4)</f>
        <v>34975.599999999999</v>
      </c>
      <c r="E1512" s="16">
        <f>MAX(0, (calculations!A1512-inputs!$C$5)*inputs!$B$5)</f>
        <v>11637</v>
      </c>
      <c r="F1512" s="19">
        <f>MAX(0,inputs!$B$13*(MIN(calculations!A1512,inputs!$C$14)-inputs!$C$13))+MAX(0,inputs!$B$14*(calculations!A1512-inputs!$C$14))</f>
        <v>7009.85</v>
      </c>
      <c r="G1512" s="22">
        <f>MAX(MIN((calculations!A1512-inputs!$B$21)/10000,100%),0) * inputs!$B$18</f>
        <v>2636.4</v>
      </c>
      <c r="H1512" s="22">
        <f>IF(AND(inputs!$B$35="YES", calculations!A1512&gt;=inputs!$B$36,calculations!A1512&lt;inputs!$B$37),inputs!$B$38*MIN(2,inputs!$B$17),0)</f>
        <v>0</v>
      </c>
      <c r="I1512" s="25">
        <f>MIN(inputs!$B$32,A1512)</f>
        <v>20000</v>
      </c>
      <c r="J1512" s="25">
        <f>inputs!$B$29*(1+inputs!$B$33)-MAX(0,inputs!$B$31*(I1512-inputs!$B$30))</f>
        <v>46486.999999999993</v>
      </c>
      <c r="K1512" s="26">
        <f t="shared" si="299"/>
        <v>20000</v>
      </c>
      <c r="L1512" s="25">
        <f>MAX(0,J1512*(1+inputs!$B$33)-MAX(0,inputs!$B$31*(K1512-inputs!$B$30)))</f>
        <v>47184.304999999986</v>
      </c>
      <c r="M1512" s="26">
        <f t="shared" si="300"/>
        <v>34555.555555555555</v>
      </c>
      <c r="N1512" s="25">
        <f>MAX(0,L1512*(1+inputs!$B$33)-MAX(0,inputs!$B$31*(M1512-inputs!$B$30)))</f>
        <v>46598.629574999977</v>
      </c>
      <c r="O1512" s="26">
        <f t="shared" si="301"/>
        <v>49111.111111111109</v>
      </c>
      <c r="P1512" s="25">
        <f>MAX(0,N1512*(1+inputs!$B$33)-MAX(0,inputs!$B$31*(O1512-inputs!$B$30)))</f>
        <v>44694.169018624969</v>
      </c>
      <c r="Q1512" s="26">
        <f t="shared" si="302"/>
        <v>63666.666666666664</v>
      </c>
      <c r="R1512" s="25">
        <f>MAX(0,P1512*(1+inputs!$B$33)-MAX(0,inputs!$B$31*(Q1512-inputs!$B$30)))</f>
        <v>41451.141553904337</v>
      </c>
      <c r="S1512" s="26">
        <f t="shared" si="303"/>
        <v>78222.222222222219</v>
      </c>
      <c r="T1512" s="25">
        <f>MAX(0,R1512*(1+inputs!$B$33)-MAX(0,inputs!$B$31*(S1512-inputs!$B$30)))</f>
        <v>36849.468677212899</v>
      </c>
      <c r="U1512" s="26">
        <f t="shared" si="304"/>
        <v>92777.777777777781</v>
      </c>
      <c r="V1512" s="25">
        <f>MAX(0,T1512*(1+inputs!$B$33)-MAX(0,inputs!$B$31*(U1512-inputs!$B$30)))</f>
        <v>30868.770707371088</v>
      </c>
      <c r="W1512" s="26">
        <f t="shared" si="305"/>
        <v>107333.33333333333</v>
      </c>
      <c r="X1512" s="25">
        <f>MAX(0,V1512*(1+inputs!$B$33)-MAX(0,inputs!$B$31*(W1512-inputs!$B$30)))</f>
        <v>23488.362267981654</v>
      </c>
      <c r="Y1512" s="26">
        <f t="shared" si="306"/>
        <v>121888.88888888889</v>
      </c>
      <c r="Z1512" s="25">
        <f>MAX(0,X1512*(1+inputs!$B$33)-MAX(0,inputs!$B$31*(Y1512-inputs!$B$30)))</f>
        <v>14687.247702001378</v>
      </c>
      <c r="AA1512" s="25">
        <f>MAX(0,Y1512*(1+inputs!$B$33)-MAX(0,inputs!$B$31*(Z1512-inputs!$B$30)))</f>
        <v>123717.22222222222</v>
      </c>
      <c r="AB1512" s="26">
        <f t="shared" si="307"/>
        <v>151000</v>
      </c>
      <c r="AC1512" s="25">
        <f>MAX(0,AA1512*(1+inputs!$B$33)-MAX(0,inputs!$B$31*(AB1512-inputs!$B$30)))</f>
        <v>113799.54055555553</v>
      </c>
      <c r="AD1512" s="26">
        <f>IF(inputs!$B$27="YES",MAX(0,inputs!$B$31*(AB1512-inputs!$B$30)),0)</f>
        <v>0</v>
      </c>
      <c r="AE1512" s="3">
        <f t="shared" si="308"/>
        <v>63799.05</v>
      </c>
      <c r="AF1512" s="1">
        <f t="shared" si="311"/>
        <v>0.47</v>
      </c>
      <c r="AG1512" s="8">
        <f t="shared" si="309"/>
        <v>87200.95</v>
      </c>
    </row>
    <row r="1513" spans="1:33" x14ac:dyDescent="0.2">
      <c r="A1513" s="11">
        <f t="shared" si="310"/>
        <v>151100</v>
      </c>
      <c r="B1513" s="15">
        <f>inputs!$C$3-MAX(0,MIN((calculations!A1513-inputs!$B$8)*0.5,inputs!$C$3))+IF(AND(inputs!$B$23="YES",A1513&lt;=inputs!$B$25),inputs!$B$24,0)</f>
        <v>0</v>
      </c>
      <c r="C1513" s="15">
        <f>MAX(0,MIN(A1513-B1513,inputs!$C$4)*inputs!$B$3)</f>
        <v>7540.2000000000007</v>
      </c>
      <c r="D1513" s="16">
        <f>MAX(0,(MIN(A1513,inputs!$C$5)-(inputs!$C$4+B1513))*inputs!$B$4)</f>
        <v>34975.599999999999</v>
      </c>
      <c r="E1513" s="16">
        <f>MAX(0, (calculations!A1513-inputs!$C$5)*inputs!$B$5)</f>
        <v>11682</v>
      </c>
      <c r="F1513" s="19">
        <f>MAX(0,inputs!$B$13*(MIN(calculations!A1513,inputs!$C$14)-inputs!$C$13))+MAX(0,inputs!$B$14*(calculations!A1513-inputs!$C$14))</f>
        <v>7011.85</v>
      </c>
      <c r="G1513" s="22">
        <f>MAX(MIN((calculations!A1513-inputs!$B$21)/10000,100%),0) * inputs!$B$18</f>
        <v>2636.4</v>
      </c>
      <c r="H1513" s="22">
        <f>IF(AND(inputs!$B$35="YES", calculations!A1513&gt;=inputs!$B$36,calculations!A1513&lt;inputs!$B$37),inputs!$B$38*MIN(2,inputs!$B$17),0)</f>
        <v>0</v>
      </c>
      <c r="I1513" s="25">
        <f>MIN(inputs!$B$32,A1513)</f>
        <v>20000</v>
      </c>
      <c r="J1513" s="25">
        <f>inputs!$B$29*(1+inputs!$B$33)-MAX(0,inputs!$B$31*(I1513-inputs!$B$30))</f>
        <v>46486.999999999993</v>
      </c>
      <c r="K1513" s="26">
        <f t="shared" si="299"/>
        <v>20000</v>
      </c>
      <c r="L1513" s="25">
        <f>MAX(0,J1513*(1+inputs!$B$33)-MAX(0,inputs!$B$31*(K1513-inputs!$B$30)))</f>
        <v>47184.304999999986</v>
      </c>
      <c r="M1513" s="26">
        <f t="shared" si="300"/>
        <v>34566.666666666664</v>
      </c>
      <c r="N1513" s="25">
        <f>MAX(0,L1513*(1+inputs!$B$33)-MAX(0,inputs!$B$31*(M1513-inputs!$B$30)))</f>
        <v>46597.629574999977</v>
      </c>
      <c r="O1513" s="26">
        <f t="shared" si="301"/>
        <v>49133.333333333328</v>
      </c>
      <c r="P1513" s="25">
        <f>MAX(0,N1513*(1+inputs!$B$33)-MAX(0,inputs!$B$31*(O1513-inputs!$B$30)))</f>
        <v>44691.154018624969</v>
      </c>
      <c r="Q1513" s="26">
        <f t="shared" si="302"/>
        <v>63700</v>
      </c>
      <c r="R1513" s="25">
        <f>MAX(0,P1513*(1+inputs!$B$33)-MAX(0,inputs!$B$31*(Q1513-inputs!$B$30)))</f>
        <v>41445.081328904336</v>
      </c>
      <c r="S1513" s="26">
        <f t="shared" si="303"/>
        <v>78266.666666666657</v>
      </c>
      <c r="T1513" s="25">
        <f>MAX(0,R1513*(1+inputs!$B$33)-MAX(0,inputs!$B$31*(S1513-inputs!$B$30)))</f>
        <v>36839.317548837906</v>
      </c>
      <c r="U1513" s="26">
        <f t="shared" si="304"/>
        <v>92833.333333333328</v>
      </c>
      <c r="V1513" s="25">
        <f>MAX(0,T1513*(1+inputs!$B$33)-MAX(0,inputs!$B$31*(U1513-inputs!$B$30)))</f>
        <v>30853.467312070472</v>
      </c>
      <c r="W1513" s="26">
        <f t="shared" si="305"/>
        <v>107400</v>
      </c>
      <c r="X1513" s="25">
        <f>MAX(0,V1513*(1+inputs!$B$33)-MAX(0,inputs!$B$31*(W1513-inputs!$B$30)))</f>
        <v>23466.829321751527</v>
      </c>
      <c r="Y1513" s="26">
        <f t="shared" si="306"/>
        <v>121966.66666666667</v>
      </c>
      <c r="Z1513" s="25">
        <f>MAX(0,X1513*(1+inputs!$B$33)-MAX(0,inputs!$B$31*(Y1513-inputs!$B$30)))</f>
        <v>14658.391761577799</v>
      </c>
      <c r="AA1513" s="25">
        <f>MAX(0,Y1513*(1+inputs!$B$33)-MAX(0,inputs!$B$31*(Z1513-inputs!$B$30)))</f>
        <v>123796.16666666666</v>
      </c>
      <c r="AB1513" s="26">
        <f t="shared" si="307"/>
        <v>151100</v>
      </c>
      <c r="AC1513" s="25">
        <f>MAX(0,AA1513*(1+inputs!$B$33)-MAX(0,inputs!$B$31*(AB1513-inputs!$B$30)))</f>
        <v>113870.66916666664</v>
      </c>
      <c r="AD1513" s="26">
        <f>IF(inputs!$B$27="YES",MAX(0,inputs!$B$31*(AB1513-inputs!$B$30)),0)</f>
        <v>0</v>
      </c>
      <c r="AE1513" s="3">
        <f t="shared" si="308"/>
        <v>63846.05</v>
      </c>
      <c r="AF1513" s="1">
        <f t="shared" si="311"/>
        <v>0.47</v>
      </c>
      <c r="AG1513" s="8">
        <f t="shared" si="309"/>
        <v>87253.95</v>
      </c>
    </row>
    <row r="1514" spans="1:33" x14ac:dyDescent="0.2">
      <c r="A1514" s="11">
        <f t="shared" si="310"/>
        <v>151200</v>
      </c>
      <c r="B1514" s="15">
        <f>inputs!$C$3-MAX(0,MIN((calculations!A1514-inputs!$B$8)*0.5,inputs!$C$3))+IF(AND(inputs!$B$23="YES",A1514&lt;=inputs!$B$25),inputs!$B$24,0)</f>
        <v>0</v>
      </c>
      <c r="C1514" s="15">
        <f>MAX(0,MIN(A1514-B1514,inputs!$C$4)*inputs!$B$3)</f>
        <v>7540.2000000000007</v>
      </c>
      <c r="D1514" s="16">
        <f>MAX(0,(MIN(A1514,inputs!$C$5)-(inputs!$C$4+B1514))*inputs!$B$4)</f>
        <v>34975.599999999999</v>
      </c>
      <c r="E1514" s="16">
        <f>MAX(0, (calculations!A1514-inputs!$C$5)*inputs!$B$5)</f>
        <v>11727</v>
      </c>
      <c r="F1514" s="19">
        <f>MAX(0,inputs!$B$13*(MIN(calculations!A1514,inputs!$C$14)-inputs!$C$13))+MAX(0,inputs!$B$14*(calculations!A1514-inputs!$C$14))</f>
        <v>7013.85</v>
      </c>
      <c r="G1514" s="22">
        <f>MAX(MIN((calculations!A1514-inputs!$B$21)/10000,100%),0) * inputs!$B$18</f>
        <v>2636.4</v>
      </c>
      <c r="H1514" s="22">
        <f>IF(AND(inputs!$B$35="YES", calculations!A1514&gt;=inputs!$B$36,calculations!A1514&lt;inputs!$B$37),inputs!$B$38*MIN(2,inputs!$B$17),0)</f>
        <v>0</v>
      </c>
      <c r="I1514" s="25">
        <f>MIN(inputs!$B$32,A1514)</f>
        <v>20000</v>
      </c>
      <c r="J1514" s="25">
        <f>inputs!$B$29*(1+inputs!$B$33)-MAX(0,inputs!$B$31*(I1514-inputs!$B$30))</f>
        <v>46486.999999999993</v>
      </c>
      <c r="K1514" s="26">
        <f t="shared" si="299"/>
        <v>20000</v>
      </c>
      <c r="L1514" s="25">
        <f>MAX(0,J1514*(1+inputs!$B$33)-MAX(0,inputs!$B$31*(K1514-inputs!$B$30)))</f>
        <v>47184.304999999986</v>
      </c>
      <c r="M1514" s="26">
        <f t="shared" si="300"/>
        <v>34577.777777777781</v>
      </c>
      <c r="N1514" s="25">
        <f>MAX(0,L1514*(1+inputs!$B$33)-MAX(0,inputs!$B$31*(M1514-inputs!$B$30)))</f>
        <v>46596.629574999977</v>
      </c>
      <c r="O1514" s="26">
        <f t="shared" si="301"/>
        <v>49155.555555555555</v>
      </c>
      <c r="P1514" s="25">
        <f>MAX(0,N1514*(1+inputs!$B$33)-MAX(0,inputs!$B$31*(O1514-inputs!$B$30)))</f>
        <v>44688.13901862497</v>
      </c>
      <c r="Q1514" s="26">
        <f t="shared" si="302"/>
        <v>63733.333333333336</v>
      </c>
      <c r="R1514" s="25">
        <f>MAX(0,P1514*(1+inputs!$B$33)-MAX(0,inputs!$B$31*(Q1514-inputs!$B$30)))</f>
        <v>41439.021103904335</v>
      </c>
      <c r="S1514" s="26">
        <f t="shared" si="303"/>
        <v>78311.111111111109</v>
      </c>
      <c r="T1514" s="25">
        <f>MAX(0,R1514*(1+inputs!$B$33)-MAX(0,inputs!$B$31*(S1514-inputs!$B$30)))</f>
        <v>36829.166420462891</v>
      </c>
      <c r="U1514" s="26">
        <f t="shared" si="304"/>
        <v>92888.888888888891</v>
      </c>
      <c r="V1514" s="25">
        <f>MAX(0,T1514*(1+inputs!$B$33)-MAX(0,inputs!$B$31*(U1514-inputs!$B$30)))</f>
        <v>30838.163916769834</v>
      </c>
      <c r="W1514" s="26">
        <f t="shared" si="305"/>
        <v>107466.66666666667</v>
      </c>
      <c r="X1514" s="25">
        <f>MAX(0,V1514*(1+inputs!$B$33)-MAX(0,inputs!$B$31*(W1514-inputs!$B$30)))</f>
        <v>23445.296375521379</v>
      </c>
      <c r="Y1514" s="26">
        <f t="shared" si="306"/>
        <v>122044.44444444444</v>
      </c>
      <c r="Z1514" s="25">
        <f>MAX(0,X1514*(1+inputs!$B$33)-MAX(0,inputs!$B$31*(Y1514-inputs!$B$30)))</f>
        <v>14629.535821154197</v>
      </c>
      <c r="AA1514" s="25">
        <f>MAX(0,Y1514*(1+inputs!$B$33)-MAX(0,inputs!$B$31*(Z1514-inputs!$B$30)))</f>
        <v>123875.11111111109</v>
      </c>
      <c r="AB1514" s="26">
        <f t="shared" si="307"/>
        <v>151200</v>
      </c>
      <c r="AC1514" s="25">
        <f>MAX(0,AA1514*(1+inputs!$B$33)-MAX(0,inputs!$B$31*(AB1514-inputs!$B$30)))</f>
        <v>113941.79777777774</v>
      </c>
      <c r="AD1514" s="26">
        <f>IF(inputs!$B$27="YES",MAX(0,inputs!$B$31*(AB1514-inputs!$B$30)),0)</f>
        <v>0</v>
      </c>
      <c r="AE1514" s="3">
        <f t="shared" si="308"/>
        <v>63893.05</v>
      </c>
      <c r="AF1514" s="1">
        <f t="shared" si="311"/>
        <v>0.47</v>
      </c>
      <c r="AG1514" s="8">
        <f t="shared" si="309"/>
        <v>87306.95</v>
      </c>
    </row>
    <row r="1515" spans="1:33" x14ac:dyDescent="0.2">
      <c r="A1515" s="11">
        <f t="shared" si="310"/>
        <v>151300</v>
      </c>
      <c r="B1515" s="15">
        <f>inputs!$C$3-MAX(0,MIN((calculations!A1515-inputs!$B$8)*0.5,inputs!$C$3))+IF(AND(inputs!$B$23="YES",A1515&lt;=inputs!$B$25),inputs!$B$24,0)</f>
        <v>0</v>
      </c>
      <c r="C1515" s="15">
        <f>MAX(0,MIN(A1515-B1515,inputs!$C$4)*inputs!$B$3)</f>
        <v>7540.2000000000007</v>
      </c>
      <c r="D1515" s="16">
        <f>MAX(0,(MIN(A1515,inputs!$C$5)-(inputs!$C$4+B1515))*inputs!$B$4)</f>
        <v>34975.599999999999</v>
      </c>
      <c r="E1515" s="16">
        <f>MAX(0, (calculations!A1515-inputs!$C$5)*inputs!$B$5)</f>
        <v>11772</v>
      </c>
      <c r="F1515" s="19">
        <f>MAX(0,inputs!$B$13*(MIN(calculations!A1515,inputs!$C$14)-inputs!$C$13))+MAX(0,inputs!$B$14*(calculations!A1515-inputs!$C$14))</f>
        <v>7015.85</v>
      </c>
      <c r="G1515" s="22">
        <f>MAX(MIN((calculations!A1515-inputs!$B$21)/10000,100%),0) * inputs!$B$18</f>
        <v>2636.4</v>
      </c>
      <c r="H1515" s="22">
        <f>IF(AND(inputs!$B$35="YES", calculations!A1515&gt;=inputs!$B$36,calculations!A1515&lt;inputs!$B$37),inputs!$B$38*MIN(2,inputs!$B$17),0)</f>
        <v>0</v>
      </c>
      <c r="I1515" s="25">
        <f>MIN(inputs!$B$32,A1515)</f>
        <v>20000</v>
      </c>
      <c r="J1515" s="25">
        <f>inputs!$B$29*(1+inputs!$B$33)-MAX(0,inputs!$B$31*(I1515-inputs!$B$30))</f>
        <v>46486.999999999993</v>
      </c>
      <c r="K1515" s="26">
        <f t="shared" si="299"/>
        <v>20000</v>
      </c>
      <c r="L1515" s="25">
        <f>MAX(0,J1515*(1+inputs!$B$33)-MAX(0,inputs!$B$31*(K1515-inputs!$B$30)))</f>
        <v>47184.304999999986</v>
      </c>
      <c r="M1515" s="26">
        <f t="shared" si="300"/>
        <v>34588.888888888891</v>
      </c>
      <c r="N1515" s="25">
        <f>MAX(0,L1515*(1+inputs!$B$33)-MAX(0,inputs!$B$31*(M1515-inputs!$B$30)))</f>
        <v>46595.629574999977</v>
      </c>
      <c r="O1515" s="26">
        <f t="shared" si="301"/>
        <v>49177.777777777781</v>
      </c>
      <c r="P1515" s="25">
        <f>MAX(0,N1515*(1+inputs!$B$33)-MAX(0,inputs!$B$31*(O1515-inputs!$B$30)))</f>
        <v>44685.124018624971</v>
      </c>
      <c r="Q1515" s="26">
        <f t="shared" si="302"/>
        <v>63766.666666666664</v>
      </c>
      <c r="R1515" s="25">
        <f>MAX(0,P1515*(1+inputs!$B$33)-MAX(0,inputs!$B$31*(Q1515-inputs!$B$30)))</f>
        <v>41432.960878904341</v>
      </c>
      <c r="S1515" s="26">
        <f t="shared" si="303"/>
        <v>78355.555555555562</v>
      </c>
      <c r="T1515" s="25">
        <f>MAX(0,R1515*(1+inputs!$B$33)-MAX(0,inputs!$B$31*(S1515-inputs!$B$30)))</f>
        <v>36819.015292087897</v>
      </c>
      <c r="U1515" s="26">
        <f t="shared" si="304"/>
        <v>92944.444444444438</v>
      </c>
      <c r="V1515" s="25">
        <f>MAX(0,T1515*(1+inputs!$B$33)-MAX(0,inputs!$B$31*(U1515-inputs!$B$30)))</f>
        <v>30822.860521469211</v>
      </c>
      <c r="W1515" s="26">
        <f t="shared" si="305"/>
        <v>107533.33333333333</v>
      </c>
      <c r="X1515" s="25">
        <f>MAX(0,V1515*(1+inputs!$B$33)-MAX(0,inputs!$B$31*(W1515-inputs!$B$30)))</f>
        <v>23423.763429291248</v>
      </c>
      <c r="Y1515" s="26">
        <f t="shared" si="306"/>
        <v>122122.22222222222</v>
      </c>
      <c r="Z1515" s="25">
        <f>MAX(0,X1515*(1+inputs!$B$33)-MAX(0,inputs!$B$31*(Y1515-inputs!$B$30)))</f>
        <v>14600.679880730615</v>
      </c>
      <c r="AA1515" s="25">
        <f>MAX(0,Y1515*(1+inputs!$B$33)-MAX(0,inputs!$B$31*(Z1515-inputs!$B$30)))</f>
        <v>123954.05555555555</v>
      </c>
      <c r="AB1515" s="26">
        <f t="shared" si="307"/>
        <v>151300</v>
      </c>
      <c r="AC1515" s="25">
        <f>MAX(0,AA1515*(1+inputs!$B$33)-MAX(0,inputs!$B$31*(AB1515-inputs!$B$30)))</f>
        <v>114012.92638888887</v>
      </c>
      <c r="AD1515" s="26">
        <f>IF(inputs!$B$27="YES",MAX(0,inputs!$B$31*(AB1515-inputs!$B$30)),0)</f>
        <v>0</v>
      </c>
      <c r="AE1515" s="3">
        <f t="shared" si="308"/>
        <v>63940.05</v>
      </c>
      <c r="AF1515" s="1">
        <f t="shared" si="311"/>
        <v>0.47</v>
      </c>
      <c r="AG1515" s="8">
        <f t="shared" si="309"/>
        <v>87359.95</v>
      </c>
    </row>
    <row r="1516" spans="1:33" x14ac:dyDescent="0.2">
      <c r="A1516" s="11">
        <f t="shared" si="310"/>
        <v>151400</v>
      </c>
      <c r="B1516" s="15">
        <f>inputs!$C$3-MAX(0,MIN((calculations!A1516-inputs!$B$8)*0.5,inputs!$C$3))+IF(AND(inputs!$B$23="YES",A1516&lt;=inputs!$B$25),inputs!$B$24,0)</f>
        <v>0</v>
      </c>
      <c r="C1516" s="15">
        <f>MAX(0,MIN(A1516-B1516,inputs!$C$4)*inputs!$B$3)</f>
        <v>7540.2000000000007</v>
      </c>
      <c r="D1516" s="16">
        <f>MAX(0,(MIN(A1516,inputs!$C$5)-(inputs!$C$4+B1516))*inputs!$B$4)</f>
        <v>34975.599999999999</v>
      </c>
      <c r="E1516" s="16">
        <f>MAX(0, (calculations!A1516-inputs!$C$5)*inputs!$B$5)</f>
        <v>11817</v>
      </c>
      <c r="F1516" s="19">
        <f>MAX(0,inputs!$B$13*(MIN(calculations!A1516,inputs!$C$14)-inputs!$C$13))+MAX(0,inputs!$B$14*(calculations!A1516-inputs!$C$14))</f>
        <v>7017.85</v>
      </c>
      <c r="G1516" s="22">
        <f>MAX(MIN((calculations!A1516-inputs!$B$21)/10000,100%),0) * inputs!$B$18</f>
        <v>2636.4</v>
      </c>
      <c r="H1516" s="22">
        <f>IF(AND(inputs!$B$35="YES", calculations!A1516&gt;=inputs!$B$36,calculations!A1516&lt;inputs!$B$37),inputs!$B$38*MIN(2,inputs!$B$17),0)</f>
        <v>0</v>
      </c>
      <c r="I1516" s="25">
        <f>MIN(inputs!$B$32,A1516)</f>
        <v>20000</v>
      </c>
      <c r="J1516" s="25">
        <f>inputs!$B$29*(1+inputs!$B$33)-MAX(0,inputs!$B$31*(I1516-inputs!$B$30))</f>
        <v>46486.999999999993</v>
      </c>
      <c r="K1516" s="26">
        <f t="shared" si="299"/>
        <v>20000</v>
      </c>
      <c r="L1516" s="25">
        <f>MAX(0,J1516*(1+inputs!$B$33)-MAX(0,inputs!$B$31*(K1516-inputs!$B$30)))</f>
        <v>47184.304999999986</v>
      </c>
      <c r="M1516" s="26">
        <f t="shared" si="300"/>
        <v>34600</v>
      </c>
      <c r="N1516" s="25">
        <f>MAX(0,L1516*(1+inputs!$B$33)-MAX(0,inputs!$B$31*(M1516-inputs!$B$30)))</f>
        <v>46594.629574999977</v>
      </c>
      <c r="O1516" s="26">
        <f t="shared" si="301"/>
        <v>49200</v>
      </c>
      <c r="P1516" s="25">
        <f>MAX(0,N1516*(1+inputs!$B$33)-MAX(0,inputs!$B$31*(O1516-inputs!$B$30)))</f>
        <v>44682.109018624971</v>
      </c>
      <c r="Q1516" s="26">
        <f t="shared" si="302"/>
        <v>63800</v>
      </c>
      <c r="R1516" s="25">
        <f>MAX(0,P1516*(1+inputs!$B$33)-MAX(0,inputs!$B$31*(Q1516-inputs!$B$30)))</f>
        <v>41426.90065390434</v>
      </c>
      <c r="S1516" s="26">
        <f t="shared" si="303"/>
        <v>78400</v>
      </c>
      <c r="T1516" s="25">
        <f>MAX(0,R1516*(1+inputs!$B$33)-MAX(0,inputs!$B$31*(S1516-inputs!$B$30)))</f>
        <v>36808.864163712897</v>
      </c>
      <c r="U1516" s="26">
        <f t="shared" si="304"/>
        <v>93000</v>
      </c>
      <c r="V1516" s="25">
        <f>MAX(0,T1516*(1+inputs!$B$33)-MAX(0,inputs!$B$31*(U1516-inputs!$B$30)))</f>
        <v>30807.557126168587</v>
      </c>
      <c r="W1516" s="26">
        <f t="shared" si="305"/>
        <v>107600</v>
      </c>
      <c r="X1516" s="25">
        <f>MAX(0,V1516*(1+inputs!$B$33)-MAX(0,inputs!$B$31*(W1516-inputs!$B$30)))</f>
        <v>23402.230483061114</v>
      </c>
      <c r="Y1516" s="26">
        <f t="shared" si="306"/>
        <v>122200</v>
      </c>
      <c r="Z1516" s="25">
        <f>MAX(0,X1516*(1+inputs!$B$33)-MAX(0,inputs!$B$31*(Y1516-inputs!$B$30)))</f>
        <v>14571.823940307027</v>
      </c>
      <c r="AA1516" s="25">
        <f>MAX(0,Y1516*(1+inputs!$B$33)-MAX(0,inputs!$B$31*(Z1516-inputs!$B$30)))</f>
        <v>124032.99999999999</v>
      </c>
      <c r="AB1516" s="26">
        <f t="shared" si="307"/>
        <v>151400</v>
      </c>
      <c r="AC1516" s="25">
        <f>MAX(0,AA1516*(1+inputs!$B$33)-MAX(0,inputs!$B$31*(AB1516-inputs!$B$30)))</f>
        <v>114084.05499999996</v>
      </c>
      <c r="AD1516" s="26">
        <f>IF(inputs!$B$27="YES",MAX(0,inputs!$B$31*(AB1516-inputs!$B$30)),0)</f>
        <v>0</v>
      </c>
      <c r="AE1516" s="3">
        <f t="shared" si="308"/>
        <v>63987.05</v>
      </c>
      <c r="AF1516" s="1">
        <f t="shared" si="311"/>
        <v>0.47</v>
      </c>
      <c r="AG1516" s="8">
        <f t="shared" si="309"/>
        <v>87412.95</v>
      </c>
    </row>
    <row r="1517" spans="1:33" x14ac:dyDescent="0.2">
      <c r="A1517" s="11">
        <f t="shared" si="310"/>
        <v>151500</v>
      </c>
      <c r="B1517" s="15">
        <f>inputs!$C$3-MAX(0,MIN((calculations!A1517-inputs!$B$8)*0.5,inputs!$C$3))+IF(AND(inputs!$B$23="YES",A1517&lt;=inputs!$B$25),inputs!$B$24,0)</f>
        <v>0</v>
      </c>
      <c r="C1517" s="15">
        <f>MAX(0,MIN(A1517-B1517,inputs!$C$4)*inputs!$B$3)</f>
        <v>7540.2000000000007</v>
      </c>
      <c r="D1517" s="16">
        <f>MAX(0,(MIN(A1517,inputs!$C$5)-(inputs!$C$4+B1517))*inputs!$B$4)</f>
        <v>34975.599999999999</v>
      </c>
      <c r="E1517" s="16">
        <f>MAX(0, (calculations!A1517-inputs!$C$5)*inputs!$B$5)</f>
        <v>11862</v>
      </c>
      <c r="F1517" s="19">
        <f>MAX(0,inputs!$B$13*(MIN(calculations!A1517,inputs!$C$14)-inputs!$C$13))+MAX(0,inputs!$B$14*(calculations!A1517-inputs!$C$14))</f>
        <v>7019.85</v>
      </c>
      <c r="G1517" s="22">
        <f>MAX(MIN((calculations!A1517-inputs!$B$21)/10000,100%),0) * inputs!$B$18</f>
        <v>2636.4</v>
      </c>
      <c r="H1517" s="22">
        <f>IF(AND(inputs!$B$35="YES", calculations!A1517&gt;=inputs!$B$36,calculations!A1517&lt;inputs!$B$37),inputs!$B$38*MIN(2,inputs!$B$17),0)</f>
        <v>0</v>
      </c>
      <c r="I1517" s="25">
        <f>MIN(inputs!$B$32,A1517)</f>
        <v>20000</v>
      </c>
      <c r="J1517" s="25">
        <f>inputs!$B$29*(1+inputs!$B$33)-MAX(0,inputs!$B$31*(I1517-inputs!$B$30))</f>
        <v>46486.999999999993</v>
      </c>
      <c r="K1517" s="26">
        <f t="shared" si="299"/>
        <v>20000</v>
      </c>
      <c r="L1517" s="25">
        <f>MAX(0,J1517*(1+inputs!$B$33)-MAX(0,inputs!$B$31*(K1517-inputs!$B$30)))</f>
        <v>47184.304999999986</v>
      </c>
      <c r="M1517" s="26">
        <f t="shared" si="300"/>
        <v>34611.111111111109</v>
      </c>
      <c r="N1517" s="25">
        <f>MAX(0,L1517*(1+inputs!$B$33)-MAX(0,inputs!$B$31*(M1517-inputs!$B$30)))</f>
        <v>46593.629574999977</v>
      </c>
      <c r="O1517" s="26">
        <f t="shared" si="301"/>
        <v>49222.222222222219</v>
      </c>
      <c r="P1517" s="25">
        <f>MAX(0,N1517*(1+inputs!$B$33)-MAX(0,inputs!$B$31*(O1517-inputs!$B$30)))</f>
        <v>44679.094018624972</v>
      </c>
      <c r="Q1517" s="26">
        <f t="shared" si="302"/>
        <v>63833.333333333336</v>
      </c>
      <c r="R1517" s="25">
        <f>MAX(0,P1517*(1+inputs!$B$33)-MAX(0,inputs!$B$31*(Q1517-inputs!$B$30)))</f>
        <v>41420.840428904339</v>
      </c>
      <c r="S1517" s="26">
        <f t="shared" si="303"/>
        <v>78444.444444444438</v>
      </c>
      <c r="T1517" s="25">
        <f>MAX(0,R1517*(1+inputs!$B$33)-MAX(0,inputs!$B$31*(S1517-inputs!$B$30)))</f>
        <v>36798.713035337896</v>
      </c>
      <c r="U1517" s="26">
        <f t="shared" si="304"/>
        <v>93055.555555555562</v>
      </c>
      <c r="V1517" s="25">
        <f>MAX(0,T1517*(1+inputs!$B$33)-MAX(0,inputs!$B$31*(U1517-inputs!$B$30)))</f>
        <v>30792.25373086796</v>
      </c>
      <c r="W1517" s="26">
        <f t="shared" si="305"/>
        <v>107666.66666666667</v>
      </c>
      <c r="X1517" s="25">
        <f>MAX(0,V1517*(1+inputs!$B$33)-MAX(0,inputs!$B$31*(W1517-inputs!$B$30)))</f>
        <v>23380.69753683098</v>
      </c>
      <c r="Y1517" s="26">
        <f t="shared" si="306"/>
        <v>122277.77777777778</v>
      </c>
      <c r="Z1517" s="25">
        <f>MAX(0,X1517*(1+inputs!$B$33)-MAX(0,inputs!$B$31*(Y1517-inputs!$B$30)))</f>
        <v>14542.967999883442</v>
      </c>
      <c r="AA1517" s="25">
        <f>MAX(0,Y1517*(1+inputs!$B$33)-MAX(0,inputs!$B$31*(Z1517-inputs!$B$30)))</f>
        <v>124111.94444444444</v>
      </c>
      <c r="AB1517" s="26">
        <f t="shared" si="307"/>
        <v>151500</v>
      </c>
      <c r="AC1517" s="25">
        <f>MAX(0,AA1517*(1+inputs!$B$33)-MAX(0,inputs!$B$31*(AB1517-inputs!$B$30)))</f>
        <v>114155.18361111109</v>
      </c>
      <c r="AD1517" s="26">
        <f>IF(inputs!$B$27="YES",MAX(0,inputs!$B$31*(AB1517-inputs!$B$30)),0)</f>
        <v>0</v>
      </c>
      <c r="AE1517" s="3">
        <f t="shared" si="308"/>
        <v>64034.05</v>
      </c>
      <c r="AF1517" s="1">
        <f t="shared" si="311"/>
        <v>0.47</v>
      </c>
      <c r="AG1517" s="8">
        <f t="shared" si="309"/>
        <v>87465.95</v>
      </c>
    </row>
    <row r="1518" spans="1:33" x14ac:dyDescent="0.2">
      <c r="A1518" s="11">
        <f t="shared" si="310"/>
        <v>151600</v>
      </c>
      <c r="B1518" s="15">
        <f>inputs!$C$3-MAX(0,MIN((calculations!A1518-inputs!$B$8)*0.5,inputs!$C$3))+IF(AND(inputs!$B$23="YES",A1518&lt;=inputs!$B$25),inputs!$B$24,0)</f>
        <v>0</v>
      </c>
      <c r="C1518" s="15">
        <f>MAX(0,MIN(A1518-B1518,inputs!$C$4)*inputs!$B$3)</f>
        <v>7540.2000000000007</v>
      </c>
      <c r="D1518" s="16">
        <f>MAX(0,(MIN(A1518,inputs!$C$5)-(inputs!$C$4+B1518))*inputs!$B$4)</f>
        <v>34975.599999999999</v>
      </c>
      <c r="E1518" s="16">
        <f>MAX(0, (calculations!A1518-inputs!$C$5)*inputs!$B$5)</f>
        <v>11907</v>
      </c>
      <c r="F1518" s="19">
        <f>MAX(0,inputs!$B$13*(MIN(calculations!A1518,inputs!$C$14)-inputs!$C$13))+MAX(0,inputs!$B$14*(calculations!A1518-inputs!$C$14))</f>
        <v>7021.85</v>
      </c>
      <c r="G1518" s="22">
        <f>MAX(MIN((calculations!A1518-inputs!$B$21)/10000,100%),0) * inputs!$B$18</f>
        <v>2636.4</v>
      </c>
      <c r="H1518" s="22">
        <f>IF(AND(inputs!$B$35="YES", calculations!A1518&gt;=inputs!$B$36,calculations!A1518&lt;inputs!$B$37),inputs!$B$38*MIN(2,inputs!$B$17),0)</f>
        <v>0</v>
      </c>
      <c r="I1518" s="25">
        <f>MIN(inputs!$B$32,A1518)</f>
        <v>20000</v>
      </c>
      <c r="J1518" s="25">
        <f>inputs!$B$29*(1+inputs!$B$33)-MAX(0,inputs!$B$31*(I1518-inputs!$B$30))</f>
        <v>46486.999999999993</v>
      </c>
      <c r="K1518" s="26">
        <f t="shared" si="299"/>
        <v>20000</v>
      </c>
      <c r="L1518" s="25">
        <f>MAX(0,J1518*(1+inputs!$B$33)-MAX(0,inputs!$B$31*(K1518-inputs!$B$30)))</f>
        <v>47184.304999999986</v>
      </c>
      <c r="M1518" s="26">
        <f t="shared" si="300"/>
        <v>34622.222222222219</v>
      </c>
      <c r="N1518" s="25">
        <f>MAX(0,L1518*(1+inputs!$B$33)-MAX(0,inputs!$B$31*(M1518-inputs!$B$30)))</f>
        <v>46592.629574999977</v>
      </c>
      <c r="O1518" s="26">
        <f t="shared" si="301"/>
        <v>49244.444444444445</v>
      </c>
      <c r="P1518" s="25">
        <f>MAX(0,N1518*(1+inputs!$B$33)-MAX(0,inputs!$B$31*(O1518-inputs!$B$30)))</f>
        <v>44676.079018624972</v>
      </c>
      <c r="Q1518" s="26">
        <f t="shared" si="302"/>
        <v>63866.666666666664</v>
      </c>
      <c r="R1518" s="25">
        <f>MAX(0,P1518*(1+inputs!$B$33)-MAX(0,inputs!$B$31*(Q1518-inputs!$B$30)))</f>
        <v>41414.780203904338</v>
      </c>
      <c r="S1518" s="26">
        <f t="shared" si="303"/>
        <v>78488.888888888891</v>
      </c>
      <c r="T1518" s="25">
        <f>MAX(0,R1518*(1+inputs!$B$33)-MAX(0,inputs!$B$31*(S1518-inputs!$B$30)))</f>
        <v>36788.561906962896</v>
      </c>
      <c r="U1518" s="26">
        <f t="shared" si="304"/>
        <v>93111.111111111109</v>
      </c>
      <c r="V1518" s="25">
        <f>MAX(0,T1518*(1+inputs!$B$33)-MAX(0,inputs!$B$31*(U1518-inputs!$B$30)))</f>
        <v>30776.950335567333</v>
      </c>
      <c r="W1518" s="26">
        <f t="shared" si="305"/>
        <v>107733.33333333333</v>
      </c>
      <c r="X1518" s="25">
        <f>MAX(0,V1518*(1+inputs!$B$33)-MAX(0,inputs!$B$31*(W1518-inputs!$B$30)))</f>
        <v>23359.164590600842</v>
      </c>
      <c r="Y1518" s="26">
        <f t="shared" si="306"/>
        <v>122355.55555555556</v>
      </c>
      <c r="Z1518" s="25">
        <f>MAX(0,X1518*(1+inputs!$B$33)-MAX(0,inputs!$B$31*(Y1518-inputs!$B$30)))</f>
        <v>14514.112059459852</v>
      </c>
      <c r="AA1518" s="25">
        <f>MAX(0,Y1518*(1+inputs!$B$33)-MAX(0,inputs!$B$31*(Z1518-inputs!$B$30)))</f>
        <v>124190.88888888889</v>
      </c>
      <c r="AB1518" s="26">
        <f t="shared" si="307"/>
        <v>151600</v>
      </c>
      <c r="AC1518" s="25">
        <f>MAX(0,AA1518*(1+inputs!$B$33)-MAX(0,inputs!$B$31*(AB1518-inputs!$B$30)))</f>
        <v>114226.31222222222</v>
      </c>
      <c r="AD1518" s="26">
        <f>IF(inputs!$B$27="YES",MAX(0,inputs!$B$31*(AB1518-inputs!$B$30)),0)</f>
        <v>0</v>
      </c>
      <c r="AE1518" s="3">
        <f t="shared" si="308"/>
        <v>64081.05</v>
      </c>
      <c r="AF1518" s="1">
        <f t="shared" si="311"/>
        <v>0.47</v>
      </c>
      <c r="AG1518" s="8">
        <f t="shared" si="309"/>
        <v>87518.95</v>
      </c>
    </row>
    <row r="1519" spans="1:33" x14ac:dyDescent="0.2">
      <c r="A1519" s="11">
        <f t="shared" si="310"/>
        <v>151700</v>
      </c>
      <c r="B1519" s="15">
        <f>inputs!$C$3-MAX(0,MIN((calculations!A1519-inputs!$B$8)*0.5,inputs!$C$3))+IF(AND(inputs!$B$23="YES",A1519&lt;=inputs!$B$25),inputs!$B$24,0)</f>
        <v>0</v>
      </c>
      <c r="C1519" s="15">
        <f>MAX(0,MIN(A1519-B1519,inputs!$C$4)*inputs!$B$3)</f>
        <v>7540.2000000000007</v>
      </c>
      <c r="D1519" s="16">
        <f>MAX(0,(MIN(A1519,inputs!$C$5)-(inputs!$C$4+B1519))*inputs!$B$4)</f>
        <v>34975.599999999999</v>
      </c>
      <c r="E1519" s="16">
        <f>MAX(0, (calculations!A1519-inputs!$C$5)*inputs!$B$5)</f>
        <v>11952</v>
      </c>
      <c r="F1519" s="19">
        <f>MAX(0,inputs!$B$13*(MIN(calculations!A1519,inputs!$C$14)-inputs!$C$13))+MAX(0,inputs!$B$14*(calculations!A1519-inputs!$C$14))</f>
        <v>7023.85</v>
      </c>
      <c r="G1519" s="22">
        <f>MAX(MIN((calculations!A1519-inputs!$B$21)/10000,100%),0) * inputs!$B$18</f>
        <v>2636.4</v>
      </c>
      <c r="H1519" s="22">
        <f>IF(AND(inputs!$B$35="YES", calculations!A1519&gt;=inputs!$B$36,calculations!A1519&lt;inputs!$B$37),inputs!$B$38*MIN(2,inputs!$B$17),0)</f>
        <v>0</v>
      </c>
      <c r="I1519" s="25">
        <f>MIN(inputs!$B$32,A1519)</f>
        <v>20000</v>
      </c>
      <c r="J1519" s="25">
        <f>inputs!$B$29*(1+inputs!$B$33)-MAX(0,inputs!$B$31*(I1519-inputs!$B$30))</f>
        <v>46486.999999999993</v>
      </c>
      <c r="K1519" s="26">
        <f t="shared" si="299"/>
        <v>20000</v>
      </c>
      <c r="L1519" s="25">
        <f>MAX(0,J1519*(1+inputs!$B$33)-MAX(0,inputs!$B$31*(K1519-inputs!$B$30)))</f>
        <v>47184.304999999986</v>
      </c>
      <c r="M1519" s="26">
        <f t="shared" si="300"/>
        <v>34633.333333333336</v>
      </c>
      <c r="N1519" s="25">
        <f>MAX(0,L1519*(1+inputs!$B$33)-MAX(0,inputs!$B$31*(M1519-inputs!$B$30)))</f>
        <v>46591.629574999977</v>
      </c>
      <c r="O1519" s="26">
        <f t="shared" si="301"/>
        <v>49266.666666666672</v>
      </c>
      <c r="P1519" s="25">
        <f>MAX(0,N1519*(1+inputs!$B$33)-MAX(0,inputs!$B$31*(O1519-inputs!$B$30)))</f>
        <v>44673.064018624973</v>
      </c>
      <c r="Q1519" s="26">
        <f t="shared" si="302"/>
        <v>63900</v>
      </c>
      <c r="R1519" s="25">
        <f>MAX(0,P1519*(1+inputs!$B$33)-MAX(0,inputs!$B$31*(Q1519-inputs!$B$30)))</f>
        <v>41408.719978904344</v>
      </c>
      <c r="S1519" s="26">
        <f t="shared" si="303"/>
        <v>78533.333333333343</v>
      </c>
      <c r="T1519" s="25">
        <f>MAX(0,R1519*(1+inputs!$B$33)-MAX(0,inputs!$B$31*(S1519-inputs!$B$30)))</f>
        <v>36778.410778587902</v>
      </c>
      <c r="U1519" s="26">
        <f t="shared" si="304"/>
        <v>93166.666666666672</v>
      </c>
      <c r="V1519" s="25">
        <f>MAX(0,T1519*(1+inputs!$B$33)-MAX(0,inputs!$B$31*(U1519-inputs!$B$30)))</f>
        <v>30761.646940266714</v>
      </c>
      <c r="W1519" s="26">
        <f t="shared" si="305"/>
        <v>107800</v>
      </c>
      <c r="X1519" s="25">
        <f>MAX(0,V1519*(1+inputs!$B$33)-MAX(0,inputs!$B$31*(W1519-inputs!$B$30)))</f>
        <v>23337.631644370711</v>
      </c>
      <c r="Y1519" s="26">
        <f t="shared" si="306"/>
        <v>122433.33333333333</v>
      </c>
      <c r="Z1519" s="25">
        <f>MAX(0,X1519*(1+inputs!$B$33)-MAX(0,inputs!$B$31*(Y1519-inputs!$B$30)))</f>
        <v>14485.256119036272</v>
      </c>
      <c r="AA1519" s="25">
        <f>MAX(0,Y1519*(1+inputs!$B$33)-MAX(0,inputs!$B$31*(Z1519-inputs!$B$30)))</f>
        <v>124269.83333333331</v>
      </c>
      <c r="AB1519" s="26">
        <f t="shared" si="307"/>
        <v>151700</v>
      </c>
      <c r="AC1519" s="25">
        <f>MAX(0,AA1519*(1+inputs!$B$33)-MAX(0,inputs!$B$31*(AB1519-inputs!$B$30)))</f>
        <v>114297.4408333333</v>
      </c>
      <c r="AD1519" s="26">
        <f>IF(inputs!$B$27="YES",MAX(0,inputs!$B$31*(AB1519-inputs!$B$30)),0)</f>
        <v>0</v>
      </c>
      <c r="AE1519" s="3">
        <f t="shared" si="308"/>
        <v>64128.05</v>
      </c>
      <c r="AF1519" s="1">
        <f t="shared" si="311"/>
        <v>0.47</v>
      </c>
      <c r="AG1519" s="8">
        <f t="shared" si="309"/>
        <v>87571.95</v>
      </c>
    </row>
    <row r="1520" spans="1:33" x14ac:dyDescent="0.2">
      <c r="A1520" s="11">
        <f t="shared" si="310"/>
        <v>151800</v>
      </c>
      <c r="B1520" s="15">
        <f>inputs!$C$3-MAX(0,MIN((calculations!A1520-inputs!$B$8)*0.5,inputs!$C$3))+IF(AND(inputs!$B$23="YES",A1520&lt;=inputs!$B$25),inputs!$B$24,0)</f>
        <v>0</v>
      </c>
      <c r="C1520" s="15">
        <f>MAX(0,MIN(A1520-B1520,inputs!$C$4)*inputs!$B$3)</f>
        <v>7540.2000000000007</v>
      </c>
      <c r="D1520" s="16">
        <f>MAX(0,(MIN(A1520,inputs!$C$5)-(inputs!$C$4+B1520))*inputs!$B$4)</f>
        <v>34975.599999999999</v>
      </c>
      <c r="E1520" s="16">
        <f>MAX(0, (calculations!A1520-inputs!$C$5)*inputs!$B$5)</f>
        <v>11997</v>
      </c>
      <c r="F1520" s="19">
        <f>MAX(0,inputs!$B$13*(MIN(calculations!A1520,inputs!$C$14)-inputs!$C$13))+MAX(0,inputs!$B$14*(calculations!A1520-inputs!$C$14))</f>
        <v>7025.85</v>
      </c>
      <c r="G1520" s="22">
        <f>MAX(MIN((calculations!A1520-inputs!$B$21)/10000,100%),0) * inputs!$B$18</f>
        <v>2636.4</v>
      </c>
      <c r="H1520" s="22">
        <f>IF(AND(inputs!$B$35="YES", calculations!A1520&gt;=inputs!$B$36,calculations!A1520&lt;inputs!$B$37),inputs!$B$38*MIN(2,inputs!$B$17),0)</f>
        <v>0</v>
      </c>
      <c r="I1520" s="25">
        <f>MIN(inputs!$B$32,A1520)</f>
        <v>20000</v>
      </c>
      <c r="J1520" s="25">
        <f>inputs!$B$29*(1+inputs!$B$33)-MAX(0,inputs!$B$31*(I1520-inputs!$B$30))</f>
        <v>46486.999999999993</v>
      </c>
      <c r="K1520" s="26">
        <f t="shared" si="299"/>
        <v>20000</v>
      </c>
      <c r="L1520" s="25">
        <f>MAX(0,J1520*(1+inputs!$B$33)-MAX(0,inputs!$B$31*(K1520-inputs!$B$30)))</f>
        <v>47184.304999999986</v>
      </c>
      <c r="M1520" s="26">
        <f t="shared" si="300"/>
        <v>34644.444444444445</v>
      </c>
      <c r="N1520" s="25">
        <f>MAX(0,L1520*(1+inputs!$B$33)-MAX(0,inputs!$B$31*(M1520-inputs!$B$30)))</f>
        <v>46590.629574999977</v>
      </c>
      <c r="O1520" s="26">
        <f t="shared" si="301"/>
        <v>49288.888888888891</v>
      </c>
      <c r="P1520" s="25">
        <f>MAX(0,N1520*(1+inputs!$B$33)-MAX(0,inputs!$B$31*(O1520-inputs!$B$30)))</f>
        <v>44670.049018624974</v>
      </c>
      <c r="Q1520" s="26">
        <f t="shared" si="302"/>
        <v>63933.333333333336</v>
      </c>
      <c r="R1520" s="25">
        <f>MAX(0,P1520*(1+inputs!$B$33)-MAX(0,inputs!$B$31*(Q1520-inputs!$B$30)))</f>
        <v>41402.659753904343</v>
      </c>
      <c r="S1520" s="26">
        <f t="shared" si="303"/>
        <v>78577.777777777781</v>
      </c>
      <c r="T1520" s="25">
        <f>MAX(0,R1520*(1+inputs!$B$33)-MAX(0,inputs!$B$31*(S1520-inputs!$B$30)))</f>
        <v>36768.259650212902</v>
      </c>
      <c r="U1520" s="26">
        <f t="shared" si="304"/>
        <v>93222.222222222219</v>
      </c>
      <c r="V1520" s="25">
        <f>MAX(0,T1520*(1+inputs!$B$33)-MAX(0,inputs!$B$31*(U1520-inputs!$B$30)))</f>
        <v>30746.343544966094</v>
      </c>
      <c r="W1520" s="26">
        <f t="shared" si="305"/>
        <v>107866.66666666667</v>
      </c>
      <c r="X1520" s="25">
        <f>MAX(0,V1520*(1+inputs!$B$33)-MAX(0,inputs!$B$31*(W1520-inputs!$B$30)))</f>
        <v>23316.09869814058</v>
      </c>
      <c r="Y1520" s="26">
        <f t="shared" si="306"/>
        <v>122511.11111111111</v>
      </c>
      <c r="Z1520" s="25">
        <f>MAX(0,X1520*(1+inputs!$B$33)-MAX(0,inputs!$B$31*(Y1520-inputs!$B$30)))</f>
        <v>14456.400178612686</v>
      </c>
      <c r="AA1520" s="25">
        <f>MAX(0,Y1520*(1+inputs!$B$33)-MAX(0,inputs!$B$31*(Z1520-inputs!$B$30)))</f>
        <v>124348.77777777777</v>
      </c>
      <c r="AB1520" s="26">
        <f t="shared" si="307"/>
        <v>151800</v>
      </c>
      <c r="AC1520" s="25">
        <f>MAX(0,AA1520*(1+inputs!$B$33)-MAX(0,inputs!$B$31*(AB1520-inputs!$B$30)))</f>
        <v>114368.56944444442</v>
      </c>
      <c r="AD1520" s="26">
        <f>IF(inputs!$B$27="YES",MAX(0,inputs!$B$31*(AB1520-inputs!$B$30)),0)</f>
        <v>0</v>
      </c>
      <c r="AE1520" s="3">
        <f t="shared" si="308"/>
        <v>64175.05</v>
      </c>
      <c r="AF1520" s="1">
        <f t="shared" si="311"/>
        <v>0.47</v>
      </c>
      <c r="AG1520" s="8">
        <f t="shared" si="309"/>
        <v>87624.95</v>
      </c>
    </row>
    <row r="1521" spans="1:33" x14ac:dyDescent="0.2">
      <c r="A1521" s="11">
        <f t="shared" si="310"/>
        <v>151900</v>
      </c>
      <c r="B1521" s="15">
        <f>inputs!$C$3-MAX(0,MIN((calculations!A1521-inputs!$B$8)*0.5,inputs!$C$3))+IF(AND(inputs!$B$23="YES",A1521&lt;=inputs!$B$25),inputs!$B$24,0)</f>
        <v>0</v>
      </c>
      <c r="C1521" s="15">
        <f>MAX(0,MIN(A1521-B1521,inputs!$C$4)*inputs!$B$3)</f>
        <v>7540.2000000000007</v>
      </c>
      <c r="D1521" s="16">
        <f>MAX(0,(MIN(A1521,inputs!$C$5)-(inputs!$C$4+B1521))*inputs!$B$4)</f>
        <v>34975.599999999999</v>
      </c>
      <c r="E1521" s="16">
        <f>MAX(0, (calculations!A1521-inputs!$C$5)*inputs!$B$5)</f>
        <v>12042</v>
      </c>
      <c r="F1521" s="19">
        <f>MAX(0,inputs!$B$13*(MIN(calculations!A1521,inputs!$C$14)-inputs!$C$13))+MAX(0,inputs!$B$14*(calculations!A1521-inputs!$C$14))</f>
        <v>7027.85</v>
      </c>
      <c r="G1521" s="22">
        <f>MAX(MIN((calculations!A1521-inputs!$B$21)/10000,100%),0) * inputs!$B$18</f>
        <v>2636.4</v>
      </c>
      <c r="H1521" s="22">
        <f>IF(AND(inputs!$B$35="YES", calculations!A1521&gt;=inputs!$B$36,calculations!A1521&lt;inputs!$B$37),inputs!$B$38*MIN(2,inputs!$B$17),0)</f>
        <v>0</v>
      </c>
      <c r="I1521" s="25">
        <f>MIN(inputs!$B$32,A1521)</f>
        <v>20000</v>
      </c>
      <c r="J1521" s="25">
        <f>inputs!$B$29*(1+inputs!$B$33)-MAX(0,inputs!$B$31*(I1521-inputs!$B$30))</f>
        <v>46486.999999999993</v>
      </c>
      <c r="K1521" s="26">
        <f t="shared" si="299"/>
        <v>20000</v>
      </c>
      <c r="L1521" s="25">
        <f>MAX(0,J1521*(1+inputs!$B$33)-MAX(0,inputs!$B$31*(K1521-inputs!$B$30)))</f>
        <v>47184.304999999986</v>
      </c>
      <c r="M1521" s="26">
        <f t="shared" si="300"/>
        <v>34655.555555555555</v>
      </c>
      <c r="N1521" s="25">
        <f>MAX(0,L1521*(1+inputs!$B$33)-MAX(0,inputs!$B$31*(M1521-inputs!$B$30)))</f>
        <v>46589.629574999977</v>
      </c>
      <c r="O1521" s="26">
        <f t="shared" si="301"/>
        <v>49311.111111111109</v>
      </c>
      <c r="P1521" s="25">
        <f>MAX(0,N1521*(1+inputs!$B$33)-MAX(0,inputs!$B$31*(O1521-inputs!$B$30)))</f>
        <v>44667.034018624967</v>
      </c>
      <c r="Q1521" s="26">
        <f t="shared" si="302"/>
        <v>63966.666666666664</v>
      </c>
      <c r="R1521" s="25">
        <f>MAX(0,P1521*(1+inputs!$B$33)-MAX(0,inputs!$B$31*(Q1521-inputs!$B$30)))</f>
        <v>41396.599528904335</v>
      </c>
      <c r="S1521" s="26">
        <f t="shared" si="303"/>
        <v>78622.222222222219</v>
      </c>
      <c r="T1521" s="25">
        <f>MAX(0,R1521*(1+inputs!$B$33)-MAX(0,inputs!$B$31*(S1521-inputs!$B$30)))</f>
        <v>36758.108521837894</v>
      </c>
      <c r="U1521" s="26">
        <f t="shared" si="304"/>
        <v>93277.777777777781</v>
      </c>
      <c r="V1521" s="25">
        <f>MAX(0,T1521*(1+inputs!$B$33)-MAX(0,inputs!$B$31*(U1521-inputs!$B$30)))</f>
        <v>30731.040149665463</v>
      </c>
      <c r="W1521" s="26">
        <f t="shared" si="305"/>
        <v>107933.33333333333</v>
      </c>
      <c r="X1521" s="25">
        <f>MAX(0,V1521*(1+inputs!$B$33)-MAX(0,inputs!$B$31*(W1521-inputs!$B$30)))</f>
        <v>23294.565751910442</v>
      </c>
      <c r="Y1521" s="26">
        <f t="shared" si="306"/>
        <v>122588.88888888889</v>
      </c>
      <c r="Z1521" s="25">
        <f>MAX(0,X1521*(1+inputs!$B$33)-MAX(0,inputs!$B$31*(Y1521-inputs!$B$30)))</f>
        <v>14427.544238189095</v>
      </c>
      <c r="AA1521" s="25">
        <f>MAX(0,Y1521*(1+inputs!$B$33)-MAX(0,inputs!$B$31*(Z1521-inputs!$B$30)))</f>
        <v>124427.72222222222</v>
      </c>
      <c r="AB1521" s="26">
        <f t="shared" si="307"/>
        <v>151900</v>
      </c>
      <c r="AC1521" s="25">
        <f>MAX(0,AA1521*(1+inputs!$B$33)-MAX(0,inputs!$B$31*(AB1521-inputs!$B$30)))</f>
        <v>114439.69805555553</v>
      </c>
      <c r="AD1521" s="26">
        <f>IF(inputs!$B$27="YES",MAX(0,inputs!$B$31*(AB1521-inputs!$B$30)),0)</f>
        <v>0</v>
      </c>
      <c r="AE1521" s="3">
        <f t="shared" si="308"/>
        <v>64222.05</v>
      </c>
      <c r="AF1521" s="1">
        <f t="shared" si="311"/>
        <v>0.47</v>
      </c>
      <c r="AG1521" s="8">
        <f t="shared" si="309"/>
        <v>87677.95</v>
      </c>
    </row>
    <row r="1522" spans="1:33" x14ac:dyDescent="0.2">
      <c r="A1522" s="11">
        <f t="shared" si="310"/>
        <v>152000</v>
      </c>
      <c r="B1522" s="15">
        <f>inputs!$C$3-MAX(0,MIN((calculations!A1522-inputs!$B$8)*0.5,inputs!$C$3))+IF(AND(inputs!$B$23="YES",A1522&lt;=inputs!$B$25),inputs!$B$24,0)</f>
        <v>0</v>
      </c>
      <c r="C1522" s="15">
        <f>MAX(0,MIN(A1522-B1522,inputs!$C$4)*inputs!$B$3)</f>
        <v>7540.2000000000007</v>
      </c>
      <c r="D1522" s="16">
        <f>MAX(0,(MIN(A1522,inputs!$C$5)-(inputs!$C$4+B1522))*inputs!$B$4)</f>
        <v>34975.599999999999</v>
      </c>
      <c r="E1522" s="16">
        <f>MAX(0, (calculations!A1522-inputs!$C$5)*inputs!$B$5)</f>
        <v>12087</v>
      </c>
      <c r="F1522" s="19">
        <f>MAX(0,inputs!$B$13*(MIN(calculations!A1522,inputs!$C$14)-inputs!$C$13))+MAX(0,inputs!$B$14*(calculations!A1522-inputs!$C$14))</f>
        <v>7029.85</v>
      </c>
      <c r="G1522" s="22">
        <f>MAX(MIN((calculations!A1522-inputs!$B$21)/10000,100%),0) * inputs!$B$18</f>
        <v>2636.4</v>
      </c>
      <c r="H1522" s="22">
        <f>IF(AND(inputs!$B$35="YES", calculations!A1522&gt;=inputs!$B$36,calculations!A1522&lt;inputs!$B$37),inputs!$B$38*MIN(2,inputs!$B$17),0)</f>
        <v>0</v>
      </c>
      <c r="I1522" s="25">
        <f>MIN(inputs!$B$32,A1522)</f>
        <v>20000</v>
      </c>
      <c r="J1522" s="25">
        <f>inputs!$B$29*(1+inputs!$B$33)-MAX(0,inputs!$B$31*(I1522-inputs!$B$30))</f>
        <v>46486.999999999993</v>
      </c>
      <c r="K1522" s="26">
        <f t="shared" si="299"/>
        <v>20000</v>
      </c>
      <c r="L1522" s="25">
        <f>MAX(0,J1522*(1+inputs!$B$33)-MAX(0,inputs!$B$31*(K1522-inputs!$B$30)))</f>
        <v>47184.304999999986</v>
      </c>
      <c r="M1522" s="26">
        <f t="shared" si="300"/>
        <v>34666.666666666664</v>
      </c>
      <c r="N1522" s="25">
        <f>MAX(0,L1522*(1+inputs!$B$33)-MAX(0,inputs!$B$31*(M1522-inputs!$B$30)))</f>
        <v>46588.629574999977</v>
      </c>
      <c r="O1522" s="26">
        <f t="shared" si="301"/>
        <v>49333.333333333328</v>
      </c>
      <c r="P1522" s="25">
        <f>MAX(0,N1522*(1+inputs!$B$33)-MAX(0,inputs!$B$31*(O1522-inputs!$B$30)))</f>
        <v>44664.019018624967</v>
      </c>
      <c r="Q1522" s="26">
        <f t="shared" si="302"/>
        <v>64000</v>
      </c>
      <c r="R1522" s="25">
        <f>MAX(0,P1522*(1+inputs!$B$33)-MAX(0,inputs!$B$31*(Q1522-inputs!$B$30)))</f>
        <v>41390.539303904334</v>
      </c>
      <c r="S1522" s="26">
        <f t="shared" si="303"/>
        <v>78666.666666666657</v>
      </c>
      <c r="T1522" s="25">
        <f>MAX(0,R1522*(1+inputs!$B$33)-MAX(0,inputs!$B$31*(S1522-inputs!$B$30)))</f>
        <v>36747.957393462901</v>
      </c>
      <c r="U1522" s="26">
        <f t="shared" si="304"/>
        <v>93333.333333333328</v>
      </c>
      <c r="V1522" s="25">
        <f>MAX(0,T1522*(1+inputs!$B$33)-MAX(0,inputs!$B$31*(U1522-inputs!$B$30)))</f>
        <v>30715.73675436484</v>
      </c>
      <c r="W1522" s="26">
        <f t="shared" si="305"/>
        <v>108000</v>
      </c>
      <c r="X1522" s="25">
        <f>MAX(0,V1522*(1+inputs!$B$33)-MAX(0,inputs!$B$31*(W1522-inputs!$B$30)))</f>
        <v>23273.032805680312</v>
      </c>
      <c r="Y1522" s="26">
        <f t="shared" si="306"/>
        <v>122666.66666666667</v>
      </c>
      <c r="Z1522" s="25">
        <f>MAX(0,X1522*(1+inputs!$B$33)-MAX(0,inputs!$B$31*(Y1522-inputs!$B$30)))</f>
        <v>14398.688297765513</v>
      </c>
      <c r="AA1522" s="25">
        <f>MAX(0,Y1522*(1+inputs!$B$33)-MAX(0,inputs!$B$31*(Z1522-inputs!$B$30)))</f>
        <v>124506.66666666666</v>
      </c>
      <c r="AB1522" s="26">
        <f t="shared" si="307"/>
        <v>152000</v>
      </c>
      <c r="AC1522" s="25">
        <f>MAX(0,AA1522*(1+inputs!$B$33)-MAX(0,inputs!$B$31*(AB1522-inputs!$B$30)))</f>
        <v>114510.82666666665</v>
      </c>
      <c r="AD1522" s="26">
        <f>IF(inputs!$B$27="YES",MAX(0,inputs!$B$31*(AB1522-inputs!$B$30)),0)</f>
        <v>0</v>
      </c>
      <c r="AE1522" s="3">
        <f t="shared" si="308"/>
        <v>64269.05</v>
      </c>
      <c r="AF1522" s="1">
        <f t="shared" si="311"/>
        <v>0.47</v>
      </c>
      <c r="AG1522" s="8">
        <f t="shared" si="309"/>
        <v>87730.95</v>
      </c>
    </row>
    <row r="1523" spans="1:33" x14ac:dyDescent="0.2">
      <c r="A1523" s="11">
        <f t="shared" si="310"/>
        <v>152100</v>
      </c>
      <c r="B1523" s="15">
        <f>inputs!$C$3-MAX(0,MIN((calculations!A1523-inputs!$B$8)*0.5,inputs!$C$3))+IF(AND(inputs!$B$23="YES",A1523&lt;=inputs!$B$25),inputs!$B$24,0)</f>
        <v>0</v>
      </c>
      <c r="C1523" s="15">
        <f>MAX(0,MIN(A1523-B1523,inputs!$C$4)*inputs!$B$3)</f>
        <v>7540.2000000000007</v>
      </c>
      <c r="D1523" s="16">
        <f>MAX(0,(MIN(A1523,inputs!$C$5)-(inputs!$C$4+B1523))*inputs!$B$4)</f>
        <v>34975.599999999999</v>
      </c>
      <c r="E1523" s="16">
        <f>MAX(0, (calculations!A1523-inputs!$C$5)*inputs!$B$5)</f>
        <v>12132</v>
      </c>
      <c r="F1523" s="19">
        <f>MAX(0,inputs!$B$13*(MIN(calculations!A1523,inputs!$C$14)-inputs!$C$13))+MAX(0,inputs!$B$14*(calculations!A1523-inputs!$C$14))</f>
        <v>7031.85</v>
      </c>
      <c r="G1523" s="22">
        <f>MAX(MIN((calculations!A1523-inputs!$B$21)/10000,100%),0) * inputs!$B$18</f>
        <v>2636.4</v>
      </c>
      <c r="H1523" s="22">
        <f>IF(AND(inputs!$B$35="YES", calculations!A1523&gt;=inputs!$B$36,calculations!A1523&lt;inputs!$B$37),inputs!$B$38*MIN(2,inputs!$B$17),0)</f>
        <v>0</v>
      </c>
      <c r="I1523" s="25">
        <f>MIN(inputs!$B$32,A1523)</f>
        <v>20000</v>
      </c>
      <c r="J1523" s="25">
        <f>inputs!$B$29*(1+inputs!$B$33)-MAX(0,inputs!$B$31*(I1523-inputs!$B$30))</f>
        <v>46486.999999999993</v>
      </c>
      <c r="K1523" s="26">
        <f t="shared" si="299"/>
        <v>20000</v>
      </c>
      <c r="L1523" s="25">
        <f>MAX(0,J1523*(1+inputs!$B$33)-MAX(0,inputs!$B$31*(K1523-inputs!$B$30)))</f>
        <v>47184.304999999986</v>
      </c>
      <c r="M1523" s="26">
        <f t="shared" si="300"/>
        <v>34677.777777777781</v>
      </c>
      <c r="N1523" s="25">
        <f>MAX(0,L1523*(1+inputs!$B$33)-MAX(0,inputs!$B$31*(M1523-inputs!$B$30)))</f>
        <v>46587.629574999977</v>
      </c>
      <c r="O1523" s="26">
        <f t="shared" si="301"/>
        <v>49355.555555555555</v>
      </c>
      <c r="P1523" s="25">
        <f>MAX(0,N1523*(1+inputs!$B$33)-MAX(0,inputs!$B$31*(O1523-inputs!$B$30)))</f>
        <v>44661.004018624968</v>
      </c>
      <c r="Q1523" s="26">
        <f t="shared" si="302"/>
        <v>64033.333333333336</v>
      </c>
      <c r="R1523" s="25">
        <f>MAX(0,P1523*(1+inputs!$B$33)-MAX(0,inputs!$B$31*(Q1523-inputs!$B$30)))</f>
        <v>41384.479078904333</v>
      </c>
      <c r="S1523" s="26">
        <f t="shared" si="303"/>
        <v>78711.111111111109</v>
      </c>
      <c r="T1523" s="25">
        <f>MAX(0,R1523*(1+inputs!$B$33)-MAX(0,inputs!$B$31*(S1523-inputs!$B$30)))</f>
        <v>36737.806265087893</v>
      </c>
      <c r="U1523" s="26">
        <f t="shared" si="304"/>
        <v>93388.888888888891</v>
      </c>
      <c r="V1523" s="25">
        <f>MAX(0,T1523*(1+inputs!$B$33)-MAX(0,inputs!$B$31*(U1523-inputs!$B$30)))</f>
        <v>30700.433359064209</v>
      </c>
      <c r="W1523" s="26">
        <f t="shared" si="305"/>
        <v>108066.66666666667</v>
      </c>
      <c r="X1523" s="25">
        <f>MAX(0,V1523*(1+inputs!$B$33)-MAX(0,inputs!$B$31*(W1523-inputs!$B$30)))</f>
        <v>23251.499859450167</v>
      </c>
      <c r="Y1523" s="26">
        <f t="shared" si="306"/>
        <v>122744.44444444444</v>
      </c>
      <c r="Z1523" s="25">
        <f>MAX(0,X1523*(1+inputs!$B$33)-MAX(0,inputs!$B$31*(Y1523-inputs!$B$30)))</f>
        <v>14369.832357341918</v>
      </c>
      <c r="AA1523" s="25">
        <f>MAX(0,Y1523*(1+inputs!$B$33)-MAX(0,inputs!$B$31*(Z1523-inputs!$B$30)))</f>
        <v>124585.61111111109</v>
      </c>
      <c r="AB1523" s="26">
        <f t="shared" si="307"/>
        <v>152100</v>
      </c>
      <c r="AC1523" s="25">
        <f>MAX(0,AA1523*(1+inputs!$B$33)-MAX(0,inputs!$B$31*(AB1523-inputs!$B$30)))</f>
        <v>114581.95527777774</v>
      </c>
      <c r="AD1523" s="26">
        <f>IF(inputs!$B$27="YES",MAX(0,inputs!$B$31*(AB1523-inputs!$B$30)),0)</f>
        <v>0</v>
      </c>
      <c r="AE1523" s="3">
        <f t="shared" si="308"/>
        <v>64316.05</v>
      </c>
      <c r="AF1523" s="1">
        <f t="shared" si="311"/>
        <v>0.47</v>
      </c>
      <c r="AG1523" s="8">
        <f t="shared" si="309"/>
        <v>87783.95</v>
      </c>
    </row>
    <row r="1524" spans="1:33" x14ac:dyDescent="0.2">
      <c r="A1524" s="11">
        <f t="shared" si="310"/>
        <v>152200</v>
      </c>
      <c r="B1524" s="15">
        <f>inputs!$C$3-MAX(0,MIN((calculations!A1524-inputs!$B$8)*0.5,inputs!$C$3))+IF(AND(inputs!$B$23="YES",A1524&lt;=inputs!$B$25),inputs!$B$24,0)</f>
        <v>0</v>
      </c>
      <c r="C1524" s="15">
        <f>MAX(0,MIN(A1524-B1524,inputs!$C$4)*inputs!$B$3)</f>
        <v>7540.2000000000007</v>
      </c>
      <c r="D1524" s="16">
        <f>MAX(0,(MIN(A1524,inputs!$C$5)-(inputs!$C$4+B1524))*inputs!$B$4)</f>
        <v>34975.599999999999</v>
      </c>
      <c r="E1524" s="16">
        <f>MAX(0, (calculations!A1524-inputs!$C$5)*inputs!$B$5)</f>
        <v>12177</v>
      </c>
      <c r="F1524" s="19">
        <f>MAX(0,inputs!$B$13*(MIN(calculations!A1524,inputs!$C$14)-inputs!$C$13))+MAX(0,inputs!$B$14*(calculations!A1524-inputs!$C$14))</f>
        <v>7033.85</v>
      </c>
      <c r="G1524" s="22">
        <f>MAX(MIN((calculations!A1524-inputs!$B$21)/10000,100%),0) * inputs!$B$18</f>
        <v>2636.4</v>
      </c>
      <c r="H1524" s="22">
        <f>IF(AND(inputs!$B$35="YES", calculations!A1524&gt;=inputs!$B$36,calculations!A1524&lt;inputs!$B$37),inputs!$B$38*MIN(2,inputs!$B$17),0)</f>
        <v>0</v>
      </c>
      <c r="I1524" s="25">
        <f>MIN(inputs!$B$32,A1524)</f>
        <v>20000</v>
      </c>
      <c r="J1524" s="25">
        <f>inputs!$B$29*(1+inputs!$B$33)-MAX(0,inputs!$B$31*(I1524-inputs!$B$30))</f>
        <v>46486.999999999993</v>
      </c>
      <c r="K1524" s="26">
        <f t="shared" si="299"/>
        <v>20000</v>
      </c>
      <c r="L1524" s="25">
        <f>MAX(0,J1524*(1+inputs!$B$33)-MAX(0,inputs!$B$31*(K1524-inputs!$B$30)))</f>
        <v>47184.304999999986</v>
      </c>
      <c r="M1524" s="26">
        <f t="shared" si="300"/>
        <v>34688.888888888891</v>
      </c>
      <c r="N1524" s="25">
        <f>MAX(0,L1524*(1+inputs!$B$33)-MAX(0,inputs!$B$31*(M1524-inputs!$B$30)))</f>
        <v>46586.629574999977</v>
      </c>
      <c r="O1524" s="26">
        <f t="shared" si="301"/>
        <v>49377.777777777781</v>
      </c>
      <c r="P1524" s="25">
        <f>MAX(0,N1524*(1+inputs!$B$33)-MAX(0,inputs!$B$31*(O1524-inputs!$B$30)))</f>
        <v>44657.989018624969</v>
      </c>
      <c r="Q1524" s="26">
        <f t="shared" si="302"/>
        <v>64066.666666666664</v>
      </c>
      <c r="R1524" s="25">
        <f>MAX(0,P1524*(1+inputs!$B$33)-MAX(0,inputs!$B$31*(Q1524-inputs!$B$30)))</f>
        <v>41378.418853904339</v>
      </c>
      <c r="S1524" s="26">
        <f t="shared" si="303"/>
        <v>78755.555555555562</v>
      </c>
      <c r="T1524" s="25">
        <f>MAX(0,R1524*(1+inputs!$B$33)-MAX(0,inputs!$B$31*(S1524-inputs!$B$30)))</f>
        <v>36727.6551367129</v>
      </c>
      <c r="U1524" s="26">
        <f t="shared" si="304"/>
        <v>93444.444444444438</v>
      </c>
      <c r="V1524" s="25">
        <f>MAX(0,T1524*(1+inputs!$B$33)-MAX(0,inputs!$B$31*(U1524-inputs!$B$30)))</f>
        <v>30685.129963763593</v>
      </c>
      <c r="W1524" s="26">
        <f t="shared" si="305"/>
        <v>108133.33333333333</v>
      </c>
      <c r="X1524" s="25">
        <f>MAX(0,V1524*(1+inputs!$B$33)-MAX(0,inputs!$B$31*(W1524-inputs!$B$30)))</f>
        <v>23229.966913220047</v>
      </c>
      <c r="Y1524" s="26">
        <f t="shared" si="306"/>
        <v>122822.22222222222</v>
      </c>
      <c r="Z1524" s="25">
        <f>MAX(0,X1524*(1+inputs!$B$33)-MAX(0,inputs!$B$31*(Y1524-inputs!$B$30)))</f>
        <v>14340.976416918347</v>
      </c>
      <c r="AA1524" s="25">
        <f>MAX(0,Y1524*(1+inputs!$B$33)-MAX(0,inputs!$B$31*(Z1524-inputs!$B$30)))</f>
        <v>124664.55555555555</v>
      </c>
      <c r="AB1524" s="26">
        <f t="shared" si="307"/>
        <v>152200</v>
      </c>
      <c r="AC1524" s="25">
        <f>MAX(0,AA1524*(1+inputs!$B$33)-MAX(0,inputs!$B$31*(AB1524-inputs!$B$30)))</f>
        <v>114653.08388888887</v>
      </c>
      <c r="AD1524" s="26">
        <f>IF(inputs!$B$27="YES",MAX(0,inputs!$B$31*(AB1524-inputs!$B$30)),0)</f>
        <v>0</v>
      </c>
      <c r="AE1524" s="3">
        <f t="shared" si="308"/>
        <v>64363.05</v>
      </c>
      <c r="AF1524" s="1">
        <f t="shared" si="311"/>
        <v>0.47</v>
      </c>
      <c r="AG1524" s="8">
        <f t="shared" si="309"/>
        <v>87836.95</v>
      </c>
    </row>
    <row r="1525" spans="1:33" x14ac:dyDescent="0.2">
      <c r="A1525" s="11">
        <f t="shared" si="310"/>
        <v>152300</v>
      </c>
      <c r="B1525" s="15">
        <f>inputs!$C$3-MAX(0,MIN((calculations!A1525-inputs!$B$8)*0.5,inputs!$C$3))+IF(AND(inputs!$B$23="YES",A1525&lt;=inputs!$B$25),inputs!$B$24,0)</f>
        <v>0</v>
      </c>
      <c r="C1525" s="15">
        <f>MAX(0,MIN(A1525-B1525,inputs!$C$4)*inputs!$B$3)</f>
        <v>7540.2000000000007</v>
      </c>
      <c r="D1525" s="16">
        <f>MAX(0,(MIN(A1525,inputs!$C$5)-(inputs!$C$4+B1525))*inputs!$B$4)</f>
        <v>34975.599999999999</v>
      </c>
      <c r="E1525" s="16">
        <f>MAX(0, (calculations!A1525-inputs!$C$5)*inputs!$B$5)</f>
        <v>12222</v>
      </c>
      <c r="F1525" s="19">
        <f>MAX(0,inputs!$B$13*(MIN(calculations!A1525,inputs!$C$14)-inputs!$C$13))+MAX(0,inputs!$B$14*(calculations!A1525-inputs!$C$14))</f>
        <v>7035.85</v>
      </c>
      <c r="G1525" s="22">
        <f>MAX(MIN((calculations!A1525-inputs!$B$21)/10000,100%),0) * inputs!$B$18</f>
        <v>2636.4</v>
      </c>
      <c r="H1525" s="22">
        <f>IF(AND(inputs!$B$35="YES", calculations!A1525&gt;=inputs!$B$36,calculations!A1525&lt;inputs!$B$37),inputs!$B$38*MIN(2,inputs!$B$17),0)</f>
        <v>0</v>
      </c>
      <c r="I1525" s="25">
        <f>MIN(inputs!$B$32,A1525)</f>
        <v>20000</v>
      </c>
      <c r="J1525" s="25">
        <f>inputs!$B$29*(1+inputs!$B$33)-MAX(0,inputs!$B$31*(I1525-inputs!$B$30))</f>
        <v>46486.999999999993</v>
      </c>
      <c r="K1525" s="26">
        <f t="shared" si="299"/>
        <v>20000</v>
      </c>
      <c r="L1525" s="25">
        <f>MAX(0,J1525*(1+inputs!$B$33)-MAX(0,inputs!$B$31*(K1525-inputs!$B$30)))</f>
        <v>47184.304999999986</v>
      </c>
      <c r="M1525" s="26">
        <f t="shared" si="300"/>
        <v>34700</v>
      </c>
      <c r="N1525" s="25">
        <f>MAX(0,L1525*(1+inputs!$B$33)-MAX(0,inputs!$B$31*(M1525-inputs!$B$30)))</f>
        <v>46585.629574999977</v>
      </c>
      <c r="O1525" s="26">
        <f t="shared" si="301"/>
        <v>49400</v>
      </c>
      <c r="P1525" s="25">
        <f>MAX(0,N1525*(1+inputs!$B$33)-MAX(0,inputs!$B$31*(O1525-inputs!$B$30)))</f>
        <v>44654.974018624969</v>
      </c>
      <c r="Q1525" s="26">
        <f t="shared" si="302"/>
        <v>64100</v>
      </c>
      <c r="R1525" s="25">
        <f>MAX(0,P1525*(1+inputs!$B$33)-MAX(0,inputs!$B$31*(Q1525-inputs!$B$30)))</f>
        <v>41372.358628904338</v>
      </c>
      <c r="S1525" s="26">
        <f t="shared" si="303"/>
        <v>78800</v>
      </c>
      <c r="T1525" s="25">
        <f>MAX(0,R1525*(1+inputs!$B$33)-MAX(0,inputs!$B$31*(S1525-inputs!$B$30)))</f>
        <v>36717.504008337899</v>
      </c>
      <c r="U1525" s="26">
        <f t="shared" si="304"/>
        <v>93500</v>
      </c>
      <c r="V1525" s="25">
        <f>MAX(0,T1525*(1+inputs!$B$33)-MAX(0,inputs!$B$31*(U1525-inputs!$B$30)))</f>
        <v>30669.826568462962</v>
      </c>
      <c r="W1525" s="26">
        <f t="shared" si="305"/>
        <v>108200</v>
      </c>
      <c r="X1525" s="25">
        <f>MAX(0,V1525*(1+inputs!$B$33)-MAX(0,inputs!$B$31*(W1525-inputs!$B$30)))</f>
        <v>23208.433966989905</v>
      </c>
      <c r="Y1525" s="26">
        <f t="shared" si="306"/>
        <v>122900</v>
      </c>
      <c r="Z1525" s="25">
        <f>MAX(0,X1525*(1+inputs!$B$33)-MAX(0,inputs!$B$31*(Y1525-inputs!$B$30)))</f>
        <v>14312.120476494752</v>
      </c>
      <c r="AA1525" s="25">
        <f>MAX(0,Y1525*(1+inputs!$B$33)-MAX(0,inputs!$B$31*(Z1525-inputs!$B$30)))</f>
        <v>124743.49999999999</v>
      </c>
      <c r="AB1525" s="26">
        <f t="shared" si="307"/>
        <v>152300</v>
      </c>
      <c r="AC1525" s="25">
        <f>MAX(0,AA1525*(1+inputs!$B$33)-MAX(0,inputs!$B$31*(AB1525-inputs!$B$30)))</f>
        <v>114724.21249999997</v>
      </c>
      <c r="AD1525" s="26">
        <f>IF(inputs!$B$27="YES",MAX(0,inputs!$B$31*(AB1525-inputs!$B$30)),0)</f>
        <v>0</v>
      </c>
      <c r="AE1525" s="3">
        <f t="shared" si="308"/>
        <v>64410.05</v>
      </c>
      <c r="AF1525" s="1">
        <f t="shared" si="311"/>
        <v>0.47</v>
      </c>
      <c r="AG1525" s="8">
        <f t="shared" si="309"/>
        <v>87889.95</v>
      </c>
    </row>
    <row r="1526" spans="1:33" x14ac:dyDescent="0.2">
      <c r="A1526" s="11">
        <f t="shared" si="310"/>
        <v>152400</v>
      </c>
      <c r="B1526" s="15">
        <f>inputs!$C$3-MAX(0,MIN((calculations!A1526-inputs!$B$8)*0.5,inputs!$C$3))+IF(AND(inputs!$B$23="YES",A1526&lt;=inputs!$B$25),inputs!$B$24,0)</f>
        <v>0</v>
      </c>
      <c r="C1526" s="15">
        <f>MAX(0,MIN(A1526-B1526,inputs!$C$4)*inputs!$B$3)</f>
        <v>7540.2000000000007</v>
      </c>
      <c r="D1526" s="16">
        <f>MAX(0,(MIN(A1526,inputs!$C$5)-(inputs!$C$4+B1526))*inputs!$B$4)</f>
        <v>34975.599999999999</v>
      </c>
      <c r="E1526" s="16">
        <f>MAX(0, (calculations!A1526-inputs!$C$5)*inputs!$B$5)</f>
        <v>12267</v>
      </c>
      <c r="F1526" s="19">
        <f>MAX(0,inputs!$B$13*(MIN(calculations!A1526,inputs!$C$14)-inputs!$C$13))+MAX(0,inputs!$B$14*(calculations!A1526-inputs!$C$14))</f>
        <v>7037.85</v>
      </c>
      <c r="G1526" s="22">
        <f>MAX(MIN((calculations!A1526-inputs!$B$21)/10000,100%),0) * inputs!$B$18</f>
        <v>2636.4</v>
      </c>
      <c r="H1526" s="22">
        <f>IF(AND(inputs!$B$35="YES", calculations!A1526&gt;=inputs!$B$36,calculations!A1526&lt;inputs!$B$37),inputs!$B$38*MIN(2,inputs!$B$17),0)</f>
        <v>0</v>
      </c>
      <c r="I1526" s="25">
        <f>MIN(inputs!$B$32,A1526)</f>
        <v>20000</v>
      </c>
      <c r="J1526" s="25">
        <f>inputs!$B$29*(1+inputs!$B$33)-MAX(0,inputs!$B$31*(I1526-inputs!$B$30))</f>
        <v>46486.999999999993</v>
      </c>
      <c r="K1526" s="26">
        <f t="shared" si="299"/>
        <v>20000</v>
      </c>
      <c r="L1526" s="25">
        <f>MAX(0,J1526*(1+inputs!$B$33)-MAX(0,inputs!$B$31*(K1526-inputs!$B$30)))</f>
        <v>47184.304999999986</v>
      </c>
      <c r="M1526" s="26">
        <f t="shared" si="300"/>
        <v>34711.111111111109</v>
      </c>
      <c r="N1526" s="25">
        <f>MAX(0,L1526*(1+inputs!$B$33)-MAX(0,inputs!$B$31*(M1526-inputs!$B$30)))</f>
        <v>46584.629574999977</v>
      </c>
      <c r="O1526" s="26">
        <f t="shared" si="301"/>
        <v>49422.222222222219</v>
      </c>
      <c r="P1526" s="25">
        <f>MAX(0,N1526*(1+inputs!$B$33)-MAX(0,inputs!$B$31*(O1526-inputs!$B$30)))</f>
        <v>44651.95901862497</v>
      </c>
      <c r="Q1526" s="26">
        <f t="shared" si="302"/>
        <v>64133.333333333336</v>
      </c>
      <c r="R1526" s="25">
        <f>MAX(0,P1526*(1+inputs!$B$33)-MAX(0,inputs!$B$31*(Q1526-inputs!$B$30)))</f>
        <v>41366.298403904337</v>
      </c>
      <c r="S1526" s="26">
        <f t="shared" si="303"/>
        <v>78844.444444444438</v>
      </c>
      <c r="T1526" s="25">
        <f>MAX(0,R1526*(1+inputs!$B$33)-MAX(0,inputs!$B$31*(S1526-inputs!$B$30)))</f>
        <v>36707.352879962898</v>
      </c>
      <c r="U1526" s="26">
        <f t="shared" si="304"/>
        <v>93555.555555555562</v>
      </c>
      <c r="V1526" s="25">
        <f>MAX(0,T1526*(1+inputs!$B$33)-MAX(0,inputs!$B$31*(U1526-inputs!$B$30)))</f>
        <v>30654.523173162335</v>
      </c>
      <c r="W1526" s="26">
        <f t="shared" si="305"/>
        <v>108266.66666666667</v>
      </c>
      <c r="X1526" s="25">
        <f>MAX(0,V1526*(1+inputs!$B$33)-MAX(0,inputs!$B$31*(W1526-inputs!$B$30)))</f>
        <v>23186.901020759768</v>
      </c>
      <c r="Y1526" s="26">
        <f t="shared" si="306"/>
        <v>122977.77777777778</v>
      </c>
      <c r="Z1526" s="25">
        <f>MAX(0,X1526*(1+inputs!$B$33)-MAX(0,inputs!$B$31*(Y1526-inputs!$B$30)))</f>
        <v>14283.264536071163</v>
      </c>
      <c r="AA1526" s="25">
        <f>MAX(0,Y1526*(1+inputs!$B$33)-MAX(0,inputs!$B$31*(Z1526-inputs!$B$30)))</f>
        <v>124822.44444444444</v>
      </c>
      <c r="AB1526" s="26">
        <f t="shared" si="307"/>
        <v>152400</v>
      </c>
      <c r="AC1526" s="25">
        <f>MAX(0,AA1526*(1+inputs!$B$33)-MAX(0,inputs!$B$31*(AB1526-inputs!$B$30)))</f>
        <v>114795.34111111109</v>
      </c>
      <c r="AD1526" s="26">
        <f>IF(inputs!$B$27="YES",MAX(0,inputs!$B$31*(AB1526-inputs!$B$30)),0)</f>
        <v>0</v>
      </c>
      <c r="AE1526" s="3">
        <f t="shared" si="308"/>
        <v>64457.05</v>
      </c>
      <c r="AF1526" s="1">
        <f t="shared" si="311"/>
        <v>0.47</v>
      </c>
      <c r="AG1526" s="8">
        <f t="shared" si="309"/>
        <v>87942.95</v>
      </c>
    </row>
    <row r="1527" spans="1:33" x14ac:dyDescent="0.2">
      <c r="A1527" s="11">
        <f t="shared" si="310"/>
        <v>152500</v>
      </c>
      <c r="B1527" s="15">
        <f>inputs!$C$3-MAX(0,MIN((calculations!A1527-inputs!$B$8)*0.5,inputs!$C$3))+IF(AND(inputs!$B$23="YES",A1527&lt;=inputs!$B$25),inputs!$B$24,0)</f>
        <v>0</v>
      </c>
      <c r="C1527" s="15">
        <f>MAX(0,MIN(A1527-B1527,inputs!$C$4)*inputs!$B$3)</f>
        <v>7540.2000000000007</v>
      </c>
      <c r="D1527" s="16">
        <f>MAX(0,(MIN(A1527,inputs!$C$5)-(inputs!$C$4+B1527))*inputs!$B$4)</f>
        <v>34975.599999999999</v>
      </c>
      <c r="E1527" s="16">
        <f>MAX(0, (calculations!A1527-inputs!$C$5)*inputs!$B$5)</f>
        <v>12312</v>
      </c>
      <c r="F1527" s="19">
        <f>MAX(0,inputs!$B$13*(MIN(calculations!A1527,inputs!$C$14)-inputs!$C$13))+MAX(0,inputs!$B$14*(calculations!A1527-inputs!$C$14))</f>
        <v>7039.85</v>
      </c>
      <c r="G1527" s="22">
        <f>MAX(MIN((calculations!A1527-inputs!$B$21)/10000,100%),0) * inputs!$B$18</f>
        <v>2636.4</v>
      </c>
      <c r="H1527" s="22">
        <f>IF(AND(inputs!$B$35="YES", calculations!A1527&gt;=inputs!$B$36,calculations!A1527&lt;inputs!$B$37),inputs!$B$38*MIN(2,inputs!$B$17),0)</f>
        <v>0</v>
      </c>
      <c r="I1527" s="25">
        <f>MIN(inputs!$B$32,A1527)</f>
        <v>20000</v>
      </c>
      <c r="J1527" s="25">
        <f>inputs!$B$29*(1+inputs!$B$33)-MAX(0,inputs!$B$31*(I1527-inputs!$B$30))</f>
        <v>46486.999999999993</v>
      </c>
      <c r="K1527" s="26">
        <f t="shared" si="299"/>
        <v>20000</v>
      </c>
      <c r="L1527" s="25">
        <f>MAX(0,J1527*(1+inputs!$B$33)-MAX(0,inputs!$B$31*(K1527-inputs!$B$30)))</f>
        <v>47184.304999999986</v>
      </c>
      <c r="M1527" s="26">
        <f t="shared" si="300"/>
        <v>34722.222222222219</v>
      </c>
      <c r="N1527" s="25">
        <f>MAX(0,L1527*(1+inputs!$B$33)-MAX(0,inputs!$B$31*(M1527-inputs!$B$30)))</f>
        <v>46583.629574999977</v>
      </c>
      <c r="O1527" s="26">
        <f t="shared" si="301"/>
        <v>49444.444444444445</v>
      </c>
      <c r="P1527" s="25">
        <f>MAX(0,N1527*(1+inputs!$B$33)-MAX(0,inputs!$B$31*(O1527-inputs!$B$30)))</f>
        <v>44648.94401862497</v>
      </c>
      <c r="Q1527" s="26">
        <f t="shared" si="302"/>
        <v>64166.666666666664</v>
      </c>
      <c r="R1527" s="25">
        <f>MAX(0,P1527*(1+inputs!$B$33)-MAX(0,inputs!$B$31*(Q1527-inputs!$B$30)))</f>
        <v>41360.238178904336</v>
      </c>
      <c r="S1527" s="26">
        <f t="shared" si="303"/>
        <v>78888.888888888891</v>
      </c>
      <c r="T1527" s="25">
        <f>MAX(0,R1527*(1+inputs!$B$33)-MAX(0,inputs!$B$31*(S1527-inputs!$B$30)))</f>
        <v>36697.201751587898</v>
      </c>
      <c r="U1527" s="26">
        <f t="shared" si="304"/>
        <v>93611.111111111109</v>
      </c>
      <c r="V1527" s="25">
        <f>MAX(0,T1527*(1+inputs!$B$33)-MAX(0,inputs!$B$31*(U1527-inputs!$B$30)))</f>
        <v>30639.219777861716</v>
      </c>
      <c r="W1527" s="26">
        <f t="shared" si="305"/>
        <v>108333.33333333333</v>
      </c>
      <c r="X1527" s="25">
        <f>MAX(0,V1527*(1+inputs!$B$33)-MAX(0,inputs!$B$31*(W1527-inputs!$B$30)))</f>
        <v>23165.368074529641</v>
      </c>
      <c r="Y1527" s="26">
        <f t="shared" si="306"/>
        <v>123055.55555555556</v>
      </c>
      <c r="Z1527" s="25">
        <f>MAX(0,X1527*(1+inputs!$B$33)-MAX(0,inputs!$B$31*(Y1527-inputs!$B$30)))</f>
        <v>14254.408595647581</v>
      </c>
      <c r="AA1527" s="25">
        <f>MAX(0,Y1527*(1+inputs!$B$33)-MAX(0,inputs!$B$31*(Z1527-inputs!$B$30)))</f>
        <v>124901.38888888889</v>
      </c>
      <c r="AB1527" s="26">
        <f t="shared" si="307"/>
        <v>152500</v>
      </c>
      <c r="AC1527" s="25">
        <f>MAX(0,AA1527*(1+inputs!$B$33)-MAX(0,inputs!$B$31*(AB1527-inputs!$B$30)))</f>
        <v>114866.4697222222</v>
      </c>
      <c r="AD1527" s="26">
        <f>IF(inputs!$B$27="YES",MAX(0,inputs!$B$31*(AB1527-inputs!$B$30)),0)</f>
        <v>0</v>
      </c>
      <c r="AE1527" s="3">
        <f t="shared" si="308"/>
        <v>64504.05</v>
      </c>
      <c r="AF1527" s="1">
        <f t="shared" si="311"/>
        <v>0.47</v>
      </c>
      <c r="AG1527" s="8">
        <f t="shared" si="309"/>
        <v>87995.95</v>
      </c>
    </row>
    <row r="1528" spans="1:33" x14ac:dyDescent="0.2">
      <c r="A1528" s="11">
        <f t="shared" si="310"/>
        <v>152600</v>
      </c>
      <c r="B1528" s="15">
        <f>inputs!$C$3-MAX(0,MIN((calculations!A1528-inputs!$B$8)*0.5,inputs!$C$3))+IF(AND(inputs!$B$23="YES",A1528&lt;=inputs!$B$25),inputs!$B$24,0)</f>
        <v>0</v>
      </c>
      <c r="C1528" s="15">
        <f>MAX(0,MIN(A1528-B1528,inputs!$C$4)*inputs!$B$3)</f>
        <v>7540.2000000000007</v>
      </c>
      <c r="D1528" s="16">
        <f>MAX(0,(MIN(A1528,inputs!$C$5)-(inputs!$C$4+B1528))*inputs!$B$4)</f>
        <v>34975.599999999999</v>
      </c>
      <c r="E1528" s="16">
        <f>MAX(0, (calculations!A1528-inputs!$C$5)*inputs!$B$5)</f>
        <v>12357</v>
      </c>
      <c r="F1528" s="19">
        <f>MAX(0,inputs!$B$13*(MIN(calculations!A1528,inputs!$C$14)-inputs!$C$13))+MAX(0,inputs!$B$14*(calculations!A1528-inputs!$C$14))</f>
        <v>7041.85</v>
      </c>
      <c r="G1528" s="22">
        <f>MAX(MIN((calculations!A1528-inputs!$B$21)/10000,100%),0) * inputs!$B$18</f>
        <v>2636.4</v>
      </c>
      <c r="H1528" s="22">
        <f>IF(AND(inputs!$B$35="YES", calculations!A1528&gt;=inputs!$B$36,calculations!A1528&lt;inputs!$B$37),inputs!$B$38*MIN(2,inputs!$B$17),0)</f>
        <v>0</v>
      </c>
      <c r="I1528" s="25">
        <f>MIN(inputs!$B$32,A1528)</f>
        <v>20000</v>
      </c>
      <c r="J1528" s="25">
        <f>inputs!$B$29*(1+inputs!$B$33)-MAX(0,inputs!$B$31*(I1528-inputs!$B$30))</f>
        <v>46486.999999999993</v>
      </c>
      <c r="K1528" s="26">
        <f t="shared" si="299"/>
        <v>20000</v>
      </c>
      <c r="L1528" s="25">
        <f>MAX(0,J1528*(1+inputs!$B$33)-MAX(0,inputs!$B$31*(K1528-inputs!$B$30)))</f>
        <v>47184.304999999986</v>
      </c>
      <c r="M1528" s="26">
        <f t="shared" si="300"/>
        <v>34733.333333333336</v>
      </c>
      <c r="N1528" s="25">
        <f>MAX(0,L1528*(1+inputs!$B$33)-MAX(0,inputs!$B$31*(M1528-inputs!$B$30)))</f>
        <v>46582.629574999977</v>
      </c>
      <c r="O1528" s="26">
        <f t="shared" si="301"/>
        <v>49466.666666666672</v>
      </c>
      <c r="P1528" s="25">
        <f>MAX(0,N1528*(1+inputs!$B$33)-MAX(0,inputs!$B$31*(O1528-inputs!$B$30)))</f>
        <v>44645.929018624971</v>
      </c>
      <c r="Q1528" s="26">
        <f t="shared" si="302"/>
        <v>64200</v>
      </c>
      <c r="R1528" s="25">
        <f>MAX(0,P1528*(1+inputs!$B$33)-MAX(0,inputs!$B$31*(Q1528-inputs!$B$30)))</f>
        <v>41354.177953904342</v>
      </c>
      <c r="S1528" s="26">
        <f t="shared" si="303"/>
        <v>78933.333333333343</v>
      </c>
      <c r="T1528" s="25">
        <f>MAX(0,R1528*(1+inputs!$B$33)-MAX(0,inputs!$B$31*(S1528-inputs!$B$30)))</f>
        <v>36687.050623212897</v>
      </c>
      <c r="U1528" s="26">
        <f t="shared" si="304"/>
        <v>93666.666666666672</v>
      </c>
      <c r="V1528" s="25">
        <f>MAX(0,T1528*(1+inputs!$B$33)-MAX(0,inputs!$B$31*(U1528-inputs!$B$30)))</f>
        <v>30623.916382561081</v>
      </c>
      <c r="W1528" s="26">
        <f t="shared" si="305"/>
        <v>108400</v>
      </c>
      <c r="X1528" s="25">
        <f>MAX(0,V1528*(1+inputs!$B$33)-MAX(0,inputs!$B$31*(W1528-inputs!$B$30)))</f>
        <v>23143.835128299495</v>
      </c>
      <c r="Y1528" s="26">
        <f t="shared" si="306"/>
        <v>123133.33333333333</v>
      </c>
      <c r="Z1528" s="25">
        <f>MAX(0,X1528*(1+inputs!$B$33)-MAX(0,inputs!$B$31*(Y1528-inputs!$B$30)))</f>
        <v>14225.552655223986</v>
      </c>
      <c r="AA1528" s="25">
        <f>MAX(0,Y1528*(1+inputs!$B$33)-MAX(0,inputs!$B$31*(Z1528-inputs!$B$30)))</f>
        <v>124980.33333333331</v>
      </c>
      <c r="AB1528" s="26">
        <f t="shared" si="307"/>
        <v>152600</v>
      </c>
      <c r="AC1528" s="25">
        <f>MAX(0,AA1528*(1+inputs!$B$33)-MAX(0,inputs!$B$31*(AB1528-inputs!$B$30)))</f>
        <v>114937.5983333333</v>
      </c>
      <c r="AD1528" s="26">
        <f>IF(inputs!$B$27="YES",MAX(0,inputs!$B$31*(AB1528-inputs!$B$30)),0)</f>
        <v>0</v>
      </c>
      <c r="AE1528" s="3">
        <f t="shared" si="308"/>
        <v>64551.05</v>
      </c>
      <c r="AF1528" s="1">
        <f t="shared" si="311"/>
        <v>0.47</v>
      </c>
      <c r="AG1528" s="8">
        <f t="shared" si="309"/>
        <v>88048.95</v>
      </c>
    </row>
    <row r="1529" spans="1:33" x14ac:dyDescent="0.2">
      <c r="A1529" s="11">
        <f t="shared" si="310"/>
        <v>152700</v>
      </c>
      <c r="B1529" s="15">
        <f>inputs!$C$3-MAX(0,MIN((calculations!A1529-inputs!$B$8)*0.5,inputs!$C$3))+IF(AND(inputs!$B$23="YES",A1529&lt;=inputs!$B$25),inputs!$B$24,0)</f>
        <v>0</v>
      </c>
      <c r="C1529" s="15">
        <f>MAX(0,MIN(A1529-B1529,inputs!$C$4)*inputs!$B$3)</f>
        <v>7540.2000000000007</v>
      </c>
      <c r="D1529" s="16">
        <f>MAX(0,(MIN(A1529,inputs!$C$5)-(inputs!$C$4+B1529))*inputs!$B$4)</f>
        <v>34975.599999999999</v>
      </c>
      <c r="E1529" s="16">
        <f>MAX(0, (calculations!A1529-inputs!$C$5)*inputs!$B$5)</f>
        <v>12402</v>
      </c>
      <c r="F1529" s="19">
        <f>MAX(0,inputs!$B$13*(MIN(calculations!A1529,inputs!$C$14)-inputs!$C$13))+MAX(0,inputs!$B$14*(calculations!A1529-inputs!$C$14))</f>
        <v>7043.85</v>
      </c>
      <c r="G1529" s="22">
        <f>MAX(MIN((calculations!A1529-inputs!$B$21)/10000,100%),0) * inputs!$B$18</f>
        <v>2636.4</v>
      </c>
      <c r="H1529" s="22">
        <f>IF(AND(inputs!$B$35="YES", calculations!A1529&gt;=inputs!$B$36,calculations!A1529&lt;inputs!$B$37),inputs!$B$38*MIN(2,inputs!$B$17),0)</f>
        <v>0</v>
      </c>
      <c r="I1529" s="25">
        <f>MIN(inputs!$B$32,A1529)</f>
        <v>20000</v>
      </c>
      <c r="J1529" s="25">
        <f>inputs!$B$29*(1+inputs!$B$33)-MAX(0,inputs!$B$31*(I1529-inputs!$B$30))</f>
        <v>46486.999999999993</v>
      </c>
      <c r="K1529" s="26">
        <f t="shared" si="299"/>
        <v>20000</v>
      </c>
      <c r="L1529" s="25">
        <f>MAX(0,J1529*(1+inputs!$B$33)-MAX(0,inputs!$B$31*(K1529-inputs!$B$30)))</f>
        <v>47184.304999999986</v>
      </c>
      <c r="M1529" s="26">
        <f t="shared" si="300"/>
        <v>34744.444444444445</v>
      </c>
      <c r="N1529" s="25">
        <f>MAX(0,L1529*(1+inputs!$B$33)-MAX(0,inputs!$B$31*(M1529-inputs!$B$30)))</f>
        <v>46581.629574999977</v>
      </c>
      <c r="O1529" s="26">
        <f t="shared" si="301"/>
        <v>49488.888888888891</v>
      </c>
      <c r="P1529" s="25">
        <f>MAX(0,N1529*(1+inputs!$B$33)-MAX(0,inputs!$B$31*(O1529-inputs!$B$30)))</f>
        <v>44642.914018624972</v>
      </c>
      <c r="Q1529" s="26">
        <f t="shared" si="302"/>
        <v>64233.333333333336</v>
      </c>
      <c r="R1529" s="25">
        <f>MAX(0,P1529*(1+inputs!$B$33)-MAX(0,inputs!$B$31*(Q1529-inputs!$B$30)))</f>
        <v>41348.117728904341</v>
      </c>
      <c r="S1529" s="26">
        <f t="shared" si="303"/>
        <v>78977.777777777781</v>
      </c>
      <c r="T1529" s="25">
        <f>MAX(0,R1529*(1+inputs!$B$33)-MAX(0,inputs!$B$31*(S1529-inputs!$B$30)))</f>
        <v>36676.899494837897</v>
      </c>
      <c r="U1529" s="26">
        <f t="shared" si="304"/>
        <v>93722.222222222219</v>
      </c>
      <c r="V1529" s="25">
        <f>MAX(0,T1529*(1+inputs!$B$33)-MAX(0,inputs!$B$31*(U1529-inputs!$B$30)))</f>
        <v>30608.612987260462</v>
      </c>
      <c r="W1529" s="26">
        <f t="shared" si="305"/>
        <v>108466.66666666667</v>
      </c>
      <c r="X1529" s="25">
        <f>MAX(0,V1529*(1+inputs!$B$33)-MAX(0,inputs!$B$31*(W1529-inputs!$B$30)))</f>
        <v>23122.302182069368</v>
      </c>
      <c r="Y1529" s="26">
        <f t="shared" si="306"/>
        <v>123211.11111111111</v>
      </c>
      <c r="Z1529" s="25">
        <f>MAX(0,X1529*(1+inputs!$B$33)-MAX(0,inputs!$B$31*(Y1529-inputs!$B$30)))</f>
        <v>14196.696714800408</v>
      </c>
      <c r="AA1529" s="25">
        <f>MAX(0,Y1529*(1+inputs!$B$33)-MAX(0,inputs!$B$31*(Z1529-inputs!$B$30)))</f>
        <v>125059.27777777777</v>
      </c>
      <c r="AB1529" s="26">
        <f t="shared" si="307"/>
        <v>152700</v>
      </c>
      <c r="AC1529" s="25">
        <f>MAX(0,AA1529*(1+inputs!$B$33)-MAX(0,inputs!$B$31*(AB1529-inputs!$B$30)))</f>
        <v>115008.72694444442</v>
      </c>
      <c r="AD1529" s="26">
        <f>IF(inputs!$B$27="YES",MAX(0,inputs!$B$31*(AB1529-inputs!$B$30)),0)</f>
        <v>0</v>
      </c>
      <c r="AE1529" s="3">
        <f t="shared" si="308"/>
        <v>64598.05</v>
      </c>
      <c r="AF1529" s="1">
        <f t="shared" si="311"/>
        <v>0.47</v>
      </c>
      <c r="AG1529" s="8">
        <f t="shared" si="309"/>
        <v>88101.95</v>
      </c>
    </row>
    <row r="1530" spans="1:33" x14ac:dyDescent="0.2">
      <c r="A1530" s="11">
        <f t="shared" si="310"/>
        <v>152800</v>
      </c>
      <c r="B1530" s="15">
        <f>inputs!$C$3-MAX(0,MIN((calculations!A1530-inputs!$B$8)*0.5,inputs!$C$3))+IF(AND(inputs!$B$23="YES",A1530&lt;=inputs!$B$25),inputs!$B$24,0)</f>
        <v>0</v>
      </c>
      <c r="C1530" s="15">
        <f>MAX(0,MIN(A1530-B1530,inputs!$C$4)*inputs!$B$3)</f>
        <v>7540.2000000000007</v>
      </c>
      <c r="D1530" s="16">
        <f>MAX(0,(MIN(A1530,inputs!$C$5)-(inputs!$C$4+B1530))*inputs!$B$4)</f>
        <v>34975.599999999999</v>
      </c>
      <c r="E1530" s="16">
        <f>MAX(0, (calculations!A1530-inputs!$C$5)*inputs!$B$5)</f>
        <v>12447</v>
      </c>
      <c r="F1530" s="19">
        <f>MAX(0,inputs!$B$13*(MIN(calculations!A1530,inputs!$C$14)-inputs!$C$13))+MAX(0,inputs!$B$14*(calculations!A1530-inputs!$C$14))</f>
        <v>7045.85</v>
      </c>
      <c r="G1530" s="22">
        <f>MAX(MIN((calculations!A1530-inputs!$B$21)/10000,100%),0) * inputs!$B$18</f>
        <v>2636.4</v>
      </c>
      <c r="H1530" s="22">
        <f>IF(AND(inputs!$B$35="YES", calculations!A1530&gt;=inputs!$B$36,calculations!A1530&lt;inputs!$B$37),inputs!$B$38*MIN(2,inputs!$B$17),0)</f>
        <v>0</v>
      </c>
      <c r="I1530" s="25">
        <f>MIN(inputs!$B$32,A1530)</f>
        <v>20000</v>
      </c>
      <c r="J1530" s="25">
        <f>inputs!$B$29*(1+inputs!$B$33)-MAX(0,inputs!$B$31*(I1530-inputs!$B$30))</f>
        <v>46486.999999999993</v>
      </c>
      <c r="K1530" s="26">
        <f t="shared" si="299"/>
        <v>20000</v>
      </c>
      <c r="L1530" s="25">
        <f>MAX(0,J1530*(1+inputs!$B$33)-MAX(0,inputs!$B$31*(K1530-inputs!$B$30)))</f>
        <v>47184.304999999986</v>
      </c>
      <c r="M1530" s="26">
        <f t="shared" si="300"/>
        <v>34755.555555555555</v>
      </c>
      <c r="N1530" s="25">
        <f>MAX(0,L1530*(1+inputs!$B$33)-MAX(0,inputs!$B$31*(M1530-inputs!$B$30)))</f>
        <v>46580.629574999977</v>
      </c>
      <c r="O1530" s="26">
        <f t="shared" si="301"/>
        <v>49511.111111111109</v>
      </c>
      <c r="P1530" s="25">
        <f>MAX(0,N1530*(1+inputs!$B$33)-MAX(0,inputs!$B$31*(O1530-inputs!$B$30)))</f>
        <v>44639.899018624972</v>
      </c>
      <c r="Q1530" s="26">
        <f t="shared" si="302"/>
        <v>64266.666666666664</v>
      </c>
      <c r="R1530" s="25">
        <f>MAX(0,P1530*(1+inputs!$B$33)-MAX(0,inputs!$B$31*(Q1530-inputs!$B$30)))</f>
        <v>41342.05750390434</v>
      </c>
      <c r="S1530" s="26">
        <f t="shared" si="303"/>
        <v>79022.222222222219</v>
      </c>
      <c r="T1530" s="25">
        <f>MAX(0,R1530*(1+inputs!$B$33)-MAX(0,inputs!$B$31*(S1530-inputs!$B$30)))</f>
        <v>36666.748366462896</v>
      </c>
      <c r="U1530" s="26">
        <f t="shared" si="304"/>
        <v>93777.777777777781</v>
      </c>
      <c r="V1530" s="25">
        <f>MAX(0,T1530*(1+inputs!$B$33)-MAX(0,inputs!$B$31*(U1530-inputs!$B$30)))</f>
        <v>30593.309591959838</v>
      </c>
      <c r="W1530" s="26">
        <f t="shared" si="305"/>
        <v>108533.33333333333</v>
      </c>
      <c r="X1530" s="25">
        <f>MAX(0,V1530*(1+inputs!$B$33)-MAX(0,inputs!$B$31*(W1530-inputs!$B$30)))</f>
        <v>23100.769235839234</v>
      </c>
      <c r="Y1530" s="26">
        <f t="shared" si="306"/>
        <v>123288.88888888889</v>
      </c>
      <c r="Z1530" s="25">
        <f>MAX(0,X1530*(1+inputs!$B$33)-MAX(0,inputs!$B$31*(Y1530-inputs!$B$30)))</f>
        <v>14167.84077437682</v>
      </c>
      <c r="AA1530" s="25">
        <f>MAX(0,Y1530*(1+inputs!$B$33)-MAX(0,inputs!$B$31*(Z1530-inputs!$B$30)))</f>
        <v>125138.22222222222</v>
      </c>
      <c r="AB1530" s="26">
        <f t="shared" si="307"/>
        <v>152800</v>
      </c>
      <c r="AC1530" s="25">
        <f>MAX(0,AA1530*(1+inputs!$B$33)-MAX(0,inputs!$B$31*(AB1530-inputs!$B$30)))</f>
        <v>115079.85555555554</v>
      </c>
      <c r="AD1530" s="26">
        <f>IF(inputs!$B$27="YES",MAX(0,inputs!$B$31*(AB1530-inputs!$B$30)),0)</f>
        <v>0</v>
      </c>
      <c r="AE1530" s="3">
        <f t="shared" si="308"/>
        <v>64645.05</v>
      </c>
      <c r="AF1530" s="1">
        <f t="shared" si="311"/>
        <v>0.47</v>
      </c>
      <c r="AG1530" s="8">
        <f t="shared" si="309"/>
        <v>88154.95</v>
      </c>
    </row>
    <row r="1531" spans="1:33" x14ac:dyDescent="0.2">
      <c r="A1531" s="11">
        <f t="shared" si="310"/>
        <v>152900</v>
      </c>
      <c r="B1531" s="15">
        <f>inputs!$C$3-MAX(0,MIN((calculations!A1531-inputs!$B$8)*0.5,inputs!$C$3))+IF(AND(inputs!$B$23="YES",A1531&lt;=inputs!$B$25),inputs!$B$24,0)</f>
        <v>0</v>
      </c>
      <c r="C1531" s="15">
        <f>MAX(0,MIN(A1531-B1531,inputs!$C$4)*inputs!$B$3)</f>
        <v>7540.2000000000007</v>
      </c>
      <c r="D1531" s="16">
        <f>MAX(0,(MIN(A1531,inputs!$C$5)-(inputs!$C$4+B1531))*inputs!$B$4)</f>
        <v>34975.599999999999</v>
      </c>
      <c r="E1531" s="16">
        <f>MAX(0, (calculations!A1531-inputs!$C$5)*inputs!$B$5)</f>
        <v>12492</v>
      </c>
      <c r="F1531" s="19">
        <f>MAX(0,inputs!$B$13*(MIN(calculations!A1531,inputs!$C$14)-inputs!$C$13))+MAX(0,inputs!$B$14*(calculations!A1531-inputs!$C$14))</f>
        <v>7047.85</v>
      </c>
      <c r="G1531" s="22">
        <f>MAX(MIN((calculations!A1531-inputs!$B$21)/10000,100%),0) * inputs!$B$18</f>
        <v>2636.4</v>
      </c>
      <c r="H1531" s="22">
        <f>IF(AND(inputs!$B$35="YES", calculations!A1531&gt;=inputs!$B$36,calculations!A1531&lt;inputs!$B$37),inputs!$B$38*MIN(2,inputs!$B$17),0)</f>
        <v>0</v>
      </c>
      <c r="I1531" s="25">
        <f>MIN(inputs!$B$32,A1531)</f>
        <v>20000</v>
      </c>
      <c r="J1531" s="25">
        <f>inputs!$B$29*(1+inputs!$B$33)-MAX(0,inputs!$B$31*(I1531-inputs!$B$30))</f>
        <v>46486.999999999993</v>
      </c>
      <c r="K1531" s="26">
        <f t="shared" si="299"/>
        <v>20000</v>
      </c>
      <c r="L1531" s="25">
        <f>MAX(0,J1531*(1+inputs!$B$33)-MAX(0,inputs!$B$31*(K1531-inputs!$B$30)))</f>
        <v>47184.304999999986</v>
      </c>
      <c r="M1531" s="26">
        <f t="shared" si="300"/>
        <v>34766.666666666664</v>
      </c>
      <c r="N1531" s="25">
        <f>MAX(0,L1531*(1+inputs!$B$33)-MAX(0,inputs!$B$31*(M1531-inputs!$B$30)))</f>
        <v>46579.629574999977</v>
      </c>
      <c r="O1531" s="26">
        <f t="shared" si="301"/>
        <v>49533.333333333328</v>
      </c>
      <c r="P1531" s="25">
        <f>MAX(0,N1531*(1+inputs!$B$33)-MAX(0,inputs!$B$31*(O1531-inputs!$B$30)))</f>
        <v>44636.884018624973</v>
      </c>
      <c r="Q1531" s="26">
        <f t="shared" si="302"/>
        <v>64300</v>
      </c>
      <c r="R1531" s="25">
        <f>MAX(0,P1531*(1+inputs!$B$33)-MAX(0,inputs!$B$31*(Q1531-inputs!$B$30)))</f>
        <v>41335.997278904339</v>
      </c>
      <c r="S1531" s="26">
        <f t="shared" si="303"/>
        <v>79066.666666666657</v>
      </c>
      <c r="T1531" s="25">
        <f>MAX(0,R1531*(1+inputs!$B$33)-MAX(0,inputs!$B$31*(S1531-inputs!$B$30)))</f>
        <v>36656.597238087896</v>
      </c>
      <c r="U1531" s="26">
        <f t="shared" si="304"/>
        <v>93833.333333333328</v>
      </c>
      <c r="V1531" s="25">
        <f>MAX(0,T1531*(1+inputs!$B$33)-MAX(0,inputs!$B$31*(U1531-inputs!$B$30)))</f>
        <v>30578.006196659215</v>
      </c>
      <c r="W1531" s="26">
        <f t="shared" si="305"/>
        <v>108600</v>
      </c>
      <c r="X1531" s="25">
        <f>MAX(0,V1531*(1+inputs!$B$33)-MAX(0,inputs!$B$31*(W1531-inputs!$B$30)))</f>
        <v>23079.2362896091</v>
      </c>
      <c r="Y1531" s="26">
        <f t="shared" si="306"/>
        <v>123366.66666666667</v>
      </c>
      <c r="Z1531" s="25">
        <f>MAX(0,X1531*(1+inputs!$B$33)-MAX(0,inputs!$B$31*(Y1531-inputs!$B$30)))</f>
        <v>14138.984833953235</v>
      </c>
      <c r="AA1531" s="25">
        <f>MAX(0,Y1531*(1+inputs!$B$33)-MAX(0,inputs!$B$31*(Z1531-inputs!$B$30)))</f>
        <v>125217.16666666666</v>
      </c>
      <c r="AB1531" s="26">
        <f t="shared" si="307"/>
        <v>152900</v>
      </c>
      <c r="AC1531" s="25">
        <f>MAX(0,AA1531*(1+inputs!$B$33)-MAX(0,inputs!$B$31*(AB1531-inputs!$B$30)))</f>
        <v>115150.98416666665</v>
      </c>
      <c r="AD1531" s="26">
        <f>IF(inputs!$B$27="YES",MAX(0,inputs!$B$31*(AB1531-inputs!$B$30)),0)</f>
        <v>0</v>
      </c>
      <c r="AE1531" s="3">
        <f t="shared" si="308"/>
        <v>64692.05</v>
      </c>
      <c r="AF1531" s="1">
        <f t="shared" si="311"/>
        <v>0.47</v>
      </c>
      <c r="AG1531" s="8">
        <f t="shared" si="309"/>
        <v>88207.95</v>
      </c>
    </row>
    <row r="1532" spans="1:33" x14ac:dyDescent="0.2">
      <c r="A1532" s="11">
        <f t="shared" si="310"/>
        <v>153000</v>
      </c>
      <c r="B1532" s="15">
        <f>inputs!$C$3-MAX(0,MIN((calculations!A1532-inputs!$B$8)*0.5,inputs!$C$3))+IF(AND(inputs!$B$23="YES",A1532&lt;=inputs!$B$25),inputs!$B$24,0)</f>
        <v>0</v>
      </c>
      <c r="C1532" s="15">
        <f>MAX(0,MIN(A1532-B1532,inputs!$C$4)*inputs!$B$3)</f>
        <v>7540.2000000000007</v>
      </c>
      <c r="D1532" s="16">
        <f>MAX(0,(MIN(A1532,inputs!$C$5)-(inputs!$C$4+B1532))*inputs!$B$4)</f>
        <v>34975.599999999999</v>
      </c>
      <c r="E1532" s="16">
        <f>MAX(0, (calculations!A1532-inputs!$C$5)*inputs!$B$5)</f>
        <v>12537</v>
      </c>
      <c r="F1532" s="19">
        <f>MAX(0,inputs!$B$13*(MIN(calculations!A1532,inputs!$C$14)-inputs!$C$13))+MAX(0,inputs!$B$14*(calculations!A1532-inputs!$C$14))</f>
        <v>7049.85</v>
      </c>
      <c r="G1532" s="22">
        <f>MAX(MIN((calculations!A1532-inputs!$B$21)/10000,100%),0) * inputs!$B$18</f>
        <v>2636.4</v>
      </c>
      <c r="H1532" s="22">
        <f>IF(AND(inputs!$B$35="YES", calculations!A1532&gt;=inputs!$B$36,calculations!A1532&lt;inputs!$B$37),inputs!$B$38*MIN(2,inputs!$B$17),0)</f>
        <v>0</v>
      </c>
      <c r="I1532" s="25">
        <f>MIN(inputs!$B$32,A1532)</f>
        <v>20000</v>
      </c>
      <c r="J1532" s="25">
        <f>inputs!$B$29*(1+inputs!$B$33)-MAX(0,inputs!$B$31*(I1532-inputs!$B$30))</f>
        <v>46486.999999999993</v>
      </c>
      <c r="K1532" s="26">
        <f t="shared" si="299"/>
        <v>20000</v>
      </c>
      <c r="L1532" s="25">
        <f>MAX(0,J1532*(1+inputs!$B$33)-MAX(0,inputs!$B$31*(K1532-inputs!$B$30)))</f>
        <v>47184.304999999986</v>
      </c>
      <c r="M1532" s="26">
        <f t="shared" si="300"/>
        <v>34777.777777777781</v>
      </c>
      <c r="N1532" s="25">
        <f>MAX(0,L1532*(1+inputs!$B$33)-MAX(0,inputs!$B$31*(M1532-inputs!$B$30)))</f>
        <v>46578.629574999977</v>
      </c>
      <c r="O1532" s="26">
        <f t="shared" si="301"/>
        <v>49555.555555555555</v>
      </c>
      <c r="P1532" s="25">
        <f>MAX(0,N1532*(1+inputs!$B$33)-MAX(0,inputs!$B$31*(O1532-inputs!$B$30)))</f>
        <v>44633.869018624973</v>
      </c>
      <c r="Q1532" s="26">
        <f t="shared" si="302"/>
        <v>64333.333333333336</v>
      </c>
      <c r="R1532" s="25">
        <f>MAX(0,P1532*(1+inputs!$B$33)-MAX(0,inputs!$B$31*(Q1532-inputs!$B$30)))</f>
        <v>41329.937053904345</v>
      </c>
      <c r="S1532" s="26">
        <f t="shared" si="303"/>
        <v>79111.111111111109</v>
      </c>
      <c r="T1532" s="25">
        <f>MAX(0,R1532*(1+inputs!$B$33)-MAX(0,inputs!$B$31*(S1532-inputs!$B$30)))</f>
        <v>36646.446109712902</v>
      </c>
      <c r="U1532" s="26">
        <f t="shared" si="304"/>
        <v>93888.888888888891</v>
      </c>
      <c r="V1532" s="25">
        <f>MAX(0,T1532*(1+inputs!$B$33)-MAX(0,inputs!$B$31*(U1532-inputs!$B$30)))</f>
        <v>30562.702801358591</v>
      </c>
      <c r="W1532" s="26">
        <f t="shared" si="305"/>
        <v>108666.66666666667</v>
      </c>
      <c r="X1532" s="25">
        <f>MAX(0,V1532*(1+inputs!$B$33)-MAX(0,inputs!$B$31*(W1532-inputs!$B$30)))</f>
        <v>23057.703343378969</v>
      </c>
      <c r="Y1532" s="26">
        <f t="shared" si="306"/>
        <v>123444.44444444444</v>
      </c>
      <c r="Z1532" s="25">
        <f>MAX(0,X1532*(1+inputs!$B$33)-MAX(0,inputs!$B$31*(Y1532-inputs!$B$30)))</f>
        <v>14110.128893529654</v>
      </c>
      <c r="AA1532" s="25">
        <f>MAX(0,Y1532*(1+inputs!$B$33)-MAX(0,inputs!$B$31*(Z1532-inputs!$B$30)))</f>
        <v>125296.11111111109</v>
      </c>
      <c r="AB1532" s="26">
        <f t="shared" si="307"/>
        <v>153000</v>
      </c>
      <c r="AC1532" s="25">
        <f>MAX(0,AA1532*(1+inputs!$B$33)-MAX(0,inputs!$B$31*(AB1532-inputs!$B$30)))</f>
        <v>115222.11277777774</v>
      </c>
      <c r="AD1532" s="26">
        <f>IF(inputs!$B$27="YES",MAX(0,inputs!$B$31*(AB1532-inputs!$B$30)),0)</f>
        <v>0</v>
      </c>
      <c r="AE1532" s="3">
        <f t="shared" si="308"/>
        <v>64739.05</v>
      </c>
      <c r="AF1532" s="1">
        <f t="shared" si="311"/>
        <v>0.47</v>
      </c>
      <c r="AG1532" s="8">
        <f t="shared" si="309"/>
        <v>88260.95</v>
      </c>
    </row>
    <row r="1533" spans="1:33" x14ac:dyDescent="0.2">
      <c r="A1533" s="11">
        <f t="shared" si="310"/>
        <v>153100</v>
      </c>
      <c r="B1533" s="15">
        <f>inputs!$C$3-MAX(0,MIN((calculations!A1533-inputs!$B$8)*0.5,inputs!$C$3))+IF(AND(inputs!$B$23="YES",A1533&lt;=inputs!$B$25),inputs!$B$24,0)</f>
        <v>0</v>
      </c>
      <c r="C1533" s="15">
        <f>MAX(0,MIN(A1533-B1533,inputs!$C$4)*inputs!$B$3)</f>
        <v>7540.2000000000007</v>
      </c>
      <c r="D1533" s="16">
        <f>MAX(0,(MIN(A1533,inputs!$C$5)-(inputs!$C$4+B1533))*inputs!$B$4)</f>
        <v>34975.599999999999</v>
      </c>
      <c r="E1533" s="16">
        <f>MAX(0, (calculations!A1533-inputs!$C$5)*inputs!$B$5)</f>
        <v>12582</v>
      </c>
      <c r="F1533" s="19">
        <f>MAX(0,inputs!$B$13*(MIN(calculations!A1533,inputs!$C$14)-inputs!$C$13))+MAX(0,inputs!$B$14*(calculations!A1533-inputs!$C$14))</f>
        <v>7051.85</v>
      </c>
      <c r="G1533" s="22">
        <f>MAX(MIN((calculations!A1533-inputs!$B$21)/10000,100%),0) * inputs!$B$18</f>
        <v>2636.4</v>
      </c>
      <c r="H1533" s="22">
        <f>IF(AND(inputs!$B$35="YES", calculations!A1533&gt;=inputs!$B$36,calculations!A1533&lt;inputs!$B$37),inputs!$B$38*MIN(2,inputs!$B$17),0)</f>
        <v>0</v>
      </c>
      <c r="I1533" s="25">
        <f>MIN(inputs!$B$32,A1533)</f>
        <v>20000</v>
      </c>
      <c r="J1533" s="25">
        <f>inputs!$B$29*(1+inputs!$B$33)-MAX(0,inputs!$B$31*(I1533-inputs!$B$30))</f>
        <v>46486.999999999993</v>
      </c>
      <c r="K1533" s="26">
        <f t="shared" si="299"/>
        <v>20000</v>
      </c>
      <c r="L1533" s="25">
        <f>MAX(0,J1533*(1+inputs!$B$33)-MAX(0,inputs!$B$31*(K1533-inputs!$B$30)))</f>
        <v>47184.304999999986</v>
      </c>
      <c r="M1533" s="26">
        <f t="shared" si="300"/>
        <v>34788.888888888891</v>
      </c>
      <c r="N1533" s="25">
        <f>MAX(0,L1533*(1+inputs!$B$33)-MAX(0,inputs!$B$31*(M1533-inputs!$B$30)))</f>
        <v>46577.629574999977</v>
      </c>
      <c r="O1533" s="26">
        <f t="shared" si="301"/>
        <v>49577.777777777781</v>
      </c>
      <c r="P1533" s="25">
        <f>MAX(0,N1533*(1+inputs!$B$33)-MAX(0,inputs!$B$31*(O1533-inputs!$B$30)))</f>
        <v>44630.854018624967</v>
      </c>
      <c r="Q1533" s="26">
        <f t="shared" si="302"/>
        <v>64366.666666666664</v>
      </c>
      <c r="R1533" s="25">
        <f>MAX(0,P1533*(1+inputs!$B$33)-MAX(0,inputs!$B$31*(Q1533-inputs!$B$30)))</f>
        <v>41323.876828904336</v>
      </c>
      <c r="S1533" s="26">
        <f t="shared" si="303"/>
        <v>79155.555555555562</v>
      </c>
      <c r="T1533" s="25">
        <f>MAX(0,R1533*(1+inputs!$B$33)-MAX(0,inputs!$B$31*(S1533-inputs!$B$30)))</f>
        <v>36636.294981337895</v>
      </c>
      <c r="U1533" s="26">
        <f t="shared" si="304"/>
        <v>93944.444444444438</v>
      </c>
      <c r="V1533" s="25">
        <f>MAX(0,T1533*(1+inputs!$B$33)-MAX(0,inputs!$B$31*(U1533-inputs!$B$30)))</f>
        <v>30547.399406057961</v>
      </c>
      <c r="W1533" s="26">
        <f t="shared" si="305"/>
        <v>108733.33333333333</v>
      </c>
      <c r="X1533" s="25">
        <f>MAX(0,V1533*(1+inputs!$B$33)-MAX(0,inputs!$B$31*(W1533-inputs!$B$30)))</f>
        <v>23036.170397148828</v>
      </c>
      <c r="Y1533" s="26">
        <f t="shared" si="306"/>
        <v>123522.22222222222</v>
      </c>
      <c r="Z1533" s="25">
        <f>MAX(0,X1533*(1+inputs!$B$33)-MAX(0,inputs!$B$31*(Y1533-inputs!$B$30)))</f>
        <v>14081.272953106058</v>
      </c>
      <c r="AA1533" s="25">
        <f>MAX(0,Y1533*(1+inputs!$B$33)-MAX(0,inputs!$B$31*(Z1533-inputs!$B$30)))</f>
        <v>125375.05555555555</v>
      </c>
      <c r="AB1533" s="26">
        <f t="shared" si="307"/>
        <v>153100</v>
      </c>
      <c r="AC1533" s="25">
        <f>MAX(0,AA1533*(1+inputs!$B$33)-MAX(0,inputs!$B$31*(AB1533-inputs!$B$30)))</f>
        <v>115293.24138888887</v>
      </c>
      <c r="AD1533" s="26">
        <f>IF(inputs!$B$27="YES",MAX(0,inputs!$B$31*(AB1533-inputs!$B$30)),0)</f>
        <v>0</v>
      </c>
      <c r="AE1533" s="3">
        <f t="shared" si="308"/>
        <v>64786.05</v>
      </c>
      <c r="AF1533" s="1">
        <f t="shared" si="311"/>
        <v>0.47</v>
      </c>
      <c r="AG1533" s="8">
        <f t="shared" si="309"/>
        <v>88313.95</v>
      </c>
    </row>
    <row r="1534" spans="1:33" x14ac:dyDescent="0.2">
      <c r="A1534" s="11">
        <f t="shared" si="310"/>
        <v>153200</v>
      </c>
      <c r="B1534" s="15">
        <f>inputs!$C$3-MAX(0,MIN((calculations!A1534-inputs!$B$8)*0.5,inputs!$C$3))+IF(AND(inputs!$B$23="YES",A1534&lt;=inputs!$B$25),inputs!$B$24,0)</f>
        <v>0</v>
      </c>
      <c r="C1534" s="15">
        <f>MAX(0,MIN(A1534-B1534,inputs!$C$4)*inputs!$B$3)</f>
        <v>7540.2000000000007</v>
      </c>
      <c r="D1534" s="16">
        <f>MAX(0,(MIN(A1534,inputs!$C$5)-(inputs!$C$4+B1534))*inputs!$B$4)</f>
        <v>34975.599999999999</v>
      </c>
      <c r="E1534" s="16">
        <f>MAX(0, (calculations!A1534-inputs!$C$5)*inputs!$B$5)</f>
        <v>12627</v>
      </c>
      <c r="F1534" s="19">
        <f>MAX(0,inputs!$B$13*(MIN(calculations!A1534,inputs!$C$14)-inputs!$C$13))+MAX(0,inputs!$B$14*(calculations!A1534-inputs!$C$14))</f>
        <v>7053.85</v>
      </c>
      <c r="G1534" s="22">
        <f>MAX(MIN((calculations!A1534-inputs!$B$21)/10000,100%),0) * inputs!$B$18</f>
        <v>2636.4</v>
      </c>
      <c r="H1534" s="22">
        <f>IF(AND(inputs!$B$35="YES", calculations!A1534&gt;=inputs!$B$36,calculations!A1534&lt;inputs!$B$37),inputs!$B$38*MIN(2,inputs!$B$17),0)</f>
        <v>0</v>
      </c>
      <c r="I1534" s="25">
        <f>MIN(inputs!$B$32,A1534)</f>
        <v>20000</v>
      </c>
      <c r="J1534" s="25">
        <f>inputs!$B$29*(1+inputs!$B$33)-MAX(0,inputs!$B$31*(I1534-inputs!$B$30))</f>
        <v>46486.999999999993</v>
      </c>
      <c r="K1534" s="26">
        <f t="shared" si="299"/>
        <v>20000</v>
      </c>
      <c r="L1534" s="25">
        <f>MAX(0,J1534*(1+inputs!$B$33)-MAX(0,inputs!$B$31*(K1534-inputs!$B$30)))</f>
        <v>47184.304999999986</v>
      </c>
      <c r="M1534" s="26">
        <f t="shared" si="300"/>
        <v>34800</v>
      </c>
      <c r="N1534" s="25">
        <f>MAX(0,L1534*(1+inputs!$B$33)-MAX(0,inputs!$B$31*(M1534-inputs!$B$30)))</f>
        <v>46576.629574999977</v>
      </c>
      <c r="O1534" s="26">
        <f t="shared" si="301"/>
        <v>49600</v>
      </c>
      <c r="P1534" s="25">
        <f>MAX(0,N1534*(1+inputs!$B$33)-MAX(0,inputs!$B$31*(O1534-inputs!$B$30)))</f>
        <v>44627.839018624967</v>
      </c>
      <c r="Q1534" s="26">
        <f t="shared" si="302"/>
        <v>64400</v>
      </c>
      <c r="R1534" s="25">
        <f>MAX(0,P1534*(1+inputs!$B$33)-MAX(0,inputs!$B$31*(Q1534-inputs!$B$30)))</f>
        <v>41317.816603904335</v>
      </c>
      <c r="S1534" s="26">
        <f t="shared" si="303"/>
        <v>79200</v>
      </c>
      <c r="T1534" s="25">
        <f>MAX(0,R1534*(1+inputs!$B$33)-MAX(0,inputs!$B$31*(S1534-inputs!$B$30)))</f>
        <v>36626.143852962894</v>
      </c>
      <c r="U1534" s="26">
        <f t="shared" si="304"/>
        <v>94000</v>
      </c>
      <c r="V1534" s="25">
        <f>MAX(0,T1534*(1+inputs!$B$33)-MAX(0,inputs!$B$31*(U1534-inputs!$B$30)))</f>
        <v>30532.096010757337</v>
      </c>
      <c r="W1534" s="26">
        <f t="shared" si="305"/>
        <v>108800</v>
      </c>
      <c r="X1534" s="25">
        <f>MAX(0,V1534*(1+inputs!$B$33)-MAX(0,inputs!$B$31*(W1534-inputs!$B$30)))</f>
        <v>23014.637450918697</v>
      </c>
      <c r="Y1534" s="26">
        <f t="shared" si="306"/>
        <v>123600</v>
      </c>
      <c r="Z1534" s="25">
        <f>MAX(0,X1534*(1+inputs!$B$33)-MAX(0,inputs!$B$31*(Y1534-inputs!$B$30)))</f>
        <v>14052.417012682474</v>
      </c>
      <c r="AA1534" s="25">
        <f>MAX(0,Y1534*(1+inputs!$B$33)-MAX(0,inputs!$B$31*(Z1534-inputs!$B$30)))</f>
        <v>125453.99999999999</v>
      </c>
      <c r="AB1534" s="26">
        <f t="shared" si="307"/>
        <v>153200</v>
      </c>
      <c r="AC1534" s="25">
        <f>MAX(0,AA1534*(1+inputs!$B$33)-MAX(0,inputs!$B$31*(AB1534-inputs!$B$30)))</f>
        <v>115364.36999999997</v>
      </c>
      <c r="AD1534" s="26">
        <f>IF(inputs!$B$27="YES",MAX(0,inputs!$B$31*(AB1534-inputs!$B$30)),0)</f>
        <v>0</v>
      </c>
      <c r="AE1534" s="3">
        <f t="shared" si="308"/>
        <v>64833.05</v>
      </c>
      <c r="AF1534" s="1">
        <f t="shared" si="311"/>
        <v>0.47</v>
      </c>
      <c r="AG1534" s="8">
        <f t="shared" si="309"/>
        <v>88366.95</v>
      </c>
    </row>
    <row r="1535" spans="1:33" x14ac:dyDescent="0.2">
      <c r="A1535" s="11">
        <f t="shared" si="310"/>
        <v>153300</v>
      </c>
      <c r="B1535" s="15">
        <f>inputs!$C$3-MAX(0,MIN((calculations!A1535-inputs!$B$8)*0.5,inputs!$C$3))+IF(AND(inputs!$B$23="YES",A1535&lt;=inputs!$B$25),inputs!$B$24,0)</f>
        <v>0</v>
      </c>
      <c r="C1535" s="15">
        <f>MAX(0,MIN(A1535-B1535,inputs!$C$4)*inputs!$B$3)</f>
        <v>7540.2000000000007</v>
      </c>
      <c r="D1535" s="16">
        <f>MAX(0,(MIN(A1535,inputs!$C$5)-(inputs!$C$4+B1535))*inputs!$B$4)</f>
        <v>34975.599999999999</v>
      </c>
      <c r="E1535" s="16">
        <f>MAX(0, (calculations!A1535-inputs!$C$5)*inputs!$B$5)</f>
        <v>12672</v>
      </c>
      <c r="F1535" s="19">
        <f>MAX(0,inputs!$B$13*(MIN(calculations!A1535,inputs!$C$14)-inputs!$C$13))+MAX(0,inputs!$B$14*(calculations!A1535-inputs!$C$14))</f>
        <v>7055.85</v>
      </c>
      <c r="G1535" s="22">
        <f>MAX(MIN((calculations!A1535-inputs!$B$21)/10000,100%),0) * inputs!$B$18</f>
        <v>2636.4</v>
      </c>
      <c r="H1535" s="22">
        <f>IF(AND(inputs!$B$35="YES", calculations!A1535&gt;=inputs!$B$36,calculations!A1535&lt;inputs!$B$37),inputs!$B$38*MIN(2,inputs!$B$17),0)</f>
        <v>0</v>
      </c>
      <c r="I1535" s="25">
        <f>MIN(inputs!$B$32,A1535)</f>
        <v>20000</v>
      </c>
      <c r="J1535" s="25">
        <f>inputs!$B$29*(1+inputs!$B$33)-MAX(0,inputs!$B$31*(I1535-inputs!$B$30))</f>
        <v>46486.999999999993</v>
      </c>
      <c r="K1535" s="26">
        <f t="shared" si="299"/>
        <v>20000</v>
      </c>
      <c r="L1535" s="25">
        <f>MAX(0,J1535*(1+inputs!$B$33)-MAX(0,inputs!$B$31*(K1535-inputs!$B$30)))</f>
        <v>47184.304999999986</v>
      </c>
      <c r="M1535" s="26">
        <f t="shared" si="300"/>
        <v>34811.111111111109</v>
      </c>
      <c r="N1535" s="25">
        <f>MAX(0,L1535*(1+inputs!$B$33)-MAX(0,inputs!$B$31*(M1535-inputs!$B$30)))</f>
        <v>46575.629574999977</v>
      </c>
      <c r="O1535" s="26">
        <f t="shared" si="301"/>
        <v>49622.222222222219</v>
      </c>
      <c r="P1535" s="25">
        <f>MAX(0,N1535*(1+inputs!$B$33)-MAX(0,inputs!$B$31*(O1535-inputs!$B$30)))</f>
        <v>44624.824018624968</v>
      </c>
      <c r="Q1535" s="26">
        <f t="shared" si="302"/>
        <v>64433.333333333336</v>
      </c>
      <c r="R1535" s="25">
        <f>MAX(0,P1535*(1+inputs!$B$33)-MAX(0,inputs!$B$31*(Q1535-inputs!$B$30)))</f>
        <v>41311.756378904334</v>
      </c>
      <c r="S1535" s="26">
        <f t="shared" si="303"/>
        <v>79244.444444444438</v>
      </c>
      <c r="T1535" s="25">
        <f>MAX(0,R1535*(1+inputs!$B$33)-MAX(0,inputs!$B$31*(S1535-inputs!$B$30)))</f>
        <v>36615.992724587893</v>
      </c>
      <c r="U1535" s="26">
        <f t="shared" si="304"/>
        <v>94055.555555555562</v>
      </c>
      <c r="V1535" s="25">
        <f>MAX(0,T1535*(1+inputs!$B$33)-MAX(0,inputs!$B$31*(U1535-inputs!$B$30)))</f>
        <v>30516.792615456703</v>
      </c>
      <c r="W1535" s="26">
        <f t="shared" si="305"/>
        <v>108866.66666666667</v>
      </c>
      <c r="X1535" s="25">
        <f>MAX(0,V1535*(1+inputs!$B$33)-MAX(0,inputs!$B$31*(W1535-inputs!$B$30)))</f>
        <v>22993.104504688548</v>
      </c>
      <c r="Y1535" s="26">
        <f t="shared" si="306"/>
        <v>123677.77777777778</v>
      </c>
      <c r="Z1535" s="25">
        <f>MAX(0,X1535*(1+inputs!$B$33)-MAX(0,inputs!$B$31*(Y1535-inputs!$B$30)))</f>
        <v>14023.561072258874</v>
      </c>
      <c r="AA1535" s="25">
        <f>MAX(0,Y1535*(1+inputs!$B$33)-MAX(0,inputs!$B$31*(Z1535-inputs!$B$30)))</f>
        <v>125532.94444444444</v>
      </c>
      <c r="AB1535" s="26">
        <f t="shared" si="307"/>
        <v>153300</v>
      </c>
      <c r="AC1535" s="25">
        <f>MAX(0,AA1535*(1+inputs!$B$33)-MAX(0,inputs!$B$31*(AB1535-inputs!$B$30)))</f>
        <v>115435.49861111109</v>
      </c>
      <c r="AD1535" s="26">
        <f>IF(inputs!$B$27="YES",MAX(0,inputs!$B$31*(AB1535-inputs!$B$30)),0)</f>
        <v>0</v>
      </c>
      <c r="AE1535" s="3">
        <f t="shared" si="308"/>
        <v>64880.05</v>
      </c>
      <c r="AF1535" s="1">
        <f t="shared" si="311"/>
        <v>0.47</v>
      </c>
      <c r="AG1535" s="8">
        <f t="shared" si="309"/>
        <v>88419.95</v>
      </c>
    </row>
    <row r="1536" spans="1:33" x14ac:dyDescent="0.2">
      <c r="A1536" s="11">
        <f t="shared" si="310"/>
        <v>153400</v>
      </c>
      <c r="B1536" s="15">
        <f>inputs!$C$3-MAX(0,MIN((calculations!A1536-inputs!$B$8)*0.5,inputs!$C$3))+IF(AND(inputs!$B$23="YES",A1536&lt;=inputs!$B$25),inputs!$B$24,0)</f>
        <v>0</v>
      </c>
      <c r="C1536" s="15">
        <f>MAX(0,MIN(A1536-B1536,inputs!$C$4)*inputs!$B$3)</f>
        <v>7540.2000000000007</v>
      </c>
      <c r="D1536" s="16">
        <f>MAX(0,(MIN(A1536,inputs!$C$5)-(inputs!$C$4+B1536))*inputs!$B$4)</f>
        <v>34975.599999999999</v>
      </c>
      <c r="E1536" s="16">
        <f>MAX(0, (calculations!A1536-inputs!$C$5)*inputs!$B$5)</f>
        <v>12717</v>
      </c>
      <c r="F1536" s="19">
        <f>MAX(0,inputs!$B$13*(MIN(calculations!A1536,inputs!$C$14)-inputs!$C$13))+MAX(0,inputs!$B$14*(calculations!A1536-inputs!$C$14))</f>
        <v>7057.85</v>
      </c>
      <c r="G1536" s="22">
        <f>MAX(MIN((calculations!A1536-inputs!$B$21)/10000,100%),0) * inputs!$B$18</f>
        <v>2636.4</v>
      </c>
      <c r="H1536" s="22">
        <f>IF(AND(inputs!$B$35="YES", calculations!A1536&gt;=inputs!$B$36,calculations!A1536&lt;inputs!$B$37),inputs!$B$38*MIN(2,inputs!$B$17),0)</f>
        <v>0</v>
      </c>
      <c r="I1536" s="25">
        <f>MIN(inputs!$B$32,A1536)</f>
        <v>20000</v>
      </c>
      <c r="J1536" s="25">
        <f>inputs!$B$29*(1+inputs!$B$33)-MAX(0,inputs!$B$31*(I1536-inputs!$B$30))</f>
        <v>46486.999999999993</v>
      </c>
      <c r="K1536" s="26">
        <f t="shared" si="299"/>
        <v>20000</v>
      </c>
      <c r="L1536" s="25">
        <f>MAX(0,J1536*(1+inputs!$B$33)-MAX(0,inputs!$B$31*(K1536-inputs!$B$30)))</f>
        <v>47184.304999999986</v>
      </c>
      <c r="M1536" s="26">
        <f t="shared" si="300"/>
        <v>34822.222222222219</v>
      </c>
      <c r="N1536" s="25">
        <f>MAX(0,L1536*(1+inputs!$B$33)-MAX(0,inputs!$B$31*(M1536-inputs!$B$30)))</f>
        <v>46574.629574999977</v>
      </c>
      <c r="O1536" s="26">
        <f t="shared" si="301"/>
        <v>49644.444444444445</v>
      </c>
      <c r="P1536" s="25">
        <f>MAX(0,N1536*(1+inputs!$B$33)-MAX(0,inputs!$B$31*(O1536-inputs!$B$30)))</f>
        <v>44621.809018624968</v>
      </c>
      <c r="Q1536" s="26">
        <f t="shared" si="302"/>
        <v>64466.666666666664</v>
      </c>
      <c r="R1536" s="25">
        <f>MAX(0,P1536*(1+inputs!$B$33)-MAX(0,inputs!$B$31*(Q1536-inputs!$B$30)))</f>
        <v>41305.696153904333</v>
      </c>
      <c r="S1536" s="26">
        <f t="shared" si="303"/>
        <v>79288.888888888891</v>
      </c>
      <c r="T1536" s="25">
        <f>MAX(0,R1536*(1+inputs!$B$33)-MAX(0,inputs!$B$31*(S1536-inputs!$B$30)))</f>
        <v>36605.841596212893</v>
      </c>
      <c r="U1536" s="26">
        <f t="shared" si="304"/>
        <v>94111.111111111109</v>
      </c>
      <c r="V1536" s="25">
        <f>MAX(0,T1536*(1+inputs!$B$33)-MAX(0,inputs!$B$31*(U1536-inputs!$B$30)))</f>
        <v>30501.489220156083</v>
      </c>
      <c r="W1536" s="26">
        <f t="shared" si="305"/>
        <v>108933.33333333333</v>
      </c>
      <c r="X1536" s="25">
        <f>MAX(0,V1536*(1+inputs!$B$33)-MAX(0,inputs!$B$31*(W1536-inputs!$B$30)))</f>
        <v>22971.571558458421</v>
      </c>
      <c r="Y1536" s="26">
        <f t="shared" si="306"/>
        <v>123755.55555555556</v>
      </c>
      <c r="Z1536" s="25">
        <f>MAX(0,X1536*(1+inputs!$B$33)-MAX(0,inputs!$B$31*(Y1536-inputs!$B$30)))</f>
        <v>13994.705131835295</v>
      </c>
      <c r="AA1536" s="25">
        <f>MAX(0,Y1536*(1+inputs!$B$33)-MAX(0,inputs!$B$31*(Z1536-inputs!$B$30)))</f>
        <v>125611.88888888889</v>
      </c>
      <c r="AB1536" s="26">
        <f t="shared" si="307"/>
        <v>153400</v>
      </c>
      <c r="AC1536" s="25">
        <f>MAX(0,AA1536*(1+inputs!$B$33)-MAX(0,inputs!$B$31*(AB1536-inputs!$B$30)))</f>
        <v>115506.6272222222</v>
      </c>
      <c r="AD1536" s="26">
        <f>IF(inputs!$B$27="YES",MAX(0,inputs!$B$31*(AB1536-inputs!$B$30)),0)</f>
        <v>0</v>
      </c>
      <c r="AE1536" s="3">
        <f t="shared" si="308"/>
        <v>64927.05</v>
      </c>
      <c r="AF1536" s="1">
        <f t="shared" si="311"/>
        <v>0.47</v>
      </c>
      <c r="AG1536" s="8">
        <f t="shared" si="309"/>
        <v>88472.95</v>
      </c>
    </row>
    <row r="1537" spans="1:33" x14ac:dyDescent="0.2">
      <c r="A1537" s="11">
        <f t="shared" si="310"/>
        <v>153500</v>
      </c>
      <c r="B1537" s="15">
        <f>inputs!$C$3-MAX(0,MIN((calculations!A1537-inputs!$B$8)*0.5,inputs!$C$3))+IF(AND(inputs!$B$23="YES",A1537&lt;=inputs!$B$25),inputs!$B$24,0)</f>
        <v>0</v>
      </c>
      <c r="C1537" s="15">
        <f>MAX(0,MIN(A1537-B1537,inputs!$C$4)*inputs!$B$3)</f>
        <v>7540.2000000000007</v>
      </c>
      <c r="D1537" s="16">
        <f>MAX(0,(MIN(A1537,inputs!$C$5)-(inputs!$C$4+B1537))*inputs!$B$4)</f>
        <v>34975.599999999999</v>
      </c>
      <c r="E1537" s="16">
        <f>MAX(0, (calculations!A1537-inputs!$C$5)*inputs!$B$5)</f>
        <v>12762</v>
      </c>
      <c r="F1537" s="19">
        <f>MAX(0,inputs!$B$13*(MIN(calculations!A1537,inputs!$C$14)-inputs!$C$13))+MAX(0,inputs!$B$14*(calculations!A1537-inputs!$C$14))</f>
        <v>7059.85</v>
      </c>
      <c r="G1537" s="22">
        <f>MAX(MIN((calculations!A1537-inputs!$B$21)/10000,100%),0) * inputs!$B$18</f>
        <v>2636.4</v>
      </c>
      <c r="H1537" s="22">
        <f>IF(AND(inputs!$B$35="YES", calculations!A1537&gt;=inputs!$B$36,calculations!A1537&lt;inputs!$B$37),inputs!$B$38*MIN(2,inputs!$B$17),0)</f>
        <v>0</v>
      </c>
      <c r="I1537" s="25">
        <f>MIN(inputs!$B$32,A1537)</f>
        <v>20000</v>
      </c>
      <c r="J1537" s="25">
        <f>inputs!$B$29*(1+inputs!$B$33)-MAX(0,inputs!$B$31*(I1537-inputs!$B$30))</f>
        <v>46486.999999999993</v>
      </c>
      <c r="K1537" s="26">
        <f t="shared" si="299"/>
        <v>20000</v>
      </c>
      <c r="L1537" s="25">
        <f>MAX(0,J1537*(1+inputs!$B$33)-MAX(0,inputs!$B$31*(K1537-inputs!$B$30)))</f>
        <v>47184.304999999986</v>
      </c>
      <c r="M1537" s="26">
        <f t="shared" si="300"/>
        <v>34833.333333333336</v>
      </c>
      <c r="N1537" s="25">
        <f>MAX(0,L1537*(1+inputs!$B$33)-MAX(0,inputs!$B$31*(M1537-inputs!$B$30)))</f>
        <v>46573.629574999977</v>
      </c>
      <c r="O1537" s="26">
        <f t="shared" si="301"/>
        <v>49666.666666666672</v>
      </c>
      <c r="P1537" s="25">
        <f>MAX(0,N1537*(1+inputs!$B$33)-MAX(0,inputs!$B$31*(O1537-inputs!$B$30)))</f>
        <v>44618.794018624969</v>
      </c>
      <c r="Q1537" s="26">
        <f t="shared" si="302"/>
        <v>64500</v>
      </c>
      <c r="R1537" s="25">
        <f>MAX(0,P1537*(1+inputs!$B$33)-MAX(0,inputs!$B$31*(Q1537-inputs!$B$30)))</f>
        <v>41299.635928904339</v>
      </c>
      <c r="S1537" s="26">
        <f t="shared" si="303"/>
        <v>79333.333333333343</v>
      </c>
      <c r="T1537" s="25">
        <f>MAX(0,R1537*(1+inputs!$B$33)-MAX(0,inputs!$B$31*(S1537-inputs!$B$30)))</f>
        <v>36595.6904678379</v>
      </c>
      <c r="U1537" s="26">
        <f t="shared" si="304"/>
        <v>94166.666666666672</v>
      </c>
      <c r="V1537" s="25">
        <f>MAX(0,T1537*(1+inputs!$B$33)-MAX(0,inputs!$B$31*(U1537-inputs!$B$30)))</f>
        <v>30486.185824855464</v>
      </c>
      <c r="W1537" s="26">
        <f t="shared" si="305"/>
        <v>109000</v>
      </c>
      <c r="X1537" s="25">
        <f>MAX(0,V1537*(1+inputs!$B$33)-MAX(0,inputs!$B$31*(W1537-inputs!$B$30)))</f>
        <v>22950.038612228294</v>
      </c>
      <c r="Y1537" s="26">
        <f t="shared" si="306"/>
        <v>123833.33333333333</v>
      </c>
      <c r="Z1537" s="25">
        <f>MAX(0,X1537*(1+inputs!$B$33)-MAX(0,inputs!$B$31*(Y1537-inputs!$B$30)))</f>
        <v>13965.849191411718</v>
      </c>
      <c r="AA1537" s="25">
        <f>MAX(0,Y1537*(1+inputs!$B$33)-MAX(0,inputs!$B$31*(Z1537-inputs!$B$30)))</f>
        <v>125690.83333333331</v>
      </c>
      <c r="AB1537" s="26">
        <f t="shared" si="307"/>
        <v>153500</v>
      </c>
      <c r="AC1537" s="25">
        <f>MAX(0,AA1537*(1+inputs!$B$33)-MAX(0,inputs!$B$31*(AB1537-inputs!$B$30)))</f>
        <v>115577.7558333333</v>
      </c>
      <c r="AD1537" s="26">
        <f>IF(inputs!$B$27="YES",MAX(0,inputs!$B$31*(AB1537-inputs!$B$30)),0)</f>
        <v>0</v>
      </c>
      <c r="AE1537" s="3">
        <f t="shared" si="308"/>
        <v>64974.05</v>
      </c>
      <c r="AF1537" s="1">
        <f t="shared" si="311"/>
        <v>0.47</v>
      </c>
      <c r="AG1537" s="8">
        <f t="shared" si="309"/>
        <v>88525.95</v>
      </c>
    </row>
    <row r="1538" spans="1:33" x14ac:dyDescent="0.2">
      <c r="A1538" s="11">
        <f t="shared" si="310"/>
        <v>153600</v>
      </c>
      <c r="B1538" s="15">
        <f>inputs!$C$3-MAX(0,MIN((calculations!A1538-inputs!$B$8)*0.5,inputs!$C$3))+IF(AND(inputs!$B$23="YES",A1538&lt;=inputs!$B$25),inputs!$B$24,0)</f>
        <v>0</v>
      </c>
      <c r="C1538" s="15">
        <f>MAX(0,MIN(A1538-B1538,inputs!$C$4)*inputs!$B$3)</f>
        <v>7540.2000000000007</v>
      </c>
      <c r="D1538" s="16">
        <f>MAX(0,(MIN(A1538,inputs!$C$5)-(inputs!$C$4+B1538))*inputs!$B$4)</f>
        <v>34975.599999999999</v>
      </c>
      <c r="E1538" s="16">
        <f>MAX(0, (calculations!A1538-inputs!$C$5)*inputs!$B$5)</f>
        <v>12807</v>
      </c>
      <c r="F1538" s="19">
        <f>MAX(0,inputs!$B$13*(MIN(calculations!A1538,inputs!$C$14)-inputs!$C$13))+MAX(0,inputs!$B$14*(calculations!A1538-inputs!$C$14))</f>
        <v>7061.85</v>
      </c>
      <c r="G1538" s="22">
        <f>MAX(MIN((calculations!A1538-inputs!$B$21)/10000,100%),0) * inputs!$B$18</f>
        <v>2636.4</v>
      </c>
      <c r="H1538" s="22">
        <f>IF(AND(inputs!$B$35="YES", calculations!A1538&gt;=inputs!$B$36,calculations!A1538&lt;inputs!$B$37),inputs!$B$38*MIN(2,inputs!$B$17),0)</f>
        <v>0</v>
      </c>
      <c r="I1538" s="25">
        <f>MIN(inputs!$B$32,A1538)</f>
        <v>20000</v>
      </c>
      <c r="J1538" s="25">
        <f>inputs!$B$29*(1+inputs!$B$33)-MAX(0,inputs!$B$31*(I1538-inputs!$B$30))</f>
        <v>46486.999999999993</v>
      </c>
      <c r="K1538" s="26">
        <f t="shared" ref="K1538:K1601" si="312">$I1538+(INT(COLUMN(K$1)/2) - 5) * ($A1538-$I1538)/9</f>
        <v>20000</v>
      </c>
      <c r="L1538" s="25">
        <f>MAX(0,J1538*(1+inputs!$B$33)-MAX(0,inputs!$B$31*(K1538-inputs!$B$30)))</f>
        <v>47184.304999999986</v>
      </c>
      <c r="M1538" s="26">
        <f t="shared" ref="M1538:M1601" si="313">$I1538+(INT(COLUMN(M$1)/2) - 5) * ($A1538-$I1538)/9</f>
        <v>34844.444444444445</v>
      </c>
      <c r="N1538" s="25">
        <f>MAX(0,L1538*(1+inputs!$B$33)-MAX(0,inputs!$B$31*(M1538-inputs!$B$30)))</f>
        <v>46572.629574999977</v>
      </c>
      <c r="O1538" s="26">
        <f t="shared" ref="O1538:O1601" si="314">$I1538+(INT(COLUMN(O$1)/2) - 5) * ($A1538-$I1538)/9</f>
        <v>49688.888888888891</v>
      </c>
      <c r="P1538" s="25">
        <f>MAX(0,N1538*(1+inputs!$B$33)-MAX(0,inputs!$B$31*(O1538-inputs!$B$30)))</f>
        <v>44615.779018624969</v>
      </c>
      <c r="Q1538" s="26">
        <f t="shared" ref="Q1538:Q1601" si="315">$I1538+(INT(COLUMN(Q$1)/2) - 5) * ($A1538-$I1538)/9</f>
        <v>64533.333333333336</v>
      </c>
      <c r="R1538" s="25">
        <f>MAX(0,P1538*(1+inputs!$B$33)-MAX(0,inputs!$B$31*(Q1538-inputs!$B$30)))</f>
        <v>41293.575703904338</v>
      </c>
      <c r="S1538" s="26">
        <f t="shared" ref="S1538:S1601" si="316">$I1538+(INT(COLUMN(S$1)/2) - 5) * ($A1538-$I1538)/9</f>
        <v>79377.777777777781</v>
      </c>
      <c r="T1538" s="25">
        <f>MAX(0,R1538*(1+inputs!$B$33)-MAX(0,inputs!$B$31*(S1538-inputs!$B$30)))</f>
        <v>36585.539339462899</v>
      </c>
      <c r="U1538" s="26">
        <f t="shared" ref="U1538:U1601" si="317">$I1538+(INT(COLUMN(U$1)/2) - 5) * ($A1538-$I1538)/9</f>
        <v>94222.222222222219</v>
      </c>
      <c r="V1538" s="25">
        <f>MAX(0,T1538*(1+inputs!$B$33)-MAX(0,inputs!$B$31*(U1538-inputs!$B$30)))</f>
        <v>30470.882429554844</v>
      </c>
      <c r="W1538" s="26">
        <f t="shared" ref="W1538:W1601" si="318">$I1538+(INT(COLUMN(W$1)/2) - 5) * ($A1538-$I1538)/9</f>
        <v>109066.66666666667</v>
      </c>
      <c r="X1538" s="25">
        <f>MAX(0,V1538*(1+inputs!$B$33)-MAX(0,inputs!$B$31*(W1538-inputs!$B$30)))</f>
        <v>22928.505665998164</v>
      </c>
      <c r="Y1538" s="26">
        <f t="shared" ref="Y1538:Y1601" si="319">$I1538+(INT(COLUMN(Y$1)/2) - 5) * ($A1538-$I1538)/9</f>
        <v>123911.11111111111</v>
      </c>
      <c r="Z1538" s="25">
        <f>MAX(0,X1538*(1+inputs!$B$33)-MAX(0,inputs!$B$31*(Y1538-inputs!$B$30)))</f>
        <v>13936.993250988136</v>
      </c>
      <c r="AA1538" s="25">
        <f>MAX(0,Y1538*(1+inputs!$B$33)-MAX(0,inputs!$B$31*(Z1538-inputs!$B$30)))</f>
        <v>125769.77777777777</v>
      </c>
      <c r="AB1538" s="26">
        <f t="shared" ref="AB1538:AB1601" si="320">$I1538+(INT(COLUMN(AB$1)/2) - 5) * ($A1538-$I1538)/9</f>
        <v>153600</v>
      </c>
      <c r="AC1538" s="25">
        <f>MAX(0,AA1538*(1+inputs!$B$33)-MAX(0,inputs!$B$31*(AB1538-inputs!$B$30)))</f>
        <v>115648.88444444441</v>
      </c>
      <c r="AD1538" s="26">
        <f>IF(inputs!$B$27="YES",MAX(0,inputs!$B$31*(AB1538-inputs!$B$30)),0)</f>
        <v>0</v>
      </c>
      <c r="AE1538" s="3">
        <f t="shared" ref="AE1538:AE1601" si="321">SUM(C1538:G1538)+AD1538-H1538</f>
        <v>65021.05</v>
      </c>
      <c r="AF1538" s="1">
        <f t="shared" si="311"/>
        <v>0.47</v>
      </c>
      <c r="AG1538" s="8">
        <f t="shared" ref="AG1538:AG1601" si="322">A1538-AE1538</f>
        <v>88578.95</v>
      </c>
    </row>
    <row r="1539" spans="1:33" x14ac:dyDescent="0.2">
      <c r="A1539" s="11">
        <f t="shared" ref="A1539:A1602" si="323">(ROW(A1539)-2)*100</f>
        <v>153700</v>
      </c>
      <c r="B1539" s="15">
        <f>inputs!$C$3-MAX(0,MIN((calculations!A1539-inputs!$B$8)*0.5,inputs!$C$3))+IF(AND(inputs!$B$23="YES",A1539&lt;=inputs!$B$25),inputs!$B$24,0)</f>
        <v>0</v>
      </c>
      <c r="C1539" s="15">
        <f>MAX(0,MIN(A1539-B1539,inputs!$C$4)*inputs!$B$3)</f>
        <v>7540.2000000000007</v>
      </c>
      <c r="D1539" s="16">
        <f>MAX(0,(MIN(A1539,inputs!$C$5)-(inputs!$C$4+B1539))*inputs!$B$4)</f>
        <v>34975.599999999999</v>
      </c>
      <c r="E1539" s="16">
        <f>MAX(0, (calculations!A1539-inputs!$C$5)*inputs!$B$5)</f>
        <v>12852</v>
      </c>
      <c r="F1539" s="19">
        <f>MAX(0,inputs!$B$13*(MIN(calculations!A1539,inputs!$C$14)-inputs!$C$13))+MAX(0,inputs!$B$14*(calculations!A1539-inputs!$C$14))</f>
        <v>7063.85</v>
      </c>
      <c r="G1539" s="22">
        <f>MAX(MIN((calculations!A1539-inputs!$B$21)/10000,100%),0) * inputs!$B$18</f>
        <v>2636.4</v>
      </c>
      <c r="H1539" s="22">
        <f>IF(AND(inputs!$B$35="YES", calculations!A1539&gt;=inputs!$B$36,calculations!A1539&lt;inputs!$B$37),inputs!$B$38*MIN(2,inputs!$B$17),0)</f>
        <v>0</v>
      </c>
      <c r="I1539" s="25">
        <f>MIN(inputs!$B$32,A1539)</f>
        <v>20000</v>
      </c>
      <c r="J1539" s="25">
        <f>inputs!$B$29*(1+inputs!$B$33)-MAX(0,inputs!$B$31*(I1539-inputs!$B$30))</f>
        <v>46486.999999999993</v>
      </c>
      <c r="K1539" s="26">
        <f t="shared" si="312"/>
        <v>20000</v>
      </c>
      <c r="L1539" s="25">
        <f>MAX(0,J1539*(1+inputs!$B$33)-MAX(0,inputs!$B$31*(K1539-inputs!$B$30)))</f>
        <v>47184.304999999986</v>
      </c>
      <c r="M1539" s="26">
        <f t="shared" si="313"/>
        <v>34855.555555555555</v>
      </c>
      <c r="N1539" s="25">
        <f>MAX(0,L1539*(1+inputs!$B$33)-MAX(0,inputs!$B$31*(M1539-inputs!$B$30)))</f>
        <v>46571.629574999977</v>
      </c>
      <c r="O1539" s="26">
        <f t="shared" si="314"/>
        <v>49711.111111111109</v>
      </c>
      <c r="P1539" s="25">
        <f>MAX(0,N1539*(1+inputs!$B$33)-MAX(0,inputs!$B$31*(O1539-inputs!$B$30)))</f>
        <v>44612.76401862497</v>
      </c>
      <c r="Q1539" s="26">
        <f t="shared" si="315"/>
        <v>64566.666666666664</v>
      </c>
      <c r="R1539" s="25">
        <f>MAX(0,P1539*(1+inputs!$B$33)-MAX(0,inputs!$B$31*(Q1539-inputs!$B$30)))</f>
        <v>41287.515478904337</v>
      </c>
      <c r="S1539" s="26">
        <f t="shared" si="316"/>
        <v>79422.222222222219</v>
      </c>
      <c r="T1539" s="25">
        <f>MAX(0,R1539*(1+inputs!$B$33)-MAX(0,inputs!$B$31*(S1539-inputs!$B$30)))</f>
        <v>36575.388211087899</v>
      </c>
      <c r="U1539" s="26">
        <f t="shared" si="317"/>
        <v>94277.777777777781</v>
      </c>
      <c r="V1539" s="25">
        <f>MAX(0,T1539*(1+inputs!$B$33)-MAX(0,inputs!$B$31*(U1539-inputs!$B$30)))</f>
        <v>30455.579034254213</v>
      </c>
      <c r="W1539" s="26">
        <f t="shared" si="318"/>
        <v>109133.33333333333</v>
      </c>
      <c r="X1539" s="25">
        <f>MAX(0,V1539*(1+inputs!$B$33)-MAX(0,inputs!$B$31*(W1539-inputs!$B$30)))</f>
        <v>22906.972719768026</v>
      </c>
      <c r="Y1539" s="26">
        <f t="shared" si="319"/>
        <v>123988.88888888889</v>
      </c>
      <c r="Z1539" s="25">
        <f>MAX(0,X1539*(1+inputs!$B$33)-MAX(0,inputs!$B$31*(Y1539-inputs!$B$30)))</f>
        <v>13908.137310564545</v>
      </c>
      <c r="AA1539" s="25">
        <f>MAX(0,Y1539*(1+inputs!$B$33)-MAX(0,inputs!$B$31*(Z1539-inputs!$B$30)))</f>
        <v>125848.72222222222</v>
      </c>
      <c r="AB1539" s="26">
        <f t="shared" si="320"/>
        <v>153700</v>
      </c>
      <c r="AC1539" s="25">
        <f>MAX(0,AA1539*(1+inputs!$B$33)-MAX(0,inputs!$B$31*(AB1539-inputs!$B$30)))</f>
        <v>115720.01305555554</v>
      </c>
      <c r="AD1539" s="26">
        <f>IF(inputs!$B$27="YES",MAX(0,inputs!$B$31*(AB1539-inputs!$B$30)),0)</f>
        <v>0</v>
      </c>
      <c r="AE1539" s="3">
        <f t="shared" si="321"/>
        <v>65068.05</v>
      </c>
      <c r="AF1539" s="1">
        <f t="shared" ref="AF1539:AF1602" si="324">(AE1540-AE1539)/100</f>
        <v>0.47</v>
      </c>
      <c r="AG1539" s="8">
        <f t="shared" si="322"/>
        <v>88631.95</v>
      </c>
    </row>
    <row r="1540" spans="1:33" x14ac:dyDescent="0.2">
      <c r="A1540" s="11">
        <f t="shared" si="323"/>
        <v>153800</v>
      </c>
      <c r="B1540" s="15">
        <f>inputs!$C$3-MAX(0,MIN((calculations!A1540-inputs!$B$8)*0.5,inputs!$C$3))+IF(AND(inputs!$B$23="YES",A1540&lt;=inputs!$B$25),inputs!$B$24,0)</f>
        <v>0</v>
      </c>
      <c r="C1540" s="15">
        <f>MAX(0,MIN(A1540-B1540,inputs!$C$4)*inputs!$B$3)</f>
        <v>7540.2000000000007</v>
      </c>
      <c r="D1540" s="16">
        <f>MAX(0,(MIN(A1540,inputs!$C$5)-(inputs!$C$4+B1540))*inputs!$B$4)</f>
        <v>34975.599999999999</v>
      </c>
      <c r="E1540" s="16">
        <f>MAX(0, (calculations!A1540-inputs!$C$5)*inputs!$B$5)</f>
        <v>12897</v>
      </c>
      <c r="F1540" s="19">
        <f>MAX(0,inputs!$B$13*(MIN(calculations!A1540,inputs!$C$14)-inputs!$C$13))+MAX(0,inputs!$B$14*(calculations!A1540-inputs!$C$14))</f>
        <v>7065.85</v>
      </c>
      <c r="G1540" s="22">
        <f>MAX(MIN((calculations!A1540-inputs!$B$21)/10000,100%),0) * inputs!$B$18</f>
        <v>2636.4</v>
      </c>
      <c r="H1540" s="22">
        <f>IF(AND(inputs!$B$35="YES", calculations!A1540&gt;=inputs!$B$36,calculations!A1540&lt;inputs!$B$37),inputs!$B$38*MIN(2,inputs!$B$17),0)</f>
        <v>0</v>
      </c>
      <c r="I1540" s="25">
        <f>MIN(inputs!$B$32,A1540)</f>
        <v>20000</v>
      </c>
      <c r="J1540" s="25">
        <f>inputs!$B$29*(1+inputs!$B$33)-MAX(0,inputs!$B$31*(I1540-inputs!$B$30))</f>
        <v>46486.999999999993</v>
      </c>
      <c r="K1540" s="26">
        <f t="shared" si="312"/>
        <v>20000</v>
      </c>
      <c r="L1540" s="25">
        <f>MAX(0,J1540*(1+inputs!$B$33)-MAX(0,inputs!$B$31*(K1540-inputs!$B$30)))</f>
        <v>47184.304999999986</v>
      </c>
      <c r="M1540" s="26">
        <f t="shared" si="313"/>
        <v>34866.666666666664</v>
      </c>
      <c r="N1540" s="25">
        <f>MAX(0,L1540*(1+inputs!$B$33)-MAX(0,inputs!$B$31*(M1540-inputs!$B$30)))</f>
        <v>46570.629574999977</v>
      </c>
      <c r="O1540" s="26">
        <f t="shared" si="314"/>
        <v>49733.333333333328</v>
      </c>
      <c r="P1540" s="25">
        <f>MAX(0,N1540*(1+inputs!$B$33)-MAX(0,inputs!$B$31*(O1540-inputs!$B$30)))</f>
        <v>44609.749018624971</v>
      </c>
      <c r="Q1540" s="26">
        <f t="shared" si="315"/>
        <v>64600</v>
      </c>
      <c r="R1540" s="25">
        <f>MAX(0,P1540*(1+inputs!$B$33)-MAX(0,inputs!$B$31*(Q1540-inputs!$B$30)))</f>
        <v>41281.455253904336</v>
      </c>
      <c r="S1540" s="26">
        <f t="shared" si="316"/>
        <v>79466.666666666657</v>
      </c>
      <c r="T1540" s="25">
        <f>MAX(0,R1540*(1+inputs!$B$33)-MAX(0,inputs!$B$31*(S1540-inputs!$B$30)))</f>
        <v>36565.237082712905</v>
      </c>
      <c r="U1540" s="26">
        <f t="shared" si="317"/>
        <v>94333.333333333328</v>
      </c>
      <c r="V1540" s="25">
        <f>MAX(0,T1540*(1+inputs!$B$33)-MAX(0,inputs!$B$31*(U1540-inputs!$B$30)))</f>
        <v>30440.275638953597</v>
      </c>
      <c r="W1540" s="26">
        <f t="shared" si="318"/>
        <v>109200</v>
      </c>
      <c r="X1540" s="25">
        <f>MAX(0,V1540*(1+inputs!$B$33)-MAX(0,inputs!$B$31*(W1540-inputs!$B$30)))</f>
        <v>22885.439773537899</v>
      </c>
      <c r="Y1540" s="26">
        <f t="shared" si="319"/>
        <v>124066.66666666667</v>
      </c>
      <c r="Z1540" s="25">
        <f>MAX(0,X1540*(1+inputs!$B$33)-MAX(0,inputs!$B$31*(Y1540-inputs!$B$30)))</f>
        <v>13879.281370140963</v>
      </c>
      <c r="AA1540" s="25">
        <f>MAX(0,Y1540*(1+inputs!$B$33)-MAX(0,inputs!$B$31*(Z1540-inputs!$B$30)))</f>
        <v>125927.66666666666</v>
      </c>
      <c r="AB1540" s="26">
        <f t="shared" si="320"/>
        <v>153800</v>
      </c>
      <c r="AC1540" s="25">
        <f>MAX(0,AA1540*(1+inputs!$B$33)-MAX(0,inputs!$B$31*(AB1540-inputs!$B$30)))</f>
        <v>115791.14166666665</v>
      </c>
      <c r="AD1540" s="26">
        <f>IF(inputs!$B$27="YES",MAX(0,inputs!$B$31*(AB1540-inputs!$B$30)),0)</f>
        <v>0</v>
      </c>
      <c r="AE1540" s="3">
        <f t="shared" si="321"/>
        <v>65115.05</v>
      </c>
      <c r="AF1540" s="1">
        <f t="shared" si="324"/>
        <v>0.47</v>
      </c>
      <c r="AG1540" s="8">
        <f t="shared" si="322"/>
        <v>88684.95</v>
      </c>
    </row>
    <row r="1541" spans="1:33" x14ac:dyDescent="0.2">
      <c r="A1541" s="11">
        <f t="shared" si="323"/>
        <v>153900</v>
      </c>
      <c r="B1541" s="15">
        <f>inputs!$C$3-MAX(0,MIN((calculations!A1541-inputs!$B$8)*0.5,inputs!$C$3))+IF(AND(inputs!$B$23="YES",A1541&lt;=inputs!$B$25),inputs!$B$24,0)</f>
        <v>0</v>
      </c>
      <c r="C1541" s="15">
        <f>MAX(0,MIN(A1541-B1541,inputs!$C$4)*inputs!$B$3)</f>
        <v>7540.2000000000007</v>
      </c>
      <c r="D1541" s="16">
        <f>MAX(0,(MIN(A1541,inputs!$C$5)-(inputs!$C$4+B1541))*inputs!$B$4)</f>
        <v>34975.599999999999</v>
      </c>
      <c r="E1541" s="16">
        <f>MAX(0, (calculations!A1541-inputs!$C$5)*inputs!$B$5)</f>
        <v>12942</v>
      </c>
      <c r="F1541" s="19">
        <f>MAX(0,inputs!$B$13*(MIN(calculations!A1541,inputs!$C$14)-inputs!$C$13))+MAX(0,inputs!$B$14*(calculations!A1541-inputs!$C$14))</f>
        <v>7067.85</v>
      </c>
      <c r="G1541" s="22">
        <f>MAX(MIN((calculations!A1541-inputs!$B$21)/10000,100%),0) * inputs!$B$18</f>
        <v>2636.4</v>
      </c>
      <c r="H1541" s="22">
        <f>IF(AND(inputs!$B$35="YES", calculations!A1541&gt;=inputs!$B$36,calculations!A1541&lt;inputs!$B$37),inputs!$B$38*MIN(2,inputs!$B$17),0)</f>
        <v>0</v>
      </c>
      <c r="I1541" s="25">
        <f>MIN(inputs!$B$32,A1541)</f>
        <v>20000</v>
      </c>
      <c r="J1541" s="25">
        <f>inputs!$B$29*(1+inputs!$B$33)-MAX(0,inputs!$B$31*(I1541-inputs!$B$30))</f>
        <v>46486.999999999993</v>
      </c>
      <c r="K1541" s="26">
        <f t="shared" si="312"/>
        <v>20000</v>
      </c>
      <c r="L1541" s="25">
        <f>MAX(0,J1541*(1+inputs!$B$33)-MAX(0,inputs!$B$31*(K1541-inputs!$B$30)))</f>
        <v>47184.304999999986</v>
      </c>
      <c r="M1541" s="26">
        <f t="shared" si="313"/>
        <v>34877.777777777781</v>
      </c>
      <c r="N1541" s="25">
        <f>MAX(0,L1541*(1+inputs!$B$33)-MAX(0,inputs!$B$31*(M1541-inputs!$B$30)))</f>
        <v>46569.629574999977</v>
      </c>
      <c r="O1541" s="26">
        <f t="shared" si="314"/>
        <v>49755.555555555555</v>
      </c>
      <c r="P1541" s="25">
        <f>MAX(0,N1541*(1+inputs!$B$33)-MAX(0,inputs!$B$31*(O1541-inputs!$B$30)))</f>
        <v>44606.734018624971</v>
      </c>
      <c r="Q1541" s="26">
        <f t="shared" si="315"/>
        <v>64633.333333333336</v>
      </c>
      <c r="R1541" s="25">
        <f>MAX(0,P1541*(1+inputs!$B$33)-MAX(0,inputs!$B$31*(Q1541-inputs!$B$30)))</f>
        <v>41275.395028904342</v>
      </c>
      <c r="S1541" s="26">
        <f t="shared" si="316"/>
        <v>79511.111111111109</v>
      </c>
      <c r="T1541" s="25">
        <f>MAX(0,R1541*(1+inputs!$B$33)-MAX(0,inputs!$B$31*(S1541-inputs!$B$30)))</f>
        <v>36555.085954337905</v>
      </c>
      <c r="U1541" s="26">
        <f t="shared" si="317"/>
        <v>94388.888888888891</v>
      </c>
      <c r="V1541" s="25">
        <f>MAX(0,T1541*(1+inputs!$B$33)-MAX(0,inputs!$B$31*(U1541-inputs!$B$30)))</f>
        <v>30424.972243652974</v>
      </c>
      <c r="W1541" s="26">
        <f t="shared" si="318"/>
        <v>109266.66666666667</v>
      </c>
      <c r="X1541" s="25">
        <f>MAX(0,V1541*(1+inputs!$B$33)-MAX(0,inputs!$B$31*(W1541-inputs!$B$30)))</f>
        <v>22863.906827307765</v>
      </c>
      <c r="Y1541" s="26">
        <f t="shared" si="319"/>
        <v>124144.44444444444</v>
      </c>
      <c r="Z1541" s="25">
        <f>MAX(0,X1541*(1+inputs!$B$33)-MAX(0,inputs!$B$31*(Y1541-inputs!$B$30)))</f>
        <v>13850.425429717379</v>
      </c>
      <c r="AA1541" s="25">
        <f>MAX(0,Y1541*(1+inputs!$B$33)-MAX(0,inputs!$B$31*(Z1541-inputs!$B$30)))</f>
        <v>126006.61111111109</v>
      </c>
      <c r="AB1541" s="26">
        <f t="shared" si="320"/>
        <v>153900</v>
      </c>
      <c r="AC1541" s="25">
        <f>MAX(0,AA1541*(1+inputs!$B$33)-MAX(0,inputs!$B$31*(AB1541-inputs!$B$30)))</f>
        <v>115862.27027777774</v>
      </c>
      <c r="AD1541" s="26">
        <f>IF(inputs!$B$27="YES",MAX(0,inputs!$B$31*(AB1541-inputs!$B$30)),0)</f>
        <v>0</v>
      </c>
      <c r="AE1541" s="3">
        <f t="shared" si="321"/>
        <v>65162.05</v>
      </c>
      <c r="AF1541" s="1">
        <f t="shared" si="324"/>
        <v>0.47</v>
      </c>
      <c r="AG1541" s="8">
        <f t="shared" si="322"/>
        <v>88737.95</v>
      </c>
    </row>
    <row r="1542" spans="1:33" x14ac:dyDescent="0.2">
      <c r="A1542" s="11">
        <f t="shared" si="323"/>
        <v>154000</v>
      </c>
      <c r="B1542" s="15">
        <f>inputs!$C$3-MAX(0,MIN((calculations!A1542-inputs!$B$8)*0.5,inputs!$C$3))+IF(AND(inputs!$B$23="YES",A1542&lt;=inputs!$B$25),inputs!$B$24,0)</f>
        <v>0</v>
      </c>
      <c r="C1542" s="15">
        <f>MAX(0,MIN(A1542-B1542,inputs!$C$4)*inputs!$B$3)</f>
        <v>7540.2000000000007</v>
      </c>
      <c r="D1542" s="16">
        <f>MAX(0,(MIN(A1542,inputs!$C$5)-(inputs!$C$4+B1542))*inputs!$B$4)</f>
        <v>34975.599999999999</v>
      </c>
      <c r="E1542" s="16">
        <f>MAX(0, (calculations!A1542-inputs!$C$5)*inputs!$B$5)</f>
        <v>12987</v>
      </c>
      <c r="F1542" s="19">
        <f>MAX(0,inputs!$B$13*(MIN(calculations!A1542,inputs!$C$14)-inputs!$C$13))+MAX(0,inputs!$B$14*(calculations!A1542-inputs!$C$14))</f>
        <v>7069.85</v>
      </c>
      <c r="G1542" s="22">
        <f>MAX(MIN((calculations!A1542-inputs!$B$21)/10000,100%),0) * inputs!$B$18</f>
        <v>2636.4</v>
      </c>
      <c r="H1542" s="22">
        <f>IF(AND(inputs!$B$35="YES", calculations!A1542&gt;=inputs!$B$36,calculations!A1542&lt;inputs!$B$37),inputs!$B$38*MIN(2,inputs!$B$17),0)</f>
        <v>0</v>
      </c>
      <c r="I1542" s="25">
        <f>MIN(inputs!$B$32,A1542)</f>
        <v>20000</v>
      </c>
      <c r="J1542" s="25">
        <f>inputs!$B$29*(1+inputs!$B$33)-MAX(0,inputs!$B$31*(I1542-inputs!$B$30))</f>
        <v>46486.999999999993</v>
      </c>
      <c r="K1542" s="26">
        <f t="shared" si="312"/>
        <v>20000</v>
      </c>
      <c r="L1542" s="25">
        <f>MAX(0,J1542*(1+inputs!$B$33)-MAX(0,inputs!$B$31*(K1542-inputs!$B$30)))</f>
        <v>47184.304999999986</v>
      </c>
      <c r="M1542" s="26">
        <f t="shared" si="313"/>
        <v>34888.888888888891</v>
      </c>
      <c r="N1542" s="25">
        <f>MAX(0,L1542*(1+inputs!$B$33)-MAX(0,inputs!$B$31*(M1542-inputs!$B$30)))</f>
        <v>46568.629574999977</v>
      </c>
      <c r="O1542" s="26">
        <f t="shared" si="314"/>
        <v>49777.777777777781</v>
      </c>
      <c r="P1542" s="25">
        <f>MAX(0,N1542*(1+inputs!$B$33)-MAX(0,inputs!$B$31*(O1542-inputs!$B$30)))</f>
        <v>44603.719018624972</v>
      </c>
      <c r="Q1542" s="26">
        <f t="shared" si="315"/>
        <v>64666.666666666664</v>
      </c>
      <c r="R1542" s="25">
        <f>MAX(0,P1542*(1+inputs!$B$33)-MAX(0,inputs!$B$31*(Q1542-inputs!$B$30)))</f>
        <v>41269.334803904341</v>
      </c>
      <c r="S1542" s="26">
        <f t="shared" si="316"/>
        <v>79555.555555555562</v>
      </c>
      <c r="T1542" s="25">
        <f>MAX(0,R1542*(1+inputs!$B$33)-MAX(0,inputs!$B$31*(S1542-inputs!$B$30)))</f>
        <v>36544.934825962897</v>
      </c>
      <c r="U1542" s="26">
        <f t="shared" si="317"/>
        <v>94444.444444444438</v>
      </c>
      <c r="V1542" s="25">
        <f>MAX(0,T1542*(1+inputs!$B$33)-MAX(0,inputs!$B$31*(U1542-inputs!$B$30)))</f>
        <v>30409.668848352336</v>
      </c>
      <c r="W1542" s="26">
        <f t="shared" si="318"/>
        <v>109333.33333333333</v>
      </c>
      <c r="X1542" s="25">
        <f>MAX(0,V1542*(1+inputs!$B$33)-MAX(0,inputs!$B$31*(W1542-inputs!$B$30)))</f>
        <v>22842.373881077619</v>
      </c>
      <c r="Y1542" s="26">
        <f t="shared" si="319"/>
        <v>124222.22222222222</v>
      </c>
      <c r="Z1542" s="25">
        <f>MAX(0,X1542*(1+inputs!$B$33)-MAX(0,inputs!$B$31*(Y1542-inputs!$B$30)))</f>
        <v>13821.569489293783</v>
      </c>
      <c r="AA1542" s="25">
        <f>MAX(0,Y1542*(1+inputs!$B$33)-MAX(0,inputs!$B$31*(Z1542-inputs!$B$30)))</f>
        <v>126085.55555555553</v>
      </c>
      <c r="AB1542" s="26">
        <f t="shared" si="320"/>
        <v>154000</v>
      </c>
      <c r="AC1542" s="25">
        <f>MAX(0,AA1542*(1+inputs!$B$33)-MAX(0,inputs!$B$31*(AB1542-inputs!$B$30)))</f>
        <v>115933.39888888886</v>
      </c>
      <c r="AD1542" s="26">
        <f>IF(inputs!$B$27="YES",MAX(0,inputs!$B$31*(AB1542-inputs!$B$30)),0)</f>
        <v>0</v>
      </c>
      <c r="AE1542" s="3">
        <f t="shared" si="321"/>
        <v>65209.05</v>
      </c>
      <c r="AF1542" s="1">
        <f t="shared" si="324"/>
        <v>0.47</v>
      </c>
      <c r="AG1542" s="8">
        <f t="shared" si="322"/>
        <v>88790.95</v>
      </c>
    </row>
    <row r="1543" spans="1:33" x14ac:dyDescent="0.2">
      <c r="A1543" s="11">
        <f t="shared" si="323"/>
        <v>154100</v>
      </c>
      <c r="B1543" s="15">
        <f>inputs!$C$3-MAX(0,MIN((calculations!A1543-inputs!$B$8)*0.5,inputs!$C$3))+IF(AND(inputs!$B$23="YES",A1543&lt;=inputs!$B$25),inputs!$B$24,0)</f>
        <v>0</v>
      </c>
      <c r="C1543" s="15">
        <f>MAX(0,MIN(A1543-B1543,inputs!$C$4)*inputs!$B$3)</f>
        <v>7540.2000000000007</v>
      </c>
      <c r="D1543" s="16">
        <f>MAX(0,(MIN(A1543,inputs!$C$5)-(inputs!$C$4+B1543))*inputs!$B$4)</f>
        <v>34975.599999999999</v>
      </c>
      <c r="E1543" s="16">
        <f>MAX(0, (calculations!A1543-inputs!$C$5)*inputs!$B$5)</f>
        <v>13032</v>
      </c>
      <c r="F1543" s="19">
        <f>MAX(0,inputs!$B$13*(MIN(calculations!A1543,inputs!$C$14)-inputs!$C$13))+MAX(0,inputs!$B$14*(calculations!A1543-inputs!$C$14))</f>
        <v>7071.85</v>
      </c>
      <c r="G1543" s="22">
        <f>MAX(MIN((calculations!A1543-inputs!$B$21)/10000,100%),0) * inputs!$B$18</f>
        <v>2636.4</v>
      </c>
      <c r="H1543" s="22">
        <f>IF(AND(inputs!$B$35="YES", calculations!A1543&gt;=inputs!$B$36,calculations!A1543&lt;inputs!$B$37),inputs!$B$38*MIN(2,inputs!$B$17),0)</f>
        <v>0</v>
      </c>
      <c r="I1543" s="25">
        <f>MIN(inputs!$B$32,A1543)</f>
        <v>20000</v>
      </c>
      <c r="J1543" s="25">
        <f>inputs!$B$29*(1+inputs!$B$33)-MAX(0,inputs!$B$31*(I1543-inputs!$B$30))</f>
        <v>46486.999999999993</v>
      </c>
      <c r="K1543" s="26">
        <f t="shared" si="312"/>
        <v>20000</v>
      </c>
      <c r="L1543" s="25">
        <f>MAX(0,J1543*(1+inputs!$B$33)-MAX(0,inputs!$B$31*(K1543-inputs!$B$30)))</f>
        <v>47184.304999999986</v>
      </c>
      <c r="M1543" s="26">
        <f t="shared" si="313"/>
        <v>34900</v>
      </c>
      <c r="N1543" s="25">
        <f>MAX(0,L1543*(1+inputs!$B$33)-MAX(0,inputs!$B$31*(M1543-inputs!$B$30)))</f>
        <v>46567.629574999977</v>
      </c>
      <c r="O1543" s="26">
        <f t="shared" si="314"/>
        <v>49800</v>
      </c>
      <c r="P1543" s="25">
        <f>MAX(0,N1543*(1+inputs!$B$33)-MAX(0,inputs!$B$31*(O1543-inputs!$B$30)))</f>
        <v>44600.704018624972</v>
      </c>
      <c r="Q1543" s="26">
        <f t="shared" si="315"/>
        <v>64700</v>
      </c>
      <c r="R1543" s="25">
        <f>MAX(0,P1543*(1+inputs!$B$33)-MAX(0,inputs!$B$31*(Q1543-inputs!$B$30)))</f>
        <v>41263.27457890434</v>
      </c>
      <c r="S1543" s="26">
        <f t="shared" si="316"/>
        <v>79600</v>
      </c>
      <c r="T1543" s="25">
        <f>MAX(0,R1543*(1+inputs!$B$33)-MAX(0,inputs!$B$31*(S1543-inputs!$B$30)))</f>
        <v>36534.783697587896</v>
      </c>
      <c r="U1543" s="26">
        <f t="shared" si="317"/>
        <v>94500</v>
      </c>
      <c r="V1543" s="25">
        <f>MAX(0,T1543*(1+inputs!$B$33)-MAX(0,inputs!$B$31*(U1543-inputs!$B$30)))</f>
        <v>30394.365453051712</v>
      </c>
      <c r="W1543" s="26">
        <f t="shared" si="318"/>
        <v>109400</v>
      </c>
      <c r="X1543" s="25">
        <f>MAX(0,V1543*(1+inputs!$B$33)-MAX(0,inputs!$B$31*(W1543-inputs!$B$30)))</f>
        <v>22820.840934847485</v>
      </c>
      <c r="Y1543" s="26">
        <f t="shared" si="319"/>
        <v>124300</v>
      </c>
      <c r="Z1543" s="25">
        <f>MAX(0,X1543*(1+inputs!$B$33)-MAX(0,inputs!$B$31*(Y1543-inputs!$B$30)))</f>
        <v>13792.713548870195</v>
      </c>
      <c r="AA1543" s="25">
        <f>MAX(0,Y1543*(1+inputs!$B$33)-MAX(0,inputs!$B$31*(Z1543-inputs!$B$30)))</f>
        <v>126164.49999999999</v>
      </c>
      <c r="AB1543" s="26">
        <f t="shared" si="320"/>
        <v>154100</v>
      </c>
      <c r="AC1543" s="25">
        <f>MAX(0,AA1543*(1+inputs!$B$33)-MAX(0,inputs!$B$31*(AB1543-inputs!$B$30)))</f>
        <v>116004.52749999997</v>
      </c>
      <c r="AD1543" s="26">
        <f>IF(inputs!$B$27="YES",MAX(0,inputs!$B$31*(AB1543-inputs!$B$30)),0)</f>
        <v>0</v>
      </c>
      <c r="AE1543" s="3">
        <f t="shared" si="321"/>
        <v>65256.05</v>
      </c>
      <c r="AF1543" s="1">
        <f t="shared" si="324"/>
        <v>0.47</v>
      </c>
      <c r="AG1543" s="8">
        <f t="shared" si="322"/>
        <v>88843.95</v>
      </c>
    </row>
    <row r="1544" spans="1:33" x14ac:dyDescent="0.2">
      <c r="A1544" s="11">
        <f t="shared" si="323"/>
        <v>154200</v>
      </c>
      <c r="B1544" s="15">
        <f>inputs!$C$3-MAX(0,MIN((calculations!A1544-inputs!$B$8)*0.5,inputs!$C$3))+IF(AND(inputs!$B$23="YES",A1544&lt;=inputs!$B$25),inputs!$B$24,0)</f>
        <v>0</v>
      </c>
      <c r="C1544" s="15">
        <f>MAX(0,MIN(A1544-B1544,inputs!$C$4)*inputs!$B$3)</f>
        <v>7540.2000000000007</v>
      </c>
      <c r="D1544" s="16">
        <f>MAX(0,(MIN(A1544,inputs!$C$5)-(inputs!$C$4+B1544))*inputs!$B$4)</f>
        <v>34975.599999999999</v>
      </c>
      <c r="E1544" s="16">
        <f>MAX(0, (calculations!A1544-inputs!$C$5)*inputs!$B$5)</f>
        <v>13077</v>
      </c>
      <c r="F1544" s="19">
        <f>MAX(0,inputs!$B$13*(MIN(calculations!A1544,inputs!$C$14)-inputs!$C$13))+MAX(0,inputs!$B$14*(calculations!A1544-inputs!$C$14))</f>
        <v>7073.85</v>
      </c>
      <c r="G1544" s="22">
        <f>MAX(MIN((calculations!A1544-inputs!$B$21)/10000,100%),0) * inputs!$B$18</f>
        <v>2636.4</v>
      </c>
      <c r="H1544" s="22">
        <f>IF(AND(inputs!$B$35="YES", calculations!A1544&gt;=inputs!$B$36,calculations!A1544&lt;inputs!$B$37),inputs!$B$38*MIN(2,inputs!$B$17),0)</f>
        <v>0</v>
      </c>
      <c r="I1544" s="25">
        <f>MIN(inputs!$B$32,A1544)</f>
        <v>20000</v>
      </c>
      <c r="J1544" s="25">
        <f>inputs!$B$29*(1+inputs!$B$33)-MAX(0,inputs!$B$31*(I1544-inputs!$B$30))</f>
        <v>46486.999999999993</v>
      </c>
      <c r="K1544" s="26">
        <f t="shared" si="312"/>
        <v>20000</v>
      </c>
      <c r="L1544" s="25">
        <f>MAX(0,J1544*(1+inputs!$B$33)-MAX(0,inputs!$B$31*(K1544-inputs!$B$30)))</f>
        <v>47184.304999999986</v>
      </c>
      <c r="M1544" s="26">
        <f t="shared" si="313"/>
        <v>34911.111111111109</v>
      </c>
      <c r="N1544" s="25">
        <f>MAX(0,L1544*(1+inputs!$B$33)-MAX(0,inputs!$B$31*(M1544-inputs!$B$30)))</f>
        <v>46566.629574999977</v>
      </c>
      <c r="O1544" s="26">
        <f t="shared" si="314"/>
        <v>49822.222222222219</v>
      </c>
      <c r="P1544" s="25">
        <f>MAX(0,N1544*(1+inputs!$B$33)-MAX(0,inputs!$B$31*(O1544-inputs!$B$30)))</f>
        <v>44597.689018624973</v>
      </c>
      <c r="Q1544" s="26">
        <f t="shared" si="315"/>
        <v>64733.333333333336</v>
      </c>
      <c r="R1544" s="25">
        <f>MAX(0,P1544*(1+inputs!$B$33)-MAX(0,inputs!$B$31*(Q1544-inputs!$B$30)))</f>
        <v>41257.214353904339</v>
      </c>
      <c r="S1544" s="26">
        <f t="shared" si="316"/>
        <v>79644.444444444438</v>
      </c>
      <c r="T1544" s="25">
        <f>MAX(0,R1544*(1+inputs!$B$33)-MAX(0,inputs!$B$31*(S1544-inputs!$B$30)))</f>
        <v>36524.632569212896</v>
      </c>
      <c r="U1544" s="26">
        <f t="shared" si="317"/>
        <v>94555.555555555562</v>
      </c>
      <c r="V1544" s="25">
        <f>MAX(0,T1544*(1+inputs!$B$33)-MAX(0,inputs!$B$31*(U1544-inputs!$B$30)))</f>
        <v>30379.062057751085</v>
      </c>
      <c r="W1544" s="26">
        <f t="shared" si="318"/>
        <v>109466.66666666667</v>
      </c>
      <c r="X1544" s="25">
        <f>MAX(0,V1544*(1+inputs!$B$33)-MAX(0,inputs!$B$31*(W1544-inputs!$B$30)))</f>
        <v>22799.307988617351</v>
      </c>
      <c r="Y1544" s="26">
        <f t="shared" si="319"/>
        <v>124377.77777777778</v>
      </c>
      <c r="Z1544" s="25">
        <f>MAX(0,X1544*(1+inputs!$B$33)-MAX(0,inputs!$B$31*(Y1544-inputs!$B$30)))</f>
        <v>13763.857608446609</v>
      </c>
      <c r="AA1544" s="25">
        <f>MAX(0,Y1544*(1+inputs!$B$33)-MAX(0,inputs!$B$31*(Z1544-inputs!$B$30)))</f>
        <v>126243.44444444444</v>
      </c>
      <c r="AB1544" s="26">
        <f t="shared" si="320"/>
        <v>154200</v>
      </c>
      <c r="AC1544" s="25">
        <f>MAX(0,AA1544*(1+inputs!$B$33)-MAX(0,inputs!$B$31*(AB1544-inputs!$B$30)))</f>
        <v>116075.65611111109</v>
      </c>
      <c r="AD1544" s="26">
        <f>IF(inputs!$B$27="YES",MAX(0,inputs!$B$31*(AB1544-inputs!$B$30)),0)</f>
        <v>0</v>
      </c>
      <c r="AE1544" s="3">
        <f t="shared" si="321"/>
        <v>65303.05</v>
      </c>
      <c r="AF1544" s="1">
        <f t="shared" si="324"/>
        <v>0.47</v>
      </c>
      <c r="AG1544" s="8">
        <f t="shared" si="322"/>
        <v>88896.95</v>
      </c>
    </row>
    <row r="1545" spans="1:33" x14ac:dyDescent="0.2">
      <c r="A1545" s="11">
        <f t="shared" si="323"/>
        <v>154300</v>
      </c>
      <c r="B1545" s="15">
        <f>inputs!$C$3-MAX(0,MIN((calculations!A1545-inputs!$B$8)*0.5,inputs!$C$3))+IF(AND(inputs!$B$23="YES",A1545&lt;=inputs!$B$25),inputs!$B$24,0)</f>
        <v>0</v>
      </c>
      <c r="C1545" s="15">
        <f>MAX(0,MIN(A1545-B1545,inputs!$C$4)*inputs!$B$3)</f>
        <v>7540.2000000000007</v>
      </c>
      <c r="D1545" s="16">
        <f>MAX(0,(MIN(A1545,inputs!$C$5)-(inputs!$C$4+B1545))*inputs!$B$4)</f>
        <v>34975.599999999999</v>
      </c>
      <c r="E1545" s="16">
        <f>MAX(0, (calculations!A1545-inputs!$C$5)*inputs!$B$5)</f>
        <v>13122</v>
      </c>
      <c r="F1545" s="19">
        <f>MAX(0,inputs!$B$13*(MIN(calculations!A1545,inputs!$C$14)-inputs!$C$13))+MAX(0,inputs!$B$14*(calculations!A1545-inputs!$C$14))</f>
        <v>7075.85</v>
      </c>
      <c r="G1545" s="22">
        <f>MAX(MIN((calculations!A1545-inputs!$B$21)/10000,100%),0) * inputs!$B$18</f>
        <v>2636.4</v>
      </c>
      <c r="H1545" s="22">
        <f>IF(AND(inputs!$B$35="YES", calculations!A1545&gt;=inputs!$B$36,calculations!A1545&lt;inputs!$B$37),inputs!$B$38*MIN(2,inputs!$B$17),0)</f>
        <v>0</v>
      </c>
      <c r="I1545" s="25">
        <f>MIN(inputs!$B$32,A1545)</f>
        <v>20000</v>
      </c>
      <c r="J1545" s="25">
        <f>inputs!$B$29*(1+inputs!$B$33)-MAX(0,inputs!$B$31*(I1545-inputs!$B$30))</f>
        <v>46486.999999999993</v>
      </c>
      <c r="K1545" s="26">
        <f t="shared" si="312"/>
        <v>20000</v>
      </c>
      <c r="L1545" s="25">
        <f>MAX(0,J1545*(1+inputs!$B$33)-MAX(0,inputs!$B$31*(K1545-inputs!$B$30)))</f>
        <v>47184.304999999986</v>
      </c>
      <c r="M1545" s="26">
        <f t="shared" si="313"/>
        <v>34922.222222222219</v>
      </c>
      <c r="N1545" s="25">
        <f>MAX(0,L1545*(1+inputs!$B$33)-MAX(0,inputs!$B$31*(M1545-inputs!$B$30)))</f>
        <v>46565.629574999977</v>
      </c>
      <c r="O1545" s="26">
        <f t="shared" si="314"/>
        <v>49844.444444444445</v>
      </c>
      <c r="P1545" s="25">
        <f>MAX(0,N1545*(1+inputs!$B$33)-MAX(0,inputs!$B$31*(O1545-inputs!$B$30)))</f>
        <v>44594.674018624974</v>
      </c>
      <c r="Q1545" s="26">
        <f t="shared" si="315"/>
        <v>64766.666666666664</v>
      </c>
      <c r="R1545" s="25">
        <f>MAX(0,P1545*(1+inputs!$B$33)-MAX(0,inputs!$B$31*(Q1545-inputs!$B$30)))</f>
        <v>41251.154128904338</v>
      </c>
      <c r="S1545" s="26">
        <f t="shared" si="316"/>
        <v>79688.888888888891</v>
      </c>
      <c r="T1545" s="25">
        <f>MAX(0,R1545*(1+inputs!$B$33)-MAX(0,inputs!$B$31*(S1545-inputs!$B$30)))</f>
        <v>36514.481440837895</v>
      </c>
      <c r="U1545" s="26">
        <f t="shared" si="317"/>
        <v>94611.111111111109</v>
      </c>
      <c r="V1545" s="25">
        <f>MAX(0,T1545*(1+inputs!$B$33)-MAX(0,inputs!$B$31*(U1545-inputs!$B$30)))</f>
        <v>30363.758662450458</v>
      </c>
      <c r="W1545" s="26">
        <f t="shared" si="318"/>
        <v>109533.33333333333</v>
      </c>
      <c r="X1545" s="25">
        <f>MAX(0,V1545*(1+inputs!$B$33)-MAX(0,inputs!$B$31*(W1545-inputs!$B$30)))</f>
        <v>22777.775042387213</v>
      </c>
      <c r="Y1545" s="26">
        <f t="shared" si="319"/>
        <v>124455.55555555556</v>
      </c>
      <c r="Z1545" s="25">
        <f>MAX(0,X1545*(1+inputs!$B$33)-MAX(0,inputs!$B$31*(Y1545-inputs!$B$30)))</f>
        <v>13735.00166802302</v>
      </c>
      <c r="AA1545" s="25">
        <f>MAX(0,Y1545*(1+inputs!$B$33)-MAX(0,inputs!$B$31*(Z1545-inputs!$B$30)))</f>
        <v>126322.38888888889</v>
      </c>
      <c r="AB1545" s="26">
        <f t="shared" si="320"/>
        <v>154300</v>
      </c>
      <c r="AC1545" s="25">
        <f>MAX(0,AA1545*(1+inputs!$B$33)-MAX(0,inputs!$B$31*(AB1545-inputs!$B$30)))</f>
        <v>116146.7847222222</v>
      </c>
      <c r="AD1545" s="26">
        <f>IF(inputs!$B$27="YES",MAX(0,inputs!$B$31*(AB1545-inputs!$B$30)),0)</f>
        <v>0</v>
      </c>
      <c r="AE1545" s="3">
        <f t="shared" si="321"/>
        <v>65350.05</v>
      </c>
      <c r="AF1545" s="1">
        <f t="shared" si="324"/>
        <v>0.47</v>
      </c>
      <c r="AG1545" s="8">
        <f t="shared" si="322"/>
        <v>88949.95</v>
      </c>
    </row>
    <row r="1546" spans="1:33" x14ac:dyDescent="0.2">
      <c r="A1546" s="11">
        <f t="shared" si="323"/>
        <v>154400</v>
      </c>
      <c r="B1546" s="15">
        <f>inputs!$C$3-MAX(0,MIN((calculations!A1546-inputs!$B$8)*0.5,inputs!$C$3))+IF(AND(inputs!$B$23="YES",A1546&lt;=inputs!$B$25),inputs!$B$24,0)</f>
        <v>0</v>
      </c>
      <c r="C1546" s="15">
        <f>MAX(0,MIN(A1546-B1546,inputs!$C$4)*inputs!$B$3)</f>
        <v>7540.2000000000007</v>
      </c>
      <c r="D1546" s="16">
        <f>MAX(0,(MIN(A1546,inputs!$C$5)-(inputs!$C$4+B1546))*inputs!$B$4)</f>
        <v>34975.599999999999</v>
      </c>
      <c r="E1546" s="16">
        <f>MAX(0, (calculations!A1546-inputs!$C$5)*inputs!$B$5)</f>
        <v>13167</v>
      </c>
      <c r="F1546" s="19">
        <f>MAX(0,inputs!$B$13*(MIN(calculations!A1546,inputs!$C$14)-inputs!$C$13))+MAX(0,inputs!$B$14*(calculations!A1546-inputs!$C$14))</f>
        <v>7077.85</v>
      </c>
      <c r="G1546" s="22">
        <f>MAX(MIN((calculations!A1546-inputs!$B$21)/10000,100%),0) * inputs!$B$18</f>
        <v>2636.4</v>
      </c>
      <c r="H1546" s="22">
        <f>IF(AND(inputs!$B$35="YES", calculations!A1546&gt;=inputs!$B$36,calculations!A1546&lt;inputs!$B$37),inputs!$B$38*MIN(2,inputs!$B$17),0)</f>
        <v>0</v>
      </c>
      <c r="I1546" s="25">
        <f>MIN(inputs!$B$32,A1546)</f>
        <v>20000</v>
      </c>
      <c r="J1546" s="25">
        <f>inputs!$B$29*(1+inputs!$B$33)-MAX(0,inputs!$B$31*(I1546-inputs!$B$30))</f>
        <v>46486.999999999993</v>
      </c>
      <c r="K1546" s="26">
        <f t="shared" si="312"/>
        <v>20000</v>
      </c>
      <c r="L1546" s="25">
        <f>MAX(0,J1546*(1+inputs!$B$33)-MAX(0,inputs!$B$31*(K1546-inputs!$B$30)))</f>
        <v>47184.304999999986</v>
      </c>
      <c r="M1546" s="26">
        <f t="shared" si="313"/>
        <v>34933.333333333336</v>
      </c>
      <c r="N1546" s="25">
        <f>MAX(0,L1546*(1+inputs!$B$33)-MAX(0,inputs!$B$31*(M1546-inputs!$B$30)))</f>
        <v>46564.629574999977</v>
      </c>
      <c r="O1546" s="26">
        <f t="shared" si="314"/>
        <v>49866.666666666672</v>
      </c>
      <c r="P1546" s="25">
        <f>MAX(0,N1546*(1+inputs!$B$33)-MAX(0,inputs!$B$31*(O1546-inputs!$B$30)))</f>
        <v>44591.659018624967</v>
      </c>
      <c r="Q1546" s="26">
        <f t="shared" si="315"/>
        <v>64800</v>
      </c>
      <c r="R1546" s="25">
        <f>MAX(0,P1546*(1+inputs!$B$33)-MAX(0,inputs!$B$31*(Q1546-inputs!$B$30)))</f>
        <v>41245.093903904337</v>
      </c>
      <c r="S1546" s="26">
        <f t="shared" si="316"/>
        <v>79733.333333333343</v>
      </c>
      <c r="T1546" s="25">
        <f>MAX(0,R1546*(1+inputs!$B$33)-MAX(0,inputs!$B$31*(S1546-inputs!$B$30)))</f>
        <v>36504.330312462895</v>
      </c>
      <c r="U1546" s="26">
        <f t="shared" si="317"/>
        <v>94666.666666666672</v>
      </c>
      <c r="V1546" s="25">
        <f>MAX(0,T1546*(1+inputs!$B$33)-MAX(0,inputs!$B$31*(U1546-inputs!$B$30)))</f>
        <v>30348.455267149831</v>
      </c>
      <c r="W1546" s="26">
        <f t="shared" si="318"/>
        <v>109600</v>
      </c>
      <c r="X1546" s="25">
        <f>MAX(0,V1546*(1+inputs!$B$33)-MAX(0,inputs!$B$31*(W1546-inputs!$B$30)))</f>
        <v>22756.242096157079</v>
      </c>
      <c r="Y1546" s="26">
        <f t="shared" si="319"/>
        <v>124533.33333333333</v>
      </c>
      <c r="Z1546" s="25">
        <f>MAX(0,X1546*(1+inputs!$B$33)-MAX(0,inputs!$B$31*(Y1546-inputs!$B$30)))</f>
        <v>13706.145727599433</v>
      </c>
      <c r="AA1546" s="25">
        <f>MAX(0,Y1546*(1+inputs!$B$33)-MAX(0,inputs!$B$31*(Z1546-inputs!$B$30)))</f>
        <v>126401.33333333331</v>
      </c>
      <c r="AB1546" s="26">
        <f t="shared" si="320"/>
        <v>154400</v>
      </c>
      <c r="AC1546" s="25">
        <f>MAX(0,AA1546*(1+inputs!$B$33)-MAX(0,inputs!$B$31*(AB1546-inputs!$B$30)))</f>
        <v>116217.9133333333</v>
      </c>
      <c r="AD1546" s="26">
        <f>IF(inputs!$B$27="YES",MAX(0,inputs!$B$31*(AB1546-inputs!$B$30)),0)</f>
        <v>0</v>
      </c>
      <c r="AE1546" s="3">
        <f t="shared" si="321"/>
        <v>65397.05</v>
      </c>
      <c r="AF1546" s="1">
        <f t="shared" si="324"/>
        <v>0.47</v>
      </c>
      <c r="AG1546" s="8">
        <f t="shared" si="322"/>
        <v>89002.95</v>
      </c>
    </row>
    <row r="1547" spans="1:33" x14ac:dyDescent="0.2">
      <c r="A1547" s="11">
        <f t="shared" si="323"/>
        <v>154500</v>
      </c>
      <c r="B1547" s="15">
        <f>inputs!$C$3-MAX(0,MIN((calculations!A1547-inputs!$B$8)*0.5,inputs!$C$3))+IF(AND(inputs!$B$23="YES",A1547&lt;=inputs!$B$25),inputs!$B$24,0)</f>
        <v>0</v>
      </c>
      <c r="C1547" s="15">
        <f>MAX(0,MIN(A1547-B1547,inputs!$C$4)*inputs!$B$3)</f>
        <v>7540.2000000000007</v>
      </c>
      <c r="D1547" s="16">
        <f>MAX(0,(MIN(A1547,inputs!$C$5)-(inputs!$C$4+B1547))*inputs!$B$4)</f>
        <v>34975.599999999999</v>
      </c>
      <c r="E1547" s="16">
        <f>MAX(0, (calculations!A1547-inputs!$C$5)*inputs!$B$5)</f>
        <v>13212</v>
      </c>
      <c r="F1547" s="19">
        <f>MAX(0,inputs!$B$13*(MIN(calculations!A1547,inputs!$C$14)-inputs!$C$13))+MAX(0,inputs!$B$14*(calculations!A1547-inputs!$C$14))</f>
        <v>7079.85</v>
      </c>
      <c r="G1547" s="22">
        <f>MAX(MIN((calculations!A1547-inputs!$B$21)/10000,100%),0) * inputs!$B$18</f>
        <v>2636.4</v>
      </c>
      <c r="H1547" s="22">
        <f>IF(AND(inputs!$B$35="YES", calculations!A1547&gt;=inputs!$B$36,calculations!A1547&lt;inputs!$B$37),inputs!$B$38*MIN(2,inputs!$B$17),0)</f>
        <v>0</v>
      </c>
      <c r="I1547" s="25">
        <f>MIN(inputs!$B$32,A1547)</f>
        <v>20000</v>
      </c>
      <c r="J1547" s="25">
        <f>inputs!$B$29*(1+inputs!$B$33)-MAX(0,inputs!$B$31*(I1547-inputs!$B$30))</f>
        <v>46486.999999999993</v>
      </c>
      <c r="K1547" s="26">
        <f t="shared" si="312"/>
        <v>20000</v>
      </c>
      <c r="L1547" s="25">
        <f>MAX(0,J1547*(1+inputs!$B$33)-MAX(0,inputs!$B$31*(K1547-inputs!$B$30)))</f>
        <v>47184.304999999986</v>
      </c>
      <c r="M1547" s="26">
        <f t="shared" si="313"/>
        <v>34944.444444444445</v>
      </c>
      <c r="N1547" s="25">
        <f>MAX(0,L1547*(1+inputs!$B$33)-MAX(0,inputs!$B$31*(M1547-inputs!$B$30)))</f>
        <v>46563.629574999977</v>
      </c>
      <c r="O1547" s="26">
        <f t="shared" si="314"/>
        <v>49888.888888888891</v>
      </c>
      <c r="P1547" s="25">
        <f>MAX(0,N1547*(1+inputs!$B$33)-MAX(0,inputs!$B$31*(O1547-inputs!$B$30)))</f>
        <v>44588.644018624967</v>
      </c>
      <c r="Q1547" s="26">
        <f t="shared" si="315"/>
        <v>64833.333333333336</v>
      </c>
      <c r="R1547" s="25">
        <f>MAX(0,P1547*(1+inputs!$B$33)-MAX(0,inputs!$B$31*(Q1547-inputs!$B$30)))</f>
        <v>41239.033678904336</v>
      </c>
      <c r="S1547" s="26">
        <f t="shared" si="316"/>
        <v>79777.777777777781</v>
      </c>
      <c r="T1547" s="25">
        <f>MAX(0,R1547*(1+inputs!$B$33)-MAX(0,inputs!$B$31*(S1547-inputs!$B$30)))</f>
        <v>36494.179184087894</v>
      </c>
      <c r="U1547" s="26">
        <f t="shared" si="317"/>
        <v>94722.222222222219</v>
      </c>
      <c r="V1547" s="25">
        <f>MAX(0,T1547*(1+inputs!$B$33)-MAX(0,inputs!$B$31*(U1547-inputs!$B$30)))</f>
        <v>30333.151871849212</v>
      </c>
      <c r="W1547" s="26">
        <f t="shared" si="318"/>
        <v>109666.66666666667</v>
      </c>
      <c r="X1547" s="25">
        <f>MAX(0,V1547*(1+inputs!$B$33)-MAX(0,inputs!$B$31*(W1547-inputs!$B$30)))</f>
        <v>22734.709149926945</v>
      </c>
      <c r="Y1547" s="26">
        <f t="shared" si="319"/>
        <v>124611.11111111111</v>
      </c>
      <c r="Z1547" s="25">
        <f>MAX(0,X1547*(1+inputs!$B$33)-MAX(0,inputs!$B$31*(Y1547-inputs!$B$30)))</f>
        <v>13677.289787175847</v>
      </c>
      <c r="AA1547" s="25">
        <f>MAX(0,Y1547*(1+inputs!$B$33)-MAX(0,inputs!$B$31*(Z1547-inputs!$B$30)))</f>
        <v>126480.27777777777</v>
      </c>
      <c r="AB1547" s="26">
        <f t="shared" si="320"/>
        <v>154500</v>
      </c>
      <c r="AC1547" s="25">
        <f>MAX(0,AA1547*(1+inputs!$B$33)-MAX(0,inputs!$B$31*(AB1547-inputs!$B$30)))</f>
        <v>116289.04194444441</v>
      </c>
      <c r="AD1547" s="26">
        <f>IF(inputs!$B$27="YES",MAX(0,inputs!$B$31*(AB1547-inputs!$B$30)),0)</f>
        <v>0</v>
      </c>
      <c r="AE1547" s="3">
        <f t="shared" si="321"/>
        <v>65444.05</v>
      </c>
      <c r="AF1547" s="1">
        <f t="shared" si="324"/>
        <v>0.47</v>
      </c>
      <c r="AG1547" s="8">
        <f t="shared" si="322"/>
        <v>89055.95</v>
      </c>
    </row>
    <row r="1548" spans="1:33" x14ac:dyDescent="0.2">
      <c r="A1548" s="11">
        <f t="shared" si="323"/>
        <v>154600</v>
      </c>
      <c r="B1548" s="15">
        <f>inputs!$C$3-MAX(0,MIN((calculations!A1548-inputs!$B$8)*0.5,inputs!$C$3))+IF(AND(inputs!$B$23="YES",A1548&lt;=inputs!$B$25),inputs!$B$24,0)</f>
        <v>0</v>
      </c>
      <c r="C1548" s="15">
        <f>MAX(0,MIN(A1548-B1548,inputs!$C$4)*inputs!$B$3)</f>
        <v>7540.2000000000007</v>
      </c>
      <c r="D1548" s="16">
        <f>MAX(0,(MIN(A1548,inputs!$C$5)-(inputs!$C$4+B1548))*inputs!$B$4)</f>
        <v>34975.599999999999</v>
      </c>
      <c r="E1548" s="16">
        <f>MAX(0, (calculations!A1548-inputs!$C$5)*inputs!$B$5)</f>
        <v>13257</v>
      </c>
      <c r="F1548" s="19">
        <f>MAX(0,inputs!$B$13*(MIN(calculations!A1548,inputs!$C$14)-inputs!$C$13))+MAX(0,inputs!$B$14*(calculations!A1548-inputs!$C$14))</f>
        <v>7081.85</v>
      </c>
      <c r="G1548" s="22">
        <f>MAX(MIN((calculations!A1548-inputs!$B$21)/10000,100%),0) * inputs!$B$18</f>
        <v>2636.4</v>
      </c>
      <c r="H1548" s="22">
        <f>IF(AND(inputs!$B$35="YES", calculations!A1548&gt;=inputs!$B$36,calculations!A1548&lt;inputs!$B$37),inputs!$B$38*MIN(2,inputs!$B$17),0)</f>
        <v>0</v>
      </c>
      <c r="I1548" s="25">
        <f>MIN(inputs!$B$32,A1548)</f>
        <v>20000</v>
      </c>
      <c r="J1548" s="25">
        <f>inputs!$B$29*(1+inputs!$B$33)-MAX(0,inputs!$B$31*(I1548-inputs!$B$30))</f>
        <v>46486.999999999993</v>
      </c>
      <c r="K1548" s="26">
        <f t="shared" si="312"/>
        <v>20000</v>
      </c>
      <c r="L1548" s="25">
        <f>MAX(0,J1548*(1+inputs!$B$33)-MAX(0,inputs!$B$31*(K1548-inputs!$B$30)))</f>
        <v>47184.304999999986</v>
      </c>
      <c r="M1548" s="26">
        <f t="shared" si="313"/>
        <v>34955.555555555555</v>
      </c>
      <c r="N1548" s="25">
        <f>MAX(0,L1548*(1+inputs!$B$33)-MAX(0,inputs!$B$31*(M1548-inputs!$B$30)))</f>
        <v>46562.629574999977</v>
      </c>
      <c r="O1548" s="26">
        <f t="shared" si="314"/>
        <v>49911.111111111109</v>
      </c>
      <c r="P1548" s="25">
        <f>MAX(0,N1548*(1+inputs!$B$33)-MAX(0,inputs!$B$31*(O1548-inputs!$B$30)))</f>
        <v>44585.629018624968</v>
      </c>
      <c r="Q1548" s="26">
        <f t="shared" si="315"/>
        <v>64866.666666666664</v>
      </c>
      <c r="R1548" s="25">
        <f>MAX(0,P1548*(1+inputs!$B$33)-MAX(0,inputs!$B$31*(Q1548-inputs!$B$30)))</f>
        <v>41232.973453904335</v>
      </c>
      <c r="S1548" s="26">
        <f t="shared" si="316"/>
        <v>79822.222222222219</v>
      </c>
      <c r="T1548" s="25">
        <f>MAX(0,R1548*(1+inputs!$B$33)-MAX(0,inputs!$B$31*(S1548-inputs!$B$30)))</f>
        <v>36484.028055712894</v>
      </c>
      <c r="U1548" s="26">
        <f t="shared" si="317"/>
        <v>94777.777777777781</v>
      </c>
      <c r="V1548" s="25">
        <f>MAX(0,T1548*(1+inputs!$B$33)-MAX(0,inputs!$B$31*(U1548-inputs!$B$30)))</f>
        <v>30317.848476548588</v>
      </c>
      <c r="W1548" s="26">
        <f t="shared" si="318"/>
        <v>109733.33333333333</v>
      </c>
      <c r="X1548" s="25">
        <f>MAX(0,V1548*(1+inputs!$B$33)-MAX(0,inputs!$B$31*(W1548-inputs!$B$30)))</f>
        <v>22713.176203696814</v>
      </c>
      <c r="Y1548" s="26">
        <f t="shared" si="319"/>
        <v>124688.88888888889</v>
      </c>
      <c r="Z1548" s="25">
        <f>MAX(0,X1548*(1+inputs!$B$33)-MAX(0,inputs!$B$31*(Y1548-inputs!$B$30)))</f>
        <v>13648.433846752263</v>
      </c>
      <c r="AA1548" s="25">
        <f>MAX(0,Y1548*(1+inputs!$B$33)-MAX(0,inputs!$B$31*(Z1548-inputs!$B$30)))</f>
        <v>126559.2222222222</v>
      </c>
      <c r="AB1548" s="26">
        <f t="shared" si="320"/>
        <v>154600</v>
      </c>
      <c r="AC1548" s="25">
        <f>MAX(0,AA1548*(1+inputs!$B$33)-MAX(0,inputs!$B$31*(AB1548-inputs!$B$30)))</f>
        <v>116360.17055555552</v>
      </c>
      <c r="AD1548" s="26">
        <f>IF(inputs!$B$27="YES",MAX(0,inputs!$B$31*(AB1548-inputs!$B$30)),0)</f>
        <v>0</v>
      </c>
      <c r="AE1548" s="3">
        <f t="shared" si="321"/>
        <v>65491.05</v>
      </c>
      <c r="AF1548" s="1">
        <f t="shared" si="324"/>
        <v>0.47</v>
      </c>
      <c r="AG1548" s="8">
        <f t="shared" si="322"/>
        <v>89108.95</v>
      </c>
    </row>
    <row r="1549" spans="1:33" x14ac:dyDescent="0.2">
      <c r="A1549" s="11">
        <f t="shared" si="323"/>
        <v>154700</v>
      </c>
      <c r="B1549" s="15">
        <f>inputs!$C$3-MAX(0,MIN((calculations!A1549-inputs!$B$8)*0.5,inputs!$C$3))+IF(AND(inputs!$B$23="YES",A1549&lt;=inputs!$B$25),inputs!$B$24,0)</f>
        <v>0</v>
      </c>
      <c r="C1549" s="15">
        <f>MAX(0,MIN(A1549-B1549,inputs!$C$4)*inputs!$B$3)</f>
        <v>7540.2000000000007</v>
      </c>
      <c r="D1549" s="16">
        <f>MAX(0,(MIN(A1549,inputs!$C$5)-(inputs!$C$4+B1549))*inputs!$B$4)</f>
        <v>34975.599999999999</v>
      </c>
      <c r="E1549" s="16">
        <f>MAX(0, (calculations!A1549-inputs!$C$5)*inputs!$B$5)</f>
        <v>13302</v>
      </c>
      <c r="F1549" s="19">
        <f>MAX(0,inputs!$B$13*(MIN(calculations!A1549,inputs!$C$14)-inputs!$C$13))+MAX(0,inputs!$B$14*(calculations!A1549-inputs!$C$14))</f>
        <v>7083.85</v>
      </c>
      <c r="G1549" s="22">
        <f>MAX(MIN((calculations!A1549-inputs!$B$21)/10000,100%),0) * inputs!$B$18</f>
        <v>2636.4</v>
      </c>
      <c r="H1549" s="22">
        <f>IF(AND(inputs!$B$35="YES", calculations!A1549&gt;=inputs!$B$36,calculations!A1549&lt;inputs!$B$37),inputs!$B$38*MIN(2,inputs!$B$17),0)</f>
        <v>0</v>
      </c>
      <c r="I1549" s="25">
        <f>MIN(inputs!$B$32,A1549)</f>
        <v>20000</v>
      </c>
      <c r="J1549" s="25">
        <f>inputs!$B$29*(1+inputs!$B$33)-MAX(0,inputs!$B$31*(I1549-inputs!$B$30))</f>
        <v>46486.999999999993</v>
      </c>
      <c r="K1549" s="26">
        <f t="shared" si="312"/>
        <v>20000</v>
      </c>
      <c r="L1549" s="25">
        <f>MAX(0,J1549*(1+inputs!$B$33)-MAX(0,inputs!$B$31*(K1549-inputs!$B$30)))</f>
        <v>47184.304999999986</v>
      </c>
      <c r="M1549" s="26">
        <f t="shared" si="313"/>
        <v>34966.666666666664</v>
      </c>
      <c r="N1549" s="25">
        <f>MAX(0,L1549*(1+inputs!$B$33)-MAX(0,inputs!$B$31*(M1549-inputs!$B$30)))</f>
        <v>46561.629574999977</v>
      </c>
      <c r="O1549" s="26">
        <f t="shared" si="314"/>
        <v>49933.333333333328</v>
      </c>
      <c r="P1549" s="25">
        <f>MAX(0,N1549*(1+inputs!$B$33)-MAX(0,inputs!$B$31*(O1549-inputs!$B$30)))</f>
        <v>44582.614018624969</v>
      </c>
      <c r="Q1549" s="26">
        <f t="shared" si="315"/>
        <v>64900</v>
      </c>
      <c r="R1549" s="25">
        <f>MAX(0,P1549*(1+inputs!$B$33)-MAX(0,inputs!$B$31*(Q1549-inputs!$B$30)))</f>
        <v>41226.913228904334</v>
      </c>
      <c r="S1549" s="26">
        <f t="shared" si="316"/>
        <v>79866.666666666657</v>
      </c>
      <c r="T1549" s="25">
        <f>MAX(0,R1549*(1+inputs!$B$33)-MAX(0,inputs!$B$31*(S1549-inputs!$B$30)))</f>
        <v>36473.8769273379</v>
      </c>
      <c r="U1549" s="26">
        <f t="shared" si="317"/>
        <v>94833.333333333328</v>
      </c>
      <c r="V1549" s="25">
        <f>MAX(0,T1549*(1+inputs!$B$33)-MAX(0,inputs!$B$31*(U1549-inputs!$B$30)))</f>
        <v>30302.545081247965</v>
      </c>
      <c r="W1549" s="26">
        <f t="shared" si="318"/>
        <v>109800</v>
      </c>
      <c r="X1549" s="25">
        <f>MAX(0,V1549*(1+inputs!$B$33)-MAX(0,inputs!$B$31*(W1549-inputs!$B$30)))</f>
        <v>22691.643257466683</v>
      </c>
      <c r="Y1549" s="26">
        <f t="shared" si="319"/>
        <v>124766.66666666667</v>
      </c>
      <c r="Z1549" s="25">
        <f>MAX(0,X1549*(1+inputs!$B$33)-MAX(0,inputs!$B$31*(Y1549-inputs!$B$30)))</f>
        <v>13619.577906328681</v>
      </c>
      <c r="AA1549" s="25">
        <f>MAX(0,Y1549*(1+inputs!$B$33)-MAX(0,inputs!$B$31*(Z1549-inputs!$B$30)))</f>
        <v>126638.16666666666</v>
      </c>
      <c r="AB1549" s="26">
        <f t="shared" si="320"/>
        <v>154700</v>
      </c>
      <c r="AC1549" s="25">
        <f>MAX(0,AA1549*(1+inputs!$B$33)-MAX(0,inputs!$B$31*(AB1549-inputs!$B$30)))</f>
        <v>116431.29916666663</v>
      </c>
      <c r="AD1549" s="26">
        <f>IF(inputs!$B$27="YES",MAX(0,inputs!$B$31*(AB1549-inputs!$B$30)),0)</f>
        <v>0</v>
      </c>
      <c r="AE1549" s="3">
        <f t="shared" si="321"/>
        <v>65538.05</v>
      </c>
      <c r="AF1549" s="1">
        <f t="shared" si="324"/>
        <v>0.47</v>
      </c>
      <c r="AG1549" s="8">
        <f t="shared" si="322"/>
        <v>89161.95</v>
      </c>
    </row>
    <row r="1550" spans="1:33" x14ac:dyDescent="0.2">
      <c r="A1550" s="11">
        <f t="shared" si="323"/>
        <v>154800</v>
      </c>
      <c r="B1550" s="15">
        <f>inputs!$C$3-MAX(0,MIN((calculations!A1550-inputs!$B$8)*0.5,inputs!$C$3))+IF(AND(inputs!$B$23="YES",A1550&lt;=inputs!$B$25),inputs!$B$24,0)</f>
        <v>0</v>
      </c>
      <c r="C1550" s="15">
        <f>MAX(0,MIN(A1550-B1550,inputs!$C$4)*inputs!$B$3)</f>
        <v>7540.2000000000007</v>
      </c>
      <c r="D1550" s="16">
        <f>MAX(0,(MIN(A1550,inputs!$C$5)-(inputs!$C$4+B1550))*inputs!$B$4)</f>
        <v>34975.599999999999</v>
      </c>
      <c r="E1550" s="16">
        <f>MAX(0, (calculations!A1550-inputs!$C$5)*inputs!$B$5)</f>
        <v>13347</v>
      </c>
      <c r="F1550" s="19">
        <f>MAX(0,inputs!$B$13*(MIN(calculations!A1550,inputs!$C$14)-inputs!$C$13))+MAX(0,inputs!$B$14*(calculations!A1550-inputs!$C$14))</f>
        <v>7085.85</v>
      </c>
      <c r="G1550" s="22">
        <f>MAX(MIN((calculations!A1550-inputs!$B$21)/10000,100%),0) * inputs!$B$18</f>
        <v>2636.4</v>
      </c>
      <c r="H1550" s="22">
        <f>IF(AND(inputs!$B$35="YES", calculations!A1550&gt;=inputs!$B$36,calculations!A1550&lt;inputs!$B$37),inputs!$B$38*MIN(2,inputs!$B$17),0)</f>
        <v>0</v>
      </c>
      <c r="I1550" s="25">
        <f>MIN(inputs!$B$32,A1550)</f>
        <v>20000</v>
      </c>
      <c r="J1550" s="25">
        <f>inputs!$B$29*(1+inputs!$B$33)-MAX(0,inputs!$B$31*(I1550-inputs!$B$30))</f>
        <v>46486.999999999993</v>
      </c>
      <c r="K1550" s="26">
        <f t="shared" si="312"/>
        <v>20000</v>
      </c>
      <c r="L1550" s="25">
        <f>MAX(0,J1550*(1+inputs!$B$33)-MAX(0,inputs!$B$31*(K1550-inputs!$B$30)))</f>
        <v>47184.304999999986</v>
      </c>
      <c r="M1550" s="26">
        <f t="shared" si="313"/>
        <v>34977.777777777781</v>
      </c>
      <c r="N1550" s="25">
        <f>MAX(0,L1550*(1+inputs!$B$33)-MAX(0,inputs!$B$31*(M1550-inputs!$B$30)))</f>
        <v>46560.629574999977</v>
      </c>
      <c r="O1550" s="26">
        <f t="shared" si="314"/>
        <v>49955.555555555555</v>
      </c>
      <c r="P1550" s="25">
        <f>MAX(0,N1550*(1+inputs!$B$33)-MAX(0,inputs!$B$31*(O1550-inputs!$B$30)))</f>
        <v>44579.599018624969</v>
      </c>
      <c r="Q1550" s="26">
        <f t="shared" si="315"/>
        <v>64933.333333333336</v>
      </c>
      <c r="R1550" s="25">
        <f>MAX(0,P1550*(1+inputs!$B$33)-MAX(0,inputs!$B$31*(Q1550-inputs!$B$30)))</f>
        <v>41220.85300390434</v>
      </c>
      <c r="S1550" s="26">
        <f t="shared" si="316"/>
        <v>79911.111111111109</v>
      </c>
      <c r="T1550" s="25">
        <f>MAX(0,R1550*(1+inputs!$B$33)-MAX(0,inputs!$B$31*(S1550-inputs!$B$30)))</f>
        <v>36463.7257989629</v>
      </c>
      <c r="U1550" s="26">
        <f t="shared" si="317"/>
        <v>94888.888888888891</v>
      </c>
      <c r="V1550" s="25">
        <f>MAX(0,T1550*(1+inputs!$B$33)-MAX(0,inputs!$B$31*(U1550-inputs!$B$30)))</f>
        <v>30287.241685947341</v>
      </c>
      <c r="W1550" s="26">
        <f t="shared" si="318"/>
        <v>109866.66666666667</v>
      </c>
      <c r="X1550" s="25">
        <f>MAX(0,V1550*(1+inputs!$B$33)-MAX(0,inputs!$B$31*(W1550-inputs!$B$30)))</f>
        <v>22670.110311236545</v>
      </c>
      <c r="Y1550" s="26">
        <f t="shared" si="319"/>
        <v>124844.44444444444</v>
      </c>
      <c r="Z1550" s="25">
        <f>MAX(0,X1550*(1+inputs!$B$33)-MAX(0,inputs!$B$31*(Y1550-inputs!$B$30)))</f>
        <v>13590.721965905093</v>
      </c>
      <c r="AA1550" s="25">
        <f>MAX(0,Y1550*(1+inputs!$B$33)-MAX(0,inputs!$B$31*(Z1550-inputs!$B$30)))</f>
        <v>126717.11111111109</v>
      </c>
      <c r="AB1550" s="26">
        <f t="shared" si="320"/>
        <v>154800</v>
      </c>
      <c r="AC1550" s="25">
        <f>MAX(0,AA1550*(1+inputs!$B$33)-MAX(0,inputs!$B$31*(AB1550-inputs!$B$30)))</f>
        <v>116502.42777777775</v>
      </c>
      <c r="AD1550" s="26">
        <f>IF(inputs!$B$27="YES",MAX(0,inputs!$B$31*(AB1550-inputs!$B$30)),0)</f>
        <v>0</v>
      </c>
      <c r="AE1550" s="3">
        <f t="shared" si="321"/>
        <v>65585.05</v>
      </c>
      <c r="AF1550" s="1">
        <f t="shared" si="324"/>
        <v>0.47</v>
      </c>
      <c r="AG1550" s="8">
        <f t="shared" si="322"/>
        <v>89214.95</v>
      </c>
    </row>
    <row r="1551" spans="1:33" x14ac:dyDescent="0.2">
      <c r="A1551" s="11">
        <f t="shared" si="323"/>
        <v>154900</v>
      </c>
      <c r="B1551" s="15">
        <f>inputs!$C$3-MAX(0,MIN((calculations!A1551-inputs!$B$8)*0.5,inputs!$C$3))+IF(AND(inputs!$B$23="YES",A1551&lt;=inputs!$B$25),inputs!$B$24,0)</f>
        <v>0</v>
      </c>
      <c r="C1551" s="15">
        <f>MAX(0,MIN(A1551-B1551,inputs!$C$4)*inputs!$B$3)</f>
        <v>7540.2000000000007</v>
      </c>
      <c r="D1551" s="16">
        <f>MAX(0,(MIN(A1551,inputs!$C$5)-(inputs!$C$4+B1551))*inputs!$B$4)</f>
        <v>34975.599999999999</v>
      </c>
      <c r="E1551" s="16">
        <f>MAX(0, (calculations!A1551-inputs!$C$5)*inputs!$B$5)</f>
        <v>13392</v>
      </c>
      <c r="F1551" s="19">
        <f>MAX(0,inputs!$B$13*(MIN(calculations!A1551,inputs!$C$14)-inputs!$C$13))+MAX(0,inputs!$B$14*(calculations!A1551-inputs!$C$14))</f>
        <v>7087.85</v>
      </c>
      <c r="G1551" s="22">
        <f>MAX(MIN((calculations!A1551-inputs!$B$21)/10000,100%),0) * inputs!$B$18</f>
        <v>2636.4</v>
      </c>
      <c r="H1551" s="22">
        <f>IF(AND(inputs!$B$35="YES", calculations!A1551&gt;=inputs!$B$36,calculations!A1551&lt;inputs!$B$37),inputs!$B$38*MIN(2,inputs!$B$17),0)</f>
        <v>0</v>
      </c>
      <c r="I1551" s="25">
        <f>MIN(inputs!$B$32,A1551)</f>
        <v>20000</v>
      </c>
      <c r="J1551" s="25">
        <f>inputs!$B$29*(1+inputs!$B$33)-MAX(0,inputs!$B$31*(I1551-inputs!$B$30))</f>
        <v>46486.999999999993</v>
      </c>
      <c r="K1551" s="26">
        <f t="shared" si="312"/>
        <v>20000</v>
      </c>
      <c r="L1551" s="25">
        <f>MAX(0,J1551*(1+inputs!$B$33)-MAX(0,inputs!$B$31*(K1551-inputs!$B$30)))</f>
        <v>47184.304999999986</v>
      </c>
      <c r="M1551" s="26">
        <f t="shared" si="313"/>
        <v>34988.888888888891</v>
      </c>
      <c r="N1551" s="25">
        <f>MAX(0,L1551*(1+inputs!$B$33)-MAX(0,inputs!$B$31*(M1551-inputs!$B$30)))</f>
        <v>46559.629574999977</v>
      </c>
      <c r="O1551" s="26">
        <f t="shared" si="314"/>
        <v>49977.777777777781</v>
      </c>
      <c r="P1551" s="25">
        <f>MAX(0,N1551*(1+inputs!$B$33)-MAX(0,inputs!$B$31*(O1551-inputs!$B$30)))</f>
        <v>44576.58401862497</v>
      </c>
      <c r="Q1551" s="26">
        <f t="shared" si="315"/>
        <v>64966.666666666664</v>
      </c>
      <c r="R1551" s="25">
        <f>MAX(0,P1551*(1+inputs!$B$33)-MAX(0,inputs!$B$31*(Q1551-inputs!$B$30)))</f>
        <v>41214.792778904339</v>
      </c>
      <c r="S1551" s="26">
        <f t="shared" si="316"/>
        <v>79955.555555555562</v>
      </c>
      <c r="T1551" s="25">
        <f>MAX(0,R1551*(1+inputs!$B$33)-MAX(0,inputs!$B$31*(S1551-inputs!$B$30)))</f>
        <v>36453.574670587899</v>
      </c>
      <c r="U1551" s="26">
        <f t="shared" si="317"/>
        <v>94944.444444444438</v>
      </c>
      <c r="V1551" s="25">
        <f>MAX(0,T1551*(1+inputs!$B$33)-MAX(0,inputs!$B$31*(U1551-inputs!$B$30)))</f>
        <v>30271.938290646718</v>
      </c>
      <c r="W1551" s="26">
        <f t="shared" si="318"/>
        <v>109933.33333333333</v>
      </c>
      <c r="X1551" s="25">
        <f>MAX(0,V1551*(1+inputs!$B$33)-MAX(0,inputs!$B$31*(W1551-inputs!$B$30)))</f>
        <v>22648.577365006418</v>
      </c>
      <c r="Y1551" s="26">
        <f t="shared" si="319"/>
        <v>124922.22222222222</v>
      </c>
      <c r="Z1551" s="25">
        <f>MAX(0,X1551*(1+inputs!$B$33)-MAX(0,inputs!$B$31*(Y1551-inputs!$B$30)))</f>
        <v>13561.866025481515</v>
      </c>
      <c r="AA1551" s="25">
        <f>MAX(0,Y1551*(1+inputs!$B$33)-MAX(0,inputs!$B$31*(Z1551-inputs!$B$30)))</f>
        <v>126796.05555555553</v>
      </c>
      <c r="AB1551" s="26">
        <f t="shared" si="320"/>
        <v>154900</v>
      </c>
      <c r="AC1551" s="25">
        <f>MAX(0,AA1551*(1+inputs!$B$33)-MAX(0,inputs!$B$31*(AB1551-inputs!$B$30)))</f>
        <v>116573.55638888886</v>
      </c>
      <c r="AD1551" s="26">
        <f>IF(inputs!$B$27="YES",MAX(0,inputs!$B$31*(AB1551-inputs!$B$30)),0)</f>
        <v>0</v>
      </c>
      <c r="AE1551" s="3">
        <f t="shared" si="321"/>
        <v>65632.05</v>
      </c>
      <c r="AF1551" s="1">
        <f t="shared" si="324"/>
        <v>0.47</v>
      </c>
      <c r="AG1551" s="8">
        <f t="shared" si="322"/>
        <v>89267.95</v>
      </c>
    </row>
    <row r="1552" spans="1:33" x14ac:dyDescent="0.2">
      <c r="A1552" s="11">
        <f t="shared" si="323"/>
        <v>155000</v>
      </c>
      <c r="B1552" s="15">
        <f>inputs!$C$3-MAX(0,MIN((calculations!A1552-inputs!$B$8)*0.5,inputs!$C$3))+IF(AND(inputs!$B$23="YES",A1552&lt;=inputs!$B$25),inputs!$B$24,0)</f>
        <v>0</v>
      </c>
      <c r="C1552" s="15">
        <f>MAX(0,MIN(A1552-B1552,inputs!$C$4)*inputs!$B$3)</f>
        <v>7540.2000000000007</v>
      </c>
      <c r="D1552" s="16">
        <f>MAX(0,(MIN(A1552,inputs!$C$5)-(inputs!$C$4+B1552))*inputs!$B$4)</f>
        <v>34975.599999999999</v>
      </c>
      <c r="E1552" s="16">
        <f>MAX(0, (calculations!A1552-inputs!$C$5)*inputs!$B$5)</f>
        <v>13437</v>
      </c>
      <c r="F1552" s="19">
        <f>MAX(0,inputs!$B$13*(MIN(calculations!A1552,inputs!$C$14)-inputs!$C$13))+MAX(0,inputs!$B$14*(calculations!A1552-inputs!$C$14))</f>
        <v>7089.85</v>
      </c>
      <c r="G1552" s="22">
        <f>MAX(MIN((calculations!A1552-inputs!$B$21)/10000,100%),0) * inputs!$B$18</f>
        <v>2636.4</v>
      </c>
      <c r="H1552" s="22">
        <f>IF(AND(inputs!$B$35="YES", calculations!A1552&gt;=inputs!$B$36,calculations!A1552&lt;inputs!$B$37),inputs!$B$38*MIN(2,inputs!$B$17),0)</f>
        <v>0</v>
      </c>
      <c r="I1552" s="25">
        <f>MIN(inputs!$B$32,A1552)</f>
        <v>20000</v>
      </c>
      <c r="J1552" s="25">
        <f>inputs!$B$29*(1+inputs!$B$33)-MAX(0,inputs!$B$31*(I1552-inputs!$B$30))</f>
        <v>46486.999999999993</v>
      </c>
      <c r="K1552" s="26">
        <f t="shared" si="312"/>
        <v>20000</v>
      </c>
      <c r="L1552" s="25">
        <f>MAX(0,J1552*(1+inputs!$B$33)-MAX(0,inputs!$B$31*(K1552-inputs!$B$30)))</f>
        <v>47184.304999999986</v>
      </c>
      <c r="M1552" s="26">
        <f t="shared" si="313"/>
        <v>35000</v>
      </c>
      <c r="N1552" s="25">
        <f>MAX(0,L1552*(1+inputs!$B$33)-MAX(0,inputs!$B$31*(M1552-inputs!$B$30)))</f>
        <v>46558.629574999977</v>
      </c>
      <c r="O1552" s="26">
        <f t="shared" si="314"/>
        <v>50000</v>
      </c>
      <c r="P1552" s="25">
        <f>MAX(0,N1552*(1+inputs!$B$33)-MAX(0,inputs!$B$31*(O1552-inputs!$B$30)))</f>
        <v>44573.56901862497</v>
      </c>
      <c r="Q1552" s="26">
        <f t="shared" si="315"/>
        <v>65000</v>
      </c>
      <c r="R1552" s="25">
        <f>MAX(0,P1552*(1+inputs!$B$33)-MAX(0,inputs!$B$31*(Q1552-inputs!$B$30)))</f>
        <v>41208.732553904338</v>
      </c>
      <c r="S1552" s="26">
        <f t="shared" si="316"/>
        <v>80000</v>
      </c>
      <c r="T1552" s="25">
        <f>MAX(0,R1552*(1+inputs!$B$33)-MAX(0,inputs!$B$31*(S1552-inputs!$B$30)))</f>
        <v>36443.423542212899</v>
      </c>
      <c r="U1552" s="26">
        <f t="shared" si="317"/>
        <v>95000</v>
      </c>
      <c r="V1552" s="25">
        <f>MAX(0,T1552*(1+inputs!$B$33)-MAX(0,inputs!$B$31*(U1552-inputs!$B$30)))</f>
        <v>30256.634895346087</v>
      </c>
      <c r="W1552" s="26">
        <f t="shared" si="318"/>
        <v>110000</v>
      </c>
      <c r="X1552" s="25">
        <f>MAX(0,V1552*(1+inputs!$B$33)-MAX(0,inputs!$B$31*(W1552-inputs!$B$30)))</f>
        <v>22627.044418776277</v>
      </c>
      <c r="Y1552" s="26">
        <f t="shared" si="319"/>
        <v>125000</v>
      </c>
      <c r="Z1552" s="25">
        <f>MAX(0,X1552*(1+inputs!$B$33)-MAX(0,inputs!$B$31*(Y1552-inputs!$B$30)))</f>
        <v>13533.010085057917</v>
      </c>
      <c r="AA1552" s="25">
        <f>MAX(0,Y1552*(1+inputs!$B$33)-MAX(0,inputs!$B$31*(Z1552-inputs!$B$30)))</f>
        <v>126874.99999999999</v>
      </c>
      <c r="AB1552" s="26">
        <f t="shared" si="320"/>
        <v>155000</v>
      </c>
      <c r="AC1552" s="25">
        <f>MAX(0,AA1552*(1+inputs!$B$33)-MAX(0,inputs!$B$31*(AB1552-inputs!$B$30)))</f>
        <v>116644.68499999997</v>
      </c>
      <c r="AD1552" s="26">
        <f>IF(inputs!$B$27="YES",MAX(0,inputs!$B$31*(AB1552-inputs!$B$30)),0)</f>
        <v>0</v>
      </c>
      <c r="AE1552" s="3">
        <f t="shared" si="321"/>
        <v>65679.05</v>
      </c>
      <c r="AF1552" s="1">
        <f t="shared" si="324"/>
        <v>0.47</v>
      </c>
      <c r="AG1552" s="8">
        <f t="shared" si="322"/>
        <v>89320.95</v>
      </c>
    </row>
    <row r="1553" spans="1:33" x14ac:dyDescent="0.2">
      <c r="A1553" s="11">
        <f t="shared" si="323"/>
        <v>155100</v>
      </c>
      <c r="B1553" s="15">
        <f>inputs!$C$3-MAX(0,MIN((calculations!A1553-inputs!$B$8)*0.5,inputs!$C$3))+IF(AND(inputs!$B$23="YES",A1553&lt;=inputs!$B$25),inputs!$B$24,0)</f>
        <v>0</v>
      </c>
      <c r="C1553" s="15">
        <f>MAX(0,MIN(A1553-B1553,inputs!$C$4)*inputs!$B$3)</f>
        <v>7540.2000000000007</v>
      </c>
      <c r="D1553" s="16">
        <f>MAX(0,(MIN(A1553,inputs!$C$5)-(inputs!$C$4+B1553))*inputs!$B$4)</f>
        <v>34975.599999999999</v>
      </c>
      <c r="E1553" s="16">
        <f>MAX(0, (calculations!A1553-inputs!$C$5)*inputs!$B$5)</f>
        <v>13482</v>
      </c>
      <c r="F1553" s="19">
        <f>MAX(0,inputs!$B$13*(MIN(calculations!A1553,inputs!$C$14)-inputs!$C$13))+MAX(0,inputs!$B$14*(calculations!A1553-inputs!$C$14))</f>
        <v>7091.85</v>
      </c>
      <c r="G1553" s="22">
        <f>MAX(MIN((calculations!A1553-inputs!$B$21)/10000,100%),0) * inputs!$B$18</f>
        <v>2636.4</v>
      </c>
      <c r="H1553" s="22">
        <f>IF(AND(inputs!$B$35="YES", calculations!A1553&gt;=inputs!$B$36,calculations!A1553&lt;inputs!$B$37),inputs!$B$38*MIN(2,inputs!$B$17),0)</f>
        <v>0</v>
      </c>
      <c r="I1553" s="25">
        <f>MIN(inputs!$B$32,A1553)</f>
        <v>20000</v>
      </c>
      <c r="J1553" s="25">
        <f>inputs!$B$29*(1+inputs!$B$33)-MAX(0,inputs!$B$31*(I1553-inputs!$B$30))</f>
        <v>46486.999999999993</v>
      </c>
      <c r="K1553" s="26">
        <f t="shared" si="312"/>
        <v>20000</v>
      </c>
      <c r="L1553" s="25">
        <f>MAX(0,J1553*(1+inputs!$B$33)-MAX(0,inputs!$B$31*(K1553-inputs!$B$30)))</f>
        <v>47184.304999999986</v>
      </c>
      <c r="M1553" s="26">
        <f t="shared" si="313"/>
        <v>35011.111111111109</v>
      </c>
      <c r="N1553" s="25">
        <f>MAX(0,L1553*(1+inputs!$B$33)-MAX(0,inputs!$B$31*(M1553-inputs!$B$30)))</f>
        <v>46557.629574999977</v>
      </c>
      <c r="O1553" s="26">
        <f t="shared" si="314"/>
        <v>50022.222222222219</v>
      </c>
      <c r="P1553" s="25">
        <f>MAX(0,N1553*(1+inputs!$B$33)-MAX(0,inputs!$B$31*(O1553-inputs!$B$30)))</f>
        <v>44570.554018624971</v>
      </c>
      <c r="Q1553" s="26">
        <f t="shared" si="315"/>
        <v>65033.333333333336</v>
      </c>
      <c r="R1553" s="25">
        <f>MAX(0,P1553*(1+inputs!$B$33)-MAX(0,inputs!$B$31*(Q1553-inputs!$B$30)))</f>
        <v>41202.672328904337</v>
      </c>
      <c r="S1553" s="26">
        <f t="shared" si="316"/>
        <v>80044.444444444438</v>
      </c>
      <c r="T1553" s="25">
        <f>MAX(0,R1553*(1+inputs!$B$33)-MAX(0,inputs!$B$31*(S1553-inputs!$B$30)))</f>
        <v>36433.272413837898</v>
      </c>
      <c r="U1553" s="26">
        <f t="shared" si="317"/>
        <v>95055.555555555562</v>
      </c>
      <c r="V1553" s="25">
        <f>MAX(0,T1553*(1+inputs!$B$33)-MAX(0,inputs!$B$31*(U1553-inputs!$B$30)))</f>
        <v>30241.33150004546</v>
      </c>
      <c r="W1553" s="26">
        <f t="shared" si="318"/>
        <v>110066.66666666667</v>
      </c>
      <c r="X1553" s="25">
        <f>MAX(0,V1553*(1+inputs!$B$33)-MAX(0,inputs!$B$31*(W1553-inputs!$B$30)))</f>
        <v>22605.511472546139</v>
      </c>
      <c r="Y1553" s="26">
        <f t="shared" si="319"/>
        <v>125077.77777777778</v>
      </c>
      <c r="Z1553" s="25">
        <f>MAX(0,X1553*(1+inputs!$B$33)-MAX(0,inputs!$B$31*(Y1553-inputs!$B$30)))</f>
        <v>13504.154144634327</v>
      </c>
      <c r="AA1553" s="25">
        <f>MAX(0,Y1553*(1+inputs!$B$33)-MAX(0,inputs!$B$31*(Z1553-inputs!$B$30)))</f>
        <v>126953.94444444444</v>
      </c>
      <c r="AB1553" s="26">
        <f t="shared" si="320"/>
        <v>155100</v>
      </c>
      <c r="AC1553" s="25">
        <f>MAX(0,AA1553*(1+inputs!$B$33)-MAX(0,inputs!$B$31*(AB1553-inputs!$B$30)))</f>
        <v>116715.81361111109</v>
      </c>
      <c r="AD1553" s="26">
        <f>IF(inputs!$B$27="YES",MAX(0,inputs!$B$31*(AB1553-inputs!$B$30)),0)</f>
        <v>0</v>
      </c>
      <c r="AE1553" s="3">
        <f t="shared" si="321"/>
        <v>65726.05</v>
      </c>
      <c r="AF1553" s="1">
        <f t="shared" si="324"/>
        <v>0.47</v>
      </c>
      <c r="AG1553" s="8">
        <f t="shared" si="322"/>
        <v>89373.95</v>
      </c>
    </row>
    <row r="1554" spans="1:33" x14ac:dyDescent="0.2">
      <c r="A1554" s="11">
        <f t="shared" si="323"/>
        <v>155200</v>
      </c>
      <c r="B1554" s="15">
        <f>inputs!$C$3-MAX(0,MIN((calculations!A1554-inputs!$B$8)*0.5,inputs!$C$3))+IF(AND(inputs!$B$23="YES",A1554&lt;=inputs!$B$25),inputs!$B$24,0)</f>
        <v>0</v>
      </c>
      <c r="C1554" s="15">
        <f>MAX(0,MIN(A1554-B1554,inputs!$C$4)*inputs!$B$3)</f>
        <v>7540.2000000000007</v>
      </c>
      <c r="D1554" s="16">
        <f>MAX(0,(MIN(A1554,inputs!$C$5)-(inputs!$C$4+B1554))*inputs!$B$4)</f>
        <v>34975.599999999999</v>
      </c>
      <c r="E1554" s="16">
        <f>MAX(0, (calculations!A1554-inputs!$C$5)*inputs!$B$5)</f>
        <v>13527</v>
      </c>
      <c r="F1554" s="19">
        <f>MAX(0,inputs!$B$13*(MIN(calculations!A1554,inputs!$C$14)-inputs!$C$13))+MAX(0,inputs!$B$14*(calculations!A1554-inputs!$C$14))</f>
        <v>7093.85</v>
      </c>
      <c r="G1554" s="22">
        <f>MAX(MIN((calculations!A1554-inputs!$B$21)/10000,100%),0) * inputs!$B$18</f>
        <v>2636.4</v>
      </c>
      <c r="H1554" s="22">
        <f>IF(AND(inputs!$B$35="YES", calculations!A1554&gt;=inputs!$B$36,calculations!A1554&lt;inputs!$B$37),inputs!$B$38*MIN(2,inputs!$B$17),0)</f>
        <v>0</v>
      </c>
      <c r="I1554" s="25">
        <f>MIN(inputs!$B$32,A1554)</f>
        <v>20000</v>
      </c>
      <c r="J1554" s="25">
        <f>inputs!$B$29*(1+inputs!$B$33)-MAX(0,inputs!$B$31*(I1554-inputs!$B$30))</f>
        <v>46486.999999999993</v>
      </c>
      <c r="K1554" s="26">
        <f t="shared" si="312"/>
        <v>20000</v>
      </c>
      <c r="L1554" s="25">
        <f>MAX(0,J1554*(1+inputs!$B$33)-MAX(0,inputs!$B$31*(K1554-inputs!$B$30)))</f>
        <v>47184.304999999986</v>
      </c>
      <c r="M1554" s="26">
        <f t="shared" si="313"/>
        <v>35022.222222222219</v>
      </c>
      <c r="N1554" s="25">
        <f>MAX(0,L1554*(1+inputs!$B$33)-MAX(0,inputs!$B$31*(M1554-inputs!$B$30)))</f>
        <v>46556.629574999977</v>
      </c>
      <c r="O1554" s="26">
        <f t="shared" si="314"/>
        <v>50044.444444444445</v>
      </c>
      <c r="P1554" s="25">
        <f>MAX(0,N1554*(1+inputs!$B$33)-MAX(0,inputs!$B$31*(O1554-inputs!$B$30)))</f>
        <v>44567.539018624972</v>
      </c>
      <c r="Q1554" s="26">
        <f t="shared" si="315"/>
        <v>65066.666666666664</v>
      </c>
      <c r="R1554" s="25">
        <f>MAX(0,P1554*(1+inputs!$B$33)-MAX(0,inputs!$B$31*(Q1554-inputs!$B$30)))</f>
        <v>41196.612103904343</v>
      </c>
      <c r="S1554" s="26">
        <f t="shared" si="316"/>
        <v>80088.888888888891</v>
      </c>
      <c r="T1554" s="25">
        <f>MAX(0,R1554*(1+inputs!$B$33)-MAX(0,inputs!$B$31*(S1554-inputs!$B$30)))</f>
        <v>36423.121285462905</v>
      </c>
      <c r="U1554" s="26">
        <f t="shared" si="317"/>
        <v>95111.111111111109</v>
      </c>
      <c r="V1554" s="25">
        <f>MAX(0,T1554*(1+inputs!$B$33)-MAX(0,inputs!$B$31*(U1554-inputs!$B$30)))</f>
        <v>30226.028104744848</v>
      </c>
      <c r="W1554" s="26">
        <f t="shared" si="318"/>
        <v>110133.33333333333</v>
      </c>
      <c r="X1554" s="25">
        <f>MAX(0,V1554*(1+inputs!$B$33)-MAX(0,inputs!$B$31*(W1554-inputs!$B$30)))</f>
        <v>22583.978526316019</v>
      </c>
      <c r="Y1554" s="26">
        <f t="shared" si="319"/>
        <v>125155.55555555556</v>
      </c>
      <c r="Z1554" s="25">
        <f>MAX(0,X1554*(1+inputs!$B$33)-MAX(0,inputs!$B$31*(Y1554-inputs!$B$30)))</f>
        <v>13475.298204210756</v>
      </c>
      <c r="AA1554" s="25">
        <f>MAX(0,Y1554*(1+inputs!$B$33)-MAX(0,inputs!$B$31*(Z1554-inputs!$B$30)))</f>
        <v>127032.88888888888</v>
      </c>
      <c r="AB1554" s="26">
        <f t="shared" si="320"/>
        <v>155200</v>
      </c>
      <c r="AC1554" s="25">
        <f>MAX(0,AA1554*(1+inputs!$B$33)-MAX(0,inputs!$B$31*(AB1554-inputs!$B$30)))</f>
        <v>116786.94222222219</v>
      </c>
      <c r="AD1554" s="26">
        <f>IF(inputs!$B$27="YES",MAX(0,inputs!$B$31*(AB1554-inputs!$B$30)),0)</f>
        <v>0</v>
      </c>
      <c r="AE1554" s="3">
        <f t="shared" si="321"/>
        <v>65773.05</v>
      </c>
      <c r="AF1554" s="1">
        <f t="shared" si="324"/>
        <v>0.47</v>
      </c>
      <c r="AG1554" s="8">
        <f t="shared" si="322"/>
        <v>89426.95</v>
      </c>
    </row>
    <row r="1555" spans="1:33" x14ac:dyDescent="0.2">
      <c r="A1555" s="11">
        <f t="shared" si="323"/>
        <v>155300</v>
      </c>
      <c r="B1555" s="15">
        <f>inputs!$C$3-MAX(0,MIN((calculations!A1555-inputs!$B$8)*0.5,inputs!$C$3))+IF(AND(inputs!$B$23="YES",A1555&lt;=inputs!$B$25),inputs!$B$24,0)</f>
        <v>0</v>
      </c>
      <c r="C1555" s="15">
        <f>MAX(0,MIN(A1555-B1555,inputs!$C$4)*inputs!$B$3)</f>
        <v>7540.2000000000007</v>
      </c>
      <c r="D1555" s="16">
        <f>MAX(0,(MIN(A1555,inputs!$C$5)-(inputs!$C$4+B1555))*inputs!$B$4)</f>
        <v>34975.599999999999</v>
      </c>
      <c r="E1555" s="16">
        <f>MAX(0, (calculations!A1555-inputs!$C$5)*inputs!$B$5)</f>
        <v>13572</v>
      </c>
      <c r="F1555" s="19">
        <f>MAX(0,inputs!$B$13*(MIN(calculations!A1555,inputs!$C$14)-inputs!$C$13))+MAX(0,inputs!$B$14*(calculations!A1555-inputs!$C$14))</f>
        <v>7095.85</v>
      </c>
      <c r="G1555" s="22">
        <f>MAX(MIN((calculations!A1555-inputs!$B$21)/10000,100%),0) * inputs!$B$18</f>
        <v>2636.4</v>
      </c>
      <c r="H1555" s="22">
        <f>IF(AND(inputs!$B$35="YES", calculations!A1555&gt;=inputs!$B$36,calculations!A1555&lt;inputs!$B$37),inputs!$B$38*MIN(2,inputs!$B$17),0)</f>
        <v>0</v>
      </c>
      <c r="I1555" s="25">
        <f>MIN(inputs!$B$32,A1555)</f>
        <v>20000</v>
      </c>
      <c r="J1555" s="25">
        <f>inputs!$B$29*(1+inputs!$B$33)-MAX(0,inputs!$B$31*(I1555-inputs!$B$30))</f>
        <v>46486.999999999993</v>
      </c>
      <c r="K1555" s="26">
        <f t="shared" si="312"/>
        <v>20000</v>
      </c>
      <c r="L1555" s="25">
        <f>MAX(0,J1555*(1+inputs!$B$33)-MAX(0,inputs!$B$31*(K1555-inputs!$B$30)))</f>
        <v>47184.304999999986</v>
      </c>
      <c r="M1555" s="26">
        <f t="shared" si="313"/>
        <v>35033.333333333336</v>
      </c>
      <c r="N1555" s="25">
        <f>MAX(0,L1555*(1+inputs!$B$33)-MAX(0,inputs!$B$31*(M1555-inputs!$B$30)))</f>
        <v>46555.629574999977</v>
      </c>
      <c r="O1555" s="26">
        <f t="shared" si="314"/>
        <v>50066.666666666672</v>
      </c>
      <c r="P1555" s="25">
        <f>MAX(0,N1555*(1+inputs!$B$33)-MAX(0,inputs!$B$31*(O1555-inputs!$B$30)))</f>
        <v>44564.524018624972</v>
      </c>
      <c r="Q1555" s="26">
        <f t="shared" si="315"/>
        <v>65100</v>
      </c>
      <c r="R1555" s="25">
        <f>MAX(0,P1555*(1+inputs!$B$33)-MAX(0,inputs!$B$31*(Q1555-inputs!$B$30)))</f>
        <v>41190.551878904342</v>
      </c>
      <c r="S1555" s="26">
        <f t="shared" si="316"/>
        <v>80133.333333333343</v>
      </c>
      <c r="T1555" s="25">
        <f>MAX(0,R1555*(1+inputs!$B$33)-MAX(0,inputs!$B$31*(S1555-inputs!$B$30)))</f>
        <v>36412.970157087897</v>
      </c>
      <c r="U1555" s="26">
        <f t="shared" si="317"/>
        <v>95166.666666666672</v>
      </c>
      <c r="V1555" s="25">
        <f>MAX(0,T1555*(1+inputs!$B$33)-MAX(0,inputs!$B$31*(U1555-inputs!$B$30)))</f>
        <v>30210.724709444206</v>
      </c>
      <c r="W1555" s="26">
        <f t="shared" si="318"/>
        <v>110200</v>
      </c>
      <c r="X1555" s="25">
        <f>MAX(0,V1555*(1+inputs!$B$33)-MAX(0,inputs!$B$31*(W1555-inputs!$B$30)))</f>
        <v>22562.445580085867</v>
      </c>
      <c r="Y1555" s="26">
        <f t="shared" si="319"/>
        <v>125233.33333333333</v>
      </c>
      <c r="Z1555" s="25">
        <f>MAX(0,X1555*(1+inputs!$B$33)-MAX(0,inputs!$B$31*(Y1555-inputs!$B$30)))</f>
        <v>13446.442263787154</v>
      </c>
      <c r="AA1555" s="25">
        <f>MAX(0,Y1555*(1+inputs!$B$33)-MAX(0,inputs!$B$31*(Z1555-inputs!$B$30)))</f>
        <v>127111.83333333331</v>
      </c>
      <c r="AB1555" s="26">
        <f t="shared" si="320"/>
        <v>155300</v>
      </c>
      <c r="AC1555" s="25">
        <f>MAX(0,AA1555*(1+inputs!$B$33)-MAX(0,inputs!$B$31*(AB1555-inputs!$B$30)))</f>
        <v>116858.0708333333</v>
      </c>
      <c r="AD1555" s="26">
        <f>IF(inputs!$B$27="YES",MAX(0,inputs!$B$31*(AB1555-inputs!$B$30)),0)</f>
        <v>0</v>
      </c>
      <c r="AE1555" s="3">
        <f t="shared" si="321"/>
        <v>65820.05</v>
      </c>
      <c r="AF1555" s="1">
        <f t="shared" si="324"/>
        <v>0.47</v>
      </c>
      <c r="AG1555" s="8">
        <f t="shared" si="322"/>
        <v>89479.95</v>
      </c>
    </row>
    <row r="1556" spans="1:33" x14ac:dyDescent="0.2">
      <c r="A1556" s="11">
        <f t="shared" si="323"/>
        <v>155400</v>
      </c>
      <c r="B1556" s="15">
        <f>inputs!$C$3-MAX(0,MIN((calculations!A1556-inputs!$B$8)*0.5,inputs!$C$3))+IF(AND(inputs!$B$23="YES",A1556&lt;=inputs!$B$25),inputs!$B$24,0)</f>
        <v>0</v>
      </c>
      <c r="C1556" s="15">
        <f>MAX(0,MIN(A1556-B1556,inputs!$C$4)*inputs!$B$3)</f>
        <v>7540.2000000000007</v>
      </c>
      <c r="D1556" s="16">
        <f>MAX(0,(MIN(A1556,inputs!$C$5)-(inputs!$C$4+B1556))*inputs!$B$4)</f>
        <v>34975.599999999999</v>
      </c>
      <c r="E1556" s="16">
        <f>MAX(0, (calculations!A1556-inputs!$C$5)*inputs!$B$5)</f>
        <v>13617</v>
      </c>
      <c r="F1556" s="19">
        <f>MAX(0,inputs!$B$13*(MIN(calculations!A1556,inputs!$C$14)-inputs!$C$13))+MAX(0,inputs!$B$14*(calculations!A1556-inputs!$C$14))</f>
        <v>7097.85</v>
      </c>
      <c r="G1556" s="22">
        <f>MAX(MIN((calculations!A1556-inputs!$B$21)/10000,100%),0) * inputs!$B$18</f>
        <v>2636.4</v>
      </c>
      <c r="H1556" s="22">
        <f>IF(AND(inputs!$B$35="YES", calculations!A1556&gt;=inputs!$B$36,calculations!A1556&lt;inputs!$B$37),inputs!$B$38*MIN(2,inputs!$B$17),0)</f>
        <v>0</v>
      </c>
      <c r="I1556" s="25">
        <f>MIN(inputs!$B$32,A1556)</f>
        <v>20000</v>
      </c>
      <c r="J1556" s="25">
        <f>inputs!$B$29*(1+inputs!$B$33)-MAX(0,inputs!$B$31*(I1556-inputs!$B$30))</f>
        <v>46486.999999999993</v>
      </c>
      <c r="K1556" s="26">
        <f t="shared" si="312"/>
        <v>20000</v>
      </c>
      <c r="L1556" s="25">
        <f>MAX(0,J1556*(1+inputs!$B$33)-MAX(0,inputs!$B$31*(K1556-inputs!$B$30)))</f>
        <v>47184.304999999986</v>
      </c>
      <c r="M1556" s="26">
        <f t="shared" si="313"/>
        <v>35044.444444444445</v>
      </c>
      <c r="N1556" s="25">
        <f>MAX(0,L1556*(1+inputs!$B$33)-MAX(0,inputs!$B$31*(M1556-inputs!$B$30)))</f>
        <v>46554.629574999977</v>
      </c>
      <c r="O1556" s="26">
        <f t="shared" si="314"/>
        <v>50088.888888888891</v>
      </c>
      <c r="P1556" s="25">
        <f>MAX(0,N1556*(1+inputs!$B$33)-MAX(0,inputs!$B$31*(O1556-inputs!$B$30)))</f>
        <v>44561.509018624973</v>
      </c>
      <c r="Q1556" s="26">
        <f t="shared" si="315"/>
        <v>65133.333333333336</v>
      </c>
      <c r="R1556" s="25">
        <f>MAX(0,P1556*(1+inputs!$B$33)-MAX(0,inputs!$B$31*(Q1556-inputs!$B$30)))</f>
        <v>41184.491653904341</v>
      </c>
      <c r="S1556" s="26">
        <f t="shared" si="316"/>
        <v>80177.777777777781</v>
      </c>
      <c r="T1556" s="25">
        <f>MAX(0,R1556*(1+inputs!$B$33)-MAX(0,inputs!$B$31*(S1556-inputs!$B$30)))</f>
        <v>36402.819028712896</v>
      </c>
      <c r="U1556" s="26">
        <f t="shared" si="317"/>
        <v>95222.222222222219</v>
      </c>
      <c r="V1556" s="25">
        <f>MAX(0,T1556*(1+inputs!$B$33)-MAX(0,inputs!$B$31*(U1556-inputs!$B$30)))</f>
        <v>30195.421314143587</v>
      </c>
      <c r="W1556" s="26">
        <f t="shared" si="318"/>
        <v>110266.66666666667</v>
      </c>
      <c r="X1556" s="25">
        <f>MAX(0,V1556*(1+inputs!$B$33)-MAX(0,inputs!$B$31*(W1556-inputs!$B$30)))</f>
        <v>22540.91263385574</v>
      </c>
      <c r="Y1556" s="26">
        <f t="shared" si="319"/>
        <v>125311.11111111111</v>
      </c>
      <c r="Z1556" s="25">
        <f>MAX(0,X1556*(1+inputs!$B$33)-MAX(0,inputs!$B$31*(Y1556-inputs!$B$30)))</f>
        <v>13417.586323363576</v>
      </c>
      <c r="AA1556" s="25">
        <f>MAX(0,Y1556*(1+inputs!$B$33)-MAX(0,inputs!$B$31*(Z1556-inputs!$B$30)))</f>
        <v>127190.77777777777</v>
      </c>
      <c r="AB1556" s="26">
        <f t="shared" si="320"/>
        <v>155400</v>
      </c>
      <c r="AC1556" s="25">
        <f>MAX(0,AA1556*(1+inputs!$B$33)-MAX(0,inputs!$B$31*(AB1556-inputs!$B$30)))</f>
        <v>116929.19944444441</v>
      </c>
      <c r="AD1556" s="26">
        <f>IF(inputs!$B$27="YES",MAX(0,inputs!$B$31*(AB1556-inputs!$B$30)),0)</f>
        <v>0</v>
      </c>
      <c r="AE1556" s="3">
        <f t="shared" si="321"/>
        <v>65867.05</v>
      </c>
      <c r="AF1556" s="1">
        <f t="shared" si="324"/>
        <v>0.47</v>
      </c>
      <c r="AG1556" s="8">
        <f t="shared" si="322"/>
        <v>89532.95</v>
      </c>
    </row>
    <row r="1557" spans="1:33" x14ac:dyDescent="0.2">
      <c r="A1557" s="11">
        <f t="shared" si="323"/>
        <v>155500</v>
      </c>
      <c r="B1557" s="15">
        <f>inputs!$C$3-MAX(0,MIN((calculations!A1557-inputs!$B$8)*0.5,inputs!$C$3))+IF(AND(inputs!$B$23="YES",A1557&lt;=inputs!$B$25),inputs!$B$24,0)</f>
        <v>0</v>
      </c>
      <c r="C1557" s="15">
        <f>MAX(0,MIN(A1557-B1557,inputs!$C$4)*inputs!$B$3)</f>
        <v>7540.2000000000007</v>
      </c>
      <c r="D1557" s="16">
        <f>MAX(0,(MIN(A1557,inputs!$C$5)-(inputs!$C$4+B1557))*inputs!$B$4)</f>
        <v>34975.599999999999</v>
      </c>
      <c r="E1557" s="16">
        <f>MAX(0, (calculations!A1557-inputs!$C$5)*inputs!$B$5)</f>
        <v>13662</v>
      </c>
      <c r="F1557" s="19">
        <f>MAX(0,inputs!$B$13*(MIN(calculations!A1557,inputs!$C$14)-inputs!$C$13))+MAX(0,inputs!$B$14*(calculations!A1557-inputs!$C$14))</f>
        <v>7099.85</v>
      </c>
      <c r="G1557" s="22">
        <f>MAX(MIN((calculations!A1557-inputs!$B$21)/10000,100%),0) * inputs!$B$18</f>
        <v>2636.4</v>
      </c>
      <c r="H1557" s="22">
        <f>IF(AND(inputs!$B$35="YES", calculations!A1557&gt;=inputs!$B$36,calculations!A1557&lt;inputs!$B$37),inputs!$B$38*MIN(2,inputs!$B$17),0)</f>
        <v>0</v>
      </c>
      <c r="I1557" s="25">
        <f>MIN(inputs!$B$32,A1557)</f>
        <v>20000</v>
      </c>
      <c r="J1557" s="25">
        <f>inputs!$B$29*(1+inputs!$B$33)-MAX(0,inputs!$B$31*(I1557-inputs!$B$30))</f>
        <v>46486.999999999993</v>
      </c>
      <c r="K1557" s="26">
        <f t="shared" si="312"/>
        <v>20000</v>
      </c>
      <c r="L1557" s="25">
        <f>MAX(0,J1557*(1+inputs!$B$33)-MAX(0,inputs!$B$31*(K1557-inputs!$B$30)))</f>
        <v>47184.304999999986</v>
      </c>
      <c r="M1557" s="26">
        <f t="shared" si="313"/>
        <v>35055.555555555555</v>
      </c>
      <c r="N1557" s="25">
        <f>MAX(0,L1557*(1+inputs!$B$33)-MAX(0,inputs!$B$31*(M1557-inputs!$B$30)))</f>
        <v>46553.629574999977</v>
      </c>
      <c r="O1557" s="26">
        <f t="shared" si="314"/>
        <v>50111.111111111109</v>
      </c>
      <c r="P1557" s="25">
        <f>MAX(0,N1557*(1+inputs!$B$33)-MAX(0,inputs!$B$31*(O1557-inputs!$B$30)))</f>
        <v>44558.494018624973</v>
      </c>
      <c r="Q1557" s="26">
        <f t="shared" si="315"/>
        <v>65166.666666666664</v>
      </c>
      <c r="R1557" s="25">
        <f>MAX(0,P1557*(1+inputs!$B$33)-MAX(0,inputs!$B$31*(Q1557-inputs!$B$30)))</f>
        <v>41178.43142890434</v>
      </c>
      <c r="S1557" s="26">
        <f t="shared" si="316"/>
        <v>80222.222222222219</v>
      </c>
      <c r="T1557" s="25">
        <f>MAX(0,R1557*(1+inputs!$B$33)-MAX(0,inputs!$B$31*(S1557-inputs!$B$30)))</f>
        <v>36392.667900337896</v>
      </c>
      <c r="U1557" s="26">
        <f t="shared" si="317"/>
        <v>95277.777777777781</v>
      </c>
      <c r="V1557" s="25">
        <f>MAX(0,T1557*(1+inputs!$B$33)-MAX(0,inputs!$B$31*(U1557-inputs!$B$30)))</f>
        <v>30180.117918842963</v>
      </c>
      <c r="W1557" s="26">
        <f t="shared" si="318"/>
        <v>110333.33333333333</v>
      </c>
      <c r="X1557" s="25">
        <f>MAX(0,V1557*(1+inputs!$B$33)-MAX(0,inputs!$B$31*(W1557-inputs!$B$30)))</f>
        <v>22519.379687625606</v>
      </c>
      <c r="Y1557" s="26">
        <f t="shared" si="319"/>
        <v>125388.88888888889</v>
      </c>
      <c r="Z1557" s="25">
        <f>MAX(0,X1557*(1+inputs!$B$33)-MAX(0,inputs!$B$31*(Y1557-inputs!$B$30)))</f>
        <v>13388.730382939988</v>
      </c>
      <c r="AA1557" s="25">
        <f>MAX(0,Y1557*(1+inputs!$B$33)-MAX(0,inputs!$B$31*(Z1557-inputs!$B$30)))</f>
        <v>127269.7222222222</v>
      </c>
      <c r="AB1557" s="26">
        <f t="shared" si="320"/>
        <v>155500</v>
      </c>
      <c r="AC1557" s="25">
        <f>MAX(0,AA1557*(1+inputs!$B$33)-MAX(0,inputs!$B$31*(AB1557-inputs!$B$30)))</f>
        <v>117000.32805555552</v>
      </c>
      <c r="AD1557" s="26">
        <f>IF(inputs!$B$27="YES",MAX(0,inputs!$B$31*(AB1557-inputs!$B$30)),0)</f>
        <v>0</v>
      </c>
      <c r="AE1557" s="3">
        <f t="shared" si="321"/>
        <v>65914.05</v>
      </c>
      <c r="AF1557" s="1">
        <f t="shared" si="324"/>
        <v>0.47</v>
      </c>
      <c r="AG1557" s="8">
        <f t="shared" si="322"/>
        <v>89585.95</v>
      </c>
    </row>
    <row r="1558" spans="1:33" x14ac:dyDescent="0.2">
      <c r="A1558" s="11">
        <f t="shared" si="323"/>
        <v>155600</v>
      </c>
      <c r="B1558" s="15">
        <f>inputs!$C$3-MAX(0,MIN((calculations!A1558-inputs!$B$8)*0.5,inputs!$C$3))+IF(AND(inputs!$B$23="YES",A1558&lt;=inputs!$B$25),inputs!$B$24,0)</f>
        <v>0</v>
      </c>
      <c r="C1558" s="15">
        <f>MAX(0,MIN(A1558-B1558,inputs!$C$4)*inputs!$B$3)</f>
        <v>7540.2000000000007</v>
      </c>
      <c r="D1558" s="16">
        <f>MAX(0,(MIN(A1558,inputs!$C$5)-(inputs!$C$4+B1558))*inputs!$B$4)</f>
        <v>34975.599999999999</v>
      </c>
      <c r="E1558" s="16">
        <f>MAX(0, (calculations!A1558-inputs!$C$5)*inputs!$B$5)</f>
        <v>13707</v>
      </c>
      <c r="F1558" s="19">
        <f>MAX(0,inputs!$B$13*(MIN(calculations!A1558,inputs!$C$14)-inputs!$C$13))+MAX(0,inputs!$B$14*(calculations!A1558-inputs!$C$14))</f>
        <v>7101.85</v>
      </c>
      <c r="G1558" s="22">
        <f>MAX(MIN((calculations!A1558-inputs!$B$21)/10000,100%),0) * inputs!$B$18</f>
        <v>2636.4</v>
      </c>
      <c r="H1558" s="22">
        <f>IF(AND(inputs!$B$35="YES", calculations!A1558&gt;=inputs!$B$36,calculations!A1558&lt;inputs!$B$37),inputs!$B$38*MIN(2,inputs!$B$17),0)</f>
        <v>0</v>
      </c>
      <c r="I1558" s="25">
        <f>MIN(inputs!$B$32,A1558)</f>
        <v>20000</v>
      </c>
      <c r="J1558" s="25">
        <f>inputs!$B$29*(1+inputs!$B$33)-MAX(0,inputs!$B$31*(I1558-inputs!$B$30))</f>
        <v>46486.999999999993</v>
      </c>
      <c r="K1558" s="26">
        <f t="shared" si="312"/>
        <v>20000</v>
      </c>
      <c r="L1558" s="25">
        <f>MAX(0,J1558*(1+inputs!$B$33)-MAX(0,inputs!$B$31*(K1558-inputs!$B$30)))</f>
        <v>47184.304999999986</v>
      </c>
      <c r="M1558" s="26">
        <f t="shared" si="313"/>
        <v>35066.666666666664</v>
      </c>
      <c r="N1558" s="25">
        <f>MAX(0,L1558*(1+inputs!$B$33)-MAX(0,inputs!$B$31*(M1558-inputs!$B$30)))</f>
        <v>46552.629574999977</v>
      </c>
      <c r="O1558" s="26">
        <f t="shared" si="314"/>
        <v>50133.333333333328</v>
      </c>
      <c r="P1558" s="25">
        <f>MAX(0,N1558*(1+inputs!$B$33)-MAX(0,inputs!$B$31*(O1558-inputs!$B$30)))</f>
        <v>44555.479018624967</v>
      </c>
      <c r="Q1558" s="26">
        <f t="shared" si="315"/>
        <v>65200</v>
      </c>
      <c r="R1558" s="25">
        <f>MAX(0,P1558*(1+inputs!$B$33)-MAX(0,inputs!$B$31*(Q1558-inputs!$B$30)))</f>
        <v>41172.371203904331</v>
      </c>
      <c r="S1558" s="26">
        <f t="shared" si="316"/>
        <v>80266.666666666657</v>
      </c>
      <c r="T1558" s="25">
        <f>MAX(0,R1558*(1+inputs!$B$33)-MAX(0,inputs!$B$31*(S1558-inputs!$B$30)))</f>
        <v>36382.516771962895</v>
      </c>
      <c r="U1558" s="26">
        <f t="shared" si="317"/>
        <v>95333.333333333328</v>
      </c>
      <c r="V1558" s="25">
        <f>MAX(0,T1558*(1+inputs!$B$33)-MAX(0,inputs!$B$31*(U1558-inputs!$B$30)))</f>
        <v>30164.81452354234</v>
      </c>
      <c r="W1558" s="26">
        <f t="shared" si="318"/>
        <v>110400</v>
      </c>
      <c r="X1558" s="25">
        <f>MAX(0,V1558*(1+inputs!$B$33)-MAX(0,inputs!$B$31*(W1558-inputs!$B$30)))</f>
        <v>22497.846741395475</v>
      </c>
      <c r="Y1558" s="26">
        <f t="shared" si="319"/>
        <v>125466.66666666667</v>
      </c>
      <c r="Z1558" s="25">
        <f>MAX(0,X1558*(1+inputs!$B$33)-MAX(0,inputs!$B$31*(Y1558-inputs!$B$30)))</f>
        <v>13359.874442516406</v>
      </c>
      <c r="AA1558" s="25">
        <f>MAX(0,Y1558*(1+inputs!$B$33)-MAX(0,inputs!$B$31*(Z1558-inputs!$B$30)))</f>
        <v>127348.66666666666</v>
      </c>
      <c r="AB1558" s="26">
        <f t="shared" si="320"/>
        <v>155600</v>
      </c>
      <c r="AC1558" s="25">
        <f>MAX(0,AA1558*(1+inputs!$B$33)-MAX(0,inputs!$B$31*(AB1558-inputs!$B$30)))</f>
        <v>117071.45666666664</v>
      </c>
      <c r="AD1558" s="26">
        <f>IF(inputs!$B$27="YES",MAX(0,inputs!$B$31*(AB1558-inputs!$B$30)),0)</f>
        <v>0</v>
      </c>
      <c r="AE1558" s="3">
        <f t="shared" si="321"/>
        <v>65961.05</v>
      </c>
      <c r="AF1558" s="1">
        <f t="shared" si="324"/>
        <v>0.47</v>
      </c>
      <c r="AG1558" s="8">
        <f t="shared" si="322"/>
        <v>89638.95</v>
      </c>
    </row>
    <row r="1559" spans="1:33" x14ac:dyDescent="0.2">
      <c r="A1559" s="11">
        <f t="shared" si="323"/>
        <v>155700</v>
      </c>
      <c r="B1559" s="15">
        <f>inputs!$C$3-MAX(0,MIN((calculations!A1559-inputs!$B$8)*0.5,inputs!$C$3))+IF(AND(inputs!$B$23="YES",A1559&lt;=inputs!$B$25),inputs!$B$24,0)</f>
        <v>0</v>
      </c>
      <c r="C1559" s="15">
        <f>MAX(0,MIN(A1559-B1559,inputs!$C$4)*inputs!$B$3)</f>
        <v>7540.2000000000007</v>
      </c>
      <c r="D1559" s="16">
        <f>MAX(0,(MIN(A1559,inputs!$C$5)-(inputs!$C$4+B1559))*inputs!$B$4)</f>
        <v>34975.599999999999</v>
      </c>
      <c r="E1559" s="16">
        <f>MAX(0, (calculations!A1559-inputs!$C$5)*inputs!$B$5)</f>
        <v>13752</v>
      </c>
      <c r="F1559" s="19">
        <f>MAX(0,inputs!$B$13*(MIN(calculations!A1559,inputs!$C$14)-inputs!$C$13))+MAX(0,inputs!$B$14*(calculations!A1559-inputs!$C$14))</f>
        <v>7103.85</v>
      </c>
      <c r="G1559" s="22">
        <f>MAX(MIN((calculations!A1559-inputs!$B$21)/10000,100%),0) * inputs!$B$18</f>
        <v>2636.4</v>
      </c>
      <c r="H1559" s="22">
        <f>IF(AND(inputs!$B$35="YES", calculations!A1559&gt;=inputs!$B$36,calculations!A1559&lt;inputs!$B$37),inputs!$B$38*MIN(2,inputs!$B$17),0)</f>
        <v>0</v>
      </c>
      <c r="I1559" s="25">
        <f>MIN(inputs!$B$32,A1559)</f>
        <v>20000</v>
      </c>
      <c r="J1559" s="25">
        <f>inputs!$B$29*(1+inputs!$B$33)-MAX(0,inputs!$B$31*(I1559-inputs!$B$30))</f>
        <v>46486.999999999993</v>
      </c>
      <c r="K1559" s="26">
        <f t="shared" si="312"/>
        <v>20000</v>
      </c>
      <c r="L1559" s="25">
        <f>MAX(0,J1559*(1+inputs!$B$33)-MAX(0,inputs!$B$31*(K1559-inputs!$B$30)))</f>
        <v>47184.304999999986</v>
      </c>
      <c r="M1559" s="26">
        <f t="shared" si="313"/>
        <v>35077.777777777781</v>
      </c>
      <c r="N1559" s="25">
        <f>MAX(0,L1559*(1+inputs!$B$33)-MAX(0,inputs!$B$31*(M1559-inputs!$B$30)))</f>
        <v>46551.629574999977</v>
      </c>
      <c r="O1559" s="26">
        <f t="shared" si="314"/>
        <v>50155.555555555555</v>
      </c>
      <c r="P1559" s="25">
        <f>MAX(0,N1559*(1+inputs!$B$33)-MAX(0,inputs!$B$31*(O1559-inputs!$B$30)))</f>
        <v>44552.464018624967</v>
      </c>
      <c r="Q1559" s="26">
        <f t="shared" si="315"/>
        <v>65233.333333333336</v>
      </c>
      <c r="R1559" s="25">
        <f>MAX(0,P1559*(1+inputs!$B$33)-MAX(0,inputs!$B$31*(Q1559-inputs!$B$30)))</f>
        <v>41166.310978904337</v>
      </c>
      <c r="S1559" s="26">
        <f t="shared" si="316"/>
        <v>80311.111111111109</v>
      </c>
      <c r="T1559" s="25">
        <f>MAX(0,R1559*(1+inputs!$B$33)-MAX(0,inputs!$B$31*(S1559-inputs!$B$30)))</f>
        <v>36372.365643587895</v>
      </c>
      <c r="U1559" s="26">
        <f t="shared" si="317"/>
        <v>95388.888888888891</v>
      </c>
      <c r="V1559" s="25">
        <f>MAX(0,T1559*(1+inputs!$B$33)-MAX(0,inputs!$B$31*(U1559-inputs!$B$30)))</f>
        <v>30149.511128241709</v>
      </c>
      <c r="W1559" s="26">
        <f t="shared" si="318"/>
        <v>110466.66666666667</v>
      </c>
      <c r="X1559" s="25">
        <f>MAX(0,V1559*(1+inputs!$B$33)-MAX(0,inputs!$B$31*(W1559-inputs!$B$30)))</f>
        <v>22476.313795165333</v>
      </c>
      <c r="Y1559" s="26">
        <f t="shared" si="319"/>
        <v>125544.44444444444</v>
      </c>
      <c r="Z1559" s="25">
        <f>MAX(0,X1559*(1+inputs!$B$33)-MAX(0,inputs!$B$31*(Y1559-inputs!$B$30)))</f>
        <v>13331.018502092811</v>
      </c>
      <c r="AA1559" s="25">
        <f>MAX(0,Y1559*(1+inputs!$B$33)-MAX(0,inputs!$B$31*(Z1559-inputs!$B$30)))</f>
        <v>127427.61111111109</v>
      </c>
      <c r="AB1559" s="26">
        <f t="shared" si="320"/>
        <v>155700</v>
      </c>
      <c r="AC1559" s="25">
        <f>MAX(0,AA1559*(1+inputs!$B$33)-MAX(0,inputs!$B$31*(AB1559-inputs!$B$30)))</f>
        <v>117142.58527777775</v>
      </c>
      <c r="AD1559" s="26">
        <f>IF(inputs!$B$27="YES",MAX(0,inputs!$B$31*(AB1559-inputs!$B$30)),0)</f>
        <v>0</v>
      </c>
      <c r="AE1559" s="3">
        <f t="shared" si="321"/>
        <v>66008.05</v>
      </c>
      <c r="AF1559" s="1">
        <f t="shared" si="324"/>
        <v>0.47</v>
      </c>
      <c r="AG1559" s="8">
        <f t="shared" si="322"/>
        <v>89691.95</v>
      </c>
    </row>
    <row r="1560" spans="1:33" x14ac:dyDescent="0.2">
      <c r="A1560" s="11">
        <f t="shared" si="323"/>
        <v>155800</v>
      </c>
      <c r="B1560" s="15">
        <f>inputs!$C$3-MAX(0,MIN((calculations!A1560-inputs!$B$8)*0.5,inputs!$C$3))+IF(AND(inputs!$B$23="YES",A1560&lt;=inputs!$B$25),inputs!$B$24,0)</f>
        <v>0</v>
      </c>
      <c r="C1560" s="15">
        <f>MAX(0,MIN(A1560-B1560,inputs!$C$4)*inputs!$B$3)</f>
        <v>7540.2000000000007</v>
      </c>
      <c r="D1560" s="16">
        <f>MAX(0,(MIN(A1560,inputs!$C$5)-(inputs!$C$4+B1560))*inputs!$B$4)</f>
        <v>34975.599999999999</v>
      </c>
      <c r="E1560" s="16">
        <f>MAX(0, (calculations!A1560-inputs!$C$5)*inputs!$B$5)</f>
        <v>13797</v>
      </c>
      <c r="F1560" s="19">
        <f>MAX(0,inputs!$B$13*(MIN(calculations!A1560,inputs!$C$14)-inputs!$C$13))+MAX(0,inputs!$B$14*(calculations!A1560-inputs!$C$14))</f>
        <v>7105.85</v>
      </c>
      <c r="G1560" s="22">
        <f>MAX(MIN((calculations!A1560-inputs!$B$21)/10000,100%),0) * inputs!$B$18</f>
        <v>2636.4</v>
      </c>
      <c r="H1560" s="22">
        <f>IF(AND(inputs!$B$35="YES", calculations!A1560&gt;=inputs!$B$36,calculations!A1560&lt;inputs!$B$37),inputs!$B$38*MIN(2,inputs!$B$17),0)</f>
        <v>0</v>
      </c>
      <c r="I1560" s="25">
        <f>MIN(inputs!$B$32,A1560)</f>
        <v>20000</v>
      </c>
      <c r="J1560" s="25">
        <f>inputs!$B$29*(1+inputs!$B$33)-MAX(0,inputs!$B$31*(I1560-inputs!$B$30))</f>
        <v>46486.999999999993</v>
      </c>
      <c r="K1560" s="26">
        <f t="shared" si="312"/>
        <v>20000</v>
      </c>
      <c r="L1560" s="25">
        <f>MAX(0,J1560*(1+inputs!$B$33)-MAX(0,inputs!$B$31*(K1560-inputs!$B$30)))</f>
        <v>47184.304999999986</v>
      </c>
      <c r="M1560" s="26">
        <f t="shared" si="313"/>
        <v>35088.888888888891</v>
      </c>
      <c r="N1560" s="25">
        <f>MAX(0,L1560*(1+inputs!$B$33)-MAX(0,inputs!$B$31*(M1560-inputs!$B$30)))</f>
        <v>46550.629574999977</v>
      </c>
      <c r="O1560" s="26">
        <f t="shared" si="314"/>
        <v>50177.777777777781</v>
      </c>
      <c r="P1560" s="25">
        <f>MAX(0,N1560*(1+inputs!$B$33)-MAX(0,inputs!$B$31*(O1560-inputs!$B$30)))</f>
        <v>44549.449018624968</v>
      </c>
      <c r="Q1560" s="26">
        <f t="shared" si="315"/>
        <v>65266.666666666664</v>
      </c>
      <c r="R1560" s="25">
        <f>MAX(0,P1560*(1+inputs!$B$33)-MAX(0,inputs!$B$31*(Q1560-inputs!$B$30)))</f>
        <v>41160.250753904336</v>
      </c>
      <c r="S1560" s="26">
        <f t="shared" si="316"/>
        <v>80355.555555555562</v>
      </c>
      <c r="T1560" s="25">
        <f>MAX(0,R1560*(1+inputs!$B$33)-MAX(0,inputs!$B$31*(S1560-inputs!$B$30)))</f>
        <v>36362.214515212894</v>
      </c>
      <c r="U1560" s="26">
        <f t="shared" si="317"/>
        <v>95444.444444444438</v>
      </c>
      <c r="V1560" s="25">
        <f>MAX(0,T1560*(1+inputs!$B$33)-MAX(0,inputs!$B$31*(U1560-inputs!$B$30)))</f>
        <v>30134.207732941086</v>
      </c>
      <c r="W1560" s="26">
        <f t="shared" si="318"/>
        <v>110533.33333333333</v>
      </c>
      <c r="X1560" s="25">
        <f>MAX(0,V1560*(1+inputs!$B$33)-MAX(0,inputs!$B$31*(W1560-inputs!$B$30)))</f>
        <v>22454.780848935199</v>
      </c>
      <c r="Y1560" s="26">
        <f t="shared" si="319"/>
        <v>125622.22222222222</v>
      </c>
      <c r="Z1560" s="25">
        <f>MAX(0,X1560*(1+inputs!$B$33)-MAX(0,inputs!$B$31*(Y1560-inputs!$B$30)))</f>
        <v>13302.162561669225</v>
      </c>
      <c r="AA1560" s="25">
        <f>MAX(0,Y1560*(1+inputs!$B$33)-MAX(0,inputs!$B$31*(Z1560-inputs!$B$30)))</f>
        <v>127506.55555555553</v>
      </c>
      <c r="AB1560" s="26">
        <f t="shared" si="320"/>
        <v>155800</v>
      </c>
      <c r="AC1560" s="25">
        <f>MAX(0,AA1560*(1+inputs!$B$33)-MAX(0,inputs!$B$31*(AB1560-inputs!$B$30)))</f>
        <v>117213.71388888884</v>
      </c>
      <c r="AD1560" s="26">
        <f>IF(inputs!$B$27="YES",MAX(0,inputs!$B$31*(AB1560-inputs!$B$30)),0)</f>
        <v>0</v>
      </c>
      <c r="AE1560" s="3">
        <f t="shared" si="321"/>
        <v>66055.05</v>
      </c>
      <c r="AF1560" s="1">
        <f t="shared" si="324"/>
        <v>0.47</v>
      </c>
      <c r="AG1560" s="8">
        <f t="shared" si="322"/>
        <v>89744.95</v>
      </c>
    </row>
    <row r="1561" spans="1:33" x14ac:dyDescent="0.2">
      <c r="A1561" s="11">
        <f t="shared" si="323"/>
        <v>155900</v>
      </c>
      <c r="B1561" s="15">
        <f>inputs!$C$3-MAX(0,MIN((calculations!A1561-inputs!$B$8)*0.5,inputs!$C$3))+IF(AND(inputs!$B$23="YES",A1561&lt;=inputs!$B$25),inputs!$B$24,0)</f>
        <v>0</v>
      </c>
      <c r="C1561" s="15">
        <f>MAX(0,MIN(A1561-B1561,inputs!$C$4)*inputs!$B$3)</f>
        <v>7540.2000000000007</v>
      </c>
      <c r="D1561" s="16">
        <f>MAX(0,(MIN(A1561,inputs!$C$5)-(inputs!$C$4+B1561))*inputs!$B$4)</f>
        <v>34975.599999999999</v>
      </c>
      <c r="E1561" s="16">
        <f>MAX(0, (calculations!A1561-inputs!$C$5)*inputs!$B$5)</f>
        <v>13842</v>
      </c>
      <c r="F1561" s="19">
        <f>MAX(0,inputs!$B$13*(MIN(calculations!A1561,inputs!$C$14)-inputs!$C$13))+MAX(0,inputs!$B$14*(calculations!A1561-inputs!$C$14))</f>
        <v>7107.85</v>
      </c>
      <c r="G1561" s="22">
        <f>MAX(MIN((calculations!A1561-inputs!$B$21)/10000,100%),0) * inputs!$B$18</f>
        <v>2636.4</v>
      </c>
      <c r="H1561" s="22">
        <f>IF(AND(inputs!$B$35="YES", calculations!A1561&gt;=inputs!$B$36,calculations!A1561&lt;inputs!$B$37),inputs!$B$38*MIN(2,inputs!$B$17),0)</f>
        <v>0</v>
      </c>
      <c r="I1561" s="25">
        <f>MIN(inputs!$B$32,A1561)</f>
        <v>20000</v>
      </c>
      <c r="J1561" s="25">
        <f>inputs!$B$29*(1+inputs!$B$33)-MAX(0,inputs!$B$31*(I1561-inputs!$B$30))</f>
        <v>46486.999999999993</v>
      </c>
      <c r="K1561" s="26">
        <f t="shared" si="312"/>
        <v>20000</v>
      </c>
      <c r="L1561" s="25">
        <f>MAX(0,J1561*(1+inputs!$B$33)-MAX(0,inputs!$B$31*(K1561-inputs!$B$30)))</f>
        <v>47184.304999999986</v>
      </c>
      <c r="M1561" s="26">
        <f t="shared" si="313"/>
        <v>35100</v>
      </c>
      <c r="N1561" s="25">
        <f>MAX(0,L1561*(1+inputs!$B$33)-MAX(0,inputs!$B$31*(M1561-inputs!$B$30)))</f>
        <v>46549.629574999977</v>
      </c>
      <c r="O1561" s="26">
        <f t="shared" si="314"/>
        <v>50200</v>
      </c>
      <c r="P1561" s="25">
        <f>MAX(0,N1561*(1+inputs!$B$33)-MAX(0,inputs!$B$31*(O1561-inputs!$B$30)))</f>
        <v>44546.434018624968</v>
      </c>
      <c r="Q1561" s="26">
        <f t="shared" si="315"/>
        <v>65300</v>
      </c>
      <c r="R1561" s="25">
        <f>MAX(0,P1561*(1+inputs!$B$33)-MAX(0,inputs!$B$31*(Q1561-inputs!$B$30)))</f>
        <v>41154.190528904335</v>
      </c>
      <c r="S1561" s="26">
        <f t="shared" si="316"/>
        <v>80400</v>
      </c>
      <c r="T1561" s="25">
        <f>MAX(0,R1561*(1+inputs!$B$33)-MAX(0,inputs!$B$31*(S1561-inputs!$B$30)))</f>
        <v>36352.063386837894</v>
      </c>
      <c r="U1561" s="26">
        <f t="shared" si="317"/>
        <v>95500</v>
      </c>
      <c r="V1561" s="25">
        <f>MAX(0,T1561*(1+inputs!$B$33)-MAX(0,inputs!$B$31*(U1561-inputs!$B$30)))</f>
        <v>30118.904337640462</v>
      </c>
      <c r="W1561" s="26">
        <f t="shared" si="318"/>
        <v>110600</v>
      </c>
      <c r="X1561" s="25">
        <f>MAX(0,V1561*(1+inputs!$B$33)-MAX(0,inputs!$B$31*(W1561-inputs!$B$30)))</f>
        <v>22433.247902705069</v>
      </c>
      <c r="Y1561" s="26">
        <f t="shared" si="319"/>
        <v>125700</v>
      </c>
      <c r="Z1561" s="25">
        <f>MAX(0,X1561*(1+inputs!$B$33)-MAX(0,inputs!$B$31*(Y1561-inputs!$B$30)))</f>
        <v>13273.306621245642</v>
      </c>
      <c r="AA1561" s="25">
        <f>MAX(0,Y1561*(1+inputs!$B$33)-MAX(0,inputs!$B$31*(Z1561-inputs!$B$30)))</f>
        <v>127585.49999999999</v>
      </c>
      <c r="AB1561" s="26">
        <f t="shared" si="320"/>
        <v>155900</v>
      </c>
      <c r="AC1561" s="25">
        <f>MAX(0,AA1561*(1+inputs!$B$33)-MAX(0,inputs!$B$31*(AB1561-inputs!$B$30)))</f>
        <v>117284.84249999997</v>
      </c>
      <c r="AD1561" s="26">
        <f>IF(inputs!$B$27="YES",MAX(0,inputs!$B$31*(AB1561-inputs!$B$30)),0)</f>
        <v>0</v>
      </c>
      <c r="AE1561" s="3">
        <f t="shared" si="321"/>
        <v>66102.05</v>
      </c>
      <c r="AF1561" s="1">
        <f t="shared" si="324"/>
        <v>0.47</v>
      </c>
      <c r="AG1561" s="8">
        <f t="shared" si="322"/>
        <v>89797.95</v>
      </c>
    </row>
    <row r="1562" spans="1:33" x14ac:dyDescent="0.2">
      <c r="A1562" s="11">
        <f t="shared" si="323"/>
        <v>156000</v>
      </c>
      <c r="B1562" s="15">
        <f>inputs!$C$3-MAX(0,MIN((calculations!A1562-inputs!$B$8)*0.5,inputs!$C$3))+IF(AND(inputs!$B$23="YES",A1562&lt;=inputs!$B$25),inputs!$B$24,0)</f>
        <v>0</v>
      </c>
      <c r="C1562" s="15">
        <f>MAX(0,MIN(A1562-B1562,inputs!$C$4)*inputs!$B$3)</f>
        <v>7540.2000000000007</v>
      </c>
      <c r="D1562" s="16">
        <f>MAX(0,(MIN(A1562,inputs!$C$5)-(inputs!$C$4+B1562))*inputs!$B$4)</f>
        <v>34975.599999999999</v>
      </c>
      <c r="E1562" s="16">
        <f>MAX(0, (calculations!A1562-inputs!$C$5)*inputs!$B$5)</f>
        <v>13887</v>
      </c>
      <c r="F1562" s="19">
        <f>MAX(0,inputs!$B$13*(MIN(calculations!A1562,inputs!$C$14)-inputs!$C$13))+MAX(0,inputs!$B$14*(calculations!A1562-inputs!$C$14))</f>
        <v>7109.85</v>
      </c>
      <c r="G1562" s="22">
        <f>MAX(MIN((calculations!A1562-inputs!$B$21)/10000,100%),0) * inputs!$B$18</f>
        <v>2636.4</v>
      </c>
      <c r="H1562" s="22">
        <f>IF(AND(inputs!$B$35="YES", calculations!A1562&gt;=inputs!$B$36,calculations!A1562&lt;inputs!$B$37),inputs!$B$38*MIN(2,inputs!$B$17),0)</f>
        <v>0</v>
      </c>
      <c r="I1562" s="25">
        <f>MIN(inputs!$B$32,A1562)</f>
        <v>20000</v>
      </c>
      <c r="J1562" s="25">
        <f>inputs!$B$29*(1+inputs!$B$33)-MAX(0,inputs!$B$31*(I1562-inputs!$B$30))</f>
        <v>46486.999999999993</v>
      </c>
      <c r="K1562" s="26">
        <f t="shared" si="312"/>
        <v>20000</v>
      </c>
      <c r="L1562" s="25">
        <f>MAX(0,J1562*(1+inputs!$B$33)-MAX(0,inputs!$B$31*(K1562-inputs!$B$30)))</f>
        <v>47184.304999999986</v>
      </c>
      <c r="M1562" s="26">
        <f t="shared" si="313"/>
        <v>35111.111111111109</v>
      </c>
      <c r="N1562" s="25">
        <f>MAX(0,L1562*(1+inputs!$B$33)-MAX(0,inputs!$B$31*(M1562-inputs!$B$30)))</f>
        <v>46548.629574999977</v>
      </c>
      <c r="O1562" s="26">
        <f t="shared" si="314"/>
        <v>50222.222222222219</v>
      </c>
      <c r="P1562" s="25">
        <f>MAX(0,N1562*(1+inputs!$B$33)-MAX(0,inputs!$B$31*(O1562-inputs!$B$30)))</f>
        <v>44543.419018624969</v>
      </c>
      <c r="Q1562" s="26">
        <f t="shared" si="315"/>
        <v>65333.333333333336</v>
      </c>
      <c r="R1562" s="25">
        <f>MAX(0,P1562*(1+inputs!$B$33)-MAX(0,inputs!$B$31*(Q1562-inputs!$B$30)))</f>
        <v>41148.130303904334</v>
      </c>
      <c r="S1562" s="26">
        <f t="shared" si="316"/>
        <v>80444.444444444438</v>
      </c>
      <c r="T1562" s="25">
        <f>MAX(0,R1562*(1+inputs!$B$33)-MAX(0,inputs!$B$31*(S1562-inputs!$B$30)))</f>
        <v>36341.912258462893</v>
      </c>
      <c r="U1562" s="26">
        <f t="shared" si="317"/>
        <v>95555.555555555562</v>
      </c>
      <c r="V1562" s="25">
        <f>MAX(0,T1562*(1+inputs!$B$33)-MAX(0,inputs!$B$31*(U1562-inputs!$B$30)))</f>
        <v>30103.600942339828</v>
      </c>
      <c r="W1562" s="26">
        <f t="shared" si="318"/>
        <v>110666.66666666667</v>
      </c>
      <c r="X1562" s="25">
        <f>MAX(0,V1562*(1+inputs!$B$33)-MAX(0,inputs!$B$31*(W1562-inputs!$B$30)))</f>
        <v>22411.71495647492</v>
      </c>
      <c r="Y1562" s="26">
        <f t="shared" si="319"/>
        <v>125777.77777777778</v>
      </c>
      <c r="Z1562" s="25">
        <f>MAX(0,X1562*(1+inputs!$B$33)-MAX(0,inputs!$B$31*(Y1562-inputs!$B$30)))</f>
        <v>13244.450680822041</v>
      </c>
      <c r="AA1562" s="25">
        <f>MAX(0,Y1562*(1+inputs!$B$33)-MAX(0,inputs!$B$31*(Z1562-inputs!$B$30)))</f>
        <v>127664.44444444444</v>
      </c>
      <c r="AB1562" s="26">
        <f t="shared" si="320"/>
        <v>156000</v>
      </c>
      <c r="AC1562" s="25">
        <f>MAX(0,AA1562*(1+inputs!$B$33)-MAX(0,inputs!$B$31*(AB1562-inputs!$B$30)))</f>
        <v>117355.9711111111</v>
      </c>
      <c r="AD1562" s="26">
        <f>IF(inputs!$B$27="YES",MAX(0,inputs!$B$31*(AB1562-inputs!$B$30)),0)</f>
        <v>0</v>
      </c>
      <c r="AE1562" s="3">
        <f t="shared" si="321"/>
        <v>66149.05</v>
      </c>
      <c r="AF1562" s="1">
        <f t="shared" si="324"/>
        <v>0.47</v>
      </c>
      <c r="AG1562" s="8">
        <f t="shared" si="322"/>
        <v>89850.95</v>
      </c>
    </row>
    <row r="1563" spans="1:33" x14ac:dyDescent="0.2">
      <c r="A1563" s="11">
        <f t="shared" si="323"/>
        <v>156100</v>
      </c>
      <c r="B1563" s="15">
        <f>inputs!$C$3-MAX(0,MIN((calculations!A1563-inputs!$B$8)*0.5,inputs!$C$3))+IF(AND(inputs!$B$23="YES",A1563&lt;=inputs!$B$25),inputs!$B$24,0)</f>
        <v>0</v>
      </c>
      <c r="C1563" s="15">
        <f>MAX(0,MIN(A1563-B1563,inputs!$C$4)*inputs!$B$3)</f>
        <v>7540.2000000000007</v>
      </c>
      <c r="D1563" s="16">
        <f>MAX(0,(MIN(A1563,inputs!$C$5)-(inputs!$C$4+B1563))*inputs!$B$4)</f>
        <v>34975.599999999999</v>
      </c>
      <c r="E1563" s="16">
        <f>MAX(0, (calculations!A1563-inputs!$C$5)*inputs!$B$5)</f>
        <v>13932</v>
      </c>
      <c r="F1563" s="19">
        <f>MAX(0,inputs!$B$13*(MIN(calculations!A1563,inputs!$C$14)-inputs!$C$13))+MAX(0,inputs!$B$14*(calculations!A1563-inputs!$C$14))</f>
        <v>7111.85</v>
      </c>
      <c r="G1563" s="22">
        <f>MAX(MIN((calculations!A1563-inputs!$B$21)/10000,100%),0) * inputs!$B$18</f>
        <v>2636.4</v>
      </c>
      <c r="H1563" s="22">
        <f>IF(AND(inputs!$B$35="YES", calculations!A1563&gt;=inputs!$B$36,calculations!A1563&lt;inputs!$B$37),inputs!$B$38*MIN(2,inputs!$B$17),0)</f>
        <v>0</v>
      </c>
      <c r="I1563" s="25">
        <f>MIN(inputs!$B$32,A1563)</f>
        <v>20000</v>
      </c>
      <c r="J1563" s="25">
        <f>inputs!$B$29*(1+inputs!$B$33)-MAX(0,inputs!$B$31*(I1563-inputs!$B$30))</f>
        <v>46486.999999999993</v>
      </c>
      <c r="K1563" s="26">
        <f t="shared" si="312"/>
        <v>20000</v>
      </c>
      <c r="L1563" s="25">
        <f>MAX(0,J1563*(1+inputs!$B$33)-MAX(0,inputs!$B$31*(K1563-inputs!$B$30)))</f>
        <v>47184.304999999986</v>
      </c>
      <c r="M1563" s="26">
        <f t="shared" si="313"/>
        <v>35122.222222222219</v>
      </c>
      <c r="N1563" s="25">
        <f>MAX(0,L1563*(1+inputs!$B$33)-MAX(0,inputs!$B$31*(M1563-inputs!$B$30)))</f>
        <v>46547.629574999977</v>
      </c>
      <c r="O1563" s="26">
        <f t="shared" si="314"/>
        <v>50244.444444444445</v>
      </c>
      <c r="P1563" s="25">
        <f>MAX(0,N1563*(1+inputs!$B$33)-MAX(0,inputs!$B$31*(O1563-inputs!$B$30)))</f>
        <v>44540.404018624969</v>
      </c>
      <c r="Q1563" s="26">
        <f t="shared" si="315"/>
        <v>65366.666666666664</v>
      </c>
      <c r="R1563" s="25">
        <f>MAX(0,P1563*(1+inputs!$B$33)-MAX(0,inputs!$B$31*(Q1563-inputs!$B$30)))</f>
        <v>41142.07007890434</v>
      </c>
      <c r="S1563" s="26">
        <f t="shared" si="316"/>
        <v>80488.888888888891</v>
      </c>
      <c r="T1563" s="25">
        <f>MAX(0,R1563*(1+inputs!$B$33)-MAX(0,inputs!$B$31*(S1563-inputs!$B$30)))</f>
        <v>36331.7611300879</v>
      </c>
      <c r="U1563" s="26">
        <f t="shared" si="317"/>
        <v>95611.111111111109</v>
      </c>
      <c r="V1563" s="25">
        <f>MAX(0,T1563*(1+inputs!$B$33)-MAX(0,inputs!$B$31*(U1563-inputs!$B$30)))</f>
        <v>30088.297547039216</v>
      </c>
      <c r="W1563" s="26">
        <f t="shared" si="318"/>
        <v>110733.33333333333</v>
      </c>
      <c r="X1563" s="25">
        <f>MAX(0,V1563*(1+inputs!$B$33)-MAX(0,inputs!$B$31*(W1563-inputs!$B$30)))</f>
        <v>22390.182010244804</v>
      </c>
      <c r="Y1563" s="26">
        <f t="shared" si="319"/>
        <v>125855.55555555556</v>
      </c>
      <c r="Z1563" s="25">
        <f>MAX(0,X1563*(1+inputs!$B$33)-MAX(0,inputs!$B$31*(Y1563-inputs!$B$30)))</f>
        <v>13215.594740398474</v>
      </c>
      <c r="AA1563" s="25">
        <f>MAX(0,Y1563*(1+inputs!$B$33)-MAX(0,inputs!$B$31*(Z1563-inputs!$B$30)))</f>
        <v>127743.38888888888</v>
      </c>
      <c r="AB1563" s="26">
        <f t="shared" si="320"/>
        <v>156100</v>
      </c>
      <c r="AC1563" s="25">
        <f>MAX(0,AA1563*(1+inputs!$B$33)-MAX(0,inputs!$B$31*(AB1563-inputs!$B$30)))</f>
        <v>117427.09972222219</v>
      </c>
      <c r="AD1563" s="26">
        <f>IF(inputs!$B$27="YES",MAX(0,inputs!$B$31*(AB1563-inputs!$B$30)),0)</f>
        <v>0</v>
      </c>
      <c r="AE1563" s="3">
        <f t="shared" si="321"/>
        <v>66196.05</v>
      </c>
      <c r="AF1563" s="1">
        <f t="shared" si="324"/>
        <v>0.47</v>
      </c>
      <c r="AG1563" s="8">
        <f t="shared" si="322"/>
        <v>89903.95</v>
      </c>
    </row>
    <row r="1564" spans="1:33" x14ac:dyDescent="0.2">
      <c r="A1564" s="11">
        <f t="shared" si="323"/>
        <v>156200</v>
      </c>
      <c r="B1564" s="15">
        <f>inputs!$C$3-MAX(0,MIN((calculations!A1564-inputs!$B$8)*0.5,inputs!$C$3))+IF(AND(inputs!$B$23="YES",A1564&lt;=inputs!$B$25),inputs!$B$24,0)</f>
        <v>0</v>
      </c>
      <c r="C1564" s="15">
        <f>MAX(0,MIN(A1564-B1564,inputs!$C$4)*inputs!$B$3)</f>
        <v>7540.2000000000007</v>
      </c>
      <c r="D1564" s="16">
        <f>MAX(0,(MIN(A1564,inputs!$C$5)-(inputs!$C$4+B1564))*inputs!$B$4)</f>
        <v>34975.599999999999</v>
      </c>
      <c r="E1564" s="16">
        <f>MAX(0, (calculations!A1564-inputs!$C$5)*inputs!$B$5)</f>
        <v>13977</v>
      </c>
      <c r="F1564" s="19">
        <f>MAX(0,inputs!$B$13*(MIN(calculations!A1564,inputs!$C$14)-inputs!$C$13))+MAX(0,inputs!$B$14*(calculations!A1564-inputs!$C$14))</f>
        <v>7113.85</v>
      </c>
      <c r="G1564" s="22">
        <f>MAX(MIN((calculations!A1564-inputs!$B$21)/10000,100%),0) * inputs!$B$18</f>
        <v>2636.4</v>
      </c>
      <c r="H1564" s="22">
        <f>IF(AND(inputs!$B$35="YES", calculations!A1564&gt;=inputs!$B$36,calculations!A1564&lt;inputs!$B$37),inputs!$B$38*MIN(2,inputs!$B$17),0)</f>
        <v>0</v>
      </c>
      <c r="I1564" s="25">
        <f>MIN(inputs!$B$32,A1564)</f>
        <v>20000</v>
      </c>
      <c r="J1564" s="25">
        <f>inputs!$B$29*(1+inputs!$B$33)-MAX(0,inputs!$B$31*(I1564-inputs!$B$30))</f>
        <v>46486.999999999993</v>
      </c>
      <c r="K1564" s="26">
        <f t="shared" si="312"/>
        <v>20000</v>
      </c>
      <c r="L1564" s="25">
        <f>MAX(0,J1564*(1+inputs!$B$33)-MAX(0,inputs!$B$31*(K1564-inputs!$B$30)))</f>
        <v>47184.304999999986</v>
      </c>
      <c r="M1564" s="26">
        <f t="shared" si="313"/>
        <v>35133.333333333336</v>
      </c>
      <c r="N1564" s="25">
        <f>MAX(0,L1564*(1+inputs!$B$33)-MAX(0,inputs!$B$31*(M1564-inputs!$B$30)))</f>
        <v>46546.629574999977</v>
      </c>
      <c r="O1564" s="26">
        <f t="shared" si="314"/>
        <v>50266.666666666672</v>
      </c>
      <c r="P1564" s="25">
        <f>MAX(0,N1564*(1+inputs!$B$33)-MAX(0,inputs!$B$31*(O1564-inputs!$B$30)))</f>
        <v>44537.38901862497</v>
      </c>
      <c r="Q1564" s="26">
        <f t="shared" si="315"/>
        <v>65400</v>
      </c>
      <c r="R1564" s="25">
        <f>MAX(0,P1564*(1+inputs!$B$33)-MAX(0,inputs!$B$31*(Q1564-inputs!$B$30)))</f>
        <v>41136.009853904339</v>
      </c>
      <c r="S1564" s="26">
        <f t="shared" si="316"/>
        <v>80533.333333333343</v>
      </c>
      <c r="T1564" s="25">
        <f>MAX(0,R1564*(1+inputs!$B$33)-MAX(0,inputs!$B$31*(S1564-inputs!$B$30)))</f>
        <v>36321.610001712899</v>
      </c>
      <c r="U1564" s="26">
        <f t="shared" si="317"/>
        <v>95666.666666666672</v>
      </c>
      <c r="V1564" s="25">
        <f>MAX(0,T1564*(1+inputs!$B$33)-MAX(0,inputs!$B$31*(U1564-inputs!$B$30)))</f>
        <v>30072.994151738589</v>
      </c>
      <c r="W1564" s="26">
        <f t="shared" si="318"/>
        <v>110800</v>
      </c>
      <c r="X1564" s="25">
        <f>MAX(0,V1564*(1+inputs!$B$33)-MAX(0,inputs!$B$31*(W1564-inputs!$B$30)))</f>
        <v>22368.649064014666</v>
      </c>
      <c r="Y1564" s="26">
        <f t="shared" si="319"/>
        <v>125933.33333333333</v>
      </c>
      <c r="Z1564" s="25">
        <f>MAX(0,X1564*(1+inputs!$B$33)-MAX(0,inputs!$B$31*(Y1564-inputs!$B$30)))</f>
        <v>13186.738799974886</v>
      </c>
      <c r="AA1564" s="25">
        <f>MAX(0,Y1564*(1+inputs!$B$33)-MAX(0,inputs!$B$31*(Z1564-inputs!$B$30)))</f>
        <v>127822.33333333331</v>
      </c>
      <c r="AB1564" s="26">
        <f t="shared" si="320"/>
        <v>156200</v>
      </c>
      <c r="AC1564" s="25">
        <f>MAX(0,AA1564*(1+inputs!$B$33)-MAX(0,inputs!$B$31*(AB1564-inputs!$B$30)))</f>
        <v>117498.2283333333</v>
      </c>
      <c r="AD1564" s="26">
        <f>IF(inputs!$B$27="YES",MAX(0,inputs!$B$31*(AB1564-inputs!$B$30)),0)</f>
        <v>0</v>
      </c>
      <c r="AE1564" s="3">
        <f t="shared" si="321"/>
        <v>66243.05</v>
      </c>
      <c r="AF1564" s="1">
        <f t="shared" si="324"/>
        <v>0.47</v>
      </c>
      <c r="AG1564" s="8">
        <f t="shared" si="322"/>
        <v>89956.95</v>
      </c>
    </row>
    <row r="1565" spans="1:33" x14ac:dyDescent="0.2">
      <c r="A1565" s="11">
        <f t="shared" si="323"/>
        <v>156300</v>
      </c>
      <c r="B1565" s="15">
        <f>inputs!$C$3-MAX(0,MIN((calculations!A1565-inputs!$B$8)*0.5,inputs!$C$3))+IF(AND(inputs!$B$23="YES",A1565&lt;=inputs!$B$25),inputs!$B$24,0)</f>
        <v>0</v>
      </c>
      <c r="C1565" s="15">
        <f>MAX(0,MIN(A1565-B1565,inputs!$C$4)*inputs!$B$3)</f>
        <v>7540.2000000000007</v>
      </c>
      <c r="D1565" s="16">
        <f>MAX(0,(MIN(A1565,inputs!$C$5)-(inputs!$C$4+B1565))*inputs!$B$4)</f>
        <v>34975.599999999999</v>
      </c>
      <c r="E1565" s="16">
        <f>MAX(0, (calculations!A1565-inputs!$C$5)*inputs!$B$5)</f>
        <v>14022</v>
      </c>
      <c r="F1565" s="19">
        <f>MAX(0,inputs!$B$13*(MIN(calculations!A1565,inputs!$C$14)-inputs!$C$13))+MAX(0,inputs!$B$14*(calculations!A1565-inputs!$C$14))</f>
        <v>7115.85</v>
      </c>
      <c r="G1565" s="22">
        <f>MAX(MIN((calculations!A1565-inputs!$B$21)/10000,100%),0) * inputs!$B$18</f>
        <v>2636.4</v>
      </c>
      <c r="H1565" s="22">
        <f>IF(AND(inputs!$B$35="YES", calculations!A1565&gt;=inputs!$B$36,calculations!A1565&lt;inputs!$B$37),inputs!$B$38*MIN(2,inputs!$B$17),0)</f>
        <v>0</v>
      </c>
      <c r="I1565" s="25">
        <f>MIN(inputs!$B$32,A1565)</f>
        <v>20000</v>
      </c>
      <c r="J1565" s="25">
        <f>inputs!$B$29*(1+inputs!$B$33)-MAX(0,inputs!$B$31*(I1565-inputs!$B$30))</f>
        <v>46486.999999999993</v>
      </c>
      <c r="K1565" s="26">
        <f t="shared" si="312"/>
        <v>20000</v>
      </c>
      <c r="L1565" s="25">
        <f>MAX(0,J1565*(1+inputs!$B$33)-MAX(0,inputs!$B$31*(K1565-inputs!$B$30)))</f>
        <v>47184.304999999986</v>
      </c>
      <c r="M1565" s="26">
        <f t="shared" si="313"/>
        <v>35144.444444444445</v>
      </c>
      <c r="N1565" s="25">
        <f>MAX(0,L1565*(1+inputs!$B$33)-MAX(0,inputs!$B$31*(M1565-inputs!$B$30)))</f>
        <v>46545.629574999977</v>
      </c>
      <c r="O1565" s="26">
        <f t="shared" si="314"/>
        <v>50288.888888888891</v>
      </c>
      <c r="P1565" s="25">
        <f>MAX(0,N1565*(1+inputs!$B$33)-MAX(0,inputs!$B$31*(O1565-inputs!$B$30)))</f>
        <v>44534.374018624971</v>
      </c>
      <c r="Q1565" s="26">
        <f t="shared" si="315"/>
        <v>65433.333333333336</v>
      </c>
      <c r="R1565" s="25">
        <f>MAX(0,P1565*(1+inputs!$B$33)-MAX(0,inputs!$B$31*(Q1565-inputs!$B$30)))</f>
        <v>41129.949628904338</v>
      </c>
      <c r="S1565" s="26">
        <f t="shared" si="316"/>
        <v>80577.777777777781</v>
      </c>
      <c r="T1565" s="25">
        <f>MAX(0,R1565*(1+inputs!$B$33)-MAX(0,inputs!$B$31*(S1565-inputs!$B$30)))</f>
        <v>36311.458873337899</v>
      </c>
      <c r="U1565" s="26">
        <f t="shared" si="317"/>
        <v>95722.222222222219</v>
      </c>
      <c r="V1565" s="25">
        <f>MAX(0,T1565*(1+inputs!$B$33)-MAX(0,inputs!$B$31*(U1565-inputs!$B$30)))</f>
        <v>30057.690756437962</v>
      </c>
      <c r="W1565" s="26">
        <f t="shared" si="318"/>
        <v>110866.66666666667</v>
      </c>
      <c r="X1565" s="25">
        <f>MAX(0,V1565*(1+inputs!$B$33)-MAX(0,inputs!$B$31*(W1565-inputs!$B$30)))</f>
        <v>22347.116117784528</v>
      </c>
      <c r="Y1565" s="26">
        <f t="shared" si="319"/>
        <v>126011.11111111111</v>
      </c>
      <c r="Z1565" s="25">
        <f>MAX(0,X1565*(1+inputs!$B$33)-MAX(0,inputs!$B$31*(Y1565-inputs!$B$30)))</f>
        <v>13157.882859551293</v>
      </c>
      <c r="AA1565" s="25">
        <f>MAX(0,Y1565*(1+inputs!$B$33)-MAX(0,inputs!$B$31*(Z1565-inputs!$B$30)))</f>
        <v>127901.27777777777</v>
      </c>
      <c r="AB1565" s="26">
        <f t="shared" si="320"/>
        <v>156300</v>
      </c>
      <c r="AC1565" s="25">
        <f>MAX(0,AA1565*(1+inputs!$B$33)-MAX(0,inputs!$B$31*(AB1565-inputs!$B$30)))</f>
        <v>117569.35694444441</v>
      </c>
      <c r="AD1565" s="26">
        <f>IF(inputs!$B$27="YES",MAX(0,inputs!$B$31*(AB1565-inputs!$B$30)),0)</f>
        <v>0</v>
      </c>
      <c r="AE1565" s="3">
        <f t="shared" si="321"/>
        <v>66290.05</v>
      </c>
      <c r="AF1565" s="1">
        <f t="shared" si="324"/>
        <v>0.47</v>
      </c>
      <c r="AG1565" s="8">
        <f t="shared" si="322"/>
        <v>90009.95</v>
      </c>
    </row>
    <row r="1566" spans="1:33" x14ac:dyDescent="0.2">
      <c r="A1566" s="11">
        <f t="shared" si="323"/>
        <v>156400</v>
      </c>
      <c r="B1566" s="15">
        <f>inputs!$C$3-MAX(0,MIN((calculations!A1566-inputs!$B$8)*0.5,inputs!$C$3))+IF(AND(inputs!$B$23="YES",A1566&lt;=inputs!$B$25),inputs!$B$24,0)</f>
        <v>0</v>
      </c>
      <c r="C1566" s="15">
        <f>MAX(0,MIN(A1566-B1566,inputs!$C$4)*inputs!$B$3)</f>
        <v>7540.2000000000007</v>
      </c>
      <c r="D1566" s="16">
        <f>MAX(0,(MIN(A1566,inputs!$C$5)-(inputs!$C$4+B1566))*inputs!$B$4)</f>
        <v>34975.599999999999</v>
      </c>
      <c r="E1566" s="16">
        <f>MAX(0, (calculations!A1566-inputs!$C$5)*inputs!$B$5)</f>
        <v>14067</v>
      </c>
      <c r="F1566" s="19">
        <f>MAX(0,inputs!$B$13*(MIN(calculations!A1566,inputs!$C$14)-inputs!$C$13))+MAX(0,inputs!$B$14*(calculations!A1566-inputs!$C$14))</f>
        <v>7117.85</v>
      </c>
      <c r="G1566" s="22">
        <f>MAX(MIN((calculations!A1566-inputs!$B$21)/10000,100%),0) * inputs!$B$18</f>
        <v>2636.4</v>
      </c>
      <c r="H1566" s="22">
        <f>IF(AND(inputs!$B$35="YES", calculations!A1566&gt;=inputs!$B$36,calculations!A1566&lt;inputs!$B$37),inputs!$B$38*MIN(2,inputs!$B$17),0)</f>
        <v>0</v>
      </c>
      <c r="I1566" s="25">
        <f>MIN(inputs!$B$32,A1566)</f>
        <v>20000</v>
      </c>
      <c r="J1566" s="25">
        <f>inputs!$B$29*(1+inputs!$B$33)-MAX(0,inputs!$B$31*(I1566-inputs!$B$30))</f>
        <v>46486.999999999993</v>
      </c>
      <c r="K1566" s="26">
        <f t="shared" si="312"/>
        <v>20000</v>
      </c>
      <c r="L1566" s="25">
        <f>MAX(0,J1566*(1+inputs!$B$33)-MAX(0,inputs!$B$31*(K1566-inputs!$B$30)))</f>
        <v>47184.304999999986</v>
      </c>
      <c r="M1566" s="26">
        <f t="shared" si="313"/>
        <v>35155.555555555555</v>
      </c>
      <c r="N1566" s="25">
        <f>MAX(0,L1566*(1+inputs!$B$33)-MAX(0,inputs!$B$31*(M1566-inputs!$B$30)))</f>
        <v>46544.629574999977</v>
      </c>
      <c r="O1566" s="26">
        <f t="shared" si="314"/>
        <v>50311.111111111109</v>
      </c>
      <c r="P1566" s="25">
        <f>MAX(0,N1566*(1+inputs!$B$33)-MAX(0,inputs!$B$31*(O1566-inputs!$B$30)))</f>
        <v>44531.359018624971</v>
      </c>
      <c r="Q1566" s="26">
        <f t="shared" si="315"/>
        <v>65466.666666666664</v>
      </c>
      <c r="R1566" s="25">
        <f>MAX(0,P1566*(1+inputs!$B$33)-MAX(0,inputs!$B$31*(Q1566-inputs!$B$30)))</f>
        <v>41123.889403904337</v>
      </c>
      <c r="S1566" s="26">
        <f t="shared" si="316"/>
        <v>80622.222222222219</v>
      </c>
      <c r="T1566" s="25">
        <f>MAX(0,R1566*(1+inputs!$B$33)-MAX(0,inputs!$B$31*(S1566-inputs!$B$30)))</f>
        <v>36301.307744962898</v>
      </c>
      <c r="U1566" s="26">
        <f t="shared" si="317"/>
        <v>95777.777777777781</v>
      </c>
      <c r="V1566" s="25">
        <f>MAX(0,T1566*(1+inputs!$B$33)-MAX(0,inputs!$B$31*(U1566-inputs!$B$30)))</f>
        <v>30042.387361137338</v>
      </c>
      <c r="W1566" s="26">
        <f t="shared" si="318"/>
        <v>110933.33333333333</v>
      </c>
      <c r="X1566" s="25">
        <f>MAX(0,V1566*(1+inputs!$B$33)-MAX(0,inputs!$B$31*(W1566-inputs!$B$30)))</f>
        <v>22325.583171554397</v>
      </c>
      <c r="Y1566" s="26">
        <f t="shared" si="319"/>
        <v>126088.88888888889</v>
      </c>
      <c r="Z1566" s="25">
        <f>MAX(0,X1566*(1+inputs!$B$33)-MAX(0,inputs!$B$31*(Y1566-inputs!$B$30)))</f>
        <v>13129.026919127709</v>
      </c>
      <c r="AA1566" s="25">
        <f>MAX(0,Y1566*(1+inputs!$B$33)-MAX(0,inputs!$B$31*(Z1566-inputs!$B$30)))</f>
        <v>127980.2222222222</v>
      </c>
      <c r="AB1566" s="26">
        <f t="shared" si="320"/>
        <v>156400</v>
      </c>
      <c r="AC1566" s="25">
        <f>MAX(0,AA1566*(1+inputs!$B$33)-MAX(0,inputs!$B$31*(AB1566-inputs!$B$30)))</f>
        <v>117640.48555555553</v>
      </c>
      <c r="AD1566" s="26">
        <f>IF(inputs!$B$27="YES",MAX(0,inputs!$B$31*(AB1566-inputs!$B$30)),0)</f>
        <v>0</v>
      </c>
      <c r="AE1566" s="3">
        <f t="shared" si="321"/>
        <v>66337.05</v>
      </c>
      <c r="AF1566" s="1">
        <f t="shared" si="324"/>
        <v>0.47</v>
      </c>
      <c r="AG1566" s="8">
        <f t="shared" si="322"/>
        <v>90062.95</v>
      </c>
    </row>
    <row r="1567" spans="1:33" x14ac:dyDescent="0.2">
      <c r="A1567" s="11">
        <f t="shared" si="323"/>
        <v>156500</v>
      </c>
      <c r="B1567" s="15">
        <f>inputs!$C$3-MAX(0,MIN((calculations!A1567-inputs!$B$8)*0.5,inputs!$C$3))+IF(AND(inputs!$B$23="YES",A1567&lt;=inputs!$B$25),inputs!$B$24,0)</f>
        <v>0</v>
      </c>
      <c r="C1567" s="15">
        <f>MAX(0,MIN(A1567-B1567,inputs!$C$4)*inputs!$B$3)</f>
        <v>7540.2000000000007</v>
      </c>
      <c r="D1567" s="16">
        <f>MAX(0,(MIN(A1567,inputs!$C$5)-(inputs!$C$4+B1567))*inputs!$B$4)</f>
        <v>34975.599999999999</v>
      </c>
      <c r="E1567" s="16">
        <f>MAX(0, (calculations!A1567-inputs!$C$5)*inputs!$B$5)</f>
        <v>14112</v>
      </c>
      <c r="F1567" s="19">
        <f>MAX(0,inputs!$B$13*(MIN(calculations!A1567,inputs!$C$14)-inputs!$C$13))+MAX(0,inputs!$B$14*(calculations!A1567-inputs!$C$14))</f>
        <v>7119.85</v>
      </c>
      <c r="G1567" s="22">
        <f>MAX(MIN((calculations!A1567-inputs!$B$21)/10000,100%),0) * inputs!$B$18</f>
        <v>2636.4</v>
      </c>
      <c r="H1567" s="22">
        <f>IF(AND(inputs!$B$35="YES", calculations!A1567&gt;=inputs!$B$36,calculations!A1567&lt;inputs!$B$37),inputs!$B$38*MIN(2,inputs!$B$17),0)</f>
        <v>0</v>
      </c>
      <c r="I1567" s="25">
        <f>MIN(inputs!$B$32,A1567)</f>
        <v>20000</v>
      </c>
      <c r="J1567" s="25">
        <f>inputs!$B$29*(1+inputs!$B$33)-MAX(0,inputs!$B$31*(I1567-inputs!$B$30))</f>
        <v>46486.999999999993</v>
      </c>
      <c r="K1567" s="26">
        <f t="shared" si="312"/>
        <v>20000</v>
      </c>
      <c r="L1567" s="25">
        <f>MAX(0,J1567*(1+inputs!$B$33)-MAX(0,inputs!$B$31*(K1567-inputs!$B$30)))</f>
        <v>47184.304999999986</v>
      </c>
      <c r="M1567" s="26">
        <f t="shared" si="313"/>
        <v>35166.666666666664</v>
      </c>
      <c r="N1567" s="25">
        <f>MAX(0,L1567*(1+inputs!$B$33)-MAX(0,inputs!$B$31*(M1567-inputs!$B$30)))</f>
        <v>46543.629574999977</v>
      </c>
      <c r="O1567" s="26">
        <f t="shared" si="314"/>
        <v>50333.333333333328</v>
      </c>
      <c r="P1567" s="25">
        <f>MAX(0,N1567*(1+inputs!$B$33)-MAX(0,inputs!$B$31*(O1567-inputs!$B$30)))</f>
        <v>44528.344018624972</v>
      </c>
      <c r="Q1567" s="26">
        <f t="shared" si="315"/>
        <v>65500</v>
      </c>
      <c r="R1567" s="25">
        <f>MAX(0,P1567*(1+inputs!$B$33)-MAX(0,inputs!$B$31*(Q1567-inputs!$B$30)))</f>
        <v>41117.829178904343</v>
      </c>
      <c r="S1567" s="26">
        <f t="shared" si="316"/>
        <v>80666.666666666657</v>
      </c>
      <c r="T1567" s="25">
        <f>MAX(0,R1567*(1+inputs!$B$33)-MAX(0,inputs!$B$31*(S1567-inputs!$B$30)))</f>
        <v>36291.156616587905</v>
      </c>
      <c r="U1567" s="26">
        <f t="shared" si="317"/>
        <v>95833.333333333328</v>
      </c>
      <c r="V1567" s="25">
        <f>MAX(0,T1567*(1+inputs!$B$33)-MAX(0,inputs!$B$31*(U1567-inputs!$B$30)))</f>
        <v>30027.083965836722</v>
      </c>
      <c r="W1567" s="26">
        <f t="shared" si="318"/>
        <v>111000</v>
      </c>
      <c r="X1567" s="25">
        <f>MAX(0,V1567*(1+inputs!$B$33)-MAX(0,inputs!$B$31*(W1567-inputs!$B$30)))</f>
        <v>22304.05022532427</v>
      </c>
      <c r="Y1567" s="26">
        <f t="shared" si="319"/>
        <v>126166.66666666667</v>
      </c>
      <c r="Z1567" s="25">
        <f>MAX(0,X1567*(1+inputs!$B$33)-MAX(0,inputs!$B$31*(Y1567-inputs!$B$30)))</f>
        <v>13100.170978704131</v>
      </c>
      <c r="AA1567" s="25">
        <f>MAX(0,Y1567*(1+inputs!$B$33)-MAX(0,inputs!$B$31*(Z1567-inputs!$B$30)))</f>
        <v>128059.16666666666</v>
      </c>
      <c r="AB1567" s="26">
        <f t="shared" si="320"/>
        <v>156500</v>
      </c>
      <c r="AC1567" s="25">
        <f>MAX(0,AA1567*(1+inputs!$B$33)-MAX(0,inputs!$B$31*(AB1567-inputs!$B$30)))</f>
        <v>117711.61416666664</v>
      </c>
      <c r="AD1567" s="26">
        <f>IF(inputs!$B$27="YES",MAX(0,inputs!$B$31*(AB1567-inputs!$B$30)),0)</f>
        <v>0</v>
      </c>
      <c r="AE1567" s="3">
        <f t="shared" si="321"/>
        <v>66384.05</v>
      </c>
      <c r="AF1567" s="1">
        <f t="shared" si="324"/>
        <v>0.47</v>
      </c>
      <c r="AG1567" s="8">
        <f t="shared" si="322"/>
        <v>90115.95</v>
      </c>
    </row>
    <row r="1568" spans="1:33" x14ac:dyDescent="0.2">
      <c r="A1568" s="11">
        <f t="shared" si="323"/>
        <v>156600</v>
      </c>
      <c r="B1568" s="15">
        <f>inputs!$C$3-MAX(0,MIN((calculations!A1568-inputs!$B$8)*0.5,inputs!$C$3))+IF(AND(inputs!$B$23="YES",A1568&lt;=inputs!$B$25),inputs!$B$24,0)</f>
        <v>0</v>
      </c>
      <c r="C1568" s="15">
        <f>MAX(0,MIN(A1568-B1568,inputs!$C$4)*inputs!$B$3)</f>
        <v>7540.2000000000007</v>
      </c>
      <c r="D1568" s="16">
        <f>MAX(0,(MIN(A1568,inputs!$C$5)-(inputs!$C$4+B1568))*inputs!$B$4)</f>
        <v>34975.599999999999</v>
      </c>
      <c r="E1568" s="16">
        <f>MAX(0, (calculations!A1568-inputs!$C$5)*inputs!$B$5)</f>
        <v>14157</v>
      </c>
      <c r="F1568" s="19">
        <f>MAX(0,inputs!$B$13*(MIN(calculations!A1568,inputs!$C$14)-inputs!$C$13))+MAX(0,inputs!$B$14*(calculations!A1568-inputs!$C$14))</f>
        <v>7121.85</v>
      </c>
      <c r="G1568" s="22">
        <f>MAX(MIN((calculations!A1568-inputs!$B$21)/10000,100%),0) * inputs!$B$18</f>
        <v>2636.4</v>
      </c>
      <c r="H1568" s="22">
        <f>IF(AND(inputs!$B$35="YES", calculations!A1568&gt;=inputs!$B$36,calculations!A1568&lt;inputs!$B$37),inputs!$B$38*MIN(2,inputs!$B$17),0)</f>
        <v>0</v>
      </c>
      <c r="I1568" s="25">
        <f>MIN(inputs!$B$32,A1568)</f>
        <v>20000</v>
      </c>
      <c r="J1568" s="25">
        <f>inputs!$B$29*(1+inputs!$B$33)-MAX(0,inputs!$B$31*(I1568-inputs!$B$30))</f>
        <v>46486.999999999993</v>
      </c>
      <c r="K1568" s="26">
        <f t="shared" si="312"/>
        <v>20000</v>
      </c>
      <c r="L1568" s="25">
        <f>MAX(0,J1568*(1+inputs!$B$33)-MAX(0,inputs!$B$31*(K1568-inputs!$B$30)))</f>
        <v>47184.304999999986</v>
      </c>
      <c r="M1568" s="26">
        <f t="shared" si="313"/>
        <v>35177.777777777781</v>
      </c>
      <c r="N1568" s="25">
        <f>MAX(0,L1568*(1+inputs!$B$33)-MAX(0,inputs!$B$31*(M1568-inputs!$B$30)))</f>
        <v>46542.629574999977</v>
      </c>
      <c r="O1568" s="26">
        <f t="shared" si="314"/>
        <v>50355.555555555555</v>
      </c>
      <c r="P1568" s="25">
        <f>MAX(0,N1568*(1+inputs!$B$33)-MAX(0,inputs!$B$31*(O1568-inputs!$B$30)))</f>
        <v>44525.329018624972</v>
      </c>
      <c r="Q1568" s="26">
        <f t="shared" si="315"/>
        <v>65533.333333333336</v>
      </c>
      <c r="R1568" s="25">
        <f>MAX(0,P1568*(1+inputs!$B$33)-MAX(0,inputs!$B$31*(Q1568-inputs!$B$30)))</f>
        <v>41111.768953904342</v>
      </c>
      <c r="S1568" s="26">
        <f t="shared" si="316"/>
        <v>80711.111111111109</v>
      </c>
      <c r="T1568" s="25">
        <f>MAX(0,R1568*(1+inputs!$B$33)-MAX(0,inputs!$B$31*(S1568-inputs!$B$30)))</f>
        <v>36281.005488212904</v>
      </c>
      <c r="U1568" s="26">
        <f t="shared" si="317"/>
        <v>95888.888888888891</v>
      </c>
      <c r="V1568" s="25">
        <f>MAX(0,T1568*(1+inputs!$B$33)-MAX(0,inputs!$B$31*(U1568-inputs!$B$30)))</f>
        <v>30011.780570536099</v>
      </c>
      <c r="W1568" s="26">
        <f t="shared" si="318"/>
        <v>111066.66666666667</v>
      </c>
      <c r="X1568" s="25">
        <f>MAX(0,V1568*(1+inputs!$B$33)-MAX(0,inputs!$B$31*(W1568-inputs!$B$30)))</f>
        <v>22282.517279094136</v>
      </c>
      <c r="Y1568" s="26">
        <f t="shared" si="319"/>
        <v>126244.44444444444</v>
      </c>
      <c r="Z1568" s="25">
        <f>MAX(0,X1568*(1+inputs!$B$33)-MAX(0,inputs!$B$31*(Y1568-inputs!$B$30)))</f>
        <v>13071.315038280547</v>
      </c>
      <c r="AA1568" s="25">
        <f>MAX(0,Y1568*(1+inputs!$B$33)-MAX(0,inputs!$B$31*(Z1568-inputs!$B$30)))</f>
        <v>128138.11111111109</v>
      </c>
      <c r="AB1568" s="26">
        <f t="shared" si="320"/>
        <v>156600</v>
      </c>
      <c r="AC1568" s="25">
        <f>MAX(0,AA1568*(1+inputs!$B$33)-MAX(0,inputs!$B$31*(AB1568-inputs!$B$30)))</f>
        <v>117782.74277777775</v>
      </c>
      <c r="AD1568" s="26">
        <f>IF(inputs!$B$27="YES",MAX(0,inputs!$B$31*(AB1568-inputs!$B$30)),0)</f>
        <v>0</v>
      </c>
      <c r="AE1568" s="3">
        <f t="shared" si="321"/>
        <v>66431.05</v>
      </c>
      <c r="AF1568" s="1">
        <f t="shared" si="324"/>
        <v>0.47</v>
      </c>
      <c r="AG1568" s="8">
        <f t="shared" si="322"/>
        <v>90168.95</v>
      </c>
    </row>
    <row r="1569" spans="1:33" x14ac:dyDescent="0.2">
      <c r="A1569" s="11">
        <f t="shared" si="323"/>
        <v>156700</v>
      </c>
      <c r="B1569" s="15">
        <f>inputs!$C$3-MAX(0,MIN((calculations!A1569-inputs!$B$8)*0.5,inputs!$C$3))+IF(AND(inputs!$B$23="YES",A1569&lt;=inputs!$B$25),inputs!$B$24,0)</f>
        <v>0</v>
      </c>
      <c r="C1569" s="15">
        <f>MAX(0,MIN(A1569-B1569,inputs!$C$4)*inputs!$B$3)</f>
        <v>7540.2000000000007</v>
      </c>
      <c r="D1569" s="16">
        <f>MAX(0,(MIN(A1569,inputs!$C$5)-(inputs!$C$4+B1569))*inputs!$B$4)</f>
        <v>34975.599999999999</v>
      </c>
      <c r="E1569" s="16">
        <f>MAX(0, (calculations!A1569-inputs!$C$5)*inputs!$B$5)</f>
        <v>14202</v>
      </c>
      <c r="F1569" s="19">
        <f>MAX(0,inputs!$B$13*(MIN(calculations!A1569,inputs!$C$14)-inputs!$C$13))+MAX(0,inputs!$B$14*(calculations!A1569-inputs!$C$14))</f>
        <v>7123.85</v>
      </c>
      <c r="G1569" s="22">
        <f>MAX(MIN((calculations!A1569-inputs!$B$21)/10000,100%),0) * inputs!$B$18</f>
        <v>2636.4</v>
      </c>
      <c r="H1569" s="22">
        <f>IF(AND(inputs!$B$35="YES", calculations!A1569&gt;=inputs!$B$36,calculations!A1569&lt;inputs!$B$37),inputs!$B$38*MIN(2,inputs!$B$17),0)</f>
        <v>0</v>
      </c>
      <c r="I1569" s="25">
        <f>MIN(inputs!$B$32,A1569)</f>
        <v>20000</v>
      </c>
      <c r="J1569" s="25">
        <f>inputs!$B$29*(1+inputs!$B$33)-MAX(0,inputs!$B$31*(I1569-inputs!$B$30))</f>
        <v>46486.999999999993</v>
      </c>
      <c r="K1569" s="26">
        <f t="shared" si="312"/>
        <v>20000</v>
      </c>
      <c r="L1569" s="25">
        <f>MAX(0,J1569*(1+inputs!$B$33)-MAX(0,inputs!$B$31*(K1569-inputs!$B$30)))</f>
        <v>47184.304999999986</v>
      </c>
      <c r="M1569" s="26">
        <f t="shared" si="313"/>
        <v>35188.888888888891</v>
      </c>
      <c r="N1569" s="25">
        <f>MAX(0,L1569*(1+inputs!$B$33)-MAX(0,inputs!$B$31*(M1569-inputs!$B$30)))</f>
        <v>46541.629574999977</v>
      </c>
      <c r="O1569" s="26">
        <f t="shared" si="314"/>
        <v>50377.777777777781</v>
      </c>
      <c r="P1569" s="25">
        <f>MAX(0,N1569*(1+inputs!$B$33)-MAX(0,inputs!$B$31*(O1569-inputs!$B$30)))</f>
        <v>44522.314018624973</v>
      </c>
      <c r="Q1569" s="26">
        <f t="shared" si="315"/>
        <v>65566.666666666657</v>
      </c>
      <c r="R1569" s="25">
        <f>MAX(0,P1569*(1+inputs!$B$33)-MAX(0,inputs!$B$31*(Q1569-inputs!$B$30)))</f>
        <v>41105.708728904341</v>
      </c>
      <c r="S1569" s="26">
        <f t="shared" si="316"/>
        <v>80755.555555555562</v>
      </c>
      <c r="T1569" s="25">
        <f>MAX(0,R1569*(1+inputs!$B$33)-MAX(0,inputs!$B$31*(S1569-inputs!$B$30)))</f>
        <v>36270.854359837896</v>
      </c>
      <c r="U1569" s="26">
        <f t="shared" si="317"/>
        <v>95944.444444444438</v>
      </c>
      <c r="V1569" s="25">
        <f>MAX(0,T1569*(1+inputs!$B$33)-MAX(0,inputs!$B$31*(U1569-inputs!$B$30)))</f>
        <v>29996.477175235461</v>
      </c>
      <c r="W1569" s="26">
        <f t="shared" si="318"/>
        <v>111133.33333333333</v>
      </c>
      <c r="X1569" s="25">
        <f>MAX(0,V1569*(1+inputs!$B$33)-MAX(0,inputs!$B$31*(W1569-inputs!$B$30)))</f>
        <v>22260.984332863991</v>
      </c>
      <c r="Y1569" s="26">
        <f t="shared" si="319"/>
        <v>126322.22222222222</v>
      </c>
      <c r="Z1569" s="25">
        <f>MAX(0,X1569*(1+inputs!$B$33)-MAX(0,inputs!$B$31*(Y1569-inputs!$B$30)))</f>
        <v>13042.45909785695</v>
      </c>
      <c r="AA1569" s="25">
        <f>MAX(0,Y1569*(1+inputs!$B$33)-MAX(0,inputs!$B$31*(Z1569-inputs!$B$30)))</f>
        <v>128217.05555555553</v>
      </c>
      <c r="AB1569" s="26">
        <f t="shared" si="320"/>
        <v>156700</v>
      </c>
      <c r="AC1569" s="25">
        <f>MAX(0,AA1569*(1+inputs!$B$33)-MAX(0,inputs!$B$31*(AB1569-inputs!$B$30)))</f>
        <v>117853.87138888885</v>
      </c>
      <c r="AD1569" s="26">
        <f>IF(inputs!$B$27="YES",MAX(0,inputs!$B$31*(AB1569-inputs!$B$30)),0)</f>
        <v>0</v>
      </c>
      <c r="AE1569" s="3">
        <f t="shared" si="321"/>
        <v>66478.05</v>
      </c>
      <c r="AF1569" s="1">
        <f t="shared" si="324"/>
        <v>0.47</v>
      </c>
      <c r="AG1569" s="8">
        <f t="shared" si="322"/>
        <v>90221.95</v>
      </c>
    </row>
    <row r="1570" spans="1:33" x14ac:dyDescent="0.2">
      <c r="A1570" s="11">
        <f t="shared" si="323"/>
        <v>156800</v>
      </c>
      <c r="B1570" s="15">
        <f>inputs!$C$3-MAX(0,MIN((calculations!A1570-inputs!$B$8)*0.5,inputs!$C$3))+IF(AND(inputs!$B$23="YES",A1570&lt;=inputs!$B$25),inputs!$B$24,0)</f>
        <v>0</v>
      </c>
      <c r="C1570" s="15">
        <f>MAX(0,MIN(A1570-B1570,inputs!$C$4)*inputs!$B$3)</f>
        <v>7540.2000000000007</v>
      </c>
      <c r="D1570" s="16">
        <f>MAX(0,(MIN(A1570,inputs!$C$5)-(inputs!$C$4+B1570))*inputs!$B$4)</f>
        <v>34975.599999999999</v>
      </c>
      <c r="E1570" s="16">
        <f>MAX(0, (calculations!A1570-inputs!$C$5)*inputs!$B$5)</f>
        <v>14247</v>
      </c>
      <c r="F1570" s="19">
        <f>MAX(0,inputs!$B$13*(MIN(calculations!A1570,inputs!$C$14)-inputs!$C$13))+MAX(0,inputs!$B$14*(calculations!A1570-inputs!$C$14))</f>
        <v>7125.85</v>
      </c>
      <c r="G1570" s="22">
        <f>MAX(MIN((calculations!A1570-inputs!$B$21)/10000,100%),0) * inputs!$B$18</f>
        <v>2636.4</v>
      </c>
      <c r="H1570" s="22">
        <f>IF(AND(inputs!$B$35="YES", calculations!A1570&gt;=inputs!$B$36,calculations!A1570&lt;inputs!$B$37),inputs!$B$38*MIN(2,inputs!$B$17),0)</f>
        <v>0</v>
      </c>
      <c r="I1570" s="25">
        <f>MIN(inputs!$B$32,A1570)</f>
        <v>20000</v>
      </c>
      <c r="J1570" s="25">
        <f>inputs!$B$29*(1+inputs!$B$33)-MAX(0,inputs!$B$31*(I1570-inputs!$B$30))</f>
        <v>46486.999999999993</v>
      </c>
      <c r="K1570" s="26">
        <f t="shared" si="312"/>
        <v>20000</v>
      </c>
      <c r="L1570" s="25">
        <f>MAX(0,J1570*(1+inputs!$B$33)-MAX(0,inputs!$B$31*(K1570-inputs!$B$30)))</f>
        <v>47184.304999999986</v>
      </c>
      <c r="M1570" s="26">
        <f t="shared" si="313"/>
        <v>35200</v>
      </c>
      <c r="N1570" s="25">
        <f>MAX(0,L1570*(1+inputs!$B$33)-MAX(0,inputs!$B$31*(M1570-inputs!$B$30)))</f>
        <v>46540.629574999977</v>
      </c>
      <c r="O1570" s="26">
        <f t="shared" si="314"/>
        <v>50400</v>
      </c>
      <c r="P1570" s="25">
        <f>MAX(0,N1570*(1+inputs!$B$33)-MAX(0,inputs!$B$31*(O1570-inputs!$B$30)))</f>
        <v>44519.299018624974</v>
      </c>
      <c r="Q1570" s="26">
        <f t="shared" si="315"/>
        <v>65600</v>
      </c>
      <c r="R1570" s="25">
        <f>MAX(0,P1570*(1+inputs!$B$33)-MAX(0,inputs!$B$31*(Q1570-inputs!$B$30)))</f>
        <v>41099.64850390434</v>
      </c>
      <c r="S1570" s="26">
        <f t="shared" si="316"/>
        <v>80800</v>
      </c>
      <c r="T1570" s="25">
        <f>MAX(0,R1570*(1+inputs!$B$33)-MAX(0,inputs!$B$31*(S1570-inputs!$B$30)))</f>
        <v>36260.703231462896</v>
      </c>
      <c r="U1570" s="26">
        <f t="shared" si="317"/>
        <v>96000</v>
      </c>
      <c r="V1570" s="25">
        <f>MAX(0,T1570*(1+inputs!$B$33)-MAX(0,inputs!$B$31*(U1570-inputs!$B$30)))</f>
        <v>29981.173779934838</v>
      </c>
      <c r="W1570" s="26">
        <f t="shared" si="318"/>
        <v>111200</v>
      </c>
      <c r="X1570" s="25">
        <f>MAX(0,V1570*(1+inputs!$B$33)-MAX(0,inputs!$B$31*(W1570-inputs!$B$30)))</f>
        <v>22239.45138663386</v>
      </c>
      <c r="Y1570" s="26">
        <f t="shared" si="319"/>
        <v>126400</v>
      </c>
      <c r="Z1570" s="25">
        <f>MAX(0,X1570*(1+inputs!$B$33)-MAX(0,inputs!$B$31*(Y1570-inputs!$B$30)))</f>
        <v>13013.603157433367</v>
      </c>
      <c r="AA1570" s="25">
        <f>MAX(0,Y1570*(1+inputs!$B$33)-MAX(0,inputs!$B$31*(Z1570-inputs!$B$30)))</f>
        <v>128295.99999999999</v>
      </c>
      <c r="AB1570" s="26">
        <f t="shared" si="320"/>
        <v>156800</v>
      </c>
      <c r="AC1570" s="25">
        <f>MAX(0,AA1570*(1+inputs!$B$33)-MAX(0,inputs!$B$31*(AB1570-inputs!$B$30)))</f>
        <v>117924.99999999997</v>
      </c>
      <c r="AD1570" s="26">
        <f>IF(inputs!$B$27="YES",MAX(0,inputs!$B$31*(AB1570-inputs!$B$30)),0)</f>
        <v>0</v>
      </c>
      <c r="AE1570" s="3">
        <f t="shared" si="321"/>
        <v>66525.05</v>
      </c>
      <c r="AF1570" s="1">
        <f t="shared" si="324"/>
        <v>0.47</v>
      </c>
      <c r="AG1570" s="8">
        <f t="shared" si="322"/>
        <v>90274.95</v>
      </c>
    </row>
    <row r="1571" spans="1:33" x14ac:dyDescent="0.2">
      <c r="A1571" s="11">
        <f t="shared" si="323"/>
        <v>156900</v>
      </c>
      <c r="B1571" s="15">
        <f>inputs!$C$3-MAX(0,MIN((calculations!A1571-inputs!$B$8)*0.5,inputs!$C$3))+IF(AND(inputs!$B$23="YES",A1571&lt;=inputs!$B$25),inputs!$B$24,0)</f>
        <v>0</v>
      </c>
      <c r="C1571" s="15">
        <f>MAX(0,MIN(A1571-B1571,inputs!$C$4)*inputs!$B$3)</f>
        <v>7540.2000000000007</v>
      </c>
      <c r="D1571" s="16">
        <f>MAX(0,(MIN(A1571,inputs!$C$5)-(inputs!$C$4+B1571))*inputs!$B$4)</f>
        <v>34975.599999999999</v>
      </c>
      <c r="E1571" s="16">
        <f>MAX(0, (calculations!A1571-inputs!$C$5)*inputs!$B$5)</f>
        <v>14292</v>
      </c>
      <c r="F1571" s="19">
        <f>MAX(0,inputs!$B$13*(MIN(calculations!A1571,inputs!$C$14)-inputs!$C$13))+MAX(0,inputs!$B$14*(calculations!A1571-inputs!$C$14))</f>
        <v>7127.85</v>
      </c>
      <c r="G1571" s="22">
        <f>MAX(MIN((calculations!A1571-inputs!$B$21)/10000,100%),0) * inputs!$B$18</f>
        <v>2636.4</v>
      </c>
      <c r="H1571" s="22">
        <f>IF(AND(inputs!$B$35="YES", calculations!A1571&gt;=inputs!$B$36,calculations!A1571&lt;inputs!$B$37),inputs!$B$38*MIN(2,inputs!$B$17),0)</f>
        <v>0</v>
      </c>
      <c r="I1571" s="25">
        <f>MIN(inputs!$B$32,A1571)</f>
        <v>20000</v>
      </c>
      <c r="J1571" s="25">
        <f>inputs!$B$29*(1+inputs!$B$33)-MAX(0,inputs!$B$31*(I1571-inputs!$B$30))</f>
        <v>46486.999999999993</v>
      </c>
      <c r="K1571" s="26">
        <f t="shared" si="312"/>
        <v>20000</v>
      </c>
      <c r="L1571" s="25">
        <f>MAX(0,J1571*(1+inputs!$B$33)-MAX(0,inputs!$B$31*(K1571-inputs!$B$30)))</f>
        <v>47184.304999999986</v>
      </c>
      <c r="M1571" s="26">
        <f t="shared" si="313"/>
        <v>35211.111111111109</v>
      </c>
      <c r="N1571" s="25">
        <f>MAX(0,L1571*(1+inputs!$B$33)-MAX(0,inputs!$B$31*(M1571-inputs!$B$30)))</f>
        <v>46539.629574999977</v>
      </c>
      <c r="O1571" s="26">
        <f t="shared" si="314"/>
        <v>50422.222222222219</v>
      </c>
      <c r="P1571" s="25">
        <f>MAX(0,N1571*(1+inputs!$B$33)-MAX(0,inputs!$B$31*(O1571-inputs!$B$30)))</f>
        <v>44516.284018624967</v>
      </c>
      <c r="Q1571" s="26">
        <f t="shared" si="315"/>
        <v>65633.333333333343</v>
      </c>
      <c r="R1571" s="25">
        <f>MAX(0,P1571*(1+inputs!$B$33)-MAX(0,inputs!$B$31*(Q1571-inputs!$B$30)))</f>
        <v>41093.588278904332</v>
      </c>
      <c r="S1571" s="26">
        <f t="shared" si="316"/>
        <v>80844.444444444438</v>
      </c>
      <c r="T1571" s="25">
        <f>MAX(0,R1571*(1+inputs!$B$33)-MAX(0,inputs!$B$31*(S1571-inputs!$B$30)))</f>
        <v>36250.552103087888</v>
      </c>
      <c r="U1571" s="26">
        <f t="shared" si="317"/>
        <v>96055.555555555562</v>
      </c>
      <c r="V1571" s="25">
        <f>MAX(0,T1571*(1+inputs!$B$33)-MAX(0,inputs!$B$31*(U1571-inputs!$B$30)))</f>
        <v>29965.870384634203</v>
      </c>
      <c r="W1571" s="26">
        <f t="shared" si="318"/>
        <v>111266.66666666667</v>
      </c>
      <c r="X1571" s="25">
        <f>MAX(0,V1571*(1+inputs!$B$33)-MAX(0,inputs!$B$31*(W1571-inputs!$B$30)))</f>
        <v>22217.918440403715</v>
      </c>
      <c r="Y1571" s="26">
        <f t="shared" si="319"/>
        <v>126477.77777777778</v>
      </c>
      <c r="Z1571" s="25">
        <f>MAX(0,X1571*(1+inputs!$B$33)-MAX(0,inputs!$B$31*(Y1571-inputs!$B$30)))</f>
        <v>12984.74721700977</v>
      </c>
      <c r="AA1571" s="25">
        <f>MAX(0,Y1571*(1+inputs!$B$33)-MAX(0,inputs!$B$31*(Z1571-inputs!$B$30)))</f>
        <v>128374.94444444444</v>
      </c>
      <c r="AB1571" s="26">
        <f t="shared" si="320"/>
        <v>156900</v>
      </c>
      <c r="AC1571" s="25">
        <f>MAX(0,AA1571*(1+inputs!$B$33)-MAX(0,inputs!$B$31*(AB1571-inputs!$B$30)))</f>
        <v>117996.1286111111</v>
      </c>
      <c r="AD1571" s="26">
        <f>IF(inputs!$B$27="YES",MAX(0,inputs!$B$31*(AB1571-inputs!$B$30)),0)</f>
        <v>0</v>
      </c>
      <c r="AE1571" s="3">
        <f t="shared" si="321"/>
        <v>66572.05</v>
      </c>
      <c r="AF1571" s="1">
        <f t="shared" si="324"/>
        <v>0.47</v>
      </c>
      <c r="AG1571" s="8">
        <f t="shared" si="322"/>
        <v>90327.95</v>
      </c>
    </row>
    <row r="1572" spans="1:33" x14ac:dyDescent="0.2">
      <c r="A1572" s="11">
        <f t="shared" si="323"/>
        <v>157000</v>
      </c>
      <c r="B1572" s="15">
        <f>inputs!$C$3-MAX(0,MIN((calculations!A1572-inputs!$B$8)*0.5,inputs!$C$3))+IF(AND(inputs!$B$23="YES",A1572&lt;=inputs!$B$25),inputs!$B$24,0)</f>
        <v>0</v>
      </c>
      <c r="C1572" s="15">
        <f>MAX(0,MIN(A1572-B1572,inputs!$C$4)*inputs!$B$3)</f>
        <v>7540.2000000000007</v>
      </c>
      <c r="D1572" s="16">
        <f>MAX(0,(MIN(A1572,inputs!$C$5)-(inputs!$C$4+B1572))*inputs!$B$4)</f>
        <v>34975.599999999999</v>
      </c>
      <c r="E1572" s="16">
        <f>MAX(0, (calculations!A1572-inputs!$C$5)*inputs!$B$5)</f>
        <v>14337</v>
      </c>
      <c r="F1572" s="19">
        <f>MAX(0,inputs!$B$13*(MIN(calculations!A1572,inputs!$C$14)-inputs!$C$13))+MAX(0,inputs!$B$14*(calculations!A1572-inputs!$C$14))</f>
        <v>7129.85</v>
      </c>
      <c r="G1572" s="22">
        <f>MAX(MIN((calculations!A1572-inputs!$B$21)/10000,100%),0) * inputs!$B$18</f>
        <v>2636.4</v>
      </c>
      <c r="H1572" s="22">
        <f>IF(AND(inputs!$B$35="YES", calculations!A1572&gt;=inputs!$B$36,calculations!A1572&lt;inputs!$B$37),inputs!$B$38*MIN(2,inputs!$B$17),0)</f>
        <v>0</v>
      </c>
      <c r="I1572" s="25">
        <f>MIN(inputs!$B$32,A1572)</f>
        <v>20000</v>
      </c>
      <c r="J1572" s="25">
        <f>inputs!$B$29*(1+inputs!$B$33)-MAX(0,inputs!$B$31*(I1572-inputs!$B$30))</f>
        <v>46486.999999999993</v>
      </c>
      <c r="K1572" s="26">
        <f t="shared" si="312"/>
        <v>20000</v>
      </c>
      <c r="L1572" s="25">
        <f>MAX(0,J1572*(1+inputs!$B$33)-MAX(0,inputs!$B$31*(K1572-inputs!$B$30)))</f>
        <v>47184.304999999986</v>
      </c>
      <c r="M1572" s="26">
        <f t="shared" si="313"/>
        <v>35222.222222222219</v>
      </c>
      <c r="N1572" s="25">
        <f>MAX(0,L1572*(1+inputs!$B$33)-MAX(0,inputs!$B$31*(M1572-inputs!$B$30)))</f>
        <v>46538.629574999977</v>
      </c>
      <c r="O1572" s="26">
        <f t="shared" si="314"/>
        <v>50444.444444444445</v>
      </c>
      <c r="P1572" s="25">
        <f>MAX(0,N1572*(1+inputs!$B$33)-MAX(0,inputs!$B$31*(O1572-inputs!$B$30)))</f>
        <v>44513.269018624967</v>
      </c>
      <c r="Q1572" s="26">
        <f t="shared" si="315"/>
        <v>65666.666666666657</v>
      </c>
      <c r="R1572" s="25">
        <f>MAX(0,P1572*(1+inputs!$B$33)-MAX(0,inputs!$B$31*(Q1572-inputs!$B$30)))</f>
        <v>41087.528053904338</v>
      </c>
      <c r="S1572" s="26">
        <f t="shared" si="316"/>
        <v>80888.888888888891</v>
      </c>
      <c r="T1572" s="25">
        <f>MAX(0,R1572*(1+inputs!$B$33)-MAX(0,inputs!$B$31*(S1572-inputs!$B$30)))</f>
        <v>36240.400974712895</v>
      </c>
      <c r="U1572" s="26">
        <f t="shared" si="317"/>
        <v>96111.111111111109</v>
      </c>
      <c r="V1572" s="25">
        <f>MAX(0,T1572*(1+inputs!$B$33)-MAX(0,inputs!$B$31*(U1572-inputs!$B$30)))</f>
        <v>29950.566989333583</v>
      </c>
      <c r="W1572" s="26">
        <f t="shared" si="318"/>
        <v>111333.33333333333</v>
      </c>
      <c r="X1572" s="25">
        <f>MAX(0,V1572*(1+inputs!$B$33)-MAX(0,inputs!$B$31*(W1572-inputs!$B$30)))</f>
        <v>22196.385494173584</v>
      </c>
      <c r="Y1572" s="26">
        <f t="shared" si="319"/>
        <v>126555.55555555556</v>
      </c>
      <c r="Z1572" s="25">
        <f>MAX(0,X1572*(1+inputs!$B$33)-MAX(0,inputs!$B$31*(Y1572-inputs!$B$30)))</f>
        <v>12955.891276586184</v>
      </c>
      <c r="AA1572" s="25">
        <f>MAX(0,Y1572*(1+inputs!$B$33)-MAX(0,inputs!$B$31*(Z1572-inputs!$B$30)))</f>
        <v>128453.88888888888</v>
      </c>
      <c r="AB1572" s="26">
        <f t="shared" si="320"/>
        <v>157000</v>
      </c>
      <c r="AC1572" s="25">
        <f>MAX(0,AA1572*(1+inputs!$B$33)-MAX(0,inputs!$B$31*(AB1572-inputs!$B$30)))</f>
        <v>118067.25722222219</v>
      </c>
      <c r="AD1572" s="26">
        <f>IF(inputs!$B$27="YES",MAX(0,inputs!$B$31*(AB1572-inputs!$B$30)),0)</f>
        <v>0</v>
      </c>
      <c r="AE1572" s="3">
        <f t="shared" si="321"/>
        <v>66619.05</v>
      </c>
      <c r="AF1572" s="1">
        <f t="shared" si="324"/>
        <v>0.47</v>
      </c>
      <c r="AG1572" s="8">
        <f t="shared" si="322"/>
        <v>90380.95</v>
      </c>
    </row>
    <row r="1573" spans="1:33" x14ac:dyDescent="0.2">
      <c r="A1573" s="11">
        <f t="shared" si="323"/>
        <v>157100</v>
      </c>
      <c r="B1573" s="15">
        <f>inputs!$C$3-MAX(0,MIN((calculations!A1573-inputs!$B$8)*0.5,inputs!$C$3))+IF(AND(inputs!$B$23="YES",A1573&lt;=inputs!$B$25),inputs!$B$24,0)</f>
        <v>0</v>
      </c>
      <c r="C1573" s="15">
        <f>MAX(0,MIN(A1573-B1573,inputs!$C$4)*inputs!$B$3)</f>
        <v>7540.2000000000007</v>
      </c>
      <c r="D1573" s="16">
        <f>MAX(0,(MIN(A1573,inputs!$C$5)-(inputs!$C$4+B1573))*inputs!$B$4)</f>
        <v>34975.599999999999</v>
      </c>
      <c r="E1573" s="16">
        <f>MAX(0, (calculations!A1573-inputs!$C$5)*inputs!$B$5)</f>
        <v>14382</v>
      </c>
      <c r="F1573" s="19">
        <f>MAX(0,inputs!$B$13*(MIN(calculations!A1573,inputs!$C$14)-inputs!$C$13))+MAX(0,inputs!$B$14*(calculations!A1573-inputs!$C$14))</f>
        <v>7131.85</v>
      </c>
      <c r="G1573" s="22">
        <f>MAX(MIN((calculations!A1573-inputs!$B$21)/10000,100%),0) * inputs!$B$18</f>
        <v>2636.4</v>
      </c>
      <c r="H1573" s="22">
        <f>IF(AND(inputs!$B$35="YES", calculations!A1573&gt;=inputs!$B$36,calculations!A1573&lt;inputs!$B$37),inputs!$B$38*MIN(2,inputs!$B$17),0)</f>
        <v>0</v>
      </c>
      <c r="I1573" s="25">
        <f>MIN(inputs!$B$32,A1573)</f>
        <v>20000</v>
      </c>
      <c r="J1573" s="25">
        <f>inputs!$B$29*(1+inputs!$B$33)-MAX(0,inputs!$B$31*(I1573-inputs!$B$30))</f>
        <v>46486.999999999993</v>
      </c>
      <c r="K1573" s="26">
        <f t="shared" si="312"/>
        <v>20000</v>
      </c>
      <c r="L1573" s="25">
        <f>MAX(0,J1573*(1+inputs!$B$33)-MAX(0,inputs!$B$31*(K1573-inputs!$B$30)))</f>
        <v>47184.304999999986</v>
      </c>
      <c r="M1573" s="26">
        <f t="shared" si="313"/>
        <v>35233.333333333336</v>
      </c>
      <c r="N1573" s="25">
        <f>MAX(0,L1573*(1+inputs!$B$33)-MAX(0,inputs!$B$31*(M1573-inputs!$B$30)))</f>
        <v>46537.629574999977</v>
      </c>
      <c r="O1573" s="26">
        <f t="shared" si="314"/>
        <v>50466.666666666672</v>
      </c>
      <c r="P1573" s="25">
        <f>MAX(0,N1573*(1+inputs!$B$33)-MAX(0,inputs!$B$31*(O1573-inputs!$B$30)))</f>
        <v>44510.254018624968</v>
      </c>
      <c r="Q1573" s="26">
        <f t="shared" si="315"/>
        <v>65700</v>
      </c>
      <c r="R1573" s="25">
        <f>MAX(0,P1573*(1+inputs!$B$33)-MAX(0,inputs!$B$31*(Q1573-inputs!$B$30)))</f>
        <v>41081.467828904337</v>
      </c>
      <c r="S1573" s="26">
        <f t="shared" si="316"/>
        <v>80933.333333333343</v>
      </c>
      <c r="T1573" s="25">
        <f>MAX(0,R1573*(1+inputs!$B$33)-MAX(0,inputs!$B$31*(S1573-inputs!$B$30)))</f>
        <v>36230.249846337894</v>
      </c>
      <c r="U1573" s="26">
        <f t="shared" si="317"/>
        <v>96166.666666666672</v>
      </c>
      <c r="V1573" s="25">
        <f>MAX(0,T1573*(1+inputs!$B$33)-MAX(0,inputs!$B$31*(U1573-inputs!$B$30)))</f>
        <v>29935.263594032956</v>
      </c>
      <c r="W1573" s="26">
        <f t="shared" si="318"/>
        <v>111400</v>
      </c>
      <c r="X1573" s="25">
        <f>MAX(0,V1573*(1+inputs!$B$33)-MAX(0,inputs!$B$31*(W1573-inputs!$B$30)))</f>
        <v>22174.852547943447</v>
      </c>
      <c r="Y1573" s="26">
        <f t="shared" si="319"/>
        <v>126633.33333333333</v>
      </c>
      <c r="Z1573" s="25">
        <f>MAX(0,X1573*(1+inputs!$B$33)-MAX(0,inputs!$B$31*(Y1573-inputs!$B$30)))</f>
        <v>12927.035336162597</v>
      </c>
      <c r="AA1573" s="25">
        <f>MAX(0,Y1573*(1+inputs!$B$33)-MAX(0,inputs!$B$31*(Z1573-inputs!$B$30)))</f>
        <v>128532.83333333331</v>
      </c>
      <c r="AB1573" s="26">
        <f t="shared" si="320"/>
        <v>157100</v>
      </c>
      <c r="AC1573" s="25">
        <f>MAX(0,AA1573*(1+inputs!$B$33)-MAX(0,inputs!$B$31*(AB1573-inputs!$B$30)))</f>
        <v>118138.3858333333</v>
      </c>
      <c r="AD1573" s="26">
        <f>IF(inputs!$B$27="YES",MAX(0,inputs!$B$31*(AB1573-inputs!$B$30)),0)</f>
        <v>0</v>
      </c>
      <c r="AE1573" s="3">
        <f t="shared" si="321"/>
        <v>66666.05</v>
      </c>
      <c r="AF1573" s="1">
        <f t="shared" si="324"/>
        <v>0.47</v>
      </c>
      <c r="AG1573" s="8">
        <f t="shared" si="322"/>
        <v>90433.95</v>
      </c>
    </row>
    <row r="1574" spans="1:33" x14ac:dyDescent="0.2">
      <c r="A1574" s="11">
        <f t="shared" si="323"/>
        <v>157200</v>
      </c>
      <c r="B1574" s="15">
        <f>inputs!$C$3-MAX(0,MIN((calculations!A1574-inputs!$B$8)*0.5,inputs!$C$3))+IF(AND(inputs!$B$23="YES",A1574&lt;=inputs!$B$25),inputs!$B$24,0)</f>
        <v>0</v>
      </c>
      <c r="C1574" s="15">
        <f>MAX(0,MIN(A1574-B1574,inputs!$C$4)*inputs!$B$3)</f>
        <v>7540.2000000000007</v>
      </c>
      <c r="D1574" s="16">
        <f>MAX(0,(MIN(A1574,inputs!$C$5)-(inputs!$C$4+B1574))*inputs!$B$4)</f>
        <v>34975.599999999999</v>
      </c>
      <c r="E1574" s="16">
        <f>MAX(0, (calculations!A1574-inputs!$C$5)*inputs!$B$5)</f>
        <v>14427</v>
      </c>
      <c r="F1574" s="19">
        <f>MAX(0,inputs!$B$13*(MIN(calculations!A1574,inputs!$C$14)-inputs!$C$13))+MAX(0,inputs!$B$14*(calculations!A1574-inputs!$C$14))</f>
        <v>7133.85</v>
      </c>
      <c r="G1574" s="22">
        <f>MAX(MIN((calculations!A1574-inputs!$B$21)/10000,100%),0) * inputs!$B$18</f>
        <v>2636.4</v>
      </c>
      <c r="H1574" s="22">
        <f>IF(AND(inputs!$B$35="YES", calculations!A1574&gt;=inputs!$B$36,calculations!A1574&lt;inputs!$B$37),inputs!$B$38*MIN(2,inputs!$B$17),0)</f>
        <v>0</v>
      </c>
      <c r="I1574" s="25">
        <f>MIN(inputs!$B$32,A1574)</f>
        <v>20000</v>
      </c>
      <c r="J1574" s="25">
        <f>inputs!$B$29*(1+inputs!$B$33)-MAX(0,inputs!$B$31*(I1574-inputs!$B$30))</f>
        <v>46486.999999999993</v>
      </c>
      <c r="K1574" s="26">
        <f t="shared" si="312"/>
        <v>20000</v>
      </c>
      <c r="L1574" s="25">
        <f>MAX(0,J1574*(1+inputs!$B$33)-MAX(0,inputs!$B$31*(K1574-inputs!$B$30)))</f>
        <v>47184.304999999986</v>
      </c>
      <c r="M1574" s="26">
        <f t="shared" si="313"/>
        <v>35244.444444444445</v>
      </c>
      <c r="N1574" s="25">
        <f>MAX(0,L1574*(1+inputs!$B$33)-MAX(0,inputs!$B$31*(M1574-inputs!$B$30)))</f>
        <v>46536.629574999977</v>
      </c>
      <c r="O1574" s="26">
        <f t="shared" si="314"/>
        <v>50488.888888888891</v>
      </c>
      <c r="P1574" s="25">
        <f>MAX(0,N1574*(1+inputs!$B$33)-MAX(0,inputs!$B$31*(O1574-inputs!$B$30)))</f>
        <v>44507.239018624969</v>
      </c>
      <c r="Q1574" s="26">
        <f t="shared" si="315"/>
        <v>65733.333333333343</v>
      </c>
      <c r="R1574" s="25">
        <f>MAX(0,P1574*(1+inputs!$B$33)-MAX(0,inputs!$B$31*(Q1574-inputs!$B$30)))</f>
        <v>41075.407603904336</v>
      </c>
      <c r="S1574" s="26">
        <f t="shared" si="316"/>
        <v>80977.777777777781</v>
      </c>
      <c r="T1574" s="25">
        <f>MAX(0,R1574*(1+inputs!$B$33)-MAX(0,inputs!$B$31*(S1574-inputs!$B$30)))</f>
        <v>36220.098717962894</v>
      </c>
      <c r="U1574" s="26">
        <f t="shared" si="317"/>
        <v>96222.222222222219</v>
      </c>
      <c r="V1574" s="25">
        <f>MAX(0,T1574*(1+inputs!$B$33)-MAX(0,inputs!$B$31*(U1574-inputs!$B$30)))</f>
        <v>29919.960198732337</v>
      </c>
      <c r="W1574" s="26">
        <f t="shared" si="318"/>
        <v>111466.66666666667</v>
      </c>
      <c r="X1574" s="25">
        <f>MAX(0,V1574*(1+inputs!$B$33)-MAX(0,inputs!$B$31*(W1574-inputs!$B$30)))</f>
        <v>22153.319601713316</v>
      </c>
      <c r="Y1574" s="26">
        <f t="shared" si="319"/>
        <v>126711.11111111111</v>
      </c>
      <c r="Z1574" s="25">
        <f>MAX(0,X1574*(1+inputs!$B$33)-MAX(0,inputs!$B$31*(Y1574-inputs!$B$30)))</f>
        <v>12898.179395739015</v>
      </c>
      <c r="AA1574" s="25">
        <f>MAX(0,Y1574*(1+inputs!$B$33)-MAX(0,inputs!$B$31*(Z1574-inputs!$B$30)))</f>
        <v>128611.77777777777</v>
      </c>
      <c r="AB1574" s="26">
        <f t="shared" si="320"/>
        <v>157200</v>
      </c>
      <c r="AC1574" s="25">
        <f>MAX(0,AA1574*(1+inputs!$B$33)-MAX(0,inputs!$B$31*(AB1574-inputs!$B$30)))</f>
        <v>118209.51444444442</v>
      </c>
      <c r="AD1574" s="26">
        <f>IF(inputs!$B$27="YES",MAX(0,inputs!$B$31*(AB1574-inputs!$B$30)),0)</f>
        <v>0</v>
      </c>
      <c r="AE1574" s="3">
        <f t="shared" si="321"/>
        <v>66713.05</v>
      </c>
      <c r="AF1574" s="1">
        <f t="shared" si="324"/>
        <v>0.47</v>
      </c>
      <c r="AG1574" s="8">
        <f t="shared" si="322"/>
        <v>90486.95</v>
      </c>
    </row>
    <row r="1575" spans="1:33" x14ac:dyDescent="0.2">
      <c r="A1575" s="11">
        <f t="shared" si="323"/>
        <v>157300</v>
      </c>
      <c r="B1575" s="15">
        <f>inputs!$C$3-MAX(0,MIN((calculations!A1575-inputs!$B$8)*0.5,inputs!$C$3))+IF(AND(inputs!$B$23="YES",A1575&lt;=inputs!$B$25),inputs!$B$24,0)</f>
        <v>0</v>
      </c>
      <c r="C1575" s="15">
        <f>MAX(0,MIN(A1575-B1575,inputs!$C$4)*inputs!$B$3)</f>
        <v>7540.2000000000007</v>
      </c>
      <c r="D1575" s="16">
        <f>MAX(0,(MIN(A1575,inputs!$C$5)-(inputs!$C$4+B1575))*inputs!$B$4)</f>
        <v>34975.599999999999</v>
      </c>
      <c r="E1575" s="16">
        <f>MAX(0, (calculations!A1575-inputs!$C$5)*inputs!$B$5)</f>
        <v>14472</v>
      </c>
      <c r="F1575" s="19">
        <f>MAX(0,inputs!$B$13*(MIN(calculations!A1575,inputs!$C$14)-inputs!$C$13))+MAX(0,inputs!$B$14*(calculations!A1575-inputs!$C$14))</f>
        <v>7135.85</v>
      </c>
      <c r="G1575" s="22">
        <f>MAX(MIN((calculations!A1575-inputs!$B$21)/10000,100%),0) * inputs!$B$18</f>
        <v>2636.4</v>
      </c>
      <c r="H1575" s="22">
        <f>IF(AND(inputs!$B$35="YES", calculations!A1575&gt;=inputs!$B$36,calculations!A1575&lt;inputs!$B$37),inputs!$B$38*MIN(2,inputs!$B$17),0)</f>
        <v>0</v>
      </c>
      <c r="I1575" s="25">
        <f>MIN(inputs!$B$32,A1575)</f>
        <v>20000</v>
      </c>
      <c r="J1575" s="25">
        <f>inputs!$B$29*(1+inputs!$B$33)-MAX(0,inputs!$B$31*(I1575-inputs!$B$30))</f>
        <v>46486.999999999993</v>
      </c>
      <c r="K1575" s="26">
        <f t="shared" si="312"/>
        <v>20000</v>
      </c>
      <c r="L1575" s="25">
        <f>MAX(0,J1575*(1+inputs!$B$33)-MAX(0,inputs!$B$31*(K1575-inputs!$B$30)))</f>
        <v>47184.304999999986</v>
      </c>
      <c r="M1575" s="26">
        <f t="shared" si="313"/>
        <v>35255.555555555555</v>
      </c>
      <c r="N1575" s="25">
        <f>MAX(0,L1575*(1+inputs!$B$33)-MAX(0,inputs!$B$31*(M1575-inputs!$B$30)))</f>
        <v>46535.629574999977</v>
      </c>
      <c r="O1575" s="26">
        <f t="shared" si="314"/>
        <v>50511.111111111109</v>
      </c>
      <c r="P1575" s="25">
        <f>MAX(0,N1575*(1+inputs!$B$33)-MAX(0,inputs!$B$31*(O1575-inputs!$B$30)))</f>
        <v>44504.224018624969</v>
      </c>
      <c r="Q1575" s="26">
        <f t="shared" si="315"/>
        <v>65766.666666666657</v>
      </c>
      <c r="R1575" s="25">
        <f>MAX(0,P1575*(1+inputs!$B$33)-MAX(0,inputs!$B$31*(Q1575-inputs!$B$30)))</f>
        <v>41069.347378904335</v>
      </c>
      <c r="S1575" s="26">
        <f t="shared" si="316"/>
        <v>81022.222222222219</v>
      </c>
      <c r="T1575" s="25">
        <f>MAX(0,R1575*(1+inputs!$B$33)-MAX(0,inputs!$B$31*(S1575-inputs!$B$30)))</f>
        <v>36209.947589587893</v>
      </c>
      <c r="U1575" s="26">
        <f t="shared" si="317"/>
        <v>96277.777777777781</v>
      </c>
      <c r="V1575" s="25">
        <f>MAX(0,T1575*(1+inputs!$B$33)-MAX(0,inputs!$B$31*(U1575-inputs!$B$30)))</f>
        <v>29904.656803431706</v>
      </c>
      <c r="W1575" s="26">
        <f t="shared" si="318"/>
        <v>111533.33333333333</v>
      </c>
      <c r="X1575" s="25">
        <f>MAX(0,V1575*(1+inputs!$B$33)-MAX(0,inputs!$B$31*(W1575-inputs!$B$30)))</f>
        <v>22131.786655483182</v>
      </c>
      <c r="Y1575" s="26">
        <f t="shared" si="319"/>
        <v>126788.88888888889</v>
      </c>
      <c r="Z1575" s="25">
        <f>MAX(0,X1575*(1+inputs!$B$33)-MAX(0,inputs!$B$31*(Y1575-inputs!$B$30)))</f>
        <v>12869.323455315427</v>
      </c>
      <c r="AA1575" s="25">
        <f>MAX(0,Y1575*(1+inputs!$B$33)-MAX(0,inputs!$B$31*(Z1575-inputs!$B$30)))</f>
        <v>128690.7222222222</v>
      </c>
      <c r="AB1575" s="26">
        <f t="shared" si="320"/>
        <v>157300</v>
      </c>
      <c r="AC1575" s="25">
        <f>MAX(0,AA1575*(1+inputs!$B$33)-MAX(0,inputs!$B$31*(AB1575-inputs!$B$30)))</f>
        <v>118280.64305555553</v>
      </c>
      <c r="AD1575" s="26">
        <f>IF(inputs!$B$27="YES",MAX(0,inputs!$B$31*(AB1575-inputs!$B$30)),0)</f>
        <v>0</v>
      </c>
      <c r="AE1575" s="3">
        <f t="shared" si="321"/>
        <v>66760.05</v>
      </c>
      <c r="AF1575" s="1">
        <f t="shared" si="324"/>
        <v>0.47</v>
      </c>
      <c r="AG1575" s="8">
        <f t="shared" si="322"/>
        <v>90539.95</v>
      </c>
    </row>
    <row r="1576" spans="1:33" x14ac:dyDescent="0.2">
      <c r="A1576" s="11">
        <f t="shared" si="323"/>
        <v>157400</v>
      </c>
      <c r="B1576" s="15">
        <f>inputs!$C$3-MAX(0,MIN((calculations!A1576-inputs!$B$8)*0.5,inputs!$C$3))+IF(AND(inputs!$B$23="YES",A1576&lt;=inputs!$B$25),inputs!$B$24,0)</f>
        <v>0</v>
      </c>
      <c r="C1576" s="15">
        <f>MAX(0,MIN(A1576-B1576,inputs!$C$4)*inputs!$B$3)</f>
        <v>7540.2000000000007</v>
      </c>
      <c r="D1576" s="16">
        <f>MAX(0,(MIN(A1576,inputs!$C$5)-(inputs!$C$4+B1576))*inputs!$B$4)</f>
        <v>34975.599999999999</v>
      </c>
      <c r="E1576" s="16">
        <f>MAX(0, (calculations!A1576-inputs!$C$5)*inputs!$B$5)</f>
        <v>14517</v>
      </c>
      <c r="F1576" s="19">
        <f>MAX(0,inputs!$B$13*(MIN(calculations!A1576,inputs!$C$14)-inputs!$C$13))+MAX(0,inputs!$B$14*(calculations!A1576-inputs!$C$14))</f>
        <v>7137.85</v>
      </c>
      <c r="G1576" s="22">
        <f>MAX(MIN((calculations!A1576-inputs!$B$21)/10000,100%),0) * inputs!$B$18</f>
        <v>2636.4</v>
      </c>
      <c r="H1576" s="22">
        <f>IF(AND(inputs!$B$35="YES", calculations!A1576&gt;=inputs!$B$36,calculations!A1576&lt;inputs!$B$37),inputs!$B$38*MIN(2,inputs!$B$17),0)</f>
        <v>0</v>
      </c>
      <c r="I1576" s="25">
        <f>MIN(inputs!$B$32,A1576)</f>
        <v>20000</v>
      </c>
      <c r="J1576" s="25">
        <f>inputs!$B$29*(1+inputs!$B$33)-MAX(0,inputs!$B$31*(I1576-inputs!$B$30))</f>
        <v>46486.999999999993</v>
      </c>
      <c r="K1576" s="26">
        <f t="shared" si="312"/>
        <v>20000</v>
      </c>
      <c r="L1576" s="25">
        <f>MAX(0,J1576*(1+inputs!$B$33)-MAX(0,inputs!$B$31*(K1576-inputs!$B$30)))</f>
        <v>47184.304999999986</v>
      </c>
      <c r="M1576" s="26">
        <f t="shared" si="313"/>
        <v>35266.666666666664</v>
      </c>
      <c r="N1576" s="25">
        <f>MAX(0,L1576*(1+inputs!$B$33)-MAX(0,inputs!$B$31*(M1576-inputs!$B$30)))</f>
        <v>46534.629574999977</v>
      </c>
      <c r="O1576" s="26">
        <f t="shared" si="314"/>
        <v>50533.333333333328</v>
      </c>
      <c r="P1576" s="25">
        <f>MAX(0,N1576*(1+inputs!$B$33)-MAX(0,inputs!$B$31*(O1576-inputs!$B$30)))</f>
        <v>44501.20901862497</v>
      </c>
      <c r="Q1576" s="26">
        <f t="shared" si="315"/>
        <v>65800</v>
      </c>
      <c r="R1576" s="25">
        <f>MAX(0,P1576*(1+inputs!$B$33)-MAX(0,inputs!$B$31*(Q1576-inputs!$B$30)))</f>
        <v>41063.287153904341</v>
      </c>
      <c r="S1576" s="26">
        <f t="shared" si="316"/>
        <v>81066.666666666657</v>
      </c>
      <c r="T1576" s="25">
        <f>MAX(0,R1576*(1+inputs!$B$33)-MAX(0,inputs!$B$31*(S1576-inputs!$B$30)))</f>
        <v>36199.7964612129</v>
      </c>
      <c r="U1576" s="26">
        <f t="shared" si="317"/>
        <v>96333.333333333328</v>
      </c>
      <c r="V1576" s="25">
        <f>MAX(0,T1576*(1+inputs!$B$33)-MAX(0,inputs!$B$31*(U1576-inputs!$B$30)))</f>
        <v>29889.35340813109</v>
      </c>
      <c r="W1576" s="26">
        <f t="shared" si="318"/>
        <v>111600</v>
      </c>
      <c r="X1576" s="25">
        <f>MAX(0,V1576*(1+inputs!$B$33)-MAX(0,inputs!$B$31*(W1576-inputs!$B$30)))</f>
        <v>22110.253709253055</v>
      </c>
      <c r="Y1576" s="26">
        <f t="shared" si="319"/>
        <v>126866.66666666667</v>
      </c>
      <c r="Z1576" s="25">
        <f>MAX(0,X1576*(1+inputs!$B$33)-MAX(0,inputs!$B$31*(Y1576-inputs!$B$30)))</f>
        <v>12840.467514891849</v>
      </c>
      <c r="AA1576" s="25">
        <f>MAX(0,Y1576*(1+inputs!$B$33)-MAX(0,inputs!$B$31*(Z1576-inputs!$B$30)))</f>
        <v>128769.66666666666</v>
      </c>
      <c r="AB1576" s="26">
        <f t="shared" si="320"/>
        <v>157400</v>
      </c>
      <c r="AC1576" s="25">
        <f>MAX(0,AA1576*(1+inputs!$B$33)-MAX(0,inputs!$B$31*(AB1576-inputs!$B$30)))</f>
        <v>118351.77166666664</v>
      </c>
      <c r="AD1576" s="26">
        <f>IF(inputs!$B$27="YES",MAX(0,inputs!$B$31*(AB1576-inputs!$B$30)),0)</f>
        <v>0</v>
      </c>
      <c r="AE1576" s="3">
        <f t="shared" si="321"/>
        <v>66807.05</v>
      </c>
      <c r="AF1576" s="1">
        <f t="shared" si="324"/>
        <v>0.47</v>
      </c>
      <c r="AG1576" s="8">
        <f t="shared" si="322"/>
        <v>90592.95</v>
      </c>
    </row>
    <row r="1577" spans="1:33" x14ac:dyDescent="0.2">
      <c r="A1577" s="11">
        <f t="shared" si="323"/>
        <v>157500</v>
      </c>
      <c r="B1577" s="15">
        <f>inputs!$C$3-MAX(0,MIN((calculations!A1577-inputs!$B$8)*0.5,inputs!$C$3))+IF(AND(inputs!$B$23="YES",A1577&lt;=inputs!$B$25),inputs!$B$24,0)</f>
        <v>0</v>
      </c>
      <c r="C1577" s="15">
        <f>MAX(0,MIN(A1577-B1577,inputs!$C$4)*inputs!$B$3)</f>
        <v>7540.2000000000007</v>
      </c>
      <c r="D1577" s="16">
        <f>MAX(0,(MIN(A1577,inputs!$C$5)-(inputs!$C$4+B1577))*inputs!$B$4)</f>
        <v>34975.599999999999</v>
      </c>
      <c r="E1577" s="16">
        <f>MAX(0, (calculations!A1577-inputs!$C$5)*inputs!$B$5)</f>
        <v>14562</v>
      </c>
      <c r="F1577" s="19">
        <f>MAX(0,inputs!$B$13*(MIN(calculations!A1577,inputs!$C$14)-inputs!$C$13))+MAX(0,inputs!$B$14*(calculations!A1577-inputs!$C$14))</f>
        <v>7139.85</v>
      </c>
      <c r="G1577" s="22">
        <f>MAX(MIN((calculations!A1577-inputs!$B$21)/10000,100%),0) * inputs!$B$18</f>
        <v>2636.4</v>
      </c>
      <c r="H1577" s="22">
        <f>IF(AND(inputs!$B$35="YES", calculations!A1577&gt;=inputs!$B$36,calculations!A1577&lt;inputs!$B$37),inputs!$B$38*MIN(2,inputs!$B$17),0)</f>
        <v>0</v>
      </c>
      <c r="I1577" s="25">
        <f>MIN(inputs!$B$32,A1577)</f>
        <v>20000</v>
      </c>
      <c r="J1577" s="25">
        <f>inputs!$B$29*(1+inputs!$B$33)-MAX(0,inputs!$B$31*(I1577-inputs!$B$30))</f>
        <v>46486.999999999993</v>
      </c>
      <c r="K1577" s="26">
        <f t="shared" si="312"/>
        <v>20000</v>
      </c>
      <c r="L1577" s="25">
        <f>MAX(0,J1577*(1+inputs!$B$33)-MAX(0,inputs!$B$31*(K1577-inputs!$B$30)))</f>
        <v>47184.304999999986</v>
      </c>
      <c r="M1577" s="26">
        <f t="shared" si="313"/>
        <v>35277.777777777781</v>
      </c>
      <c r="N1577" s="25">
        <f>MAX(0,L1577*(1+inputs!$B$33)-MAX(0,inputs!$B$31*(M1577-inputs!$B$30)))</f>
        <v>46533.629574999977</v>
      </c>
      <c r="O1577" s="26">
        <f t="shared" si="314"/>
        <v>50555.555555555555</v>
      </c>
      <c r="P1577" s="25">
        <f>MAX(0,N1577*(1+inputs!$B$33)-MAX(0,inputs!$B$31*(O1577-inputs!$B$30)))</f>
        <v>44498.19401862497</v>
      </c>
      <c r="Q1577" s="26">
        <f t="shared" si="315"/>
        <v>65833.333333333343</v>
      </c>
      <c r="R1577" s="25">
        <f>MAX(0,P1577*(1+inputs!$B$33)-MAX(0,inputs!$B$31*(Q1577-inputs!$B$30)))</f>
        <v>41057.22692890434</v>
      </c>
      <c r="S1577" s="26">
        <f t="shared" si="316"/>
        <v>81111.111111111109</v>
      </c>
      <c r="T1577" s="25">
        <f>MAX(0,R1577*(1+inputs!$B$33)-MAX(0,inputs!$B$31*(S1577-inputs!$B$30)))</f>
        <v>36189.645332837899</v>
      </c>
      <c r="U1577" s="26">
        <f t="shared" si="317"/>
        <v>96388.888888888891</v>
      </c>
      <c r="V1577" s="25">
        <f>MAX(0,T1577*(1+inputs!$B$33)-MAX(0,inputs!$B$31*(U1577-inputs!$B$30)))</f>
        <v>29874.050012830467</v>
      </c>
      <c r="W1577" s="26">
        <f t="shared" si="318"/>
        <v>111666.66666666667</v>
      </c>
      <c r="X1577" s="25">
        <f>MAX(0,V1577*(1+inputs!$B$33)-MAX(0,inputs!$B$31*(W1577-inputs!$B$30)))</f>
        <v>22088.720763022917</v>
      </c>
      <c r="Y1577" s="26">
        <f t="shared" si="319"/>
        <v>126944.44444444444</v>
      </c>
      <c r="Z1577" s="25">
        <f>MAX(0,X1577*(1+inputs!$B$33)-MAX(0,inputs!$B$31*(Y1577-inputs!$B$30)))</f>
        <v>12811.611574468261</v>
      </c>
      <c r="AA1577" s="25">
        <f>MAX(0,Y1577*(1+inputs!$B$33)-MAX(0,inputs!$B$31*(Z1577-inputs!$B$30)))</f>
        <v>128848.61111111109</v>
      </c>
      <c r="AB1577" s="26">
        <f t="shared" si="320"/>
        <v>157500</v>
      </c>
      <c r="AC1577" s="25">
        <f>MAX(0,AA1577*(1+inputs!$B$33)-MAX(0,inputs!$B$31*(AB1577-inputs!$B$30)))</f>
        <v>118422.90027777775</v>
      </c>
      <c r="AD1577" s="26">
        <f>IF(inputs!$B$27="YES",MAX(0,inputs!$B$31*(AB1577-inputs!$B$30)),0)</f>
        <v>0</v>
      </c>
      <c r="AE1577" s="3">
        <f t="shared" si="321"/>
        <v>66854.05</v>
      </c>
      <c r="AF1577" s="1">
        <f t="shared" si="324"/>
        <v>0.47</v>
      </c>
      <c r="AG1577" s="8">
        <f t="shared" si="322"/>
        <v>90645.95</v>
      </c>
    </row>
    <row r="1578" spans="1:33" x14ac:dyDescent="0.2">
      <c r="A1578" s="11">
        <f t="shared" si="323"/>
        <v>157600</v>
      </c>
      <c r="B1578" s="15">
        <f>inputs!$C$3-MAX(0,MIN((calculations!A1578-inputs!$B$8)*0.5,inputs!$C$3))+IF(AND(inputs!$B$23="YES",A1578&lt;=inputs!$B$25),inputs!$B$24,0)</f>
        <v>0</v>
      </c>
      <c r="C1578" s="15">
        <f>MAX(0,MIN(A1578-B1578,inputs!$C$4)*inputs!$B$3)</f>
        <v>7540.2000000000007</v>
      </c>
      <c r="D1578" s="16">
        <f>MAX(0,(MIN(A1578,inputs!$C$5)-(inputs!$C$4+B1578))*inputs!$B$4)</f>
        <v>34975.599999999999</v>
      </c>
      <c r="E1578" s="16">
        <f>MAX(0, (calculations!A1578-inputs!$C$5)*inputs!$B$5)</f>
        <v>14607</v>
      </c>
      <c r="F1578" s="19">
        <f>MAX(0,inputs!$B$13*(MIN(calculations!A1578,inputs!$C$14)-inputs!$C$13))+MAX(0,inputs!$B$14*(calculations!A1578-inputs!$C$14))</f>
        <v>7141.85</v>
      </c>
      <c r="G1578" s="22">
        <f>MAX(MIN((calculations!A1578-inputs!$B$21)/10000,100%),0) * inputs!$B$18</f>
        <v>2636.4</v>
      </c>
      <c r="H1578" s="22">
        <f>IF(AND(inputs!$B$35="YES", calculations!A1578&gt;=inputs!$B$36,calculations!A1578&lt;inputs!$B$37),inputs!$B$38*MIN(2,inputs!$B$17),0)</f>
        <v>0</v>
      </c>
      <c r="I1578" s="25">
        <f>MIN(inputs!$B$32,A1578)</f>
        <v>20000</v>
      </c>
      <c r="J1578" s="25">
        <f>inputs!$B$29*(1+inputs!$B$33)-MAX(0,inputs!$B$31*(I1578-inputs!$B$30))</f>
        <v>46486.999999999993</v>
      </c>
      <c r="K1578" s="26">
        <f t="shared" si="312"/>
        <v>20000</v>
      </c>
      <c r="L1578" s="25">
        <f>MAX(0,J1578*(1+inputs!$B$33)-MAX(0,inputs!$B$31*(K1578-inputs!$B$30)))</f>
        <v>47184.304999999986</v>
      </c>
      <c r="M1578" s="26">
        <f t="shared" si="313"/>
        <v>35288.888888888891</v>
      </c>
      <c r="N1578" s="25">
        <f>MAX(0,L1578*(1+inputs!$B$33)-MAX(0,inputs!$B$31*(M1578-inputs!$B$30)))</f>
        <v>46532.629574999977</v>
      </c>
      <c r="O1578" s="26">
        <f t="shared" si="314"/>
        <v>50577.777777777781</v>
      </c>
      <c r="P1578" s="25">
        <f>MAX(0,N1578*(1+inputs!$B$33)-MAX(0,inputs!$B$31*(O1578-inputs!$B$30)))</f>
        <v>44495.179018624971</v>
      </c>
      <c r="Q1578" s="26">
        <f t="shared" si="315"/>
        <v>65866.666666666657</v>
      </c>
      <c r="R1578" s="25">
        <f>MAX(0,P1578*(1+inputs!$B$33)-MAX(0,inputs!$B$31*(Q1578-inputs!$B$30)))</f>
        <v>41051.166703904339</v>
      </c>
      <c r="S1578" s="26">
        <f t="shared" si="316"/>
        <v>81155.555555555562</v>
      </c>
      <c r="T1578" s="25">
        <f>MAX(0,R1578*(1+inputs!$B$33)-MAX(0,inputs!$B$31*(S1578-inputs!$B$30)))</f>
        <v>36179.494204462899</v>
      </c>
      <c r="U1578" s="26">
        <f t="shared" si="317"/>
        <v>96444.444444444438</v>
      </c>
      <c r="V1578" s="25">
        <f>MAX(0,T1578*(1+inputs!$B$33)-MAX(0,inputs!$B$31*(U1578-inputs!$B$30)))</f>
        <v>29858.746617529843</v>
      </c>
      <c r="W1578" s="26">
        <f t="shared" si="318"/>
        <v>111733.33333333333</v>
      </c>
      <c r="X1578" s="25">
        <f>MAX(0,V1578*(1+inputs!$B$33)-MAX(0,inputs!$B$31*(W1578-inputs!$B$30)))</f>
        <v>22067.18781679279</v>
      </c>
      <c r="Y1578" s="26">
        <f t="shared" si="319"/>
        <v>127022.22222222222</v>
      </c>
      <c r="Z1578" s="25">
        <f>MAX(0,X1578*(1+inputs!$B$33)-MAX(0,inputs!$B$31*(Y1578-inputs!$B$30)))</f>
        <v>12782.755634044679</v>
      </c>
      <c r="AA1578" s="25">
        <f>MAX(0,Y1578*(1+inputs!$B$33)-MAX(0,inputs!$B$31*(Z1578-inputs!$B$30)))</f>
        <v>128927.55555555553</v>
      </c>
      <c r="AB1578" s="26">
        <f t="shared" si="320"/>
        <v>157600</v>
      </c>
      <c r="AC1578" s="25">
        <f>MAX(0,AA1578*(1+inputs!$B$33)-MAX(0,inputs!$B$31*(AB1578-inputs!$B$30)))</f>
        <v>118494.02888888885</v>
      </c>
      <c r="AD1578" s="26">
        <f>IF(inputs!$B$27="YES",MAX(0,inputs!$B$31*(AB1578-inputs!$B$30)),0)</f>
        <v>0</v>
      </c>
      <c r="AE1578" s="3">
        <f t="shared" si="321"/>
        <v>66901.05</v>
      </c>
      <c r="AF1578" s="1">
        <f t="shared" si="324"/>
        <v>0.47</v>
      </c>
      <c r="AG1578" s="8">
        <f t="shared" si="322"/>
        <v>90698.95</v>
      </c>
    </row>
    <row r="1579" spans="1:33" x14ac:dyDescent="0.2">
      <c r="A1579" s="11">
        <f t="shared" si="323"/>
        <v>157700</v>
      </c>
      <c r="B1579" s="15">
        <f>inputs!$C$3-MAX(0,MIN((calculations!A1579-inputs!$B$8)*0.5,inputs!$C$3))+IF(AND(inputs!$B$23="YES",A1579&lt;=inputs!$B$25),inputs!$B$24,0)</f>
        <v>0</v>
      </c>
      <c r="C1579" s="15">
        <f>MAX(0,MIN(A1579-B1579,inputs!$C$4)*inputs!$B$3)</f>
        <v>7540.2000000000007</v>
      </c>
      <c r="D1579" s="16">
        <f>MAX(0,(MIN(A1579,inputs!$C$5)-(inputs!$C$4+B1579))*inputs!$B$4)</f>
        <v>34975.599999999999</v>
      </c>
      <c r="E1579" s="16">
        <f>MAX(0, (calculations!A1579-inputs!$C$5)*inputs!$B$5)</f>
        <v>14652</v>
      </c>
      <c r="F1579" s="19">
        <f>MAX(0,inputs!$B$13*(MIN(calculations!A1579,inputs!$C$14)-inputs!$C$13))+MAX(0,inputs!$B$14*(calculations!A1579-inputs!$C$14))</f>
        <v>7143.85</v>
      </c>
      <c r="G1579" s="22">
        <f>MAX(MIN((calculations!A1579-inputs!$B$21)/10000,100%),0) * inputs!$B$18</f>
        <v>2636.4</v>
      </c>
      <c r="H1579" s="22">
        <f>IF(AND(inputs!$B$35="YES", calculations!A1579&gt;=inputs!$B$36,calculations!A1579&lt;inputs!$B$37),inputs!$B$38*MIN(2,inputs!$B$17),0)</f>
        <v>0</v>
      </c>
      <c r="I1579" s="25">
        <f>MIN(inputs!$B$32,A1579)</f>
        <v>20000</v>
      </c>
      <c r="J1579" s="25">
        <f>inputs!$B$29*(1+inputs!$B$33)-MAX(0,inputs!$B$31*(I1579-inputs!$B$30))</f>
        <v>46486.999999999993</v>
      </c>
      <c r="K1579" s="26">
        <f t="shared" si="312"/>
        <v>20000</v>
      </c>
      <c r="L1579" s="25">
        <f>MAX(0,J1579*(1+inputs!$B$33)-MAX(0,inputs!$B$31*(K1579-inputs!$B$30)))</f>
        <v>47184.304999999986</v>
      </c>
      <c r="M1579" s="26">
        <f t="shared" si="313"/>
        <v>35300</v>
      </c>
      <c r="N1579" s="25">
        <f>MAX(0,L1579*(1+inputs!$B$33)-MAX(0,inputs!$B$31*(M1579-inputs!$B$30)))</f>
        <v>46531.629574999977</v>
      </c>
      <c r="O1579" s="26">
        <f t="shared" si="314"/>
        <v>50600</v>
      </c>
      <c r="P1579" s="25">
        <f>MAX(0,N1579*(1+inputs!$B$33)-MAX(0,inputs!$B$31*(O1579-inputs!$B$30)))</f>
        <v>44492.164018624972</v>
      </c>
      <c r="Q1579" s="26">
        <f t="shared" si="315"/>
        <v>65900</v>
      </c>
      <c r="R1579" s="25">
        <f>MAX(0,P1579*(1+inputs!$B$33)-MAX(0,inputs!$B$31*(Q1579-inputs!$B$30)))</f>
        <v>41045.106478904338</v>
      </c>
      <c r="S1579" s="26">
        <f t="shared" si="316"/>
        <v>81200</v>
      </c>
      <c r="T1579" s="25">
        <f>MAX(0,R1579*(1+inputs!$B$33)-MAX(0,inputs!$B$31*(S1579-inputs!$B$30)))</f>
        <v>36169.343076087898</v>
      </c>
      <c r="U1579" s="26">
        <f t="shared" si="317"/>
        <v>96500</v>
      </c>
      <c r="V1579" s="25">
        <f>MAX(0,T1579*(1+inputs!$B$33)-MAX(0,inputs!$B$31*(U1579-inputs!$B$30)))</f>
        <v>29843.443222229213</v>
      </c>
      <c r="W1579" s="26">
        <f t="shared" si="318"/>
        <v>111800</v>
      </c>
      <c r="X1579" s="25">
        <f>MAX(0,V1579*(1+inputs!$B$33)-MAX(0,inputs!$B$31*(W1579-inputs!$B$30)))</f>
        <v>22045.654870562648</v>
      </c>
      <c r="Y1579" s="26">
        <f t="shared" si="319"/>
        <v>127100</v>
      </c>
      <c r="Z1579" s="25">
        <f>MAX(0,X1579*(1+inputs!$B$33)-MAX(0,inputs!$B$31*(Y1579-inputs!$B$30)))</f>
        <v>12753.899693621084</v>
      </c>
      <c r="AA1579" s="25">
        <f>MAX(0,Y1579*(1+inputs!$B$33)-MAX(0,inputs!$B$31*(Z1579-inputs!$B$30)))</f>
        <v>129006.49999999999</v>
      </c>
      <c r="AB1579" s="26">
        <f t="shared" si="320"/>
        <v>157700</v>
      </c>
      <c r="AC1579" s="25">
        <f>MAX(0,AA1579*(1+inputs!$B$33)-MAX(0,inputs!$B$31*(AB1579-inputs!$B$30)))</f>
        <v>118565.15749999997</v>
      </c>
      <c r="AD1579" s="26">
        <f>IF(inputs!$B$27="YES",MAX(0,inputs!$B$31*(AB1579-inputs!$B$30)),0)</f>
        <v>0</v>
      </c>
      <c r="AE1579" s="3">
        <f t="shared" si="321"/>
        <v>66948.05</v>
      </c>
      <c r="AF1579" s="1">
        <f t="shared" si="324"/>
        <v>0.47</v>
      </c>
      <c r="AG1579" s="8">
        <f t="shared" si="322"/>
        <v>90751.95</v>
      </c>
    </row>
    <row r="1580" spans="1:33" x14ac:dyDescent="0.2">
      <c r="A1580" s="11">
        <f t="shared" si="323"/>
        <v>157800</v>
      </c>
      <c r="B1580" s="15">
        <f>inputs!$C$3-MAX(0,MIN((calculations!A1580-inputs!$B$8)*0.5,inputs!$C$3))+IF(AND(inputs!$B$23="YES",A1580&lt;=inputs!$B$25),inputs!$B$24,0)</f>
        <v>0</v>
      </c>
      <c r="C1580" s="15">
        <f>MAX(0,MIN(A1580-B1580,inputs!$C$4)*inputs!$B$3)</f>
        <v>7540.2000000000007</v>
      </c>
      <c r="D1580" s="16">
        <f>MAX(0,(MIN(A1580,inputs!$C$5)-(inputs!$C$4+B1580))*inputs!$B$4)</f>
        <v>34975.599999999999</v>
      </c>
      <c r="E1580" s="16">
        <f>MAX(0, (calculations!A1580-inputs!$C$5)*inputs!$B$5)</f>
        <v>14697</v>
      </c>
      <c r="F1580" s="19">
        <f>MAX(0,inputs!$B$13*(MIN(calculations!A1580,inputs!$C$14)-inputs!$C$13))+MAX(0,inputs!$B$14*(calculations!A1580-inputs!$C$14))</f>
        <v>7145.85</v>
      </c>
      <c r="G1580" s="22">
        <f>MAX(MIN((calculations!A1580-inputs!$B$21)/10000,100%),0) * inputs!$B$18</f>
        <v>2636.4</v>
      </c>
      <c r="H1580" s="22">
        <f>IF(AND(inputs!$B$35="YES", calculations!A1580&gt;=inputs!$B$36,calculations!A1580&lt;inputs!$B$37),inputs!$B$38*MIN(2,inputs!$B$17),0)</f>
        <v>0</v>
      </c>
      <c r="I1580" s="25">
        <f>MIN(inputs!$B$32,A1580)</f>
        <v>20000</v>
      </c>
      <c r="J1580" s="25">
        <f>inputs!$B$29*(1+inputs!$B$33)-MAX(0,inputs!$B$31*(I1580-inputs!$B$30))</f>
        <v>46486.999999999993</v>
      </c>
      <c r="K1580" s="26">
        <f t="shared" si="312"/>
        <v>20000</v>
      </c>
      <c r="L1580" s="25">
        <f>MAX(0,J1580*(1+inputs!$B$33)-MAX(0,inputs!$B$31*(K1580-inputs!$B$30)))</f>
        <v>47184.304999999986</v>
      </c>
      <c r="M1580" s="26">
        <f t="shared" si="313"/>
        <v>35311.111111111109</v>
      </c>
      <c r="N1580" s="25">
        <f>MAX(0,L1580*(1+inputs!$B$33)-MAX(0,inputs!$B$31*(M1580-inputs!$B$30)))</f>
        <v>46530.629574999977</v>
      </c>
      <c r="O1580" s="26">
        <f t="shared" si="314"/>
        <v>50622.222222222219</v>
      </c>
      <c r="P1580" s="25">
        <f>MAX(0,N1580*(1+inputs!$B$33)-MAX(0,inputs!$B$31*(O1580-inputs!$B$30)))</f>
        <v>44489.149018624972</v>
      </c>
      <c r="Q1580" s="26">
        <f t="shared" si="315"/>
        <v>65933.333333333343</v>
      </c>
      <c r="R1580" s="25">
        <f>MAX(0,P1580*(1+inputs!$B$33)-MAX(0,inputs!$B$31*(Q1580-inputs!$B$30)))</f>
        <v>41039.046253904336</v>
      </c>
      <c r="S1580" s="26">
        <f t="shared" si="316"/>
        <v>81244.444444444438</v>
      </c>
      <c r="T1580" s="25">
        <f>MAX(0,R1580*(1+inputs!$B$33)-MAX(0,inputs!$B$31*(S1580-inputs!$B$30)))</f>
        <v>36159.191947712898</v>
      </c>
      <c r="U1580" s="26">
        <f t="shared" si="317"/>
        <v>96555.555555555562</v>
      </c>
      <c r="V1580" s="25">
        <f>MAX(0,T1580*(1+inputs!$B$33)-MAX(0,inputs!$B$31*(U1580-inputs!$B$30)))</f>
        <v>29828.139826928586</v>
      </c>
      <c r="W1580" s="26">
        <f t="shared" si="318"/>
        <v>111866.66666666667</v>
      </c>
      <c r="X1580" s="25">
        <f>MAX(0,V1580*(1+inputs!$B$33)-MAX(0,inputs!$B$31*(W1580-inputs!$B$30)))</f>
        <v>22024.12192433251</v>
      </c>
      <c r="Y1580" s="26">
        <f t="shared" si="319"/>
        <v>127177.77777777778</v>
      </c>
      <c r="Z1580" s="25">
        <f>MAX(0,X1580*(1+inputs!$B$33)-MAX(0,inputs!$B$31*(Y1580-inputs!$B$30)))</f>
        <v>12725.043753197495</v>
      </c>
      <c r="AA1580" s="25">
        <f>MAX(0,Y1580*(1+inputs!$B$33)-MAX(0,inputs!$B$31*(Z1580-inputs!$B$30)))</f>
        <v>129085.44444444444</v>
      </c>
      <c r="AB1580" s="26">
        <f t="shared" si="320"/>
        <v>157800</v>
      </c>
      <c r="AC1580" s="25">
        <f>MAX(0,AA1580*(1+inputs!$B$33)-MAX(0,inputs!$B$31*(AB1580-inputs!$B$30)))</f>
        <v>118636.28611111108</v>
      </c>
      <c r="AD1580" s="26">
        <f>IF(inputs!$B$27="YES",MAX(0,inputs!$B$31*(AB1580-inputs!$B$30)),0)</f>
        <v>0</v>
      </c>
      <c r="AE1580" s="3">
        <f t="shared" si="321"/>
        <v>66995.05</v>
      </c>
      <c r="AF1580" s="1">
        <f t="shared" si="324"/>
        <v>0.47</v>
      </c>
      <c r="AG1580" s="8">
        <f t="shared" si="322"/>
        <v>90804.95</v>
      </c>
    </row>
    <row r="1581" spans="1:33" x14ac:dyDescent="0.2">
      <c r="A1581" s="11">
        <f t="shared" si="323"/>
        <v>157900</v>
      </c>
      <c r="B1581" s="15">
        <f>inputs!$C$3-MAX(0,MIN((calculations!A1581-inputs!$B$8)*0.5,inputs!$C$3))+IF(AND(inputs!$B$23="YES",A1581&lt;=inputs!$B$25),inputs!$B$24,0)</f>
        <v>0</v>
      </c>
      <c r="C1581" s="15">
        <f>MAX(0,MIN(A1581-B1581,inputs!$C$4)*inputs!$B$3)</f>
        <v>7540.2000000000007</v>
      </c>
      <c r="D1581" s="16">
        <f>MAX(0,(MIN(A1581,inputs!$C$5)-(inputs!$C$4+B1581))*inputs!$B$4)</f>
        <v>34975.599999999999</v>
      </c>
      <c r="E1581" s="16">
        <f>MAX(0, (calculations!A1581-inputs!$C$5)*inputs!$B$5)</f>
        <v>14742</v>
      </c>
      <c r="F1581" s="19">
        <f>MAX(0,inputs!$B$13*(MIN(calculations!A1581,inputs!$C$14)-inputs!$C$13))+MAX(0,inputs!$B$14*(calculations!A1581-inputs!$C$14))</f>
        <v>7147.85</v>
      </c>
      <c r="G1581" s="22">
        <f>MAX(MIN((calculations!A1581-inputs!$B$21)/10000,100%),0) * inputs!$B$18</f>
        <v>2636.4</v>
      </c>
      <c r="H1581" s="22">
        <f>IF(AND(inputs!$B$35="YES", calculations!A1581&gt;=inputs!$B$36,calculations!A1581&lt;inputs!$B$37),inputs!$B$38*MIN(2,inputs!$B$17),0)</f>
        <v>0</v>
      </c>
      <c r="I1581" s="25">
        <f>MIN(inputs!$B$32,A1581)</f>
        <v>20000</v>
      </c>
      <c r="J1581" s="25">
        <f>inputs!$B$29*(1+inputs!$B$33)-MAX(0,inputs!$B$31*(I1581-inputs!$B$30))</f>
        <v>46486.999999999993</v>
      </c>
      <c r="K1581" s="26">
        <f t="shared" si="312"/>
        <v>20000</v>
      </c>
      <c r="L1581" s="25">
        <f>MAX(0,J1581*(1+inputs!$B$33)-MAX(0,inputs!$B$31*(K1581-inputs!$B$30)))</f>
        <v>47184.304999999986</v>
      </c>
      <c r="M1581" s="26">
        <f t="shared" si="313"/>
        <v>35322.222222222219</v>
      </c>
      <c r="N1581" s="25">
        <f>MAX(0,L1581*(1+inputs!$B$33)-MAX(0,inputs!$B$31*(M1581-inputs!$B$30)))</f>
        <v>46529.629574999977</v>
      </c>
      <c r="O1581" s="26">
        <f t="shared" si="314"/>
        <v>50644.444444444445</v>
      </c>
      <c r="P1581" s="25">
        <f>MAX(0,N1581*(1+inputs!$B$33)-MAX(0,inputs!$B$31*(O1581-inputs!$B$30)))</f>
        <v>44486.134018624973</v>
      </c>
      <c r="Q1581" s="26">
        <f t="shared" si="315"/>
        <v>65966.666666666657</v>
      </c>
      <c r="R1581" s="25">
        <f>MAX(0,P1581*(1+inputs!$B$33)-MAX(0,inputs!$B$31*(Q1581-inputs!$B$30)))</f>
        <v>41032.986028904343</v>
      </c>
      <c r="S1581" s="26">
        <f t="shared" si="316"/>
        <v>81288.888888888891</v>
      </c>
      <c r="T1581" s="25">
        <f>MAX(0,R1581*(1+inputs!$B$33)-MAX(0,inputs!$B$31*(S1581-inputs!$B$30)))</f>
        <v>36149.040819337904</v>
      </c>
      <c r="U1581" s="26">
        <f t="shared" si="317"/>
        <v>96611.111111111109</v>
      </c>
      <c r="V1581" s="25">
        <f>MAX(0,T1581*(1+inputs!$B$33)-MAX(0,inputs!$B$31*(U1581-inputs!$B$30)))</f>
        <v>29812.836431627973</v>
      </c>
      <c r="W1581" s="26">
        <f t="shared" si="318"/>
        <v>111933.33333333333</v>
      </c>
      <c r="X1581" s="25">
        <f>MAX(0,V1581*(1+inputs!$B$33)-MAX(0,inputs!$B$31*(W1581-inputs!$B$30)))</f>
        <v>22002.588978102391</v>
      </c>
      <c r="Y1581" s="26">
        <f t="shared" si="319"/>
        <v>127255.55555555556</v>
      </c>
      <c r="Z1581" s="25">
        <f>MAX(0,X1581*(1+inputs!$B$33)-MAX(0,inputs!$B$31*(Y1581-inputs!$B$30)))</f>
        <v>12696.187812773924</v>
      </c>
      <c r="AA1581" s="25">
        <f>MAX(0,Y1581*(1+inputs!$B$33)-MAX(0,inputs!$B$31*(Z1581-inputs!$B$30)))</f>
        <v>129164.38888888888</v>
      </c>
      <c r="AB1581" s="26">
        <f t="shared" si="320"/>
        <v>157900</v>
      </c>
      <c r="AC1581" s="25">
        <f>MAX(0,AA1581*(1+inputs!$B$33)-MAX(0,inputs!$B$31*(AB1581-inputs!$B$30)))</f>
        <v>118707.41472222219</v>
      </c>
      <c r="AD1581" s="26">
        <f>IF(inputs!$B$27="YES",MAX(0,inputs!$B$31*(AB1581-inputs!$B$30)),0)</f>
        <v>0</v>
      </c>
      <c r="AE1581" s="3">
        <f t="shared" si="321"/>
        <v>67042.05</v>
      </c>
      <c r="AF1581" s="1">
        <f t="shared" si="324"/>
        <v>0.47</v>
      </c>
      <c r="AG1581" s="8">
        <f t="shared" si="322"/>
        <v>90857.95</v>
      </c>
    </row>
    <row r="1582" spans="1:33" x14ac:dyDescent="0.2">
      <c r="A1582" s="11">
        <f t="shared" si="323"/>
        <v>158000</v>
      </c>
      <c r="B1582" s="15">
        <f>inputs!$C$3-MAX(0,MIN((calculations!A1582-inputs!$B$8)*0.5,inputs!$C$3))+IF(AND(inputs!$B$23="YES",A1582&lt;=inputs!$B$25),inputs!$B$24,0)</f>
        <v>0</v>
      </c>
      <c r="C1582" s="15">
        <f>MAX(0,MIN(A1582-B1582,inputs!$C$4)*inputs!$B$3)</f>
        <v>7540.2000000000007</v>
      </c>
      <c r="D1582" s="16">
        <f>MAX(0,(MIN(A1582,inputs!$C$5)-(inputs!$C$4+B1582))*inputs!$B$4)</f>
        <v>34975.599999999999</v>
      </c>
      <c r="E1582" s="16">
        <f>MAX(0, (calculations!A1582-inputs!$C$5)*inputs!$B$5)</f>
        <v>14787</v>
      </c>
      <c r="F1582" s="19">
        <f>MAX(0,inputs!$B$13*(MIN(calculations!A1582,inputs!$C$14)-inputs!$C$13))+MAX(0,inputs!$B$14*(calculations!A1582-inputs!$C$14))</f>
        <v>7149.85</v>
      </c>
      <c r="G1582" s="22">
        <f>MAX(MIN((calculations!A1582-inputs!$B$21)/10000,100%),0) * inputs!$B$18</f>
        <v>2636.4</v>
      </c>
      <c r="H1582" s="22">
        <f>IF(AND(inputs!$B$35="YES", calculations!A1582&gt;=inputs!$B$36,calculations!A1582&lt;inputs!$B$37),inputs!$B$38*MIN(2,inputs!$B$17),0)</f>
        <v>0</v>
      </c>
      <c r="I1582" s="25">
        <f>MIN(inputs!$B$32,A1582)</f>
        <v>20000</v>
      </c>
      <c r="J1582" s="25">
        <f>inputs!$B$29*(1+inputs!$B$33)-MAX(0,inputs!$B$31*(I1582-inputs!$B$30))</f>
        <v>46486.999999999993</v>
      </c>
      <c r="K1582" s="26">
        <f t="shared" si="312"/>
        <v>20000</v>
      </c>
      <c r="L1582" s="25">
        <f>MAX(0,J1582*(1+inputs!$B$33)-MAX(0,inputs!$B$31*(K1582-inputs!$B$30)))</f>
        <v>47184.304999999986</v>
      </c>
      <c r="M1582" s="26">
        <f t="shared" si="313"/>
        <v>35333.333333333336</v>
      </c>
      <c r="N1582" s="25">
        <f>MAX(0,L1582*(1+inputs!$B$33)-MAX(0,inputs!$B$31*(M1582-inputs!$B$30)))</f>
        <v>46528.629574999977</v>
      </c>
      <c r="O1582" s="26">
        <f t="shared" si="314"/>
        <v>50666.666666666672</v>
      </c>
      <c r="P1582" s="25">
        <f>MAX(0,N1582*(1+inputs!$B$33)-MAX(0,inputs!$B$31*(O1582-inputs!$B$30)))</f>
        <v>44483.119018624973</v>
      </c>
      <c r="Q1582" s="26">
        <f t="shared" si="315"/>
        <v>66000</v>
      </c>
      <c r="R1582" s="25">
        <f>MAX(0,P1582*(1+inputs!$B$33)-MAX(0,inputs!$B$31*(Q1582-inputs!$B$30)))</f>
        <v>41026.925803904342</v>
      </c>
      <c r="S1582" s="26">
        <f t="shared" si="316"/>
        <v>81333.333333333343</v>
      </c>
      <c r="T1582" s="25">
        <f>MAX(0,R1582*(1+inputs!$B$33)-MAX(0,inputs!$B$31*(S1582-inputs!$B$30)))</f>
        <v>36138.889690962904</v>
      </c>
      <c r="U1582" s="26">
        <f t="shared" si="317"/>
        <v>96666.666666666672</v>
      </c>
      <c r="V1582" s="25">
        <f>MAX(0,T1582*(1+inputs!$B$33)-MAX(0,inputs!$B$31*(U1582-inputs!$B$30)))</f>
        <v>29797.533036327339</v>
      </c>
      <c r="W1582" s="26">
        <f t="shared" si="318"/>
        <v>112000</v>
      </c>
      <c r="X1582" s="25">
        <f>MAX(0,V1582*(1+inputs!$B$33)-MAX(0,inputs!$B$31*(W1582-inputs!$B$30)))</f>
        <v>21981.056031872242</v>
      </c>
      <c r="Y1582" s="26">
        <f t="shared" si="319"/>
        <v>127333.33333333333</v>
      </c>
      <c r="Z1582" s="25">
        <f>MAX(0,X1582*(1+inputs!$B$33)-MAX(0,inputs!$B$31*(Y1582-inputs!$B$30)))</f>
        <v>12667.331872350325</v>
      </c>
      <c r="AA1582" s="25">
        <f>MAX(0,Y1582*(1+inputs!$B$33)-MAX(0,inputs!$B$31*(Z1582-inputs!$B$30)))</f>
        <v>129243.33333333331</v>
      </c>
      <c r="AB1582" s="26">
        <f t="shared" si="320"/>
        <v>158000</v>
      </c>
      <c r="AC1582" s="25">
        <f>MAX(0,AA1582*(1+inputs!$B$33)-MAX(0,inputs!$B$31*(AB1582-inputs!$B$30)))</f>
        <v>118778.54333333331</v>
      </c>
      <c r="AD1582" s="26">
        <f>IF(inputs!$B$27="YES",MAX(0,inputs!$B$31*(AB1582-inputs!$B$30)),0)</f>
        <v>0</v>
      </c>
      <c r="AE1582" s="3">
        <f t="shared" si="321"/>
        <v>67089.05</v>
      </c>
      <c r="AF1582" s="1">
        <f t="shared" si="324"/>
        <v>0.47</v>
      </c>
      <c r="AG1582" s="8">
        <f t="shared" si="322"/>
        <v>90910.95</v>
      </c>
    </row>
    <row r="1583" spans="1:33" x14ac:dyDescent="0.2">
      <c r="A1583" s="11">
        <f t="shared" si="323"/>
        <v>158100</v>
      </c>
      <c r="B1583" s="15">
        <f>inputs!$C$3-MAX(0,MIN((calculations!A1583-inputs!$B$8)*0.5,inputs!$C$3))+IF(AND(inputs!$B$23="YES",A1583&lt;=inputs!$B$25),inputs!$B$24,0)</f>
        <v>0</v>
      </c>
      <c r="C1583" s="15">
        <f>MAX(0,MIN(A1583-B1583,inputs!$C$4)*inputs!$B$3)</f>
        <v>7540.2000000000007</v>
      </c>
      <c r="D1583" s="16">
        <f>MAX(0,(MIN(A1583,inputs!$C$5)-(inputs!$C$4+B1583))*inputs!$B$4)</f>
        <v>34975.599999999999</v>
      </c>
      <c r="E1583" s="16">
        <f>MAX(0, (calculations!A1583-inputs!$C$5)*inputs!$B$5)</f>
        <v>14832</v>
      </c>
      <c r="F1583" s="19">
        <f>MAX(0,inputs!$B$13*(MIN(calculations!A1583,inputs!$C$14)-inputs!$C$13))+MAX(0,inputs!$B$14*(calculations!A1583-inputs!$C$14))</f>
        <v>7151.85</v>
      </c>
      <c r="G1583" s="22">
        <f>MAX(MIN((calculations!A1583-inputs!$B$21)/10000,100%),0) * inputs!$B$18</f>
        <v>2636.4</v>
      </c>
      <c r="H1583" s="22">
        <f>IF(AND(inputs!$B$35="YES", calculations!A1583&gt;=inputs!$B$36,calculations!A1583&lt;inputs!$B$37),inputs!$B$38*MIN(2,inputs!$B$17),0)</f>
        <v>0</v>
      </c>
      <c r="I1583" s="25">
        <f>MIN(inputs!$B$32,A1583)</f>
        <v>20000</v>
      </c>
      <c r="J1583" s="25">
        <f>inputs!$B$29*(1+inputs!$B$33)-MAX(0,inputs!$B$31*(I1583-inputs!$B$30))</f>
        <v>46486.999999999993</v>
      </c>
      <c r="K1583" s="26">
        <f t="shared" si="312"/>
        <v>20000</v>
      </c>
      <c r="L1583" s="25">
        <f>MAX(0,J1583*(1+inputs!$B$33)-MAX(0,inputs!$B$31*(K1583-inputs!$B$30)))</f>
        <v>47184.304999999986</v>
      </c>
      <c r="M1583" s="26">
        <f t="shared" si="313"/>
        <v>35344.444444444445</v>
      </c>
      <c r="N1583" s="25">
        <f>MAX(0,L1583*(1+inputs!$B$33)-MAX(0,inputs!$B$31*(M1583-inputs!$B$30)))</f>
        <v>46527.629574999977</v>
      </c>
      <c r="O1583" s="26">
        <f t="shared" si="314"/>
        <v>50688.888888888891</v>
      </c>
      <c r="P1583" s="25">
        <f>MAX(0,N1583*(1+inputs!$B$33)-MAX(0,inputs!$B$31*(O1583-inputs!$B$30)))</f>
        <v>44480.104018624967</v>
      </c>
      <c r="Q1583" s="26">
        <f t="shared" si="315"/>
        <v>66033.333333333343</v>
      </c>
      <c r="R1583" s="25">
        <f>MAX(0,P1583*(1+inputs!$B$33)-MAX(0,inputs!$B$31*(Q1583-inputs!$B$30)))</f>
        <v>41020.865578904333</v>
      </c>
      <c r="S1583" s="26">
        <f t="shared" si="316"/>
        <v>81377.777777777781</v>
      </c>
      <c r="T1583" s="25">
        <f>MAX(0,R1583*(1+inputs!$B$33)-MAX(0,inputs!$B$31*(S1583-inputs!$B$30)))</f>
        <v>36128.738562587889</v>
      </c>
      <c r="U1583" s="26">
        <f t="shared" si="317"/>
        <v>96722.222222222219</v>
      </c>
      <c r="V1583" s="25">
        <f>MAX(0,T1583*(1+inputs!$B$33)-MAX(0,inputs!$B$31*(U1583-inputs!$B$30)))</f>
        <v>29782.229641026704</v>
      </c>
      <c r="W1583" s="26">
        <f t="shared" si="318"/>
        <v>112066.66666666667</v>
      </c>
      <c r="X1583" s="25">
        <f>MAX(0,V1583*(1+inputs!$B$33)-MAX(0,inputs!$B$31*(W1583-inputs!$B$30)))</f>
        <v>21959.523085642104</v>
      </c>
      <c r="Y1583" s="26">
        <f t="shared" si="319"/>
        <v>127411.11111111111</v>
      </c>
      <c r="Z1583" s="25">
        <f>MAX(0,X1583*(1+inputs!$B$33)-MAX(0,inputs!$B$31*(Y1583-inputs!$B$30)))</f>
        <v>12638.475931926736</v>
      </c>
      <c r="AA1583" s="25">
        <f>MAX(0,Y1583*(1+inputs!$B$33)-MAX(0,inputs!$B$31*(Z1583-inputs!$B$30)))</f>
        <v>129322.27777777777</v>
      </c>
      <c r="AB1583" s="26">
        <f t="shared" si="320"/>
        <v>158100</v>
      </c>
      <c r="AC1583" s="25">
        <f>MAX(0,AA1583*(1+inputs!$B$33)-MAX(0,inputs!$B$31*(AB1583-inputs!$B$30)))</f>
        <v>118849.67194444442</v>
      </c>
      <c r="AD1583" s="26">
        <f>IF(inputs!$B$27="YES",MAX(0,inputs!$B$31*(AB1583-inputs!$B$30)),0)</f>
        <v>0</v>
      </c>
      <c r="AE1583" s="3">
        <f t="shared" si="321"/>
        <v>67136.05</v>
      </c>
      <c r="AF1583" s="1">
        <f t="shared" si="324"/>
        <v>0.47</v>
      </c>
      <c r="AG1583" s="8">
        <f t="shared" si="322"/>
        <v>90963.95</v>
      </c>
    </row>
    <row r="1584" spans="1:33" x14ac:dyDescent="0.2">
      <c r="A1584" s="11">
        <f t="shared" si="323"/>
        <v>158200</v>
      </c>
      <c r="B1584" s="15">
        <f>inputs!$C$3-MAX(0,MIN((calculations!A1584-inputs!$B$8)*0.5,inputs!$C$3))+IF(AND(inputs!$B$23="YES",A1584&lt;=inputs!$B$25),inputs!$B$24,0)</f>
        <v>0</v>
      </c>
      <c r="C1584" s="15">
        <f>MAX(0,MIN(A1584-B1584,inputs!$C$4)*inputs!$B$3)</f>
        <v>7540.2000000000007</v>
      </c>
      <c r="D1584" s="16">
        <f>MAX(0,(MIN(A1584,inputs!$C$5)-(inputs!$C$4+B1584))*inputs!$B$4)</f>
        <v>34975.599999999999</v>
      </c>
      <c r="E1584" s="16">
        <f>MAX(0, (calculations!A1584-inputs!$C$5)*inputs!$B$5)</f>
        <v>14877</v>
      </c>
      <c r="F1584" s="19">
        <f>MAX(0,inputs!$B$13*(MIN(calculations!A1584,inputs!$C$14)-inputs!$C$13))+MAX(0,inputs!$B$14*(calculations!A1584-inputs!$C$14))</f>
        <v>7153.85</v>
      </c>
      <c r="G1584" s="22">
        <f>MAX(MIN((calculations!A1584-inputs!$B$21)/10000,100%),0) * inputs!$B$18</f>
        <v>2636.4</v>
      </c>
      <c r="H1584" s="22">
        <f>IF(AND(inputs!$B$35="YES", calculations!A1584&gt;=inputs!$B$36,calculations!A1584&lt;inputs!$B$37),inputs!$B$38*MIN(2,inputs!$B$17),0)</f>
        <v>0</v>
      </c>
      <c r="I1584" s="25">
        <f>MIN(inputs!$B$32,A1584)</f>
        <v>20000</v>
      </c>
      <c r="J1584" s="25">
        <f>inputs!$B$29*(1+inputs!$B$33)-MAX(0,inputs!$B$31*(I1584-inputs!$B$30))</f>
        <v>46486.999999999993</v>
      </c>
      <c r="K1584" s="26">
        <f t="shared" si="312"/>
        <v>20000</v>
      </c>
      <c r="L1584" s="25">
        <f>MAX(0,J1584*(1+inputs!$B$33)-MAX(0,inputs!$B$31*(K1584-inputs!$B$30)))</f>
        <v>47184.304999999986</v>
      </c>
      <c r="M1584" s="26">
        <f t="shared" si="313"/>
        <v>35355.555555555555</v>
      </c>
      <c r="N1584" s="25">
        <f>MAX(0,L1584*(1+inputs!$B$33)-MAX(0,inputs!$B$31*(M1584-inputs!$B$30)))</f>
        <v>46526.629574999977</v>
      </c>
      <c r="O1584" s="26">
        <f t="shared" si="314"/>
        <v>50711.111111111109</v>
      </c>
      <c r="P1584" s="25">
        <f>MAX(0,N1584*(1+inputs!$B$33)-MAX(0,inputs!$B$31*(O1584-inputs!$B$30)))</f>
        <v>44477.089018624967</v>
      </c>
      <c r="Q1584" s="26">
        <f t="shared" si="315"/>
        <v>66066.666666666657</v>
      </c>
      <c r="R1584" s="25">
        <f>MAX(0,P1584*(1+inputs!$B$33)-MAX(0,inputs!$B$31*(Q1584-inputs!$B$30)))</f>
        <v>41014.805353904332</v>
      </c>
      <c r="S1584" s="26">
        <f t="shared" si="316"/>
        <v>81422.222222222219</v>
      </c>
      <c r="T1584" s="25">
        <f>MAX(0,R1584*(1+inputs!$B$33)-MAX(0,inputs!$B$31*(S1584-inputs!$B$30)))</f>
        <v>36118.587434212888</v>
      </c>
      <c r="U1584" s="26">
        <f t="shared" si="317"/>
        <v>96777.777777777781</v>
      </c>
      <c r="V1584" s="25">
        <f>MAX(0,T1584*(1+inputs!$B$33)-MAX(0,inputs!$B$31*(U1584-inputs!$B$30)))</f>
        <v>29766.926245726081</v>
      </c>
      <c r="W1584" s="26">
        <f t="shared" si="318"/>
        <v>112133.33333333333</v>
      </c>
      <c r="X1584" s="25">
        <f>MAX(0,V1584*(1+inputs!$B$33)-MAX(0,inputs!$B$31*(W1584-inputs!$B$30)))</f>
        <v>21937.99013941197</v>
      </c>
      <c r="Y1584" s="26">
        <f t="shared" si="319"/>
        <v>127488.88888888889</v>
      </c>
      <c r="Z1584" s="25">
        <f>MAX(0,X1584*(1+inputs!$B$33)-MAX(0,inputs!$B$31*(Y1584-inputs!$B$30)))</f>
        <v>12609.619991503148</v>
      </c>
      <c r="AA1584" s="25">
        <f>MAX(0,Y1584*(1+inputs!$B$33)-MAX(0,inputs!$B$31*(Z1584-inputs!$B$30)))</f>
        <v>129401.2222222222</v>
      </c>
      <c r="AB1584" s="26">
        <f t="shared" si="320"/>
        <v>158200</v>
      </c>
      <c r="AC1584" s="25">
        <f>MAX(0,AA1584*(1+inputs!$B$33)-MAX(0,inputs!$B$31*(AB1584-inputs!$B$30)))</f>
        <v>118920.80055555553</v>
      </c>
      <c r="AD1584" s="26">
        <f>IF(inputs!$B$27="YES",MAX(0,inputs!$B$31*(AB1584-inputs!$B$30)),0)</f>
        <v>0</v>
      </c>
      <c r="AE1584" s="3">
        <f t="shared" si="321"/>
        <v>67183.05</v>
      </c>
      <c r="AF1584" s="1">
        <f t="shared" si="324"/>
        <v>0.47</v>
      </c>
      <c r="AG1584" s="8">
        <f t="shared" si="322"/>
        <v>91016.95</v>
      </c>
    </row>
    <row r="1585" spans="1:33" x14ac:dyDescent="0.2">
      <c r="A1585" s="11">
        <f t="shared" si="323"/>
        <v>158300</v>
      </c>
      <c r="B1585" s="15">
        <f>inputs!$C$3-MAX(0,MIN((calculations!A1585-inputs!$B$8)*0.5,inputs!$C$3))+IF(AND(inputs!$B$23="YES",A1585&lt;=inputs!$B$25),inputs!$B$24,0)</f>
        <v>0</v>
      </c>
      <c r="C1585" s="15">
        <f>MAX(0,MIN(A1585-B1585,inputs!$C$4)*inputs!$B$3)</f>
        <v>7540.2000000000007</v>
      </c>
      <c r="D1585" s="16">
        <f>MAX(0,(MIN(A1585,inputs!$C$5)-(inputs!$C$4+B1585))*inputs!$B$4)</f>
        <v>34975.599999999999</v>
      </c>
      <c r="E1585" s="16">
        <f>MAX(0, (calculations!A1585-inputs!$C$5)*inputs!$B$5)</f>
        <v>14922</v>
      </c>
      <c r="F1585" s="19">
        <f>MAX(0,inputs!$B$13*(MIN(calculations!A1585,inputs!$C$14)-inputs!$C$13))+MAX(0,inputs!$B$14*(calculations!A1585-inputs!$C$14))</f>
        <v>7155.85</v>
      </c>
      <c r="G1585" s="22">
        <f>MAX(MIN((calculations!A1585-inputs!$B$21)/10000,100%),0) * inputs!$B$18</f>
        <v>2636.4</v>
      </c>
      <c r="H1585" s="22">
        <f>IF(AND(inputs!$B$35="YES", calculations!A1585&gt;=inputs!$B$36,calculations!A1585&lt;inputs!$B$37),inputs!$B$38*MIN(2,inputs!$B$17),0)</f>
        <v>0</v>
      </c>
      <c r="I1585" s="25">
        <f>MIN(inputs!$B$32,A1585)</f>
        <v>20000</v>
      </c>
      <c r="J1585" s="25">
        <f>inputs!$B$29*(1+inputs!$B$33)-MAX(0,inputs!$B$31*(I1585-inputs!$B$30))</f>
        <v>46486.999999999993</v>
      </c>
      <c r="K1585" s="26">
        <f t="shared" si="312"/>
        <v>20000</v>
      </c>
      <c r="L1585" s="25">
        <f>MAX(0,J1585*(1+inputs!$B$33)-MAX(0,inputs!$B$31*(K1585-inputs!$B$30)))</f>
        <v>47184.304999999986</v>
      </c>
      <c r="M1585" s="26">
        <f t="shared" si="313"/>
        <v>35366.666666666664</v>
      </c>
      <c r="N1585" s="25">
        <f>MAX(0,L1585*(1+inputs!$B$33)-MAX(0,inputs!$B$31*(M1585-inputs!$B$30)))</f>
        <v>46525.629574999977</v>
      </c>
      <c r="O1585" s="26">
        <f t="shared" si="314"/>
        <v>50733.333333333328</v>
      </c>
      <c r="P1585" s="25">
        <f>MAX(0,N1585*(1+inputs!$B$33)-MAX(0,inputs!$B$31*(O1585-inputs!$B$30)))</f>
        <v>44474.074018624968</v>
      </c>
      <c r="Q1585" s="26">
        <f t="shared" si="315"/>
        <v>66100</v>
      </c>
      <c r="R1585" s="25">
        <f>MAX(0,P1585*(1+inputs!$B$33)-MAX(0,inputs!$B$31*(Q1585-inputs!$B$30)))</f>
        <v>41008.745128904338</v>
      </c>
      <c r="S1585" s="26">
        <f t="shared" si="316"/>
        <v>81466.666666666657</v>
      </c>
      <c r="T1585" s="25">
        <f>MAX(0,R1585*(1+inputs!$B$33)-MAX(0,inputs!$B$31*(S1585-inputs!$B$30)))</f>
        <v>36108.436305837895</v>
      </c>
      <c r="U1585" s="26">
        <f t="shared" si="317"/>
        <v>96833.333333333328</v>
      </c>
      <c r="V1585" s="25">
        <f>MAX(0,T1585*(1+inputs!$B$33)-MAX(0,inputs!$B$31*(U1585-inputs!$B$30)))</f>
        <v>29751.622850425458</v>
      </c>
      <c r="W1585" s="26">
        <f t="shared" si="318"/>
        <v>112200</v>
      </c>
      <c r="X1585" s="25">
        <f>MAX(0,V1585*(1+inputs!$B$33)-MAX(0,inputs!$B$31*(W1585-inputs!$B$30)))</f>
        <v>21916.457193181835</v>
      </c>
      <c r="Y1585" s="26">
        <f t="shared" si="319"/>
        <v>127566.66666666667</v>
      </c>
      <c r="Z1585" s="25">
        <f>MAX(0,X1585*(1+inputs!$B$33)-MAX(0,inputs!$B$31*(Y1585-inputs!$B$30)))</f>
        <v>12580.764051079559</v>
      </c>
      <c r="AA1585" s="25">
        <f>MAX(0,Y1585*(1+inputs!$B$33)-MAX(0,inputs!$B$31*(Z1585-inputs!$B$30)))</f>
        <v>129480.16666666666</v>
      </c>
      <c r="AB1585" s="26">
        <f t="shared" si="320"/>
        <v>158300</v>
      </c>
      <c r="AC1585" s="25">
        <f>MAX(0,AA1585*(1+inputs!$B$33)-MAX(0,inputs!$B$31*(AB1585-inputs!$B$30)))</f>
        <v>118991.92916666664</v>
      </c>
      <c r="AD1585" s="26">
        <f>IF(inputs!$B$27="YES",MAX(0,inputs!$B$31*(AB1585-inputs!$B$30)),0)</f>
        <v>0</v>
      </c>
      <c r="AE1585" s="3">
        <f t="shared" si="321"/>
        <v>67230.05</v>
      </c>
      <c r="AF1585" s="1">
        <f t="shared" si="324"/>
        <v>0.47</v>
      </c>
      <c r="AG1585" s="8">
        <f t="shared" si="322"/>
        <v>91069.95</v>
      </c>
    </row>
    <row r="1586" spans="1:33" x14ac:dyDescent="0.2">
      <c r="A1586" s="11">
        <f t="shared" si="323"/>
        <v>158400</v>
      </c>
      <c r="B1586" s="15">
        <f>inputs!$C$3-MAX(0,MIN((calculations!A1586-inputs!$B$8)*0.5,inputs!$C$3))+IF(AND(inputs!$B$23="YES",A1586&lt;=inputs!$B$25),inputs!$B$24,0)</f>
        <v>0</v>
      </c>
      <c r="C1586" s="15">
        <f>MAX(0,MIN(A1586-B1586,inputs!$C$4)*inputs!$B$3)</f>
        <v>7540.2000000000007</v>
      </c>
      <c r="D1586" s="16">
        <f>MAX(0,(MIN(A1586,inputs!$C$5)-(inputs!$C$4+B1586))*inputs!$B$4)</f>
        <v>34975.599999999999</v>
      </c>
      <c r="E1586" s="16">
        <f>MAX(0, (calculations!A1586-inputs!$C$5)*inputs!$B$5)</f>
        <v>14967</v>
      </c>
      <c r="F1586" s="19">
        <f>MAX(0,inputs!$B$13*(MIN(calculations!A1586,inputs!$C$14)-inputs!$C$13))+MAX(0,inputs!$B$14*(calculations!A1586-inputs!$C$14))</f>
        <v>7157.85</v>
      </c>
      <c r="G1586" s="22">
        <f>MAX(MIN((calculations!A1586-inputs!$B$21)/10000,100%),0) * inputs!$B$18</f>
        <v>2636.4</v>
      </c>
      <c r="H1586" s="22">
        <f>IF(AND(inputs!$B$35="YES", calculations!A1586&gt;=inputs!$B$36,calculations!A1586&lt;inputs!$B$37),inputs!$B$38*MIN(2,inputs!$B$17),0)</f>
        <v>0</v>
      </c>
      <c r="I1586" s="25">
        <f>MIN(inputs!$B$32,A1586)</f>
        <v>20000</v>
      </c>
      <c r="J1586" s="25">
        <f>inputs!$B$29*(1+inputs!$B$33)-MAX(0,inputs!$B$31*(I1586-inputs!$B$30))</f>
        <v>46486.999999999993</v>
      </c>
      <c r="K1586" s="26">
        <f t="shared" si="312"/>
        <v>20000</v>
      </c>
      <c r="L1586" s="25">
        <f>MAX(0,J1586*(1+inputs!$B$33)-MAX(0,inputs!$B$31*(K1586-inputs!$B$30)))</f>
        <v>47184.304999999986</v>
      </c>
      <c r="M1586" s="26">
        <f t="shared" si="313"/>
        <v>35377.777777777781</v>
      </c>
      <c r="N1586" s="25">
        <f>MAX(0,L1586*(1+inputs!$B$33)-MAX(0,inputs!$B$31*(M1586-inputs!$B$30)))</f>
        <v>46524.629574999977</v>
      </c>
      <c r="O1586" s="26">
        <f t="shared" si="314"/>
        <v>50755.555555555555</v>
      </c>
      <c r="P1586" s="25">
        <f>MAX(0,N1586*(1+inputs!$B$33)-MAX(0,inputs!$B$31*(O1586-inputs!$B$30)))</f>
        <v>44471.059018624968</v>
      </c>
      <c r="Q1586" s="26">
        <f t="shared" si="315"/>
        <v>66133.333333333343</v>
      </c>
      <c r="R1586" s="25">
        <f>MAX(0,P1586*(1+inputs!$B$33)-MAX(0,inputs!$B$31*(Q1586-inputs!$B$30)))</f>
        <v>41002.684903904337</v>
      </c>
      <c r="S1586" s="26">
        <f t="shared" si="316"/>
        <v>81511.111111111109</v>
      </c>
      <c r="T1586" s="25">
        <f>MAX(0,R1586*(1+inputs!$B$33)-MAX(0,inputs!$B$31*(S1586-inputs!$B$30)))</f>
        <v>36098.285177462894</v>
      </c>
      <c r="U1586" s="26">
        <f t="shared" si="317"/>
        <v>96888.888888888891</v>
      </c>
      <c r="V1586" s="25">
        <f>MAX(0,T1586*(1+inputs!$B$33)-MAX(0,inputs!$B$31*(U1586-inputs!$B$30)))</f>
        <v>29736.319455124834</v>
      </c>
      <c r="W1586" s="26">
        <f t="shared" si="318"/>
        <v>112266.66666666667</v>
      </c>
      <c r="X1586" s="25">
        <f>MAX(0,V1586*(1+inputs!$B$33)-MAX(0,inputs!$B$31*(W1586-inputs!$B$30)))</f>
        <v>21894.924246951705</v>
      </c>
      <c r="Y1586" s="26">
        <f t="shared" si="319"/>
        <v>127644.44444444444</v>
      </c>
      <c r="Z1586" s="25">
        <f>MAX(0,X1586*(1+inputs!$B$33)-MAX(0,inputs!$B$31*(Y1586-inputs!$B$30)))</f>
        <v>12551.908110655979</v>
      </c>
      <c r="AA1586" s="25">
        <f>MAX(0,Y1586*(1+inputs!$B$33)-MAX(0,inputs!$B$31*(Z1586-inputs!$B$30)))</f>
        <v>129559.11111111109</v>
      </c>
      <c r="AB1586" s="26">
        <f t="shared" si="320"/>
        <v>158400</v>
      </c>
      <c r="AC1586" s="25">
        <f>MAX(0,AA1586*(1+inputs!$B$33)-MAX(0,inputs!$B$31*(AB1586-inputs!$B$30)))</f>
        <v>119063.05777777775</v>
      </c>
      <c r="AD1586" s="26">
        <f>IF(inputs!$B$27="YES",MAX(0,inputs!$B$31*(AB1586-inputs!$B$30)),0)</f>
        <v>0</v>
      </c>
      <c r="AE1586" s="3">
        <f t="shared" si="321"/>
        <v>67277.05</v>
      </c>
      <c r="AF1586" s="1">
        <f t="shared" si="324"/>
        <v>0.47</v>
      </c>
      <c r="AG1586" s="8">
        <f t="shared" si="322"/>
        <v>91122.95</v>
      </c>
    </row>
    <row r="1587" spans="1:33" x14ac:dyDescent="0.2">
      <c r="A1587" s="11">
        <f t="shared" si="323"/>
        <v>158500</v>
      </c>
      <c r="B1587" s="15">
        <f>inputs!$C$3-MAX(0,MIN((calculations!A1587-inputs!$B$8)*0.5,inputs!$C$3))+IF(AND(inputs!$B$23="YES",A1587&lt;=inputs!$B$25),inputs!$B$24,0)</f>
        <v>0</v>
      </c>
      <c r="C1587" s="15">
        <f>MAX(0,MIN(A1587-B1587,inputs!$C$4)*inputs!$B$3)</f>
        <v>7540.2000000000007</v>
      </c>
      <c r="D1587" s="16">
        <f>MAX(0,(MIN(A1587,inputs!$C$5)-(inputs!$C$4+B1587))*inputs!$B$4)</f>
        <v>34975.599999999999</v>
      </c>
      <c r="E1587" s="16">
        <f>MAX(0, (calculations!A1587-inputs!$C$5)*inputs!$B$5)</f>
        <v>15012</v>
      </c>
      <c r="F1587" s="19">
        <f>MAX(0,inputs!$B$13*(MIN(calculations!A1587,inputs!$C$14)-inputs!$C$13))+MAX(0,inputs!$B$14*(calculations!A1587-inputs!$C$14))</f>
        <v>7159.85</v>
      </c>
      <c r="G1587" s="22">
        <f>MAX(MIN((calculations!A1587-inputs!$B$21)/10000,100%),0) * inputs!$B$18</f>
        <v>2636.4</v>
      </c>
      <c r="H1587" s="22">
        <f>IF(AND(inputs!$B$35="YES", calculations!A1587&gt;=inputs!$B$36,calculations!A1587&lt;inputs!$B$37),inputs!$B$38*MIN(2,inputs!$B$17),0)</f>
        <v>0</v>
      </c>
      <c r="I1587" s="25">
        <f>MIN(inputs!$B$32,A1587)</f>
        <v>20000</v>
      </c>
      <c r="J1587" s="25">
        <f>inputs!$B$29*(1+inputs!$B$33)-MAX(0,inputs!$B$31*(I1587-inputs!$B$30))</f>
        <v>46486.999999999993</v>
      </c>
      <c r="K1587" s="26">
        <f t="shared" si="312"/>
        <v>20000</v>
      </c>
      <c r="L1587" s="25">
        <f>MAX(0,J1587*(1+inputs!$B$33)-MAX(0,inputs!$B$31*(K1587-inputs!$B$30)))</f>
        <v>47184.304999999986</v>
      </c>
      <c r="M1587" s="26">
        <f t="shared" si="313"/>
        <v>35388.888888888891</v>
      </c>
      <c r="N1587" s="25">
        <f>MAX(0,L1587*(1+inputs!$B$33)-MAX(0,inputs!$B$31*(M1587-inputs!$B$30)))</f>
        <v>46523.629574999977</v>
      </c>
      <c r="O1587" s="26">
        <f t="shared" si="314"/>
        <v>50777.777777777781</v>
      </c>
      <c r="P1587" s="25">
        <f>MAX(0,N1587*(1+inputs!$B$33)-MAX(0,inputs!$B$31*(O1587-inputs!$B$30)))</f>
        <v>44468.044018624969</v>
      </c>
      <c r="Q1587" s="26">
        <f t="shared" si="315"/>
        <v>66166.666666666657</v>
      </c>
      <c r="R1587" s="25">
        <f>MAX(0,P1587*(1+inputs!$B$33)-MAX(0,inputs!$B$31*(Q1587-inputs!$B$30)))</f>
        <v>40996.624678904336</v>
      </c>
      <c r="S1587" s="26">
        <f t="shared" si="316"/>
        <v>81555.555555555562</v>
      </c>
      <c r="T1587" s="25">
        <f>MAX(0,R1587*(1+inputs!$B$33)-MAX(0,inputs!$B$31*(S1587-inputs!$B$30)))</f>
        <v>36088.134049087894</v>
      </c>
      <c r="U1587" s="26">
        <f t="shared" si="317"/>
        <v>96944.444444444438</v>
      </c>
      <c r="V1587" s="25">
        <f>MAX(0,T1587*(1+inputs!$B$33)-MAX(0,inputs!$B$31*(U1587-inputs!$B$30)))</f>
        <v>29721.016059824211</v>
      </c>
      <c r="W1587" s="26">
        <f t="shared" si="318"/>
        <v>112333.33333333333</v>
      </c>
      <c r="X1587" s="25">
        <f>MAX(0,V1587*(1+inputs!$B$33)-MAX(0,inputs!$B$31*(W1587-inputs!$B$30)))</f>
        <v>21873.391300721574</v>
      </c>
      <c r="Y1587" s="26">
        <f t="shared" si="319"/>
        <v>127722.22222222222</v>
      </c>
      <c r="Z1587" s="25">
        <f>MAX(0,X1587*(1+inputs!$B$33)-MAX(0,inputs!$B$31*(Y1587-inputs!$B$30)))</f>
        <v>12523.052170232397</v>
      </c>
      <c r="AA1587" s="25">
        <f>MAX(0,Y1587*(1+inputs!$B$33)-MAX(0,inputs!$B$31*(Z1587-inputs!$B$30)))</f>
        <v>129638.05555555553</v>
      </c>
      <c r="AB1587" s="26">
        <f t="shared" si="320"/>
        <v>158500</v>
      </c>
      <c r="AC1587" s="25">
        <f>MAX(0,AA1587*(1+inputs!$B$33)-MAX(0,inputs!$B$31*(AB1587-inputs!$B$30)))</f>
        <v>119134.18638888886</v>
      </c>
      <c r="AD1587" s="26">
        <f>IF(inputs!$B$27="YES",MAX(0,inputs!$B$31*(AB1587-inputs!$B$30)),0)</f>
        <v>0</v>
      </c>
      <c r="AE1587" s="3">
        <f t="shared" si="321"/>
        <v>67324.05</v>
      </c>
      <c r="AF1587" s="1">
        <f t="shared" si="324"/>
        <v>0.47</v>
      </c>
      <c r="AG1587" s="8">
        <f t="shared" si="322"/>
        <v>91175.95</v>
      </c>
    </row>
    <row r="1588" spans="1:33" x14ac:dyDescent="0.2">
      <c r="A1588" s="11">
        <f t="shared" si="323"/>
        <v>158600</v>
      </c>
      <c r="B1588" s="15">
        <f>inputs!$C$3-MAX(0,MIN((calculations!A1588-inputs!$B$8)*0.5,inputs!$C$3))+IF(AND(inputs!$B$23="YES",A1588&lt;=inputs!$B$25),inputs!$B$24,0)</f>
        <v>0</v>
      </c>
      <c r="C1588" s="15">
        <f>MAX(0,MIN(A1588-B1588,inputs!$C$4)*inputs!$B$3)</f>
        <v>7540.2000000000007</v>
      </c>
      <c r="D1588" s="16">
        <f>MAX(0,(MIN(A1588,inputs!$C$5)-(inputs!$C$4+B1588))*inputs!$B$4)</f>
        <v>34975.599999999999</v>
      </c>
      <c r="E1588" s="16">
        <f>MAX(0, (calculations!A1588-inputs!$C$5)*inputs!$B$5)</f>
        <v>15057</v>
      </c>
      <c r="F1588" s="19">
        <f>MAX(0,inputs!$B$13*(MIN(calculations!A1588,inputs!$C$14)-inputs!$C$13))+MAX(0,inputs!$B$14*(calculations!A1588-inputs!$C$14))</f>
        <v>7161.85</v>
      </c>
      <c r="G1588" s="22">
        <f>MAX(MIN((calculations!A1588-inputs!$B$21)/10000,100%),0) * inputs!$B$18</f>
        <v>2636.4</v>
      </c>
      <c r="H1588" s="22">
        <f>IF(AND(inputs!$B$35="YES", calculations!A1588&gt;=inputs!$B$36,calculations!A1588&lt;inputs!$B$37),inputs!$B$38*MIN(2,inputs!$B$17),0)</f>
        <v>0</v>
      </c>
      <c r="I1588" s="25">
        <f>MIN(inputs!$B$32,A1588)</f>
        <v>20000</v>
      </c>
      <c r="J1588" s="25">
        <f>inputs!$B$29*(1+inputs!$B$33)-MAX(0,inputs!$B$31*(I1588-inputs!$B$30))</f>
        <v>46486.999999999993</v>
      </c>
      <c r="K1588" s="26">
        <f t="shared" si="312"/>
        <v>20000</v>
      </c>
      <c r="L1588" s="25">
        <f>MAX(0,J1588*(1+inputs!$B$33)-MAX(0,inputs!$B$31*(K1588-inputs!$B$30)))</f>
        <v>47184.304999999986</v>
      </c>
      <c r="M1588" s="26">
        <f t="shared" si="313"/>
        <v>35400</v>
      </c>
      <c r="N1588" s="25">
        <f>MAX(0,L1588*(1+inputs!$B$33)-MAX(0,inputs!$B$31*(M1588-inputs!$B$30)))</f>
        <v>46522.629574999977</v>
      </c>
      <c r="O1588" s="26">
        <f t="shared" si="314"/>
        <v>50800</v>
      </c>
      <c r="P1588" s="25">
        <f>MAX(0,N1588*(1+inputs!$B$33)-MAX(0,inputs!$B$31*(O1588-inputs!$B$30)))</f>
        <v>44465.029018624969</v>
      </c>
      <c r="Q1588" s="26">
        <f t="shared" si="315"/>
        <v>66200</v>
      </c>
      <c r="R1588" s="25">
        <f>MAX(0,P1588*(1+inputs!$B$33)-MAX(0,inputs!$B$31*(Q1588-inputs!$B$30)))</f>
        <v>40990.564453904335</v>
      </c>
      <c r="S1588" s="26">
        <f t="shared" si="316"/>
        <v>81600</v>
      </c>
      <c r="T1588" s="25">
        <f>MAX(0,R1588*(1+inputs!$B$33)-MAX(0,inputs!$B$31*(S1588-inputs!$B$30)))</f>
        <v>36077.982920712893</v>
      </c>
      <c r="U1588" s="26">
        <f t="shared" si="317"/>
        <v>97000</v>
      </c>
      <c r="V1588" s="25">
        <f>MAX(0,T1588*(1+inputs!$B$33)-MAX(0,inputs!$B$31*(U1588-inputs!$B$30)))</f>
        <v>29705.712664523588</v>
      </c>
      <c r="W1588" s="26">
        <f t="shared" si="318"/>
        <v>112400</v>
      </c>
      <c r="X1588" s="25">
        <f>MAX(0,V1588*(1+inputs!$B$33)-MAX(0,inputs!$B$31*(W1588-inputs!$B$30)))</f>
        <v>21851.858354491436</v>
      </c>
      <c r="Y1588" s="26">
        <f t="shared" si="319"/>
        <v>127800</v>
      </c>
      <c r="Z1588" s="25">
        <f>MAX(0,X1588*(1+inputs!$B$33)-MAX(0,inputs!$B$31*(Y1588-inputs!$B$30)))</f>
        <v>12494.196229808806</v>
      </c>
      <c r="AA1588" s="25">
        <f>MAX(0,Y1588*(1+inputs!$B$33)-MAX(0,inputs!$B$31*(Z1588-inputs!$B$30)))</f>
        <v>129716.99999999999</v>
      </c>
      <c r="AB1588" s="26">
        <f t="shared" si="320"/>
        <v>158600</v>
      </c>
      <c r="AC1588" s="25">
        <f>MAX(0,AA1588*(1+inputs!$B$33)-MAX(0,inputs!$B$31*(AB1588-inputs!$B$30)))</f>
        <v>119205.31499999997</v>
      </c>
      <c r="AD1588" s="26">
        <f>IF(inputs!$B$27="YES",MAX(0,inputs!$B$31*(AB1588-inputs!$B$30)),0)</f>
        <v>0</v>
      </c>
      <c r="AE1588" s="3">
        <f t="shared" si="321"/>
        <v>67371.05</v>
      </c>
      <c r="AF1588" s="1">
        <f t="shared" si="324"/>
        <v>0.47</v>
      </c>
      <c r="AG1588" s="8">
        <f t="shared" si="322"/>
        <v>91228.95</v>
      </c>
    </row>
    <row r="1589" spans="1:33" x14ac:dyDescent="0.2">
      <c r="A1589" s="11">
        <f t="shared" si="323"/>
        <v>158700</v>
      </c>
      <c r="B1589" s="15">
        <f>inputs!$C$3-MAX(0,MIN((calculations!A1589-inputs!$B$8)*0.5,inputs!$C$3))+IF(AND(inputs!$B$23="YES",A1589&lt;=inputs!$B$25),inputs!$B$24,0)</f>
        <v>0</v>
      </c>
      <c r="C1589" s="15">
        <f>MAX(0,MIN(A1589-B1589,inputs!$C$4)*inputs!$B$3)</f>
        <v>7540.2000000000007</v>
      </c>
      <c r="D1589" s="16">
        <f>MAX(0,(MIN(A1589,inputs!$C$5)-(inputs!$C$4+B1589))*inputs!$B$4)</f>
        <v>34975.599999999999</v>
      </c>
      <c r="E1589" s="16">
        <f>MAX(0, (calculations!A1589-inputs!$C$5)*inputs!$B$5)</f>
        <v>15102</v>
      </c>
      <c r="F1589" s="19">
        <f>MAX(0,inputs!$B$13*(MIN(calculations!A1589,inputs!$C$14)-inputs!$C$13))+MAX(0,inputs!$B$14*(calculations!A1589-inputs!$C$14))</f>
        <v>7163.85</v>
      </c>
      <c r="G1589" s="22">
        <f>MAX(MIN((calculations!A1589-inputs!$B$21)/10000,100%),0) * inputs!$B$18</f>
        <v>2636.4</v>
      </c>
      <c r="H1589" s="22">
        <f>IF(AND(inputs!$B$35="YES", calculations!A1589&gt;=inputs!$B$36,calculations!A1589&lt;inputs!$B$37),inputs!$B$38*MIN(2,inputs!$B$17),0)</f>
        <v>0</v>
      </c>
      <c r="I1589" s="25">
        <f>MIN(inputs!$B$32,A1589)</f>
        <v>20000</v>
      </c>
      <c r="J1589" s="25">
        <f>inputs!$B$29*(1+inputs!$B$33)-MAX(0,inputs!$B$31*(I1589-inputs!$B$30))</f>
        <v>46486.999999999993</v>
      </c>
      <c r="K1589" s="26">
        <f t="shared" si="312"/>
        <v>20000</v>
      </c>
      <c r="L1589" s="25">
        <f>MAX(0,J1589*(1+inputs!$B$33)-MAX(0,inputs!$B$31*(K1589-inputs!$B$30)))</f>
        <v>47184.304999999986</v>
      </c>
      <c r="M1589" s="26">
        <f t="shared" si="313"/>
        <v>35411.111111111109</v>
      </c>
      <c r="N1589" s="25">
        <f>MAX(0,L1589*(1+inputs!$B$33)-MAX(0,inputs!$B$31*(M1589-inputs!$B$30)))</f>
        <v>46521.629574999977</v>
      </c>
      <c r="O1589" s="26">
        <f t="shared" si="314"/>
        <v>50822.222222222219</v>
      </c>
      <c r="P1589" s="25">
        <f>MAX(0,N1589*(1+inputs!$B$33)-MAX(0,inputs!$B$31*(O1589-inputs!$B$30)))</f>
        <v>44462.01401862497</v>
      </c>
      <c r="Q1589" s="26">
        <f t="shared" si="315"/>
        <v>66233.333333333343</v>
      </c>
      <c r="R1589" s="25">
        <f>MAX(0,P1589*(1+inputs!$B$33)-MAX(0,inputs!$B$31*(Q1589-inputs!$B$30)))</f>
        <v>40984.504228904341</v>
      </c>
      <c r="S1589" s="26">
        <f t="shared" si="316"/>
        <v>81644.444444444438</v>
      </c>
      <c r="T1589" s="25">
        <f>MAX(0,R1589*(1+inputs!$B$33)-MAX(0,inputs!$B$31*(S1589-inputs!$B$30)))</f>
        <v>36067.8317923379</v>
      </c>
      <c r="U1589" s="26">
        <f t="shared" si="317"/>
        <v>97055.555555555562</v>
      </c>
      <c r="V1589" s="25">
        <f>MAX(0,T1589*(1+inputs!$B$33)-MAX(0,inputs!$B$31*(U1589-inputs!$B$30)))</f>
        <v>29690.409269222961</v>
      </c>
      <c r="W1589" s="26">
        <f t="shared" si="318"/>
        <v>112466.66666666667</v>
      </c>
      <c r="X1589" s="25">
        <f>MAX(0,V1589*(1+inputs!$B$33)-MAX(0,inputs!$B$31*(W1589-inputs!$B$30)))</f>
        <v>21830.325408261298</v>
      </c>
      <c r="Y1589" s="26">
        <f t="shared" si="319"/>
        <v>127877.77777777778</v>
      </c>
      <c r="Z1589" s="25">
        <f>MAX(0,X1589*(1+inputs!$B$33)-MAX(0,inputs!$B$31*(Y1589-inputs!$B$30)))</f>
        <v>12465.340289385216</v>
      </c>
      <c r="AA1589" s="25">
        <f>MAX(0,Y1589*(1+inputs!$B$33)-MAX(0,inputs!$B$31*(Z1589-inputs!$B$30)))</f>
        <v>129795.94444444444</v>
      </c>
      <c r="AB1589" s="26">
        <f t="shared" si="320"/>
        <v>158700</v>
      </c>
      <c r="AC1589" s="25">
        <f>MAX(0,AA1589*(1+inputs!$B$33)-MAX(0,inputs!$B$31*(AB1589-inputs!$B$30)))</f>
        <v>119276.44361111108</v>
      </c>
      <c r="AD1589" s="26">
        <f>IF(inputs!$B$27="YES",MAX(0,inputs!$B$31*(AB1589-inputs!$B$30)),0)</f>
        <v>0</v>
      </c>
      <c r="AE1589" s="3">
        <f t="shared" si="321"/>
        <v>67418.05</v>
      </c>
      <c r="AF1589" s="1">
        <f t="shared" si="324"/>
        <v>0.47</v>
      </c>
      <c r="AG1589" s="8">
        <f t="shared" si="322"/>
        <v>91281.95</v>
      </c>
    </row>
    <row r="1590" spans="1:33" x14ac:dyDescent="0.2">
      <c r="A1590" s="11">
        <f t="shared" si="323"/>
        <v>158800</v>
      </c>
      <c r="B1590" s="15">
        <f>inputs!$C$3-MAX(0,MIN((calculations!A1590-inputs!$B$8)*0.5,inputs!$C$3))+IF(AND(inputs!$B$23="YES",A1590&lt;=inputs!$B$25),inputs!$B$24,0)</f>
        <v>0</v>
      </c>
      <c r="C1590" s="15">
        <f>MAX(0,MIN(A1590-B1590,inputs!$C$4)*inputs!$B$3)</f>
        <v>7540.2000000000007</v>
      </c>
      <c r="D1590" s="16">
        <f>MAX(0,(MIN(A1590,inputs!$C$5)-(inputs!$C$4+B1590))*inputs!$B$4)</f>
        <v>34975.599999999999</v>
      </c>
      <c r="E1590" s="16">
        <f>MAX(0, (calculations!A1590-inputs!$C$5)*inputs!$B$5)</f>
        <v>15147</v>
      </c>
      <c r="F1590" s="19">
        <f>MAX(0,inputs!$B$13*(MIN(calculations!A1590,inputs!$C$14)-inputs!$C$13))+MAX(0,inputs!$B$14*(calculations!A1590-inputs!$C$14))</f>
        <v>7165.85</v>
      </c>
      <c r="G1590" s="22">
        <f>MAX(MIN((calculations!A1590-inputs!$B$21)/10000,100%),0) * inputs!$B$18</f>
        <v>2636.4</v>
      </c>
      <c r="H1590" s="22">
        <f>IF(AND(inputs!$B$35="YES", calculations!A1590&gt;=inputs!$B$36,calculations!A1590&lt;inputs!$B$37),inputs!$B$38*MIN(2,inputs!$B$17),0)</f>
        <v>0</v>
      </c>
      <c r="I1590" s="25">
        <f>MIN(inputs!$B$32,A1590)</f>
        <v>20000</v>
      </c>
      <c r="J1590" s="25">
        <f>inputs!$B$29*(1+inputs!$B$33)-MAX(0,inputs!$B$31*(I1590-inputs!$B$30))</f>
        <v>46486.999999999993</v>
      </c>
      <c r="K1590" s="26">
        <f t="shared" si="312"/>
        <v>20000</v>
      </c>
      <c r="L1590" s="25">
        <f>MAX(0,J1590*(1+inputs!$B$33)-MAX(0,inputs!$B$31*(K1590-inputs!$B$30)))</f>
        <v>47184.304999999986</v>
      </c>
      <c r="M1590" s="26">
        <f t="shared" si="313"/>
        <v>35422.222222222219</v>
      </c>
      <c r="N1590" s="25">
        <f>MAX(0,L1590*(1+inputs!$B$33)-MAX(0,inputs!$B$31*(M1590-inputs!$B$30)))</f>
        <v>46520.629574999977</v>
      </c>
      <c r="O1590" s="26">
        <f t="shared" si="314"/>
        <v>50844.444444444445</v>
      </c>
      <c r="P1590" s="25">
        <f>MAX(0,N1590*(1+inputs!$B$33)-MAX(0,inputs!$B$31*(O1590-inputs!$B$30)))</f>
        <v>44458.999018624971</v>
      </c>
      <c r="Q1590" s="26">
        <f t="shared" si="315"/>
        <v>66266.666666666657</v>
      </c>
      <c r="R1590" s="25">
        <f>MAX(0,P1590*(1+inputs!$B$33)-MAX(0,inputs!$B$31*(Q1590-inputs!$B$30)))</f>
        <v>40978.44400390434</v>
      </c>
      <c r="S1590" s="26">
        <f t="shared" si="316"/>
        <v>81688.888888888891</v>
      </c>
      <c r="T1590" s="25">
        <f>MAX(0,R1590*(1+inputs!$B$33)-MAX(0,inputs!$B$31*(S1590-inputs!$B$30)))</f>
        <v>36057.680663962899</v>
      </c>
      <c r="U1590" s="26">
        <f t="shared" si="317"/>
        <v>97111.111111111109</v>
      </c>
      <c r="V1590" s="25">
        <f>MAX(0,T1590*(1+inputs!$B$33)-MAX(0,inputs!$B$31*(U1590-inputs!$B$30)))</f>
        <v>29675.105873922341</v>
      </c>
      <c r="W1590" s="26">
        <f t="shared" si="318"/>
        <v>112533.33333333333</v>
      </c>
      <c r="X1590" s="25">
        <f>MAX(0,V1590*(1+inputs!$B$33)-MAX(0,inputs!$B$31*(W1590-inputs!$B$30)))</f>
        <v>21808.792462031175</v>
      </c>
      <c r="Y1590" s="26">
        <f t="shared" si="319"/>
        <v>127955.55555555556</v>
      </c>
      <c r="Z1590" s="25">
        <f>MAX(0,X1590*(1+inputs!$B$33)-MAX(0,inputs!$B$31*(Y1590-inputs!$B$30)))</f>
        <v>12436.484348961641</v>
      </c>
      <c r="AA1590" s="25">
        <f>MAX(0,Y1590*(1+inputs!$B$33)-MAX(0,inputs!$B$31*(Z1590-inputs!$B$30)))</f>
        <v>129874.88888888888</v>
      </c>
      <c r="AB1590" s="26">
        <f t="shared" si="320"/>
        <v>158800</v>
      </c>
      <c r="AC1590" s="25">
        <f>MAX(0,AA1590*(1+inputs!$B$33)-MAX(0,inputs!$B$31*(AB1590-inputs!$B$30)))</f>
        <v>119347.5722222222</v>
      </c>
      <c r="AD1590" s="26">
        <f>IF(inputs!$B$27="YES",MAX(0,inputs!$B$31*(AB1590-inputs!$B$30)),0)</f>
        <v>0</v>
      </c>
      <c r="AE1590" s="3">
        <f t="shared" si="321"/>
        <v>67465.05</v>
      </c>
      <c r="AF1590" s="1">
        <f t="shared" si="324"/>
        <v>0.47</v>
      </c>
      <c r="AG1590" s="8">
        <f t="shared" si="322"/>
        <v>91334.95</v>
      </c>
    </row>
    <row r="1591" spans="1:33" x14ac:dyDescent="0.2">
      <c r="A1591" s="11">
        <f t="shared" si="323"/>
        <v>158900</v>
      </c>
      <c r="B1591" s="15">
        <f>inputs!$C$3-MAX(0,MIN((calculations!A1591-inputs!$B$8)*0.5,inputs!$C$3))+IF(AND(inputs!$B$23="YES",A1591&lt;=inputs!$B$25),inputs!$B$24,0)</f>
        <v>0</v>
      </c>
      <c r="C1591" s="15">
        <f>MAX(0,MIN(A1591-B1591,inputs!$C$4)*inputs!$B$3)</f>
        <v>7540.2000000000007</v>
      </c>
      <c r="D1591" s="16">
        <f>MAX(0,(MIN(A1591,inputs!$C$5)-(inputs!$C$4+B1591))*inputs!$B$4)</f>
        <v>34975.599999999999</v>
      </c>
      <c r="E1591" s="16">
        <f>MAX(0, (calculations!A1591-inputs!$C$5)*inputs!$B$5)</f>
        <v>15192</v>
      </c>
      <c r="F1591" s="19">
        <f>MAX(0,inputs!$B$13*(MIN(calculations!A1591,inputs!$C$14)-inputs!$C$13))+MAX(0,inputs!$B$14*(calculations!A1591-inputs!$C$14))</f>
        <v>7167.85</v>
      </c>
      <c r="G1591" s="22">
        <f>MAX(MIN((calculations!A1591-inputs!$B$21)/10000,100%),0) * inputs!$B$18</f>
        <v>2636.4</v>
      </c>
      <c r="H1591" s="22">
        <f>IF(AND(inputs!$B$35="YES", calculations!A1591&gt;=inputs!$B$36,calculations!A1591&lt;inputs!$B$37),inputs!$B$38*MIN(2,inputs!$B$17),0)</f>
        <v>0</v>
      </c>
      <c r="I1591" s="25">
        <f>MIN(inputs!$B$32,A1591)</f>
        <v>20000</v>
      </c>
      <c r="J1591" s="25">
        <f>inputs!$B$29*(1+inputs!$B$33)-MAX(0,inputs!$B$31*(I1591-inputs!$B$30))</f>
        <v>46486.999999999993</v>
      </c>
      <c r="K1591" s="26">
        <f t="shared" si="312"/>
        <v>20000</v>
      </c>
      <c r="L1591" s="25">
        <f>MAX(0,J1591*(1+inputs!$B$33)-MAX(0,inputs!$B$31*(K1591-inputs!$B$30)))</f>
        <v>47184.304999999986</v>
      </c>
      <c r="M1591" s="26">
        <f t="shared" si="313"/>
        <v>35433.333333333336</v>
      </c>
      <c r="N1591" s="25">
        <f>MAX(0,L1591*(1+inputs!$B$33)-MAX(0,inputs!$B$31*(M1591-inputs!$B$30)))</f>
        <v>46519.629574999977</v>
      </c>
      <c r="O1591" s="26">
        <f t="shared" si="314"/>
        <v>50866.666666666672</v>
      </c>
      <c r="P1591" s="25">
        <f>MAX(0,N1591*(1+inputs!$B$33)-MAX(0,inputs!$B$31*(O1591-inputs!$B$30)))</f>
        <v>44455.984018624971</v>
      </c>
      <c r="Q1591" s="26">
        <f t="shared" si="315"/>
        <v>66300</v>
      </c>
      <c r="R1591" s="25">
        <f>MAX(0,P1591*(1+inputs!$B$33)-MAX(0,inputs!$B$31*(Q1591-inputs!$B$30)))</f>
        <v>40972.383778904339</v>
      </c>
      <c r="S1591" s="26">
        <f t="shared" si="316"/>
        <v>81733.333333333343</v>
      </c>
      <c r="T1591" s="25">
        <f>MAX(0,R1591*(1+inputs!$B$33)-MAX(0,inputs!$B$31*(S1591-inputs!$B$30)))</f>
        <v>36047.529535587899</v>
      </c>
      <c r="U1591" s="26">
        <f t="shared" si="317"/>
        <v>97166.666666666672</v>
      </c>
      <c r="V1591" s="25">
        <f>MAX(0,T1591*(1+inputs!$B$33)-MAX(0,inputs!$B$31*(U1591-inputs!$B$30)))</f>
        <v>29659.802478621714</v>
      </c>
      <c r="W1591" s="26">
        <f t="shared" si="318"/>
        <v>112600</v>
      </c>
      <c r="X1591" s="25">
        <f>MAX(0,V1591*(1+inputs!$B$33)-MAX(0,inputs!$B$31*(W1591-inputs!$B$30)))</f>
        <v>21787.259515801037</v>
      </c>
      <c r="Y1591" s="26">
        <f t="shared" si="319"/>
        <v>128033.33333333333</v>
      </c>
      <c r="Z1591" s="25">
        <f>MAX(0,X1591*(1+inputs!$B$33)-MAX(0,inputs!$B$31*(Y1591-inputs!$B$30)))</f>
        <v>12407.62840853805</v>
      </c>
      <c r="AA1591" s="25">
        <f>MAX(0,Y1591*(1+inputs!$B$33)-MAX(0,inputs!$B$31*(Z1591-inputs!$B$30)))</f>
        <v>129953.83333333331</v>
      </c>
      <c r="AB1591" s="26">
        <f t="shared" si="320"/>
        <v>158900</v>
      </c>
      <c r="AC1591" s="25">
        <f>MAX(0,AA1591*(1+inputs!$B$33)-MAX(0,inputs!$B$31*(AB1591-inputs!$B$30)))</f>
        <v>119418.70083333331</v>
      </c>
      <c r="AD1591" s="26">
        <f>IF(inputs!$B$27="YES",MAX(0,inputs!$B$31*(AB1591-inputs!$B$30)),0)</f>
        <v>0</v>
      </c>
      <c r="AE1591" s="3">
        <f t="shared" si="321"/>
        <v>67512.05</v>
      </c>
      <c r="AF1591" s="1">
        <f t="shared" si="324"/>
        <v>0.47</v>
      </c>
      <c r="AG1591" s="8">
        <f t="shared" si="322"/>
        <v>91387.95</v>
      </c>
    </row>
    <row r="1592" spans="1:33" x14ac:dyDescent="0.2">
      <c r="A1592" s="11">
        <f t="shared" si="323"/>
        <v>159000</v>
      </c>
      <c r="B1592" s="15">
        <f>inputs!$C$3-MAX(0,MIN((calculations!A1592-inputs!$B$8)*0.5,inputs!$C$3))+IF(AND(inputs!$B$23="YES",A1592&lt;=inputs!$B$25),inputs!$B$24,0)</f>
        <v>0</v>
      </c>
      <c r="C1592" s="15">
        <f>MAX(0,MIN(A1592-B1592,inputs!$C$4)*inputs!$B$3)</f>
        <v>7540.2000000000007</v>
      </c>
      <c r="D1592" s="16">
        <f>MAX(0,(MIN(A1592,inputs!$C$5)-(inputs!$C$4+B1592))*inputs!$B$4)</f>
        <v>34975.599999999999</v>
      </c>
      <c r="E1592" s="16">
        <f>MAX(0, (calculations!A1592-inputs!$C$5)*inputs!$B$5)</f>
        <v>15237</v>
      </c>
      <c r="F1592" s="19">
        <f>MAX(0,inputs!$B$13*(MIN(calculations!A1592,inputs!$C$14)-inputs!$C$13))+MAX(0,inputs!$B$14*(calculations!A1592-inputs!$C$14))</f>
        <v>7169.85</v>
      </c>
      <c r="G1592" s="22">
        <f>MAX(MIN((calculations!A1592-inputs!$B$21)/10000,100%),0) * inputs!$B$18</f>
        <v>2636.4</v>
      </c>
      <c r="H1592" s="22">
        <f>IF(AND(inputs!$B$35="YES", calculations!A1592&gt;=inputs!$B$36,calculations!A1592&lt;inputs!$B$37),inputs!$B$38*MIN(2,inputs!$B$17),0)</f>
        <v>0</v>
      </c>
      <c r="I1592" s="25">
        <f>MIN(inputs!$B$32,A1592)</f>
        <v>20000</v>
      </c>
      <c r="J1592" s="25">
        <f>inputs!$B$29*(1+inputs!$B$33)-MAX(0,inputs!$B$31*(I1592-inputs!$B$30))</f>
        <v>46486.999999999993</v>
      </c>
      <c r="K1592" s="26">
        <f t="shared" si="312"/>
        <v>20000</v>
      </c>
      <c r="L1592" s="25">
        <f>MAX(0,J1592*(1+inputs!$B$33)-MAX(0,inputs!$B$31*(K1592-inputs!$B$30)))</f>
        <v>47184.304999999986</v>
      </c>
      <c r="M1592" s="26">
        <f t="shared" si="313"/>
        <v>35444.444444444445</v>
      </c>
      <c r="N1592" s="25">
        <f>MAX(0,L1592*(1+inputs!$B$33)-MAX(0,inputs!$B$31*(M1592-inputs!$B$30)))</f>
        <v>46518.629574999977</v>
      </c>
      <c r="O1592" s="26">
        <f t="shared" si="314"/>
        <v>50888.888888888891</v>
      </c>
      <c r="P1592" s="25">
        <f>MAX(0,N1592*(1+inputs!$B$33)-MAX(0,inputs!$B$31*(O1592-inputs!$B$30)))</f>
        <v>44452.969018624972</v>
      </c>
      <c r="Q1592" s="26">
        <f t="shared" si="315"/>
        <v>66333.333333333343</v>
      </c>
      <c r="R1592" s="25">
        <f>MAX(0,P1592*(1+inputs!$B$33)-MAX(0,inputs!$B$31*(Q1592-inputs!$B$30)))</f>
        <v>40966.323553904338</v>
      </c>
      <c r="S1592" s="26">
        <f t="shared" si="316"/>
        <v>81777.777777777781</v>
      </c>
      <c r="T1592" s="25">
        <f>MAX(0,R1592*(1+inputs!$B$33)-MAX(0,inputs!$B$31*(S1592-inputs!$B$30)))</f>
        <v>36037.378407212898</v>
      </c>
      <c r="U1592" s="26">
        <f t="shared" si="317"/>
        <v>97222.222222222219</v>
      </c>
      <c r="V1592" s="25">
        <f>MAX(0,T1592*(1+inputs!$B$33)-MAX(0,inputs!$B$31*(U1592-inputs!$B$30)))</f>
        <v>29644.499083321087</v>
      </c>
      <c r="W1592" s="26">
        <f t="shared" si="318"/>
        <v>112666.66666666667</v>
      </c>
      <c r="X1592" s="25">
        <f>MAX(0,V1592*(1+inputs!$B$33)-MAX(0,inputs!$B$31*(W1592-inputs!$B$30)))</f>
        <v>21765.726569570899</v>
      </c>
      <c r="Y1592" s="26">
        <f t="shared" si="319"/>
        <v>128111.11111111111</v>
      </c>
      <c r="Z1592" s="25">
        <f>MAX(0,X1592*(1+inputs!$B$33)-MAX(0,inputs!$B$31*(Y1592-inputs!$B$30)))</f>
        <v>12378.772468114461</v>
      </c>
      <c r="AA1592" s="25">
        <f>MAX(0,Y1592*(1+inputs!$B$33)-MAX(0,inputs!$B$31*(Z1592-inputs!$B$30)))</f>
        <v>130032.77777777777</v>
      </c>
      <c r="AB1592" s="26">
        <f t="shared" si="320"/>
        <v>159000</v>
      </c>
      <c r="AC1592" s="25">
        <f>MAX(0,AA1592*(1+inputs!$B$33)-MAX(0,inputs!$B$31*(AB1592-inputs!$B$30)))</f>
        <v>119489.82944444442</v>
      </c>
      <c r="AD1592" s="26">
        <f>IF(inputs!$B$27="YES",MAX(0,inputs!$B$31*(AB1592-inputs!$B$30)),0)</f>
        <v>0</v>
      </c>
      <c r="AE1592" s="3">
        <f t="shared" si="321"/>
        <v>67559.05</v>
      </c>
      <c r="AF1592" s="1">
        <f t="shared" si="324"/>
        <v>0.47</v>
      </c>
      <c r="AG1592" s="8">
        <f t="shared" si="322"/>
        <v>91440.95</v>
      </c>
    </row>
    <row r="1593" spans="1:33" x14ac:dyDescent="0.2">
      <c r="A1593" s="11">
        <f t="shared" si="323"/>
        <v>159100</v>
      </c>
      <c r="B1593" s="15">
        <f>inputs!$C$3-MAX(0,MIN((calculations!A1593-inputs!$B$8)*0.5,inputs!$C$3))+IF(AND(inputs!$B$23="YES",A1593&lt;=inputs!$B$25),inputs!$B$24,0)</f>
        <v>0</v>
      </c>
      <c r="C1593" s="15">
        <f>MAX(0,MIN(A1593-B1593,inputs!$C$4)*inputs!$B$3)</f>
        <v>7540.2000000000007</v>
      </c>
      <c r="D1593" s="16">
        <f>MAX(0,(MIN(A1593,inputs!$C$5)-(inputs!$C$4+B1593))*inputs!$B$4)</f>
        <v>34975.599999999999</v>
      </c>
      <c r="E1593" s="16">
        <f>MAX(0, (calculations!A1593-inputs!$C$5)*inputs!$B$5)</f>
        <v>15282</v>
      </c>
      <c r="F1593" s="19">
        <f>MAX(0,inputs!$B$13*(MIN(calculations!A1593,inputs!$C$14)-inputs!$C$13))+MAX(0,inputs!$B$14*(calculations!A1593-inputs!$C$14))</f>
        <v>7171.85</v>
      </c>
      <c r="G1593" s="22">
        <f>MAX(MIN((calculations!A1593-inputs!$B$21)/10000,100%),0) * inputs!$B$18</f>
        <v>2636.4</v>
      </c>
      <c r="H1593" s="22">
        <f>IF(AND(inputs!$B$35="YES", calculations!A1593&gt;=inputs!$B$36,calculations!A1593&lt;inputs!$B$37),inputs!$B$38*MIN(2,inputs!$B$17),0)</f>
        <v>0</v>
      </c>
      <c r="I1593" s="25">
        <f>MIN(inputs!$B$32,A1593)</f>
        <v>20000</v>
      </c>
      <c r="J1593" s="25">
        <f>inputs!$B$29*(1+inputs!$B$33)-MAX(0,inputs!$B$31*(I1593-inputs!$B$30))</f>
        <v>46486.999999999993</v>
      </c>
      <c r="K1593" s="26">
        <f t="shared" si="312"/>
        <v>20000</v>
      </c>
      <c r="L1593" s="25">
        <f>MAX(0,J1593*(1+inputs!$B$33)-MAX(0,inputs!$B$31*(K1593-inputs!$B$30)))</f>
        <v>47184.304999999986</v>
      </c>
      <c r="M1593" s="26">
        <f t="shared" si="313"/>
        <v>35455.555555555555</v>
      </c>
      <c r="N1593" s="25">
        <f>MAX(0,L1593*(1+inputs!$B$33)-MAX(0,inputs!$B$31*(M1593-inputs!$B$30)))</f>
        <v>46517.629574999977</v>
      </c>
      <c r="O1593" s="26">
        <f t="shared" si="314"/>
        <v>50911.111111111109</v>
      </c>
      <c r="P1593" s="25">
        <f>MAX(0,N1593*(1+inputs!$B$33)-MAX(0,inputs!$B$31*(O1593-inputs!$B$30)))</f>
        <v>44449.954018624972</v>
      </c>
      <c r="Q1593" s="26">
        <f t="shared" si="315"/>
        <v>66366.666666666657</v>
      </c>
      <c r="R1593" s="25">
        <f>MAX(0,P1593*(1+inputs!$B$33)-MAX(0,inputs!$B$31*(Q1593-inputs!$B$30)))</f>
        <v>40960.263328904344</v>
      </c>
      <c r="S1593" s="26">
        <f t="shared" si="316"/>
        <v>81822.222222222219</v>
      </c>
      <c r="T1593" s="25">
        <f>MAX(0,R1593*(1+inputs!$B$33)-MAX(0,inputs!$B$31*(S1593-inputs!$B$30)))</f>
        <v>36027.227278837905</v>
      </c>
      <c r="U1593" s="26">
        <f t="shared" si="317"/>
        <v>97277.777777777781</v>
      </c>
      <c r="V1593" s="25">
        <f>MAX(0,T1593*(1+inputs!$B$33)-MAX(0,inputs!$B$31*(U1593-inputs!$B$30)))</f>
        <v>29629.195688020471</v>
      </c>
      <c r="W1593" s="26">
        <f t="shared" si="318"/>
        <v>112733.33333333333</v>
      </c>
      <c r="X1593" s="25">
        <f>MAX(0,V1593*(1+inputs!$B$33)-MAX(0,inputs!$B$31*(W1593-inputs!$B$30)))</f>
        <v>21744.193623340776</v>
      </c>
      <c r="Y1593" s="26">
        <f t="shared" si="319"/>
        <v>128188.88888888889</v>
      </c>
      <c r="Z1593" s="25">
        <f>MAX(0,X1593*(1+inputs!$B$33)-MAX(0,inputs!$B$31*(Y1593-inputs!$B$30)))</f>
        <v>12349.916527690884</v>
      </c>
      <c r="AA1593" s="25">
        <f>MAX(0,Y1593*(1+inputs!$B$33)-MAX(0,inputs!$B$31*(Z1593-inputs!$B$30)))</f>
        <v>130111.7222222222</v>
      </c>
      <c r="AB1593" s="26">
        <f t="shared" si="320"/>
        <v>159100</v>
      </c>
      <c r="AC1593" s="25">
        <f>MAX(0,AA1593*(1+inputs!$B$33)-MAX(0,inputs!$B$31*(AB1593-inputs!$B$30)))</f>
        <v>119560.95805555553</v>
      </c>
      <c r="AD1593" s="26">
        <f>IF(inputs!$B$27="YES",MAX(0,inputs!$B$31*(AB1593-inputs!$B$30)),0)</f>
        <v>0</v>
      </c>
      <c r="AE1593" s="3">
        <f t="shared" si="321"/>
        <v>67606.05</v>
      </c>
      <c r="AF1593" s="1">
        <f t="shared" si="324"/>
        <v>0.47</v>
      </c>
      <c r="AG1593" s="8">
        <f t="shared" si="322"/>
        <v>91493.95</v>
      </c>
    </row>
    <row r="1594" spans="1:33" x14ac:dyDescent="0.2">
      <c r="A1594" s="11">
        <f t="shared" si="323"/>
        <v>159200</v>
      </c>
      <c r="B1594" s="15">
        <f>inputs!$C$3-MAX(0,MIN((calculations!A1594-inputs!$B$8)*0.5,inputs!$C$3))+IF(AND(inputs!$B$23="YES",A1594&lt;=inputs!$B$25),inputs!$B$24,0)</f>
        <v>0</v>
      </c>
      <c r="C1594" s="15">
        <f>MAX(0,MIN(A1594-B1594,inputs!$C$4)*inputs!$B$3)</f>
        <v>7540.2000000000007</v>
      </c>
      <c r="D1594" s="16">
        <f>MAX(0,(MIN(A1594,inputs!$C$5)-(inputs!$C$4+B1594))*inputs!$B$4)</f>
        <v>34975.599999999999</v>
      </c>
      <c r="E1594" s="16">
        <f>MAX(0, (calculations!A1594-inputs!$C$5)*inputs!$B$5)</f>
        <v>15327</v>
      </c>
      <c r="F1594" s="19">
        <f>MAX(0,inputs!$B$13*(MIN(calculations!A1594,inputs!$C$14)-inputs!$C$13))+MAX(0,inputs!$B$14*(calculations!A1594-inputs!$C$14))</f>
        <v>7173.85</v>
      </c>
      <c r="G1594" s="22">
        <f>MAX(MIN((calculations!A1594-inputs!$B$21)/10000,100%),0) * inputs!$B$18</f>
        <v>2636.4</v>
      </c>
      <c r="H1594" s="22">
        <f>IF(AND(inputs!$B$35="YES", calculations!A1594&gt;=inputs!$B$36,calculations!A1594&lt;inputs!$B$37),inputs!$B$38*MIN(2,inputs!$B$17),0)</f>
        <v>0</v>
      </c>
      <c r="I1594" s="25">
        <f>MIN(inputs!$B$32,A1594)</f>
        <v>20000</v>
      </c>
      <c r="J1594" s="25">
        <f>inputs!$B$29*(1+inputs!$B$33)-MAX(0,inputs!$B$31*(I1594-inputs!$B$30))</f>
        <v>46486.999999999993</v>
      </c>
      <c r="K1594" s="26">
        <f t="shared" si="312"/>
        <v>20000</v>
      </c>
      <c r="L1594" s="25">
        <f>MAX(0,J1594*(1+inputs!$B$33)-MAX(0,inputs!$B$31*(K1594-inputs!$B$30)))</f>
        <v>47184.304999999986</v>
      </c>
      <c r="M1594" s="26">
        <f t="shared" si="313"/>
        <v>35466.666666666664</v>
      </c>
      <c r="N1594" s="25">
        <f>MAX(0,L1594*(1+inputs!$B$33)-MAX(0,inputs!$B$31*(M1594-inputs!$B$30)))</f>
        <v>46516.629574999977</v>
      </c>
      <c r="O1594" s="26">
        <f t="shared" si="314"/>
        <v>50933.333333333328</v>
      </c>
      <c r="P1594" s="25">
        <f>MAX(0,N1594*(1+inputs!$B$33)-MAX(0,inputs!$B$31*(O1594-inputs!$B$30)))</f>
        <v>44446.939018624973</v>
      </c>
      <c r="Q1594" s="26">
        <f t="shared" si="315"/>
        <v>66400</v>
      </c>
      <c r="R1594" s="25">
        <f>MAX(0,P1594*(1+inputs!$B$33)-MAX(0,inputs!$B$31*(Q1594-inputs!$B$30)))</f>
        <v>40954.203103904343</v>
      </c>
      <c r="S1594" s="26">
        <f t="shared" si="316"/>
        <v>81866.666666666657</v>
      </c>
      <c r="T1594" s="25">
        <f>MAX(0,R1594*(1+inputs!$B$33)-MAX(0,inputs!$B$31*(S1594-inputs!$B$30)))</f>
        <v>36017.076150462904</v>
      </c>
      <c r="U1594" s="26">
        <f t="shared" si="317"/>
        <v>97333.333333333328</v>
      </c>
      <c r="V1594" s="25">
        <f>MAX(0,T1594*(1+inputs!$B$33)-MAX(0,inputs!$B$31*(U1594-inputs!$B$30)))</f>
        <v>29613.892292719847</v>
      </c>
      <c r="W1594" s="26">
        <f t="shared" si="318"/>
        <v>112800</v>
      </c>
      <c r="X1594" s="25">
        <f>MAX(0,V1594*(1+inputs!$B$33)-MAX(0,inputs!$B$31*(W1594-inputs!$B$30)))</f>
        <v>21722.660677110638</v>
      </c>
      <c r="Y1594" s="26">
        <f t="shared" si="319"/>
        <v>128266.66666666667</v>
      </c>
      <c r="Z1594" s="25">
        <f>MAX(0,X1594*(1+inputs!$B$33)-MAX(0,inputs!$B$31*(Y1594-inputs!$B$30)))</f>
        <v>12321.060587267295</v>
      </c>
      <c r="AA1594" s="25">
        <f>MAX(0,Y1594*(1+inputs!$B$33)-MAX(0,inputs!$B$31*(Z1594-inputs!$B$30)))</f>
        <v>130190.66666666666</v>
      </c>
      <c r="AB1594" s="26">
        <f t="shared" si="320"/>
        <v>159200</v>
      </c>
      <c r="AC1594" s="25">
        <f>MAX(0,AA1594*(1+inputs!$B$33)-MAX(0,inputs!$B$31*(AB1594-inputs!$B$30)))</f>
        <v>119632.08666666664</v>
      </c>
      <c r="AD1594" s="26">
        <f>IF(inputs!$B$27="YES",MAX(0,inputs!$B$31*(AB1594-inputs!$B$30)),0)</f>
        <v>0</v>
      </c>
      <c r="AE1594" s="3">
        <f t="shared" si="321"/>
        <v>67653.05</v>
      </c>
      <c r="AF1594" s="1">
        <f t="shared" si="324"/>
        <v>0.47</v>
      </c>
      <c r="AG1594" s="8">
        <f t="shared" si="322"/>
        <v>91546.95</v>
      </c>
    </row>
    <row r="1595" spans="1:33" x14ac:dyDescent="0.2">
      <c r="A1595" s="11">
        <f t="shared" si="323"/>
        <v>159300</v>
      </c>
      <c r="B1595" s="15">
        <f>inputs!$C$3-MAX(0,MIN((calculations!A1595-inputs!$B$8)*0.5,inputs!$C$3))+IF(AND(inputs!$B$23="YES",A1595&lt;=inputs!$B$25),inputs!$B$24,0)</f>
        <v>0</v>
      </c>
      <c r="C1595" s="15">
        <f>MAX(0,MIN(A1595-B1595,inputs!$C$4)*inputs!$B$3)</f>
        <v>7540.2000000000007</v>
      </c>
      <c r="D1595" s="16">
        <f>MAX(0,(MIN(A1595,inputs!$C$5)-(inputs!$C$4+B1595))*inputs!$B$4)</f>
        <v>34975.599999999999</v>
      </c>
      <c r="E1595" s="16">
        <f>MAX(0, (calculations!A1595-inputs!$C$5)*inputs!$B$5)</f>
        <v>15372</v>
      </c>
      <c r="F1595" s="19">
        <f>MAX(0,inputs!$B$13*(MIN(calculations!A1595,inputs!$C$14)-inputs!$C$13))+MAX(0,inputs!$B$14*(calculations!A1595-inputs!$C$14))</f>
        <v>7175.85</v>
      </c>
      <c r="G1595" s="22">
        <f>MAX(MIN((calculations!A1595-inputs!$B$21)/10000,100%),0) * inputs!$B$18</f>
        <v>2636.4</v>
      </c>
      <c r="H1595" s="22">
        <f>IF(AND(inputs!$B$35="YES", calculations!A1595&gt;=inputs!$B$36,calculations!A1595&lt;inputs!$B$37),inputs!$B$38*MIN(2,inputs!$B$17),0)</f>
        <v>0</v>
      </c>
      <c r="I1595" s="25">
        <f>MIN(inputs!$B$32,A1595)</f>
        <v>20000</v>
      </c>
      <c r="J1595" s="25">
        <f>inputs!$B$29*(1+inputs!$B$33)-MAX(0,inputs!$B$31*(I1595-inputs!$B$30))</f>
        <v>46486.999999999993</v>
      </c>
      <c r="K1595" s="26">
        <f t="shared" si="312"/>
        <v>20000</v>
      </c>
      <c r="L1595" s="25">
        <f>MAX(0,J1595*(1+inputs!$B$33)-MAX(0,inputs!$B$31*(K1595-inputs!$B$30)))</f>
        <v>47184.304999999986</v>
      </c>
      <c r="M1595" s="26">
        <f t="shared" si="313"/>
        <v>35477.777777777781</v>
      </c>
      <c r="N1595" s="25">
        <f>MAX(0,L1595*(1+inputs!$B$33)-MAX(0,inputs!$B$31*(M1595-inputs!$B$30)))</f>
        <v>46515.629574999977</v>
      </c>
      <c r="O1595" s="26">
        <f t="shared" si="314"/>
        <v>50955.555555555555</v>
      </c>
      <c r="P1595" s="25">
        <f>MAX(0,N1595*(1+inputs!$B$33)-MAX(0,inputs!$B$31*(O1595-inputs!$B$30)))</f>
        <v>44443.924018624974</v>
      </c>
      <c r="Q1595" s="26">
        <f t="shared" si="315"/>
        <v>66433.333333333343</v>
      </c>
      <c r="R1595" s="25">
        <f>MAX(0,P1595*(1+inputs!$B$33)-MAX(0,inputs!$B$31*(Q1595-inputs!$B$30)))</f>
        <v>40948.142878904342</v>
      </c>
      <c r="S1595" s="26">
        <f t="shared" si="316"/>
        <v>81911.111111111109</v>
      </c>
      <c r="T1595" s="25">
        <f>MAX(0,R1595*(1+inputs!$B$33)-MAX(0,inputs!$B$31*(S1595-inputs!$B$30)))</f>
        <v>36006.925022087904</v>
      </c>
      <c r="U1595" s="26">
        <f t="shared" si="317"/>
        <v>97388.888888888891</v>
      </c>
      <c r="V1595" s="25">
        <f>MAX(0,T1595*(1+inputs!$B$33)-MAX(0,inputs!$B$31*(U1595-inputs!$B$30)))</f>
        <v>29598.588897419217</v>
      </c>
      <c r="W1595" s="26">
        <f t="shared" si="318"/>
        <v>112866.66666666667</v>
      </c>
      <c r="X1595" s="25">
        <f>MAX(0,V1595*(1+inputs!$B$33)-MAX(0,inputs!$B$31*(W1595-inputs!$B$30)))</f>
        <v>21701.1277308805</v>
      </c>
      <c r="Y1595" s="26">
        <f t="shared" si="319"/>
        <v>128344.44444444444</v>
      </c>
      <c r="Z1595" s="25">
        <f>MAX(0,X1595*(1+inputs!$B$33)-MAX(0,inputs!$B$31*(Y1595-inputs!$B$30)))</f>
        <v>12292.204646843707</v>
      </c>
      <c r="AA1595" s="25">
        <f>MAX(0,Y1595*(1+inputs!$B$33)-MAX(0,inputs!$B$31*(Z1595-inputs!$B$30)))</f>
        <v>130269.61111111109</v>
      </c>
      <c r="AB1595" s="26">
        <f t="shared" si="320"/>
        <v>159300</v>
      </c>
      <c r="AC1595" s="25">
        <f>MAX(0,AA1595*(1+inputs!$B$33)-MAX(0,inputs!$B$31*(AB1595-inputs!$B$30)))</f>
        <v>119703.21527777775</v>
      </c>
      <c r="AD1595" s="26">
        <f>IF(inputs!$B$27="YES",MAX(0,inputs!$B$31*(AB1595-inputs!$B$30)),0)</f>
        <v>0</v>
      </c>
      <c r="AE1595" s="3">
        <f t="shared" si="321"/>
        <v>67700.05</v>
      </c>
      <c r="AF1595" s="1">
        <f t="shared" si="324"/>
        <v>0.47</v>
      </c>
      <c r="AG1595" s="8">
        <f t="shared" si="322"/>
        <v>91599.95</v>
      </c>
    </row>
    <row r="1596" spans="1:33" x14ac:dyDescent="0.2">
      <c r="A1596" s="11">
        <f t="shared" si="323"/>
        <v>159400</v>
      </c>
      <c r="B1596" s="15">
        <f>inputs!$C$3-MAX(0,MIN((calculations!A1596-inputs!$B$8)*0.5,inputs!$C$3))+IF(AND(inputs!$B$23="YES",A1596&lt;=inputs!$B$25),inputs!$B$24,0)</f>
        <v>0</v>
      </c>
      <c r="C1596" s="15">
        <f>MAX(0,MIN(A1596-B1596,inputs!$C$4)*inputs!$B$3)</f>
        <v>7540.2000000000007</v>
      </c>
      <c r="D1596" s="16">
        <f>MAX(0,(MIN(A1596,inputs!$C$5)-(inputs!$C$4+B1596))*inputs!$B$4)</f>
        <v>34975.599999999999</v>
      </c>
      <c r="E1596" s="16">
        <f>MAX(0, (calculations!A1596-inputs!$C$5)*inputs!$B$5)</f>
        <v>15417</v>
      </c>
      <c r="F1596" s="19">
        <f>MAX(0,inputs!$B$13*(MIN(calculations!A1596,inputs!$C$14)-inputs!$C$13))+MAX(0,inputs!$B$14*(calculations!A1596-inputs!$C$14))</f>
        <v>7177.85</v>
      </c>
      <c r="G1596" s="22">
        <f>MAX(MIN((calculations!A1596-inputs!$B$21)/10000,100%),0) * inputs!$B$18</f>
        <v>2636.4</v>
      </c>
      <c r="H1596" s="22">
        <f>IF(AND(inputs!$B$35="YES", calculations!A1596&gt;=inputs!$B$36,calculations!A1596&lt;inputs!$B$37),inputs!$B$38*MIN(2,inputs!$B$17),0)</f>
        <v>0</v>
      </c>
      <c r="I1596" s="25">
        <f>MIN(inputs!$B$32,A1596)</f>
        <v>20000</v>
      </c>
      <c r="J1596" s="25">
        <f>inputs!$B$29*(1+inputs!$B$33)-MAX(0,inputs!$B$31*(I1596-inputs!$B$30))</f>
        <v>46486.999999999993</v>
      </c>
      <c r="K1596" s="26">
        <f t="shared" si="312"/>
        <v>20000</v>
      </c>
      <c r="L1596" s="25">
        <f>MAX(0,J1596*(1+inputs!$B$33)-MAX(0,inputs!$B$31*(K1596-inputs!$B$30)))</f>
        <v>47184.304999999986</v>
      </c>
      <c r="M1596" s="26">
        <f t="shared" si="313"/>
        <v>35488.888888888891</v>
      </c>
      <c r="N1596" s="25">
        <f>MAX(0,L1596*(1+inputs!$B$33)-MAX(0,inputs!$B$31*(M1596-inputs!$B$30)))</f>
        <v>46514.629574999977</v>
      </c>
      <c r="O1596" s="26">
        <f t="shared" si="314"/>
        <v>50977.777777777781</v>
      </c>
      <c r="P1596" s="25">
        <f>MAX(0,N1596*(1+inputs!$B$33)-MAX(0,inputs!$B$31*(O1596-inputs!$B$30)))</f>
        <v>44440.909018624967</v>
      </c>
      <c r="Q1596" s="26">
        <f t="shared" si="315"/>
        <v>66466.666666666657</v>
      </c>
      <c r="R1596" s="25">
        <f>MAX(0,P1596*(1+inputs!$B$33)-MAX(0,inputs!$B$31*(Q1596-inputs!$B$30)))</f>
        <v>40942.082653904334</v>
      </c>
      <c r="S1596" s="26">
        <f t="shared" si="316"/>
        <v>81955.555555555562</v>
      </c>
      <c r="T1596" s="25">
        <f>MAX(0,R1596*(1+inputs!$B$33)-MAX(0,inputs!$B$31*(S1596-inputs!$B$30)))</f>
        <v>35996.773893712889</v>
      </c>
      <c r="U1596" s="26">
        <f t="shared" si="317"/>
        <v>97444.444444444438</v>
      </c>
      <c r="V1596" s="25">
        <f>MAX(0,T1596*(1+inputs!$B$33)-MAX(0,inputs!$B$31*(U1596-inputs!$B$30)))</f>
        <v>29583.285502118579</v>
      </c>
      <c r="W1596" s="26">
        <f t="shared" si="318"/>
        <v>112933.33333333333</v>
      </c>
      <c r="X1596" s="25">
        <f>MAX(0,V1596*(1+inputs!$B$33)-MAX(0,inputs!$B$31*(W1596-inputs!$B$30)))</f>
        <v>21679.594784650355</v>
      </c>
      <c r="Y1596" s="26">
        <f t="shared" si="319"/>
        <v>128422.22222222222</v>
      </c>
      <c r="Z1596" s="25">
        <f>MAX(0,X1596*(1+inputs!$B$33)-MAX(0,inputs!$B$31*(Y1596-inputs!$B$30)))</f>
        <v>12263.348706420111</v>
      </c>
      <c r="AA1596" s="25">
        <f>MAX(0,Y1596*(1+inputs!$B$33)-MAX(0,inputs!$B$31*(Z1596-inputs!$B$30)))</f>
        <v>130348.55555555553</v>
      </c>
      <c r="AB1596" s="26">
        <f t="shared" si="320"/>
        <v>159400</v>
      </c>
      <c r="AC1596" s="25">
        <f>MAX(0,AA1596*(1+inputs!$B$33)-MAX(0,inputs!$B$31*(AB1596-inputs!$B$30)))</f>
        <v>119774.34388888886</v>
      </c>
      <c r="AD1596" s="26">
        <f>IF(inputs!$B$27="YES",MAX(0,inputs!$B$31*(AB1596-inputs!$B$30)),0)</f>
        <v>0</v>
      </c>
      <c r="AE1596" s="3">
        <f t="shared" si="321"/>
        <v>67747.05</v>
      </c>
      <c r="AF1596" s="1">
        <f t="shared" si="324"/>
        <v>0.47</v>
      </c>
      <c r="AG1596" s="8">
        <f t="shared" si="322"/>
        <v>91652.95</v>
      </c>
    </row>
    <row r="1597" spans="1:33" x14ac:dyDescent="0.2">
      <c r="A1597" s="11">
        <f t="shared" si="323"/>
        <v>159500</v>
      </c>
      <c r="B1597" s="15">
        <f>inputs!$C$3-MAX(0,MIN((calculations!A1597-inputs!$B$8)*0.5,inputs!$C$3))+IF(AND(inputs!$B$23="YES",A1597&lt;=inputs!$B$25),inputs!$B$24,0)</f>
        <v>0</v>
      </c>
      <c r="C1597" s="15">
        <f>MAX(0,MIN(A1597-B1597,inputs!$C$4)*inputs!$B$3)</f>
        <v>7540.2000000000007</v>
      </c>
      <c r="D1597" s="16">
        <f>MAX(0,(MIN(A1597,inputs!$C$5)-(inputs!$C$4+B1597))*inputs!$B$4)</f>
        <v>34975.599999999999</v>
      </c>
      <c r="E1597" s="16">
        <f>MAX(0, (calculations!A1597-inputs!$C$5)*inputs!$B$5)</f>
        <v>15462</v>
      </c>
      <c r="F1597" s="19">
        <f>MAX(0,inputs!$B$13*(MIN(calculations!A1597,inputs!$C$14)-inputs!$C$13))+MAX(0,inputs!$B$14*(calculations!A1597-inputs!$C$14))</f>
        <v>7179.85</v>
      </c>
      <c r="G1597" s="22">
        <f>MAX(MIN((calculations!A1597-inputs!$B$21)/10000,100%),0) * inputs!$B$18</f>
        <v>2636.4</v>
      </c>
      <c r="H1597" s="22">
        <f>IF(AND(inputs!$B$35="YES", calculations!A1597&gt;=inputs!$B$36,calculations!A1597&lt;inputs!$B$37),inputs!$B$38*MIN(2,inputs!$B$17),0)</f>
        <v>0</v>
      </c>
      <c r="I1597" s="25">
        <f>MIN(inputs!$B$32,A1597)</f>
        <v>20000</v>
      </c>
      <c r="J1597" s="25">
        <f>inputs!$B$29*(1+inputs!$B$33)-MAX(0,inputs!$B$31*(I1597-inputs!$B$30))</f>
        <v>46486.999999999993</v>
      </c>
      <c r="K1597" s="26">
        <f t="shared" si="312"/>
        <v>20000</v>
      </c>
      <c r="L1597" s="25">
        <f>MAX(0,J1597*(1+inputs!$B$33)-MAX(0,inputs!$B$31*(K1597-inputs!$B$30)))</f>
        <v>47184.304999999986</v>
      </c>
      <c r="M1597" s="26">
        <f t="shared" si="313"/>
        <v>35500</v>
      </c>
      <c r="N1597" s="25">
        <f>MAX(0,L1597*(1+inputs!$B$33)-MAX(0,inputs!$B$31*(M1597-inputs!$B$30)))</f>
        <v>46513.629574999977</v>
      </c>
      <c r="O1597" s="26">
        <f t="shared" si="314"/>
        <v>51000</v>
      </c>
      <c r="P1597" s="25">
        <f>MAX(0,N1597*(1+inputs!$B$33)-MAX(0,inputs!$B$31*(O1597-inputs!$B$30)))</f>
        <v>44437.894018624967</v>
      </c>
      <c r="Q1597" s="26">
        <f t="shared" si="315"/>
        <v>66500</v>
      </c>
      <c r="R1597" s="25">
        <f>MAX(0,P1597*(1+inputs!$B$33)-MAX(0,inputs!$B$31*(Q1597-inputs!$B$30)))</f>
        <v>40936.022428904333</v>
      </c>
      <c r="S1597" s="26">
        <f t="shared" si="316"/>
        <v>82000</v>
      </c>
      <c r="T1597" s="25">
        <f>MAX(0,R1597*(1+inputs!$B$33)-MAX(0,inputs!$B$31*(S1597-inputs!$B$30)))</f>
        <v>35986.622765337888</v>
      </c>
      <c r="U1597" s="26">
        <f t="shared" si="317"/>
        <v>97500</v>
      </c>
      <c r="V1597" s="25">
        <f>MAX(0,T1597*(1+inputs!$B$33)-MAX(0,inputs!$B$31*(U1597-inputs!$B$30)))</f>
        <v>29567.982106817955</v>
      </c>
      <c r="W1597" s="26">
        <f t="shared" si="318"/>
        <v>113000</v>
      </c>
      <c r="X1597" s="25">
        <f>MAX(0,V1597*(1+inputs!$B$33)-MAX(0,inputs!$B$31*(W1597-inputs!$B$30)))</f>
        <v>21658.061838420224</v>
      </c>
      <c r="Y1597" s="26">
        <f t="shared" si="319"/>
        <v>128500</v>
      </c>
      <c r="Z1597" s="25">
        <f>MAX(0,X1597*(1+inputs!$B$33)-MAX(0,inputs!$B$31*(Y1597-inputs!$B$30)))</f>
        <v>12234.492765996523</v>
      </c>
      <c r="AA1597" s="25">
        <f>MAX(0,Y1597*(1+inputs!$B$33)-MAX(0,inputs!$B$31*(Z1597-inputs!$B$30)))</f>
        <v>130427.49999999999</v>
      </c>
      <c r="AB1597" s="26">
        <f t="shared" si="320"/>
        <v>159500</v>
      </c>
      <c r="AC1597" s="25">
        <f>MAX(0,AA1597*(1+inputs!$B$33)-MAX(0,inputs!$B$31*(AB1597-inputs!$B$30)))</f>
        <v>119845.47249999997</v>
      </c>
      <c r="AD1597" s="26">
        <f>IF(inputs!$B$27="YES",MAX(0,inputs!$B$31*(AB1597-inputs!$B$30)),0)</f>
        <v>0</v>
      </c>
      <c r="AE1597" s="3">
        <f t="shared" si="321"/>
        <v>67794.05</v>
      </c>
      <c r="AF1597" s="1">
        <f t="shared" si="324"/>
        <v>0.47</v>
      </c>
      <c r="AG1597" s="8">
        <f t="shared" si="322"/>
        <v>91705.95</v>
      </c>
    </row>
    <row r="1598" spans="1:33" x14ac:dyDescent="0.2">
      <c r="A1598" s="11">
        <f t="shared" si="323"/>
        <v>159600</v>
      </c>
      <c r="B1598" s="15">
        <f>inputs!$C$3-MAX(0,MIN((calculations!A1598-inputs!$B$8)*0.5,inputs!$C$3))+IF(AND(inputs!$B$23="YES",A1598&lt;=inputs!$B$25),inputs!$B$24,0)</f>
        <v>0</v>
      </c>
      <c r="C1598" s="15">
        <f>MAX(0,MIN(A1598-B1598,inputs!$C$4)*inputs!$B$3)</f>
        <v>7540.2000000000007</v>
      </c>
      <c r="D1598" s="16">
        <f>MAX(0,(MIN(A1598,inputs!$C$5)-(inputs!$C$4+B1598))*inputs!$B$4)</f>
        <v>34975.599999999999</v>
      </c>
      <c r="E1598" s="16">
        <f>MAX(0, (calculations!A1598-inputs!$C$5)*inputs!$B$5)</f>
        <v>15507</v>
      </c>
      <c r="F1598" s="19">
        <f>MAX(0,inputs!$B$13*(MIN(calculations!A1598,inputs!$C$14)-inputs!$C$13))+MAX(0,inputs!$B$14*(calculations!A1598-inputs!$C$14))</f>
        <v>7181.85</v>
      </c>
      <c r="G1598" s="22">
        <f>MAX(MIN((calculations!A1598-inputs!$B$21)/10000,100%),0) * inputs!$B$18</f>
        <v>2636.4</v>
      </c>
      <c r="H1598" s="22">
        <f>IF(AND(inputs!$B$35="YES", calculations!A1598&gt;=inputs!$B$36,calculations!A1598&lt;inputs!$B$37),inputs!$B$38*MIN(2,inputs!$B$17),0)</f>
        <v>0</v>
      </c>
      <c r="I1598" s="25">
        <f>MIN(inputs!$B$32,A1598)</f>
        <v>20000</v>
      </c>
      <c r="J1598" s="25">
        <f>inputs!$B$29*(1+inputs!$B$33)-MAX(0,inputs!$B$31*(I1598-inputs!$B$30))</f>
        <v>46486.999999999993</v>
      </c>
      <c r="K1598" s="26">
        <f t="shared" si="312"/>
        <v>20000</v>
      </c>
      <c r="L1598" s="25">
        <f>MAX(0,J1598*(1+inputs!$B$33)-MAX(0,inputs!$B$31*(K1598-inputs!$B$30)))</f>
        <v>47184.304999999986</v>
      </c>
      <c r="M1598" s="26">
        <f t="shared" si="313"/>
        <v>35511.111111111109</v>
      </c>
      <c r="N1598" s="25">
        <f>MAX(0,L1598*(1+inputs!$B$33)-MAX(0,inputs!$B$31*(M1598-inputs!$B$30)))</f>
        <v>46512.629574999977</v>
      </c>
      <c r="O1598" s="26">
        <f t="shared" si="314"/>
        <v>51022.222222222219</v>
      </c>
      <c r="P1598" s="25">
        <f>MAX(0,N1598*(1+inputs!$B$33)-MAX(0,inputs!$B$31*(O1598-inputs!$B$30)))</f>
        <v>44434.879018624968</v>
      </c>
      <c r="Q1598" s="26">
        <f t="shared" si="315"/>
        <v>66533.333333333343</v>
      </c>
      <c r="R1598" s="25">
        <f>MAX(0,P1598*(1+inputs!$B$33)-MAX(0,inputs!$B$31*(Q1598-inputs!$B$30)))</f>
        <v>40929.962203904339</v>
      </c>
      <c r="S1598" s="26">
        <f t="shared" si="316"/>
        <v>82044.444444444438</v>
      </c>
      <c r="T1598" s="25">
        <f>MAX(0,R1598*(1+inputs!$B$33)-MAX(0,inputs!$B$31*(S1598-inputs!$B$30)))</f>
        <v>35976.471636962895</v>
      </c>
      <c r="U1598" s="26">
        <f t="shared" si="317"/>
        <v>97555.555555555562</v>
      </c>
      <c r="V1598" s="25">
        <f>MAX(0,T1598*(1+inputs!$B$33)-MAX(0,inputs!$B$31*(U1598-inputs!$B$30)))</f>
        <v>29552.678711517336</v>
      </c>
      <c r="W1598" s="26">
        <f t="shared" si="318"/>
        <v>113066.66666666667</v>
      </c>
      <c r="X1598" s="25">
        <f>MAX(0,V1598*(1+inputs!$B$33)-MAX(0,inputs!$B$31*(W1598-inputs!$B$30)))</f>
        <v>21636.528892190094</v>
      </c>
      <c r="Y1598" s="26">
        <f t="shared" si="319"/>
        <v>128577.77777777778</v>
      </c>
      <c r="Z1598" s="25">
        <f>MAX(0,X1598*(1+inputs!$B$33)-MAX(0,inputs!$B$31*(Y1598-inputs!$B$30)))</f>
        <v>12205.636825572941</v>
      </c>
      <c r="AA1598" s="25">
        <f>MAX(0,Y1598*(1+inputs!$B$33)-MAX(0,inputs!$B$31*(Z1598-inputs!$B$30)))</f>
        <v>130506.44444444444</v>
      </c>
      <c r="AB1598" s="26">
        <f t="shared" si="320"/>
        <v>159600</v>
      </c>
      <c r="AC1598" s="25">
        <f>MAX(0,AA1598*(1+inputs!$B$33)-MAX(0,inputs!$B$31*(AB1598-inputs!$B$30)))</f>
        <v>119916.60111111109</v>
      </c>
      <c r="AD1598" s="26">
        <f>IF(inputs!$B$27="YES",MAX(0,inputs!$B$31*(AB1598-inputs!$B$30)),0)</f>
        <v>0</v>
      </c>
      <c r="AE1598" s="3">
        <f t="shared" si="321"/>
        <v>67841.05</v>
      </c>
      <c r="AF1598" s="1">
        <f t="shared" si="324"/>
        <v>0.47</v>
      </c>
      <c r="AG1598" s="8">
        <f t="shared" si="322"/>
        <v>91758.95</v>
      </c>
    </row>
    <row r="1599" spans="1:33" x14ac:dyDescent="0.2">
      <c r="A1599" s="11">
        <f t="shared" si="323"/>
        <v>159700</v>
      </c>
      <c r="B1599" s="15">
        <f>inputs!$C$3-MAX(0,MIN((calculations!A1599-inputs!$B$8)*0.5,inputs!$C$3))+IF(AND(inputs!$B$23="YES",A1599&lt;=inputs!$B$25),inputs!$B$24,0)</f>
        <v>0</v>
      </c>
      <c r="C1599" s="15">
        <f>MAX(0,MIN(A1599-B1599,inputs!$C$4)*inputs!$B$3)</f>
        <v>7540.2000000000007</v>
      </c>
      <c r="D1599" s="16">
        <f>MAX(0,(MIN(A1599,inputs!$C$5)-(inputs!$C$4+B1599))*inputs!$B$4)</f>
        <v>34975.599999999999</v>
      </c>
      <c r="E1599" s="16">
        <f>MAX(0, (calculations!A1599-inputs!$C$5)*inputs!$B$5)</f>
        <v>15552</v>
      </c>
      <c r="F1599" s="19">
        <f>MAX(0,inputs!$B$13*(MIN(calculations!A1599,inputs!$C$14)-inputs!$C$13))+MAX(0,inputs!$B$14*(calculations!A1599-inputs!$C$14))</f>
        <v>7183.85</v>
      </c>
      <c r="G1599" s="22">
        <f>MAX(MIN((calculations!A1599-inputs!$B$21)/10000,100%),0) * inputs!$B$18</f>
        <v>2636.4</v>
      </c>
      <c r="H1599" s="22">
        <f>IF(AND(inputs!$B$35="YES", calculations!A1599&gt;=inputs!$B$36,calculations!A1599&lt;inputs!$B$37),inputs!$B$38*MIN(2,inputs!$B$17),0)</f>
        <v>0</v>
      </c>
      <c r="I1599" s="25">
        <f>MIN(inputs!$B$32,A1599)</f>
        <v>20000</v>
      </c>
      <c r="J1599" s="25">
        <f>inputs!$B$29*(1+inputs!$B$33)-MAX(0,inputs!$B$31*(I1599-inputs!$B$30))</f>
        <v>46486.999999999993</v>
      </c>
      <c r="K1599" s="26">
        <f t="shared" si="312"/>
        <v>20000</v>
      </c>
      <c r="L1599" s="25">
        <f>MAX(0,J1599*(1+inputs!$B$33)-MAX(0,inputs!$B$31*(K1599-inputs!$B$30)))</f>
        <v>47184.304999999986</v>
      </c>
      <c r="M1599" s="26">
        <f t="shared" si="313"/>
        <v>35522.222222222219</v>
      </c>
      <c r="N1599" s="25">
        <f>MAX(0,L1599*(1+inputs!$B$33)-MAX(0,inputs!$B$31*(M1599-inputs!$B$30)))</f>
        <v>46511.629574999977</v>
      </c>
      <c r="O1599" s="26">
        <f t="shared" si="314"/>
        <v>51044.444444444445</v>
      </c>
      <c r="P1599" s="25">
        <f>MAX(0,N1599*(1+inputs!$B$33)-MAX(0,inputs!$B$31*(O1599-inputs!$B$30)))</f>
        <v>44431.864018624969</v>
      </c>
      <c r="Q1599" s="26">
        <f t="shared" si="315"/>
        <v>66566.666666666657</v>
      </c>
      <c r="R1599" s="25">
        <f>MAX(0,P1599*(1+inputs!$B$33)-MAX(0,inputs!$B$31*(Q1599-inputs!$B$30)))</f>
        <v>40923.901978904338</v>
      </c>
      <c r="S1599" s="26">
        <f t="shared" si="316"/>
        <v>82088.888888888891</v>
      </c>
      <c r="T1599" s="25">
        <f>MAX(0,R1599*(1+inputs!$B$33)-MAX(0,inputs!$B$31*(S1599-inputs!$B$30)))</f>
        <v>35966.320508587894</v>
      </c>
      <c r="U1599" s="26">
        <f t="shared" si="317"/>
        <v>97611.111111111109</v>
      </c>
      <c r="V1599" s="25">
        <f>MAX(0,T1599*(1+inputs!$B$33)-MAX(0,inputs!$B$31*(U1599-inputs!$B$30)))</f>
        <v>29537.375316216709</v>
      </c>
      <c r="W1599" s="26">
        <f t="shared" si="318"/>
        <v>113133.33333333333</v>
      </c>
      <c r="X1599" s="25">
        <f>MAX(0,V1599*(1+inputs!$B$33)-MAX(0,inputs!$B$31*(W1599-inputs!$B$30)))</f>
        <v>21614.995945959956</v>
      </c>
      <c r="Y1599" s="26">
        <f t="shared" si="319"/>
        <v>128655.55555555556</v>
      </c>
      <c r="Z1599" s="25">
        <f>MAX(0,X1599*(1+inputs!$B$33)-MAX(0,inputs!$B$31*(Y1599-inputs!$B$30)))</f>
        <v>12176.780885149352</v>
      </c>
      <c r="AA1599" s="25">
        <f>MAX(0,Y1599*(1+inputs!$B$33)-MAX(0,inputs!$B$31*(Z1599-inputs!$B$30)))</f>
        <v>130585.38888888888</v>
      </c>
      <c r="AB1599" s="26">
        <f t="shared" si="320"/>
        <v>159700</v>
      </c>
      <c r="AC1599" s="25">
        <f>MAX(0,AA1599*(1+inputs!$B$33)-MAX(0,inputs!$B$31*(AB1599-inputs!$B$30)))</f>
        <v>119987.7297222222</v>
      </c>
      <c r="AD1599" s="26">
        <f>IF(inputs!$B$27="YES",MAX(0,inputs!$B$31*(AB1599-inputs!$B$30)),0)</f>
        <v>0</v>
      </c>
      <c r="AE1599" s="3">
        <f t="shared" si="321"/>
        <v>67888.05</v>
      </c>
      <c r="AF1599" s="1">
        <f t="shared" si="324"/>
        <v>0.47</v>
      </c>
      <c r="AG1599" s="8">
        <f t="shared" si="322"/>
        <v>91811.95</v>
      </c>
    </row>
    <row r="1600" spans="1:33" x14ac:dyDescent="0.2">
      <c r="A1600" s="11">
        <f t="shared" si="323"/>
        <v>159800</v>
      </c>
      <c r="B1600" s="15">
        <f>inputs!$C$3-MAX(0,MIN((calculations!A1600-inputs!$B$8)*0.5,inputs!$C$3))+IF(AND(inputs!$B$23="YES",A1600&lt;=inputs!$B$25),inputs!$B$24,0)</f>
        <v>0</v>
      </c>
      <c r="C1600" s="15">
        <f>MAX(0,MIN(A1600-B1600,inputs!$C$4)*inputs!$B$3)</f>
        <v>7540.2000000000007</v>
      </c>
      <c r="D1600" s="16">
        <f>MAX(0,(MIN(A1600,inputs!$C$5)-(inputs!$C$4+B1600))*inputs!$B$4)</f>
        <v>34975.599999999999</v>
      </c>
      <c r="E1600" s="16">
        <f>MAX(0, (calculations!A1600-inputs!$C$5)*inputs!$B$5)</f>
        <v>15597</v>
      </c>
      <c r="F1600" s="19">
        <f>MAX(0,inputs!$B$13*(MIN(calculations!A1600,inputs!$C$14)-inputs!$C$13))+MAX(0,inputs!$B$14*(calculations!A1600-inputs!$C$14))</f>
        <v>7185.85</v>
      </c>
      <c r="G1600" s="22">
        <f>MAX(MIN((calculations!A1600-inputs!$B$21)/10000,100%),0) * inputs!$B$18</f>
        <v>2636.4</v>
      </c>
      <c r="H1600" s="22">
        <f>IF(AND(inputs!$B$35="YES", calculations!A1600&gt;=inputs!$B$36,calculations!A1600&lt;inputs!$B$37),inputs!$B$38*MIN(2,inputs!$B$17),0)</f>
        <v>0</v>
      </c>
      <c r="I1600" s="25">
        <f>MIN(inputs!$B$32,A1600)</f>
        <v>20000</v>
      </c>
      <c r="J1600" s="25">
        <f>inputs!$B$29*(1+inputs!$B$33)-MAX(0,inputs!$B$31*(I1600-inputs!$B$30))</f>
        <v>46486.999999999993</v>
      </c>
      <c r="K1600" s="26">
        <f t="shared" si="312"/>
        <v>20000</v>
      </c>
      <c r="L1600" s="25">
        <f>MAX(0,J1600*(1+inputs!$B$33)-MAX(0,inputs!$B$31*(K1600-inputs!$B$30)))</f>
        <v>47184.304999999986</v>
      </c>
      <c r="M1600" s="26">
        <f t="shared" si="313"/>
        <v>35533.333333333336</v>
      </c>
      <c r="N1600" s="25">
        <f>MAX(0,L1600*(1+inputs!$B$33)-MAX(0,inputs!$B$31*(M1600-inputs!$B$30)))</f>
        <v>46510.629574999977</v>
      </c>
      <c r="O1600" s="26">
        <f t="shared" si="314"/>
        <v>51066.666666666672</v>
      </c>
      <c r="P1600" s="25">
        <f>MAX(0,N1600*(1+inputs!$B$33)-MAX(0,inputs!$B$31*(O1600-inputs!$B$30)))</f>
        <v>44428.849018624969</v>
      </c>
      <c r="Q1600" s="26">
        <f t="shared" si="315"/>
        <v>66600</v>
      </c>
      <c r="R1600" s="25">
        <f>MAX(0,P1600*(1+inputs!$B$33)-MAX(0,inputs!$B$31*(Q1600-inputs!$B$30)))</f>
        <v>40917.841753904337</v>
      </c>
      <c r="S1600" s="26">
        <f t="shared" si="316"/>
        <v>82133.333333333343</v>
      </c>
      <c r="T1600" s="25">
        <f>MAX(0,R1600*(1+inputs!$B$33)-MAX(0,inputs!$B$31*(S1600-inputs!$B$30)))</f>
        <v>35956.169380212894</v>
      </c>
      <c r="U1600" s="26">
        <f t="shared" si="317"/>
        <v>97666.666666666672</v>
      </c>
      <c r="V1600" s="25">
        <f>MAX(0,T1600*(1+inputs!$B$33)-MAX(0,inputs!$B$31*(U1600-inputs!$B$30)))</f>
        <v>29522.071920916082</v>
      </c>
      <c r="W1600" s="26">
        <f t="shared" si="318"/>
        <v>113200</v>
      </c>
      <c r="X1600" s="25">
        <f>MAX(0,V1600*(1+inputs!$B$33)-MAX(0,inputs!$B$31*(W1600-inputs!$B$30)))</f>
        <v>21593.462999729818</v>
      </c>
      <c r="Y1600" s="26">
        <f t="shared" si="319"/>
        <v>128733.33333333333</v>
      </c>
      <c r="Z1600" s="25">
        <f>MAX(0,X1600*(1+inputs!$B$33)-MAX(0,inputs!$B$31*(Y1600-inputs!$B$30)))</f>
        <v>12147.924944725764</v>
      </c>
      <c r="AA1600" s="25">
        <f>MAX(0,Y1600*(1+inputs!$B$33)-MAX(0,inputs!$B$31*(Z1600-inputs!$B$30)))</f>
        <v>130664.33333333331</v>
      </c>
      <c r="AB1600" s="26">
        <f t="shared" si="320"/>
        <v>159800</v>
      </c>
      <c r="AC1600" s="25">
        <f>MAX(0,AA1600*(1+inputs!$B$33)-MAX(0,inputs!$B$31*(AB1600-inputs!$B$30)))</f>
        <v>120058.85833333331</v>
      </c>
      <c r="AD1600" s="26">
        <f>IF(inputs!$B$27="YES",MAX(0,inputs!$B$31*(AB1600-inputs!$B$30)),0)</f>
        <v>0</v>
      </c>
      <c r="AE1600" s="3">
        <f t="shared" si="321"/>
        <v>67935.05</v>
      </c>
      <c r="AF1600" s="1">
        <f t="shared" si="324"/>
        <v>0.47</v>
      </c>
      <c r="AG1600" s="8">
        <f t="shared" si="322"/>
        <v>91864.95</v>
      </c>
    </row>
    <row r="1601" spans="1:33" x14ac:dyDescent="0.2">
      <c r="A1601" s="11">
        <f t="shared" si="323"/>
        <v>159900</v>
      </c>
      <c r="B1601" s="15">
        <f>inputs!$C$3-MAX(0,MIN((calculations!A1601-inputs!$B$8)*0.5,inputs!$C$3))+IF(AND(inputs!$B$23="YES",A1601&lt;=inputs!$B$25),inputs!$B$24,0)</f>
        <v>0</v>
      </c>
      <c r="C1601" s="15">
        <f>MAX(0,MIN(A1601-B1601,inputs!$C$4)*inputs!$B$3)</f>
        <v>7540.2000000000007</v>
      </c>
      <c r="D1601" s="16">
        <f>MAX(0,(MIN(A1601,inputs!$C$5)-(inputs!$C$4+B1601))*inputs!$B$4)</f>
        <v>34975.599999999999</v>
      </c>
      <c r="E1601" s="16">
        <f>MAX(0, (calculations!A1601-inputs!$C$5)*inputs!$B$5)</f>
        <v>15642</v>
      </c>
      <c r="F1601" s="19">
        <f>MAX(0,inputs!$B$13*(MIN(calculations!A1601,inputs!$C$14)-inputs!$C$13))+MAX(0,inputs!$B$14*(calculations!A1601-inputs!$C$14))</f>
        <v>7187.85</v>
      </c>
      <c r="G1601" s="22">
        <f>MAX(MIN((calculations!A1601-inputs!$B$21)/10000,100%),0) * inputs!$B$18</f>
        <v>2636.4</v>
      </c>
      <c r="H1601" s="22">
        <f>IF(AND(inputs!$B$35="YES", calculations!A1601&gt;=inputs!$B$36,calculations!A1601&lt;inputs!$B$37),inputs!$B$38*MIN(2,inputs!$B$17),0)</f>
        <v>0</v>
      </c>
      <c r="I1601" s="25">
        <f>MIN(inputs!$B$32,A1601)</f>
        <v>20000</v>
      </c>
      <c r="J1601" s="25">
        <f>inputs!$B$29*(1+inputs!$B$33)-MAX(0,inputs!$B$31*(I1601-inputs!$B$30))</f>
        <v>46486.999999999993</v>
      </c>
      <c r="K1601" s="26">
        <f t="shared" si="312"/>
        <v>20000</v>
      </c>
      <c r="L1601" s="25">
        <f>MAX(0,J1601*(1+inputs!$B$33)-MAX(0,inputs!$B$31*(K1601-inputs!$B$30)))</f>
        <v>47184.304999999986</v>
      </c>
      <c r="M1601" s="26">
        <f t="shared" si="313"/>
        <v>35544.444444444445</v>
      </c>
      <c r="N1601" s="25">
        <f>MAX(0,L1601*(1+inputs!$B$33)-MAX(0,inputs!$B$31*(M1601-inputs!$B$30)))</f>
        <v>46509.629574999977</v>
      </c>
      <c r="O1601" s="26">
        <f t="shared" si="314"/>
        <v>51088.888888888891</v>
      </c>
      <c r="P1601" s="25">
        <f>MAX(0,N1601*(1+inputs!$B$33)-MAX(0,inputs!$B$31*(O1601-inputs!$B$30)))</f>
        <v>44425.83401862497</v>
      </c>
      <c r="Q1601" s="26">
        <f t="shared" si="315"/>
        <v>66633.333333333343</v>
      </c>
      <c r="R1601" s="25">
        <f>MAX(0,P1601*(1+inputs!$B$33)-MAX(0,inputs!$B$31*(Q1601-inputs!$B$30)))</f>
        <v>40911.781528904336</v>
      </c>
      <c r="S1601" s="26">
        <f t="shared" si="316"/>
        <v>82177.777777777781</v>
      </c>
      <c r="T1601" s="25">
        <f>MAX(0,R1601*(1+inputs!$B$33)-MAX(0,inputs!$B$31*(S1601-inputs!$B$30)))</f>
        <v>35946.018251837893</v>
      </c>
      <c r="U1601" s="26">
        <f t="shared" si="317"/>
        <v>97722.222222222219</v>
      </c>
      <c r="V1601" s="25">
        <f>MAX(0,T1601*(1+inputs!$B$33)-MAX(0,inputs!$B$31*(U1601-inputs!$B$30)))</f>
        <v>29506.768525615462</v>
      </c>
      <c r="W1601" s="26">
        <f t="shared" si="318"/>
        <v>113266.66666666667</v>
      </c>
      <c r="X1601" s="25">
        <f>MAX(0,V1601*(1+inputs!$B$33)-MAX(0,inputs!$B$31*(W1601-inputs!$B$30)))</f>
        <v>21571.930053499687</v>
      </c>
      <c r="Y1601" s="26">
        <f t="shared" si="319"/>
        <v>128811.11111111111</v>
      </c>
      <c r="Z1601" s="25">
        <f>MAX(0,X1601*(1+inputs!$B$33)-MAX(0,inputs!$B$31*(Y1601-inputs!$B$30)))</f>
        <v>12119.069004302182</v>
      </c>
      <c r="AA1601" s="25">
        <f>MAX(0,Y1601*(1+inputs!$B$33)-MAX(0,inputs!$B$31*(Z1601-inputs!$B$30)))</f>
        <v>130743.27777777777</v>
      </c>
      <c r="AB1601" s="26">
        <f t="shared" si="320"/>
        <v>159900</v>
      </c>
      <c r="AC1601" s="25">
        <f>MAX(0,AA1601*(1+inputs!$B$33)-MAX(0,inputs!$B$31*(AB1601-inputs!$B$30)))</f>
        <v>120129.98694444442</v>
      </c>
      <c r="AD1601" s="26">
        <f>IF(inputs!$B$27="YES",MAX(0,inputs!$B$31*(AB1601-inputs!$B$30)),0)</f>
        <v>0</v>
      </c>
      <c r="AE1601" s="3">
        <f t="shared" si="321"/>
        <v>67982.05</v>
      </c>
      <c r="AF1601" s="1">
        <f t="shared" si="324"/>
        <v>0.47</v>
      </c>
      <c r="AG1601" s="8">
        <f t="shared" si="322"/>
        <v>91917.95</v>
      </c>
    </row>
    <row r="1602" spans="1:33" x14ac:dyDescent="0.2">
      <c r="A1602" s="11">
        <f t="shared" si="323"/>
        <v>160000</v>
      </c>
      <c r="B1602" s="15">
        <f>inputs!$C$3-MAX(0,MIN((calculations!A1602-inputs!$B$8)*0.5,inputs!$C$3))+IF(AND(inputs!$B$23="YES",A1602&lt;=inputs!$B$25),inputs!$B$24,0)</f>
        <v>0</v>
      </c>
      <c r="C1602" s="15">
        <f>MAX(0,MIN(A1602-B1602,inputs!$C$4)*inputs!$B$3)</f>
        <v>7540.2000000000007</v>
      </c>
      <c r="D1602" s="16">
        <f>MAX(0,(MIN(A1602,inputs!$C$5)-(inputs!$C$4+B1602))*inputs!$B$4)</f>
        <v>34975.599999999999</v>
      </c>
      <c r="E1602" s="16">
        <f>MAX(0, (calculations!A1602-inputs!$C$5)*inputs!$B$5)</f>
        <v>15687</v>
      </c>
      <c r="F1602" s="19">
        <f>MAX(0,inputs!$B$13*(MIN(calculations!A1602,inputs!$C$14)-inputs!$C$13))+MAX(0,inputs!$B$14*(calculations!A1602-inputs!$C$14))</f>
        <v>7189.85</v>
      </c>
      <c r="G1602" s="22">
        <f>MAX(MIN((calculations!A1602-inputs!$B$21)/10000,100%),0) * inputs!$B$18</f>
        <v>2636.4</v>
      </c>
      <c r="H1602" s="22">
        <f>IF(AND(inputs!$B$35="YES", calculations!A1602&gt;=inputs!$B$36,calculations!A1602&lt;inputs!$B$37),inputs!$B$38*MIN(2,inputs!$B$17),0)</f>
        <v>0</v>
      </c>
      <c r="I1602" s="25">
        <f>MIN(inputs!$B$32,A1602)</f>
        <v>20000</v>
      </c>
      <c r="J1602" s="25">
        <f>inputs!$B$29*(1+inputs!$B$33)-MAX(0,inputs!$B$31*(I1602-inputs!$B$30))</f>
        <v>46486.999999999993</v>
      </c>
      <c r="K1602" s="26">
        <f t="shared" ref="K1602:K1665" si="325">$I1602+(INT(COLUMN(K$1)/2) - 5) * ($A1602-$I1602)/9</f>
        <v>20000</v>
      </c>
      <c r="L1602" s="25">
        <f>MAX(0,J1602*(1+inputs!$B$33)-MAX(0,inputs!$B$31*(K1602-inputs!$B$30)))</f>
        <v>47184.304999999986</v>
      </c>
      <c r="M1602" s="26">
        <f t="shared" ref="M1602:M1665" si="326">$I1602+(INT(COLUMN(M$1)/2) - 5) * ($A1602-$I1602)/9</f>
        <v>35555.555555555555</v>
      </c>
      <c r="N1602" s="25">
        <f>MAX(0,L1602*(1+inputs!$B$33)-MAX(0,inputs!$B$31*(M1602-inputs!$B$30)))</f>
        <v>46508.629574999977</v>
      </c>
      <c r="O1602" s="26">
        <f t="shared" ref="O1602:O1665" si="327">$I1602+(INT(COLUMN(O$1)/2) - 5) * ($A1602-$I1602)/9</f>
        <v>51111.111111111109</v>
      </c>
      <c r="P1602" s="25">
        <f>MAX(0,N1602*(1+inputs!$B$33)-MAX(0,inputs!$B$31*(O1602-inputs!$B$30)))</f>
        <v>44422.81901862497</v>
      </c>
      <c r="Q1602" s="26">
        <f t="shared" ref="Q1602:Q1665" si="328">$I1602+(INT(COLUMN(Q$1)/2) - 5) * ($A1602-$I1602)/9</f>
        <v>66666.666666666657</v>
      </c>
      <c r="R1602" s="25">
        <f>MAX(0,P1602*(1+inputs!$B$33)-MAX(0,inputs!$B$31*(Q1602-inputs!$B$30)))</f>
        <v>40905.721303904342</v>
      </c>
      <c r="S1602" s="26">
        <f t="shared" ref="S1602:S1665" si="329">$I1602+(INT(COLUMN(S$1)/2) - 5) * ($A1602-$I1602)/9</f>
        <v>82222.222222222219</v>
      </c>
      <c r="T1602" s="25">
        <f>MAX(0,R1602*(1+inputs!$B$33)-MAX(0,inputs!$B$31*(S1602-inputs!$B$30)))</f>
        <v>35935.8671234629</v>
      </c>
      <c r="U1602" s="26">
        <f t="shared" ref="U1602:U1665" si="330">$I1602+(INT(COLUMN(U$1)/2) - 5) * ($A1602-$I1602)/9</f>
        <v>97777.777777777781</v>
      </c>
      <c r="V1602" s="25">
        <f>MAX(0,T1602*(1+inputs!$B$33)-MAX(0,inputs!$B$31*(U1602-inputs!$B$30)))</f>
        <v>29491.465130314838</v>
      </c>
      <c r="W1602" s="26">
        <f t="shared" ref="W1602:W1665" si="331">$I1602+(INT(COLUMN(W$1)/2) - 5) * ($A1602-$I1602)/9</f>
        <v>113333.33333333333</v>
      </c>
      <c r="X1602" s="25">
        <f>MAX(0,V1602*(1+inputs!$B$33)-MAX(0,inputs!$B$31*(W1602-inputs!$B$30)))</f>
        <v>21550.39710726956</v>
      </c>
      <c r="Y1602" s="26">
        <f t="shared" ref="Y1602:Y1665" si="332">$I1602+(INT(COLUMN(Y$1)/2) - 5) * ($A1602-$I1602)/9</f>
        <v>128888.88888888889</v>
      </c>
      <c r="Z1602" s="25">
        <f>MAX(0,X1602*(1+inputs!$B$33)-MAX(0,inputs!$B$31*(Y1602-inputs!$B$30)))</f>
        <v>12090.213063878602</v>
      </c>
      <c r="AA1602" s="25">
        <f>MAX(0,Y1602*(1+inputs!$B$33)-MAX(0,inputs!$B$31*(Z1602-inputs!$B$30)))</f>
        <v>130822.2222222222</v>
      </c>
      <c r="AB1602" s="26">
        <f t="shared" ref="AB1602:AB1665" si="333">$I1602+(INT(COLUMN(AB$1)/2) - 5) * ($A1602-$I1602)/9</f>
        <v>160000</v>
      </c>
      <c r="AC1602" s="25">
        <f>MAX(0,AA1602*(1+inputs!$B$33)-MAX(0,inputs!$B$31*(AB1602-inputs!$B$30)))</f>
        <v>120201.11555555553</v>
      </c>
      <c r="AD1602" s="26">
        <f>IF(inputs!$B$27="YES",MAX(0,inputs!$B$31*(AB1602-inputs!$B$30)),0)</f>
        <v>0</v>
      </c>
      <c r="AE1602" s="3">
        <f t="shared" ref="AE1602:AE1665" si="334">SUM(C1602:G1602)+AD1602-H1602</f>
        <v>68029.05</v>
      </c>
      <c r="AF1602" s="1">
        <f t="shared" si="324"/>
        <v>0.47</v>
      </c>
      <c r="AG1602" s="8">
        <f t="shared" ref="AG1602:AG1665" si="335">A1602-AE1602</f>
        <v>91970.95</v>
      </c>
    </row>
    <row r="1603" spans="1:33" x14ac:dyDescent="0.2">
      <c r="A1603" s="11">
        <f t="shared" ref="A1603:A1666" si="336">(ROW(A1603)-2)*100</f>
        <v>160100</v>
      </c>
      <c r="B1603" s="15">
        <f>inputs!$C$3-MAX(0,MIN((calculations!A1603-inputs!$B$8)*0.5,inputs!$C$3))+IF(AND(inputs!$B$23="YES",A1603&lt;=inputs!$B$25),inputs!$B$24,0)</f>
        <v>0</v>
      </c>
      <c r="C1603" s="15">
        <f>MAX(0,MIN(A1603-B1603,inputs!$C$4)*inputs!$B$3)</f>
        <v>7540.2000000000007</v>
      </c>
      <c r="D1603" s="16">
        <f>MAX(0,(MIN(A1603,inputs!$C$5)-(inputs!$C$4+B1603))*inputs!$B$4)</f>
        <v>34975.599999999999</v>
      </c>
      <c r="E1603" s="16">
        <f>MAX(0, (calculations!A1603-inputs!$C$5)*inputs!$B$5)</f>
        <v>15732</v>
      </c>
      <c r="F1603" s="19">
        <f>MAX(0,inputs!$B$13*(MIN(calculations!A1603,inputs!$C$14)-inputs!$C$13))+MAX(0,inputs!$B$14*(calculations!A1603-inputs!$C$14))</f>
        <v>7191.85</v>
      </c>
      <c r="G1603" s="22">
        <f>MAX(MIN((calculations!A1603-inputs!$B$21)/10000,100%),0) * inputs!$B$18</f>
        <v>2636.4</v>
      </c>
      <c r="H1603" s="22">
        <f>IF(AND(inputs!$B$35="YES", calculations!A1603&gt;=inputs!$B$36,calculations!A1603&lt;inputs!$B$37),inputs!$B$38*MIN(2,inputs!$B$17),0)</f>
        <v>0</v>
      </c>
      <c r="I1603" s="25">
        <f>MIN(inputs!$B$32,A1603)</f>
        <v>20000</v>
      </c>
      <c r="J1603" s="25">
        <f>inputs!$B$29*(1+inputs!$B$33)-MAX(0,inputs!$B$31*(I1603-inputs!$B$30))</f>
        <v>46486.999999999993</v>
      </c>
      <c r="K1603" s="26">
        <f t="shared" si="325"/>
        <v>20000</v>
      </c>
      <c r="L1603" s="25">
        <f>MAX(0,J1603*(1+inputs!$B$33)-MAX(0,inputs!$B$31*(K1603-inputs!$B$30)))</f>
        <v>47184.304999999986</v>
      </c>
      <c r="M1603" s="26">
        <f t="shared" si="326"/>
        <v>35566.666666666664</v>
      </c>
      <c r="N1603" s="25">
        <f>MAX(0,L1603*(1+inputs!$B$33)-MAX(0,inputs!$B$31*(M1603-inputs!$B$30)))</f>
        <v>46507.629574999977</v>
      </c>
      <c r="O1603" s="26">
        <f t="shared" si="327"/>
        <v>51133.333333333328</v>
      </c>
      <c r="P1603" s="25">
        <f>MAX(0,N1603*(1+inputs!$B$33)-MAX(0,inputs!$B$31*(O1603-inputs!$B$30)))</f>
        <v>44419.804018624971</v>
      </c>
      <c r="Q1603" s="26">
        <f t="shared" si="328"/>
        <v>66700</v>
      </c>
      <c r="R1603" s="25">
        <f>MAX(0,P1603*(1+inputs!$B$33)-MAX(0,inputs!$B$31*(Q1603-inputs!$B$30)))</f>
        <v>40899.661078904341</v>
      </c>
      <c r="S1603" s="26">
        <f t="shared" si="329"/>
        <v>82266.666666666657</v>
      </c>
      <c r="T1603" s="25">
        <f>MAX(0,R1603*(1+inputs!$B$33)-MAX(0,inputs!$B$31*(S1603-inputs!$B$30)))</f>
        <v>35925.7159950879</v>
      </c>
      <c r="U1603" s="26">
        <f t="shared" si="330"/>
        <v>97833.333333333328</v>
      </c>
      <c r="V1603" s="25">
        <f>MAX(0,T1603*(1+inputs!$B$33)-MAX(0,inputs!$B$31*(U1603-inputs!$B$30)))</f>
        <v>29476.161735014215</v>
      </c>
      <c r="W1603" s="26">
        <f t="shared" si="331"/>
        <v>113400</v>
      </c>
      <c r="X1603" s="25">
        <f>MAX(0,V1603*(1+inputs!$B$33)-MAX(0,inputs!$B$31*(W1603-inputs!$B$30)))</f>
        <v>21528.864161039426</v>
      </c>
      <c r="Y1603" s="26">
        <f t="shared" si="332"/>
        <v>128966.66666666667</v>
      </c>
      <c r="Z1603" s="25">
        <f>MAX(0,X1603*(1+inputs!$B$33)-MAX(0,inputs!$B$31*(Y1603-inputs!$B$30)))</f>
        <v>12061.357123455016</v>
      </c>
      <c r="AA1603" s="25">
        <f>MAX(0,Y1603*(1+inputs!$B$33)-MAX(0,inputs!$B$31*(Z1603-inputs!$B$30)))</f>
        <v>130901.16666666666</v>
      </c>
      <c r="AB1603" s="26">
        <f t="shared" si="333"/>
        <v>160100</v>
      </c>
      <c r="AC1603" s="25">
        <f>MAX(0,AA1603*(1+inputs!$B$33)-MAX(0,inputs!$B$31*(AB1603-inputs!$B$30)))</f>
        <v>120272.24416666664</v>
      </c>
      <c r="AD1603" s="26">
        <f>IF(inputs!$B$27="YES",MAX(0,inputs!$B$31*(AB1603-inputs!$B$30)),0)</f>
        <v>0</v>
      </c>
      <c r="AE1603" s="3">
        <f t="shared" si="334"/>
        <v>68076.05</v>
      </c>
      <c r="AF1603" s="1">
        <f t="shared" ref="AF1603:AF1666" si="337">(AE1604-AE1603)/100</f>
        <v>0.47</v>
      </c>
      <c r="AG1603" s="8">
        <f t="shared" si="335"/>
        <v>92023.95</v>
      </c>
    </row>
    <row r="1604" spans="1:33" x14ac:dyDescent="0.2">
      <c r="A1604" s="11">
        <f t="shared" si="336"/>
        <v>160200</v>
      </c>
      <c r="B1604" s="15">
        <f>inputs!$C$3-MAX(0,MIN((calculations!A1604-inputs!$B$8)*0.5,inputs!$C$3))+IF(AND(inputs!$B$23="YES",A1604&lt;=inputs!$B$25),inputs!$B$24,0)</f>
        <v>0</v>
      </c>
      <c r="C1604" s="15">
        <f>MAX(0,MIN(A1604-B1604,inputs!$C$4)*inputs!$B$3)</f>
        <v>7540.2000000000007</v>
      </c>
      <c r="D1604" s="16">
        <f>MAX(0,(MIN(A1604,inputs!$C$5)-(inputs!$C$4+B1604))*inputs!$B$4)</f>
        <v>34975.599999999999</v>
      </c>
      <c r="E1604" s="16">
        <f>MAX(0, (calculations!A1604-inputs!$C$5)*inputs!$B$5)</f>
        <v>15777</v>
      </c>
      <c r="F1604" s="19">
        <f>MAX(0,inputs!$B$13*(MIN(calculations!A1604,inputs!$C$14)-inputs!$C$13))+MAX(0,inputs!$B$14*(calculations!A1604-inputs!$C$14))</f>
        <v>7193.85</v>
      </c>
      <c r="G1604" s="22">
        <f>MAX(MIN((calculations!A1604-inputs!$B$21)/10000,100%),0) * inputs!$B$18</f>
        <v>2636.4</v>
      </c>
      <c r="H1604" s="22">
        <f>IF(AND(inputs!$B$35="YES", calculations!A1604&gt;=inputs!$B$36,calculations!A1604&lt;inputs!$B$37),inputs!$B$38*MIN(2,inputs!$B$17),0)</f>
        <v>0</v>
      </c>
      <c r="I1604" s="25">
        <f>MIN(inputs!$B$32,A1604)</f>
        <v>20000</v>
      </c>
      <c r="J1604" s="25">
        <f>inputs!$B$29*(1+inputs!$B$33)-MAX(0,inputs!$B$31*(I1604-inputs!$B$30))</f>
        <v>46486.999999999993</v>
      </c>
      <c r="K1604" s="26">
        <f t="shared" si="325"/>
        <v>20000</v>
      </c>
      <c r="L1604" s="25">
        <f>MAX(0,J1604*(1+inputs!$B$33)-MAX(0,inputs!$B$31*(K1604-inputs!$B$30)))</f>
        <v>47184.304999999986</v>
      </c>
      <c r="M1604" s="26">
        <f t="shared" si="326"/>
        <v>35577.777777777781</v>
      </c>
      <c r="N1604" s="25">
        <f>MAX(0,L1604*(1+inputs!$B$33)-MAX(0,inputs!$B$31*(M1604-inputs!$B$30)))</f>
        <v>46506.629574999977</v>
      </c>
      <c r="O1604" s="26">
        <f t="shared" si="327"/>
        <v>51155.555555555555</v>
      </c>
      <c r="P1604" s="25">
        <f>MAX(0,N1604*(1+inputs!$B$33)-MAX(0,inputs!$B$31*(O1604-inputs!$B$30)))</f>
        <v>44416.789018624972</v>
      </c>
      <c r="Q1604" s="26">
        <f t="shared" si="328"/>
        <v>66733.333333333343</v>
      </c>
      <c r="R1604" s="25">
        <f>MAX(0,P1604*(1+inputs!$B$33)-MAX(0,inputs!$B$31*(Q1604-inputs!$B$30)))</f>
        <v>40893.60085390434</v>
      </c>
      <c r="S1604" s="26">
        <f t="shared" si="329"/>
        <v>82311.111111111109</v>
      </c>
      <c r="T1604" s="25">
        <f>MAX(0,R1604*(1+inputs!$B$33)-MAX(0,inputs!$B$31*(S1604-inputs!$B$30)))</f>
        <v>35915.564866712899</v>
      </c>
      <c r="U1604" s="26">
        <f t="shared" si="330"/>
        <v>97888.888888888891</v>
      </c>
      <c r="V1604" s="25">
        <f>MAX(0,T1604*(1+inputs!$B$33)-MAX(0,inputs!$B$31*(U1604-inputs!$B$30)))</f>
        <v>29460.858339713592</v>
      </c>
      <c r="W1604" s="26">
        <f t="shared" si="331"/>
        <v>113466.66666666667</v>
      </c>
      <c r="X1604" s="25">
        <f>MAX(0,V1604*(1+inputs!$B$33)-MAX(0,inputs!$B$31*(W1604-inputs!$B$30)))</f>
        <v>21507.331214809295</v>
      </c>
      <c r="Y1604" s="26">
        <f t="shared" si="332"/>
        <v>129044.44444444444</v>
      </c>
      <c r="Z1604" s="25">
        <f>MAX(0,X1604*(1+inputs!$B$33)-MAX(0,inputs!$B$31*(Y1604-inputs!$B$30)))</f>
        <v>12032.501183031432</v>
      </c>
      <c r="AA1604" s="25">
        <f>MAX(0,Y1604*(1+inputs!$B$33)-MAX(0,inputs!$B$31*(Z1604-inputs!$B$30)))</f>
        <v>130980.11111111109</v>
      </c>
      <c r="AB1604" s="26">
        <f t="shared" si="333"/>
        <v>160200</v>
      </c>
      <c r="AC1604" s="25">
        <f>MAX(0,AA1604*(1+inputs!$B$33)-MAX(0,inputs!$B$31*(AB1604-inputs!$B$30)))</f>
        <v>120343.37277777775</v>
      </c>
      <c r="AD1604" s="26">
        <f>IF(inputs!$B$27="YES",MAX(0,inputs!$B$31*(AB1604-inputs!$B$30)),0)</f>
        <v>0</v>
      </c>
      <c r="AE1604" s="3">
        <f t="shared" si="334"/>
        <v>68123.05</v>
      </c>
      <c r="AF1604" s="1">
        <f t="shared" si="337"/>
        <v>0.47</v>
      </c>
      <c r="AG1604" s="8">
        <f t="shared" si="335"/>
        <v>92076.95</v>
      </c>
    </row>
    <row r="1605" spans="1:33" x14ac:dyDescent="0.2">
      <c r="A1605" s="11">
        <f t="shared" si="336"/>
        <v>160300</v>
      </c>
      <c r="B1605" s="15">
        <f>inputs!$C$3-MAX(0,MIN((calculations!A1605-inputs!$B$8)*0.5,inputs!$C$3))+IF(AND(inputs!$B$23="YES",A1605&lt;=inputs!$B$25),inputs!$B$24,0)</f>
        <v>0</v>
      </c>
      <c r="C1605" s="15">
        <f>MAX(0,MIN(A1605-B1605,inputs!$C$4)*inputs!$B$3)</f>
        <v>7540.2000000000007</v>
      </c>
      <c r="D1605" s="16">
        <f>MAX(0,(MIN(A1605,inputs!$C$5)-(inputs!$C$4+B1605))*inputs!$B$4)</f>
        <v>34975.599999999999</v>
      </c>
      <c r="E1605" s="16">
        <f>MAX(0, (calculations!A1605-inputs!$C$5)*inputs!$B$5)</f>
        <v>15822</v>
      </c>
      <c r="F1605" s="19">
        <f>MAX(0,inputs!$B$13*(MIN(calculations!A1605,inputs!$C$14)-inputs!$C$13))+MAX(0,inputs!$B$14*(calculations!A1605-inputs!$C$14))</f>
        <v>7195.85</v>
      </c>
      <c r="G1605" s="22">
        <f>MAX(MIN((calculations!A1605-inputs!$B$21)/10000,100%),0) * inputs!$B$18</f>
        <v>2636.4</v>
      </c>
      <c r="H1605" s="22">
        <f>IF(AND(inputs!$B$35="YES", calculations!A1605&gt;=inputs!$B$36,calculations!A1605&lt;inputs!$B$37),inputs!$B$38*MIN(2,inputs!$B$17),0)</f>
        <v>0</v>
      </c>
      <c r="I1605" s="25">
        <f>MIN(inputs!$B$32,A1605)</f>
        <v>20000</v>
      </c>
      <c r="J1605" s="25">
        <f>inputs!$B$29*(1+inputs!$B$33)-MAX(0,inputs!$B$31*(I1605-inputs!$B$30))</f>
        <v>46486.999999999993</v>
      </c>
      <c r="K1605" s="26">
        <f t="shared" si="325"/>
        <v>20000</v>
      </c>
      <c r="L1605" s="25">
        <f>MAX(0,J1605*(1+inputs!$B$33)-MAX(0,inputs!$B$31*(K1605-inputs!$B$30)))</f>
        <v>47184.304999999986</v>
      </c>
      <c r="M1605" s="26">
        <f t="shared" si="326"/>
        <v>35588.888888888891</v>
      </c>
      <c r="N1605" s="25">
        <f>MAX(0,L1605*(1+inputs!$B$33)-MAX(0,inputs!$B$31*(M1605-inputs!$B$30)))</f>
        <v>46505.629574999977</v>
      </c>
      <c r="O1605" s="26">
        <f t="shared" si="327"/>
        <v>51177.777777777781</v>
      </c>
      <c r="P1605" s="25">
        <f>MAX(0,N1605*(1+inputs!$B$33)-MAX(0,inputs!$B$31*(O1605-inputs!$B$30)))</f>
        <v>44413.774018624972</v>
      </c>
      <c r="Q1605" s="26">
        <f t="shared" si="328"/>
        <v>66766.666666666657</v>
      </c>
      <c r="R1605" s="25">
        <f>MAX(0,P1605*(1+inputs!$B$33)-MAX(0,inputs!$B$31*(Q1605-inputs!$B$30)))</f>
        <v>40887.540628904346</v>
      </c>
      <c r="S1605" s="26">
        <f t="shared" si="329"/>
        <v>82355.555555555562</v>
      </c>
      <c r="T1605" s="25">
        <f>MAX(0,R1605*(1+inputs!$B$33)-MAX(0,inputs!$B$31*(S1605-inputs!$B$30)))</f>
        <v>35905.413738337906</v>
      </c>
      <c r="U1605" s="26">
        <f t="shared" si="330"/>
        <v>97944.444444444438</v>
      </c>
      <c r="V1605" s="25">
        <f>MAX(0,T1605*(1+inputs!$B$33)-MAX(0,inputs!$B$31*(U1605-inputs!$B$30)))</f>
        <v>29445.554944412976</v>
      </c>
      <c r="W1605" s="26">
        <f t="shared" si="331"/>
        <v>113533.33333333333</v>
      </c>
      <c r="X1605" s="25">
        <f>MAX(0,V1605*(1+inputs!$B$33)-MAX(0,inputs!$B$31*(W1605-inputs!$B$30)))</f>
        <v>21485.798268579169</v>
      </c>
      <c r="Y1605" s="26">
        <f t="shared" si="332"/>
        <v>129122.22222222222</v>
      </c>
      <c r="Z1605" s="25">
        <f>MAX(0,X1605*(1+inputs!$B$33)-MAX(0,inputs!$B$31*(Y1605-inputs!$B$30)))</f>
        <v>12003.645242607854</v>
      </c>
      <c r="AA1605" s="25">
        <f>MAX(0,Y1605*(1+inputs!$B$33)-MAX(0,inputs!$B$31*(Z1605-inputs!$B$30)))</f>
        <v>131059.05555555553</v>
      </c>
      <c r="AB1605" s="26">
        <f t="shared" si="333"/>
        <v>160300</v>
      </c>
      <c r="AC1605" s="25">
        <f>MAX(0,AA1605*(1+inputs!$B$33)-MAX(0,inputs!$B$31*(AB1605-inputs!$B$30)))</f>
        <v>120414.50138888886</v>
      </c>
      <c r="AD1605" s="26">
        <f>IF(inputs!$B$27="YES",MAX(0,inputs!$B$31*(AB1605-inputs!$B$30)),0)</f>
        <v>0</v>
      </c>
      <c r="AE1605" s="3">
        <f t="shared" si="334"/>
        <v>68170.05</v>
      </c>
      <c r="AF1605" s="1">
        <f t="shared" si="337"/>
        <v>0.47</v>
      </c>
      <c r="AG1605" s="8">
        <f t="shared" si="335"/>
        <v>92129.95</v>
      </c>
    </row>
    <row r="1606" spans="1:33" x14ac:dyDescent="0.2">
      <c r="A1606" s="11">
        <f t="shared" si="336"/>
        <v>160400</v>
      </c>
      <c r="B1606" s="15">
        <f>inputs!$C$3-MAX(0,MIN((calculations!A1606-inputs!$B$8)*0.5,inputs!$C$3))+IF(AND(inputs!$B$23="YES",A1606&lt;=inputs!$B$25),inputs!$B$24,0)</f>
        <v>0</v>
      </c>
      <c r="C1606" s="15">
        <f>MAX(0,MIN(A1606-B1606,inputs!$C$4)*inputs!$B$3)</f>
        <v>7540.2000000000007</v>
      </c>
      <c r="D1606" s="16">
        <f>MAX(0,(MIN(A1606,inputs!$C$5)-(inputs!$C$4+B1606))*inputs!$B$4)</f>
        <v>34975.599999999999</v>
      </c>
      <c r="E1606" s="16">
        <f>MAX(0, (calculations!A1606-inputs!$C$5)*inputs!$B$5)</f>
        <v>15867</v>
      </c>
      <c r="F1606" s="19">
        <f>MAX(0,inputs!$B$13*(MIN(calculations!A1606,inputs!$C$14)-inputs!$C$13))+MAX(0,inputs!$B$14*(calculations!A1606-inputs!$C$14))</f>
        <v>7197.85</v>
      </c>
      <c r="G1606" s="22">
        <f>MAX(MIN((calculations!A1606-inputs!$B$21)/10000,100%),0) * inputs!$B$18</f>
        <v>2636.4</v>
      </c>
      <c r="H1606" s="22">
        <f>IF(AND(inputs!$B$35="YES", calculations!A1606&gt;=inputs!$B$36,calculations!A1606&lt;inputs!$B$37),inputs!$B$38*MIN(2,inputs!$B$17),0)</f>
        <v>0</v>
      </c>
      <c r="I1606" s="25">
        <f>MIN(inputs!$B$32,A1606)</f>
        <v>20000</v>
      </c>
      <c r="J1606" s="25">
        <f>inputs!$B$29*(1+inputs!$B$33)-MAX(0,inputs!$B$31*(I1606-inputs!$B$30))</f>
        <v>46486.999999999993</v>
      </c>
      <c r="K1606" s="26">
        <f t="shared" si="325"/>
        <v>20000</v>
      </c>
      <c r="L1606" s="25">
        <f>MAX(0,J1606*(1+inputs!$B$33)-MAX(0,inputs!$B$31*(K1606-inputs!$B$30)))</f>
        <v>47184.304999999986</v>
      </c>
      <c r="M1606" s="26">
        <f t="shared" si="326"/>
        <v>35600</v>
      </c>
      <c r="N1606" s="25">
        <f>MAX(0,L1606*(1+inputs!$B$33)-MAX(0,inputs!$B$31*(M1606-inputs!$B$30)))</f>
        <v>46504.629574999977</v>
      </c>
      <c r="O1606" s="26">
        <f t="shared" si="327"/>
        <v>51200</v>
      </c>
      <c r="P1606" s="25">
        <f>MAX(0,N1606*(1+inputs!$B$33)-MAX(0,inputs!$B$31*(O1606-inputs!$B$30)))</f>
        <v>44410.759018624973</v>
      </c>
      <c r="Q1606" s="26">
        <f t="shared" si="328"/>
        <v>66800</v>
      </c>
      <c r="R1606" s="25">
        <f>MAX(0,P1606*(1+inputs!$B$33)-MAX(0,inputs!$B$31*(Q1606-inputs!$B$30)))</f>
        <v>40881.480403904337</v>
      </c>
      <c r="S1606" s="26">
        <f t="shared" si="329"/>
        <v>82400</v>
      </c>
      <c r="T1606" s="25">
        <f>MAX(0,R1606*(1+inputs!$B$33)-MAX(0,inputs!$B$31*(S1606-inputs!$B$30)))</f>
        <v>35895.262609962898</v>
      </c>
      <c r="U1606" s="26">
        <f t="shared" si="330"/>
        <v>98000</v>
      </c>
      <c r="V1606" s="25">
        <f>MAX(0,T1606*(1+inputs!$B$33)-MAX(0,inputs!$B$31*(U1606-inputs!$B$30)))</f>
        <v>29430.251549112338</v>
      </c>
      <c r="W1606" s="26">
        <f t="shared" si="331"/>
        <v>113600</v>
      </c>
      <c r="X1606" s="25">
        <f>MAX(0,V1606*(1+inputs!$B$33)-MAX(0,inputs!$B$31*(W1606-inputs!$B$30)))</f>
        <v>21464.26532234902</v>
      </c>
      <c r="Y1606" s="26">
        <f t="shared" si="332"/>
        <v>129200</v>
      </c>
      <c r="Z1606" s="25">
        <f>MAX(0,X1606*(1+inputs!$B$33)-MAX(0,inputs!$B$31*(Y1606-inputs!$B$30)))</f>
        <v>11974.789302184252</v>
      </c>
      <c r="AA1606" s="25">
        <f>MAX(0,Y1606*(1+inputs!$B$33)-MAX(0,inputs!$B$31*(Z1606-inputs!$B$30)))</f>
        <v>131138</v>
      </c>
      <c r="AB1606" s="26">
        <f t="shared" si="333"/>
        <v>160400</v>
      </c>
      <c r="AC1606" s="25">
        <f>MAX(0,AA1606*(1+inputs!$B$33)-MAX(0,inputs!$B$31*(AB1606-inputs!$B$30)))</f>
        <v>120485.62999999998</v>
      </c>
      <c r="AD1606" s="26">
        <f>IF(inputs!$B$27="YES",MAX(0,inputs!$B$31*(AB1606-inputs!$B$30)),0)</f>
        <v>0</v>
      </c>
      <c r="AE1606" s="3">
        <f t="shared" si="334"/>
        <v>68217.05</v>
      </c>
      <c r="AF1606" s="1">
        <f t="shared" si="337"/>
        <v>0.47</v>
      </c>
      <c r="AG1606" s="8">
        <f t="shared" si="335"/>
        <v>92182.95</v>
      </c>
    </row>
    <row r="1607" spans="1:33" x14ac:dyDescent="0.2">
      <c r="A1607" s="11">
        <f t="shared" si="336"/>
        <v>160500</v>
      </c>
      <c r="B1607" s="15">
        <f>inputs!$C$3-MAX(0,MIN((calculations!A1607-inputs!$B$8)*0.5,inputs!$C$3))+IF(AND(inputs!$B$23="YES",A1607&lt;=inputs!$B$25),inputs!$B$24,0)</f>
        <v>0</v>
      </c>
      <c r="C1607" s="15">
        <f>MAX(0,MIN(A1607-B1607,inputs!$C$4)*inputs!$B$3)</f>
        <v>7540.2000000000007</v>
      </c>
      <c r="D1607" s="16">
        <f>MAX(0,(MIN(A1607,inputs!$C$5)-(inputs!$C$4+B1607))*inputs!$B$4)</f>
        <v>34975.599999999999</v>
      </c>
      <c r="E1607" s="16">
        <f>MAX(0, (calculations!A1607-inputs!$C$5)*inputs!$B$5)</f>
        <v>15912</v>
      </c>
      <c r="F1607" s="19">
        <f>MAX(0,inputs!$B$13*(MIN(calculations!A1607,inputs!$C$14)-inputs!$C$13))+MAX(0,inputs!$B$14*(calculations!A1607-inputs!$C$14))</f>
        <v>7199.85</v>
      </c>
      <c r="G1607" s="22">
        <f>MAX(MIN((calculations!A1607-inputs!$B$21)/10000,100%),0) * inputs!$B$18</f>
        <v>2636.4</v>
      </c>
      <c r="H1607" s="22">
        <f>IF(AND(inputs!$B$35="YES", calculations!A1607&gt;=inputs!$B$36,calculations!A1607&lt;inputs!$B$37),inputs!$B$38*MIN(2,inputs!$B$17),0)</f>
        <v>0</v>
      </c>
      <c r="I1607" s="25">
        <f>MIN(inputs!$B$32,A1607)</f>
        <v>20000</v>
      </c>
      <c r="J1607" s="25">
        <f>inputs!$B$29*(1+inputs!$B$33)-MAX(0,inputs!$B$31*(I1607-inputs!$B$30))</f>
        <v>46486.999999999993</v>
      </c>
      <c r="K1607" s="26">
        <f t="shared" si="325"/>
        <v>20000</v>
      </c>
      <c r="L1607" s="25">
        <f>MAX(0,J1607*(1+inputs!$B$33)-MAX(0,inputs!$B$31*(K1607-inputs!$B$30)))</f>
        <v>47184.304999999986</v>
      </c>
      <c r="M1607" s="26">
        <f t="shared" si="326"/>
        <v>35611.111111111109</v>
      </c>
      <c r="N1607" s="25">
        <f>MAX(0,L1607*(1+inputs!$B$33)-MAX(0,inputs!$B$31*(M1607-inputs!$B$30)))</f>
        <v>46503.629574999977</v>
      </c>
      <c r="O1607" s="26">
        <f t="shared" si="327"/>
        <v>51222.222222222219</v>
      </c>
      <c r="P1607" s="25">
        <f>MAX(0,N1607*(1+inputs!$B$33)-MAX(0,inputs!$B$31*(O1607-inputs!$B$30)))</f>
        <v>44407.744018624973</v>
      </c>
      <c r="Q1607" s="26">
        <f t="shared" si="328"/>
        <v>66833.333333333343</v>
      </c>
      <c r="R1607" s="25">
        <f>MAX(0,P1607*(1+inputs!$B$33)-MAX(0,inputs!$B$31*(Q1607-inputs!$B$30)))</f>
        <v>40875.420178904344</v>
      </c>
      <c r="S1607" s="26">
        <f t="shared" si="329"/>
        <v>82444.444444444438</v>
      </c>
      <c r="T1607" s="25">
        <f>MAX(0,R1607*(1+inputs!$B$33)-MAX(0,inputs!$B$31*(S1607-inputs!$B$30)))</f>
        <v>35885.111481587905</v>
      </c>
      <c r="U1607" s="26">
        <f t="shared" si="330"/>
        <v>98055.555555555562</v>
      </c>
      <c r="V1607" s="25">
        <f>MAX(0,T1607*(1+inputs!$B$33)-MAX(0,inputs!$B$31*(U1607-inputs!$B$30)))</f>
        <v>29414.948153811718</v>
      </c>
      <c r="W1607" s="26">
        <f t="shared" si="331"/>
        <v>113666.66666666667</v>
      </c>
      <c r="X1607" s="25">
        <f>MAX(0,V1607*(1+inputs!$B$33)-MAX(0,inputs!$B$31*(W1607-inputs!$B$30)))</f>
        <v>21442.732376118889</v>
      </c>
      <c r="Y1607" s="26">
        <f t="shared" si="332"/>
        <v>129277.77777777778</v>
      </c>
      <c r="Z1607" s="25">
        <f>MAX(0,X1607*(1+inputs!$B$33)-MAX(0,inputs!$B$31*(Y1607-inputs!$B$30)))</f>
        <v>11945.93336176067</v>
      </c>
      <c r="AA1607" s="25">
        <f>MAX(0,Y1607*(1+inputs!$B$33)-MAX(0,inputs!$B$31*(Z1607-inputs!$B$30)))</f>
        <v>131216.94444444444</v>
      </c>
      <c r="AB1607" s="26">
        <f t="shared" si="333"/>
        <v>160500</v>
      </c>
      <c r="AC1607" s="25">
        <f>MAX(0,AA1607*(1+inputs!$B$33)-MAX(0,inputs!$B$31*(AB1607-inputs!$B$30)))</f>
        <v>120556.75861111109</v>
      </c>
      <c r="AD1607" s="26">
        <f>IF(inputs!$B$27="YES",MAX(0,inputs!$B$31*(AB1607-inputs!$B$30)),0)</f>
        <v>0</v>
      </c>
      <c r="AE1607" s="3">
        <f t="shared" si="334"/>
        <v>68264.05</v>
      </c>
      <c r="AF1607" s="1">
        <f t="shared" si="337"/>
        <v>0.47</v>
      </c>
      <c r="AG1607" s="8">
        <f t="shared" si="335"/>
        <v>92235.95</v>
      </c>
    </row>
    <row r="1608" spans="1:33" x14ac:dyDescent="0.2">
      <c r="A1608" s="11">
        <f t="shared" si="336"/>
        <v>160600</v>
      </c>
      <c r="B1608" s="15">
        <f>inputs!$C$3-MAX(0,MIN((calculations!A1608-inputs!$B$8)*0.5,inputs!$C$3))+IF(AND(inputs!$B$23="YES",A1608&lt;=inputs!$B$25),inputs!$B$24,0)</f>
        <v>0</v>
      </c>
      <c r="C1608" s="15">
        <f>MAX(0,MIN(A1608-B1608,inputs!$C$4)*inputs!$B$3)</f>
        <v>7540.2000000000007</v>
      </c>
      <c r="D1608" s="16">
        <f>MAX(0,(MIN(A1608,inputs!$C$5)-(inputs!$C$4+B1608))*inputs!$B$4)</f>
        <v>34975.599999999999</v>
      </c>
      <c r="E1608" s="16">
        <f>MAX(0, (calculations!A1608-inputs!$C$5)*inputs!$B$5)</f>
        <v>15957</v>
      </c>
      <c r="F1608" s="19">
        <f>MAX(0,inputs!$B$13*(MIN(calculations!A1608,inputs!$C$14)-inputs!$C$13))+MAX(0,inputs!$B$14*(calculations!A1608-inputs!$C$14))</f>
        <v>7201.85</v>
      </c>
      <c r="G1608" s="22">
        <f>MAX(MIN((calculations!A1608-inputs!$B$21)/10000,100%),0) * inputs!$B$18</f>
        <v>2636.4</v>
      </c>
      <c r="H1608" s="22">
        <f>IF(AND(inputs!$B$35="YES", calculations!A1608&gt;=inputs!$B$36,calculations!A1608&lt;inputs!$B$37),inputs!$B$38*MIN(2,inputs!$B$17),0)</f>
        <v>0</v>
      </c>
      <c r="I1608" s="25">
        <f>MIN(inputs!$B$32,A1608)</f>
        <v>20000</v>
      </c>
      <c r="J1608" s="25">
        <f>inputs!$B$29*(1+inputs!$B$33)-MAX(0,inputs!$B$31*(I1608-inputs!$B$30))</f>
        <v>46486.999999999993</v>
      </c>
      <c r="K1608" s="26">
        <f t="shared" si="325"/>
        <v>20000</v>
      </c>
      <c r="L1608" s="25">
        <f>MAX(0,J1608*(1+inputs!$B$33)-MAX(0,inputs!$B$31*(K1608-inputs!$B$30)))</f>
        <v>47184.304999999986</v>
      </c>
      <c r="M1608" s="26">
        <f t="shared" si="326"/>
        <v>35622.222222222219</v>
      </c>
      <c r="N1608" s="25">
        <f>MAX(0,L1608*(1+inputs!$B$33)-MAX(0,inputs!$B$31*(M1608-inputs!$B$30)))</f>
        <v>46502.629574999977</v>
      </c>
      <c r="O1608" s="26">
        <f t="shared" si="327"/>
        <v>51244.444444444445</v>
      </c>
      <c r="P1608" s="25">
        <f>MAX(0,N1608*(1+inputs!$B$33)-MAX(0,inputs!$B$31*(O1608-inputs!$B$30)))</f>
        <v>44404.729018624967</v>
      </c>
      <c r="Q1608" s="26">
        <f t="shared" si="328"/>
        <v>66866.666666666657</v>
      </c>
      <c r="R1608" s="25">
        <f>MAX(0,P1608*(1+inputs!$B$33)-MAX(0,inputs!$B$31*(Q1608-inputs!$B$30)))</f>
        <v>40869.359953904335</v>
      </c>
      <c r="S1608" s="26">
        <f t="shared" si="329"/>
        <v>82488.888888888891</v>
      </c>
      <c r="T1608" s="25">
        <f>MAX(0,R1608*(1+inputs!$B$33)-MAX(0,inputs!$B$31*(S1608-inputs!$B$30)))</f>
        <v>35874.960353212897</v>
      </c>
      <c r="U1608" s="26">
        <f t="shared" si="330"/>
        <v>98111.111111111109</v>
      </c>
      <c r="V1608" s="25">
        <f>MAX(0,T1608*(1+inputs!$B$33)-MAX(0,inputs!$B$31*(U1608-inputs!$B$30)))</f>
        <v>29399.644758511091</v>
      </c>
      <c r="W1608" s="26">
        <f t="shared" si="331"/>
        <v>113733.33333333333</v>
      </c>
      <c r="X1608" s="25">
        <f>MAX(0,V1608*(1+inputs!$B$33)-MAX(0,inputs!$B$31*(W1608-inputs!$B$30)))</f>
        <v>21421.199429888755</v>
      </c>
      <c r="Y1608" s="26">
        <f t="shared" si="332"/>
        <v>129355.55555555556</v>
      </c>
      <c r="Z1608" s="25">
        <f>MAX(0,X1608*(1+inputs!$B$33)-MAX(0,inputs!$B$31*(Y1608-inputs!$B$30)))</f>
        <v>11917.077421337084</v>
      </c>
      <c r="AA1608" s="25">
        <f>MAX(0,Y1608*(1+inputs!$B$33)-MAX(0,inputs!$B$31*(Z1608-inputs!$B$30)))</f>
        <v>131295.88888888888</v>
      </c>
      <c r="AB1608" s="26">
        <f t="shared" si="333"/>
        <v>160600</v>
      </c>
      <c r="AC1608" s="25">
        <f>MAX(0,AA1608*(1+inputs!$B$33)-MAX(0,inputs!$B$31*(AB1608-inputs!$B$30)))</f>
        <v>120627.8872222222</v>
      </c>
      <c r="AD1608" s="26">
        <f>IF(inputs!$B$27="YES",MAX(0,inputs!$B$31*(AB1608-inputs!$B$30)),0)</f>
        <v>0</v>
      </c>
      <c r="AE1608" s="3">
        <f t="shared" si="334"/>
        <v>68311.05</v>
      </c>
      <c r="AF1608" s="1">
        <f t="shared" si="337"/>
        <v>0.47</v>
      </c>
      <c r="AG1608" s="8">
        <f t="shared" si="335"/>
        <v>92288.95</v>
      </c>
    </row>
    <row r="1609" spans="1:33" x14ac:dyDescent="0.2">
      <c r="A1609" s="11">
        <f t="shared" si="336"/>
        <v>160700</v>
      </c>
      <c r="B1609" s="15">
        <f>inputs!$C$3-MAX(0,MIN((calculations!A1609-inputs!$B$8)*0.5,inputs!$C$3))+IF(AND(inputs!$B$23="YES",A1609&lt;=inputs!$B$25),inputs!$B$24,0)</f>
        <v>0</v>
      </c>
      <c r="C1609" s="15">
        <f>MAX(0,MIN(A1609-B1609,inputs!$C$4)*inputs!$B$3)</f>
        <v>7540.2000000000007</v>
      </c>
      <c r="D1609" s="16">
        <f>MAX(0,(MIN(A1609,inputs!$C$5)-(inputs!$C$4+B1609))*inputs!$B$4)</f>
        <v>34975.599999999999</v>
      </c>
      <c r="E1609" s="16">
        <f>MAX(0, (calculations!A1609-inputs!$C$5)*inputs!$B$5)</f>
        <v>16002</v>
      </c>
      <c r="F1609" s="19">
        <f>MAX(0,inputs!$B$13*(MIN(calculations!A1609,inputs!$C$14)-inputs!$C$13))+MAX(0,inputs!$B$14*(calculations!A1609-inputs!$C$14))</f>
        <v>7203.85</v>
      </c>
      <c r="G1609" s="22">
        <f>MAX(MIN((calculations!A1609-inputs!$B$21)/10000,100%),0) * inputs!$B$18</f>
        <v>2636.4</v>
      </c>
      <c r="H1609" s="22">
        <f>IF(AND(inputs!$B$35="YES", calculations!A1609&gt;=inputs!$B$36,calculations!A1609&lt;inputs!$B$37),inputs!$B$38*MIN(2,inputs!$B$17),0)</f>
        <v>0</v>
      </c>
      <c r="I1609" s="25">
        <f>MIN(inputs!$B$32,A1609)</f>
        <v>20000</v>
      </c>
      <c r="J1609" s="25">
        <f>inputs!$B$29*(1+inputs!$B$33)-MAX(0,inputs!$B$31*(I1609-inputs!$B$30))</f>
        <v>46486.999999999993</v>
      </c>
      <c r="K1609" s="26">
        <f t="shared" si="325"/>
        <v>20000</v>
      </c>
      <c r="L1609" s="25">
        <f>MAX(0,J1609*(1+inputs!$B$33)-MAX(0,inputs!$B$31*(K1609-inputs!$B$30)))</f>
        <v>47184.304999999986</v>
      </c>
      <c r="M1609" s="26">
        <f t="shared" si="326"/>
        <v>35633.333333333336</v>
      </c>
      <c r="N1609" s="25">
        <f>MAX(0,L1609*(1+inputs!$B$33)-MAX(0,inputs!$B$31*(M1609-inputs!$B$30)))</f>
        <v>46501.629574999977</v>
      </c>
      <c r="O1609" s="26">
        <f t="shared" si="327"/>
        <v>51266.666666666672</v>
      </c>
      <c r="P1609" s="25">
        <f>MAX(0,N1609*(1+inputs!$B$33)-MAX(0,inputs!$B$31*(O1609-inputs!$B$30)))</f>
        <v>44401.714018624967</v>
      </c>
      <c r="Q1609" s="26">
        <f t="shared" si="328"/>
        <v>66900</v>
      </c>
      <c r="R1609" s="25">
        <f>MAX(0,P1609*(1+inputs!$B$33)-MAX(0,inputs!$B$31*(Q1609-inputs!$B$30)))</f>
        <v>40863.299728904334</v>
      </c>
      <c r="S1609" s="26">
        <f t="shared" si="329"/>
        <v>82533.333333333343</v>
      </c>
      <c r="T1609" s="25">
        <f>MAX(0,R1609*(1+inputs!$B$33)-MAX(0,inputs!$B$31*(S1609-inputs!$B$30)))</f>
        <v>35864.809224837896</v>
      </c>
      <c r="U1609" s="26">
        <f t="shared" si="330"/>
        <v>98166.666666666672</v>
      </c>
      <c r="V1609" s="25">
        <f>MAX(0,T1609*(1+inputs!$B$33)-MAX(0,inputs!$B$31*(U1609-inputs!$B$30)))</f>
        <v>29384.341363210457</v>
      </c>
      <c r="W1609" s="26">
        <f t="shared" si="331"/>
        <v>113800</v>
      </c>
      <c r="X1609" s="25">
        <f>MAX(0,V1609*(1+inputs!$B$33)-MAX(0,inputs!$B$31*(W1609-inputs!$B$30)))</f>
        <v>21399.666483658613</v>
      </c>
      <c r="Y1609" s="26">
        <f t="shared" si="332"/>
        <v>129433.33333333333</v>
      </c>
      <c r="Z1609" s="25">
        <f>MAX(0,X1609*(1+inputs!$B$33)-MAX(0,inputs!$B$31*(Y1609-inputs!$B$30)))</f>
        <v>11888.221480913493</v>
      </c>
      <c r="AA1609" s="25">
        <f>MAX(0,Y1609*(1+inputs!$B$33)-MAX(0,inputs!$B$31*(Z1609-inputs!$B$30)))</f>
        <v>131374.83333333331</v>
      </c>
      <c r="AB1609" s="26">
        <f t="shared" si="333"/>
        <v>160700</v>
      </c>
      <c r="AC1609" s="25">
        <f>MAX(0,AA1609*(1+inputs!$B$33)-MAX(0,inputs!$B$31*(AB1609-inputs!$B$30)))</f>
        <v>120699.01583333331</v>
      </c>
      <c r="AD1609" s="26">
        <f>IF(inputs!$B$27="YES",MAX(0,inputs!$B$31*(AB1609-inputs!$B$30)),0)</f>
        <v>0</v>
      </c>
      <c r="AE1609" s="3">
        <f t="shared" si="334"/>
        <v>68358.05</v>
      </c>
      <c r="AF1609" s="1">
        <f t="shared" si="337"/>
        <v>0.47</v>
      </c>
      <c r="AG1609" s="8">
        <f t="shared" si="335"/>
        <v>92341.95</v>
      </c>
    </row>
    <row r="1610" spans="1:33" x14ac:dyDescent="0.2">
      <c r="A1610" s="11">
        <f t="shared" si="336"/>
        <v>160800</v>
      </c>
      <c r="B1610" s="15">
        <f>inputs!$C$3-MAX(0,MIN((calculations!A1610-inputs!$B$8)*0.5,inputs!$C$3))+IF(AND(inputs!$B$23="YES",A1610&lt;=inputs!$B$25),inputs!$B$24,0)</f>
        <v>0</v>
      </c>
      <c r="C1610" s="15">
        <f>MAX(0,MIN(A1610-B1610,inputs!$C$4)*inputs!$B$3)</f>
        <v>7540.2000000000007</v>
      </c>
      <c r="D1610" s="16">
        <f>MAX(0,(MIN(A1610,inputs!$C$5)-(inputs!$C$4+B1610))*inputs!$B$4)</f>
        <v>34975.599999999999</v>
      </c>
      <c r="E1610" s="16">
        <f>MAX(0, (calculations!A1610-inputs!$C$5)*inputs!$B$5)</f>
        <v>16047</v>
      </c>
      <c r="F1610" s="19">
        <f>MAX(0,inputs!$B$13*(MIN(calculations!A1610,inputs!$C$14)-inputs!$C$13))+MAX(0,inputs!$B$14*(calculations!A1610-inputs!$C$14))</f>
        <v>7205.85</v>
      </c>
      <c r="G1610" s="22">
        <f>MAX(MIN((calculations!A1610-inputs!$B$21)/10000,100%),0) * inputs!$B$18</f>
        <v>2636.4</v>
      </c>
      <c r="H1610" s="22">
        <f>IF(AND(inputs!$B$35="YES", calculations!A1610&gt;=inputs!$B$36,calculations!A1610&lt;inputs!$B$37),inputs!$B$38*MIN(2,inputs!$B$17),0)</f>
        <v>0</v>
      </c>
      <c r="I1610" s="25">
        <f>MIN(inputs!$B$32,A1610)</f>
        <v>20000</v>
      </c>
      <c r="J1610" s="25">
        <f>inputs!$B$29*(1+inputs!$B$33)-MAX(0,inputs!$B$31*(I1610-inputs!$B$30))</f>
        <v>46486.999999999993</v>
      </c>
      <c r="K1610" s="26">
        <f t="shared" si="325"/>
        <v>20000</v>
      </c>
      <c r="L1610" s="25">
        <f>MAX(0,J1610*(1+inputs!$B$33)-MAX(0,inputs!$B$31*(K1610-inputs!$B$30)))</f>
        <v>47184.304999999986</v>
      </c>
      <c r="M1610" s="26">
        <f t="shared" si="326"/>
        <v>35644.444444444445</v>
      </c>
      <c r="N1610" s="25">
        <f>MAX(0,L1610*(1+inputs!$B$33)-MAX(0,inputs!$B$31*(M1610-inputs!$B$30)))</f>
        <v>46500.629574999977</v>
      </c>
      <c r="O1610" s="26">
        <f t="shared" si="327"/>
        <v>51288.888888888891</v>
      </c>
      <c r="P1610" s="25">
        <f>MAX(0,N1610*(1+inputs!$B$33)-MAX(0,inputs!$B$31*(O1610-inputs!$B$30)))</f>
        <v>44398.699018624968</v>
      </c>
      <c r="Q1610" s="26">
        <f t="shared" si="328"/>
        <v>66933.333333333343</v>
      </c>
      <c r="R1610" s="25">
        <f>MAX(0,P1610*(1+inputs!$B$33)-MAX(0,inputs!$B$31*(Q1610-inputs!$B$30)))</f>
        <v>40857.239503904333</v>
      </c>
      <c r="S1610" s="26">
        <f t="shared" si="329"/>
        <v>82577.777777777781</v>
      </c>
      <c r="T1610" s="25">
        <f>MAX(0,R1610*(1+inputs!$B$33)-MAX(0,inputs!$B$31*(S1610-inputs!$B$30)))</f>
        <v>35854.658096462888</v>
      </c>
      <c r="U1610" s="26">
        <f t="shared" si="330"/>
        <v>98222.222222222219</v>
      </c>
      <c r="V1610" s="25">
        <f>MAX(0,T1610*(1+inputs!$B$33)-MAX(0,inputs!$B$31*(U1610-inputs!$B$30)))</f>
        <v>29369.03796790983</v>
      </c>
      <c r="W1610" s="26">
        <f t="shared" si="331"/>
        <v>113866.66666666667</v>
      </c>
      <c r="X1610" s="25">
        <f>MAX(0,V1610*(1+inputs!$B$33)-MAX(0,inputs!$B$31*(W1610-inputs!$B$30)))</f>
        <v>21378.133537428475</v>
      </c>
      <c r="Y1610" s="26">
        <f t="shared" si="332"/>
        <v>129511.11111111111</v>
      </c>
      <c r="Z1610" s="25">
        <f>MAX(0,X1610*(1+inputs!$B$33)-MAX(0,inputs!$B$31*(Y1610-inputs!$B$30)))</f>
        <v>11859.3655404899</v>
      </c>
      <c r="AA1610" s="25">
        <f>MAX(0,Y1610*(1+inputs!$B$33)-MAX(0,inputs!$B$31*(Z1610-inputs!$B$30)))</f>
        <v>131453.77777777775</v>
      </c>
      <c r="AB1610" s="26">
        <f t="shared" si="333"/>
        <v>160800</v>
      </c>
      <c r="AC1610" s="25">
        <f>MAX(0,AA1610*(1+inputs!$B$33)-MAX(0,inputs!$B$31*(AB1610-inputs!$B$30)))</f>
        <v>120770.14444444439</v>
      </c>
      <c r="AD1610" s="26">
        <f>IF(inputs!$B$27="YES",MAX(0,inputs!$B$31*(AB1610-inputs!$B$30)),0)</f>
        <v>0</v>
      </c>
      <c r="AE1610" s="3">
        <f t="shared" si="334"/>
        <v>68405.05</v>
      </c>
      <c r="AF1610" s="1">
        <f t="shared" si="337"/>
        <v>0.47</v>
      </c>
      <c r="AG1610" s="8">
        <f t="shared" si="335"/>
        <v>92394.95</v>
      </c>
    </row>
    <row r="1611" spans="1:33" x14ac:dyDescent="0.2">
      <c r="A1611" s="11">
        <f t="shared" si="336"/>
        <v>160900</v>
      </c>
      <c r="B1611" s="15">
        <f>inputs!$C$3-MAX(0,MIN((calculations!A1611-inputs!$B$8)*0.5,inputs!$C$3))+IF(AND(inputs!$B$23="YES",A1611&lt;=inputs!$B$25),inputs!$B$24,0)</f>
        <v>0</v>
      </c>
      <c r="C1611" s="15">
        <f>MAX(0,MIN(A1611-B1611,inputs!$C$4)*inputs!$B$3)</f>
        <v>7540.2000000000007</v>
      </c>
      <c r="D1611" s="16">
        <f>MAX(0,(MIN(A1611,inputs!$C$5)-(inputs!$C$4+B1611))*inputs!$B$4)</f>
        <v>34975.599999999999</v>
      </c>
      <c r="E1611" s="16">
        <f>MAX(0, (calculations!A1611-inputs!$C$5)*inputs!$B$5)</f>
        <v>16092</v>
      </c>
      <c r="F1611" s="19">
        <f>MAX(0,inputs!$B$13*(MIN(calculations!A1611,inputs!$C$14)-inputs!$C$13))+MAX(0,inputs!$B$14*(calculations!A1611-inputs!$C$14))</f>
        <v>7207.85</v>
      </c>
      <c r="G1611" s="22">
        <f>MAX(MIN((calculations!A1611-inputs!$B$21)/10000,100%),0) * inputs!$B$18</f>
        <v>2636.4</v>
      </c>
      <c r="H1611" s="22">
        <f>IF(AND(inputs!$B$35="YES", calculations!A1611&gt;=inputs!$B$36,calculations!A1611&lt;inputs!$B$37),inputs!$B$38*MIN(2,inputs!$B$17),0)</f>
        <v>0</v>
      </c>
      <c r="I1611" s="25">
        <f>MIN(inputs!$B$32,A1611)</f>
        <v>20000</v>
      </c>
      <c r="J1611" s="25">
        <f>inputs!$B$29*(1+inputs!$B$33)-MAX(0,inputs!$B$31*(I1611-inputs!$B$30))</f>
        <v>46486.999999999993</v>
      </c>
      <c r="K1611" s="26">
        <f t="shared" si="325"/>
        <v>20000</v>
      </c>
      <c r="L1611" s="25">
        <f>MAX(0,J1611*(1+inputs!$B$33)-MAX(0,inputs!$B$31*(K1611-inputs!$B$30)))</f>
        <v>47184.304999999986</v>
      </c>
      <c r="M1611" s="26">
        <f t="shared" si="326"/>
        <v>35655.555555555555</v>
      </c>
      <c r="N1611" s="25">
        <f>MAX(0,L1611*(1+inputs!$B$33)-MAX(0,inputs!$B$31*(M1611-inputs!$B$30)))</f>
        <v>46499.629574999977</v>
      </c>
      <c r="O1611" s="26">
        <f t="shared" si="327"/>
        <v>51311.111111111109</v>
      </c>
      <c r="P1611" s="25">
        <f>MAX(0,N1611*(1+inputs!$B$33)-MAX(0,inputs!$B$31*(O1611-inputs!$B$30)))</f>
        <v>44395.684018624968</v>
      </c>
      <c r="Q1611" s="26">
        <f t="shared" si="328"/>
        <v>66966.666666666657</v>
      </c>
      <c r="R1611" s="25">
        <f>MAX(0,P1611*(1+inputs!$B$33)-MAX(0,inputs!$B$31*(Q1611-inputs!$B$30)))</f>
        <v>40851.179278904339</v>
      </c>
      <c r="S1611" s="26">
        <f t="shared" si="329"/>
        <v>82622.222222222219</v>
      </c>
      <c r="T1611" s="25">
        <f>MAX(0,R1611*(1+inputs!$B$33)-MAX(0,inputs!$B$31*(S1611-inputs!$B$30)))</f>
        <v>35844.506968087895</v>
      </c>
      <c r="U1611" s="26">
        <f t="shared" si="330"/>
        <v>98277.777777777781</v>
      </c>
      <c r="V1611" s="25">
        <f>MAX(0,T1611*(1+inputs!$B$33)-MAX(0,inputs!$B$31*(U1611-inputs!$B$30)))</f>
        <v>29353.734572609214</v>
      </c>
      <c r="W1611" s="26">
        <f t="shared" si="331"/>
        <v>113933.33333333333</v>
      </c>
      <c r="X1611" s="25">
        <f>MAX(0,V1611*(1+inputs!$B$33)-MAX(0,inputs!$B$31*(W1611-inputs!$B$30)))</f>
        <v>21356.600591198348</v>
      </c>
      <c r="Y1611" s="26">
        <f t="shared" si="332"/>
        <v>129588.88888888889</v>
      </c>
      <c r="Z1611" s="25">
        <f>MAX(0,X1611*(1+inputs!$B$33)-MAX(0,inputs!$B$31*(Y1611-inputs!$B$30)))</f>
        <v>11830.50960006632</v>
      </c>
      <c r="AA1611" s="25">
        <f>MAX(0,Y1611*(1+inputs!$B$33)-MAX(0,inputs!$B$31*(Z1611-inputs!$B$30)))</f>
        <v>131532.72222222222</v>
      </c>
      <c r="AB1611" s="26">
        <f t="shared" si="333"/>
        <v>160900</v>
      </c>
      <c r="AC1611" s="25">
        <f>MAX(0,AA1611*(1+inputs!$B$33)-MAX(0,inputs!$B$31*(AB1611-inputs!$B$30)))</f>
        <v>120841.27305555553</v>
      </c>
      <c r="AD1611" s="26">
        <f>IF(inputs!$B$27="YES",MAX(0,inputs!$B$31*(AB1611-inputs!$B$30)),0)</f>
        <v>0</v>
      </c>
      <c r="AE1611" s="3">
        <f t="shared" si="334"/>
        <v>68452.05</v>
      </c>
      <c r="AF1611" s="1">
        <f t="shared" si="337"/>
        <v>0.47</v>
      </c>
      <c r="AG1611" s="8">
        <f t="shared" si="335"/>
        <v>92447.95</v>
      </c>
    </row>
    <row r="1612" spans="1:33" x14ac:dyDescent="0.2">
      <c r="A1612" s="11">
        <f t="shared" si="336"/>
        <v>161000</v>
      </c>
      <c r="B1612" s="15">
        <f>inputs!$C$3-MAX(0,MIN((calculations!A1612-inputs!$B$8)*0.5,inputs!$C$3))+IF(AND(inputs!$B$23="YES",A1612&lt;=inputs!$B$25),inputs!$B$24,0)</f>
        <v>0</v>
      </c>
      <c r="C1612" s="15">
        <f>MAX(0,MIN(A1612-B1612,inputs!$C$4)*inputs!$B$3)</f>
        <v>7540.2000000000007</v>
      </c>
      <c r="D1612" s="16">
        <f>MAX(0,(MIN(A1612,inputs!$C$5)-(inputs!$C$4+B1612))*inputs!$B$4)</f>
        <v>34975.599999999999</v>
      </c>
      <c r="E1612" s="16">
        <f>MAX(0, (calculations!A1612-inputs!$C$5)*inputs!$B$5)</f>
        <v>16137</v>
      </c>
      <c r="F1612" s="19">
        <f>MAX(0,inputs!$B$13*(MIN(calculations!A1612,inputs!$C$14)-inputs!$C$13))+MAX(0,inputs!$B$14*(calculations!A1612-inputs!$C$14))</f>
        <v>7209.85</v>
      </c>
      <c r="G1612" s="22">
        <f>MAX(MIN((calculations!A1612-inputs!$B$21)/10000,100%),0) * inputs!$B$18</f>
        <v>2636.4</v>
      </c>
      <c r="H1612" s="22">
        <f>IF(AND(inputs!$B$35="YES", calculations!A1612&gt;=inputs!$B$36,calculations!A1612&lt;inputs!$B$37),inputs!$B$38*MIN(2,inputs!$B$17),0)</f>
        <v>0</v>
      </c>
      <c r="I1612" s="25">
        <f>MIN(inputs!$B$32,A1612)</f>
        <v>20000</v>
      </c>
      <c r="J1612" s="25">
        <f>inputs!$B$29*(1+inputs!$B$33)-MAX(0,inputs!$B$31*(I1612-inputs!$B$30))</f>
        <v>46486.999999999993</v>
      </c>
      <c r="K1612" s="26">
        <f t="shared" si="325"/>
        <v>20000</v>
      </c>
      <c r="L1612" s="25">
        <f>MAX(0,J1612*(1+inputs!$B$33)-MAX(0,inputs!$B$31*(K1612-inputs!$B$30)))</f>
        <v>47184.304999999986</v>
      </c>
      <c r="M1612" s="26">
        <f t="shared" si="326"/>
        <v>35666.666666666664</v>
      </c>
      <c r="N1612" s="25">
        <f>MAX(0,L1612*(1+inputs!$B$33)-MAX(0,inputs!$B$31*(M1612-inputs!$B$30)))</f>
        <v>46498.629574999977</v>
      </c>
      <c r="O1612" s="26">
        <f t="shared" si="327"/>
        <v>51333.333333333328</v>
      </c>
      <c r="P1612" s="25">
        <f>MAX(0,N1612*(1+inputs!$B$33)-MAX(0,inputs!$B$31*(O1612-inputs!$B$30)))</f>
        <v>44392.669018624969</v>
      </c>
      <c r="Q1612" s="26">
        <f t="shared" si="328"/>
        <v>67000</v>
      </c>
      <c r="R1612" s="25">
        <f>MAX(0,P1612*(1+inputs!$B$33)-MAX(0,inputs!$B$31*(Q1612-inputs!$B$30)))</f>
        <v>40845.119053904338</v>
      </c>
      <c r="S1612" s="26">
        <f t="shared" si="329"/>
        <v>82666.666666666657</v>
      </c>
      <c r="T1612" s="25">
        <f>MAX(0,R1612*(1+inputs!$B$33)-MAX(0,inputs!$B$31*(S1612-inputs!$B$30)))</f>
        <v>35834.355839712895</v>
      </c>
      <c r="U1612" s="26">
        <f t="shared" si="330"/>
        <v>98333.333333333328</v>
      </c>
      <c r="V1612" s="25">
        <f>MAX(0,T1612*(1+inputs!$B$33)-MAX(0,inputs!$B$31*(U1612-inputs!$B$30)))</f>
        <v>29338.431177308583</v>
      </c>
      <c r="W1612" s="26">
        <f t="shared" si="331"/>
        <v>114000</v>
      </c>
      <c r="X1612" s="25">
        <f>MAX(0,V1612*(1+inputs!$B$33)-MAX(0,inputs!$B$31*(W1612-inputs!$B$30)))</f>
        <v>21335.067644968207</v>
      </c>
      <c r="Y1612" s="26">
        <f t="shared" si="332"/>
        <v>129666.66666666667</v>
      </c>
      <c r="Z1612" s="25">
        <f>MAX(0,X1612*(1+inputs!$B$33)-MAX(0,inputs!$B$31*(Y1612-inputs!$B$30)))</f>
        <v>11801.653659642727</v>
      </c>
      <c r="AA1612" s="25">
        <f>MAX(0,Y1612*(1+inputs!$B$33)-MAX(0,inputs!$B$31*(Z1612-inputs!$B$30)))</f>
        <v>131611.66666666666</v>
      </c>
      <c r="AB1612" s="26">
        <f t="shared" si="333"/>
        <v>161000</v>
      </c>
      <c r="AC1612" s="25">
        <f>MAX(0,AA1612*(1+inputs!$B$33)-MAX(0,inputs!$B$31*(AB1612-inputs!$B$30)))</f>
        <v>120912.40166666664</v>
      </c>
      <c r="AD1612" s="26">
        <f>IF(inputs!$B$27="YES",MAX(0,inputs!$B$31*(AB1612-inputs!$B$30)),0)</f>
        <v>0</v>
      </c>
      <c r="AE1612" s="3">
        <f t="shared" si="334"/>
        <v>68499.05</v>
      </c>
      <c r="AF1612" s="1">
        <f t="shared" si="337"/>
        <v>0.47</v>
      </c>
      <c r="AG1612" s="8">
        <f t="shared" si="335"/>
        <v>92500.95</v>
      </c>
    </row>
    <row r="1613" spans="1:33" x14ac:dyDescent="0.2">
      <c r="A1613" s="11">
        <f t="shared" si="336"/>
        <v>161100</v>
      </c>
      <c r="B1613" s="15">
        <f>inputs!$C$3-MAX(0,MIN((calculations!A1613-inputs!$B$8)*0.5,inputs!$C$3))+IF(AND(inputs!$B$23="YES",A1613&lt;=inputs!$B$25),inputs!$B$24,0)</f>
        <v>0</v>
      </c>
      <c r="C1613" s="15">
        <f>MAX(0,MIN(A1613-B1613,inputs!$C$4)*inputs!$B$3)</f>
        <v>7540.2000000000007</v>
      </c>
      <c r="D1613" s="16">
        <f>MAX(0,(MIN(A1613,inputs!$C$5)-(inputs!$C$4+B1613))*inputs!$B$4)</f>
        <v>34975.599999999999</v>
      </c>
      <c r="E1613" s="16">
        <f>MAX(0, (calculations!A1613-inputs!$C$5)*inputs!$B$5)</f>
        <v>16182</v>
      </c>
      <c r="F1613" s="19">
        <f>MAX(0,inputs!$B$13*(MIN(calculations!A1613,inputs!$C$14)-inputs!$C$13))+MAX(0,inputs!$B$14*(calculations!A1613-inputs!$C$14))</f>
        <v>7211.85</v>
      </c>
      <c r="G1613" s="22">
        <f>MAX(MIN((calculations!A1613-inputs!$B$21)/10000,100%),0) * inputs!$B$18</f>
        <v>2636.4</v>
      </c>
      <c r="H1613" s="22">
        <f>IF(AND(inputs!$B$35="YES", calculations!A1613&gt;=inputs!$B$36,calculations!A1613&lt;inputs!$B$37),inputs!$B$38*MIN(2,inputs!$B$17),0)</f>
        <v>0</v>
      </c>
      <c r="I1613" s="25">
        <f>MIN(inputs!$B$32,A1613)</f>
        <v>20000</v>
      </c>
      <c r="J1613" s="25">
        <f>inputs!$B$29*(1+inputs!$B$33)-MAX(0,inputs!$B$31*(I1613-inputs!$B$30))</f>
        <v>46486.999999999993</v>
      </c>
      <c r="K1613" s="26">
        <f t="shared" si="325"/>
        <v>20000</v>
      </c>
      <c r="L1613" s="25">
        <f>MAX(0,J1613*(1+inputs!$B$33)-MAX(0,inputs!$B$31*(K1613-inputs!$B$30)))</f>
        <v>47184.304999999986</v>
      </c>
      <c r="M1613" s="26">
        <f t="shared" si="326"/>
        <v>35677.777777777781</v>
      </c>
      <c r="N1613" s="25">
        <f>MAX(0,L1613*(1+inputs!$B$33)-MAX(0,inputs!$B$31*(M1613-inputs!$B$30)))</f>
        <v>46497.629574999977</v>
      </c>
      <c r="O1613" s="26">
        <f t="shared" si="327"/>
        <v>51355.555555555555</v>
      </c>
      <c r="P1613" s="25">
        <f>MAX(0,N1613*(1+inputs!$B$33)-MAX(0,inputs!$B$31*(O1613-inputs!$B$30)))</f>
        <v>44389.654018624969</v>
      </c>
      <c r="Q1613" s="26">
        <f t="shared" si="328"/>
        <v>67033.333333333343</v>
      </c>
      <c r="R1613" s="25">
        <f>MAX(0,P1613*(1+inputs!$B$33)-MAX(0,inputs!$B$31*(Q1613-inputs!$B$30)))</f>
        <v>40839.058828904337</v>
      </c>
      <c r="S1613" s="26">
        <f t="shared" si="329"/>
        <v>82711.111111111109</v>
      </c>
      <c r="T1613" s="25">
        <f>MAX(0,R1613*(1+inputs!$B$33)-MAX(0,inputs!$B$31*(S1613-inputs!$B$30)))</f>
        <v>35824.204711337894</v>
      </c>
      <c r="U1613" s="26">
        <f t="shared" si="330"/>
        <v>98388.888888888891</v>
      </c>
      <c r="V1613" s="25">
        <f>MAX(0,T1613*(1+inputs!$B$33)-MAX(0,inputs!$B$31*(U1613-inputs!$B$30)))</f>
        <v>29323.127782007959</v>
      </c>
      <c r="W1613" s="26">
        <f t="shared" si="331"/>
        <v>114066.66666666667</v>
      </c>
      <c r="X1613" s="25">
        <f>MAX(0,V1613*(1+inputs!$B$33)-MAX(0,inputs!$B$31*(W1613-inputs!$B$30)))</f>
        <v>21313.534698738076</v>
      </c>
      <c r="Y1613" s="26">
        <f t="shared" si="332"/>
        <v>129744.44444444444</v>
      </c>
      <c r="Z1613" s="25">
        <f>MAX(0,X1613*(1+inputs!$B$33)-MAX(0,inputs!$B$31*(Y1613-inputs!$B$30)))</f>
        <v>11772.797719219147</v>
      </c>
      <c r="AA1613" s="25">
        <f>MAX(0,Y1613*(1+inputs!$B$33)-MAX(0,inputs!$B$31*(Z1613-inputs!$B$30)))</f>
        <v>131690.61111111109</v>
      </c>
      <c r="AB1613" s="26">
        <f t="shared" si="333"/>
        <v>161100</v>
      </c>
      <c r="AC1613" s="25">
        <f>MAX(0,AA1613*(1+inputs!$B$33)-MAX(0,inputs!$B$31*(AB1613-inputs!$B$30)))</f>
        <v>120983.53027777775</v>
      </c>
      <c r="AD1613" s="26">
        <f>IF(inputs!$B$27="YES",MAX(0,inputs!$B$31*(AB1613-inputs!$B$30)),0)</f>
        <v>0</v>
      </c>
      <c r="AE1613" s="3">
        <f t="shared" si="334"/>
        <v>68546.05</v>
      </c>
      <c r="AF1613" s="1">
        <f t="shared" si="337"/>
        <v>0.47</v>
      </c>
      <c r="AG1613" s="8">
        <f t="shared" si="335"/>
        <v>92553.95</v>
      </c>
    </row>
    <row r="1614" spans="1:33" x14ac:dyDescent="0.2">
      <c r="A1614" s="11">
        <f t="shared" si="336"/>
        <v>161200</v>
      </c>
      <c r="B1614" s="15">
        <f>inputs!$C$3-MAX(0,MIN((calculations!A1614-inputs!$B$8)*0.5,inputs!$C$3))+IF(AND(inputs!$B$23="YES",A1614&lt;=inputs!$B$25),inputs!$B$24,0)</f>
        <v>0</v>
      </c>
      <c r="C1614" s="15">
        <f>MAX(0,MIN(A1614-B1614,inputs!$C$4)*inputs!$B$3)</f>
        <v>7540.2000000000007</v>
      </c>
      <c r="D1614" s="16">
        <f>MAX(0,(MIN(A1614,inputs!$C$5)-(inputs!$C$4+B1614))*inputs!$B$4)</f>
        <v>34975.599999999999</v>
      </c>
      <c r="E1614" s="16">
        <f>MAX(0, (calculations!A1614-inputs!$C$5)*inputs!$B$5)</f>
        <v>16227</v>
      </c>
      <c r="F1614" s="19">
        <f>MAX(0,inputs!$B$13*(MIN(calculations!A1614,inputs!$C$14)-inputs!$C$13))+MAX(0,inputs!$B$14*(calculations!A1614-inputs!$C$14))</f>
        <v>7213.85</v>
      </c>
      <c r="G1614" s="22">
        <f>MAX(MIN((calculations!A1614-inputs!$B$21)/10000,100%),0) * inputs!$B$18</f>
        <v>2636.4</v>
      </c>
      <c r="H1614" s="22">
        <f>IF(AND(inputs!$B$35="YES", calculations!A1614&gt;=inputs!$B$36,calculations!A1614&lt;inputs!$B$37),inputs!$B$38*MIN(2,inputs!$B$17),0)</f>
        <v>0</v>
      </c>
      <c r="I1614" s="25">
        <f>MIN(inputs!$B$32,A1614)</f>
        <v>20000</v>
      </c>
      <c r="J1614" s="25">
        <f>inputs!$B$29*(1+inputs!$B$33)-MAX(0,inputs!$B$31*(I1614-inputs!$B$30))</f>
        <v>46486.999999999993</v>
      </c>
      <c r="K1614" s="26">
        <f t="shared" si="325"/>
        <v>20000</v>
      </c>
      <c r="L1614" s="25">
        <f>MAX(0,J1614*(1+inputs!$B$33)-MAX(0,inputs!$B$31*(K1614-inputs!$B$30)))</f>
        <v>47184.304999999986</v>
      </c>
      <c r="M1614" s="26">
        <f t="shared" si="326"/>
        <v>35688.888888888891</v>
      </c>
      <c r="N1614" s="25">
        <f>MAX(0,L1614*(1+inputs!$B$33)-MAX(0,inputs!$B$31*(M1614-inputs!$B$30)))</f>
        <v>46496.629574999977</v>
      </c>
      <c r="O1614" s="26">
        <f t="shared" si="327"/>
        <v>51377.777777777781</v>
      </c>
      <c r="P1614" s="25">
        <f>MAX(0,N1614*(1+inputs!$B$33)-MAX(0,inputs!$B$31*(O1614-inputs!$B$30)))</f>
        <v>44386.63901862497</v>
      </c>
      <c r="Q1614" s="26">
        <f t="shared" si="328"/>
        <v>67066.666666666657</v>
      </c>
      <c r="R1614" s="25">
        <f>MAX(0,P1614*(1+inputs!$B$33)-MAX(0,inputs!$B$31*(Q1614-inputs!$B$30)))</f>
        <v>40832.998603904343</v>
      </c>
      <c r="S1614" s="26">
        <f t="shared" si="329"/>
        <v>82755.555555555562</v>
      </c>
      <c r="T1614" s="25">
        <f>MAX(0,R1614*(1+inputs!$B$33)-MAX(0,inputs!$B$31*(S1614-inputs!$B$30)))</f>
        <v>35814.053582962901</v>
      </c>
      <c r="U1614" s="26">
        <f t="shared" si="330"/>
        <v>98444.444444444438</v>
      </c>
      <c r="V1614" s="25">
        <f>MAX(0,T1614*(1+inputs!$B$33)-MAX(0,inputs!$B$31*(U1614-inputs!$B$30)))</f>
        <v>29307.824386707343</v>
      </c>
      <c r="W1614" s="26">
        <f t="shared" si="331"/>
        <v>114133.33333333333</v>
      </c>
      <c r="X1614" s="25">
        <f>MAX(0,V1614*(1+inputs!$B$33)-MAX(0,inputs!$B$31*(W1614-inputs!$B$30)))</f>
        <v>21292.001752507953</v>
      </c>
      <c r="Y1614" s="26">
        <f t="shared" si="332"/>
        <v>129822.22222222222</v>
      </c>
      <c r="Z1614" s="25">
        <f>MAX(0,X1614*(1+inputs!$B$33)-MAX(0,inputs!$B$31*(Y1614-inputs!$B$30)))</f>
        <v>11743.941778795572</v>
      </c>
      <c r="AA1614" s="25">
        <f>MAX(0,Y1614*(1+inputs!$B$33)-MAX(0,inputs!$B$31*(Z1614-inputs!$B$30)))</f>
        <v>131769.55555555553</v>
      </c>
      <c r="AB1614" s="26">
        <f t="shared" si="333"/>
        <v>161200</v>
      </c>
      <c r="AC1614" s="25">
        <f>MAX(0,AA1614*(1+inputs!$B$33)-MAX(0,inputs!$B$31*(AB1614-inputs!$B$30)))</f>
        <v>121054.65888888884</v>
      </c>
      <c r="AD1614" s="26">
        <f>IF(inputs!$B$27="YES",MAX(0,inputs!$B$31*(AB1614-inputs!$B$30)),0)</f>
        <v>0</v>
      </c>
      <c r="AE1614" s="3">
        <f t="shared" si="334"/>
        <v>68593.05</v>
      </c>
      <c r="AF1614" s="1">
        <f t="shared" si="337"/>
        <v>0.47</v>
      </c>
      <c r="AG1614" s="8">
        <f t="shared" si="335"/>
        <v>92606.95</v>
      </c>
    </row>
    <row r="1615" spans="1:33" x14ac:dyDescent="0.2">
      <c r="A1615" s="11">
        <f t="shared" si="336"/>
        <v>161300</v>
      </c>
      <c r="B1615" s="15">
        <f>inputs!$C$3-MAX(0,MIN((calculations!A1615-inputs!$B$8)*0.5,inputs!$C$3))+IF(AND(inputs!$B$23="YES",A1615&lt;=inputs!$B$25),inputs!$B$24,0)</f>
        <v>0</v>
      </c>
      <c r="C1615" s="15">
        <f>MAX(0,MIN(A1615-B1615,inputs!$C$4)*inputs!$B$3)</f>
        <v>7540.2000000000007</v>
      </c>
      <c r="D1615" s="16">
        <f>MAX(0,(MIN(A1615,inputs!$C$5)-(inputs!$C$4+B1615))*inputs!$B$4)</f>
        <v>34975.599999999999</v>
      </c>
      <c r="E1615" s="16">
        <f>MAX(0, (calculations!A1615-inputs!$C$5)*inputs!$B$5)</f>
        <v>16272</v>
      </c>
      <c r="F1615" s="19">
        <f>MAX(0,inputs!$B$13*(MIN(calculations!A1615,inputs!$C$14)-inputs!$C$13))+MAX(0,inputs!$B$14*(calculations!A1615-inputs!$C$14))</f>
        <v>7215.85</v>
      </c>
      <c r="G1615" s="22">
        <f>MAX(MIN((calculations!A1615-inputs!$B$21)/10000,100%),0) * inputs!$B$18</f>
        <v>2636.4</v>
      </c>
      <c r="H1615" s="22">
        <f>IF(AND(inputs!$B$35="YES", calculations!A1615&gt;=inputs!$B$36,calculations!A1615&lt;inputs!$B$37),inputs!$B$38*MIN(2,inputs!$B$17),0)</f>
        <v>0</v>
      </c>
      <c r="I1615" s="25">
        <f>MIN(inputs!$B$32,A1615)</f>
        <v>20000</v>
      </c>
      <c r="J1615" s="25">
        <f>inputs!$B$29*(1+inputs!$B$33)-MAX(0,inputs!$B$31*(I1615-inputs!$B$30))</f>
        <v>46486.999999999993</v>
      </c>
      <c r="K1615" s="26">
        <f t="shared" si="325"/>
        <v>20000</v>
      </c>
      <c r="L1615" s="25">
        <f>MAX(0,J1615*(1+inputs!$B$33)-MAX(0,inputs!$B$31*(K1615-inputs!$B$30)))</f>
        <v>47184.304999999986</v>
      </c>
      <c r="M1615" s="26">
        <f t="shared" si="326"/>
        <v>35700</v>
      </c>
      <c r="N1615" s="25">
        <f>MAX(0,L1615*(1+inputs!$B$33)-MAX(0,inputs!$B$31*(M1615-inputs!$B$30)))</f>
        <v>46495.629574999977</v>
      </c>
      <c r="O1615" s="26">
        <f t="shared" si="327"/>
        <v>51400</v>
      </c>
      <c r="P1615" s="25">
        <f>MAX(0,N1615*(1+inputs!$B$33)-MAX(0,inputs!$B$31*(O1615-inputs!$B$30)))</f>
        <v>44383.624018624971</v>
      </c>
      <c r="Q1615" s="26">
        <f t="shared" si="328"/>
        <v>67100</v>
      </c>
      <c r="R1615" s="25">
        <f>MAX(0,P1615*(1+inputs!$B$33)-MAX(0,inputs!$B$31*(Q1615-inputs!$B$30)))</f>
        <v>40826.938378904335</v>
      </c>
      <c r="S1615" s="26">
        <f t="shared" si="329"/>
        <v>82800</v>
      </c>
      <c r="T1615" s="25">
        <f>MAX(0,R1615*(1+inputs!$B$33)-MAX(0,inputs!$B$31*(S1615-inputs!$B$30)))</f>
        <v>35803.902454587893</v>
      </c>
      <c r="U1615" s="26">
        <f t="shared" si="330"/>
        <v>98500</v>
      </c>
      <c r="V1615" s="25">
        <f>MAX(0,T1615*(1+inputs!$B$33)-MAX(0,inputs!$B$31*(U1615-inputs!$B$30)))</f>
        <v>29292.520991406705</v>
      </c>
      <c r="W1615" s="26">
        <f t="shared" si="331"/>
        <v>114200</v>
      </c>
      <c r="X1615" s="25">
        <f>MAX(0,V1615*(1+inputs!$B$33)-MAX(0,inputs!$B$31*(W1615-inputs!$B$30)))</f>
        <v>21270.4688062778</v>
      </c>
      <c r="Y1615" s="26">
        <f t="shared" si="332"/>
        <v>129900</v>
      </c>
      <c r="Z1615" s="25">
        <f>MAX(0,X1615*(1+inputs!$B$33)-MAX(0,inputs!$B$31*(Y1615-inputs!$B$30)))</f>
        <v>11715.085838371966</v>
      </c>
      <c r="AA1615" s="25">
        <f>MAX(0,Y1615*(1+inputs!$B$33)-MAX(0,inputs!$B$31*(Z1615-inputs!$B$30)))</f>
        <v>131848.5</v>
      </c>
      <c r="AB1615" s="26">
        <f t="shared" si="333"/>
        <v>161300</v>
      </c>
      <c r="AC1615" s="25">
        <f>MAX(0,AA1615*(1+inputs!$B$33)-MAX(0,inputs!$B$31*(AB1615-inputs!$B$30)))</f>
        <v>121125.78749999998</v>
      </c>
      <c r="AD1615" s="26">
        <f>IF(inputs!$B$27="YES",MAX(0,inputs!$B$31*(AB1615-inputs!$B$30)),0)</f>
        <v>0</v>
      </c>
      <c r="AE1615" s="3">
        <f t="shared" si="334"/>
        <v>68640.05</v>
      </c>
      <c r="AF1615" s="1">
        <f t="shared" si="337"/>
        <v>0.47</v>
      </c>
      <c r="AG1615" s="8">
        <f t="shared" si="335"/>
        <v>92659.95</v>
      </c>
    </row>
    <row r="1616" spans="1:33" x14ac:dyDescent="0.2">
      <c r="A1616" s="11">
        <f t="shared" si="336"/>
        <v>161400</v>
      </c>
      <c r="B1616" s="15">
        <f>inputs!$C$3-MAX(0,MIN((calculations!A1616-inputs!$B$8)*0.5,inputs!$C$3))+IF(AND(inputs!$B$23="YES",A1616&lt;=inputs!$B$25),inputs!$B$24,0)</f>
        <v>0</v>
      </c>
      <c r="C1616" s="15">
        <f>MAX(0,MIN(A1616-B1616,inputs!$C$4)*inputs!$B$3)</f>
        <v>7540.2000000000007</v>
      </c>
      <c r="D1616" s="16">
        <f>MAX(0,(MIN(A1616,inputs!$C$5)-(inputs!$C$4+B1616))*inputs!$B$4)</f>
        <v>34975.599999999999</v>
      </c>
      <c r="E1616" s="16">
        <f>MAX(0, (calculations!A1616-inputs!$C$5)*inputs!$B$5)</f>
        <v>16317</v>
      </c>
      <c r="F1616" s="19">
        <f>MAX(0,inputs!$B$13*(MIN(calculations!A1616,inputs!$C$14)-inputs!$C$13))+MAX(0,inputs!$B$14*(calculations!A1616-inputs!$C$14))</f>
        <v>7217.85</v>
      </c>
      <c r="G1616" s="22">
        <f>MAX(MIN((calculations!A1616-inputs!$B$21)/10000,100%),0) * inputs!$B$18</f>
        <v>2636.4</v>
      </c>
      <c r="H1616" s="22">
        <f>IF(AND(inputs!$B$35="YES", calculations!A1616&gt;=inputs!$B$36,calculations!A1616&lt;inputs!$B$37),inputs!$B$38*MIN(2,inputs!$B$17),0)</f>
        <v>0</v>
      </c>
      <c r="I1616" s="25">
        <f>MIN(inputs!$B$32,A1616)</f>
        <v>20000</v>
      </c>
      <c r="J1616" s="25">
        <f>inputs!$B$29*(1+inputs!$B$33)-MAX(0,inputs!$B$31*(I1616-inputs!$B$30))</f>
        <v>46486.999999999993</v>
      </c>
      <c r="K1616" s="26">
        <f t="shared" si="325"/>
        <v>20000</v>
      </c>
      <c r="L1616" s="25">
        <f>MAX(0,J1616*(1+inputs!$B$33)-MAX(0,inputs!$B$31*(K1616-inputs!$B$30)))</f>
        <v>47184.304999999986</v>
      </c>
      <c r="M1616" s="26">
        <f t="shared" si="326"/>
        <v>35711.111111111109</v>
      </c>
      <c r="N1616" s="25">
        <f>MAX(0,L1616*(1+inputs!$B$33)-MAX(0,inputs!$B$31*(M1616-inputs!$B$30)))</f>
        <v>46494.629574999977</v>
      </c>
      <c r="O1616" s="26">
        <f t="shared" si="327"/>
        <v>51422.222222222219</v>
      </c>
      <c r="P1616" s="25">
        <f>MAX(0,N1616*(1+inputs!$B$33)-MAX(0,inputs!$B$31*(O1616-inputs!$B$30)))</f>
        <v>44380.609018624971</v>
      </c>
      <c r="Q1616" s="26">
        <f t="shared" si="328"/>
        <v>67133.333333333343</v>
      </c>
      <c r="R1616" s="25">
        <f>MAX(0,P1616*(1+inputs!$B$33)-MAX(0,inputs!$B$31*(Q1616-inputs!$B$30)))</f>
        <v>40820.878153904341</v>
      </c>
      <c r="S1616" s="26">
        <f t="shared" si="329"/>
        <v>82844.444444444438</v>
      </c>
      <c r="T1616" s="25">
        <f>MAX(0,R1616*(1+inputs!$B$33)-MAX(0,inputs!$B$31*(S1616-inputs!$B$30)))</f>
        <v>35793.7513262129</v>
      </c>
      <c r="U1616" s="26">
        <f t="shared" si="330"/>
        <v>98555.555555555562</v>
      </c>
      <c r="V1616" s="25">
        <f>MAX(0,T1616*(1+inputs!$B$33)-MAX(0,inputs!$B$31*(U1616-inputs!$B$30)))</f>
        <v>29277.217596106086</v>
      </c>
      <c r="W1616" s="26">
        <f t="shared" si="331"/>
        <v>114266.66666666667</v>
      </c>
      <c r="X1616" s="25">
        <f>MAX(0,V1616*(1+inputs!$B$33)-MAX(0,inputs!$B$31*(W1616-inputs!$B$30)))</f>
        <v>21248.935860047677</v>
      </c>
      <c r="Y1616" s="26">
        <f t="shared" si="332"/>
        <v>129977.77777777778</v>
      </c>
      <c r="Z1616" s="25">
        <f>MAX(0,X1616*(1+inputs!$B$33)-MAX(0,inputs!$B$31*(Y1616-inputs!$B$30)))</f>
        <v>11686.229897948391</v>
      </c>
      <c r="AA1616" s="25">
        <f>MAX(0,Y1616*(1+inputs!$B$33)-MAX(0,inputs!$B$31*(Z1616-inputs!$B$30)))</f>
        <v>131927.44444444444</v>
      </c>
      <c r="AB1616" s="26">
        <f t="shared" si="333"/>
        <v>161400</v>
      </c>
      <c r="AC1616" s="25">
        <f>MAX(0,AA1616*(1+inputs!$B$33)-MAX(0,inputs!$B$31*(AB1616-inputs!$B$30)))</f>
        <v>121196.91611111109</v>
      </c>
      <c r="AD1616" s="26">
        <f>IF(inputs!$B$27="YES",MAX(0,inputs!$B$31*(AB1616-inputs!$B$30)),0)</f>
        <v>0</v>
      </c>
      <c r="AE1616" s="3">
        <f t="shared" si="334"/>
        <v>68687.05</v>
      </c>
      <c r="AF1616" s="1">
        <f t="shared" si="337"/>
        <v>0.47</v>
      </c>
      <c r="AG1616" s="8">
        <f t="shared" si="335"/>
        <v>92712.95</v>
      </c>
    </row>
    <row r="1617" spans="1:33" x14ac:dyDescent="0.2">
      <c r="A1617" s="11">
        <f t="shared" si="336"/>
        <v>161500</v>
      </c>
      <c r="B1617" s="15">
        <f>inputs!$C$3-MAX(0,MIN((calculations!A1617-inputs!$B$8)*0.5,inputs!$C$3))+IF(AND(inputs!$B$23="YES",A1617&lt;=inputs!$B$25),inputs!$B$24,0)</f>
        <v>0</v>
      </c>
      <c r="C1617" s="15">
        <f>MAX(0,MIN(A1617-B1617,inputs!$C$4)*inputs!$B$3)</f>
        <v>7540.2000000000007</v>
      </c>
      <c r="D1617" s="16">
        <f>MAX(0,(MIN(A1617,inputs!$C$5)-(inputs!$C$4+B1617))*inputs!$B$4)</f>
        <v>34975.599999999999</v>
      </c>
      <c r="E1617" s="16">
        <f>MAX(0, (calculations!A1617-inputs!$C$5)*inputs!$B$5)</f>
        <v>16362</v>
      </c>
      <c r="F1617" s="19">
        <f>MAX(0,inputs!$B$13*(MIN(calculations!A1617,inputs!$C$14)-inputs!$C$13))+MAX(0,inputs!$B$14*(calculations!A1617-inputs!$C$14))</f>
        <v>7219.85</v>
      </c>
      <c r="G1617" s="22">
        <f>MAX(MIN((calculations!A1617-inputs!$B$21)/10000,100%),0) * inputs!$B$18</f>
        <v>2636.4</v>
      </c>
      <c r="H1617" s="22">
        <f>IF(AND(inputs!$B$35="YES", calculations!A1617&gt;=inputs!$B$36,calculations!A1617&lt;inputs!$B$37),inputs!$B$38*MIN(2,inputs!$B$17),0)</f>
        <v>0</v>
      </c>
      <c r="I1617" s="25">
        <f>MIN(inputs!$B$32,A1617)</f>
        <v>20000</v>
      </c>
      <c r="J1617" s="25">
        <f>inputs!$B$29*(1+inputs!$B$33)-MAX(0,inputs!$B$31*(I1617-inputs!$B$30))</f>
        <v>46486.999999999993</v>
      </c>
      <c r="K1617" s="26">
        <f t="shared" si="325"/>
        <v>20000</v>
      </c>
      <c r="L1617" s="25">
        <f>MAX(0,J1617*(1+inputs!$B$33)-MAX(0,inputs!$B$31*(K1617-inputs!$B$30)))</f>
        <v>47184.304999999986</v>
      </c>
      <c r="M1617" s="26">
        <f t="shared" si="326"/>
        <v>35722.222222222219</v>
      </c>
      <c r="N1617" s="25">
        <f>MAX(0,L1617*(1+inputs!$B$33)-MAX(0,inputs!$B$31*(M1617-inputs!$B$30)))</f>
        <v>46493.629574999977</v>
      </c>
      <c r="O1617" s="26">
        <f t="shared" si="327"/>
        <v>51444.444444444445</v>
      </c>
      <c r="P1617" s="25">
        <f>MAX(0,N1617*(1+inputs!$B$33)-MAX(0,inputs!$B$31*(O1617-inputs!$B$30)))</f>
        <v>44377.594018624972</v>
      </c>
      <c r="Q1617" s="26">
        <f t="shared" si="328"/>
        <v>67166.666666666657</v>
      </c>
      <c r="R1617" s="25">
        <f>MAX(0,P1617*(1+inputs!$B$33)-MAX(0,inputs!$B$31*(Q1617-inputs!$B$30)))</f>
        <v>40814.817928904347</v>
      </c>
      <c r="S1617" s="26">
        <f t="shared" si="329"/>
        <v>82888.888888888891</v>
      </c>
      <c r="T1617" s="25">
        <f>MAX(0,R1617*(1+inputs!$B$33)-MAX(0,inputs!$B$31*(S1617-inputs!$B$30)))</f>
        <v>35783.600197837906</v>
      </c>
      <c r="U1617" s="26">
        <f t="shared" si="330"/>
        <v>98611.111111111109</v>
      </c>
      <c r="V1617" s="25">
        <f>MAX(0,T1617*(1+inputs!$B$33)-MAX(0,inputs!$B$31*(U1617-inputs!$B$30)))</f>
        <v>29261.914200805473</v>
      </c>
      <c r="W1617" s="26">
        <f t="shared" si="331"/>
        <v>114333.33333333333</v>
      </c>
      <c r="X1617" s="25">
        <f>MAX(0,V1617*(1+inputs!$B$33)-MAX(0,inputs!$B$31*(W1617-inputs!$B$30)))</f>
        <v>21227.402913817554</v>
      </c>
      <c r="Y1617" s="26">
        <f t="shared" si="332"/>
        <v>130055.55555555556</v>
      </c>
      <c r="Z1617" s="25">
        <f>MAX(0,X1617*(1+inputs!$B$33)-MAX(0,inputs!$B$31*(Y1617-inputs!$B$30)))</f>
        <v>11657.373957524813</v>
      </c>
      <c r="AA1617" s="25">
        <f>MAX(0,Y1617*(1+inputs!$B$33)-MAX(0,inputs!$B$31*(Z1617-inputs!$B$30)))</f>
        <v>132006.38888888888</v>
      </c>
      <c r="AB1617" s="26">
        <f t="shared" si="333"/>
        <v>161500</v>
      </c>
      <c r="AC1617" s="25">
        <f>MAX(0,AA1617*(1+inputs!$B$33)-MAX(0,inputs!$B$31*(AB1617-inputs!$B$30)))</f>
        <v>121268.0447222222</v>
      </c>
      <c r="AD1617" s="26">
        <f>IF(inputs!$B$27="YES",MAX(0,inputs!$B$31*(AB1617-inputs!$B$30)),0)</f>
        <v>0</v>
      </c>
      <c r="AE1617" s="3">
        <f t="shared" si="334"/>
        <v>68734.05</v>
      </c>
      <c r="AF1617" s="1">
        <f t="shared" si="337"/>
        <v>0.47</v>
      </c>
      <c r="AG1617" s="8">
        <f t="shared" si="335"/>
        <v>92765.95</v>
      </c>
    </row>
    <row r="1618" spans="1:33" x14ac:dyDescent="0.2">
      <c r="A1618" s="11">
        <f t="shared" si="336"/>
        <v>161600</v>
      </c>
      <c r="B1618" s="15">
        <f>inputs!$C$3-MAX(0,MIN((calculations!A1618-inputs!$B$8)*0.5,inputs!$C$3))+IF(AND(inputs!$B$23="YES",A1618&lt;=inputs!$B$25),inputs!$B$24,0)</f>
        <v>0</v>
      </c>
      <c r="C1618" s="15">
        <f>MAX(0,MIN(A1618-B1618,inputs!$C$4)*inputs!$B$3)</f>
        <v>7540.2000000000007</v>
      </c>
      <c r="D1618" s="16">
        <f>MAX(0,(MIN(A1618,inputs!$C$5)-(inputs!$C$4+B1618))*inputs!$B$4)</f>
        <v>34975.599999999999</v>
      </c>
      <c r="E1618" s="16">
        <f>MAX(0, (calculations!A1618-inputs!$C$5)*inputs!$B$5)</f>
        <v>16407</v>
      </c>
      <c r="F1618" s="19">
        <f>MAX(0,inputs!$B$13*(MIN(calculations!A1618,inputs!$C$14)-inputs!$C$13))+MAX(0,inputs!$B$14*(calculations!A1618-inputs!$C$14))</f>
        <v>7221.85</v>
      </c>
      <c r="G1618" s="22">
        <f>MAX(MIN((calculations!A1618-inputs!$B$21)/10000,100%),0) * inputs!$B$18</f>
        <v>2636.4</v>
      </c>
      <c r="H1618" s="22">
        <f>IF(AND(inputs!$B$35="YES", calculations!A1618&gt;=inputs!$B$36,calculations!A1618&lt;inputs!$B$37),inputs!$B$38*MIN(2,inputs!$B$17),0)</f>
        <v>0</v>
      </c>
      <c r="I1618" s="25">
        <f>MIN(inputs!$B$32,A1618)</f>
        <v>20000</v>
      </c>
      <c r="J1618" s="25">
        <f>inputs!$B$29*(1+inputs!$B$33)-MAX(0,inputs!$B$31*(I1618-inputs!$B$30))</f>
        <v>46486.999999999993</v>
      </c>
      <c r="K1618" s="26">
        <f t="shared" si="325"/>
        <v>20000</v>
      </c>
      <c r="L1618" s="25">
        <f>MAX(0,J1618*(1+inputs!$B$33)-MAX(0,inputs!$B$31*(K1618-inputs!$B$30)))</f>
        <v>47184.304999999986</v>
      </c>
      <c r="M1618" s="26">
        <f t="shared" si="326"/>
        <v>35733.333333333336</v>
      </c>
      <c r="N1618" s="25">
        <f>MAX(0,L1618*(1+inputs!$B$33)-MAX(0,inputs!$B$31*(M1618-inputs!$B$30)))</f>
        <v>46492.629574999977</v>
      </c>
      <c r="O1618" s="26">
        <f t="shared" si="327"/>
        <v>51466.666666666672</v>
      </c>
      <c r="P1618" s="25">
        <f>MAX(0,N1618*(1+inputs!$B$33)-MAX(0,inputs!$B$31*(O1618-inputs!$B$30)))</f>
        <v>44374.579018624972</v>
      </c>
      <c r="Q1618" s="26">
        <f t="shared" si="328"/>
        <v>67200</v>
      </c>
      <c r="R1618" s="25">
        <f>MAX(0,P1618*(1+inputs!$B$33)-MAX(0,inputs!$B$31*(Q1618-inputs!$B$30)))</f>
        <v>40808.757703904339</v>
      </c>
      <c r="S1618" s="26">
        <f t="shared" si="329"/>
        <v>82933.333333333343</v>
      </c>
      <c r="T1618" s="25">
        <f>MAX(0,R1618*(1+inputs!$B$33)-MAX(0,inputs!$B$31*(S1618-inputs!$B$30)))</f>
        <v>35773.449069462898</v>
      </c>
      <c r="U1618" s="26">
        <f t="shared" si="330"/>
        <v>98666.666666666672</v>
      </c>
      <c r="V1618" s="25">
        <f>MAX(0,T1618*(1+inputs!$B$33)-MAX(0,inputs!$B$31*(U1618-inputs!$B$30)))</f>
        <v>29246.610805504839</v>
      </c>
      <c r="W1618" s="26">
        <f t="shared" si="331"/>
        <v>114400</v>
      </c>
      <c r="X1618" s="25">
        <f>MAX(0,V1618*(1+inputs!$B$33)-MAX(0,inputs!$B$31*(W1618-inputs!$B$30)))</f>
        <v>21205.869967587409</v>
      </c>
      <c r="Y1618" s="26">
        <f t="shared" si="332"/>
        <v>130133.33333333333</v>
      </c>
      <c r="Z1618" s="25">
        <f>MAX(0,X1618*(1+inputs!$B$33)-MAX(0,inputs!$B$31*(Y1618-inputs!$B$30)))</f>
        <v>11628.518017101218</v>
      </c>
      <c r="AA1618" s="25">
        <f>MAX(0,Y1618*(1+inputs!$B$33)-MAX(0,inputs!$B$31*(Z1618-inputs!$B$30)))</f>
        <v>132085.33333333331</v>
      </c>
      <c r="AB1618" s="26">
        <f t="shared" si="333"/>
        <v>161600</v>
      </c>
      <c r="AC1618" s="25">
        <f>MAX(0,AA1618*(1+inputs!$B$33)-MAX(0,inputs!$B$31*(AB1618-inputs!$B$30)))</f>
        <v>121339.17333333331</v>
      </c>
      <c r="AD1618" s="26">
        <f>IF(inputs!$B$27="YES",MAX(0,inputs!$B$31*(AB1618-inputs!$B$30)),0)</f>
        <v>0</v>
      </c>
      <c r="AE1618" s="3">
        <f t="shared" si="334"/>
        <v>68781.05</v>
      </c>
      <c r="AF1618" s="1">
        <f t="shared" si="337"/>
        <v>0.47</v>
      </c>
      <c r="AG1618" s="8">
        <f t="shared" si="335"/>
        <v>92818.95</v>
      </c>
    </row>
    <row r="1619" spans="1:33" x14ac:dyDescent="0.2">
      <c r="A1619" s="11">
        <f t="shared" si="336"/>
        <v>161700</v>
      </c>
      <c r="B1619" s="15">
        <f>inputs!$C$3-MAX(0,MIN((calculations!A1619-inputs!$B$8)*0.5,inputs!$C$3))+IF(AND(inputs!$B$23="YES",A1619&lt;=inputs!$B$25),inputs!$B$24,0)</f>
        <v>0</v>
      </c>
      <c r="C1619" s="15">
        <f>MAX(0,MIN(A1619-B1619,inputs!$C$4)*inputs!$B$3)</f>
        <v>7540.2000000000007</v>
      </c>
      <c r="D1619" s="16">
        <f>MAX(0,(MIN(A1619,inputs!$C$5)-(inputs!$C$4+B1619))*inputs!$B$4)</f>
        <v>34975.599999999999</v>
      </c>
      <c r="E1619" s="16">
        <f>MAX(0, (calculations!A1619-inputs!$C$5)*inputs!$B$5)</f>
        <v>16452</v>
      </c>
      <c r="F1619" s="19">
        <f>MAX(0,inputs!$B$13*(MIN(calculations!A1619,inputs!$C$14)-inputs!$C$13))+MAX(0,inputs!$B$14*(calculations!A1619-inputs!$C$14))</f>
        <v>7223.85</v>
      </c>
      <c r="G1619" s="22">
        <f>MAX(MIN((calculations!A1619-inputs!$B$21)/10000,100%),0) * inputs!$B$18</f>
        <v>2636.4</v>
      </c>
      <c r="H1619" s="22">
        <f>IF(AND(inputs!$B$35="YES", calculations!A1619&gt;=inputs!$B$36,calculations!A1619&lt;inputs!$B$37),inputs!$B$38*MIN(2,inputs!$B$17),0)</f>
        <v>0</v>
      </c>
      <c r="I1619" s="25">
        <f>MIN(inputs!$B$32,A1619)</f>
        <v>20000</v>
      </c>
      <c r="J1619" s="25">
        <f>inputs!$B$29*(1+inputs!$B$33)-MAX(0,inputs!$B$31*(I1619-inputs!$B$30))</f>
        <v>46486.999999999993</v>
      </c>
      <c r="K1619" s="26">
        <f t="shared" si="325"/>
        <v>20000</v>
      </c>
      <c r="L1619" s="25">
        <f>MAX(0,J1619*(1+inputs!$B$33)-MAX(0,inputs!$B$31*(K1619-inputs!$B$30)))</f>
        <v>47184.304999999986</v>
      </c>
      <c r="M1619" s="26">
        <f t="shared" si="326"/>
        <v>35744.444444444445</v>
      </c>
      <c r="N1619" s="25">
        <f>MAX(0,L1619*(1+inputs!$B$33)-MAX(0,inputs!$B$31*(M1619-inputs!$B$30)))</f>
        <v>46491.629574999977</v>
      </c>
      <c r="O1619" s="26">
        <f t="shared" si="327"/>
        <v>51488.888888888891</v>
      </c>
      <c r="P1619" s="25">
        <f>MAX(0,N1619*(1+inputs!$B$33)-MAX(0,inputs!$B$31*(O1619-inputs!$B$30)))</f>
        <v>44371.564018624973</v>
      </c>
      <c r="Q1619" s="26">
        <f t="shared" si="328"/>
        <v>67233.333333333343</v>
      </c>
      <c r="R1619" s="25">
        <f>MAX(0,P1619*(1+inputs!$B$33)-MAX(0,inputs!$B$31*(Q1619-inputs!$B$30)))</f>
        <v>40802.697478904338</v>
      </c>
      <c r="S1619" s="26">
        <f t="shared" si="329"/>
        <v>82977.777777777781</v>
      </c>
      <c r="T1619" s="25">
        <f>MAX(0,R1619*(1+inputs!$B$33)-MAX(0,inputs!$B$31*(S1619-inputs!$B$30)))</f>
        <v>35763.297941087898</v>
      </c>
      <c r="U1619" s="26">
        <f t="shared" si="330"/>
        <v>98722.222222222219</v>
      </c>
      <c r="V1619" s="25">
        <f>MAX(0,T1619*(1+inputs!$B$33)-MAX(0,inputs!$B$31*(U1619-inputs!$B$30)))</f>
        <v>29231.307410204212</v>
      </c>
      <c r="W1619" s="26">
        <f t="shared" si="331"/>
        <v>114466.66666666667</v>
      </c>
      <c r="X1619" s="25">
        <f>MAX(0,V1619*(1+inputs!$B$33)-MAX(0,inputs!$B$31*(W1619-inputs!$B$30)))</f>
        <v>21184.337021357271</v>
      </c>
      <c r="Y1619" s="26">
        <f t="shared" si="332"/>
        <v>130211.11111111111</v>
      </c>
      <c r="Z1619" s="25">
        <f>MAX(0,X1619*(1+inputs!$B$33)-MAX(0,inputs!$B$31*(Y1619-inputs!$B$30)))</f>
        <v>11599.662076677629</v>
      </c>
      <c r="AA1619" s="25">
        <f>MAX(0,Y1619*(1+inputs!$B$33)-MAX(0,inputs!$B$31*(Z1619-inputs!$B$30)))</f>
        <v>132164.27777777775</v>
      </c>
      <c r="AB1619" s="26">
        <f t="shared" si="333"/>
        <v>161700</v>
      </c>
      <c r="AC1619" s="25">
        <f>MAX(0,AA1619*(1+inputs!$B$33)-MAX(0,inputs!$B$31*(AB1619-inputs!$B$30)))</f>
        <v>121410.30194444439</v>
      </c>
      <c r="AD1619" s="26">
        <f>IF(inputs!$B$27="YES",MAX(0,inputs!$B$31*(AB1619-inputs!$B$30)),0)</f>
        <v>0</v>
      </c>
      <c r="AE1619" s="3">
        <f t="shared" si="334"/>
        <v>68828.05</v>
      </c>
      <c r="AF1619" s="1">
        <f t="shared" si="337"/>
        <v>0.47</v>
      </c>
      <c r="AG1619" s="8">
        <f t="shared" si="335"/>
        <v>92871.95</v>
      </c>
    </row>
    <row r="1620" spans="1:33" x14ac:dyDescent="0.2">
      <c r="A1620" s="11">
        <f t="shared" si="336"/>
        <v>161800</v>
      </c>
      <c r="B1620" s="15">
        <f>inputs!$C$3-MAX(0,MIN((calculations!A1620-inputs!$B$8)*0.5,inputs!$C$3))+IF(AND(inputs!$B$23="YES",A1620&lt;=inputs!$B$25),inputs!$B$24,0)</f>
        <v>0</v>
      </c>
      <c r="C1620" s="15">
        <f>MAX(0,MIN(A1620-B1620,inputs!$C$4)*inputs!$B$3)</f>
        <v>7540.2000000000007</v>
      </c>
      <c r="D1620" s="16">
        <f>MAX(0,(MIN(A1620,inputs!$C$5)-(inputs!$C$4+B1620))*inputs!$B$4)</f>
        <v>34975.599999999999</v>
      </c>
      <c r="E1620" s="16">
        <f>MAX(0, (calculations!A1620-inputs!$C$5)*inputs!$B$5)</f>
        <v>16497</v>
      </c>
      <c r="F1620" s="19">
        <f>MAX(0,inputs!$B$13*(MIN(calculations!A1620,inputs!$C$14)-inputs!$C$13))+MAX(0,inputs!$B$14*(calculations!A1620-inputs!$C$14))</f>
        <v>7225.85</v>
      </c>
      <c r="G1620" s="22">
        <f>MAX(MIN((calculations!A1620-inputs!$B$21)/10000,100%),0) * inputs!$B$18</f>
        <v>2636.4</v>
      </c>
      <c r="H1620" s="22">
        <f>IF(AND(inputs!$B$35="YES", calculations!A1620&gt;=inputs!$B$36,calculations!A1620&lt;inputs!$B$37),inputs!$B$38*MIN(2,inputs!$B$17),0)</f>
        <v>0</v>
      </c>
      <c r="I1620" s="25">
        <f>MIN(inputs!$B$32,A1620)</f>
        <v>20000</v>
      </c>
      <c r="J1620" s="25">
        <f>inputs!$B$29*(1+inputs!$B$33)-MAX(0,inputs!$B$31*(I1620-inputs!$B$30))</f>
        <v>46486.999999999993</v>
      </c>
      <c r="K1620" s="26">
        <f t="shared" si="325"/>
        <v>20000</v>
      </c>
      <c r="L1620" s="25">
        <f>MAX(0,J1620*(1+inputs!$B$33)-MAX(0,inputs!$B$31*(K1620-inputs!$B$30)))</f>
        <v>47184.304999999986</v>
      </c>
      <c r="M1620" s="26">
        <f t="shared" si="326"/>
        <v>35755.555555555555</v>
      </c>
      <c r="N1620" s="25">
        <f>MAX(0,L1620*(1+inputs!$B$33)-MAX(0,inputs!$B$31*(M1620-inputs!$B$30)))</f>
        <v>46490.629574999977</v>
      </c>
      <c r="O1620" s="26">
        <f t="shared" si="327"/>
        <v>51511.111111111109</v>
      </c>
      <c r="P1620" s="25">
        <f>MAX(0,N1620*(1+inputs!$B$33)-MAX(0,inputs!$B$31*(O1620-inputs!$B$30)))</f>
        <v>44368.549018624974</v>
      </c>
      <c r="Q1620" s="26">
        <f t="shared" si="328"/>
        <v>67266.666666666657</v>
      </c>
      <c r="R1620" s="25">
        <f>MAX(0,P1620*(1+inputs!$B$33)-MAX(0,inputs!$B$31*(Q1620-inputs!$B$30)))</f>
        <v>40796.637253904351</v>
      </c>
      <c r="S1620" s="26">
        <f t="shared" si="329"/>
        <v>83022.222222222219</v>
      </c>
      <c r="T1620" s="25">
        <f>MAX(0,R1620*(1+inputs!$B$33)-MAX(0,inputs!$B$31*(S1620-inputs!$B$30)))</f>
        <v>35753.146812712912</v>
      </c>
      <c r="U1620" s="26">
        <f t="shared" si="330"/>
        <v>98777.777777777781</v>
      </c>
      <c r="V1620" s="25">
        <f>MAX(0,T1620*(1+inputs!$B$33)-MAX(0,inputs!$B$31*(U1620-inputs!$B$30)))</f>
        <v>29216.004014903603</v>
      </c>
      <c r="W1620" s="26">
        <f t="shared" si="331"/>
        <v>114533.33333333333</v>
      </c>
      <c r="X1620" s="25">
        <f>MAX(0,V1620*(1+inputs!$B$33)-MAX(0,inputs!$B$31*(W1620-inputs!$B$30)))</f>
        <v>21162.804075127155</v>
      </c>
      <c r="Y1620" s="26">
        <f t="shared" si="332"/>
        <v>130288.88888888889</v>
      </c>
      <c r="Z1620" s="25">
        <f>MAX(0,X1620*(1+inputs!$B$33)-MAX(0,inputs!$B$31*(Y1620-inputs!$B$30)))</f>
        <v>11570.806136254059</v>
      </c>
      <c r="AA1620" s="25">
        <f>MAX(0,Y1620*(1+inputs!$B$33)-MAX(0,inputs!$B$31*(Z1620-inputs!$B$30)))</f>
        <v>132243.22222222222</v>
      </c>
      <c r="AB1620" s="26">
        <f t="shared" si="333"/>
        <v>161800</v>
      </c>
      <c r="AC1620" s="25">
        <f>MAX(0,AA1620*(1+inputs!$B$33)-MAX(0,inputs!$B$31*(AB1620-inputs!$B$30)))</f>
        <v>121481.43055555553</v>
      </c>
      <c r="AD1620" s="26">
        <f>IF(inputs!$B$27="YES",MAX(0,inputs!$B$31*(AB1620-inputs!$B$30)),0)</f>
        <v>0</v>
      </c>
      <c r="AE1620" s="3">
        <f t="shared" si="334"/>
        <v>68875.05</v>
      </c>
      <c r="AF1620" s="1">
        <f t="shared" si="337"/>
        <v>0.47</v>
      </c>
      <c r="AG1620" s="8">
        <f t="shared" si="335"/>
        <v>92924.95</v>
      </c>
    </row>
    <row r="1621" spans="1:33" x14ac:dyDescent="0.2">
      <c r="A1621" s="11">
        <f t="shared" si="336"/>
        <v>161900</v>
      </c>
      <c r="B1621" s="15">
        <f>inputs!$C$3-MAX(0,MIN((calculations!A1621-inputs!$B$8)*0.5,inputs!$C$3))+IF(AND(inputs!$B$23="YES",A1621&lt;=inputs!$B$25),inputs!$B$24,0)</f>
        <v>0</v>
      </c>
      <c r="C1621" s="15">
        <f>MAX(0,MIN(A1621-B1621,inputs!$C$4)*inputs!$B$3)</f>
        <v>7540.2000000000007</v>
      </c>
      <c r="D1621" s="16">
        <f>MAX(0,(MIN(A1621,inputs!$C$5)-(inputs!$C$4+B1621))*inputs!$B$4)</f>
        <v>34975.599999999999</v>
      </c>
      <c r="E1621" s="16">
        <f>MAX(0, (calculations!A1621-inputs!$C$5)*inputs!$B$5)</f>
        <v>16542</v>
      </c>
      <c r="F1621" s="19">
        <f>MAX(0,inputs!$B$13*(MIN(calculations!A1621,inputs!$C$14)-inputs!$C$13))+MAX(0,inputs!$B$14*(calculations!A1621-inputs!$C$14))</f>
        <v>7227.85</v>
      </c>
      <c r="G1621" s="22">
        <f>MAX(MIN((calculations!A1621-inputs!$B$21)/10000,100%),0) * inputs!$B$18</f>
        <v>2636.4</v>
      </c>
      <c r="H1621" s="22">
        <f>IF(AND(inputs!$B$35="YES", calculations!A1621&gt;=inputs!$B$36,calculations!A1621&lt;inputs!$B$37),inputs!$B$38*MIN(2,inputs!$B$17),0)</f>
        <v>0</v>
      </c>
      <c r="I1621" s="25">
        <f>MIN(inputs!$B$32,A1621)</f>
        <v>20000</v>
      </c>
      <c r="J1621" s="25">
        <f>inputs!$B$29*(1+inputs!$B$33)-MAX(0,inputs!$B$31*(I1621-inputs!$B$30))</f>
        <v>46486.999999999993</v>
      </c>
      <c r="K1621" s="26">
        <f t="shared" si="325"/>
        <v>20000</v>
      </c>
      <c r="L1621" s="25">
        <f>MAX(0,J1621*(1+inputs!$B$33)-MAX(0,inputs!$B$31*(K1621-inputs!$B$30)))</f>
        <v>47184.304999999986</v>
      </c>
      <c r="M1621" s="26">
        <f t="shared" si="326"/>
        <v>35766.666666666664</v>
      </c>
      <c r="N1621" s="25">
        <f>MAX(0,L1621*(1+inputs!$B$33)-MAX(0,inputs!$B$31*(M1621-inputs!$B$30)))</f>
        <v>46489.629574999977</v>
      </c>
      <c r="O1621" s="26">
        <f t="shared" si="327"/>
        <v>51533.333333333328</v>
      </c>
      <c r="P1621" s="25">
        <f>MAX(0,N1621*(1+inputs!$B$33)-MAX(0,inputs!$B$31*(O1621-inputs!$B$30)))</f>
        <v>44365.534018624967</v>
      </c>
      <c r="Q1621" s="26">
        <f t="shared" si="328"/>
        <v>67300</v>
      </c>
      <c r="R1621" s="25">
        <f>MAX(0,P1621*(1+inputs!$B$33)-MAX(0,inputs!$B$31*(Q1621-inputs!$B$30)))</f>
        <v>40790.577028904336</v>
      </c>
      <c r="S1621" s="26">
        <f t="shared" si="329"/>
        <v>83066.666666666657</v>
      </c>
      <c r="T1621" s="25">
        <f>MAX(0,R1621*(1+inputs!$B$33)-MAX(0,inputs!$B$31*(S1621-inputs!$B$30)))</f>
        <v>35742.995684337904</v>
      </c>
      <c r="U1621" s="26">
        <f t="shared" si="330"/>
        <v>98833.333333333328</v>
      </c>
      <c r="V1621" s="25">
        <f>MAX(0,T1621*(1+inputs!$B$33)-MAX(0,inputs!$B$31*(U1621-inputs!$B$30)))</f>
        <v>29200.700619602972</v>
      </c>
      <c r="W1621" s="26">
        <f t="shared" si="331"/>
        <v>114600</v>
      </c>
      <c r="X1621" s="25">
        <f>MAX(0,V1621*(1+inputs!$B$33)-MAX(0,inputs!$B$31*(W1621-inputs!$B$30)))</f>
        <v>21141.271128897017</v>
      </c>
      <c r="Y1621" s="26">
        <f t="shared" si="332"/>
        <v>130366.66666666667</v>
      </c>
      <c r="Z1621" s="25">
        <f>MAX(0,X1621*(1+inputs!$B$33)-MAX(0,inputs!$B$31*(Y1621-inputs!$B$30)))</f>
        <v>11541.95019583047</v>
      </c>
      <c r="AA1621" s="25">
        <f>MAX(0,Y1621*(1+inputs!$B$33)-MAX(0,inputs!$B$31*(Z1621-inputs!$B$30)))</f>
        <v>132322.16666666666</v>
      </c>
      <c r="AB1621" s="26">
        <f t="shared" si="333"/>
        <v>161900</v>
      </c>
      <c r="AC1621" s="25">
        <f>MAX(0,AA1621*(1+inputs!$B$33)-MAX(0,inputs!$B$31*(AB1621-inputs!$B$30)))</f>
        <v>121552.55916666664</v>
      </c>
      <c r="AD1621" s="26">
        <f>IF(inputs!$B$27="YES",MAX(0,inputs!$B$31*(AB1621-inputs!$B$30)),0)</f>
        <v>0</v>
      </c>
      <c r="AE1621" s="3">
        <f t="shared" si="334"/>
        <v>68922.05</v>
      </c>
      <c r="AF1621" s="1">
        <f t="shared" si="337"/>
        <v>0.47</v>
      </c>
      <c r="AG1621" s="8">
        <f t="shared" si="335"/>
        <v>92977.95</v>
      </c>
    </row>
    <row r="1622" spans="1:33" x14ac:dyDescent="0.2">
      <c r="A1622" s="11">
        <f t="shared" si="336"/>
        <v>162000</v>
      </c>
      <c r="B1622" s="15">
        <f>inputs!$C$3-MAX(0,MIN((calculations!A1622-inputs!$B$8)*0.5,inputs!$C$3))+IF(AND(inputs!$B$23="YES",A1622&lt;=inputs!$B$25),inputs!$B$24,0)</f>
        <v>0</v>
      </c>
      <c r="C1622" s="15">
        <f>MAX(0,MIN(A1622-B1622,inputs!$C$4)*inputs!$B$3)</f>
        <v>7540.2000000000007</v>
      </c>
      <c r="D1622" s="16">
        <f>MAX(0,(MIN(A1622,inputs!$C$5)-(inputs!$C$4+B1622))*inputs!$B$4)</f>
        <v>34975.599999999999</v>
      </c>
      <c r="E1622" s="16">
        <f>MAX(0, (calculations!A1622-inputs!$C$5)*inputs!$B$5)</f>
        <v>16587</v>
      </c>
      <c r="F1622" s="19">
        <f>MAX(0,inputs!$B$13*(MIN(calculations!A1622,inputs!$C$14)-inputs!$C$13))+MAX(0,inputs!$B$14*(calculations!A1622-inputs!$C$14))</f>
        <v>7229.85</v>
      </c>
      <c r="G1622" s="22">
        <f>MAX(MIN((calculations!A1622-inputs!$B$21)/10000,100%),0) * inputs!$B$18</f>
        <v>2636.4</v>
      </c>
      <c r="H1622" s="22">
        <f>IF(AND(inputs!$B$35="YES", calculations!A1622&gt;=inputs!$B$36,calculations!A1622&lt;inputs!$B$37),inputs!$B$38*MIN(2,inputs!$B$17),0)</f>
        <v>0</v>
      </c>
      <c r="I1622" s="25">
        <f>MIN(inputs!$B$32,A1622)</f>
        <v>20000</v>
      </c>
      <c r="J1622" s="25">
        <f>inputs!$B$29*(1+inputs!$B$33)-MAX(0,inputs!$B$31*(I1622-inputs!$B$30))</f>
        <v>46486.999999999993</v>
      </c>
      <c r="K1622" s="26">
        <f t="shared" si="325"/>
        <v>20000</v>
      </c>
      <c r="L1622" s="25">
        <f>MAX(0,J1622*(1+inputs!$B$33)-MAX(0,inputs!$B$31*(K1622-inputs!$B$30)))</f>
        <v>47184.304999999986</v>
      </c>
      <c r="M1622" s="26">
        <f t="shared" si="326"/>
        <v>35777.777777777781</v>
      </c>
      <c r="N1622" s="25">
        <f>MAX(0,L1622*(1+inputs!$B$33)-MAX(0,inputs!$B$31*(M1622-inputs!$B$30)))</f>
        <v>46488.629574999977</v>
      </c>
      <c r="O1622" s="26">
        <f t="shared" si="327"/>
        <v>51555.555555555555</v>
      </c>
      <c r="P1622" s="25">
        <f>MAX(0,N1622*(1+inputs!$B$33)-MAX(0,inputs!$B$31*(O1622-inputs!$B$30)))</f>
        <v>44362.519018624967</v>
      </c>
      <c r="Q1622" s="26">
        <f t="shared" si="328"/>
        <v>67333.333333333343</v>
      </c>
      <c r="R1622" s="25">
        <f>MAX(0,P1622*(1+inputs!$B$33)-MAX(0,inputs!$B$31*(Q1622-inputs!$B$30)))</f>
        <v>40784.516803904335</v>
      </c>
      <c r="S1622" s="26">
        <f t="shared" si="329"/>
        <v>83111.111111111109</v>
      </c>
      <c r="T1622" s="25">
        <f>MAX(0,R1622*(1+inputs!$B$33)-MAX(0,inputs!$B$31*(S1622-inputs!$B$30)))</f>
        <v>35732.844555962896</v>
      </c>
      <c r="U1622" s="26">
        <f t="shared" si="330"/>
        <v>98888.888888888891</v>
      </c>
      <c r="V1622" s="25">
        <f>MAX(0,T1622*(1+inputs!$B$33)-MAX(0,inputs!$B$31*(U1622-inputs!$B$30)))</f>
        <v>29185.397224302335</v>
      </c>
      <c r="W1622" s="26">
        <f t="shared" si="331"/>
        <v>114666.66666666667</v>
      </c>
      <c r="X1622" s="25">
        <f>MAX(0,V1622*(1+inputs!$B$33)-MAX(0,inputs!$B$31*(W1622-inputs!$B$30)))</f>
        <v>21119.738182666864</v>
      </c>
      <c r="Y1622" s="26">
        <f t="shared" si="332"/>
        <v>130444.44444444444</v>
      </c>
      <c r="Z1622" s="25">
        <f>MAX(0,X1622*(1+inputs!$B$33)-MAX(0,inputs!$B$31*(Y1622-inputs!$B$30)))</f>
        <v>11513.094255406868</v>
      </c>
      <c r="AA1622" s="25">
        <f>MAX(0,Y1622*(1+inputs!$B$33)-MAX(0,inputs!$B$31*(Z1622-inputs!$B$30)))</f>
        <v>132401.11111111109</v>
      </c>
      <c r="AB1622" s="26">
        <f t="shared" si="333"/>
        <v>162000</v>
      </c>
      <c r="AC1622" s="25">
        <f>MAX(0,AA1622*(1+inputs!$B$33)-MAX(0,inputs!$B$31*(AB1622-inputs!$B$30)))</f>
        <v>121623.68777777776</v>
      </c>
      <c r="AD1622" s="26">
        <f>IF(inputs!$B$27="YES",MAX(0,inputs!$B$31*(AB1622-inputs!$B$30)),0)</f>
        <v>0</v>
      </c>
      <c r="AE1622" s="3">
        <f t="shared" si="334"/>
        <v>68969.05</v>
      </c>
      <c r="AF1622" s="1">
        <f t="shared" si="337"/>
        <v>0.47</v>
      </c>
      <c r="AG1622" s="8">
        <f t="shared" si="335"/>
        <v>93030.95</v>
      </c>
    </row>
    <row r="1623" spans="1:33" x14ac:dyDescent="0.2">
      <c r="A1623" s="11">
        <f t="shared" si="336"/>
        <v>162100</v>
      </c>
      <c r="B1623" s="15">
        <f>inputs!$C$3-MAX(0,MIN((calculations!A1623-inputs!$B$8)*0.5,inputs!$C$3))+IF(AND(inputs!$B$23="YES",A1623&lt;=inputs!$B$25),inputs!$B$24,0)</f>
        <v>0</v>
      </c>
      <c r="C1623" s="15">
        <f>MAX(0,MIN(A1623-B1623,inputs!$C$4)*inputs!$B$3)</f>
        <v>7540.2000000000007</v>
      </c>
      <c r="D1623" s="16">
        <f>MAX(0,(MIN(A1623,inputs!$C$5)-(inputs!$C$4+B1623))*inputs!$B$4)</f>
        <v>34975.599999999999</v>
      </c>
      <c r="E1623" s="16">
        <f>MAX(0, (calculations!A1623-inputs!$C$5)*inputs!$B$5)</f>
        <v>16632</v>
      </c>
      <c r="F1623" s="19">
        <f>MAX(0,inputs!$B$13*(MIN(calculations!A1623,inputs!$C$14)-inputs!$C$13))+MAX(0,inputs!$B$14*(calculations!A1623-inputs!$C$14))</f>
        <v>7231.85</v>
      </c>
      <c r="G1623" s="22">
        <f>MAX(MIN((calculations!A1623-inputs!$B$21)/10000,100%),0) * inputs!$B$18</f>
        <v>2636.4</v>
      </c>
      <c r="H1623" s="22">
        <f>IF(AND(inputs!$B$35="YES", calculations!A1623&gt;=inputs!$B$36,calculations!A1623&lt;inputs!$B$37),inputs!$B$38*MIN(2,inputs!$B$17),0)</f>
        <v>0</v>
      </c>
      <c r="I1623" s="25">
        <f>MIN(inputs!$B$32,A1623)</f>
        <v>20000</v>
      </c>
      <c r="J1623" s="25">
        <f>inputs!$B$29*(1+inputs!$B$33)-MAX(0,inputs!$B$31*(I1623-inputs!$B$30))</f>
        <v>46486.999999999993</v>
      </c>
      <c r="K1623" s="26">
        <f t="shared" si="325"/>
        <v>20000</v>
      </c>
      <c r="L1623" s="25">
        <f>MAX(0,J1623*(1+inputs!$B$33)-MAX(0,inputs!$B$31*(K1623-inputs!$B$30)))</f>
        <v>47184.304999999986</v>
      </c>
      <c r="M1623" s="26">
        <f t="shared" si="326"/>
        <v>35788.888888888891</v>
      </c>
      <c r="N1623" s="25">
        <f>MAX(0,L1623*(1+inputs!$B$33)-MAX(0,inputs!$B$31*(M1623-inputs!$B$30)))</f>
        <v>46487.629574999977</v>
      </c>
      <c r="O1623" s="26">
        <f t="shared" si="327"/>
        <v>51577.777777777781</v>
      </c>
      <c r="P1623" s="25">
        <f>MAX(0,N1623*(1+inputs!$B$33)-MAX(0,inputs!$B$31*(O1623-inputs!$B$30)))</f>
        <v>44359.504018624968</v>
      </c>
      <c r="Q1623" s="26">
        <f t="shared" si="328"/>
        <v>67366.666666666657</v>
      </c>
      <c r="R1623" s="25">
        <f>MAX(0,P1623*(1+inputs!$B$33)-MAX(0,inputs!$B$31*(Q1623-inputs!$B$30)))</f>
        <v>40778.456578904341</v>
      </c>
      <c r="S1623" s="26">
        <f t="shared" si="329"/>
        <v>83155.555555555562</v>
      </c>
      <c r="T1623" s="25">
        <f>MAX(0,R1623*(1+inputs!$B$33)-MAX(0,inputs!$B$31*(S1623-inputs!$B$30)))</f>
        <v>35722.693427587903</v>
      </c>
      <c r="U1623" s="26">
        <f t="shared" si="330"/>
        <v>98944.444444444438</v>
      </c>
      <c r="V1623" s="25">
        <f>MAX(0,T1623*(1+inputs!$B$33)-MAX(0,inputs!$B$31*(U1623-inputs!$B$30)))</f>
        <v>29170.093829001718</v>
      </c>
      <c r="W1623" s="26">
        <f t="shared" si="331"/>
        <v>114733.33333333333</v>
      </c>
      <c r="X1623" s="25">
        <f>MAX(0,V1623*(1+inputs!$B$33)-MAX(0,inputs!$B$31*(W1623-inputs!$B$30)))</f>
        <v>21098.205236436741</v>
      </c>
      <c r="Y1623" s="26">
        <f t="shared" si="332"/>
        <v>130522.22222222222</v>
      </c>
      <c r="Z1623" s="25">
        <f>MAX(0,X1623*(1+inputs!$B$33)-MAX(0,inputs!$B$31*(Y1623-inputs!$B$30)))</f>
        <v>11484.238314983293</v>
      </c>
      <c r="AA1623" s="25">
        <f>MAX(0,Y1623*(1+inputs!$B$33)-MAX(0,inputs!$B$31*(Z1623-inputs!$B$30)))</f>
        <v>132480.05555555553</v>
      </c>
      <c r="AB1623" s="26">
        <f t="shared" si="333"/>
        <v>162100</v>
      </c>
      <c r="AC1623" s="25">
        <f>MAX(0,AA1623*(1+inputs!$B$33)-MAX(0,inputs!$B$31*(AB1623-inputs!$B$30)))</f>
        <v>121694.81638888884</v>
      </c>
      <c r="AD1623" s="26">
        <f>IF(inputs!$B$27="YES",MAX(0,inputs!$B$31*(AB1623-inputs!$B$30)),0)</f>
        <v>0</v>
      </c>
      <c r="AE1623" s="3">
        <f t="shared" si="334"/>
        <v>69016.05</v>
      </c>
      <c r="AF1623" s="1">
        <f t="shared" si="337"/>
        <v>0.47</v>
      </c>
      <c r="AG1623" s="8">
        <f t="shared" si="335"/>
        <v>93083.95</v>
      </c>
    </row>
    <row r="1624" spans="1:33" x14ac:dyDescent="0.2">
      <c r="A1624" s="11">
        <f t="shared" si="336"/>
        <v>162200</v>
      </c>
      <c r="B1624" s="15">
        <f>inputs!$C$3-MAX(0,MIN((calculations!A1624-inputs!$B$8)*0.5,inputs!$C$3))+IF(AND(inputs!$B$23="YES",A1624&lt;=inputs!$B$25),inputs!$B$24,0)</f>
        <v>0</v>
      </c>
      <c r="C1624" s="15">
        <f>MAX(0,MIN(A1624-B1624,inputs!$C$4)*inputs!$B$3)</f>
        <v>7540.2000000000007</v>
      </c>
      <c r="D1624" s="16">
        <f>MAX(0,(MIN(A1624,inputs!$C$5)-(inputs!$C$4+B1624))*inputs!$B$4)</f>
        <v>34975.599999999999</v>
      </c>
      <c r="E1624" s="16">
        <f>MAX(0, (calculations!A1624-inputs!$C$5)*inputs!$B$5)</f>
        <v>16677</v>
      </c>
      <c r="F1624" s="19">
        <f>MAX(0,inputs!$B$13*(MIN(calculations!A1624,inputs!$C$14)-inputs!$C$13))+MAX(0,inputs!$B$14*(calculations!A1624-inputs!$C$14))</f>
        <v>7233.85</v>
      </c>
      <c r="G1624" s="22">
        <f>MAX(MIN((calculations!A1624-inputs!$B$21)/10000,100%),0) * inputs!$B$18</f>
        <v>2636.4</v>
      </c>
      <c r="H1624" s="22">
        <f>IF(AND(inputs!$B$35="YES", calculations!A1624&gt;=inputs!$B$36,calculations!A1624&lt;inputs!$B$37),inputs!$B$38*MIN(2,inputs!$B$17),0)</f>
        <v>0</v>
      </c>
      <c r="I1624" s="25">
        <f>MIN(inputs!$B$32,A1624)</f>
        <v>20000</v>
      </c>
      <c r="J1624" s="25">
        <f>inputs!$B$29*(1+inputs!$B$33)-MAX(0,inputs!$B$31*(I1624-inputs!$B$30))</f>
        <v>46486.999999999993</v>
      </c>
      <c r="K1624" s="26">
        <f t="shared" si="325"/>
        <v>20000</v>
      </c>
      <c r="L1624" s="25">
        <f>MAX(0,J1624*(1+inputs!$B$33)-MAX(0,inputs!$B$31*(K1624-inputs!$B$30)))</f>
        <v>47184.304999999986</v>
      </c>
      <c r="M1624" s="26">
        <f t="shared" si="326"/>
        <v>35800</v>
      </c>
      <c r="N1624" s="25">
        <f>MAX(0,L1624*(1+inputs!$B$33)-MAX(0,inputs!$B$31*(M1624-inputs!$B$30)))</f>
        <v>46486.629574999977</v>
      </c>
      <c r="O1624" s="26">
        <f t="shared" si="327"/>
        <v>51600</v>
      </c>
      <c r="P1624" s="25">
        <f>MAX(0,N1624*(1+inputs!$B$33)-MAX(0,inputs!$B$31*(O1624-inputs!$B$30)))</f>
        <v>44356.489018624969</v>
      </c>
      <c r="Q1624" s="26">
        <f t="shared" si="328"/>
        <v>67400</v>
      </c>
      <c r="R1624" s="25">
        <f>MAX(0,P1624*(1+inputs!$B$33)-MAX(0,inputs!$B$31*(Q1624-inputs!$B$30)))</f>
        <v>40772.39635390434</v>
      </c>
      <c r="S1624" s="26">
        <f t="shared" si="329"/>
        <v>83200</v>
      </c>
      <c r="T1624" s="25">
        <f>MAX(0,R1624*(1+inputs!$B$33)-MAX(0,inputs!$B$31*(S1624-inputs!$B$30)))</f>
        <v>35712.542299212895</v>
      </c>
      <c r="U1624" s="26">
        <f t="shared" si="330"/>
        <v>99000</v>
      </c>
      <c r="V1624" s="25">
        <f>MAX(0,T1624*(1+inputs!$B$33)-MAX(0,inputs!$B$31*(U1624-inputs!$B$30)))</f>
        <v>29154.790433701088</v>
      </c>
      <c r="W1624" s="26">
        <f t="shared" si="331"/>
        <v>114800</v>
      </c>
      <c r="X1624" s="25">
        <f>MAX(0,V1624*(1+inputs!$B$33)-MAX(0,inputs!$B$31*(W1624-inputs!$B$30)))</f>
        <v>21076.672290206603</v>
      </c>
      <c r="Y1624" s="26">
        <f t="shared" si="332"/>
        <v>130600</v>
      </c>
      <c r="Z1624" s="25">
        <f>MAX(0,X1624*(1+inputs!$B$33)-MAX(0,inputs!$B$31*(Y1624-inputs!$B$30)))</f>
        <v>11455.382374559698</v>
      </c>
      <c r="AA1624" s="25">
        <f>MAX(0,Y1624*(1+inputs!$B$33)-MAX(0,inputs!$B$31*(Z1624-inputs!$B$30)))</f>
        <v>132559</v>
      </c>
      <c r="AB1624" s="26">
        <f t="shared" si="333"/>
        <v>162200</v>
      </c>
      <c r="AC1624" s="25">
        <f>MAX(0,AA1624*(1+inputs!$B$33)-MAX(0,inputs!$B$31*(AB1624-inputs!$B$30)))</f>
        <v>121765.94499999998</v>
      </c>
      <c r="AD1624" s="26">
        <f>IF(inputs!$B$27="YES",MAX(0,inputs!$B$31*(AB1624-inputs!$B$30)),0)</f>
        <v>0</v>
      </c>
      <c r="AE1624" s="3">
        <f t="shared" si="334"/>
        <v>69063.05</v>
      </c>
      <c r="AF1624" s="1">
        <f t="shared" si="337"/>
        <v>0.47</v>
      </c>
      <c r="AG1624" s="8">
        <f t="shared" si="335"/>
        <v>93136.95</v>
      </c>
    </row>
    <row r="1625" spans="1:33" x14ac:dyDescent="0.2">
      <c r="A1625" s="11">
        <f t="shared" si="336"/>
        <v>162300</v>
      </c>
      <c r="B1625" s="15">
        <f>inputs!$C$3-MAX(0,MIN((calculations!A1625-inputs!$B$8)*0.5,inputs!$C$3))+IF(AND(inputs!$B$23="YES",A1625&lt;=inputs!$B$25),inputs!$B$24,0)</f>
        <v>0</v>
      </c>
      <c r="C1625" s="15">
        <f>MAX(0,MIN(A1625-B1625,inputs!$C$4)*inputs!$B$3)</f>
        <v>7540.2000000000007</v>
      </c>
      <c r="D1625" s="16">
        <f>MAX(0,(MIN(A1625,inputs!$C$5)-(inputs!$C$4+B1625))*inputs!$B$4)</f>
        <v>34975.599999999999</v>
      </c>
      <c r="E1625" s="16">
        <f>MAX(0, (calculations!A1625-inputs!$C$5)*inputs!$B$5)</f>
        <v>16722</v>
      </c>
      <c r="F1625" s="19">
        <f>MAX(0,inputs!$B$13*(MIN(calculations!A1625,inputs!$C$14)-inputs!$C$13))+MAX(0,inputs!$B$14*(calculations!A1625-inputs!$C$14))</f>
        <v>7235.85</v>
      </c>
      <c r="G1625" s="22">
        <f>MAX(MIN((calculations!A1625-inputs!$B$21)/10000,100%),0) * inputs!$B$18</f>
        <v>2636.4</v>
      </c>
      <c r="H1625" s="22">
        <f>IF(AND(inputs!$B$35="YES", calculations!A1625&gt;=inputs!$B$36,calculations!A1625&lt;inputs!$B$37),inputs!$B$38*MIN(2,inputs!$B$17),0)</f>
        <v>0</v>
      </c>
      <c r="I1625" s="25">
        <f>MIN(inputs!$B$32,A1625)</f>
        <v>20000</v>
      </c>
      <c r="J1625" s="25">
        <f>inputs!$B$29*(1+inputs!$B$33)-MAX(0,inputs!$B$31*(I1625-inputs!$B$30))</f>
        <v>46486.999999999993</v>
      </c>
      <c r="K1625" s="26">
        <f t="shared" si="325"/>
        <v>20000</v>
      </c>
      <c r="L1625" s="25">
        <f>MAX(0,J1625*(1+inputs!$B$33)-MAX(0,inputs!$B$31*(K1625-inputs!$B$30)))</f>
        <v>47184.304999999986</v>
      </c>
      <c r="M1625" s="26">
        <f t="shared" si="326"/>
        <v>35811.111111111109</v>
      </c>
      <c r="N1625" s="25">
        <f>MAX(0,L1625*(1+inputs!$B$33)-MAX(0,inputs!$B$31*(M1625-inputs!$B$30)))</f>
        <v>46485.629574999977</v>
      </c>
      <c r="O1625" s="26">
        <f t="shared" si="327"/>
        <v>51622.222222222219</v>
      </c>
      <c r="P1625" s="25">
        <f>MAX(0,N1625*(1+inputs!$B$33)-MAX(0,inputs!$B$31*(O1625-inputs!$B$30)))</f>
        <v>44353.474018624969</v>
      </c>
      <c r="Q1625" s="26">
        <f t="shared" si="328"/>
        <v>67433.333333333343</v>
      </c>
      <c r="R1625" s="25">
        <f>MAX(0,P1625*(1+inputs!$B$33)-MAX(0,inputs!$B$31*(Q1625-inputs!$B$30)))</f>
        <v>40766.336128904339</v>
      </c>
      <c r="S1625" s="26">
        <f t="shared" si="329"/>
        <v>83244.444444444438</v>
      </c>
      <c r="T1625" s="25">
        <f>MAX(0,R1625*(1+inputs!$B$33)-MAX(0,inputs!$B$31*(S1625-inputs!$B$30)))</f>
        <v>35702.391170837895</v>
      </c>
      <c r="U1625" s="26">
        <f t="shared" si="330"/>
        <v>99055.555555555562</v>
      </c>
      <c r="V1625" s="25">
        <f>MAX(0,T1625*(1+inputs!$B$33)-MAX(0,inputs!$B$31*(U1625-inputs!$B$30)))</f>
        <v>29139.487038400461</v>
      </c>
      <c r="W1625" s="26">
        <f t="shared" si="331"/>
        <v>114866.66666666667</v>
      </c>
      <c r="X1625" s="25">
        <f>MAX(0,V1625*(1+inputs!$B$33)-MAX(0,inputs!$B$31*(W1625-inputs!$B$30)))</f>
        <v>21055.139343976465</v>
      </c>
      <c r="Y1625" s="26">
        <f t="shared" si="332"/>
        <v>130677.77777777778</v>
      </c>
      <c r="Z1625" s="25">
        <f>MAX(0,X1625*(1+inputs!$B$33)-MAX(0,inputs!$B$31*(Y1625-inputs!$B$30)))</f>
        <v>11426.526434136109</v>
      </c>
      <c r="AA1625" s="25">
        <f>MAX(0,Y1625*(1+inputs!$B$33)-MAX(0,inputs!$B$31*(Z1625-inputs!$B$30)))</f>
        <v>132637.94444444444</v>
      </c>
      <c r="AB1625" s="26">
        <f t="shared" si="333"/>
        <v>162300</v>
      </c>
      <c r="AC1625" s="25">
        <f>MAX(0,AA1625*(1+inputs!$B$33)-MAX(0,inputs!$B$31*(AB1625-inputs!$B$30)))</f>
        <v>121837.07361111109</v>
      </c>
      <c r="AD1625" s="26">
        <f>IF(inputs!$B$27="YES",MAX(0,inputs!$B$31*(AB1625-inputs!$B$30)),0)</f>
        <v>0</v>
      </c>
      <c r="AE1625" s="3">
        <f t="shared" si="334"/>
        <v>69110.05</v>
      </c>
      <c r="AF1625" s="1">
        <f t="shared" si="337"/>
        <v>0.47</v>
      </c>
      <c r="AG1625" s="8">
        <f t="shared" si="335"/>
        <v>93189.95</v>
      </c>
    </row>
    <row r="1626" spans="1:33" x14ac:dyDescent="0.2">
      <c r="A1626" s="11">
        <f t="shared" si="336"/>
        <v>162400</v>
      </c>
      <c r="B1626" s="15">
        <f>inputs!$C$3-MAX(0,MIN((calculations!A1626-inputs!$B$8)*0.5,inputs!$C$3))+IF(AND(inputs!$B$23="YES",A1626&lt;=inputs!$B$25),inputs!$B$24,0)</f>
        <v>0</v>
      </c>
      <c r="C1626" s="15">
        <f>MAX(0,MIN(A1626-B1626,inputs!$C$4)*inputs!$B$3)</f>
        <v>7540.2000000000007</v>
      </c>
      <c r="D1626" s="16">
        <f>MAX(0,(MIN(A1626,inputs!$C$5)-(inputs!$C$4+B1626))*inputs!$B$4)</f>
        <v>34975.599999999999</v>
      </c>
      <c r="E1626" s="16">
        <f>MAX(0, (calculations!A1626-inputs!$C$5)*inputs!$B$5)</f>
        <v>16767</v>
      </c>
      <c r="F1626" s="19">
        <f>MAX(0,inputs!$B$13*(MIN(calculations!A1626,inputs!$C$14)-inputs!$C$13))+MAX(0,inputs!$B$14*(calculations!A1626-inputs!$C$14))</f>
        <v>7237.85</v>
      </c>
      <c r="G1626" s="22">
        <f>MAX(MIN((calculations!A1626-inputs!$B$21)/10000,100%),0) * inputs!$B$18</f>
        <v>2636.4</v>
      </c>
      <c r="H1626" s="22">
        <f>IF(AND(inputs!$B$35="YES", calculations!A1626&gt;=inputs!$B$36,calculations!A1626&lt;inputs!$B$37),inputs!$B$38*MIN(2,inputs!$B$17),0)</f>
        <v>0</v>
      </c>
      <c r="I1626" s="25">
        <f>MIN(inputs!$B$32,A1626)</f>
        <v>20000</v>
      </c>
      <c r="J1626" s="25">
        <f>inputs!$B$29*(1+inputs!$B$33)-MAX(0,inputs!$B$31*(I1626-inputs!$B$30))</f>
        <v>46486.999999999993</v>
      </c>
      <c r="K1626" s="26">
        <f t="shared" si="325"/>
        <v>20000</v>
      </c>
      <c r="L1626" s="25">
        <f>MAX(0,J1626*(1+inputs!$B$33)-MAX(0,inputs!$B$31*(K1626-inputs!$B$30)))</f>
        <v>47184.304999999986</v>
      </c>
      <c r="M1626" s="26">
        <f t="shared" si="326"/>
        <v>35822.222222222219</v>
      </c>
      <c r="N1626" s="25">
        <f>MAX(0,L1626*(1+inputs!$B$33)-MAX(0,inputs!$B$31*(M1626-inputs!$B$30)))</f>
        <v>46484.629574999977</v>
      </c>
      <c r="O1626" s="26">
        <f t="shared" si="327"/>
        <v>51644.444444444445</v>
      </c>
      <c r="P1626" s="25">
        <f>MAX(0,N1626*(1+inputs!$B$33)-MAX(0,inputs!$B$31*(O1626-inputs!$B$30)))</f>
        <v>44350.45901862497</v>
      </c>
      <c r="Q1626" s="26">
        <f t="shared" si="328"/>
        <v>67466.666666666657</v>
      </c>
      <c r="R1626" s="25">
        <f>MAX(0,P1626*(1+inputs!$B$33)-MAX(0,inputs!$B$31*(Q1626-inputs!$B$30)))</f>
        <v>40760.275903904345</v>
      </c>
      <c r="S1626" s="26">
        <f t="shared" si="329"/>
        <v>83288.888888888891</v>
      </c>
      <c r="T1626" s="25">
        <f>MAX(0,R1626*(1+inputs!$B$33)-MAX(0,inputs!$B$31*(S1626-inputs!$B$30)))</f>
        <v>35692.240042462901</v>
      </c>
      <c r="U1626" s="26">
        <f t="shared" si="330"/>
        <v>99111.111111111109</v>
      </c>
      <c r="V1626" s="25">
        <f>MAX(0,T1626*(1+inputs!$B$33)-MAX(0,inputs!$B$31*(U1626-inputs!$B$30)))</f>
        <v>29124.183643099841</v>
      </c>
      <c r="W1626" s="26">
        <f t="shared" si="331"/>
        <v>114933.33333333333</v>
      </c>
      <c r="X1626" s="25">
        <f>MAX(0,V1626*(1+inputs!$B$33)-MAX(0,inputs!$B$31*(W1626-inputs!$B$30)))</f>
        <v>21033.606397746338</v>
      </c>
      <c r="Y1626" s="26">
        <f t="shared" si="332"/>
        <v>130755.55555555556</v>
      </c>
      <c r="Z1626" s="25">
        <f>MAX(0,X1626*(1+inputs!$B$33)-MAX(0,inputs!$B$31*(Y1626-inputs!$B$30)))</f>
        <v>11397.670493712531</v>
      </c>
      <c r="AA1626" s="25">
        <f>MAX(0,Y1626*(1+inputs!$B$33)-MAX(0,inputs!$B$31*(Z1626-inputs!$B$30)))</f>
        <v>132716.88888888888</v>
      </c>
      <c r="AB1626" s="26">
        <f t="shared" si="333"/>
        <v>162400</v>
      </c>
      <c r="AC1626" s="25">
        <f>MAX(0,AA1626*(1+inputs!$B$33)-MAX(0,inputs!$B$31*(AB1626-inputs!$B$30)))</f>
        <v>121908.2022222222</v>
      </c>
      <c r="AD1626" s="26">
        <f>IF(inputs!$B$27="YES",MAX(0,inputs!$B$31*(AB1626-inputs!$B$30)),0)</f>
        <v>0</v>
      </c>
      <c r="AE1626" s="3">
        <f t="shared" si="334"/>
        <v>69157.05</v>
      </c>
      <c r="AF1626" s="1">
        <f t="shared" si="337"/>
        <v>0.47</v>
      </c>
      <c r="AG1626" s="8">
        <f t="shared" si="335"/>
        <v>93242.95</v>
      </c>
    </row>
    <row r="1627" spans="1:33" x14ac:dyDescent="0.2">
      <c r="A1627" s="11">
        <f t="shared" si="336"/>
        <v>162500</v>
      </c>
      <c r="B1627" s="15">
        <f>inputs!$C$3-MAX(0,MIN((calculations!A1627-inputs!$B$8)*0.5,inputs!$C$3))+IF(AND(inputs!$B$23="YES",A1627&lt;=inputs!$B$25),inputs!$B$24,0)</f>
        <v>0</v>
      </c>
      <c r="C1627" s="15">
        <f>MAX(0,MIN(A1627-B1627,inputs!$C$4)*inputs!$B$3)</f>
        <v>7540.2000000000007</v>
      </c>
      <c r="D1627" s="16">
        <f>MAX(0,(MIN(A1627,inputs!$C$5)-(inputs!$C$4+B1627))*inputs!$B$4)</f>
        <v>34975.599999999999</v>
      </c>
      <c r="E1627" s="16">
        <f>MAX(0, (calculations!A1627-inputs!$C$5)*inputs!$B$5)</f>
        <v>16812</v>
      </c>
      <c r="F1627" s="19">
        <f>MAX(0,inputs!$B$13*(MIN(calculations!A1627,inputs!$C$14)-inputs!$C$13))+MAX(0,inputs!$B$14*(calculations!A1627-inputs!$C$14))</f>
        <v>7239.85</v>
      </c>
      <c r="G1627" s="22">
        <f>MAX(MIN((calculations!A1627-inputs!$B$21)/10000,100%),0) * inputs!$B$18</f>
        <v>2636.4</v>
      </c>
      <c r="H1627" s="22">
        <f>IF(AND(inputs!$B$35="YES", calculations!A1627&gt;=inputs!$B$36,calculations!A1627&lt;inputs!$B$37),inputs!$B$38*MIN(2,inputs!$B$17),0)</f>
        <v>0</v>
      </c>
      <c r="I1627" s="25">
        <f>MIN(inputs!$B$32,A1627)</f>
        <v>20000</v>
      </c>
      <c r="J1627" s="25">
        <f>inputs!$B$29*(1+inputs!$B$33)-MAX(0,inputs!$B$31*(I1627-inputs!$B$30))</f>
        <v>46486.999999999993</v>
      </c>
      <c r="K1627" s="26">
        <f t="shared" si="325"/>
        <v>20000</v>
      </c>
      <c r="L1627" s="25">
        <f>MAX(0,J1627*(1+inputs!$B$33)-MAX(0,inputs!$B$31*(K1627-inputs!$B$30)))</f>
        <v>47184.304999999986</v>
      </c>
      <c r="M1627" s="26">
        <f t="shared" si="326"/>
        <v>35833.333333333336</v>
      </c>
      <c r="N1627" s="25">
        <f>MAX(0,L1627*(1+inputs!$B$33)-MAX(0,inputs!$B$31*(M1627-inputs!$B$30)))</f>
        <v>46483.629574999977</v>
      </c>
      <c r="O1627" s="26">
        <f t="shared" si="327"/>
        <v>51666.666666666672</v>
      </c>
      <c r="P1627" s="25">
        <f>MAX(0,N1627*(1+inputs!$B$33)-MAX(0,inputs!$B$31*(O1627-inputs!$B$30)))</f>
        <v>44347.44401862497</v>
      </c>
      <c r="Q1627" s="26">
        <f t="shared" si="328"/>
        <v>67500</v>
      </c>
      <c r="R1627" s="25">
        <f>MAX(0,P1627*(1+inputs!$B$33)-MAX(0,inputs!$B$31*(Q1627-inputs!$B$30)))</f>
        <v>40754.215678904337</v>
      </c>
      <c r="S1627" s="26">
        <f t="shared" si="329"/>
        <v>83333.333333333343</v>
      </c>
      <c r="T1627" s="25">
        <f>MAX(0,R1627*(1+inputs!$B$33)-MAX(0,inputs!$B$31*(S1627-inputs!$B$30)))</f>
        <v>35682.088914087893</v>
      </c>
      <c r="U1627" s="26">
        <f t="shared" si="330"/>
        <v>99166.666666666672</v>
      </c>
      <c r="V1627" s="25">
        <f>MAX(0,T1627*(1+inputs!$B$33)-MAX(0,inputs!$B$31*(U1627-inputs!$B$30)))</f>
        <v>29108.880247799207</v>
      </c>
      <c r="W1627" s="26">
        <f t="shared" si="331"/>
        <v>115000</v>
      </c>
      <c r="X1627" s="25">
        <f>MAX(0,V1627*(1+inputs!$B$33)-MAX(0,inputs!$B$31*(W1627-inputs!$B$30)))</f>
        <v>21012.073451516189</v>
      </c>
      <c r="Y1627" s="26">
        <f t="shared" si="332"/>
        <v>130833.33333333333</v>
      </c>
      <c r="Z1627" s="25">
        <f>MAX(0,X1627*(1+inputs!$B$33)-MAX(0,inputs!$B$31*(Y1627-inputs!$B$30)))</f>
        <v>11368.814553288932</v>
      </c>
      <c r="AA1627" s="25">
        <f>MAX(0,Y1627*(1+inputs!$B$33)-MAX(0,inputs!$B$31*(Z1627-inputs!$B$30)))</f>
        <v>132795.83333333331</v>
      </c>
      <c r="AB1627" s="26">
        <f t="shared" si="333"/>
        <v>162500</v>
      </c>
      <c r="AC1627" s="25">
        <f>MAX(0,AA1627*(1+inputs!$B$33)-MAX(0,inputs!$B$31*(AB1627-inputs!$B$30)))</f>
        <v>121979.33083333331</v>
      </c>
      <c r="AD1627" s="26">
        <f>IF(inputs!$B$27="YES",MAX(0,inputs!$B$31*(AB1627-inputs!$B$30)),0)</f>
        <v>0</v>
      </c>
      <c r="AE1627" s="3">
        <f t="shared" si="334"/>
        <v>69204.05</v>
      </c>
      <c r="AF1627" s="1">
        <f t="shared" si="337"/>
        <v>0.47</v>
      </c>
      <c r="AG1627" s="8">
        <f t="shared" si="335"/>
        <v>93295.95</v>
      </c>
    </row>
    <row r="1628" spans="1:33" x14ac:dyDescent="0.2">
      <c r="A1628" s="11">
        <f t="shared" si="336"/>
        <v>162600</v>
      </c>
      <c r="B1628" s="15">
        <f>inputs!$C$3-MAX(0,MIN((calculations!A1628-inputs!$B$8)*0.5,inputs!$C$3))+IF(AND(inputs!$B$23="YES",A1628&lt;=inputs!$B$25),inputs!$B$24,0)</f>
        <v>0</v>
      </c>
      <c r="C1628" s="15">
        <f>MAX(0,MIN(A1628-B1628,inputs!$C$4)*inputs!$B$3)</f>
        <v>7540.2000000000007</v>
      </c>
      <c r="D1628" s="16">
        <f>MAX(0,(MIN(A1628,inputs!$C$5)-(inputs!$C$4+B1628))*inputs!$B$4)</f>
        <v>34975.599999999999</v>
      </c>
      <c r="E1628" s="16">
        <f>MAX(0, (calculations!A1628-inputs!$C$5)*inputs!$B$5)</f>
        <v>16857</v>
      </c>
      <c r="F1628" s="19">
        <f>MAX(0,inputs!$B$13*(MIN(calculations!A1628,inputs!$C$14)-inputs!$C$13))+MAX(0,inputs!$B$14*(calculations!A1628-inputs!$C$14))</f>
        <v>7241.85</v>
      </c>
      <c r="G1628" s="22">
        <f>MAX(MIN((calculations!A1628-inputs!$B$21)/10000,100%),0) * inputs!$B$18</f>
        <v>2636.4</v>
      </c>
      <c r="H1628" s="22">
        <f>IF(AND(inputs!$B$35="YES", calculations!A1628&gt;=inputs!$B$36,calculations!A1628&lt;inputs!$B$37),inputs!$B$38*MIN(2,inputs!$B$17),0)</f>
        <v>0</v>
      </c>
      <c r="I1628" s="25">
        <f>MIN(inputs!$B$32,A1628)</f>
        <v>20000</v>
      </c>
      <c r="J1628" s="25">
        <f>inputs!$B$29*(1+inputs!$B$33)-MAX(0,inputs!$B$31*(I1628-inputs!$B$30))</f>
        <v>46486.999999999993</v>
      </c>
      <c r="K1628" s="26">
        <f t="shared" si="325"/>
        <v>20000</v>
      </c>
      <c r="L1628" s="25">
        <f>MAX(0,J1628*(1+inputs!$B$33)-MAX(0,inputs!$B$31*(K1628-inputs!$B$30)))</f>
        <v>47184.304999999986</v>
      </c>
      <c r="M1628" s="26">
        <f t="shared" si="326"/>
        <v>35844.444444444445</v>
      </c>
      <c r="N1628" s="25">
        <f>MAX(0,L1628*(1+inputs!$B$33)-MAX(0,inputs!$B$31*(M1628-inputs!$B$30)))</f>
        <v>46482.629574999977</v>
      </c>
      <c r="O1628" s="26">
        <f t="shared" si="327"/>
        <v>51688.888888888891</v>
      </c>
      <c r="P1628" s="25">
        <f>MAX(0,N1628*(1+inputs!$B$33)-MAX(0,inputs!$B$31*(O1628-inputs!$B$30)))</f>
        <v>44344.429018624971</v>
      </c>
      <c r="Q1628" s="26">
        <f t="shared" si="328"/>
        <v>67533.333333333343</v>
      </c>
      <c r="R1628" s="25">
        <f>MAX(0,P1628*(1+inputs!$B$33)-MAX(0,inputs!$B$31*(Q1628-inputs!$B$30)))</f>
        <v>40748.155453904335</v>
      </c>
      <c r="S1628" s="26">
        <f t="shared" si="329"/>
        <v>83377.777777777781</v>
      </c>
      <c r="T1628" s="25">
        <f>MAX(0,R1628*(1+inputs!$B$33)-MAX(0,inputs!$B$31*(S1628-inputs!$B$30)))</f>
        <v>35671.937785712893</v>
      </c>
      <c r="U1628" s="26">
        <f t="shared" si="330"/>
        <v>99222.222222222219</v>
      </c>
      <c r="V1628" s="25">
        <f>MAX(0,T1628*(1+inputs!$B$33)-MAX(0,inputs!$B$31*(U1628-inputs!$B$30)))</f>
        <v>29093.576852498587</v>
      </c>
      <c r="W1628" s="26">
        <f t="shared" si="331"/>
        <v>115066.66666666667</v>
      </c>
      <c r="X1628" s="25">
        <f>MAX(0,V1628*(1+inputs!$B$33)-MAX(0,inputs!$B$31*(W1628-inputs!$B$30)))</f>
        <v>20990.540505286066</v>
      </c>
      <c r="Y1628" s="26">
        <f t="shared" si="332"/>
        <v>130911.11111111111</v>
      </c>
      <c r="Z1628" s="25">
        <f>MAX(0,X1628*(1+inputs!$B$33)-MAX(0,inputs!$B$31*(Y1628-inputs!$B$30)))</f>
        <v>11339.958612865357</v>
      </c>
      <c r="AA1628" s="25">
        <f>MAX(0,Y1628*(1+inputs!$B$33)-MAX(0,inputs!$B$31*(Z1628-inputs!$B$30)))</f>
        <v>132874.77777777775</v>
      </c>
      <c r="AB1628" s="26">
        <f t="shared" si="333"/>
        <v>162600</v>
      </c>
      <c r="AC1628" s="25">
        <f>MAX(0,AA1628*(1+inputs!$B$33)-MAX(0,inputs!$B$31*(AB1628-inputs!$B$30)))</f>
        <v>122050.45944444439</v>
      </c>
      <c r="AD1628" s="26">
        <f>IF(inputs!$B$27="YES",MAX(0,inputs!$B$31*(AB1628-inputs!$B$30)),0)</f>
        <v>0</v>
      </c>
      <c r="AE1628" s="3">
        <f t="shared" si="334"/>
        <v>69251.05</v>
      </c>
      <c r="AF1628" s="1">
        <f t="shared" si="337"/>
        <v>0.47</v>
      </c>
      <c r="AG1628" s="8">
        <f t="shared" si="335"/>
        <v>93348.95</v>
      </c>
    </row>
    <row r="1629" spans="1:33" x14ac:dyDescent="0.2">
      <c r="A1629" s="11">
        <f t="shared" si="336"/>
        <v>162700</v>
      </c>
      <c r="B1629" s="15">
        <f>inputs!$C$3-MAX(0,MIN((calculations!A1629-inputs!$B$8)*0.5,inputs!$C$3))+IF(AND(inputs!$B$23="YES",A1629&lt;=inputs!$B$25),inputs!$B$24,0)</f>
        <v>0</v>
      </c>
      <c r="C1629" s="15">
        <f>MAX(0,MIN(A1629-B1629,inputs!$C$4)*inputs!$B$3)</f>
        <v>7540.2000000000007</v>
      </c>
      <c r="D1629" s="16">
        <f>MAX(0,(MIN(A1629,inputs!$C$5)-(inputs!$C$4+B1629))*inputs!$B$4)</f>
        <v>34975.599999999999</v>
      </c>
      <c r="E1629" s="16">
        <f>MAX(0, (calculations!A1629-inputs!$C$5)*inputs!$B$5)</f>
        <v>16902</v>
      </c>
      <c r="F1629" s="19">
        <f>MAX(0,inputs!$B$13*(MIN(calculations!A1629,inputs!$C$14)-inputs!$C$13))+MAX(0,inputs!$B$14*(calculations!A1629-inputs!$C$14))</f>
        <v>7243.85</v>
      </c>
      <c r="G1629" s="22">
        <f>MAX(MIN((calculations!A1629-inputs!$B$21)/10000,100%),0) * inputs!$B$18</f>
        <v>2636.4</v>
      </c>
      <c r="H1629" s="22">
        <f>IF(AND(inputs!$B$35="YES", calculations!A1629&gt;=inputs!$B$36,calculations!A1629&lt;inputs!$B$37),inputs!$B$38*MIN(2,inputs!$B$17),0)</f>
        <v>0</v>
      </c>
      <c r="I1629" s="25">
        <f>MIN(inputs!$B$32,A1629)</f>
        <v>20000</v>
      </c>
      <c r="J1629" s="25">
        <f>inputs!$B$29*(1+inputs!$B$33)-MAX(0,inputs!$B$31*(I1629-inputs!$B$30))</f>
        <v>46486.999999999993</v>
      </c>
      <c r="K1629" s="26">
        <f t="shared" si="325"/>
        <v>20000</v>
      </c>
      <c r="L1629" s="25">
        <f>MAX(0,J1629*(1+inputs!$B$33)-MAX(0,inputs!$B$31*(K1629-inputs!$B$30)))</f>
        <v>47184.304999999986</v>
      </c>
      <c r="M1629" s="26">
        <f t="shared" si="326"/>
        <v>35855.555555555555</v>
      </c>
      <c r="N1629" s="25">
        <f>MAX(0,L1629*(1+inputs!$B$33)-MAX(0,inputs!$B$31*(M1629-inputs!$B$30)))</f>
        <v>46481.629574999977</v>
      </c>
      <c r="O1629" s="26">
        <f t="shared" si="327"/>
        <v>51711.111111111109</v>
      </c>
      <c r="P1629" s="25">
        <f>MAX(0,N1629*(1+inputs!$B$33)-MAX(0,inputs!$B$31*(O1629-inputs!$B$30)))</f>
        <v>44341.414018624972</v>
      </c>
      <c r="Q1629" s="26">
        <f t="shared" si="328"/>
        <v>67566.666666666657</v>
      </c>
      <c r="R1629" s="25">
        <f>MAX(0,P1629*(1+inputs!$B$33)-MAX(0,inputs!$B$31*(Q1629-inputs!$B$30)))</f>
        <v>40742.095228904349</v>
      </c>
      <c r="S1629" s="26">
        <f t="shared" si="329"/>
        <v>83422.222222222219</v>
      </c>
      <c r="T1629" s="25">
        <f>MAX(0,R1629*(1+inputs!$B$33)-MAX(0,inputs!$B$31*(S1629-inputs!$B$30)))</f>
        <v>35661.786657337907</v>
      </c>
      <c r="U1629" s="26">
        <f t="shared" si="330"/>
        <v>99277.777777777781</v>
      </c>
      <c r="V1629" s="25">
        <f>MAX(0,T1629*(1+inputs!$B$33)-MAX(0,inputs!$B$31*(U1629-inputs!$B$30)))</f>
        <v>29078.273457197971</v>
      </c>
      <c r="W1629" s="26">
        <f t="shared" si="331"/>
        <v>115133.33333333333</v>
      </c>
      <c r="X1629" s="25">
        <f>MAX(0,V1629*(1+inputs!$B$33)-MAX(0,inputs!$B$31*(W1629-inputs!$B$30)))</f>
        <v>20969.007559055939</v>
      </c>
      <c r="Y1629" s="26">
        <f t="shared" si="332"/>
        <v>130988.88888888889</v>
      </c>
      <c r="Z1629" s="25">
        <f>MAX(0,X1629*(1+inputs!$B$33)-MAX(0,inputs!$B$31*(Y1629-inputs!$B$30)))</f>
        <v>11311.102672441777</v>
      </c>
      <c r="AA1629" s="25">
        <f>MAX(0,Y1629*(1+inputs!$B$33)-MAX(0,inputs!$B$31*(Z1629-inputs!$B$30)))</f>
        <v>132953.72222222222</v>
      </c>
      <c r="AB1629" s="26">
        <f t="shared" si="333"/>
        <v>162700</v>
      </c>
      <c r="AC1629" s="25">
        <f>MAX(0,AA1629*(1+inputs!$B$33)-MAX(0,inputs!$B$31*(AB1629-inputs!$B$30)))</f>
        <v>122121.58805555553</v>
      </c>
      <c r="AD1629" s="26">
        <f>IF(inputs!$B$27="YES",MAX(0,inputs!$B$31*(AB1629-inputs!$B$30)),0)</f>
        <v>0</v>
      </c>
      <c r="AE1629" s="3">
        <f t="shared" si="334"/>
        <v>69298.05</v>
      </c>
      <c r="AF1629" s="1">
        <f t="shared" si="337"/>
        <v>0.47</v>
      </c>
      <c r="AG1629" s="8">
        <f t="shared" si="335"/>
        <v>93401.95</v>
      </c>
    </row>
    <row r="1630" spans="1:33" x14ac:dyDescent="0.2">
      <c r="A1630" s="11">
        <f t="shared" si="336"/>
        <v>162800</v>
      </c>
      <c r="B1630" s="15">
        <f>inputs!$C$3-MAX(0,MIN((calculations!A1630-inputs!$B$8)*0.5,inputs!$C$3))+IF(AND(inputs!$B$23="YES",A1630&lt;=inputs!$B$25),inputs!$B$24,0)</f>
        <v>0</v>
      </c>
      <c r="C1630" s="15">
        <f>MAX(0,MIN(A1630-B1630,inputs!$C$4)*inputs!$B$3)</f>
        <v>7540.2000000000007</v>
      </c>
      <c r="D1630" s="16">
        <f>MAX(0,(MIN(A1630,inputs!$C$5)-(inputs!$C$4+B1630))*inputs!$B$4)</f>
        <v>34975.599999999999</v>
      </c>
      <c r="E1630" s="16">
        <f>MAX(0, (calculations!A1630-inputs!$C$5)*inputs!$B$5)</f>
        <v>16947</v>
      </c>
      <c r="F1630" s="19">
        <f>MAX(0,inputs!$B$13*(MIN(calculations!A1630,inputs!$C$14)-inputs!$C$13))+MAX(0,inputs!$B$14*(calculations!A1630-inputs!$C$14))</f>
        <v>7245.85</v>
      </c>
      <c r="G1630" s="22">
        <f>MAX(MIN((calculations!A1630-inputs!$B$21)/10000,100%),0) * inputs!$B$18</f>
        <v>2636.4</v>
      </c>
      <c r="H1630" s="22">
        <f>IF(AND(inputs!$B$35="YES", calculations!A1630&gt;=inputs!$B$36,calculations!A1630&lt;inputs!$B$37),inputs!$B$38*MIN(2,inputs!$B$17),0)</f>
        <v>0</v>
      </c>
      <c r="I1630" s="25">
        <f>MIN(inputs!$B$32,A1630)</f>
        <v>20000</v>
      </c>
      <c r="J1630" s="25">
        <f>inputs!$B$29*(1+inputs!$B$33)-MAX(0,inputs!$B$31*(I1630-inputs!$B$30))</f>
        <v>46486.999999999993</v>
      </c>
      <c r="K1630" s="26">
        <f t="shared" si="325"/>
        <v>20000</v>
      </c>
      <c r="L1630" s="25">
        <f>MAX(0,J1630*(1+inputs!$B$33)-MAX(0,inputs!$B$31*(K1630-inputs!$B$30)))</f>
        <v>47184.304999999986</v>
      </c>
      <c r="M1630" s="26">
        <f t="shared" si="326"/>
        <v>35866.666666666664</v>
      </c>
      <c r="N1630" s="25">
        <f>MAX(0,L1630*(1+inputs!$B$33)-MAX(0,inputs!$B$31*(M1630-inputs!$B$30)))</f>
        <v>46480.629574999977</v>
      </c>
      <c r="O1630" s="26">
        <f t="shared" si="327"/>
        <v>51733.333333333328</v>
      </c>
      <c r="P1630" s="25">
        <f>MAX(0,N1630*(1+inputs!$B$33)-MAX(0,inputs!$B$31*(O1630-inputs!$B$30)))</f>
        <v>44338.399018624972</v>
      </c>
      <c r="Q1630" s="26">
        <f t="shared" si="328"/>
        <v>67600</v>
      </c>
      <c r="R1630" s="25">
        <f>MAX(0,P1630*(1+inputs!$B$33)-MAX(0,inputs!$B$31*(Q1630-inputs!$B$30)))</f>
        <v>40736.035003904341</v>
      </c>
      <c r="S1630" s="26">
        <f t="shared" si="329"/>
        <v>83466.666666666657</v>
      </c>
      <c r="T1630" s="25">
        <f>MAX(0,R1630*(1+inputs!$B$33)-MAX(0,inputs!$B$31*(S1630-inputs!$B$30)))</f>
        <v>35651.635528962899</v>
      </c>
      <c r="U1630" s="26">
        <f t="shared" si="330"/>
        <v>99333.333333333328</v>
      </c>
      <c r="V1630" s="25">
        <f>MAX(0,T1630*(1+inputs!$B$33)-MAX(0,inputs!$B$31*(U1630-inputs!$B$30)))</f>
        <v>29062.97006189734</v>
      </c>
      <c r="W1630" s="26">
        <f t="shared" si="331"/>
        <v>115200</v>
      </c>
      <c r="X1630" s="25">
        <f>MAX(0,V1630*(1+inputs!$B$33)-MAX(0,inputs!$B$31*(W1630-inputs!$B$30)))</f>
        <v>20947.474612825798</v>
      </c>
      <c r="Y1630" s="26">
        <f t="shared" si="332"/>
        <v>131066.66666666667</v>
      </c>
      <c r="Z1630" s="25">
        <f>MAX(0,X1630*(1+inputs!$B$33)-MAX(0,inputs!$B$31*(Y1630-inputs!$B$30)))</f>
        <v>11282.24673201818</v>
      </c>
      <c r="AA1630" s="25">
        <f>MAX(0,Y1630*(1+inputs!$B$33)-MAX(0,inputs!$B$31*(Z1630-inputs!$B$30)))</f>
        <v>133032.66666666666</v>
      </c>
      <c r="AB1630" s="26">
        <f t="shared" si="333"/>
        <v>162800</v>
      </c>
      <c r="AC1630" s="25">
        <f>MAX(0,AA1630*(1+inputs!$B$33)-MAX(0,inputs!$B$31*(AB1630-inputs!$B$30)))</f>
        <v>122192.71666666665</v>
      </c>
      <c r="AD1630" s="26">
        <f>IF(inputs!$B$27="YES",MAX(0,inputs!$B$31*(AB1630-inputs!$B$30)),0)</f>
        <v>0</v>
      </c>
      <c r="AE1630" s="3">
        <f t="shared" si="334"/>
        <v>69345.05</v>
      </c>
      <c r="AF1630" s="1">
        <f t="shared" si="337"/>
        <v>0.47</v>
      </c>
      <c r="AG1630" s="8">
        <f t="shared" si="335"/>
        <v>93454.95</v>
      </c>
    </row>
    <row r="1631" spans="1:33" x14ac:dyDescent="0.2">
      <c r="A1631" s="11">
        <f t="shared" si="336"/>
        <v>162900</v>
      </c>
      <c r="B1631" s="15">
        <f>inputs!$C$3-MAX(0,MIN((calculations!A1631-inputs!$B$8)*0.5,inputs!$C$3))+IF(AND(inputs!$B$23="YES",A1631&lt;=inputs!$B$25),inputs!$B$24,0)</f>
        <v>0</v>
      </c>
      <c r="C1631" s="15">
        <f>MAX(0,MIN(A1631-B1631,inputs!$C$4)*inputs!$B$3)</f>
        <v>7540.2000000000007</v>
      </c>
      <c r="D1631" s="16">
        <f>MAX(0,(MIN(A1631,inputs!$C$5)-(inputs!$C$4+B1631))*inputs!$B$4)</f>
        <v>34975.599999999999</v>
      </c>
      <c r="E1631" s="16">
        <f>MAX(0, (calculations!A1631-inputs!$C$5)*inputs!$B$5)</f>
        <v>16992</v>
      </c>
      <c r="F1631" s="19">
        <f>MAX(0,inputs!$B$13*(MIN(calculations!A1631,inputs!$C$14)-inputs!$C$13))+MAX(0,inputs!$B$14*(calculations!A1631-inputs!$C$14))</f>
        <v>7247.85</v>
      </c>
      <c r="G1631" s="22">
        <f>MAX(MIN((calculations!A1631-inputs!$B$21)/10000,100%),0) * inputs!$B$18</f>
        <v>2636.4</v>
      </c>
      <c r="H1631" s="22">
        <f>IF(AND(inputs!$B$35="YES", calculations!A1631&gt;=inputs!$B$36,calculations!A1631&lt;inputs!$B$37),inputs!$B$38*MIN(2,inputs!$B$17),0)</f>
        <v>0</v>
      </c>
      <c r="I1631" s="25">
        <f>MIN(inputs!$B$32,A1631)</f>
        <v>20000</v>
      </c>
      <c r="J1631" s="25">
        <f>inputs!$B$29*(1+inputs!$B$33)-MAX(0,inputs!$B$31*(I1631-inputs!$B$30))</f>
        <v>46486.999999999993</v>
      </c>
      <c r="K1631" s="26">
        <f t="shared" si="325"/>
        <v>20000</v>
      </c>
      <c r="L1631" s="25">
        <f>MAX(0,J1631*(1+inputs!$B$33)-MAX(0,inputs!$B$31*(K1631-inputs!$B$30)))</f>
        <v>47184.304999999986</v>
      </c>
      <c r="M1631" s="26">
        <f t="shared" si="326"/>
        <v>35877.777777777781</v>
      </c>
      <c r="N1631" s="25">
        <f>MAX(0,L1631*(1+inputs!$B$33)-MAX(0,inputs!$B$31*(M1631-inputs!$B$30)))</f>
        <v>46479.629574999977</v>
      </c>
      <c r="O1631" s="26">
        <f t="shared" si="327"/>
        <v>51755.555555555555</v>
      </c>
      <c r="P1631" s="25">
        <f>MAX(0,N1631*(1+inputs!$B$33)-MAX(0,inputs!$B$31*(O1631-inputs!$B$30)))</f>
        <v>44335.384018624973</v>
      </c>
      <c r="Q1631" s="26">
        <f t="shared" si="328"/>
        <v>67633.333333333343</v>
      </c>
      <c r="R1631" s="25">
        <f>MAX(0,P1631*(1+inputs!$B$33)-MAX(0,inputs!$B$31*(Q1631-inputs!$B$30)))</f>
        <v>40729.974778904339</v>
      </c>
      <c r="S1631" s="26">
        <f t="shared" si="329"/>
        <v>83511.111111111109</v>
      </c>
      <c r="T1631" s="25">
        <f>MAX(0,R1631*(1+inputs!$B$33)-MAX(0,inputs!$B$31*(S1631-inputs!$B$30)))</f>
        <v>35641.484400587899</v>
      </c>
      <c r="U1631" s="26">
        <f t="shared" si="330"/>
        <v>99388.888888888891</v>
      </c>
      <c r="V1631" s="25">
        <f>MAX(0,T1631*(1+inputs!$B$33)-MAX(0,inputs!$B$31*(U1631-inputs!$B$30)))</f>
        <v>29047.666666596717</v>
      </c>
      <c r="W1631" s="26">
        <f t="shared" si="331"/>
        <v>115266.66666666667</v>
      </c>
      <c r="X1631" s="25">
        <f>MAX(0,V1631*(1+inputs!$B$33)-MAX(0,inputs!$B$31*(W1631-inputs!$B$30)))</f>
        <v>20925.941666595667</v>
      </c>
      <c r="Y1631" s="26">
        <f t="shared" si="332"/>
        <v>131144.44444444444</v>
      </c>
      <c r="Z1631" s="25">
        <f>MAX(0,X1631*(1+inputs!$B$33)-MAX(0,inputs!$B$31*(Y1631-inputs!$B$30)))</f>
        <v>11253.3907915946</v>
      </c>
      <c r="AA1631" s="25">
        <f>MAX(0,Y1631*(1+inputs!$B$33)-MAX(0,inputs!$B$31*(Z1631-inputs!$B$30)))</f>
        <v>133111.61111111109</v>
      </c>
      <c r="AB1631" s="26">
        <f t="shared" si="333"/>
        <v>162900</v>
      </c>
      <c r="AC1631" s="25">
        <f>MAX(0,AA1631*(1+inputs!$B$33)-MAX(0,inputs!$B$31*(AB1631-inputs!$B$30)))</f>
        <v>122263.84527777776</v>
      </c>
      <c r="AD1631" s="26">
        <f>IF(inputs!$B$27="YES",MAX(0,inputs!$B$31*(AB1631-inputs!$B$30)),0)</f>
        <v>0</v>
      </c>
      <c r="AE1631" s="3">
        <f t="shared" si="334"/>
        <v>69392.05</v>
      </c>
      <c r="AF1631" s="1">
        <f t="shared" si="337"/>
        <v>0.47</v>
      </c>
      <c r="AG1631" s="8">
        <f t="shared" si="335"/>
        <v>93507.95</v>
      </c>
    </row>
    <row r="1632" spans="1:33" x14ac:dyDescent="0.2">
      <c r="A1632" s="11">
        <f t="shared" si="336"/>
        <v>163000</v>
      </c>
      <c r="B1632" s="15">
        <f>inputs!$C$3-MAX(0,MIN((calculations!A1632-inputs!$B$8)*0.5,inputs!$C$3))+IF(AND(inputs!$B$23="YES",A1632&lt;=inputs!$B$25),inputs!$B$24,0)</f>
        <v>0</v>
      </c>
      <c r="C1632" s="15">
        <f>MAX(0,MIN(A1632-B1632,inputs!$C$4)*inputs!$B$3)</f>
        <v>7540.2000000000007</v>
      </c>
      <c r="D1632" s="16">
        <f>MAX(0,(MIN(A1632,inputs!$C$5)-(inputs!$C$4+B1632))*inputs!$B$4)</f>
        <v>34975.599999999999</v>
      </c>
      <c r="E1632" s="16">
        <f>MAX(0, (calculations!A1632-inputs!$C$5)*inputs!$B$5)</f>
        <v>17037</v>
      </c>
      <c r="F1632" s="19">
        <f>MAX(0,inputs!$B$13*(MIN(calculations!A1632,inputs!$C$14)-inputs!$C$13))+MAX(0,inputs!$B$14*(calculations!A1632-inputs!$C$14))</f>
        <v>7249.85</v>
      </c>
      <c r="G1632" s="22">
        <f>MAX(MIN((calculations!A1632-inputs!$B$21)/10000,100%),0) * inputs!$B$18</f>
        <v>2636.4</v>
      </c>
      <c r="H1632" s="22">
        <f>IF(AND(inputs!$B$35="YES", calculations!A1632&gt;=inputs!$B$36,calculations!A1632&lt;inputs!$B$37),inputs!$B$38*MIN(2,inputs!$B$17),0)</f>
        <v>0</v>
      </c>
      <c r="I1632" s="25">
        <f>MIN(inputs!$B$32,A1632)</f>
        <v>20000</v>
      </c>
      <c r="J1632" s="25">
        <f>inputs!$B$29*(1+inputs!$B$33)-MAX(0,inputs!$B$31*(I1632-inputs!$B$30))</f>
        <v>46486.999999999993</v>
      </c>
      <c r="K1632" s="26">
        <f t="shared" si="325"/>
        <v>20000</v>
      </c>
      <c r="L1632" s="25">
        <f>MAX(0,J1632*(1+inputs!$B$33)-MAX(0,inputs!$B$31*(K1632-inputs!$B$30)))</f>
        <v>47184.304999999986</v>
      </c>
      <c r="M1632" s="26">
        <f t="shared" si="326"/>
        <v>35888.888888888891</v>
      </c>
      <c r="N1632" s="25">
        <f>MAX(0,L1632*(1+inputs!$B$33)-MAX(0,inputs!$B$31*(M1632-inputs!$B$30)))</f>
        <v>46478.629574999977</v>
      </c>
      <c r="O1632" s="26">
        <f t="shared" si="327"/>
        <v>51777.777777777781</v>
      </c>
      <c r="P1632" s="25">
        <f>MAX(0,N1632*(1+inputs!$B$33)-MAX(0,inputs!$B$31*(O1632-inputs!$B$30)))</f>
        <v>44332.369018624973</v>
      </c>
      <c r="Q1632" s="26">
        <f t="shared" si="328"/>
        <v>67666.666666666657</v>
      </c>
      <c r="R1632" s="25">
        <f>MAX(0,P1632*(1+inputs!$B$33)-MAX(0,inputs!$B$31*(Q1632-inputs!$B$30)))</f>
        <v>40723.914553904338</v>
      </c>
      <c r="S1632" s="26">
        <f t="shared" si="329"/>
        <v>83555.555555555562</v>
      </c>
      <c r="T1632" s="25">
        <f>MAX(0,R1632*(1+inputs!$B$33)-MAX(0,inputs!$B$31*(S1632-inputs!$B$30)))</f>
        <v>35631.333272212898</v>
      </c>
      <c r="U1632" s="26">
        <f t="shared" si="330"/>
        <v>99444.444444444438</v>
      </c>
      <c r="V1632" s="25">
        <f>MAX(0,T1632*(1+inputs!$B$33)-MAX(0,inputs!$B$31*(U1632-inputs!$B$30)))</f>
        <v>29032.363271296086</v>
      </c>
      <c r="W1632" s="26">
        <f t="shared" si="331"/>
        <v>115333.33333333333</v>
      </c>
      <c r="X1632" s="25">
        <f>MAX(0,V1632*(1+inputs!$B$33)-MAX(0,inputs!$B$31*(W1632-inputs!$B$30)))</f>
        <v>20904.408720365525</v>
      </c>
      <c r="Y1632" s="26">
        <f t="shared" si="332"/>
        <v>131222.22222222222</v>
      </c>
      <c r="Z1632" s="25">
        <f>MAX(0,X1632*(1+inputs!$B$33)-MAX(0,inputs!$B$31*(Y1632-inputs!$B$30)))</f>
        <v>11224.534851171007</v>
      </c>
      <c r="AA1632" s="25">
        <f>MAX(0,Y1632*(1+inputs!$B$33)-MAX(0,inputs!$B$31*(Z1632-inputs!$B$30)))</f>
        <v>133190.55555555553</v>
      </c>
      <c r="AB1632" s="26">
        <f t="shared" si="333"/>
        <v>163000</v>
      </c>
      <c r="AC1632" s="25">
        <f>MAX(0,AA1632*(1+inputs!$B$33)-MAX(0,inputs!$B$31*(AB1632-inputs!$B$30)))</f>
        <v>122334.97388888884</v>
      </c>
      <c r="AD1632" s="26">
        <f>IF(inputs!$B$27="YES",MAX(0,inputs!$B$31*(AB1632-inputs!$B$30)),0)</f>
        <v>0</v>
      </c>
      <c r="AE1632" s="3">
        <f t="shared" si="334"/>
        <v>69439.05</v>
      </c>
      <c r="AF1632" s="1">
        <f t="shared" si="337"/>
        <v>0.47</v>
      </c>
      <c r="AG1632" s="8">
        <f t="shared" si="335"/>
        <v>93560.95</v>
      </c>
    </row>
    <row r="1633" spans="1:33" x14ac:dyDescent="0.2">
      <c r="A1633" s="11">
        <f t="shared" si="336"/>
        <v>163100</v>
      </c>
      <c r="B1633" s="15">
        <f>inputs!$C$3-MAX(0,MIN((calculations!A1633-inputs!$B$8)*0.5,inputs!$C$3))+IF(AND(inputs!$B$23="YES",A1633&lt;=inputs!$B$25),inputs!$B$24,0)</f>
        <v>0</v>
      </c>
      <c r="C1633" s="15">
        <f>MAX(0,MIN(A1633-B1633,inputs!$C$4)*inputs!$B$3)</f>
        <v>7540.2000000000007</v>
      </c>
      <c r="D1633" s="16">
        <f>MAX(0,(MIN(A1633,inputs!$C$5)-(inputs!$C$4+B1633))*inputs!$B$4)</f>
        <v>34975.599999999999</v>
      </c>
      <c r="E1633" s="16">
        <f>MAX(0, (calculations!A1633-inputs!$C$5)*inputs!$B$5)</f>
        <v>17082</v>
      </c>
      <c r="F1633" s="19">
        <f>MAX(0,inputs!$B$13*(MIN(calculations!A1633,inputs!$C$14)-inputs!$C$13))+MAX(0,inputs!$B$14*(calculations!A1633-inputs!$C$14))</f>
        <v>7251.85</v>
      </c>
      <c r="G1633" s="22">
        <f>MAX(MIN((calculations!A1633-inputs!$B$21)/10000,100%),0) * inputs!$B$18</f>
        <v>2636.4</v>
      </c>
      <c r="H1633" s="22">
        <f>IF(AND(inputs!$B$35="YES", calculations!A1633&gt;=inputs!$B$36,calculations!A1633&lt;inputs!$B$37),inputs!$B$38*MIN(2,inputs!$B$17),0)</f>
        <v>0</v>
      </c>
      <c r="I1633" s="25">
        <f>MIN(inputs!$B$32,A1633)</f>
        <v>20000</v>
      </c>
      <c r="J1633" s="25">
        <f>inputs!$B$29*(1+inputs!$B$33)-MAX(0,inputs!$B$31*(I1633-inputs!$B$30))</f>
        <v>46486.999999999993</v>
      </c>
      <c r="K1633" s="26">
        <f t="shared" si="325"/>
        <v>20000</v>
      </c>
      <c r="L1633" s="25">
        <f>MAX(0,J1633*(1+inputs!$B$33)-MAX(0,inputs!$B$31*(K1633-inputs!$B$30)))</f>
        <v>47184.304999999986</v>
      </c>
      <c r="M1633" s="26">
        <f t="shared" si="326"/>
        <v>35900</v>
      </c>
      <c r="N1633" s="25">
        <f>MAX(0,L1633*(1+inputs!$B$33)-MAX(0,inputs!$B$31*(M1633-inputs!$B$30)))</f>
        <v>46477.629574999977</v>
      </c>
      <c r="O1633" s="26">
        <f t="shared" si="327"/>
        <v>51800</v>
      </c>
      <c r="P1633" s="25">
        <f>MAX(0,N1633*(1+inputs!$B$33)-MAX(0,inputs!$B$31*(O1633-inputs!$B$30)))</f>
        <v>44329.354018624967</v>
      </c>
      <c r="Q1633" s="26">
        <f t="shared" si="328"/>
        <v>67700</v>
      </c>
      <c r="R1633" s="25">
        <f>MAX(0,P1633*(1+inputs!$B$33)-MAX(0,inputs!$B$31*(Q1633-inputs!$B$30)))</f>
        <v>40717.854328904337</v>
      </c>
      <c r="S1633" s="26">
        <f t="shared" si="329"/>
        <v>83600</v>
      </c>
      <c r="T1633" s="25">
        <f>MAX(0,R1633*(1+inputs!$B$33)-MAX(0,inputs!$B$31*(S1633-inputs!$B$30)))</f>
        <v>35621.182143837897</v>
      </c>
      <c r="U1633" s="26">
        <f t="shared" si="330"/>
        <v>99500</v>
      </c>
      <c r="V1633" s="25">
        <f>MAX(0,T1633*(1+inputs!$B$33)-MAX(0,inputs!$B$31*(U1633-inputs!$B$30)))</f>
        <v>29017.059875995463</v>
      </c>
      <c r="W1633" s="26">
        <f t="shared" si="331"/>
        <v>115400</v>
      </c>
      <c r="X1633" s="25">
        <f>MAX(0,V1633*(1+inputs!$B$33)-MAX(0,inputs!$B$31*(W1633-inputs!$B$30)))</f>
        <v>20882.875774135391</v>
      </c>
      <c r="Y1633" s="26">
        <f t="shared" si="332"/>
        <v>131300</v>
      </c>
      <c r="Z1633" s="25">
        <f>MAX(0,X1633*(1+inputs!$B$33)-MAX(0,inputs!$B$31*(Y1633-inputs!$B$30)))</f>
        <v>11195.67891074742</v>
      </c>
      <c r="AA1633" s="25">
        <f>MAX(0,Y1633*(1+inputs!$B$33)-MAX(0,inputs!$B$31*(Z1633-inputs!$B$30)))</f>
        <v>133269.5</v>
      </c>
      <c r="AB1633" s="26">
        <f t="shared" si="333"/>
        <v>163100</v>
      </c>
      <c r="AC1633" s="25">
        <f>MAX(0,AA1633*(1+inputs!$B$33)-MAX(0,inputs!$B$31*(AB1633-inputs!$B$30)))</f>
        <v>122406.10249999998</v>
      </c>
      <c r="AD1633" s="26">
        <f>IF(inputs!$B$27="YES",MAX(0,inputs!$B$31*(AB1633-inputs!$B$30)),0)</f>
        <v>0</v>
      </c>
      <c r="AE1633" s="3">
        <f t="shared" si="334"/>
        <v>69486.05</v>
      </c>
      <c r="AF1633" s="1">
        <f t="shared" si="337"/>
        <v>0.47</v>
      </c>
      <c r="AG1633" s="8">
        <f t="shared" si="335"/>
        <v>93613.95</v>
      </c>
    </row>
    <row r="1634" spans="1:33" x14ac:dyDescent="0.2">
      <c r="A1634" s="11">
        <f t="shared" si="336"/>
        <v>163200</v>
      </c>
      <c r="B1634" s="15">
        <f>inputs!$C$3-MAX(0,MIN((calculations!A1634-inputs!$B$8)*0.5,inputs!$C$3))+IF(AND(inputs!$B$23="YES",A1634&lt;=inputs!$B$25),inputs!$B$24,0)</f>
        <v>0</v>
      </c>
      <c r="C1634" s="15">
        <f>MAX(0,MIN(A1634-B1634,inputs!$C$4)*inputs!$B$3)</f>
        <v>7540.2000000000007</v>
      </c>
      <c r="D1634" s="16">
        <f>MAX(0,(MIN(A1634,inputs!$C$5)-(inputs!$C$4+B1634))*inputs!$B$4)</f>
        <v>34975.599999999999</v>
      </c>
      <c r="E1634" s="16">
        <f>MAX(0, (calculations!A1634-inputs!$C$5)*inputs!$B$5)</f>
        <v>17127</v>
      </c>
      <c r="F1634" s="19">
        <f>MAX(0,inputs!$B$13*(MIN(calculations!A1634,inputs!$C$14)-inputs!$C$13))+MAX(0,inputs!$B$14*(calculations!A1634-inputs!$C$14))</f>
        <v>7253.85</v>
      </c>
      <c r="G1634" s="22">
        <f>MAX(MIN((calculations!A1634-inputs!$B$21)/10000,100%),0) * inputs!$B$18</f>
        <v>2636.4</v>
      </c>
      <c r="H1634" s="22">
        <f>IF(AND(inputs!$B$35="YES", calculations!A1634&gt;=inputs!$B$36,calculations!A1634&lt;inputs!$B$37),inputs!$B$38*MIN(2,inputs!$B$17),0)</f>
        <v>0</v>
      </c>
      <c r="I1634" s="25">
        <f>MIN(inputs!$B$32,A1634)</f>
        <v>20000</v>
      </c>
      <c r="J1634" s="25">
        <f>inputs!$B$29*(1+inputs!$B$33)-MAX(0,inputs!$B$31*(I1634-inputs!$B$30))</f>
        <v>46486.999999999993</v>
      </c>
      <c r="K1634" s="26">
        <f t="shared" si="325"/>
        <v>20000</v>
      </c>
      <c r="L1634" s="25">
        <f>MAX(0,J1634*(1+inputs!$B$33)-MAX(0,inputs!$B$31*(K1634-inputs!$B$30)))</f>
        <v>47184.304999999986</v>
      </c>
      <c r="M1634" s="26">
        <f t="shared" si="326"/>
        <v>35911.111111111109</v>
      </c>
      <c r="N1634" s="25">
        <f>MAX(0,L1634*(1+inputs!$B$33)-MAX(0,inputs!$B$31*(M1634-inputs!$B$30)))</f>
        <v>46476.629574999977</v>
      </c>
      <c r="O1634" s="26">
        <f t="shared" si="327"/>
        <v>51822.222222222219</v>
      </c>
      <c r="P1634" s="25">
        <f>MAX(0,N1634*(1+inputs!$B$33)-MAX(0,inputs!$B$31*(O1634-inputs!$B$30)))</f>
        <v>44326.339018624967</v>
      </c>
      <c r="Q1634" s="26">
        <f t="shared" si="328"/>
        <v>67733.333333333343</v>
      </c>
      <c r="R1634" s="25">
        <f>MAX(0,P1634*(1+inputs!$B$33)-MAX(0,inputs!$B$31*(Q1634-inputs!$B$30)))</f>
        <v>40711.794103904336</v>
      </c>
      <c r="S1634" s="26">
        <f t="shared" si="329"/>
        <v>83644.444444444438</v>
      </c>
      <c r="T1634" s="25">
        <f>MAX(0,R1634*(1+inputs!$B$33)-MAX(0,inputs!$B$31*(S1634-inputs!$B$30)))</f>
        <v>35611.031015462897</v>
      </c>
      <c r="U1634" s="26">
        <f t="shared" si="330"/>
        <v>99555.555555555562</v>
      </c>
      <c r="V1634" s="25">
        <f>MAX(0,T1634*(1+inputs!$B$33)-MAX(0,inputs!$B$31*(U1634-inputs!$B$30)))</f>
        <v>29001.756480694836</v>
      </c>
      <c r="W1634" s="26">
        <f t="shared" si="331"/>
        <v>115466.66666666667</v>
      </c>
      <c r="X1634" s="25">
        <f>MAX(0,V1634*(1+inputs!$B$33)-MAX(0,inputs!$B$31*(W1634-inputs!$B$30)))</f>
        <v>20861.342827905253</v>
      </c>
      <c r="Y1634" s="26">
        <f t="shared" si="332"/>
        <v>131377.77777777778</v>
      </c>
      <c r="Z1634" s="25">
        <f>MAX(0,X1634*(1+inputs!$B$33)-MAX(0,inputs!$B$31*(Y1634-inputs!$B$30)))</f>
        <v>11166.82297032383</v>
      </c>
      <c r="AA1634" s="25">
        <f>MAX(0,Y1634*(1+inputs!$B$33)-MAX(0,inputs!$B$31*(Z1634-inputs!$B$30)))</f>
        <v>133348.44444444444</v>
      </c>
      <c r="AB1634" s="26">
        <f t="shared" si="333"/>
        <v>163200</v>
      </c>
      <c r="AC1634" s="25">
        <f>MAX(0,AA1634*(1+inputs!$B$33)-MAX(0,inputs!$B$31*(AB1634-inputs!$B$30)))</f>
        <v>122477.23111111109</v>
      </c>
      <c r="AD1634" s="26">
        <f>IF(inputs!$B$27="YES",MAX(0,inputs!$B$31*(AB1634-inputs!$B$30)),0)</f>
        <v>0</v>
      </c>
      <c r="AE1634" s="3">
        <f t="shared" si="334"/>
        <v>69533.05</v>
      </c>
      <c r="AF1634" s="1">
        <f t="shared" si="337"/>
        <v>0.47</v>
      </c>
      <c r="AG1634" s="8">
        <f t="shared" si="335"/>
        <v>93666.95</v>
      </c>
    </row>
    <row r="1635" spans="1:33" x14ac:dyDescent="0.2">
      <c r="A1635" s="11">
        <f t="shared" si="336"/>
        <v>163300</v>
      </c>
      <c r="B1635" s="15">
        <f>inputs!$C$3-MAX(0,MIN((calculations!A1635-inputs!$B$8)*0.5,inputs!$C$3))+IF(AND(inputs!$B$23="YES",A1635&lt;=inputs!$B$25),inputs!$B$24,0)</f>
        <v>0</v>
      </c>
      <c r="C1635" s="15">
        <f>MAX(0,MIN(A1635-B1635,inputs!$C$4)*inputs!$B$3)</f>
        <v>7540.2000000000007</v>
      </c>
      <c r="D1635" s="16">
        <f>MAX(0,(MIN(A1635,inputs!$C$5)-(inputs!$C$4+B1635))*inputs!$B$4)</f>
        <v>34975.599999999999</v>
      </c>
      <c r="E1635" s="16">
        <f>MAX(0, (calculations!A1635-inputs!$C$5)*inputs!$B$5)</f>
        <v>17172</v>
      </c>
      <c r="F1635" s="19">
        <f>MAX(0,inputs!$B$13*(MIN(calculations!A1635,inputs!$C$14)-inputs!$C$13))+MAX(0,inputs!$B$14*(calculations!A1635-inputs!$C$14))</f>
        <v>7255.85</v>
      </c>
      <c r="G1635" s="22">
        <f>MAX(MIN((calculations!A1635-inputs!$B$21)/10000,100%),0) * inputs!$B$18</f>
        <v>2636.4</v>
      </c>
      <c r="H1635" s="22">
        <f>IF(AND(inputs!$B$35="YES", calculations!A1635&gt;=inputs!$B$36,calculations!A1635&lt;inputs!$B$37),inputs!$B$38*MIN(2,inputs!$B$17),0)</f>
        <v>0</v>
      </c>
      <c r="I1635" s="25">
        <f>MIN(inputs!$B$32,A1635)</f>
        <v>20000</v>
      </c>
      <c r="J1635" s="25">
        <f>inputs!$B$29*(1+inputs!$B$33)-MAX(0,inputs!$B$31*(I1635-inputs!$B$30))</f>
        <v>46486.999999999993</v>
      </c>
      <c r="K1635" s="26">
        <f t="shared" si="325"/>
        <v>20000</v>
      </c>
      <c r="L1635" s="25">
        <f>MAX(0,J1635*(1+inputs!$B$33)-MAX(0,inputs!$B$31*(K1635-inputs!$B$30)))</f>
        <v>47184.304999999986</v>
      </c>
      <c r="M1635" s="26">
        <f t="shared" si="326"/>
        <v>35922.222222222219</v>
      </c>
      <c r="N1635" s="25">
        <f>MAX(0,L1635*(1+inputs!$B$33)-MAX(0,inputs!$B$31*(M1635-inputs!$B$30)))</f>
        <v>46475.629574999977</v>
      </c>
      <c r="O1635" s="26">
        <f t="shared" si="327"/>
        <v>51844.444444444445</v>
      </c>
      <c r="P1635" s="25">
        <f>MAX(0,N1635*(1+inputs!$B$33)-MAX(0,inputs!$B$31*(O1635-inputs!$B$30)))</f>
        <v>44323.324018624968</v>
      </c>
      <c r="Q1635" s="26">
        <f t="shared" si="328"/>
        <v>67766.666666666657</v>
      </c>
      <c r="R1635" s="25">
        <f>MAX(0,P1635*(1+inputs!$B$33)-MAX(0,inputs!$B$31*(Q1635-inputs!$B$30)))</f>
        <v>40705.733878904342</v>
      </c>
      <c r="S1635" s="26">
        <f t="shared" si="329"/>
        <v>83688.888888888891</v>
      </c>
      <c r="T1635" s="25">
        <f>MAX(0,R1635*(1+inputs!$B$33)-MAX(0,inputs!$B$31*(S1635-inputs!$B$30)))</f>
        <v>35600.879887087904</v>
      </c>
      <c r="U1635" s="26">
        <f t="shared" si="330"/>
        <v>99611.111111111109</v>
      </c>
      <c r="V1635" s="25">
        <f>MAX(0,T1635*(1+inputs!$B$33)-MAX(0,inputs!$B$31*(U1635-inputs!$B$30)))</f>
        <v>28986.453085394223</v>
      </c>
      <c r="W1635" s="26">
        <f t="shared" si="331"/>
        <v>115533.33333333333</v>
      </c>
      <c r="X1635" s="25">
        <f>MAX(0,V1635*(1+inputs!$B$33)-MAX(0,inputs!$B$31*(W1635-inputs!$B$30)))</f>
        <v>20839.809881675134</v>
      </c>
      <c r="Y1635" s="26">
        <f t="shared" si="332"/>
        <v>131455.55555555556</v>
      </c>
      <c r="Z1635" s="25">
        <f>MAX(0,X1635*(1+inputs!$B$33)-MAX(0,inputs!$B$31*(Y1635-inputs!$B$30)))</f>
        <v>11137.967029900259</v>
      </c>
      <c r="AA1635" s="25">
        <f>MAX(0,Y1635*(1+inputs!$B$33)-MAX(0,inputs!$B$31*(Z1635-inputs!$B$30)))</f>
        <v>133427.38888888888</v>
      </c>
      <c r="AB1635" s="26">
        <f t="shared" si="333"/>
        <v>163300</v>
      </c>
      <c r="AC1635" s="25">
        <f>MAX(0,AA1635*(1+inputs!$B$33)-MAX(0,inputs!$B$31*(AB1635-inputs!$B$30)))</f>
        <v>122548.3597222222</v>
      </c>
      <c r="AD1635" s="26">
        <f>IF(inputs!$B$27="YES",MAX(0,inputs!$B$31*(AB1635-inputs!$B$30)),0)</f>
        <v>0</v>
      </c>
      <c r="AE1635" s="3">
        <f t="shared" si="334"/>
        <v>69580.05</v>
      </c>
      <c r="AF1635" s="1">
        <f t="shared" si="337"/>
        <v>0.47</v>
      </c>
      <c r="AG1635" s="8">
        <f t="shared" si="335"/>
        <v>93719.95</v>
      </c>
    </row>
    <row r="1636" spans="1:33" x14ac:dyDescent="0.2">
      <c r="A1636" s="11">
        <f t="shared" si="336"/>
        <v>163400</v>
      </c>
      <c r="B1636" s="15">
        <f>inputs!$C$3-MAX(0,MIN((calculations!A1636-inputs!$B$8)*0.5,inputs!$C$3))+IF(AND(inputs!$B$23="YES",A1636&lt;=inputs!$B$25),inputs!$B$24,0)</f>
        <v>0</v>
      </c>
      <c r="C1636" s="15">
        <f>MAX(0,MIN(A1636-B1636,inputs!$C$4)*inputs!$B$3)</f>
        <v>7540.2000000000007</v>
      </c>
      <c r="D1636" s="16">
        <f>MAX(0,(MIN(A1636,inputs!$C$5)-(inputs!$C$4+B1636))*inputs!$B$4)</f>
        <v>34975.599999999999</v>
      </c>
      <c r="E1636" s="16">
        <f>MAX(0, (calculations!A1636-inputs!$C$5)*inputs!$B$5)</f>
        <v>17217</v>
      </c>
      <c r="F1636" s="19">
        <f>MAX(0,inputs!$B$13*(MIN(calculations!A1636,inputs!$C$14)-inputs!$C$13))+MAX(0,inputs!$B$14*(calculations!A1636-inputs!$C$14))</f>
        <v>7257.85</v>
      </c>
      <c r="G1636" s="22">
        <f>MAX(MIN((calculations!A1636-inputs!$B$21)/10000,100%),0) * inputs!$B$18</f>
        <v>2636.4</v>
      </c>
      <c r="H1636" s="22">
        <f>IF(AND(inputs!$B$35="YES", calculations!A1636&gt;=inputs!$B$36,calculations!A1636&lt;inputs!$B$37),inputs!$B$38*MIN(2,inputs!$B$17),0)</f>
        <v>0</v>
      </c>
      <c r="I1636" s="25">
        <f>MIN(inputs!$B$32,A1636)</f>
        <v>20000</v>
      </c>
      <c r="J1636" s="25">
        <f>inputs!$B$29*(1+inputs!$B$33)-MAX(0,inputs!$B$31*(I1636-inputs!$B$30))</f>
        <v>46486.999999999993</v>
      </c>
      <c r="K1636" s="26">
        <f t="shared" si="325"/>
        <v>20000</v>
      </c>
      <c r="L1636" s="25">
        <f>MAX(0,J1636*(1+inputs!$B$33)-MAX(0,inputs!$B$31*(K1636-inputs!$B$30)))</f>
        <v>47184.304999999986</v>
      </c>
      <c r="M1636" s="26">
        <f t="shared" si="326"/>
        <v>35933.333333333336</v>
      </c>
      <c r="N1636" s="25">
        <f>MAX(0,L1636*(1+inputs!$B$33)-MAX(0,inputs!$B$31*(M1636-inputs!$B$30)))</f>
        <v>46474.629574999977</v>
      </c>
      <c r="O1636" s="26">
        <f t="shared" si="327"/>
        <v>51866.666666666672</v>
      </c>
      <c r="P1636" s="25">
        <f>MAX(0,N1636*(1+inputs!$B$33)-MAX(0,inputs!$B$31*(O1636-inputs!$B$30)))</f>
        <v>44320.309018624968</v>
      </c>
      <c r="Q1636" s="26">
        <f t="shared" si="328"/>
        <v>67800</v>
      </c>
      <c r="R1636" s="25">
        <f>MAX(0,P1636*(1+inputs!$B$33)-MAX(0,inputs!$B$31*(Q1636-inputs!$B$30)))</f>
        <v>40699.673653904334</v>
      </c>
      <c r="S1636" s="26">
        <f t="shared" si="329"/>
        <v>83733.333333333343</v>
      </c>
      <c r="T1636" s="25">
        <f>MAX(0,R1636*(1+inputs!$B$33)-MAX(0,inputs!$B$31*(S1636-inputs!$B$30)))</f>
        <v>35590.728758712896</v>
      </c>
      <c r="U1636" s="26">
        <f t="shared" si="330"/>
        <v>99666.666666666672</v>
      </c>
      <c r="V1636" s="25">
        <f>MAX(0,T1636*(1+inputs!$B$33)-MAX(0,inputs!$B$31*(U1636-inputs!$B$30)))</f>
        <v>28971.149690093582</v>
      </c>
      <c r="W1636" s="26">
        <f t="shared" si="331"/>
        <v>115600</v>
      </c>
      <c r="X1636" s="25">
        <f>MAX(0,V1636*(1+inputs!$B$33)-MAX(0,inputs!$B$31*(W1636-inputs!$B$30)))</f>
        <v>20818.276935444985</v>
      </c>
      <c r="Y1636" s="26">
        <f t="shared" si="332"/>
        <v>131533.33333333331</v>
      </c>
      <c r="Z1636" s="25">
        <f>MAX(0,X1636*(1+inputs!$B$33)-MAX(0,inputs!$B$31*(Y1636-inputs!$B$30)))</f>
        <v>11109.111089476657</v>
      </c>
      <c r="AA1636" s="25">
        <f>MAX(0,Y1636*(1+inputs!$B$33)-MAX(0,inputs!$B$31*(Z1636-inputs!$B$30)))</f>
        <v>133506.33333333331</v>
      </c>
      <c r="AB1636" s="26">
        <f t="shared" si="333"/>
        <v>163400</v>
      </c>
      <c r="AC1636" s="25">
        <f>MAX(0,AA1636*(1+inputs!$B$33)-MAX(0,inputs!$B$31*(AB1636-inputs!$B$30)))</f>
        <v>122619.48833333331</v>
      </c>
      <c r="AD1636" s="26">
        <f>IF(inputs!$B$27="YES",MAX(0,inputs!$B$31*(AB1636-inputs!$B$30)),0)</f>
        <v>0</v>
      </c>
      <c r="AE1636" s="3">
        <f t="shared" si="334"/>
        <v>69627.05</v>
      </c>
      <c r="AF1636" s="1">
        <f t="shared" si="337"/>
        <v>0.47</v>
      </c>
      <c r="AG1636" s="8">
        <f t="shared" si="335"/>
        <v>93772.95</v>
      </c>
    </row>
    <row r="1637" spans="1:33" x14ac:dyDescent="0.2">
      <c r="A1637" s="11">
        <f t="shared" si="336"/>
        <v>163500</v>
      </c>
      <c r="B1637" s="15">
        <f>inputs!$C$3-MAX(0,MIN((calculations!A1637-inputs!$B$8)*0.5,inputs!$C$3))+IF(AND(inputs!$B$23="YES",A1637&lt;=inputs!$B$25),inputs!$B$24,0)</f>
        <v>0</v>
      </c>
      <c r="C1637" s="15">
        <f>MAX(0,MIN(A1637-B1637,inputs!$C$4)*inputs!$B$3)</f>
        <v>7540.2000000000007</v>
      </c>
      <c r="D1637" s="16">
        <f>MAX(0,(MIN(A1637,inputs!$C$5)-(inputs!$C$4+B1637))*inputs!$B$4)</f>
        <v>34975.599999999999</v>
      </c>
      <c r="E1637" s="16">
        <f>MAX(0, (calculations!A1637-inputs!$C$5)*inputs!$B$5)</f>
        <v>17262</v>
      </c>
      <c r="F1637" s="19">
        <f>MAX(0,inputs!$B$13*(MIN(calculations!A1637,inputs!$C$14)-inputs!$C$13))+MAX(0,inputs!$B$14*(calculations!A1637-inputs!$C$14))</f>
        <v>7259.85</v>
      </c>
      <c r="G1637" s="22">
        <f>MAX(MIN((calculations!A1637-inputs!$B$21)/10000,100%),0) * inputs!$B$18</f>
        <v>2636.4</v>
      </c>
      <c r="H1637" s="22">
        <f>IF(AND(inputs!$B$35="YES", calculations!A1637&gt;=inputs!$B$36,calculations!A1637&lt;inputs!$B$37),inputs!$B$38*MIN(2,inputs!$B$17),0)</f>
        <v>0</v>
      </c>
      <c r="I1637" s="25">
        <f>MIN(inputs!$B$32,A1637)</f>
        <v>20000</v>
      </c>
      <c r="J1637" s="25">
        <f>inputs!$B$29*(1+inputs!$B$33)-MAX(0,inputs!$B$31*(I1637-inputs!$B$30))</f>
        <v>46486.999999999993</v>
      </c>
      <c r="K1637" s="26">
        <f t="shared" si="325"/>
        <v>20000</v>
      </c>
      <c r="L1637" s="25">
        <f>MAX(0,J1637*(1+inputs!$B$33)-MAX(0,inputs!$B$31*(K1637-inputs!$B$30)))</f>
        <v>47184.304999999986</v>
      </c>
      <c r="M1637" s="26">
        <f t="shared" si="326"/>
        <v>35944.444444444445</v>
      </c>
      <c r="N1637" s="25">
        <f>MAX(0,L1637*(1+inputs!$B$33)-MAX(0,inputs!$B$31*(M1637-inputs!$B$30)))</f>
        <v>46473.629574999977</v>
      </c>
      <c r="O1637" s="26">
        <f t="shared" si="327"/>
        <v>51888.888888888891</v>
      </c>
      <c r="P1637" s="25">
        <f>MAX(0,N1637*(1+inputs!$B$33)-MAX(0,inputs!$B$31*(O1637-inputs!$B$30)))</f>
        <v>44317.294018624969</v>
      </c>
      <c r="Q1637" s="26">
        <f t="shared" si="328"/>
        <v>67833.333333333343</v>
      </c>
      <c r="R1637" s="25">
        <f>MAX(0,P1637*(1+inputs!$B$33)-MAX(0,inputs!$B$31*(Q1637-inputs!$B$30)))</f>
        <v>40693.61342890434</v>
      </c>
      <c r="S1637" s="26">
        <f t="shared" si="329"/>
        <v>83777.777777777781</v>
      </c>
      <c r="T1637" s="25">
        <f>MAX(0,R1637*(1+inputs!$B$33)-MAX(0,inputs!$B$31*(S1637-inputs!$B$30)))</f>
        <v>35580.577630337903</v>
      </c>
      <c r="U1637" s="26">
        <f t="shared" si="330"/>
        <v>99722.222222222219</v>
      </c>
      <c r="V1637" s="25">
        <f>MAX(0,T1637*(1+inputs!$B$33)-MAX(0,inputs!$B$31*(U1637-inputs!$B$30)))</f>
        <v>28955.846294792969</v>
      </c>
      <c r="W1637" s="26">
        <f t="shared" si="331"/>
        <v>115666.66666666667</v>
      </c>
      <c r="X1637" s="25">
        <f>MAX(0,V1637*(1+inputs!$B$33)-MAX(0,inputs!$B$31*(W1637-inputs!$B$30)))</f>
        <v>20796.743989214861</v>
      </c>
      <c r="Y1637" s="26">
        <f t="shared" si="332"/>
        <v>131611.11111111112</v>
      </c>
      <c r="Z1637" s="25">
        <f>MAX(0,X1637*(1+inputs!$B$33)-MAX(0,inputs!$B$31*(Y1637-inputs!$B$30)))</f>
        <v>11080.25514905308</v>
      </c>
      <c r="AA1637" s="25">
        <f>MAX(0,Y1637*(1+inputs!$B$33)-MAX(0,inputs!$B$31*(Z1637-inputs!$B$30)))</f>
        <v>133585.27777777778</v>
      </c>
      <c r="AB1637" s="26">
        <f t="shared" si="333"/>
        <v>163500</v>
      </c>
      <c r="AC1637" s="25">
        <f>MAX(0,AA1637*(1+inputs!$B$33)-MAX(0,inputs!$B$31*(AB1637-inputs!$B$30)))</f>
        <v>122690.61694444442</v>
      </c>
      <c r="AD1637" s="26">
        <f>IF(inputs!$B$27="YES",MAX(0,inputs!$B$31*(AB1637-inputs!$B$30)),0)</f>
        <v>0</v>
      </c>
      <c r="AE1637" s="3">
        <f t="shared" si="334"/>
        <v>69674.05</v>
      </c>
      <c r="AF1637" s="1">
        <f t="shared" si="337"/>
        <v>0.47</v>
      </c>
      <c r="AG1637" s="8">
        <f t="shared" si="335"/>
        <v>93825.95</v>
      </c>
    </row>
    <row r="1638" spans="1:33" x14ac:dyDescent="0.2">
      <c r="A1638" s="11">
        <f t="shared" si="336"/>
        <v>163600</v>
      </c>
      <c r="B1638" s="15">
        <f>inputs!$C$3-MAX(0,MIN((calculations!A1638-inputs!$B$8)*0.5,inputs!$C$3))+IF(AND(inputs!$B$23="YES",A1638&lt;=inputs!$B$25),inputs!$B$24,0)</f>
        <v>0</v>
      </c>
      <c r="C1638" s="15">
        <f>MAX(0,MIN(A1638-B1638,inputs!$C$4)*inputs!$B$3)</f>
        <v>7540.2000000000007</v>
      </c>
      <c r="D1638" s="16">
        <f>MAX(0,(MIN(A1638,inputs!$C$5)-(inputs!$C$4+B1638))*inputs!$B$4)</f>
        <v>34975.599999999999</v>
      </c>
      <c r="E1638" s="16">
        <f>MAX(0, (calculations!A1638-inputs!$C$5)*inputs!$B$5)</f>
        <v>17307</v>
      </c>
      <c r="F1638" s="19">
        <f>MAX(0,inputs!$B$13*(MIN(calculations!A1638,inputs!$C$14)-inputs!$C$13))+MAX(0,inputs!$B$14*(calculations!A1638-inputs!$C$14))</f>
        <v>7261.85</v>
      </c>
      <c r="G1638" s="22">
        <f>MAX(MIN((calculations!A1638-inputs!$B$21)/10000,100%),0) * inputs!$B$18</f>
        <v>2636.4</v>
      </c>
      <c r="H1638" s="22">
        <f>IF(AND(inputs!$B$35="YES", calculations!A1638&gt;=inputs!$B$36,calculations!A1638&lt;inputs!$B$37),inputs!$B$38*MIN(2,inputs!$B$17),0)</f>
        <v>0</v>
      </c>
      <c r="I1638" s="25">
        <f>MIN(inputs!$B$32,A1638)</f>
        <v>20000</v>
      </c>
      <c r="J1638" s="25">
        <f>inputs!$B$29*(1+inputs!$B$33)-MAX(0,inputs!$B$31*(I1638-inputs!$B$30))</f>
        <v>46486.999999999993</v>
      </c>
      <c r="K1638" s="26">
        <f t="shared" si="325"/>
        <v>20000</v>
      </c>
      <c r="L1638" s="25">
        <f>MAX(0,J1638*(1+inputs!$B$33)-MAX(0,inputs!$B$31*(K1638-inputs!$B$30)))</f>
        <v>47184.304999999986</v>
      </c>
      <c r="M1638" s="26">
        <f t="shared" si="326"/>
        <v>35955.555555555555</v>
      </c>
      <c r="N1638" s="25">
        <f>MAX(0,L1638*(1+inputs!$B$33)-MAX(0,inputs!$B$31*(M1638-inputs!$B$30)))</f>
        <v>46472.629574999977</v>
      </c>
      <c r="O1638" s="26">
        <f t="shared" si="327"/>
        <v>51911.111111111109</v>
      </c>
      <c r="P1638" s="25">
        <f>MAX(0,N1638*(1+inputs!$B$33)-MAX(0,inputs!$B$31*(O1638-inputs!$B$30)))</f>
        <v>44314.279018624969</v>
      </c>
      <c r="Q1638" s="26">
        <f t="shared" si="328"/>
        <v>67866.666666666657</v>
      </c>
      <c r="R1638" s="25">
        <f>MAX(0,P1638*(1+inputs!$B$33)-MAX(0,inputs!$B$31*(Q1638-inputs!$B$30)))</f>
        <v>40687.553203904346</v>
      </c>
      <c r="S1638" s="26">
        <f t="shared" si="329"/>
        <v>83822.222222222219</v>
      </c>
      <c r="T1638" s="25">
        <f>MAX(0,R1638*(1+inputs!$B$33)-MAX(0,inputs!$B$31*(S1638-inputs!$B$30)))</f>
        <v>35570.426501962902</v>
      </c>
      <c r="U1638" s="26">
        <f t="shared" si="330"/>
        <v>99777.777777777781</v>
      </c>
      <c r="V1638" s="25">
        <f>MAX(0,T1638*(1+inputs!$B$33)-MAX(0,inputs!$B$31*(U1638-inputs!$B$30)))</f>
        <v>28940.542899492346</v>
      </c>
      <c r="W1638" s="26">
        <f t="shared" si="331"/>
        <v>115733.33333333333</v>
      </c>
      <c r="X1638" s="25">
        <f>MAX(0,V1638*(1+inputs!$B$33)-MAX(0,inputs!$B$31*(W1638-inputs!$B$30)))</f>
        <v>20775.211042984731</v>
      </c>
      <c r="Y1638" s="26">
        <f t="shared" si="332"/>
        <v>131688.88888888888</v>
      </c>
      <c r="Z1638" s="25">
        <f>MAX(0,X1638*(1+inputs!$B$33)-MAX(0,inputs!$B$31*(Y1638-inputs!$B$30)))</f>
        <v>11051.3992086295</v>
      </c>
      <c r="AA1638" s="25">
        <f>MAX(0,Y1638*(1+inputs!$B$33)-MAX(0,inputs!$B$31*(Z1638-inputs!$B$30)))</f>
        <v>133664.22222222219</v>
      </c>
      <c r="AB1638" s="26">
        <f t="shared" si="333"/>
        <v>163600</v>
      </c>
      <c r="AC1638" s="25">
        <f>MAX(0,AA1638*(1+inputs!$B$33)-MAX(0,inputs!$B$31*(AB1638-inputs!$B$30)))</f>
        <v>122761.74555555551</v>
      </c>
      <c r="AD1638" s="26">
        <f>IF(inputs!$B$27="YES",MAX(0,inputs!$B$31*(AB1638-inputs!$B$30)),0)</f>
        <v>0</v>
      </c>
      <c r="AE1638" s="3">
        <f t="shared" si="334"/>
        <v>69721.05</v>
      </c>
      <c r="AF1638" s="1">
        <f t="shared" si="337"/>
        <v>0.47</v>
      </c>
      <c r="AG1638" s="8">
        <f t="shared" si="335"/>
        <v>93878.95</v>
      </c>
    </row>
    <row r="1639" spans="1:33" x14ac:dyDescent="0.2">
      <c r="A1639" s="11">
        <f t="shared" si="336"/>
        <v>163700</v>
      </c>
      <c r="B1639" s="15">
        <f>inputs!$C$3-MAX(0,MIN((calculations!A1639-inputs!$B$8)*0.5,inputs!$C$3))+IF(AND(inputs!$B$23="YES",A1639&lt;=inputs!$B$25),inputs!$B$24,0)</f>
        <v>0</v>
      </c>
      <c r="C1639" s="15">
        <f>MAX(0,MIN(A1639-B1639,inputs!$C$4)*inputs!$B$3)</f>
        <v>7540.2000000000007</v>
      </c>
      <c r="D1639" s="16">
        <f>MAX(0,(MIN(A1639,inputs!$C$5)-(inputs!$C$4+B1639))*inputs!$B$4)</f>
        <v>34975.599999999999</v>
      </c>
      <c r="E1639" s="16">
        <f>MAX(0, (calculations!A1639-inputs!$C$5)*inputs!$B$5)</f>
        <v>17352</v>
      </c>
      <c r="F1639" s="19">
        <f>MAX(0,inputs!$B$13*(MIN(calculations!A1639,inputs!$C$14)-inputs!$C$13))+MAX(0,inputs!$B$14*(calculations!A1639-inputs!$C$14))</f>
        <v>7263.85</v>
      </c>
      <c r="G1639" s="22">
        <f>MAX(MIN((calculations!A1639-inputs!$B$21)/10000,100%),0) * inputs!$B$18</f>
        <v>2636.4</v>
      </c>
      <c r="H1639" s="22">
        <f>IF(AND(inputs!$B$35="YES", calculations!A1639&gt;=inputs!$B$36,calculations!A1639&lt;inputs!$B$37),inputs!$B$38*MIN(2,inputs!$B$17),0)</f>
        <v>0</v>
      </c>
      <c r="I1639" s="25">
        <f>MIN(inputs!$B$32,A1639)</f>
        <v>20000</v>
      </c>
      <c r="J1639" s="25">
        <f>inputs!$B$29*(1+inputs!$B$33)-MAX(0,inputs!$B$31*(I1639-inputs!$B$30))</f>
        <v>46486.999999999993</v>
      </c>
      <c r="K1639" s="26">
        <f t="shared" si="325"/>
        <v>20000</v>
      </c>
      <c r="L1639" s="25">
        <f>MAX(0,J1639*(1+inputs!$B$33)-MAX(0,inputs!$B$31*(K1639-inputs!$B$30)))</f>
        <v>47184.304999999986</v>
      </c>
      <c r="M1639" s="26">
        <f t="shared" si="326"/>
        <v>35966.666666666664</v>
      </c>
      <c r="N1639" s="25">
        <f>MAX(0,L1639*(1+inputs!$B$33)-MAX(0,inputs!$B$31*(M1639-inputs!$B$30)))</f>
        <v>46471.629574999977</v>
      </c>
      <c r="O1639" s="26">
        <f t="shared" si="327"/>
        <v>51933.333333333328</v>
      </c>
      <c r="P1639" s="25">
        <f>MAX(0,N1639*(1+inputs!$B$33)-MAX(0,inputs!$B$31*(O1639-inputs!$B$30)))</f>
        <v>44311.26401862497</v>
      </c>
      <c r="Q1639" s="26">
        <f t="shared" si="328"/>
        <v>67900</v>
      </c>
      <c r="R1639" s="25">
        <f>MAX(0,P1639*(1+inputs!$B$33)-MAX(0,inputs!$B$31*(Q1639-inputs!$B$30)))</f>
        <v>40681.492978904338</v>
      </c>
      <c r="S1639" s="26">
        <f t="shared" si="329"/>
        <v>83866.666666666657</v>
      </c>
      <c r="T1639" s="25">
        <f>MAX(0,R1639*(1+inputs!$B$33)-MAX(0,inputs!$B$31*(S1639-inputs!$B$30)))</f>
        <v>35560.275373587894</v>
      </c>
      <c r="U1639" s="26">
        <f t="shared" si="330"/>
        <v>99833.333333333328</v>
      </c>
      <c r="V1639" s="25">
        <f>MAX(0,T1639*(1+inputs!$B$33)-MAX(0,inputs!$B$31*(U1639-inputs!$B$30)))</f>
        <v>28925.239504191708</v>
      </c>
      <c r="W1639" s="26">
        <f t="shared" si="331"/>
        <v>115800</v>
      </c>
      <c r="X1639" s="25">
        <f>MAX(0,V1639*(1+inputs!$B$33)-MAX(0,inputs!$B$31*(W1639-inputs!$B$30)))</f>
        <v>20753.678096754578</v>
      </c>
      <c r="Y1639" s="26">
        <f t="shared" si="332"/>
        <v>131766.66666666669</v>
      </c>
      <c r="Z1639" s="25">
        <f>MAX(0,X1639*(1+inputs!$B$33)-MAX(0,inputs!$B$31*(Y1639-inputs!$B$30)))</f>
        <v>11022.543268205894</v>
      </c>
      <c r="AA1639" s="25">
        <f>MAX(0,Y1639*(1+inputs!$B$33)-MAX(0,inputs!$B$31*(Z1639-inputs!$B$30)))</f>
        <v>133743.16666666669</v>
      </c>
      <c r="AB1639" s="26">
        <f t="shared" si="333"/>
        <v>163700</v>
      </c>
      <c r="AC1639" s="25">
        <f>MAX(0,AA1639*(1+inputs!$B$33)-MAX(0,inputs!$B$31*(AB1639-inputs!$B$30)))</f>
        <v>122832.87416666668</v>
      </c>
      <c r="AD1639" s="26">
        <f>IF(inputs!$B$27="YES",MAX(0,inputs!$B$31*(AB1639-inputs!$B$30)),0)</f>
        <v>0</v>
      </c>
      <c r="AE1639" s="3">
        <f t="shared" si="334"/>
        <v>69768.05</v>
      </c>
      <c r="AF1639" s="1">
        <f t="shared" si="337"/>
        <v>0.47</v>
      </c>
      <c r="AG1639" s="8">
        <f t="shared" si="335"/>
        <v>93931.95</v>
      </c>
    </row>
    <row r="1640" spans="1:33" x14ac:dyDescent="0.2">
      <c r="A1640" s="11">
        <f t="shared" si="336"/>
        <v>163800</v>
      </c>
      <c r="B1640" s="15">
        <f>inputs!$C$3-MAX(0,MIN((calculations!A1640-inputs!$B$8)*0.5,inputs!$C$3))+IF(AND(inputs!$B$23="YES",A1640&lt;=inputs!$B$25),inputs!$B$24,0)</f>
        <v>0</v>
      </c>
      <c r="C1640" s="15">
        <f>MAX(0,MIN(A1640-B1640,inputs!$C$4)*inputs!$B$3)</f>
        <v>7540.2000000000007</v>
      </c>
      <c r="D1640" s="16">
        <f>MAX(0,(MIN(A1640,inputs!$C$5)-(inputs!$C$4+B1640))*inputs!$B$4)</f>
        <v>34975.599999999999</v>
      </c>
      <c r="E1640" s="16">
        <f>MAX(0, (calculations!A1640-inputs!$C$5)*inputs!$B$5)</f>
        <v>17397</v>
      </c>
      <c r="F1640" s="19">
        <f>MAX(0,inputs!$B$13*(MIN(calculations!A1640,inputs!$C$14)-inputs!$C$13))+MAX(0,inputs!$B$14*(calculations!A1640-inputs!$C$14))</f>
        <v>7265.85</v>
      </c>
      <c r="G1640" s="22">
        <f>MAX(MIN((calculations!A1640-inputs!$B$21)/10000,100%),0) * inputs!$B$18</f>
        <v>2636.4</v>
      </c>
      <c r="H1640" s="22">
        <f>IF(AND(inputs!$B$35="YES", calculations!A1640&gt;=inputs!$B$36,calculations!A1640&lt;inputs!$B$37),inputs!$B$38*MIN(2,inputs!$B$17),0)</f>
        <v>0</v>
      </c>
      <c r="I1640" s="25">
        <f>MIN(inputs!$B$32,A1640)</f>
        <v>20000</v>
      </c>
      <c r="J1640" s="25">
        <f>inputs!$B$29*(1+inputs!$B$33)-MAX(0,inputs!$B$31*(I1640-inputs!$B$30))</f>
        <v>46486.999999999993</v>
      </c>
      <c r="K1640" s="26">
        <f t="shared" si="325"/>
        <v>20000</v>
      </c>
      <c r="L1640" s="25">
        <f>MAX(0,J1640*(1+inputs!$B$33)-MAX(0,inputs!$B$31*(K1640-inputs!$B$30)))</f>
        <v>47184.304999999986</v>
      </c>
      <c r="M1640" s="26">
        <f t="shared" si="326"/>
        <v>35977.777777777781</v>
      </c>
      <c r="N1640" s="25">
        <f>MAX(0,L1640*(1+inputs!$B$33)-MAX(0,inputs!$B$31*(M1640-inputs!$B$30)))</f>
        <v>46470.629574999977</v>
      </c>
      <c r="O1640" s="26">
        <f t="shared" si="327"/>
        <v>51955.555555555555</v>
      </c>
      <c r="P1640" s="25">
        <f>MAX(0,N1640*(1+inputs!$B$33)-MAX(0,inputs!$B$31*(O1640-inputs!$B$30)))</f>
        <v>44308.249018624971</v>
      </c>
      <c r="Q1640" s="26">
        <f t="shared" si="328"/>
        <v>67933.333333333343</v>
      </c>
      <c r="R1640" s="25">
        <f>MAX(0,P1640*(1+inputs!$B$33)-MAX(0,inputs!$B$31*(Q1640-inputs!$B$30)))</f>
        <v>40675.432753904337</v>
      </c>
      <c r="S1640" s="26">
        <f t="shared" si="329"/>
        <v>83911.111111111109</v>
      </c>
      <c r="T1640" s="25">
        <f>MAX(0,R1640*(1+inputs!$B$33)-MAX(0,inputs!$B$31*(S1640-inputs!$B$30)))</f>
        <v>35550.124245212894</v>
      </c>
      <c r="U1640" s="26">
        <f t="shared" si="330"/>
        <v>99888.888888888891</v>
      </c>
      <c r="V1640" s="25">
        <f>MAX(0,T1640*(1+inputs!$B$33)-MAX(0,inputs!$B$31*(U1640-inputs!$B$30)))</f>
        <v>28909.936108891085</v>
      </c>
      <c r="W1640" s="26">
        <f t="shared" si="331"/>
        <v>115866.66666666667</v>
      </c>
      <c r="X1640" s="25">
        <f>MAX(0,V1640*(1+inputs!$B$33)-MAX(0,inputs!$B$31*(W1640-inputs!$B$30)))</f>
        <v>20732.145150524448</v>
      </c>
      <c r="Y1640" s="26">
        <f t="shared" si="332"/>
        <v>131844.44444444444</v>
      </c>
      <c r="Z1640" s="25">
        <f>MAX(0,X1640*(1+inputs!$B$33)-MAX(0,inputs!$B$31*(Y1640-inputs!$B$30)))</f>
        <v>10993.687327782314</v>
      </c>
      <c r="AA1640" s="25">
        <f>MAX(0,Y1640*(1+inputs!$B$33)-MAX(0,inputs!$B$31*(Z1640-inputs!$B$30)))</f>
        <v>133822.11111111109</v>
      </c>
      <c r="AB1640" s="26">
        <f t="shared" si="333"/>
        <v>163800</v>
      </c>
      <c r="AC1640" s="25">
        <f>MAX(0,AA1640*(1+inputs!$B$33)-MAX(0,inputs!$B$31*(AB1640-inputs!$B$30)))</f>
        <v>122904.00277777776</v>
      </c>
      <c r="AD1640" s="26">
        <f>IF(inputs!$B$27="YES",MAX(0,inputs!$B$31*(AB1640-inputs!$B$30)),0)</f>
        <v>0</v>
      </c>
      <c r="AE1640" s="3">
        <f t="shared" si="334"/>
        <v>69815.05</v>
      </c>
      <c r="AF1640" s="1">
        <f t="shared" si="337"/>
        <v>0.47</v>
      </c>
      <c r="AG1640" s="8">
        <f t="shared" si="335"/>
        <v>93984.95</v>
      </c>
    </row>
    <row r="1641" spans="1:33" x14ac:dyDescent="0.2">
      <c r="A1641" s="11">
        <f t="shared" si="336"/>
        <v>163900</v>
      </c>
      <c r="B1641" s="15">
        <f>inputs!$C$3-MAX(0,MIN((calculations!A1641-inputs!$B$8)*0.5,inputs!$C$3))+IF(AND(inputs!$B$23="YES",A1641&lt;=inputs!$B$25),inputs!$B$24,0)</f>
        <v>0</v>
      </c>
      <c r="C1641" s="15">
        <f>MAX(0,MIN(A1641-B1641,inputs!$C$4)*inputs!$B$3)</f>
        <v>7540.2000000000007</v>
      </c>
      <c r="D1641" s="16">
        <f>MAX(0,(MIN(A1641,inputs!$C$5)-(inputs!$C$4+B1641))*inputs!$B$4)</f>
        <v>34975.599999999999</v>
      </c>
      <c r="E1641" s="16">
        <f>MAX(0, (calculations!A1641-inputs!$C$5)*inputs!$B$5)</f>
        <v>17442</v>
      </c>
      <c r="F1641" s="19">
        <f>MAX(0,inputs!$B$13*(MIN(calculations!A1641,inputs!$C$14)-inputs!$C$13))+MAX(0,inputs!$B$14*(calculations!A1641-inputs!$C$14))</f>
        <v>7267.85</v>
      </c>
      <c r="G1641" s="22">
        <f>MAX(MIN((calculations!A1641-inputs!$B$21)/10000,100%),0) * inputs!$B$18</f>
        <v>2636.4</v>
      </c>
      <c r="H1641" s="22">
        <f>IF(AND(inputs!$B$35="YES", calculations!A1641&gt;=inputs!$B$36,calculations!A1641&lt;inputs!$B$37),inputs!$B$38*MIN(2,inputs!$B$17),0)</f>
        <v>0</v>
      </c>
      <c r="I1641" s="25">
        <f>MIN(inputs!$B$32,A1641)</f>
        <v>20000</v>
      </c>
      <c r="J1641" s="25">
        <f>inputs!$B$29*(1+inputs!$B$33)-MAX(0,inputs!$B$31*(I1641-inputs!$B$30))</f>
        <v>46486.999999999993</v>
      </c>
      <c r="K1641" s="26">
        <f t="shared" si="325"/>
        <v>20000</v>
      </c>
      <c r="L1641" s="25">
        <f>MAX(0,J1641*(1+inputs!$B$33)-MAX(0,inputs!$B$31*(K1641-inputs!$B$30)))</f>
        <v>47184.304999999986</v>
      </c>
      <c r="M1641" s="26">
        <f t="shared" si="326"/>
        <v>35988.888888888891</v>
      </c>
      <c r="N1641" s="25">
        <f>MAX(0,L1641*(1+inputs!$B$33)-MAX(0,inputs!$B$31*(M1641-inputs!$B$30)))</f>
        <v>46469.629574999977</v>
      </c>
      <c r="O1641" s="26">
        <f t="shared" si="327"/>
        <v>51977.777777777781</v>
      </c>
      <c r="P1641" s="25">
        <f>MAX(0,N1641*(1+inputs!$B$33)-MAX(0,inputs!$B$31*(O1641-inputs!$B$30)))</f>
        <v>44305.234018624971</v>
      </c>
      <c r="Q1641" s="26">
        <f t="shared" si="328"/>
        <v>67966.666666666657</v>
      </c>
      <c r="R1641" s="25">
        <f>MAX(0,P1641*(1+inputs!$B$33)-MAX(0,inputs!$B$31*(Q1641-inputs!$B$30)))</f>
        <v>40669.372528904336</v>
      </c>
      <c r="S1641" s="26">
        <f t="shared" si="329"/>
        <v>83955.555555555562</v>
      </c>
      <c r="T1641" s="25">
        <f>MAX(0,R1641*(1+inputs!$B$33)-MAX(0,inputs!$B$31*(S1641-inputs!$B$30)))</f>
        <v>35539.973116837893</v>
      </c>
      <c r="U1641" s="26">
        <f t="shared" si="330"/>
        <v>99944.444444444438</v>
      </c>
      <c r="V1641" s="25">
        <f>MAX(0,T1641*(1+inputs!$B$33)-MAX(0,inputs!$B$31*(U1641-inputs!$B$30)))</f>
        <v>28894.632713590461</v>
      </c>
      <c r="W1641" s="26">
        <f t="shared" si="331"/>
        <v>115933.33333333333</v>
      </c>
      <c r="X1641" s="25">
        <f>MAX(0,V1641*(1+inputs!$B$33)-MAX(0,inputs!$B$31*(W1641-inputs!$B$30)))</f>
        <v>20710.612204294317</v>
      </c>
      <c r="Y1641" s="26">
        <f t="shared" si="332"/>
        <v>131922.22222222222</v>
      </c>
      <c r="Z1641" s="25">
        <f>MAX(0,X1641*(1+inputs!$B$33)-MAX(0,inputs!$B$31*(Y1641-inputs!$B$30)))</f>
        <v>10964.831387358732</v>
      </c>
      <c r="AA1641" s="25">
        <f>MAX(0,Y1641*(1+inputs!$B$33)-MAX(0,inputs!$B$31*(Z1641-inputs!$B$30)))</f>
        <v>133901.05555555553</v>
      </c>
      <c r="AB1641" s="26">
        <f t="shared" si="333"/>
        <v>163900</v>
      </c>
      <c r="AC1641" s="25">
        <f>MAX(0,AA1641*(1+inputs!$B$33)-MAX(0,inputs!$B$31*(AB1641-inputs!$B$30)))</f>
        <v>122975.13138888884</v>
      </c>
      <c r="AD1641" s="26">
        <f>IF(inputs!$B$27="YES",MAX(0,inputs!$B$31*(AB1641-inputs!$B$30)),0)</f>
        <v>0</v>
      </c>
      <c r="AE1641" s="3">
        <f t="shared" si="334"/>
        <v>69862.05</v>
      </c>
      <c r="AF1641" s="1">
        <f t="shared" si="337"/>
        <v>0.47</v>
      </c>
      <c r="AG1641" s="8">
        <f t="shared" si="335"/>
        <v>94037.95</v>
      </c>
    </row>
    <row r="1642" spans="1:33" x14ac:dyDescent="0.2">
      <c r="A1642" s="11">
        <f t="shared" si="336"/>
        <v>164000</v>
      </c>
      <c r="B1642" s="15">
        <f>inputs!$C$3-MAX(0,MIN((calculations!A1642-inputs!$B$8)*0.5,inputs!$C$3))+IF(AND(inputs!$B$23="YES",A1642&lt;=inputs!$B$25),inputs!$B$24,0)</f>
        <v>0</v>
      </c>
      <c r="C1642" s="15">
        <f>MAX(0,MIN(A1642-B1642,inputs!$C$4)*inputs!$B$3)</f>
        <v>7540.2000000000007</v>
      </c>
      <c r="D1642" s="16">
        <f>MAX(0,(MIN(A1642,inputs!$C$5)-(inputs!$C$4+B1642))*inputs!$B$4)</f>
        <v>34975.599999999999</v>
      </c>
      <c r="E1642" s="16">
        <f>MAX(0, (calculations!A1642-inputs!$C$5)*inputs!$B$5)</f>
        <v>17487</v>
      </c>
      <c r="F1642" s="19">
        <f>MAX(0,inputs!$B$13*(MIN(calculations!A1642,inputs!$C$14)-inputs!$C$13))+MAX(0,inputs!$B$14*(calculations!A1642-inputs!$C$14))</f>
        <v>7269.85</v>
      </c>
      <c r="G1642" s="22">
        <f>MAX(MIN((calculations!A1642-inputs!$B$21)/10000,100%),0) * inputs!$B$18</f>
        <v>2636.4</v>
      </c>
      <c r="H1642" s="22">
        <f>IF(AND(inputs!$B$35="YES", calculations!A1642&gt;=inputs!$B$36,calculations!A1642&lt;inputs!$B$37),inputs!$B$38*MIN(2,inputs!$B$17),0)</f>
        <v>0</v>
      </c>
      <c r="I1642" s="25">
        <f>MIN(inputs!$B$32,A1642)</f>
        <v>20000</v>
      </c>
      <c r="J1642" s="25">
        <f>inputs!$B$29*(1+inputs!$B$33)-MAX(0,inputs!$B$31*(I1642-inputs!$B$30))</f>
        <v>46486.999999999993</v>
      </c>
      <c r="K1642" s="26">
        <f t="shared" si="325"/>
        <v>20000</v>
      </c>
      <c r="L1642" s="25">
        <f>MAX(0,J1642*(1+inputs!$B$33)-MAX(0,inputs!$B$31*(K1642-inputs!$B$30)))</f>
        <v>47184.304999999986</v>
      </c>
      <c r="M1642" s="26">
        <f t="shared" si="326"/>
        <v>36000</v>
      </c>
      <c r="N1642" s="25">
        <f>MAX(0,L1642*(1+inputs!$B$33)-MAX(0,inputs!$B$31*(M1642-inputs!$B$30)))</f>
        <v>46468.629574999977</v>
      </c>
      <c r="O1642" s="26">
        <f t="shared" si="327"/>
        <v>52000</v>
      </c>
      <c r="P1642" s="25">
        <f>MAX(0,N1642*(1+inputs!$B$33)-MAX(0,inputs!$B$31*(O1642-inputs!$B$30)))</f>
        <v>44302.219018624972</v>
      </c>
      <c r="Q1642" s="26">
        <f t="shared" si="328"/>
        <v>68000</v>
      </c>
      <c r="R1642" s="25">
        <f>MAX(0,P1642*(1+inputs!$B$33)-MAX(0,inputs!$B$31*(Q1642-inputs!$B$30)))</f>
        <v>40663.312303904342</v>
      </c>
      <c r="S1642" s="26">
        <f t="shared" si="329"/>
        <v>84000</v>
      </c>
      <c r="T1642" s="25">
        <f>MAX(0,R1642*(1+inputs!$B$33)-MAX(0,inputs!$B$31*(S1642-inputs!$B$30)))</f>
        <v>35529.8219884629</v>
      </c>
      <c r="U1642" s="26">
        <f t="shared" si="330"/>
        <v>100000</v>
      </c>
      <c r="V1642" s="25">
        <f>MAX(0,T1642*(1+inputs!$B$33)-MAX(0,inputs!$B$31*(U1642-inputs!$B$30)))</f>
        <v>28879.329318289838</v>
      </c>
      <c r="W1642" s="26">
        <f t="shared" si="331"/>
        <v>116000</v>
      </c>
      <c r="X1642" s="25">
        <f>MAX(0,V1642*(1+inputs!$B$33)-MAX(0,inputs!$B$31*(W1642-inputs!$B$30)))</f>
        <v>20689.079258064179</v>
      </c>
      <c r="Y1642" s="26">
        <f t="shared" si="332"/>
        <v>132000</v>
      </c>
      <c r="Z1642" s="25">
        <f>MAX(0,X1642*(1+inputs!$B$33)-MAX(0,inputs!$B$31*(Y1642-inputs!$B$30)))</f>
        <v>10935.975446935141</v>
      </c>
      <c r="AA1642" s="25">
        <f>MAX(0,Y1642*(1+inputs!$B$33)-MAX(0,inputs!$B$31*(Z1642-inputs!$B$30)))</f>
        <v>133980</v>
      </c>
      <c r="AB1642" s="26">
        <f t="shared" si="333"/>
        <v>164000</v>
      </c>
      <c r="AC1642" s="25">
        <f>MAX(0,AA1642*(1+inputs!$B$33)-MAX(0,inputs!$B$31*(AB1642-inputs!$B$30)))</f>
        <v>123046.25999999998</v>
      </c>
      <c r="AD1642" s="26">
        <f>IF(inputs!$B$27="YES",MAX(0,inputs!$B$31*(AB1642-inputs!$B$30)),0)</f>
        <v>0</v>
      </c>
      <c r="AE1642" s="3">
        <f t="shared" si="334"/>
        <v>69909.05</v>
      </c>
      <c r="AF1642" s="1">
        <f t="shared" si="337"/>
        <v>0.47</v>
      </c>
      <c r="AG1642" s="8">
        <f t="shared" si="335"/>
        <v>94090.95</v>
      </c>
    </row>
    <row r="1643" spans="1:33" x14ac:dyDescent="0.2">
      <c r="A1643" s="11">
        <f t="shared" si="336"/>
        <v>164100</v>
      </c>
      <c r="B1643" s="15">
        <f>inputs!$C$3-MAX(0,MIN((calculations!A1643-inputs!$B$8)*0.5,inputs!$C$3))+IF(AND(inputs!$B$23="YES",A1643&lt;=inputs!$B$25),inputs!$B$24,0)</f>
        <v>0</v>
      </c>
      <c r="C1643" s="15">
        <f>MAX(0,MIN(A1643-B1643,inputs!$C$4)*inputs!$B$3)</f>
        <v>7540.2000000000007</v>
      </c>
      <c r="D1643" s="16">
        <f>MAX(0,(MIN(A1643,inputs!$C$5)-(inputs!$C$4+B1643))*inputs!$B$4)</f>
        <v>34975.599999999999</v>
      </c>
      <c r="E1643" s="16">
        <f>MAX(0, (calculations!A1643-inputs!$C$5)*inputs!$B$5)</f>
        <v>17532</v>
      </c>
      <c r="F1643" s="19">
        <f>MAX(0,inputs!$B$13*(MIN(calculations!A1643,inputs!$C$14)-inputs!$C$13))+MAX(0,inputs!$B$14*(calculations!A1643-inputs!$C$14))</f>
        <v>7271.85</v>
      </c>
      <c r="G1643" s="22">
        <f>MAX(MIN((calculations!A1643-inputs!$B$21)/10000,100%),0) * inputs!$B$18</f>
        <v>2636.4</v>
      </c>
      <c r="H1643" s="22">
        <f>IF(AND(inputs!$B$35="YES", calculations!A1643&gt;=inputs!$B$36,calculations!A1643&lt;inputs!$B$37),inputs!$B$38*MIN(2,inputs!$B$17),0)</f>
        <v>0</v>
      </c>
      <c r="I1643" s="25">
        <f>MIN(inputs!$B$32,A1643)</f>
        <v>20000</v>
      </c>
      <c r="J1643" s="25">
        <f>inputs!$B$29*(1+inputs!$B$33)-MAX(0,inputs!$B$31*(I1643-inputs!$B$30))</f>
        <v>46486.999999999993</v>
      </c>
      <c r="K1643" s="26">
        <f t="shared" si="325"/>
        <v>20000</v>
      </c>
      <c r="L1643" s="25">
        <f>MAX(0,J1643*(1+inputs!$B$33)-MAX(0,inputs!$B$31*(K1643-inputs!$B$30)))</f>
        <v>47184.304999999986</v>
      </c>
      <c r="M1643" s="26">
        <f t="shared" si="326"/>
        <v>36011.111111111109</v>
      </c>
      <c r="N1643" s="25">
        <f>MAX(0,L1643*(1+inputs!$B$33)-MAX(0,inputs!$B$31*(M1643-inputs!$B$30)))</f>
        <v>46467.629574999977</v>
      </c>
      <c r="O1643" s="26">
        <f t="shared" si="327"/>
        <v>52022.222222222219</v>
      </c>
      <c r="P1643" s="25">
        <f>MAX(0,N1643*(1+inputs!$B$33)-MAX(0,inputs!$B$31*(O1643-inputs!$B$30)))</f>
        <v>44299.204018624972</v>
      </c>
      <c r="Q1643" s="26">
        <f t="shared" si="328"/>
        <v>68033.333333333343</v>
      </c>
      <c r="R1643" s="25">
        <f>MAX(0,P1643*(1+inputs!$B$33)-MAX(0,inputs!$B$31*(Q1643-inputs!$B$30)))</f>
        <v>40657.252078904341</v>
      </c>
      <c r="S1643" s="26">
        <f t="shared" si="329"/>
        <v>84044.444444444438</v>
      </c>
      <c r="T1643" s="25">
        <f>MAX(0,R1643*(1+inputs!$B$33)-MAX(0,inputs!$B$31*(S1643-inputs!$B$30)))</f>
        <v>35519.670860087899</v>
      </c>
      <c r="U1643" s="26">
        <f t="shared" si="330"/>
        <v>100055.55555555556</v>
      </c>
      <c r="V1643" s="25">
        <f>MAX(0,T1643*(1+inputs!$B$33)-MAX(0,inputs!$B$31*(U1643-inputs!$B$30)))</f>
        <v>28864.025922989211</v>
      </c>
      <c r="W1643" s="26">
        <f t="shared" si="331"/>
        <v>116066.66666666667</v>
      </c>
      <c r="X1643" s="25">
        <f>MAX(0,V1643*(1+inputs!$B$33)-MAX(0,inputs!$B$31*(W1643-inputs!$B$30)))</f>
        <v>20667.546311834049</v>
      </c>
      <c r="Y1643" s="26">
        <f t="shared" si="332"/>
        <v>132077.77777777778</v>
      </c>
      <c r="Z1643" s="25">
        <f>MAX(0,X1643*(1+inputs!$B$33)-MAX(0,inputs!$B$31*(Y1643-inputs!$B$30)))</f>
        <v>10907.119506511555</v>
      </c>
      <c r="AA1643" s="25">
        <f>MAX(0,Y1643*(1+inputs!$B$33)-MAX(0,inputs!$B$31*(Z1643-inputs!$B$30)))</f>
        <v>134058.94444444444</v>
      </c>
      <c r="AB1643" s="26">
        <f t="shared" si="333"/>
        <v>164100</v>
      </c>
      <c r="AC1643" s="25">
        <f>MAX(0,AA1643*(1+inputs!$B$33)-MAX(0,inputs!$B$31*(AB1643-inputs!$B$30)))</f>
        <v>123117.38861111109</v>
      </c>
      <c r="AD1643" s="26">
        <f>IF(inputs!$B$27="YES",MAX(0,inputs!$B$31*(AB1643-inputs!$B$30)),0)</f>
        <v>0</v>
      </c>
      <c r="AE1643" s="3">
        <f t="shared" si="334"/>
        <v>69956.05</v>
      </c>
      <c r="AF1643" s="1">
        <f t="shared" si="337"/>
        <v>0.47</v>
      </c>
      <c r="AG1643" s="8">
        <f t="shared" si="335"/>
        <v>94143.95</v>
      </c>
    </row>
    <row r="1644" spans="1:33" x14ac:dyDescent="0.2">
      <c r="A1644" s="11">
        <f t="shared" si="336"/>
        <v>164200</v>
      </c>
      <c r="B1644" s="15">
        <f>inputs!$C$3-MAX(0,MIN((calculations!A1644-inputs!$B$8)*0.5,inputs!$C$3))+IF(AND(inputs!$B$23="YES",A1644&lt;=inputs!$B$25),inputs!$B$24,0)</f>
        <v>0</v>
      </c>
      <c r="C1644" s="15">
        <f>MAX(0,MIN(A1644-B1644,inputs!$C$4)*inputs!$B$3)</f>
        <v>7540.2000000000007</v>
      </c>
      <c r="D1644" s="16">
        <f>MAX(0,(MIN(A1644,inputs!$C$5)-(inputs!$C$4+B1644))*inputs!$B$4)</f>
        <v>34975.599999999999</v>
      </c>
      <c r="E1644" s="16">
        <f>MAX(0, (calculations!A1644-inputs!$C$5)*inputs!$B$5)</f>
        <v>17577</v>
      </c>
      <c r="F1644" s="19">
        <f>MAX(0,inputs!$B$13*(MIN(calculations!A1644,inputs!$C$14)-inputs!$C$13))+MAX(0,inputs!$B$14*(calculations!A1644-inputs!$C$14))</f>
        <v>7273.85</v>
      </c>
      <c r="G1644" s="22">
        <f>MAX(MIN((calculations!A1644-inputs!$B$21)/10000,100%),0) * inputs!$B$18</f>
        <v>2636.4</v>
      </c>
      <c r="H1644" s="22">
        <f>IF(AND(inputs!$B$35="YES", calculations!A1644&gt;=inputs!$B$36,calculations!A1644&lt;inputs!$B$37),inputs!$B$38*MIN(2,inputs!$B$17),0)</f>
        <v>0</v>
      </c>
      <c r="I1644" s="25">
        <f>MIN(inputs!$B$32,A1644)</f>
        <v>20000</v>
      </c>
      <c r="J1644" s="25">
        <f>inputs!$B$29*(1+inputs!$B$33)-MAX(0,inputs!$B$31*(I1644-inputs!$B$30))</f>
        <v>46486.999999999993</v>
      </c>
      <c r="K1644" s="26">
        <f t="shared" si="325"/>
        <v>20000</v>
      </c>
      <c r="L1644" s="25">
        <f>MAX(0,J1644*(1+inputs!$B$33)-MAX(0,inputs!$B$31*(K1644-inputs!$B$30)))</f>
        <v>47184.304999999986</v>
      </c>
      <c r="M1644" s="26">
        <f t="shared" si="326"/>
        <v>36022.222222222219</v>
      </c>
      <c r="N1644" s="25">
        <f>MAX(0,L1644*(1+inputs!$B$33)-MAX(0,inputs!$B$31*(M1644-inputs!$B$30)))</f>
        <v>46466.629574999977</v>
      </c>
      <c r="O1644" s="26">
        <f t="shared" si="327"/>
        <v>52044.444444444445</v>
      </c>
      <c r="P1644" s="25">
        <f>MAX(0,N1644*(1+inputs!$B$33)-MAX(0,inputs!$B$31*(O1644-inputs!$B$30)))</f>
        <v>44296.189018624973</v>
      </c>
      <c r="Q1644" s="26">
        <f t="shared" si="328"/>
        <v>68066.666666666657</v>
      </c>
      <c r="R1644" s="25">
        <f>MAX(0,P1644*(1+inputs!$B$33)-MAX(0,inputs!$B$31*(Q1644-inputs!$B$30)))</f>
        <v>40651.19185390434</v>
      </c>
      <c r="S1644" s="26">
        <f t="shared" si="329"/>
        <v>84088.888888888891</v>
      </c>
      <c r="T1644" s="25">
        <f>MAX(0,R1644*(1+inputs!$B$33)-MAX(0,inputs!$B$31*(S1644-inputs!$B$30)))</f>
        <v>35509.519731712899</v>
      </c>
      <c r="U1644" s="26">
        <f t="shared" si="330"/>
        <v>100111.11111111111</v>
      </c>
      <c r="V1644" s="25">
        <f>MAX(0,T1644*(1+inputs!$B$33)-MAX(0,inputs!$B$31*(U1644-inputs!$B$30)))</f>
        <v>28848.722527688591</v>
      </c>
      <c r="W1644" s="26">
        <f t="shared" si="331"/>
        <v>116133.33333333333</v>
      </c>
      <c r="X1644" s="25">
        <f>MAX(0,V1644*(1+inputs!$B$33)-MAX(0,inputs!$B$31*(W1644-inputs!$B$30)))</f>
        <v>20646.013365603918</v>
      </c>
      <c r="Y1644" s="26">
        <f t="shared" si="332"/>
        <v>132155.55555555556</v>
      </c>
      <c r="Z1644" s="25">
        <f>MAX(0,X1644*(1+inputs!$B$33)-MAX(0,inputs!$B$31*(Y1644-inputs!$B$30)))</f>
        <v>10878.263566087973</v>
      </c>
      <c r="AA1644" s="25">
        <f>MAX(0,Y1644*(1+inputs!$B$33)-MAX(0,inputs!$B$31*(Z1644-inputs!$B$30)))</f>
        <v>134137.88888888888</v>
      </c>
      <c r="AB1644" s="26">
        <f t="shared" si="333"/>
        <v>164200</v>
      </c>
      <c r="AC1644" s="25">
        <f>MAX(0,AA1644*(1+inputs!$B$33)-MAX(0,inputs!$B$31*(AB1644-inputs!$B$30)))</f>
        <v>123188.5172222222</v>
      </c>
      <c r="AD1644" s="26">
        <f>IF(inputs!$B$27="YES",MAX(0,inputs!$B$31*(AB1644-inputs!$B$30)),0)</f>
        <v>0</v>
      </c>
      <c r="AE1644" s="3">
        <f t="shared" si="334"/>
        <v>70003.05</v>
      </c>
      <c r="AF1644" s="1">
        <f t="shared" si="337"/>
        <v>0.47</v>
      </c>
      <c r="AG1644" s="8">
        <f t="shared" si="335"/>
        <v>94196.95</v>
      </c>
    </row>
    <row r="1645" spans="1:33" x14ac:dyDescent="0.2">
      <c r="A1645" s="11">
        <f t="shared" si="336"/>
        <v>164300</v>
      </c>
      <c r="B1645" s="15">
        <f>inputs!$C$3-MAX(0,MIN((calculations!A1645-inputs!$B$8)*0.5,inputs!$C$3))+IF(AND(inputs!$B$23="YES",A1645&lt;=inputs!$B$25),inputs!$B$24,0)</f>
        <v>0</v>
      </c>
      <c r="C1645" s="15">
        <f>MAX(0,MIN(A1645-B1645,inputs!$C$4)*inputs!$B$3)</f>
        <v>7540.2000000000007</v>
      </c>
      <c r="D1645" s="16">
        <f>MAX(0,(MIN(A1645,inputs!$C$5)-(inputs!$C$4+B1645))*inputs!$B$4)</f>
        <v>34975.599999999999</v>
      </c>
      <c r="E1645" s="16">
        <f>MAX(0, (calculations!A1645-inputs!$C$5)*inputs!$B$5)</f>
        <v>17622</v>
      </c>
      <c r="F1645" s="19">
        <f>MAX(0,inputs!$B$13*(MIN(calculations!A1645,inputs!$C$14)-inputs!$C$13))+MAX(0,inputs!$B$14*(calculations!A1645-inputs!$C$14))</f>
        <v>7275.85</v>
      </c>
      <c r="G1645" s="22">
        <f>MAX(MIN((calculations!A1645-inputs!$B$21)/10000,100%),0) * inputs!$B$18</f>
        <v>2636.4</v>
      </c>
      <c r="H1645" s="22">
        <f>IF(AND(inputs!$B$35="YES", calculations!A1645&gt;=inputs!$B$36,calculations!A1645&lt;inputs!$B$37),inputs!$B$38*MIN(2,inputs!$B$17),0)</f>
        <v>0</v>
      </c>
      <c r="I1645" s="25">
        <f>MIN(inputs!$B$32,A1645)</f>
        <v>20000</v>
      </c>
      <c r="J1645" s="25">
        <f>inputs!$B$29*(1+inputs!$B$33)-MAX(0,inputs!$B$31*(I1645-inputs!$B$30))</f>
        <v>46486.999999999993</v>
      </c>
      <c r="K1645" s="26">
        <f t="shared" si="325"/>
        <v>20000</v>
      </c>
      <c r="L1645" s="25">
        <f>MAX(0,J1645*(1+inputs!$B$33)-MAX(0,inputs!$B$31*(K1645-inputs!$B$30)))</f>
        <v>47184.304999999986</v>
      </c>
      <c r="M1645" s="26">
        <f t="shared" si="326"/>
        <v>36033.333333333336</v>
      </c>
      <c r="N1645" s="25">
        <f>MAX(0,L1645*(1+inputs!$B$33)-MAX(0,inputs!$B$31*(M1645-inputs!$B$30)))</f>
        <v>46465.629574999977</v>
      </c>
      <c r="O1645" s="26">
        <f t="shared" si="327"/>
        <v>52066.666666666672</v>
      </c>
      <c r="P1645" s="25">
        <f>MAX(0,N1645*(1+inputs!$B$33)-MAX(0,inputs!$B$31*(O1645-inputs!$B$30)))</f>
        <v>44293.174018624974</v>
      </c>
      <c r="Q1645" s="26">
        <f t="shared" si="328"/>
        <v>68100</v>
      </c>
      <c r="R1645" s="25">
        <f>MAX(0,P1645*(1+inputs!$B$33)-MAX(0,inputs!$B$31*(Q1645-inputs!$B$30)))</f>
        <v>40645.131628904339</v>
      </c>
      <c r="S1645" s="26">
        <f t="shared" si="329"/>
        <v>84133.333333333343</v>
      </c>
      <c r="T1645" s="25">
        <f>MAX(0,R1645*(1+inputs!$B$33)-MAX(0,inputs!$B$31*(S1645-inputs!$B$30)))</f>
        <v>35499.368603337898</v>
      </c>
      <c r="U1645" s="26">
        <f t="shared" si="330"/>
        <v>100166.66666666667</v>
      </c>
      <c r="V1645" s="25">
        <f>MAX(0,T1645*(1+inputs!$B$33)-MAX(0,inputs!$B$31*(U1645-inputs!$B$30)))</f>
        <v>28833.419132387964</v>
      </c>
      <c r="W1645" s="26">
        <f t="shared" si="331"/>
        <v>116200</v>
      </c>
      <c r="X1645" s="25">
        <f>MAX(0,V1645*(1+inputs!$B$33)-MAX(0,inputs!$B$31*(W1645-inputs!$B$30)))</f>
        <v>20624.48041937378</v>
      </c>
      <c r="Y1645" s="26">
        <f t="shared" si="332"/>
        <v>132233.33333333331</v>
      </c>
      <c r="Z1645" s="25">
        <f>MAX(0,X1645*(1+inputs!$B$33)-MAX(0,inputs!$B$31*(Y1645-inputs!$B$30)))</f>
        <v>10849.407625664386</v>
      </c>
      <c r="AA1645" s="25">
        <f>MAX(0,Y1645*(1+inputs!$B$33)-MAX(0,inputs!$B$31*(Z1645-inputs!$B$30)))</f>
        <v>134216.83333333331</v>
      </c>
      <c r="AB1645" s="26">
        <f t="shared" si="333"/>
        <v>164300</v>
      </c>
      <c r="AC1645" s="25">
        <f>MAX(0,AA1645*(1+inputs!$B$33)-MAX(0,inputs!$B$31*(AB1645-inputs!$B$30)))</f>
        <v>123259.64583333328</v>
      </c>
      <c r="AD1645" s="26">
        <f>IF(inputs!$B$27="YES",MAX(0,inputs!$B$31*(AB1645-inputs!$B$30)),0)</f>
        <v>0</v>
      </c>
      <c r="AE1645" s="3">
        <f t="shared" si="334"/>
        <v>70050.05</v>
      </c>
      <c r="AF1645" s="1">
        <f t="shared" si="337"/>
        <v>0.47</v>
      </c>
      <c r="AG1645" s="8">
        <f t="shared" si="335"/>
        <v>94249.95</v>
      </c>
    </row>
    <row r="1646" spans="1:33" x14ac:dyDescent="0.2">
      <c r="A1646" s="11">
        <f t="shared" si="336"/>
        <v>164400</v>
      </c>
      <c r="B1646" s="15">
        <f>inputs!$C$3-MAX(0,MIN((calculations!A1646-inputs!$B$8)*0.5,inputs!$C$3))+IF(AND(inputs!$B$23="YES",A1646&lt;=inputs!$B$25),inputs!$B$24,0)</f>
        <v>0</v>
      </c>
      <c r="C1646" s="15">
        <f>MAX(0,MIN(A1646-B1646,inputs!$C$4)*inputs!$B$3)</f>
        <v>7540.2000000000007</v>
      </c>
      <c r="D1646" s="16">
        <f>MAX(0,(MIN(A1646,inputs!$C$5)-(inputs!$C$4+B1646))*inputs!$B$4)</f>
        <v>34975.599999999999</v>
      </c>
      <c r="E1646" s="16">
        <f>MAX(0, (calculations!A1646-inputs!$C$5)*inputs!$B$5)</f>
        <v>17667</v>
      </c>
      <c r="F1646" s="19">
        <f>MAX(0,inputs!$B$13*(MIN(calculations!A1646,inputs!$C$14)-inputs!$C$13))+MAX(0,inputs!$B$14*(calculations!A1646-inputs!$C$14))</f>
        <v>7277.85</v>
      </c>
      <c r="G1646" s="22">
        <f>MAX(MIN((calculations!A1646-inputs!$B$21)/10000,100%),0) * inputs!$B$18</f>
        <v>2636.4</v>
      </c>
      <c r="H1646" s="22">
        <f>IF(AND(inputs!$B$35="YES", calculations!A1646&gt;=inputs!$B$36,calculations!A1646&lt;inputs!$B$37),inputs!$B$38*MIN(2,inputs!$B$17),0)</f>
        <v>0</v>
      </c>
      <c r="I1646" s="25">
        <f>MIN(inputs!$B$32,A1646)</f>
        <v>20000</v>
      </c>
      <c r="J1646" s="25">
        <f>inputs!$B$29*(1+inputs!$B$33)-MAX(0,inputs!$B$31*(I1646-inputs!$B$30))</f>
        <v>46486.999999999993</v>
      </c>
      <c r="K1646" s="26">
        <f t="shared" si="325"/>
        <v>20000</v>
      </c>
      <c r="L1646" s="25">
        <f>MAX(0,J1646*(1+inputs!$B$33)-MAX(0,inputs!$B$31*(K1646-inputs!$B$30)))</f>
        <v>47184.304999999986</v>
      </c>
      <c r="M1646" s="26">
        <f t="shared" si="326"/>
        <v>36044.444444444445</v>
      </c>
      <c r="N1646" s="25">
        <f>MAX(0,L1646*(1+inputs!$B$33)-MAX(0,inputs!$B$31*(M1646-inputs!$B$30)))</f>
        <v>46464.629574999977</v>
      </c>
      <c r="O1646" s="26">
        <f t="shared" si="327"/>
        <v>52088.888888888891</v>
      </c>
      <c r="P1646" s="25">
        <f>MAX(0,N1646*(1+inputs!$B$33)-MAX(0,inputs!$B$31*(O1646-inputs!$B$30)))</f>
        <v>44290.159018624967</v>
      </c>
      <c r="Q1646" s="26">
        <f t="shared" si="328"/>
        <v>68133.333333333343</v>
      </c>
      <c r="R1646" s="25">
        <f>MAX(0,P1646*(1+inputs!$B$33)-MAX(0,inputs!$B$31*(Q1646-inputs!$B$30)))</f>
        <v>40639.071403904338</v>
      </c>
      <c r="S1646" s="26">
        <f t="shared" si="329"/>
        <v>84177.777777777781</v>
      </c>
      <c r="T1646" s="25">
        <f>MAX(0,R1646*(1+inputs!$B$33)-MAX(0,inputs!$B$31*(S1646-inputs!$B$30)))</f>
        <v>35489.217474962898</v>
      </c>
      <c r="U1646" s="26">
        <f t="shared" si="330"/>
        <v>100222.22222222222</v>
      </c>
      <c r="V1646" s="25">
        <f>MAX(0,T1646*(1+inputs!$B$33)-MAX(0,inputs!$B$31*(U1646-inputs!$B$30)))</f>
        <v>28818.115737087337</v>
      </c>
      <c r="W1646" s="26">
        <f t="shared" si="331"/>
        <v>116266.66666666667</v>
      </c>
      <c r="X1646" s="25">
        <f>MAX(0,V1646*(1+inputs!$B$33)-MAX(0,inputs!$B$31*(W1646-inputs!$B$30)))</f>
        <v>20602.947473143642</v>
      </c>
      <c r="Y1646" s="26">
        <f t="shared" si="332"/>
        <v>132311.11111111112</v>
      </c>
      <c r="Z1646" s="25">
        <f>MAX(0,X1646*(1+inputs!$B$33)-MAX(0,inputs!$B$31*(Y1646-inputs!$B$30)))</f>
        <v>10820.551685240795</v>
      </c>
      <c r="AA1646" s="25">
        <f>MAX(0,Y1646*(1+inputs!$B$33)-MAX(0,inputs!$B$31*(Z1646-inputs!$B$30)))</f>
        <v>134295.77777777778</v>
      </c>
      <c r="AB1646" s="26">
        <f t="shared" si="333"/>
        <v>164400</v>
      </c>
      <c r="AC1646" s="25">
        <f>MAX(0,AA1646*(1+inputs!$B$33)-MAX(0,inputs!$B$31*(AB1646-inputs!$B$30)))</f>
        <v>123330.77444444443</v>
      </c>
      <c r="AD1646" s="26">
        <f>IF(inputs!$B$27="YES",MAX(0,inputs!$B$31*(AB1646-inputs!$B$30)),0)</f>
        <v>0</v>
      </c>
      <c r="AE1646" s="3">
        <f t="shared" si="334"/>
        <v>70097.05</v>
      </c>
      <c r="AF1646" s="1">
        <f t="shared" si="337"/>
        <v>0.47</v>
      </c>
      <c r="AG1646" s="8">
        <f t="shared" si="335"/>
        <v>94302.95</v>
      </c>
    </row>
    <row r="1647" spans="1:33" x14ac:dyDescent="0.2">
      <c r="A1647" s="11">
        <f t="shared" si="336"/>
        <v>164500</v>
      </c>
      <c r="B1647" s="15">
        <f>inputs!$C$3-MAX(0,MIN((calculations!A1647-inputs!$B$8)*0.5,inputs!$C$3))+IF(AND(inputs!$B$23="YES",A1647&lt;=inputs!$B$25),inputs!$B$24,0)</f>
        <v>0</v>
      </c>
      <c r="C1647" s="15">
        <f>MAX(0,MIN(A1647-B1647,inputs!$C$4)*inputs!$B$3)</f>
        <v>7540.2000000000007</v>
      </c>
      <c r="D1647" s="16">
        <f>MAX(0,(MIN(A1647,inputs!$C$5)-(inputs!$C$4+B1647))*inputs!$B$4)</f>
        <v>34975.599999999999</v>
      </c>
      <c r="E1647" s="16">
        <f>MAX(0, (calculations!A1647-inputs!$C$5)*inputs!$B$5)</f>
        <v>17712</v>
      </c>
      <c r="F1647" s="19">
        <f>MAX(0,inputs!$B$13*(MIN(calculations!A1647,inputs!$C$14)-inputs!$C$13))+MAX(0,inputs!$B$14*(calculations!A1647-inputs!$C$14))</f>
        <v>7279.85</v>
      </c>
      <c r="G1647" s="22">
        <f>MAX(MIN((calculations!A1647-inputs!$B$21)/10000,100%),0) * inputs!$B$18</f>
        <v>2636.4</v>
      </c>
      <c r="H1647" s="22">
        <f>IF(AND(inputs!$B$35="YES", calculations!A1647&gt;=inputs!$B$36,calculations!A1647&lt;inputs!$B$37),inputs!$B$38*MIN(2,inputs!$B$17),0)</f>
        <v>0</v>
      </c>
      <c r="I1647" s="25">
        <f>MIN(inputs!$B$32,A1647)</f>
        <v>20000</v>
      </c>
      <c r="J1647" s="25">
        <f>inputs!$B$29*(1+inputs!$B$33)-MAX(0,inputs!$B$31*(I1647-inputs!$B$30))</f>
        <v>46486.999999999993</v>
      </c>
      <c r="K1647" s="26">
        <f t="shared" si="325"/>
        <v>20000</v>
      </c>
      <c r="L1647" s="25">
        <f>MAX(0,J1647*(1+inputs!$B$33)-MAX(0,inputs!$B$31*(K1647-inputs!$B$30)))</f>
        <v>47184.304999999986</v>
      </c>
      <c r="M1647" s="26">
        <f t="shared" si="326"/>
        <v>36055.555555555555</v>
      </c>
      <c r="N1647" s="25">
        <f>MAX(0,L1647*(1+inputs!$B$33)-MAX(0,inputs!$B$31*(M1647-inputs!$B$30)))</f>
        <v>46463.629574999977</v>
      </c>
      <c r="O1647" s="26">
        <f t="shared" si="327"/>
        <v>52111.111111111109</v>
      </c>
      <c r="P1647" s="25">
        <f>MAX(0,N1647*(1+inputs!$B$33)-MAX(0,inputs!$B$31*(O1647-inputs!$B$30)))</f>
        <v>44287.144018624967</v>
      </c>
      <c r="Q1647" s="26">
        <f t="shared" si="328"/>
        <v>68166.666666666657</v>
      </c>
      <c r="R1647" s="25">
        <f>MAX(0,P1647*(1+inputs!$B$33)-MAX(0,inputs!$B$31*(Q1647-inputs!$B$30)))</f>
        <v>40633.011178904344</v>
      </c>
      <c r="S1647" s="26">
        <f t="shared" si="329"/>
        <v>84222.222222222219</v>
      </c>
      <c r="T1647" s="25">
        <f>MAX(0,R1647*(1+inputs!$B$33)-MAX(0,inputs!$B$31*(S1647-inputs!$B$30)))</f>
        <v>35479.066346587904</v>
      </c>
      <c r="U1647" s="26">
        <f t="shared" si="330"/>
        <v>100277.77777777778</v>
      </c>
      <c r="V1647" s="25">
        <f>MAX(0,T1647*(1+inputs!$B$33)-MAX(0,inputs!$B$31*(U1647-inputs!$B$30)))</f>
        <v>28802.812341786721</v>
      </c>
      <c r="W1647" s="26">
        <f t="shared" si="331"/>
        <v>116333.33333333333</v>
      </c>
      <c r="X1647" s="25">
        <f>MAX(0,V1647*(1+inputs!$B$33)-MAX(0,inputs!$B$31*(W1647-inputs!$B$30)))</f>
        <v>20581.414526913519</v>
      </c>
      <c r="Y1647" s="26">
        <f t="shared" si="332"/>
        <v>132388.88888888888</v>
      </c>
      <c r="Z1647" s="25">
        <f>MAX(0,X1647*(1+inputs!$B$33)-MAX(0,inputs!$B$31*(Y1647-inputs!$B$30)))</f>
        <v>10791.695744817222</v>
      </c>
      <c r="AA1647" s="25">
        <f>MAX(0,Y1647*(1+inputs!$B$33)-MAX(0,inputs!$B$31*(Z1647-inputs!$B$30)))</f>
        <v>134374.72222222219</v>
      </c>
      <c r="AB1647" s="26">
        <f t="shared" si="333"/>
        <v>164500</v>
      </c>
      <c r="AC1647" s="25">
        <f>MAX(0,AA1647*(1+inputs!$B$33)-MAX(0,inputs!$B$31*(AB1647-inputs!$B$30)))</f>
        <v>123401.90305555551</v>
      </c>
      <c r="AD1647" s="26">
        <f>IF(inputs!$B$27="YES",MAX(0,inputs!$B$31*(AB1647-inputs!$B$30)),0)</f>
        <v>0</v>
      </c>
      <c r="AE1647" s="3">
        <f t="shared" si="334"/>
        <v>70144.05</v>
      </c>
      <c r="AF1647" s="1">
        <f t="shared" si="337"/>
        <v>0.47</v>
      </c>
      <c r="AG1647" s="8">
        <f t="shared" si="335"/>
        <v>94355.95</v>
      </c>
    </row>
    <row r="1648" spans="1:33" x14ac:dyDescent="0.2">
      <c r="A1648" s="11">
        <f t="shared" si="336"/>
        <v>164600</v>
      </c>
      <c r="B1648" s="15">
        <f>inputs!$C$3-MAX(0,MIN((calculations!A1648-inputs!$B$8)*0.5,inputs!$C$3))+IF(AND(inputs!$B$23="YES",A1648&lt;=inputs!$B$25),inputs!$B$24,0)</f>
        <v>0</v>
      </c>
      <c r="C1648" s="15">
        <f>MAX(0,MIN(A1648-B1648,inputs!$C$4)*inputs!$B$3)</f>
        <v>7540.2000000000007</v>
      </c>
      <c r="D1648" s="16">
        <f>MAX(0,(MIN(A1648,inputs!$C$5)-(inputs!$C$4+B1648))*inputs!$B$4)</f>
        <v>34975.599999999999</v>
      </c>
      <c r="E1648" s="16">
        <f>MAX(0, (calculations!A1648-inputs!$C$5)*inputs!$B$5)</f>
        <v>17757</v>
      </c>
      <c r="F1648" s="19">
        <f>MAX(0,inputs!$B$13*(MIN(calculations!A1648,inputs!$C$14)-inputs!$C$13))+MAX(0,inputs!$B$14*(calculations!A1648-inputs!$C$14))</f>
        <v>7281.85</v>
      </c>
      <c r="G1648" s="22">
        <f>MAX(MIN((calculations!A1648-inputs!$B$21)/10000,100%),0) * inputs!$B$18</f>
        <v>2636.4</v>
      </c>
      <c r="H1648" s="22">
        <f>IF(AND(inputs!$B$35="YES", calculations!A1648&gt;=inputs!$B$36,calculations!A1648&lt;inputs!$B$37),inputs!$B$38*MIN(2,inputs!$B$17),0)</f>
        <v>0</v>
      </c>
      <c r="I1648" s="25">
        <f>MIN(inputs!$B$32,A1648)</f>
        <v>20000</v>
      </c>
      <c r="J1648" s="25">
        <f>inputs!$B$29*(1+inputs!$B$33)-MAX(0,inputs!$B$31*(I1648-inputs!$B$30))</f>
        <v>46486.999999999993</v>
      </c>
      <c r="K1648" s="26">
        <f t="shared" si="325"/>
        <v>20000</v>
      </c>
      <c r="L1648" s="25">
        <f>MAX(0,J1648*(1+inputs!$B$33)-MAX(0,inputs!$B$31*(K1648-inputs!$B$30)))</f>
        <v>47184.304999999986</v>
      </c>
      <c r="M1648" s="26">
        <f t="shared" si="326"/>
        <v>36066.666666666664</v>
      </c>
      <c r="N1648" s="25">
        <f>MAX(0,L1648*(1+inputs!$B$33)-MAX(0,inputs!$B$31*(M1648-inputs!$B$30)))</f>
        <v>46462.629574999977</v>
      </c>
      <c r="O1648" s="26">
        <f t="shared" si="327"/>
        <v>52133.333333333328</v>
      </c>
      <c r="P1648" s="25">
        <f>MAX(0,N1648*(1+inputs!$B$33)-MAX(0,inputs!$B$31*(O1648-inputs!$B$30)))</f>
        <v>44284.129018624968</v>
      </c>
      <c r="Q1648" s="26">
        <f t="shared" si="328"/>
        <v>68200</v>
      </c>
      <c r="R1648" s="25">
        <f>MAX(0,P1648*(1+inputs!$B$33)-MAX(0,inputs!$B$31*(Q1648-inputs!$B$30)))</f>
        <v>40626.950953904336</v>
      </c>
      <c r="S1648" s="26">
        <f t="shared" si="329"/>
        <v>84266.666666666657</v>
      </c>
      <c r="T1648" s="25">
        <f>MAX(0,R1648*(1+inputs!$B$33)-MAX(0,inputs!$B$31*(S1648-inputs!$B$30)))</f>
        <v>35468.915218212904</v>
      </c>
      <c r="U1648" s="26">
        <f t="shared" si="330"/>
        <v>100333.33333333333</v>
      </c>
      <c r="V1648" s="25">
        <f>MAX(0,T1648*(1+inputs!$B$33)-MAX(0,inputs!$B$31*(U1648-inputs!$B$30)))</f>
        <v>28787.508946486098</v>
      </c>
      <c r="W1648" s="26">
        <f t="shared" si="331"/>
        <v>116400</v>
      </c>
      <c r="X1648" s="25">
        <f>MAX(0,V1648*(1+inputs!$B$33)-MAX(0,inputs!$B$31*(W1648-inputs!$B$30)))</f>
        <v>20559.881580683388</v>
      </c>
      <c r="Y1648" s="26">
        <f t="shared" si="332"/>
        <v>132466.66666666669</v>
      </c>
      <c r="Z1648" s="25">
        <f>MAX(0,X1648*(1+inputs!$B$33)-MAX(0,inputs!$B$31*(Y1648-inputs!$B$30)))</f>
        <v>10762.839804393638</v>
      </c>
      <c r="AA1648" s="25">
        <f>MAX(0,Y1648*(1+inputs!$B$33)-MAX(0,inputs!$B$31*(Z1648-inputs!$B$30)))</f>
        <v>134453.66666666669</v>
      </c>
      <c r="AB1648" s="26">
        <f t="shared" si="333"/>
        <v>164600</v>
      </c>
      <c r="AC1648" s="25">
        <f>MAX(0,AA1648*(1+inputs!$B$33)-MAX(0,inputs!$B$31*(AB1648-inputs!$B$30)))</f>
        <v>123473.03166666668</v>
      </c>
      <c r="AD1648" s="26">
        <f>IF(inputs!$B$27="YES",MAX(0,inputs!$B$31*(AB1648-inputs!$B$30)),0)</f>
        <v>0</v>
      </c>
      <c r="AE1648" s="3">
        <f t="shared" si="334"/>
        <v>70191.05</v>
      </c>
      <c r="AF1648" s="1">
        <f t="shared" si="337"/>
        <v>0.47</v>
      </c>
      <c r="AG1648" s="8">
        <f t="shared" si="335"/>
        <v>94408.95</v>
      </c>
    </row>
    <row r="1649" spans="1:33" x14ac:dyDescent="0.2">
      <c r="A1649" s="11">
        <f t="shared" si="336"/>
        <v>164700</v>
      </c>
      <c r="B1649" s="15">
        <f>inputs!$C$3-MAX(0,MIN((calculations!A1649-inputs!$B$8)*0.5,inputs!$C$3))+IF(AND(inputs!$B$23="YES",A1649&lt;=inputs!$B$25),inputs!$B$24,0)</f>
        <v>0</v>
      </c>
      <c r="C1649" s="15">
        <f>MAX(0,MIN(A1649-B1649,inputs!$C$4)*inputs!$B$3)</f>
        <v>7540.2000000000007</v>
      </c>
      <c r="D1649" s="16">
        <f>MAX(0,(MIN(A1649,inputs!$C$5)-(inputs!$C$4+B1649))*inputs!$B$4)</f>
        <v>34975.599999999999</v>
      </c>
      <c r="E1649" s="16">
        <f>MAX(0, (calculations!A1649-inputs!$C$5)*inputs!$B$5)</f>
        <v>17802</v>
      </c>
      <c r="F1649" s="19">
        <f>MAX(0,inputs!$B$13*(MIN(calculations!A1649,inputs!$C$14)-inputs!$C$13))+MAX(0,inputs!$B$14*(calculations!A1649-inputs!$C$14))</f>
        <v>7283.85</v>
      </c>
      <c r="G1649" s="22">
        <f>MAX(MIN((calculations!A1649-inputs!$B$21)/10000,100%),0) * inputs!$B$18</f>
        <v>2636.4</v>
      </c>
      <c r="H1649" s="22">
        <f>IF(AND(inputs!$B$35="YES", calculations!A1649&gt;=inputs!$B$36,calculations!A1649&lt;inputs!$B$37),inputs!$B$38*MIN(2,inputs!$B$17),0)</f>
        <v>0</v>
      </c>
      <c r="I1649" s="25">
        <f>MIN(inputs!$B$32,A1649)</f>
        <v>20000</v>
      </c>
      <c r="J1649" s="25">
        <f>inputs!$B$29*(1+inputs!$B$33)-MAX(0,inputs!$B$31*(I1649-inputs!$B$30))</f>
        <v>46486.999999999993</v>
      </c>
      <c r="K1649" s="26">
        <f t="shared" si="325"/>
        <v>20000</v>
      </c>
      <c r="L1649" s="25">
        <f>MAX(0,J1649*(1+inputs!$B$33)-MAX(0,inputs!$B$31*(K1649-inputs!$B$30)))</f>
        <v>47184.304999999986</v>
      </c>
      <c r="M1649" s="26">
        <f t="shared" si="326"/>
        <v>36077.777777777781</v>
      </c>
      <c r="N1649" s="25">
        <f>MAX(0,L1649*(1+inputs!$B$33)-MAX(0,inputs!$B$31*(M1649-inputs!$B$30)))</f>
        <v>46461.629574999977</v>
      </c>
      <c r="O1649" s="26">
        <f t="shared" si="327"/>
        <v>52155.555555555555</v>
      </c>
      <c r="P1649" s="25">
        <f>MAX(0,N1649*(1+inputs!$B$33)-MAX(0,inputs!$B$31*(O1649-inputs!$B$30)))</f>
        <v>44281.114018624969</v>
      </c>
      <c r="Q1649" s="26">
        <f t="shared" si="328"/>
        <v>68233.333333333343</v>
      </c>
      <c r="R1649" s="25">
        <f>MAX(0,P1649*(1+inputs!$B$33)-MAX(0,inputs!$B$31*(Q1649-inputs!$B$30)))</f>
        <v>40620.890728904335</v>
      </c>
      <c r="S1649" s="26">
        <f t="shared" si="329"/>
        <v>84311.111111111109</v>
      </c>
      <c r="T1649" s="25">
        <f>MAX(0,R1649*(1+inputs!$B$33)-MAX(0,inputs!$B$31*(S1649-inputs!$B$30)))</f>
        <v>35458.764089837896</v>
      </c>
      <c r="U1649" s="26">
        <f t="shared" si="330"/>
        <v>100388.88888888889</v>
      </c>
      <c r="V1649" s="25">
        <f>MAX(0,T1649*(1+inputs!$B$33)-MAX(0,inputs!$B$31*(U1649-inputs!$B$30)))</f>
        <v>28772.20555118546</v>
      </c>
      <c r="W1649" s="26">
        <f t="shared" si="331"/>
        <v>116466.66666666667</v>
      </c>
      <c r="X1649" s="25">
        <f>MAX(0,V1649*(1+inputs!$B$33)-MAX(0,inputs!$B$31*(W1649-inputs!$B$30)))</f>
        <v>20538.348634453236</v>
      </c>
      <c r="Y1649" s="26">
        <f t="shared" si="332"/>
        <v>132544.44444444444</v>
      </c>
      <c r="Z1649" s="25">
        <f>MAX(0,X1649*(1+inputs!$B$33)-MAX(0,inputs!$B$31*(Y1649-inputs!$B$30)))</f>
        <v>10733.983863970032</v>
      </c>
      <c r="AA1649" s="25">
        <f>MAX(0,Y1649*(1+inputs!$B$33)-MAX(0,inputs!$B$31*(Z1649-inputs!$B$30)))</f>
        <v>134532.61111111109</v>
      </c>
      <c r="AB1649" s="26">
        <f t="shared" si="333"/>
        <v>164700</v>
      </c>
      <c r="AC1649" s="25">
        <f>MAX(0,AA1649*(1+inputs!$B$33)-MAX(0,inputs!$B$31*(AB1649-inputs!$B$30)))</f>
        <v>123544.16027777776</v>
      </c>
      <c r="AD1649" s="26">
        <f>IF(inputs!$B$27="YES",MAX(0,inputs!$B$31*(AB1649-inputs!$B$30)),0)</f>
        <v>0</v>
      </c>
      <c r="AE1649" s="3">
        <f t="shared" si="334"/>
        <v>70238.05</v>
      </c>
      <c r="AF1649" s="1">
        <f t="shared" si="337"/>
        <v>0.47</v>
      </c>
      <c r="AG1649" s="8">
        <f t="shared" si="335"/>
        <v>94461.95</v>
      </c>
    </row>
    <row r="1650" spans="1:33" x14ac:dyDescent="0.2">
      <c r="A1650" s="11">
        <f t="shared" si="336"/>
        <v>164800</v>
      </c>
      <c r="B1650" s="15">
        <f>inputs!$C$3-MAX(0,MIN((calculations!A1650-inputs!$B$8)*0.5,inputs!$C$3))+IF(AND(inputs!$B$23="YES",A1650&lt;=inputs!$B$25),inputs!$B$24,0)</f>
        <v>0</v>
      </c>
      <c r="C1650" s="15">
        <f>MAX(0,MIN(A1650-B1650,inputs!$C$4)*inputs!$B$3)</f>
        <v>7540.2000000000007</v>
      </c>
      <c r="D1650" s="16">
        <f>MAX(0,(MIN(A1650,inputs!$C$5)-(inputs!$C$4+B1650))*inputs!$B$4)</f>
        <v>34975.599999999999</v>
      </c>
      <c r="E1650" s="16">
        <f>MAX(0, (calculations!A1650-inputs!$C$5)*inputs!$B$5)</f>
        <v>17847</v>
      </c>
      <c r="F1650" s="19">
        <f>MAX(0,inputs!$B$13*(MIN(calculations!A1650,inputs!$C$14)-inputs!$C$13))+MAX(0,inputs!$B$14*(calculations!A1650-inputs!$C$14))</f>
        <v>7285.85</v>
      </c>
      <c r="G1650" s="22">
        <f>MAX(MIN((calculations!A1650-inputs!$B$21)/10000,100%),0) * inputs!$B$18</f>
        <v>2636.4</v>
      </c>
      <c r="H1650" s="22">
        <f>IF(AND(inputs!$B$35="YES", calculations!A1650&gt;=inputs!$B$36,calculations!A1650&lt;inputs!$B$37),inputs!$B$38*MIN(2,inputs!$B$17),0)</f>
        <v>0</v>
      </c>
      <c r="I1650" s="25">
        <f>MIN(inputs!$B$32,A1650)</f>
        <v>20000</v>
      </c>
      <c r="J1650" s="25">
        <f>inputs!$B$29*(1+inputs!$B$33)-MAX(0,inputs!$B$31*(I1650-inputs!$B$30))</f>
        <v>46486.999999999993</v>
      </c>
      <c r="K1650" s="26">
        <f t="shared" si="325"/>
        <v>20000</v>
      </c>
      <c r="L1650" s="25">
        <f>MAX(0,J1650*(1+inputs!$B$33)-MAX(0,inputs!$B$31*(K1650-inputs!$B$30)))</f>
        <v>47184.304999999986</v>
      </c>
      <c r="M1650" s="26">
        <f t="shared" si="326"/>
        <v>36088.888888888891</v>
      </c>
      <c r="N1650" s="25">
        <f>MAX(0,L1650*(1+inputs!$B$33)-MAX(0,inputs!$B$31*(M1650-inputs!$B$30)))</f>
        <v>46460.629574999977</v>
      </c>
      <c r="O1650" s="26">
        <f t="shared" si="327"/>
        <v>52177.777777777781</v>
      </c>
      <c r="P1650" s="25">
        <f>MAX(0,N1650*(1+inputs!$B$33)-MAX(0,inputs!$B$31*(O1650-inputs!$B$30)))</f>
        <v>44278.099018624969</v>
      </c>
      <c r="Q1650" s="26">
        <f t="shared" si="328"/>
        <v>68266.666666666657</v>
      </c>
      <c r="R1650" s="25">
        <f>MAX(0,P1650*(1+inputs!$B$33)-MAX(0,inputs!$B$31*(Q1650-inputs!$B$30)))</f>
        <v>40614.830503904333</v>
      </c>
      <c r="S1650" s="26">
        <f t="shared" si="329"/>
        <v>84355.555555555562</v>
      </c>
      <c r="T1650" s="25">
        <f>MAX(0,R1650*(1+inputs!$B$33)-MAX(0,inputs!$B$31*(S1650-inputs!$B$30)))</f>
        <v>35448.612961462895</v>
      </c>
      <c r="U1650" s="26">
        <f t="shared" si="330"/>
        <v>100444.44444444444</v>
      </c>
      <c r="V1650" s="25">
        <f>MAX(0,T1650*(1+inputs!$B$33)-MAX(0,inputs!$B$31*(U1650-inputs!$B$30)))</f>
        <v>28756.902155884836</v>
      </c>
      <c r="W1650" s="26">
        <f t="shared" si="331"/>
        <v>116533.33333333333</v>
      </c>
      <c r="X1650" s="25">
        <f>MAX(0,V1650*(1+inputs!$B$33)-MAX(0,inputs!$B$31*(W1650-inputs!$B$30)))</f>
        <v>20516.815688223109</v>
      </c>
      <c r="Y1650" s="26">
        <f t="shared" si="332"/>
        <v>132622.22222222222</v>
      </c>
      <c r="Z1650" s="25">
        <f>MAX(0,X1650*(1+inputs!$B$33)-MAX(0,inputs!$B$31*(Y1650-inputs!$B$30)))</f>
        <v>10705.127923546454</v>
      </c>
      <c r="AA1650" s="25">
        <f>MAX(0,Y1650*(1+inputs!$B$33)-MAX(0,inputs!$B$31*(Z1650-inputs!$B$30)))</f>
        <v>134611.55555555553</v>
      </c>
      <c r="AB1650" s="26">
        <f t="shared" si="333"/>
        <v>164800</v>
      </c>
      <c r="AC1650" s="25">
        <f>MAX(0,AA1650*(1+inputs!$B$33)-MAX(0,inputs!$B$31*(AB1650-inputs!$B$30)))</f>
        <v>123615.28888888884</v>
      </c>
      <c r="AD1650" s="26">
        <f>IF(inputs!$B$27="YES",MAX(0,inputs!$B$31*(AB1650-inputs!$B$30)),0)</f>
        <v>0</v>
      </c>
      <c r="AE1650" s="3">
        <f t="shared" si="334"/>
        <v>70285.05</v>
      </c>
      <c r="AF1650" s="1">
        <f t="shared" si="337"/>
        <v>0.47</v>
      </c>
      <c r="AG1650" s="8">
        <f t="shared" si="335"/>
        <v>94514.95</v>
      </c>
    </row>
    <row r="1651" spans="1:33" x14ac:dyDescent="0.2">
      <c r="A1651" s="11">
        <f t="shared" si="336"/>
        <v>164900</v>
      </c>
      <c r="B1651" s="15">
        <f>inputs!$C$3-MAX(0,MIN((calculations!A1651-inputs!$B$8)*0.5,inputs!$C$3))+IF(AND(inputs!$B$23="YES",A1651&lt;=inputs!$B$25),inputs!$B$24,0)</f>
        <v>0</v>
      </c>
      <c r="C1651" s="15">
        <f>MAX(0,MIN(A1651-B1651,inputs!$C$4)*inputs!$B$3)</f>
        <v>7540.2000000000007</v>
      </c>
      <c r="D1651" s="16">
        <f>MAX(0,(MIN(A1651,inputs!$C$5)-(inputs!$C$4+B1651))*inputs!$B$4)</f>
        <v>34975.599999999999</v>
      </c>
      <c r="E1651" s="16">
        <f>MAX(0, (calculations!A1651-inputs!$C$5)*inputs!$B$5)</f>
        <v>17892</v>
      </c>
      <c r="F1651" s="19">
        <f>MAX(0,inputs!$B$13*(MIN(calculations!A1651,inputs!$C$14)-inputs!$C$13))+MAX(0,inputs!$B$14*(calculations!A1651-inputs!$C$14))</f>
        <v>7287.85</v>
      </c>
      <c r="G1651" s="22">
        <f>MAX(MIN((calculations!A1651-inputs!$B$21)/10000,100%),0) * inputs!$B$18</f>
        <v>2636.4</v>
      </c>
      <c r="H1651" s="22">
        <f>IF(AND(inputs!$B$35="YES", calculations!A1651&gt;=inputs!$B$36,calculations!A1651&lt;inputs!$B$37),inputs!$B$38*MIN(2,inputs!$B$17),0)</f>
        <v>0</v>
      </c>
      <c r="I1651" s="25">
        <f>MIN(inputs!$B$32,A1651)</f>
        <v>20000</v>
      </c>
      <c r="J1651" s="25">
        <f>inputs!$B$29*(1+inputs!$B$33)-MAX(0,inputs!$B$31*(I1651-inputs!$B$30))</f>
        <v>46486.999999999993</v>
      </c>
      <c r="K1651" s="26">
        <f t="shared" si="325"/>
        <v>20000</v>
      </c>
      <c r="L1651" s="25">
        <f>MAX(0,J1651*(1+inputs!$B$33)-MAX(0,inputs!$B$31*(K1651-inputs!$B$30)))</f>
        <v>47184.304999999986</v>
      </c>
      <c r="M1651" s="26">
        <f t="shared" si="326"/>
        <v>36100</v>
      </c>
      <c r="N1651" s="25">
        <f>MAX(0,L1651*(1+inputs!$B$33)-MAX(0,inputs!$B$31*(M1651-inputs!$B$30)))</f>
        <v>46459.629574999977</v>
      </c>
      <c r="O1651" s="26">
        <f t="shared" si="327"/>
        <v>52200</v>
      </c>
      <c r="P1651" s="25">
        <f>MAX(0,N1651*(1+inputs!$B$33)-MAX(0,inputs!$B$31*(O1651-inputs!$B$30)))</f>
        <v>44275.08401862497</v>
      </c>
      <c r="Q1651" s="26">
        <f t="shared" si="328"/>
        <v>68300</v>
      </c>
      <c r="R1651" s="25">
        <f>MAX(0,P1651*(1+inputs!$B$33)-MAX(0,inputs!$B$31*(Q1651-inputs!$B$30)))</f>
        <v>40608.77027890434</v>
      </c>
      <c r="S1651" s="26">
        <f t="shared" si="329"/>
        <v>84400</v>
      </c>
      <c r="T1651" s="25">
        <f>MAX(0,R1651*(1+inputs!$B$33)-MAX(0,inputs!$B$31*(S1651-inputs!$B$30)))</f>
        <v>35438.461833087902</v>
      </c>
      <c r="U1651" s="26">
        <f t="shared" si="330"/>
        <v>100500</v>
      </c>
      <c r="V1651" s="25">
        <f>MAX(0,T1651*(1+inputs!$B$33)-MAX(0,inputs!$B$31*(U1651-inputs!$B$30)))</f>
        <v>28741.59876058422</v>
      </c>
      <c r="W1651" s="26">
        <f t="shared" si="331"/>
        <v>116600</v>
      </c>
      <c r="X1651" s="25">
        <f>MAX(0,V1651*(1+inputs!$B$33)-MAX(0,inputs!$B$31*(W1651-inputs!$B$30)))</f>
        <v>20495.282741992982</v>
      </c>
      <c r="Y1651" s="26">
        <f t="shared" si="332"/>
        <v>132700</v>
      </c>
      <c r="Z1651" s="25">
        <f>MAX(0,X1651*(1+inputs!$B$33)-MAX(0,inputs!$B$31*(Y1651-inputs!$B$30)))</f>
        <v>10676.271983122873</v>
      </c>
      <c r="AA1651" s="25">
        <f>MAX(0,Y1651*(1+inputs!$B$33)-MAX(0,inputs!$B$31*(Z1651-inputs!$B$30)))</f>
        <v>134690.5</v>
      </c>
      <c r="AB1651" s="26">
        <f t="shared" si="333"/>
        <v>164900</v>
      </c>
      <c r="AC1651" s="25">
        <f>MAX(0,AA1651*(1+inputs!$B$33)-MAX(0,inputs!$B$31*(AB1651-inputs!$B$30)))</f>
        <v>123686.41749999998</v>
      </c>
      <c r="AD1651" s="26">
        <f>IF(inputs!$B$27="YES",MAX(0,inputs!$B$31*(AB1651-inputs!$B$30)),0)</f>
        <v>0</v>
      </c>
      <c r="AE1651" s="3">
        <f t="shared" si="334"/>
        <v>70332.05</v>
      </c>
      <c r="AF1651" s="1">
        <f t="shared" si="337"/>
        <v>0.47</v>
      </c>
      <c r="AG1651" s="8">
        <f t="shared" si="335"/>
        <v>94567.95</v>
      </c>
    </row>
    <row r="1652" spans="1:33" x14ac:dyDescent="0.2">
      <c r="A1652" s="11">
        <f t="shared" si="336"/>
        <v>165000</v>
      </c>
      <c r="B1652" s="15">
        <f>inputs!$C$3-MAX(0,MIN((calculations!A1652-inputs!$B$8)*0.5,inputs!$C$3))+IF(AND(inputs!$B$23="YES",A1652&lt;=inputs!$B$25),inputs!$B$24,0)</f>
        <v>0</v>
      </c>
      <c r="C1652" s="15">
        <f>MAX(0,MIN(A1652-B1652,inputs!$C$4)*inputs!$B$3)</f>
        <v>7540.2000000000007</v>
      </c>
      <c r="D1652" s="16">
        <f>MAX(0,(MIN(A1652,inputs!$C$5)-(inputs!$C$4+B1652))*inputs!$B$4)</f>
        <v>34975.599999999999</v>
      </c>
      <c r="E1652" s="16">
        <f>MAX(0, (calculations!A1652-inputs!$C$5)*inputs!$B$5)</f>
        <v>17937</v>
      </c>
      <c r="F1652" s="19">
        <f>MAX(0,inputs!$B$13*(MIN(calculations!A1652,inputs!$C$14)-inputs!$C$13))+MAX(0,inputs!$B$14*(calculations!A1652-inputs!$C$14))</f>
        <v>7289.85</v>
      </c>
      <c r="G1652" s="22">
        <f>MAX(MIN((calculations!A1652-inputs!$B$21)/10000,100%),0) * inputs!$B$18</f>
        <v>2636.4</v>
      </c>
      <c r="H1652" s="22">
        <f>IF(AND(inputs!$B$35="YES", calculations!A1652&gt;=inputs!$B$36,calculations!A1652&lt;inputs!$B$37),inputs!$B$38*MIN(2,inputs!$B$17),0)</f>
        <v>0</v>
      </c>
      <c r="I1652" s="25">
        <f>MIN(inputs!$B$32,A1652)</f>
        <v>20000</v>
      </c>
      <c r="J1652" s="25">
        <f>inputs!$B$29*(1+inputs!$B$33)-MAX(0,inputs!$B$31*(I1652-inputs!$B$30))</f>
        <v>46486.999999999993</v>
      </c>
      <c r="K1652" s="26">
        <f t="shared" si="325"/>
        <v>20000</v>
      </c>
      <c r="L1652" s="25">
        <f>MAX(0,J1652*(1+inputs!$B$33)-MAX(0,inputs!$B$31*(K1652-inputs!$B$30)))</f>
        <v>47184.304999999986</v>
      </c>
      <c r="M1652" s="26">
        <f t="shared" si="326"/>
        <v>36111.111111111109</v>
      </c>
      <c r="N1652" s="25">
        <f>MAX(0,L1652*(1+inputs!$B$33)-MAX(0,inputs!$B$31*(M1652-inputs!$B$30)))</f>
        <v>46458.629574999977</v>
      </c>
      <c r="O1652" s="26">
        <f t="shared" si="327"/>
        <v>52222.222222222219</v>
      </c>
      <c r="P1652" s="25">
        <f>MAX(0,N1652*(1+inputs!$B$33)-MAX(0,inputs!$B$31*(O1652-inputs!$B$30)))</f>
        <v>44272.06901862497</v>
      </c>
      <c r="Q1652" s="26">
        <f t="shared" si="328"/>
        <v>68333.333333333343</v>
      </c>
      <c r="R1652" s="25">
        <f>MAX(0,P1652*(1+inputs!$B$33)-MAX(0,inputs!$B$31*(Q1652-inputs!$B$30)))</f>
        <v>40602.710053904339</v>
      </c>
      <c r="S1652" s="26">
        <f t="shared" si="329"/>
        <v>84444.444444444438</v>
      </c>
      <c r="T1652" s="25">
        <f>MAX(0,R1652*(1+inputs!$B$33)-MAX(0,inputs!$B$31*(S1652-inputs!$B$30)))</f>
        <v>35428.310704712894</v>
      </c>
      <c r="U1652" s="26">
        <f t="shared" si="330"/>
        <v>100555.55555555556</v>
      </c>
      <c r="V1652" s="25">
        <f>MAX(0,T1652*(1+inputs!$B$33)-MAX(0,inputs!$B$31*(U1652-inputs!$B$30)))</f>
        <v>28726.295365283579</v>
      </c>
      <c r="W1652" s="26">
        <f t="shared" si="331"/>
        <v>116666.66666666667</v>
      </c>
      <c r="X1652" s="25">
        <f>MAX(0,V1652*(1+inputs!$B$33)-MAX(0,inputs!$B$31*(W1652-inputs!$B$30)))</f>
        <v>20473.749795762829</v>
      </c>
      <c r="Y1652" s="26">
        <f t="shared" si="332"/>
        <v>132777.77777777778</v>
      </c>
      <c r="Z1652" s="25">
        <f>MAX(0,X1652*(1+inputs!$B$33)-MAX(0,inputs!$B$31*(Y1652-inputs!$B$30)))</f>
        <v>10647.416042699269</v>
      </c>
      <c r="AA1652" s="25">
        <f>MAX(0,Y1652*(1+inputs!$B$33)-MAX(0,inputs!$B$31*(Z1652-inputs!$B$30)))</f>
        <v>134769.44444444444</v>
      </c>
      <c r="AB1652" s="26">
        <f t="shared" si="333"/>
        <v>165000</v>
      </c>
      <c r="AC1652" s="25">
        <f>MAX(0,AA1652*(1+inputs!$B$33)-MAX(0,inputs!$B$31*(AB1652-inputs!$B$30)))</f>
        <v>123757.54611111109</v>
      </c>
      <c r="AD1652" s="26">
        <f>IF(inputs!$B$27="YES",MAX(0,inputs!$B$31*(AB1652-inputs!$B$30)),0)</f>
        <v>0</v>
      </c>
      <c r="AE1652" s="3">
        <f t="shared" si="334"/>
        <v>70379.05</v>
      </c>
      <c r="AF1652" s="1">
        <f t="shared" si="337"/>
        <v>0.47</v>
      </c>
      <c r="AG1652" s="8">
        <f t="shared" si="335"/>
        <v>94620.95</v>
      </c>
    </row>
    <row r="1653" spans="1:33" x14ac:dyDescent="0.2">
      <c r="A1653" s="11">
        <f t="shared" si="336"/>
        <v>165100</v>
      </c>
      <c r="B1653" s="15">
        <f>inputs!$C$3-MAX(0,MIN((calculations!A1653-inputs!$B$8)*0.5,inputs!$C$3))+IF(AND(inputs!$B$23="YES",A1653&lt;=inputs!$B$25),inputs!$B$24,0)</f>
        <v>0</v>
      </c>
      <c r="C1653" s="15">
        <f>MAX(0,MIN(A1653-B1653,inputs!$C$4)*inputs!$B$3)</f>
        <v>7540.2000000000007</v>
      </c>
      <c r="D1653" s="16">
        <f>MAX(0,(MIN(A1653,inputs!$C$5)-(inputs!$C$4+B1653))*inputs!$B$4)</f>
        <v>34975.599999999999</v>
      </c>
      <c r="E1653" s="16">
        <f>MAX(0, (calculations!A1653-inputs!$C$5)*inputs!$B$5)</f>
        <v>17982</v>
      </c>
      <c r="F1653" s="19">
        <f>MAX(0,inputs!$B$13*(MIN(calculations!A1653,inputs!$C$14)-inputs!$C$13))+MAX(0,inputs!$B$14*(calculations!A1653-inputs!$C$14))</f>
        <v>7291.85</v>
      </c>
      <c r="G1653" s="22">
        <f>MAX(MIN((calculations!A1653-inputs!$B$21)/10000,100%),0) * inputs!$B$18</f>
        <v>2636.4</v>
      </c>
      <c r="H1653" s="22">
        <f>IF(AND(inputs!$B$35="YES", calculations!A1653&gt;=inputs!$B$36,calculations!A1653&lt;inputs!$B$37),inputs!$B$38*MIN(2,inputs!$B$17),0)</f>
        <v>0</v>
      </c>
      <c r="I1653" s="25">
        <f>MIN(inputs!$B$32,A1653)</f>
        <v>20000</v>
      </c>
      <c r="J1653" s="25">
        <f>inputs!$B$29*(1+inputs!$B$33)-MAX(0,inputs!$B$31*(I1653-inputs!$B$30))</f>
        <v>46486.999999999993</v>
      </c>
      <c r="K1653" s="26">
        <f t="shared" si="325"/>
        <v>20000</v>
      </c>
      <c r="L1653" s="25">
        <f>MAX(0,J1653*(1+inputs!$B$33)-MAX(0,inputs!$B$31*(K1653-inputs!$B$30)))</f>
        <v>47184.304999999986</v>
      </c>
      <c r="M1653" s="26">
        <f t="shared" si="326"/>
        <v>36122.222222222219</v>
      </c>
      <c r="N1653" s="25">
        <f>MAX(0,L1653*(1+inputs!$B$33)-MAX(0,inputs!$B$31*(M1653-inputs!$B$30)))</f>
        <v>46457.629574999977</v>
      </c>
      <c r="O1653" s="26">
        <f t="shared" si="327"/>
        <v>52244.444444444445</v>
      </c>
      <c r="P1653" s="25">
        <f>MAX(0,N1653*(1+inputs!$B$33)-MAX(0,inputs!$B$31*(O1653-inputs!$B$30)))</f>
        <v>44269.054018624971</v>
      </c>
      <c r="Q1653" s="26">
        <f t="shared" si="328"/>
        <v>68366.666666666657</v>
      </c>
      <c r="R1653" s="25">
        <f>MAX(0,P1653*(1+inputs!$B$33)-MAX(0,inputs!$B$31*(Q1653-inputs!$B$30)))</f>
        <v>40596.649828904337</v>
      </c>
      <c r="S1653" s="26">
        <f t="shared" si="329"/>
        <v>84488.888888888891</v>
      </c>
      <c r="T1653" s="25">
        <f>MAX(0,R1653*(1+inputs!$B$33)-MAX(0,inputs!$B$31*(S1653-inputs!$B$30)))</f>
        <v>35418.159576337894</v>
      </c>
      <c r="U1653" s="26">
        <f t="shared" si="330"/>
        <v>100611.11111111111</v>
      </c>
      <c r="V1653" s="25">
        <f>MAX(0,T1653*(1+inputs!$B$33)-MAX(0,inputs!$B$31*(U1653-inputs!$B$30)))</f>
        <v>28710.991969982959</v>
      </c>
      <c r="W1653" s="26">
        <f t="shared" si="331"/>
        <v>116733.33333333333</v>
      </c>
      <c r="X1653" s="25">
        <f>MAX(0,V1653*(1+inputs!$B$33)-MAX(0,inputs!$B$31*(W1653-inputs!$B$30)))</f>
        <v>20452.216849532702</v>
      </c>
      <c r="Y1653" s="26">
        <f t="shared" si="332"/>
        <v>132855.55555555556</v>
      </c>
      <c r="Z1653" s="25">
        <f>MAX(0,X1653*(1+inputs!$B$33)-MAX(0,inputs!$B$31*(Y1653-inputs!$B$30)))</f>
        <v>10618.560102275691</v>
      </c>
      <c r="AA1653" s="25">
        <f>MAX(0,Y1653*(1+inputs!$B$33)-MAX(0,inputs!$B$31*(Z1653-inputs!$B$30)))</f>
        <v>134848.38888888888</v>
      </c>
      <c r="AB1653" s="26">
        <f t="shared" si="333"/>
        <v>165100</v>
      </c>
      <c r="AC1653" s="25">
        <f>MAX(0,AA1653*(1+inputs!$B$33)-MAX(0,inputs!$B$31*(AB1653-inputs!$B$30)))</f>
        <v>123828.6747222222</v>
      </c>
      <c r="AD1653" s="26">
        <f>IF(inputs!$B$27="YES",MAX(0,inputs!$B$31*(AB1653-inputs!$B$30)),0)</f>
        <v>0</v>
      </c>
      <c r="AE1653" s="3">
        <f t="shared" si="334"/>
        <v>70426.05</v>
      </c>
      <c r="AF1653" s="1">
        <f t="shared" si="337"/>
        <v>0.47</v>
      </c>
      <c r="AG1653" s="8">
        <f t="shared" si="335"/>
        <v>94673.95</v>
      </c>
    </row>
    <row r="1654" spans="1:33" x14ac:dyDescent="0.2">
      <c r="A1654" s="11">
        <f t="shared" si="336"/>
        <v>165200</v>
      </c>
      <c r="B1654" s="15">
        <f>inputs!$C$3-MAX(0,MIN((calculations!A1654-inputs!$B$8)*0.5,inputs!$C$3))+IF(AND(inputs!$B$23="YES",A1654&lt;=inputs!$B$25),inputs!$B$24,0)</f>
        <v>0</v>
      </c>
      <c r="C1654" s="15">
        <f>MAX(0,MIN(A1654-B1654,inputs!$C$4)*inputs!$B$3)</f>
        <v>7540.2000000000007</v>
      </c>
      <c r="D1654" s="16">
        <f>MAX(0,(MIN(A1654,inputs!$C$5)-(inputs!$C$4+B1654))*inputs!$B$4)</f>
        <v>34975.599999999999</v>
      </c>
      <c r="E1654" s="16">
        <f>MAX(0, (calculations!A1654-inputs!$C$5)*inputs!$B$5)</f>
        <v>18027</v>
      </c>
      <c r="F1654" s="19">
        <f>MAX(0,inputs!$B$13*(MIN(calculations!A1654,inputs!$C$14)-inputs!$C$13))+MAX(0,inputs!$B$14*(calculations!A1654-inputs!$C$14))</f>
        <v>7293.85</v>
      </c>
      <c r="G1654" s="22">
        <f>MAX(MIN((calculations!A1654-inputs!$B$21)/10000,100%),0) * inputs!$B$18</f>
        <v>2636.4</v>
      </c>
      <c r="H1654" s="22">
        <f>IF(AND(inputs!$B$35="YES", calculations!A1654&gt;=inputs!$B$36,calculations!A1654&lt;inputs!$B$37),inputs!$B$38*MIN(2,inputs!$B$17),0)</f>
        <v>0</v>
      </c>
      <c r="I1654" s="25">
        <f>MIN(inputs!$B$32,A1654)</f>
        <v>20000</v>
      </c>
      <c r="J1654" s="25">
        <f>inputs!$B$29*(1+inputs!$B$33)-MAX(0,inputs!$B$31*(I1654-inputs!$B$30))</f>
        <v>46486.999999999993</v>
      </c>
      <c r="K1654" s="26">
        <f t="shared" si="325"/>
        <v>20000</v>
      </c>
      <c r="L1654" s="25">
        <f>MAX(0,J1654*(1+inputs!$B$33)-MAX(0,inputs!$B$31*(K1654-inputs!$B$30)))</f>
        <v>47184.304999999986</v>
      </c>
      <c r="M1654" s="26">
        <f t="shared" si="326"/>
        <v>36133.333333333336</v>
      </c>
      <c r="N1654" s="25">
        <f>MAX(0,L1654*(1+inputs!$B$33)-MAX(0,inputs!$B$31*(M1654-inputs!$B$30)))</f>
        <v>46456.629574999977</v>
      </c>
      <c r="O1654" s="26">
        <f t="shared" si="327"/>
        <v>52266.666666666672</v>
      </c>
      <c r="P1654" s="25">
        <f>MAX(0,N1654*(1+inputs!$B$33)-MAX(0,inputs!$B$31*(O1654-inputs!$B$30)))</f>
        <v>44266.039018624972</v>
      </c>
      <c r="Q1654" s="26">
        <f t="shared" si="328"/>
        <v>68400</v>
      </c>
      <c r="R1654" s="25">
        <f>MAX(0,P1654*(1+inputs!$B$33)-MAX(0,inputs!$B$31*(Q1654-inputs!$B$30)))</f>
        <v>40590.589603904336</v>
      </c>
      <c r="S1654" s="26">
        <f t="shared" si="329"/>
        <v>84533.333333333343</v>
      </c>
      <c r="T1654" s="25">
        <f>MAX(0,R1654*(1+inputs!$B$33)-MAX(0,inputs!$B$31*(S1654-inputs!$B$30)))</f>
        <v>35408.008447962893</v>
      </c>
      <c r="U1654" s="26">
        <f t="shared" si="330"/>
        <v>100666.66666666667</v>
      </c>
      <c r="V1654" s="25">
        <f>MAX(0,T1654*(1+inputs!$B$33)-MAX(0,inputs!$B$31*(U1654-inputs!$B$30)))</f>
        <v>28695.688574682332</v>
      </c>
      <c r="W1654" s="26">
        <f t="shared" si="331"/>
        <v>116800</v>
      </c>
      <c r="X1654" s="25">
        <f>MAX(0,V1654*(1+inputs!$B$33)-MAX(0,inputs!$B$31*(W1654-inputs!$B$30)))</f>
        <v>20430.683903302561</v>
      </c>
      <c r="Y1654" s="26">
        <f t="shared" si="332"/>
        <v>132933.33333333331</v>
      </c>
      <c r="Z1654" s="25">
        <f>MAX(0,X1654*(1+inputs!$B$33)-MAX(0,inputs!$B$31*(Y1654-inputs!$B$30)))</f>
        <v>10589.7041618521</v>
      </c>
      <c r="AA1654" s="25">
        <f>MAX(0,Y1654*(1+inputs!$B$33)-MAX(0,inputs!$B$31*(Z1654-inputs!$B$30)))</f>
        <v>134927.33333333331</v>
      </c>
      <c r="AB1654" s="26">
        <f t="shared" si="333"/>
        <v>165200</v>
      </c>
      <c r="AC1654" s="25">
        <f>MAX(0,AA1654*(1+inputs!$B$33)-MAX(0,inputs!$B$31*(AB1654-inputs!$B$30)))</f>
        <v>123899.80333333329</v>
      </c>
      <c r="AD1654" s="26">
        <f>IF(inputs!$B$27="YES",MAX(0,inputs!$B$31*(AB1654-inputs!$B$30)),0)</f>
        <v>0</v>
      </c>
      <c r="AE1654" s="3">
        <f t="shared" si="334"/>
        <v>70473.05</v>
      </c>
      <c r="AF1654" s="1">
        <f t="shared" si="337"/>
        <v>0.47</v>
      </c>
      <c r="AG1654" s="8">
        <f t="shared" si="335"/>
        <v>94726.95</v>
      </c>
    </row>
    <row r="1655" spans="1:33" x14ac:dyDescent="0.2">
      <c r="A1655" s="11">
        <f t="shared" si="336"/>
        <v>165300</v>
      </c>
      <c r="B1655" s="15">
        <f>inputs!$C$3-MAX(0,MIN((calculations!A1655-inputs!$B$8)*0.5,inputs!$C$3))+IF(AND(inputs!$B$23="YES",A1655&lt;=inputs!$B$25),inputs!$B$24,0)</f>
        <v>0</v>
      </c>
      <c r="C1655" s="15">
        <f>MAX(0,MIN(A1655-B1655,inputs!$C$4)*inputs!$B$3)</f>
        <v>7540.2000000000007</v>
      </c>
      <c r="D1655" s="16">
        <f>MAX(0,(MIN(A1655,inputs!$C$5)-(inputs!$C$4+B1655))*inputs!$B$4)</f>
        <v>34975.599999999999</v>
      </c>
      <c r="E1655" s="16">
        <f>MAX(0, (calculations!A1655-inputs!$C$5)*inputs!$B$5)</f>
        <v>18072</v>
      </c>
      <c r="F1655" s="19">
        <f>MAX(0,inputs!$B$13*(MIN(calculations!A1655,inputs!$C$14)-inputs!$C$13))+MAX(0,inputs!$B$14*(calculations!A1655-inputs!$C$14))</f>
        <v>7295.85</v>
      </c>
      <c r="G1655" s="22">
        <f>MAX(MIN((calculations!A1655-inputs!$B$21)/10000,100%),0) * inputs!$B$18</f>
        <v>2636.4</v>
      </c>
      <c r="H1655" s="22">
        <f>IF(AND(inputs!$B$35="YES", calculations!A1655&gt;=inputs!$B$36,calculations!A1655&lt;inputs!$B$37),inputs!$B$38*MIN(2,inputs!$B$17),0)</f>
        <v>0</v>
      </c>
      <c r="I1655" s="25">
        <f>MIN(inputs!$B$32,A1655)</f>
        <v>20000</v>
      </c>
      <c r="J1655" s="25">
        <f>inputs!$B$29*(1+inputs!$B$33)-MAX(0,inputs!$B$31*(I1655-inputs!$B$30))</f>
        <v>46486.999999999993</v>
      </c>
      <c r="K1655" s="26">
        <f t="shared" si="325"/>
        <v>20000</v>
      </c>
      <c r="L1655" s="25">
        <f>MAX(0,J1655*(1+inputs!$B$33)-MAX(0,inputs!$B$31*(K1655-inputs!$B$30)))</f>
        <v>47184.304999999986</v>
      </c>
      <c r="M1655" s="26">
        <f t="shared" si="326"/>
        <v>36144.444444444445</v>
      </c>
      <c r="N1655" s="25">
        <f>MAX(0,L1655*(1+inputs!$B$33)-MAX(0,inputs!$B$31*(M1655-inputs!$B$30)))</f>
        <v>46455.629574999977</v>
      </c>
      <c r="O1655" s="26">
        <f t="shared" si="327"/>
        <v>52288.888888888891</v>
      </c>
      <c r="P1655" s="25">
        <f>MAX(0,N1655*(1+inputs!$B$33)-MAX(0,inputs!$B$31*(O1655-inputs!$B$30)))</f>
        <v>44263.024018624972</v>
      </c>
      <c r="Q1655" s="26">
        <f t="shared" si="328"/>
        <v>68433.333333333343</v>
      </c>
      <c r="R1655" s="25">
        <f>MAX(0,P1655*(1+inputs!$B$33)-MAX(0,inputs!$B$31*(Q1655-inputs!$B$30)))</f>
        <v>40584.529378904343</v>
      </c>
      <c r="S1655" s="26">
        <f t="shared" si="329"/>
        <v>84577.777777777781</v>
      </c>
      <c r="T1655" s="25">
        <f>MAX(0,R1655*(1+inputs!$B$33)-MAX(0,inputs!$B$31*(S1655-inputs!$B$30)))</f>
        <v>35397.8573195879</v>
      </c>
      <c r="U1655" s="26">
        <f t="shared" si="330"/>
        <v>100722.22222222222</v>
      </c>
      <c r="V1655" s="25">
        <f>MAX(0,T1655*(1+inputs!$B$33)-MAX(0,inputs!$B$31*(U1655-inputs!$B$30)))</f>
        <v>28680.385179381719</v>
      </c>
      <c r="W1655" s="26">
        <f t="shared" si="331"/>
        <v>116866.66666666667</v>
      </c>
      <c r="X1655" s="25">
        <f>MAX(0,V1655*(1+inputs!$B$33)-MAX(0,inputs!$B$31*(W1655-inputs!$B$30)))</f>
        <v>20409.150957072445</v>
      </c>
      <c r="Y1655" s="26">
        <f t="shared" si="332"/>
        <v>133011.11111111112</v>
      </c>
      <c r="Z1655" s="25">
        <f>MAX(0,X1655*(1+inputs!$B$33)-MAX(0,inputs!$B$31*(Y1655-inputs!$B$30)))</f>
        <v>10560.84822142853</v>
      </c>
      <c r="AA1655" s="25">
        <f>MAX(0,Y1655*(1+inputs!$B$33)-MAX(0,inputs!$B$31*(Z1655-inputs!$B$30)))</f>
        <v>135006.27777777778</v>
      </c>
      <c r="AB1655" s="26">
        <f t="shared" si="333"/>
        <v>165300</v>
      </c>
      <c r="AC1655" s="25">
        <f>MAX(0,AA1655*(1+inputs!$B$33)-MAX(0,inputs!$B$31*(AB1655-inputs!$B$30)))</f>
        <v>123970.93194444443</v>
      </c>
      <c r="AD1655" s="26">
        <f>IF(inputs!$B$27="YES",MAX(0,inputs!$B$31*(AB1655-inputs!$B$30)),0)</f>
        <v>0</v>
      </c>
      <c r="AE1655" s="3">
        <f t="shared" si="334"/>
        <v>70520.05</v>
      </c>
      <c r="AF1655" s="1">
        <f t="shared" si="337"/>
        <v>0.47</v>
      </c>
      <c r="AG1655" s="8">
        <f t="shared" si="335"/>
        <v>94779.95</v>
      </c>
    </row>
    <row r="1656" spans="1:33" x14ac:dyDescent="0.2">
      <c r="A1656" s="11">
        <f t="shared" si="336"/>
        <v>165400</v>
      </c>
      <c r="B1656" s="15">
        <f>inputs!$C$3-MAX(0,MIN((calculations!A1656-inputs!$B$8)*0.5,inputs!$C$3))+IF(AND(inputs!$B$23="YES",A1656&lt;=inputs!$B$25),inputs!$B$24,0)</f>
        <v>0</v>
      </c>
      <c r="C1656" s="15">
        <f>MAX(0,MIN(A1656-B1656,inputs!$C$4)*inputs!$B$3)</f>
        <v>7540.2000000000007</v>
      </c>
      <c r="D1656" s="16">
        <f>MAX(0,(MIN(A1656,inputs!$C$5)-(inputs!$C$4+B1656))*inputs!$B$4)</f>
        <v>34975.599999999999</v>
      </c>
      <c r="E1656" s="16">
        <f>MAX(0, (calculations!A1656-inputs!$C$5)*inputs!$B$5)</f>
        <v>18117</v>
      </c>
      <c r="F1656" s="19">
        <f>MAX(0,inputs!$B$13*(MIN(calculations!A1656,inputs!$C$14)-inputs!$C$13))+MAX(0,inputs!$B$14*(calculations!A1656-inputs!$C$14))</f>
        <v>7297.85</v>
      </c>
      <c r="G1656" s="22">
        <f>MAX(MIN((calculations!A1656-inputs!$B$21)/10000,100%),0) * inputs!$B$18</f>
        <v>2636.4</v>
      </c>
      <c r="H1656" s="22">
        <f>IF(AND(inputs!$B$35="YES", calculations!A1656&gt;=inputs!$B$36,calculations!A1656&lt;inputs!$B$37),inputs!$B$38*MIN(2,inputs!$B$17),0)</f>
        <v>0</v>
      </c>
      <c r="I1656" s="25">
        <f>MIN(inputs!$B$32,A1656)</f>
        <v>20000</v>
      </c>
      <c r="J1656" s="25">
        <f>inputs!$B$29*(1+inputs!$B$33)-MAX(0,inputs!$B$31*(I1656-inputs!$B$30))</f>
        <v>46486.999999999993</v>
      </c>
      <c r="K1656" s="26">
        <f t="shared" si="325"/>
        <v>20000</v>
      </c>
      <c r="L1656" s="25">
        <f>MAX(0,J1656*(1+inputs!$B$33)-MAX(0,inputs!$B$31*(K1656-inputs!$B$30)))</f>
        <v>47184.304999999986</v>
      </c>
      <c r="M1656" s="26">
        <f t="shared" si="326"/>
        <v>36155.555555555555</v>
      </c>
      <c r="N1656" s="25">
        <f>MAX(0,L1656*(1+inputs!$B$33)-MAX(0,inputs!$B$31*(M1656-inputs!$B$30)))</f>
        <v>46454.629574999977</v>
      </c>
      <c r="O1656" s="26">
        <f t="shared" si="327"/>
        <v>52311.111111111109</v>
      </c>
      <c r="P1656" s="25">
        <f>MAX(0,N1656*(1+inputs!$B$33)-MAX(0,inputs!$B$31*(O1656-inputs!$B$30)))</f>
        <v>44260.009018624973</v>
      </c>
      <c r="Q1656" s="26">
        <f t="shared" si="328"/>
        <v>68466.666666666657</v>
      </c>
      <c r="R1656" s="25">
        <f>MAX(0,P1656*(1+inputs!$B$33)-MAX(0,inputs!$B$31*(Q1656-inputs!$B$30)))</f>
        <v>40578.469153904342</v>
      </c>
      <c r="S1656" s="26">
        <f t="shared" si="329"/>
        <v>84622.222222222219</v>
      </c>
      <c r="T1656" s="25">
        <f>MAX(0,R1656*(1+inputs!$B$33)-MAX(0,inputs!$B$31*(S1656-inputs!$B$30)))</f>
        <v>35387.706191212899</v>
      </c>
      <c r="U1656" s="26">
        <f t="shared" si="330"/>
        <v>100777.77777777778</v>
      </c>
      <c r="V1656" s="25">
        <f>MAX(0,T1656*(1+inputs!$B$33)-MAX(0,inputs!$B$31*(U1656-inputs!$B$30)))</f>
        <v>28665.081784081089</v>
      </c>
      <c r="W1656" s="26">
        <f t="shared" si="331"/>
        <v>116933.33333333333</v>
      </c>
      <c r="X1656" s="25">
        <f>MAX(0,V1656*(1+inputs!$B$33)-MAX(0,inputs!$B$31*(W1656-inputs!$B$30)))</f>
        <v>20387.618010842303</v>
      </c>
      <c r="Y1656" s="26">
        <f t="shared" si="332"/>
        <v>133088.88888888888</v>
      </c>
      <c r="Z1656" s="25">
        <f>MAX(0,X1656*(1+inputs!$B$33)-MAX(0,inputs!$B$31*(Y1656-inputs!$B$30)))</f>
        <v>10531.992281004936</v>
      </c>
      <c r="AA1656" s="25">
        <f>MAX(0,Y1656*(1+inputs!$B$33)-MAX(0,inputs!$B$31*(Z1656-inputs!$B$30)))</f>
        <v>135085.22222222219</v>
      </c>
      <c r="AB1656" s="26">
        <f t="shared" si="333"/>
        <v>165400</v>
      </c>
      <c r="AC1656" s="25">
        <f>MAX(0,AA1656*(1+inputs!$B$33)-MAX(0,inputs!$B$31*(AB1656-inputs!$B$30)))</f>
        <v>124042.06055555551</v>
      </c>
      <c r="AD1656" s="26">
        <f>IF(inputs!$B$27="YES",MAX(0,inputs!$B$31*(AB1656-inputs!$B$30)),0)</f>
        <v>0</v>
      </c>
      <c r="AE1656" s="3">
        <f t="shared" si="334"/>
        <v>70567.05</v>
      </c>
      <c r="AF1656" s="1">
        <f t="shared" si="337"/>
        <v>0.47</v>
      </c>
      <c r="AG1656" s="8">
        <f t="shared" si="335"/>
        <v>94832.95</v>
      </c>
    </row>
    <row r="1657" spans="1:33" x14ac:dyDescent="0.2">
      <c r="A1657" s="11">
        <f t="shared" si="336"/>
        <v>165500</v>
      </c>
      <c r="B1657" s="15">
        <f>inputs!$C$3-MAX(0,MIN((calculations!A1657-inputs!$B$8)*0.5,inputs!$C$3))+IF(AND(inputs!$B$23="YES",A1657&lt;=inputs!$B$25),inputs!$B$24,0)</f>
        <v>0</v>
      </c>
      <c r="C1657" s="15">
        <f>MAX(0,MIN(A1657-B1657,inputs!$C$4)*inputs!$B$3)</f>
        <v>7540.2000000000007</v>
      </c>
      <c r="D1657" s="16">
        <f>MAX(0,(MIN(A1657,inputs!$C$5)-(inputs!$C$4+B1657))*inputs!$B$4)</f>
        <v>34975.599999999999</v>
      </c>
      <c r="E1657" s="16">
        <f>MAX(0, (calculations!A1657-inputs!$C$5)*inputs!$B$5)</f>
        <v>18162</v>
      </c>
      <c r="F1657" s="19">
        <f>MAX(0,inputs!$B$13*(MIN(calculations!A1657,inputs!$C$14)-inputs!$C$13))+MAX(0,inputs!$B$14*(calculations!A1657-inputs!$C$14))</f>
        <v>7299.85</v>
      </c>
      <c r="G1657" s="22">
        <f>MAX(MIN((calculations!A1657-inputs!$B$21)/10000,100%),0) * inputs!$B$18</f>
        <v>2636.4</v>
      </c>
      <c r="H1657" s="22">
        <f>IF(AND(inputs!$B$35="YES", calculations!A1657&gt;=inputs!$B$36,calculations!A1657&lt;inputs!$B$37),inputs!$B$38*MIN(2,inputs!$B$17),0)</f>
        <v>0</v>
      </c>
      <c r="I1657" s="25">
        <f>MIN(inputs!$B$32,A1657)</f>
        <v>20000</v>
      </c>
      <c r="J1657" s="25">
        <f>inputs!$B$29*(1+inputs!$B$33)-MAX(0,inputs!$B$31*(I1657-inputs!$B$30))</f>
        <v>46486.999999999993</v>
      </c>
      <c r="K1657" s="26">
        <f t="shared" si="325"/>
        <v>20000</v>
      </c>
      <c r="L1657" s="25">
        <f>MAX(0,J1657*(1+inputs!$B$33)-MAX(0,inputs!$B$31*(K1657-inputs!$B$30)))</f>
        <v>47184.304999999986</v>
      </c>
      <c r="M1657" s="26">
        <f t="shared" si="326"/>
        <v>36166.666666666664</v>
      </c>
      <c r="N1657" s="25">
        <f>MAX(0,L1657*(1+inputs!$B$33)-MAX(0,inputs!$B$31*(M1657-inputs!$B$30)))</f>
        <v>46453.629574999977</v>
      </c>
      <c r="O1657" s="26">
        <f t="shared" si="327"/>
        <v>52333.333333333328</v>
      </c>
      <c r="P1657" s="25">
        <f>MAX(0,N1657*(1+inputs!$B$33)-MAX(0,inputs!$B$31*(O1657-inputs!$B$30)))</f>
        <v>44256.994018624973</v>
      </c>
      <c r="Q1657" s="26">
        <f t="shared" si="328"/>
        <v>68500</v>
      </c>
      <c r="R1657" s="25">
        <f>MAX(0,P1657*(1+inputs!$B$33)-MAX(0,inputs!$B$31*(Q1657-inputs!$B$30)))</f>
        <v>40572.40892890434</v>
      </c>
      <c r="S1657" s="26">
        <f t="shared" si="329"/>
        <v>84666.666666666657</v>
      </c>
      <c r="T1657" s="25">
        <f>MAX(0,R1657*(1+inputs!$B$33)-MAX(0,inputs!$B$31*(S1657-inputs!$B$30)))</f>
        <v>35377.555062837899</v>
      </c>
      <c r="U1657" s="26">
        <f t="shared" si="330"/>
        <v>100833.33333333333</v>
      </c>
      <c r="V1657" s="25">
        <f>MAX(0,T1657*(1+inputs!$B$33)-MAX(0,inputs!$B$31*(U1657-inputs!$B$30)))</f>
        <v>28649.778388780465</v>
      </c>
      <c r="W1657" s="26">
        <f t="shared" si="331"/>
        <v>117000</v>
      </c>
      <c r="X1657" s="25">
        <f>MAX(0,V1657*(1+inputs!$B$33)-MAX(0,inputs!$B$31*(W1657-inputs!$B$30)))</f>
        <v>20366.085064612169</v>
      </c>
      <c r="Y1657" s="26">
        <f t="shared" si="332"/>
        <v>133166.66666666669</v>
      </c>
      <c r="Z1657" s="25">
        <f>MAX(0,X1657*(1+inputs!$B$33)-MAX(0,inputs!$B$31*(Y1657-inputs!$B$30)))</f>
        <v>10503.136340581348</v>
      </c>
      <c r="AA1657" s="25">
        <f>MAX(0,Y1657*(1+inputs!$B$33)-MAX(0,inputs!$B$31*(Z1657-inputs!$B$30)))</f>
        <v>135164.16666666669</v>
      </c>
      <c r="AB1657" s="26">
        <f t="shared" si="333"/>
        <v>165500</v>
      </c>
      <c r="AC1657" s="25">
        <f>MAX(0,AA1657*(1+inputs!$B$33)-MAX(0,inputs!$B$31*(AB1657-inputs!$B$30)))</f>
        <v>124113.18916666668</v>
      </c>
      <c r="AD1657" s="26">
        <f>IF(inputs!$B$27="YES",MAX(0,inputs!$B$31*(AB1657-inputs!$B$30)),0)</f>
        <v>0</v>
      </c>
      <c r="AE1657" s="3">
        <f t="shared" si="334"/>
        <v>70614.05</v>
      </c>
      <c r="AF1657" s="1">
        <f t="shared" si="337"/>
        <v>0.47</v>
      </c>
      <c r="AG1657" s="8">
        <f t="shared" si="335"/>
        <v>94885.95</v>
      </c>
    </row>
    <row r="1658" spans="1:33" x14ac:dyDescent="0.2">
      <c r="A1658" s="11">
        <f t="shared" si="336"/>
        <v>165600</v>
      </c>
      <c r="B1658" s="15">
        <f>inputs!$C$3-MAX(0,MIN((calculations!A1658-inputs!$B$8)*0.5,inputs!$C$3))+IF(AND(inputs!$B$23="YES",A1658&lt;=inputs!$B$25),inputs!$B$24,0)</f>
        <v>0</v>
      </c>
      <c r="C1658" s="15">
        <f>MAX(0,MIN(A1658-B1658,inputs!$C$4)*inputs!$B$3)</f>
        <v>7540.2000000000007</v>
      </c>
      <c r="D1658" s="16">
        <f>MAX(0,(MIN(A1658,inputs!$C$5)-(inputs!$C$4+B1658))*inputs!$B$4)</f>
        <v>34975.599999999999</v>
      </c>
      <c r="E1658" s="16">
        <f>MAX(0, (calculations!A1658-inputs!$C$5)*inputs!$B$5)</f>
        <v>18207</v>
      </c>
      <c r="F1658" s="19">
        <f>MAX(0,inputs!$B$13*(MIN(calculations!A1658,inputs!$C$14)-inputs!$C$13))+MAX(0,inputs!$B$14*(calculations!A1658-inputs!$C$14))</f>
        <v>7301.85</v>
      </c>
      <c r="G1658" s="22">
        <f>MAX(MIN((calculations!A1658-inputs!$B$21)/10000,100%),0) * inputs!$B$18</f>
        <v>2636.4</v>
      </c>
      <c r="H1658" s="22">
        <f>IF(AND(inputs!$B$35="YES", calculations!A1658&gt;=inputs!$B$36,calculations!A1658&lt;inputs!$B$37),inputs!$B$38*MIN(2,inputs!$B$17),0)</f>
        <v>0</v>
      </c>
      <c r="I1658" s="25">
        <f>MIN(inputs!$B$32,A1658)</f>
        <v>20000</v>
      </c>
      <c r="J1658" s="25">
        <f>inputs!$B$29*(1+inputs!$B$33)-MAX(0,inputs!$B$31*(I1658-inputs!$B$30))</f>
        <v>46486.999999999993</v>
      </c>
      <c r="K1658" s="26">
        <f t="shared" si="325"/>
        <v>20000</v>
      </c>
      <c r="L1658" s="25">
        <f>MAX(0,J1658*(1+inputs!$B$33)-MAX(0,inputs!$B$31*(K1658-inputs!$B$30)))</f>
        <v>47184.304999999986</v>
      </c>
      <c r="M1658" s="26">
        <f t="shared" si="326"/>
        <v>36177.777777777781</v>
      </c>
      <c r="N1658" s="25">
        <f>MAX(0,L1658*(1+inputs!$B$33)-MAX(0,inputs!$B$31*(M1658-inputs!$B$30)))</f>
        <v>46452.629574999977</v>
      </c>
      <c r="O1658" s="26">
        <f t="shared" si="327"/>
        <v>52355.555555555555</v>
      </c>
      <c r="P1658" s="25">
        <f>MAX(0,N1658*(1+inputs!$B$33)-MAX(0,inputs!$B$31*(O1658-inputs!$B$30)))</f>
        <v>44253.979018624967</v>
      </c>
      <c r="Q1658" s="26">
        <f t="shared" si="328"/>
        <v>68533.333333333343</v>
      </c>
      <c r="R1658" s="25">
        <f>MAX(0,P1658*(1+inputs!$B$33)-MAX(0,inputs!$B$31*(Q1658-inputs!$B$30)))</f>
        <v>40566.348703904332</v>
      </c>
      <c r="S1658" s="26">
        <f t="shared" si="329"/>
        <v>84711.111111111109</v>
      </c>
      <c r="T1658" s="25">
        <f>MAX(0,R1658*(1+inputs!$B$33)-MAX(0,inputs!$B$31*(S1658-inputs!$B$30)))</f>
        <v>35367.403934462891</v>
      </c>
      <c r="U1658" s="26">
        <f t="shared" si="330"/>
        <v>100888.88888888889</v>
      </c>
      <c r="V1658" s="25">
        <f>MAX(0,T1658*(1+inputs!$B$33)-MAX(0,inputs!$B$31*(U1658-inputs!$B$30)))</f>
        <v>28634.474993479835</v>
      </c>
      <c r="W1658" s="26">
        <f t="shared" si="331"/>
        <v>117066.66666666667</v>
      </c>
      <c r="X1658" s="25">
        <f>MAX(0,V1658*(1+inputs!$B$33)-MAX(0,inputs!$B$31*(W1658-inputs!$B$30)))</f>
        <v>20344.552118382031</v>
      </c>
      <c r="Y1658" s="26">
        <f t="shared" si="332"/>
        <v>133244.44444444444</v>
      </c>
      <c r="Z1658" s="25">
        <f>MAX(0,X1658*(1+inputs!$B$33)-MAX(0,inputs!$B$31*(Y1658-inputs!$B$30)))</f>
        <v>10474.280400157761</v>
      </c>
      <c r="AA1658" s="25">
        <f>MAX(0,Y1658*(1+inputs!$B$33)-MAX(0,inputs!$B$31*(Z1658-inputs!$B$30)))</f>
        <v>135243.11111111109</v>
      </c>
      <c r="AB1658" s="26">
        <f t="shared" si="333"/>
        <v>165600</v>
      </c>
      <c r="AC1658" s="25">
        <f>MAX(0,AA1658*(1+inputs!$B$33)-MAX(0,inputs!$B$31*(AB1658-inputs!$B$30)))</f>
        <v>124184.31777777776</v>
      </c>
      <c r="AD1658" s="26">
        <f>IF(inputs!$B$27="YES",MAX(0,inputs!$B$31*(AB1658-inputs!$B$30)),0)</f>
        <v>0</v>
      </c>
      <c r="AE1658" s="3">
        <f t="shared" si="334"/>
        <v>70661.05</v>
      </c>
      <c r="AF1658" s="1">
        <f t="shared" si="337"/>
        <v>0.47</v>
      </c>
      <c r="AG1658" s="8">
        <f t="shared" si="335"/>
        <v>94938.95</v>
      </c>
    </row>
    <row r="1659" spans="1:33" x14ac:dyDescent="0.2">
      <c r="A1659" s="11">
        <f t="shared" si="336"/>
        <v>165700</v>
      </c>
      <c r="B1659" s="15">
        <f>inputs!$C$3-MAX(0,MIN((calculations!A1659-inputs!$B$8)*0.5,inputs!$C$3))+IF(AND(inputs!$B$23="YES",A1659&lt;=inputs!$B$25),inputs!$B$24,0)</f>
        <v>0</v>
      </c>
      <c r="C1659" s="15">
        <f>MAX(0,MIN(A1659-B1659,inputs!$C$4)*inputs!$B$3)</f>
        <v>7540.2000000000007</v>
      </c>
      <c r="D1659" s="16">
        <f>MAX(0,(MIN(A1659,inputs!$C$5)-(inputs!$C$4+B1659))*inputs!$B$4)</f>
        <v>34975.599999999999</v>
      </c>
      <c r="E1659" s="16">
        <f>MAX(0, (calculations!A1659-inputs!$C$5)*inputs!$B$5)</f>
        <v>18252</v>
      </c>
      <c r="F1659" s="19">
        <f>MAX(0,inputs!$B$13*(MIN(calculations!A1659,inputs!$C$14)-inputs!$C$13))+MAX(0,inputs!$B$14*(calculations!A1659-inputs!$C$14))</f>
        <v>7303.85</v>
      </c>
      <c r="G1659" s="22">
        <f>MAX(MIN((calculations!A1659-inputs!$B$21)/10000,100%),0) * inputs!$B$18</f>
        <v>2636.4</v>
      </c>
      <c r="H1659" s="22">
        <f>IF(AND(inputs!$B$35="YES", calculations!A1659&gt;=inputs!$B$36,calculations!A1659&lt;inputs!$B$37),inputs!$B$38*MIN(2,inputs!$B$17),0)</f>
        <v>0</v>
      </c>
      <c r="I1659" s="25">
        <f>MIN(inputs!$B$32,A1659)</f>
        <v>20000</v>
      </c>
      <c r="J1659" s="25">
        <f>inputs!$B$29*(1+inputs!$B$33)-MAX(0,inputs!$B$31*(I1659-inputs!$B$30))</f>
        <v>46486.999999999993</v>
      </c>
      <c r="K1659" s="26">
        <f t="shared" si="325"/>
        <v>20000</v>
      </c>
      <c r="L1659" s="25">
        <f>MAX(0,J1659*(1+inputs!$B$33)-MAX(0,inputs!$B$31*(K1659-inputs!$B$30)))</f>
        <v>47184.304999999986</v>
      </c>
      <c r="M1659" s="26">
        <f t="shared" si="326"/>
        <v>36188.888888888891</v>
      </c>
      <c r="N1659" s="25">
        <f>MAX(0,L1659*(1+inputs!$B$33)-MAX(0,inputs!$B$31*(M1659-inputs!$B$30)))</f>
        <v>46451.629574999977</v>
      </c>
      <c r="O1659" s="26">
        <f t="shared" si="327"/>
        <v>52377.777777777781</v>
      </c>
      <c r="P1659" s="25">
        <f>MAX(0,N1659*(1+inputs!$B$33)-MAX(0,inputs!$B$31*(O1659-inputs!$B$30)))</f>
        <v>44250.964018624967</v>
      </c>
      <c r="Q1659" s="26">
        <f t="shared" si="328"/>
        <v>68566.666666666657</v>
      </c>
      <c r="R1659" s="25">
        <f>MAX(0,P1659*(1+inputs!$B$33)-MAX(0,inputs!$B$31*(Q1659-inputs!$B$30)))</f>
        <v>40560.288478904346</v>
      </c>
      <c r="S1659" s="26">
        <f t="shared" si="329"/>
        <v>84755.555555555562</v>
      </c>
      <c r="T1659" s="25">
        <f>MAX(0,R1659*(1+inputs!$B$33)-MAX(0,inputs!$B$31*(S1659-inputs!$B$30)))</f>
        <v>35357.252806087905</v>
      </c>
      <c r="U1659" s="26">
        <f t="shared" si="330"/>
        <v>100944.44444444444</v>
      </c>
      <c r="V1659" s="25">
        <f>MAX(0,T1659*(1+inputs!$B$33)-MAX(0,inputs!$B$31*(U1659-inputs!$B$30)))</f>
        <v>28619.171598179219</v>
      </c>
      <c r="W1659" s="26">
        <f t="shared" si="331"/>
        <v>117133.33333333333</v>
      </c>
      <c r="X1659" s="25">
        <f>MAX(0,V1659*(1+inputs!$B$33)-MAX(0,inputs!$B$31*(W1659-inputs!$B$30)))</f>
        <v>20323.019172151904</v>
      </c>
      <c r="Y1659" s="26">
        <f t="shared" si="332"/>
        <v>133322.22222222222</v>
      </c>
      <c r="Z1659" s="25">
        <f>MAX(0,X1659*(1+inputs!$B$33)-MAX(0,inputs!$B$31*(Y1659-inputs!$B$30)))</f>
        <v>10445.424459734182</v>
      </c>
      <c r="AA1659" s="25">
        <f>MAX(0,Y1659*(1+inputs!$B$33)-MAX(0,inputs!$B$31*(Z1659-inputs!$B$30)))</f>
        <v>135322.05555555553</v>
      </c>
      <c r="AB1659" s="26">
        <f t="shared" si="333"/>
        <v>165700</v>
      </c>
      <c r="AC1659" s="25">
        <f>MAX(0,AA1659*(1+inputs!$B$33)-MAX(0,inputs!$B$31*(AB1659-inputs!$B$30)))</f>
        <v>124255.44638888884</v>
      </c>
      <c r="AD1659" s="26">
        <f>IF(inputs!$B$27="YES",MAX(0,inputs!$B$31*(AB1659-inputs!$B$30)),0)</f>
        <v>0</v>
      </c>
      <c r="AE1659" s="3">
        <f t="shared" si="334"/>
        <v>70708.05</v>
      </c>
      <c r="AF1659" s="1">
        <f t="shared" si="337"/>
        <v>0.47</v>
      </c>
      <c r="AG1659" s="8">
        <f t="shared" si="335"/>
        <v>94991.95</v>
      </c>
    </row>
    <row r="1660" spans="1:33" x14ac:dyDescent="0.2">
      <c r="A1660" s="11">
        <f t="shared" si="336"/>
        <v>165800</v>
      </c>
      <c r="B1660" s="15">
        <f>inputs!$C$3-MAX(0,MIN((calculations!A1660-inputs!$B$8)*0.5,inputs!$C$3))+IF(AND(inputs!$B$23="YES",A1660&lt;=inputs!$B$25),inputs!$B$24,0)</f>
        <v>0</v>
      </c>
      <c r="C1660" s="15">
        <f>MAX(0,MIN(A1660-B1660,inputs!$C$4)*inputs!$B$3)</f>
        <v>7540.2000000000007</v>
      </c>
      <c r="D1660" s="16">
        <f>MAX(0,(MIN(A1660,inputs!$C$5)-(inputs!$C$4+B1660))*inputs!$B$4)</f>
        <v>34975.599999999999</v>
      </c>
      <c r="E1660" s="16">
        <f>MAX(0, (calculations!A1660-inputs!$C$5)*inputs!$B$5)</f>
        <v>18297</v>
      </c>
      <c r="F1660" s="19">
        <f>MAX(0,inputs!$B$13*(MIN(calculations!A1660,inputs!$C$14)-inputs!$C$13))+MAX(0,inputs!$B$14*(calculations!A1660-inputs!$C$14))</f>
        <v>7305.85</v>
      </c>
      <c r="G1660" s="22">
        <f>MAX(MIN((calculations!A1660-inputs!$B$21)/10000,100%),0) * inputs!$B$18</f>
        <v>2636.4</v>
      </c>
      <c r="H1660" s="22">
        <f>IF(AND(inputs!$B$35="YES", calculations!A1660&gt;=inputs!$B$36,calculations!A1660&lt;inputs!$B$37),inputs!$B$38*MIN(2,inputs!$B$17),0)</f>
        <v>0</v>
      </c>
      <c r="I1660" s="25">
        <f>MIN(inputs!$B$32,A1660)</f>
        <v>20000</v>
      </c>
      <c r="J1660" s="25">
        <f>inputs!$B$29*(1+inputs!$B$33)-MAX(0,inputs!$B$31*(I1660-inputs!$B$30))</f>
        <v>46486.999999999993</v>
      </c>
      <c r="K1660" s="26">
        <f t="shared" si="325"/>
        <v>20000</v>
      </c>
      <c r="L1660" s="25">
        <f>MAX(0,J1660*(1+inputs!$B$33)-MAX(0,inputs!$B$31*(K1660-inputs!$B$30)))</f>
        <v>47184.304999999986</v>
      </c>
      <c r="M1660" s="26">
        <f t="shared" si="326"/>
        <v>36200</v>
      </c>
      <c r="N1660" s="25">
        <f>MAX(0,L1660*(1+inputs!$B$33)-MAX(0,inputs!$B$31*(M1660-inputs!$B$30)))</f>
        <v>46450.629574999977</v>
      </c>
      <c r="O1660" s="26">
        <f t="shared" si="327"/>
        <v>52400</v>
      </c>
      <c r="P1660" s="25">
        <f>MAX(0,N1660*(1+inputs!$B$33)-MAX(0,inputs!$B$31*(O1660-inputs!$B$30)))</f>
        <v>44247.949018624968</v>
      </c>
      <c r="Q1660" s="26">
        <f t="shared" si="328"/>
        <v>68600</v>
      </c>
      <c r="R1660" s="25">
        <f>MAX(0,P1660*(1+inputs!$B$33)-MAX(0,inputs!$B$31*(Q1660-inputs!$B$30)))</f>
        <v>40554.228253904337</v>
      </c>
      <c r="S1660" s="26">
        <f t="shared" si="329"/>
        <v>84800</v>
      </c>
      <c r="T1660" s="25">
        <f>MAX(0,R1660*(1+inputs!$B$33)-MAX(0,inputs!$B$31*(S1660-inputs!$B$30)))</f>
        <v>35347.101677712897</v>
      </c>
      <c r="U1660" s="26">
        <f t="shared" si="330"/>
        <v>101000</v>
      </c>
      <c r="V1660" s="25">
        <f>MAX(0,T1660*(1+inputs!$B$33)-MAX(0,inputs!$B$31*(U1660-inputs!$B$30)))</f>
        <v>28603.868202878588</v>
      </c>
      <c r="W1660" s="26">
        <f t="shared" si="331"/>
        <v>117200</v>
      </c>
      <c r="X1660" s="25">
        <f>MAX(0,V1660*(1+inputs!$B$33)-MAX(0,inputs!$B$31*(W1660-inputs!$B$30)))</f>
        <v>20301.486225921763</v>
      </c>
      <c r="Y1660" s="26">
        <f t="shared" si="332"/>
        <v>133400</v>
      </c>
      <c r="Z1660" s="25">
        <f>MAX(0,X1660*(1+inputs!$B$33)-MAX(0,inputs!$B$31*(Y1660-inputs!$B$30)))</f>
        <v>10416.568519310587</v>
      </c>
      <c r="AA1660" s="25">
        <f>MAX(0,Y1660*(1+inputs!$B$33)-MAX(0,inputs!$B$31*(Z1660-inputs!$B$30)))</f>
        <v>135401</v>
      </c>
      <c r="AB1660" s="26">
        <f t="shared" si="333"/>
        <v>165800</v>
      </c>
      <c r="AC1660" s="25">
        <f>MAX(0,AA1660*(1+inputs!$B$33)-MAX(0,inputs!$B$31*(AB1660-inputs!$B$30)))</f>
        <v>124326.57499999998</v>
      </c>
      <c r="AD1660" s="26">
        <f>IF(inputs!$B$27="YES",MAX(0,inputs!$B$31*(AB1660-inputs!$B$30)),0)</f>
        <v>0</v>
      </c>
      <c r="AE1660" s="3">
        <f t="shared" si="334"/>
        <v>70755.05</v>
      </c>
      <c r="AF1660" s="1">
        <f t="shared" si="337"/>
        <v>0.47</v>
      </c>
      <c r="AG1660" s="8">
        <f t="shared" si="335"/>
        <v>95044.95</v>
      </c>
    </row>
    <row r="1661" spans="1:33" x14ac:dyDescent="0.2">
      <c r="A1661" s="11">
        <f t="shared" si="336"/>
        <v>165900</v>
      </c>
      <c r="B1661" s="15">
        <f>inputs!$C$3-MAX(0,MIN((calculations!A1661-inputs!$B$8)*0.5,inputs!$C$3))+IF(AND(inputs!$B$23="YES",A1661&lt;=inputs!$B$25),inputs!$B$24,0)</f>
        <v>0</v>
      </c>
      <c r="C1661" s="15">
        <f>MAX(0,MIN(A1661-B1661,inputs!$C$4)*inputs!$B$3)</f>
        <v>7540.2000000000007</v>
      </c>
      <c r="D1661" s="16">
        <f>MAX(0,(MIN(A1661,inputs!$C$5)-(inputs!$C$4+B1661))*inputs!$B$4)</f>
        <v>34975.599999999999</v>
      </c>
      <c r="E1661" s="16">
        <f>MAX(0, (calculations!A1661-inputs!$C$5)*inputs!$B$5)</f>
        <v>18342</v>
      </c>
      <c r="F1661" s="19">
        <f>MAX(0,inputs!$B$13*(MIN(calculations!A1661,inputs!$C$14)-inputs!$C$13))+MAX(0,inputs!$B$14*(calculations!A1661-inputs!$C$14))</f>
        <v>7307.85</v>
      </c>
      <c r="G1661" s="22">
        <f>MAX(MIN((calculations!A1661-inputs!$B$21)/10000,100%),0) * inputs!$B$18</f>
        <v>2636.4</v>
      </c>
      <c r="H1661" s="22">
        <f>IF(AND(inputs!$B$35="YES", calculations!A1661&gt;=inputs!$B$36,calculations!A1661&lt;inputs!$B$37),inputs!$B$38*MIN(2,inputs!$B$17),0)</f>
        <v>0</v>
      </c>
      <c r="I1661" s="25">
        <f>MIN(inputs!$B$32,A1661)</f>
        <v>20000</v>
      </c>
      <c r="J1661" s="25">
        <f>inputs!$B$29*(1+inputs!$B$33)-MAX(0,inputs!$B$31*(I1661-inputs!$B$30))</f>
        <v>46486.999999999993</v>
      </c>
      <c r="K1661" s="26">
        <f t="shared" si="325"/>
        <v>20000</v>
      </c>
      <c r="L1661" s="25">
        <f>MAX(0,J1661*(1+inputs!$B$33)-MAX(0,inputs!$B$31*(K1661-inputs!$B$30)))</f>
        <v>47184.304999999986</v>
      </c>
      <c r="M1661" s="26">
        <f t="shared" si="326"/>
        <v>36211.111111111109</v>
      </c>
      <c r="N1661" s="25">
        <f>MAX(0,L1661*(1+inputs!$B$33)-MAX(0,inputs!$B$31*(M1661-inputs!$B$30)))</f>
        <v>46449.629574999977</v>
      </c>
      <c r="O1661" s="26">
        <f t="shared" si="327"/>
        <v>52422.222222222219</v>
      </c>
      <c r="P1661" s="25">
        <f>MAX(0,N1661*(1+inputs!$B$33)-MAX(0,inputs!$B$31*(O1661-inputs!$B$30)))</f>
        <v>44244.934018624968</v>
      </c>
      <c r="Q1661" s="26">
        <f t="shared" si="328"/>
        <v>68633.333333333343</v>
      </c>
      <c r="R1661" s="25">
        <f>MAX(0,P1661*(1+inputs!$B$33)-MAX(0,inputs!$B$31*(Q1661-inputs!$B$30)))</f>
        <v>40548.168028904336</v>
      </c>
      <c r="S1661" s="26">
        <f t="shared" si="329"/>
        <v>84844.444444444438</v>
      </c>
      <c r="T1661" s="25">
        <f>MAX(0,R1661*(1+inputs!$B$33)-MAX(0,inputs!$B$31*(S1661-inputs!$B$30)))</f>
        <v>35336.950549337897</v>
      </c>
      <c r="U1661" s="26">
        <f t="shared" si="330"/>
        <v>101055.55555555556</v>
      </c>
      <c r="V1661" s="25">
        <f>MAX(0,T1661*(1+inputs!$B$33)-MAX(0,inputs!$B$31*(U1661-inputs!$B$30)))</f>
        <v>28588.564807577961</v>
      </c>
      <c r="W1661" s="26">
        <f t="shared" si="331"/>
        <v>117266.66666666667</v>
      </c>
      <c r="X1661" s="25">
        <f>MAX(0,V1661*(1+inputs!$B$33)-MAX(0,inputs!$B$31*(W1661-inputs!$B$30)))</f>
        <v>20279.953279691625</v>
      </c>
      <c r="Y1661" s="26">
        <f t="shared" si="332"/>
        <v>133477.77777777778</v>
      </c>
      <c r="Z1661" s="25">
        <f>MAX(0,X1661*(1+inputs!$B$33)-MAX(0,inputs!$B$31*(Y1661-inputs!$B$30)))</f>
        <v>10387.712578886998</v>
      </c>
      <c r="AA1661" s="25">
        <f>MAX(0,Y1661*(1+inputs!$B$33)-MAX(0,inputs!$B$31*(Z1661-inputs!$B$30)))</f>
        <v>135479.94444444444</v>
      </c>
      <c r="AB1661" s="26">
        <f t="shared" si="333"/>
        <v>165900</v>
      </c>
      <c r="AC1661" s="25">
        <f>MAX(0,AA1661*(1+inputs!$B$33)-MAX(0,inputs!$B$31*(AB1661-inputs!$B$30)))</f>
        <v>124397.70361111109</v>
      </c>
      <c r="AD1661" s="26">
        <f>IF(inputs!$B$27="YES",MAX(0,inputs!$B$31*(AB1661-inputs!$B$30)),0)</f>
        <v>0</v>
      </c>
      <c r="AE1661" s="3">
        <f t="shared" si="334"/>
        <v>70802.05</v>
      </c>
      <c r="AF1661" s="1">
        <f t="shared" si="337"/>
        <v>0.47</v>
      </c>
      <c r="AG1661" s="8">
        <f t="shared" si="335"/>
        <v>95097.95</v>
      </c>
    </row>
    <row r="1662" spans="1:33" x14ac:dyDescent="0.2">
      <c r="A1662" s="11">
        <f t="shared" si="336"/>
        <v>166000</v>
      </c>
      <c r="B1662" s="15">
        <f>inputs!$C$3-MAX(0,MIN((calculations!A1662-inputs!$B$8)*0.5,inputs!$C$3))+IF(AND(inputs!$B$23="YES",A1662&lt;=inputs!$B$25),inputs!$B$24,0)</f>
        <v>0</v>
      </c>
      <c r="C1662" s="15">
        <f>MAX(0,MIN(A1662-B1662,inputs!$C$4)*inputs!$B$3)</f>
        <v>7540.2000000000007</v>
      </c>
      <c r="D1662" s="16">
        <f>MAX(0,(MIN(A1662,inputs!$C$5)-(inputs!$C$4+B1662))*inputs!$B$4)</f>
        <v>34975.599999999999</v>
      </c>
      <c r="E1662" s="16">
        <f>MAX(0, (calculations!A1662-inputs!$C$5)*inputs!$B$5)</f>
        <v>18387</v>
      </c>
      <c r="F1662" s="19">
        <f>MAX(0,inputs!$B$13*(MIN(calculations!A1662,inputs!$C$14)-inputs!$C$13))+MAX(0,inputs!$B$14*(calculations!A1662-inputs!$C$14))</f>
        <v>7309.85</v>
      </c>
      <c r="G1662" s="22">
        <f>MAX(MIN((calculations!A1662-inputs!$B$21)/10000,100%),0) * inputs!$B$18</f>
        <v>2636.4</v>
      </c>
      <c r="H1662" s="22">
        <f>IF(AND(inputs!$B$35="YES", calculations!A1662&gt;=inputs!$B$36,calculations!A1662&lt;inputs!$B$37),inputs!$B$38*MIN(2,inputs!$B$17),0)</f>
        <v>0</v>
      </c>
      <c r="I1662" s="25">
        <f>MIN(inputs!$B$32,A1662)</f>
        <v>20000</v>
      </c>
      <c r="J1662" s="25">
        <f>inputs!$B$29*(1+inputs!$B$33)-MAX(0,inputs!$B$31*(I1662-inputs!$B$30))</f>
        <v>46486.999999999993</v>
      </c>
      <c r="K1662" s="26">
        <f t="shared" si="325"/>
        <v>20000</v>
      </c>
      <c r="L1662" s="25">
        <f>MAX(0,J1662*(1+inputs!$B$33)-MAX(0,inputs!$B$31*(K1662-inputs!$B$30)))</f>
        <v>47184.304999999986</v>
      </c>
      <c r="M1662" s="26">
        <f t="shared" si="326"/>
        <v>36222.222222222219</v>
      </c>
      <c r="N1662" s="25">
        <f>MAX(0,L1662*(1+inputs!$B$33)-MAX(0,inputs!$B$31*(M1662-inputs!$B$30)))</f>
        <v>46448.629574999977</v>
      </c>
      <c r="O1662" s="26">
        <f t="shared" si="327"/>
        <v>52444.444444444445</v>
      </c>
      <c r="P1662" s="25">
        <f>MAX(0,N1662*(1+inputs!$B$33)-MAX(0,inputs!$B$31*(O1662-inputs!$B$30)))</f>
        <v>44241.919018624969</v>
      </c>
      <c r="Q1662" s="26">
        <f t="shared" si="328"/>
        <v>68666.666666666657</v>
      </c>
      <c r="R1662" s="25">
        <f>MAX(0,P1662*(1+inputs!$B$33)-MAX(0,inputs!$B$31*(Q1662-inputs!$B$30)))</f>
        <v>40542.107803904335</v>
      </c>
      <c r="S1662" s="26">
        <f t="shared" si="329"/>
        <v>84888.888888888891</v>
      </c>
      <c r="T1662" s="25">
        <f>MAX(0,R1662*(1+inputs!$B$33)-MAX(0,inputs!$B$31*(S1662-inputs!$B$30)))</f>
        <v>35326.799420962896</v>
      </c>
      <c r="U1662" s="26">
        <f t="shared" si="330"/>
        <v>101111.11111111111</v>
      </c>
      <c r="V1662" s="25">
        <f>MAX(0,T1662*(1+inputs!$B$33)-MAX(0,inputs!$B$31*(U1662-inputs!$B$30)))</f>
        <v>28573.261412277334</v>
      </c>
      <c r="W1662" s="26">
        <f t="shared" si="331"/>
        <v>117333.33333333333</v>
      </c>
      <c r="X1662" s="25">
        <f>MAX(0,V1662*(1+inputs!$B$33)-MAX(0,inputs!$B$31*(W1662-inputs!$B$30)))</f>
        <v>20258.420333461494</v>
      </c>
      <c r="Y1662" s="26">
        <f t="shared" si="332"/>
        <v>133555.55555555556</v>
      </c>
      <c r="Z1662" s="25">
        <f>MAX(0,X1662*(1+inputs!$B$33)-MAX(0,inputs!$B$31*(Y1662-inputs!$B$30)))</f>
        <v>10358.856638463412</v>
      </c>
      <c r="AA1662" s="25">
        <f>MAX(0,Y1662*(1+inputs!$B$33)-MAX(0,inputs!$B$31*(Z1662-inputs!$B$30)))</f>
        <v>135558.88888888888</v>
      </c>
      <c r="AB1662" s="26">
        <f t="shared" si="333"/>
        <v>166000</v>
      </c>
      <c r="AC1662" s="25">
        <f>MAX(0,AA1662*(1+inputs!$B$33)-MAX(0,inputs!$B$31*(AB1662-inputs!$B$30)))</f>
        <v>124468.83222222221</v>
      </c>
      <c r="AD1662" s="26">
        <f>IF(inputs!$B$27="YES",MAX(0,inputs!$B$31*(AB1662-inputs!$B$30)),0)</f>
        <v>0</v>
      </c>
      <c r="AE1662" s="3">
        <f t="shared" si="334"/>
        <v>70849.05</v>
      </c>
      <c r="AF1662" s="1">
        <f t="shared" si="337"/>
        <v>0.47</v>
      </c>
      <c r="AG1662" s="8">
        <f t="shared" si="335"/>
        <v>95150.95</v>
      </c>
    </row>
    <row r="1663" spans="1:33" x14ac:dyDescent="0.2">
      <c r="A1663" s="11">
        <f t="shared" si="336"/>
        <v>166100</v>
      </c>
      <c r="B1663" s="15">
        <f>inputs!$C$3-MAX(0,MIN((calculations!A1663-inputs!$B$8)*0.5,inputs!$C$3))+IF(AND(inputs!$B$23="YES",A1663&lt;=inputs!$B$25),inputs!$B$24,0)</f>
        <v>0</v>
      </c>
      <c r="C1663" s="15">
        <f>MAX(0,MIN(A1663-B1663,inputs!$C$4)*inputs!$B$3)</f>
        <v>7540.2000000000007</v>
      </c>
      <c r="D1663" s="16">
        <f>MAX(0,(MIN(A1663,inputs!$C$5)-(inputs!$C$4+B1663))*inputs!$B$4)</f>
        <v>34975.599999999999</v>
      </c>
      <c r="E1663" s="16">
        <f>MAX(0, (calculations!A1663-inputs!$C$5)*inputs!$B$5)</f>
        <v>18432</v>
      </c>
      <c r="F1663" s="19">
        <f>MAX(0,inputs!$B$13*(MIN(calculations!A1663,inputs!$C$14)-inputs!$C$13))+MAX(0,inputs!$B$14*(calculations!A1663-inputs!$C$14))</f>
        <v>7311.85</v>
      </c>
      <c r="G1663" s="22">
        <f>MAX(MIN((calculations!A1663-inputs!$B$21)/10000,100%),0) * inputs!$B$18</f>
        <v>2636.4</v>
      </c>
      <c r="H1663" s="22">
        <f>IF(AND(inputs!$B$35="YES", calculations!A1663&gt;=inputs!$B$36,calculations!A1663&lt;inputs!$B$37),inputs!$B$38*MIN(2,inputs!$B$17),0)</f>
        <v>0</v>
      </c>
      <c r="I1663" s="25">
        <f>MIN(inputs!$B$32,A1663)</f>
        <v>20000</v>
      </c>
      <c r="J1663" s="25">
        <f>inputs!$B$29*(1+inputs!$B$33)-MAX(0,inputs!$B$31*(I1663-inputs!$B$30))</f>
        <v>46486.999999999993</v>
      </c>
      <c r="K1663" s="26">
        <f t="shared" si="325"/>
        <v>20000</v>
      </c>
      <c r="L1663" s="25">
        <f>MAX(0,J1663*(1+inputs!$B$33)-MAX(0,inputs!$B$31*(K1663-inputs!$B$30)))</f>
        <v>47184.304999999986</v>
      </c>
      <c r="M1663" s="26">
        <f t="shared" si="326"/>
        <v>36233.333333333336</v>
      </c>
      <c r="N1663" s="25">
        <f>MAX(0,L1663*(1+inputs!$B$33)-MAX(0,inputs!$B$31*(M1663-inputs!$B$30)))</f>
        <v>46447.629574999977</v>
      </c>
      <c r="O1663" s="26">
        <f t="shared" si="327"/>
        <v>52466.666666666672</v>
      </c>
      <c r="P1663" s="25">
        <f>MAX(0,N1663*(1+inputs!$B$33)-MAX(0,inputs!$B$31*(O1663-inputs!$B$30)))</f>
        <v>44238.904018624969</v>
      </c>
      <c r="Q1663" s="26">
        <f t="shared" si="328"/>
        <v>68700</v>
      </c>
      <c r="R1663" s="25">
        <f>MAX(0,P1663*(1+inputs!$B$33)-MAX(0,inputs!$B$31*(Q1663-inputs!$B$30)))</f>
        <v>40536.047578904334</v>
      </c>
      <c r="S1663" s="26">
        <f t="shared" si="329"/>
        <v>84933.333333333343</v>
      </c>
      <c r="T1663" s="25">
        <f>MAX(0,R1663*(1+inputs!$B$33)-MAX(0,inputs!$B$31*(S1663-inputs!$B$30)))</f>
        <v>35316.648292587895</v>
      </c>
      <c r="U1663" s="26">
        <f t="shared" si="330"/>
        <v>101166.66666666667</v>
      </c>
      <c r="V1663" s="25">
        <f>MAX(0,T1663*(1+inputs!$B$33)-MAX(0,inputs!$B$31*(U1663-inputs!$B$30)))</f>
        <v>28557.958016976707</v>
      </c>
      <c r="W1663" s="26">
        <f t="shared" si="331"/>
        <v>117400</v>
      </c>
      <c r="X1663" s="25">
        <f>MAX(0,V1663*(1+inputs!$B$33)-MAX(0,inputs!$B$31*(W1663-inputs!$B$30)))</f>
        <v>20236.887387231356</v>
      </c>
      <c r="Y1663" s="26">
        <f t="shared" si="332"/>
        <v>133633.33333333331</v>
      </c>
      <c r="Z1663" s="25">
        <f>MAX(0,X1663*(1+inputs!$B$33)-MAX(0,inputs!$B$31*(Y1663-inputs!$B$30)))</f>
        <v>10330.000698039825</v>
      </c>
      <c r="AA1663" s="25">
        <f>MAX(0,Y1663*(1+inputs!$B$33)-MAX(0,inputs!$B$31*(Z1663-inputs!$B$30)))</f>
        <v>135637.83333333331</v>
      </c>
      <c r="AB1663" s="26">
        <f t="shared" si="333"/>
        <v>166100</v>
      </c>
      <c r="AC1663" s="25">
        <f>MAX(0,AA1663*(1+inputs!$B$33)-MAX(0,inputs!$B$31*(AB1663-inputs!$B$30)))</f>
        <v>124539.96083333329</v>
      </c>
      <c r="AD1663" s="26">
        <f>IF(inputs!$B$27="YES",MAX(0,inputs!$B$31*(AB1663-inputs!$B$30)),0)</f>
        <v>0</v>
      </c>
      <c r="AE1663" s="3">
        <f t="shared" si="334"/>
        <v>70896.05</v>
      </c>
      <c r="AF1663" s="1">
        <f t="shared" si="337"/>
        <v>0.47</v>
      </c>
      <c r="AG1663" s="8">
        <f t="shared" si="335"/>
        <v>95203.95</v>
      </c>
    </row>
    <row r="1664" spans="1:33" x14ac:dyDescent="0.2">
      <c r="A1664" s="11">
        <f t="shared" si="336"/>
        <v>166200</v>
      </c>
      <c r="B1664" s="15">
        <f>inputs!$C$3-MAX(0,MIN((calculations!A1664-inputs!$B$8)*0.5,inputs!$C$3))+IF(AND(inputs!$B$23="YES",A1664&lt;=inputs!$B$25),inputs!$B$24,0)</f>
        <v>0</v>
      </c>
      <c r="C1664" s="15">
        <f>MAX(0,MIN(A1664-B1664,inputs!$C$4)*inputs!$B$3)</f>
        <v>7540.2000000000007</v>
      </c>
      <c r="D1664" s="16">
        <f>MAX(0,(MIN(A1664,inputs!$C$5)-(inputs!$C$4+B1664))*inputs!$B$4)</f>
        <v>34975.599999999999</v>
      </c>
      <c r="E1664" s="16">
        <f>MAX(0, (calculations!A1664-inputs!$C$5)*inputs!$B$5)</f>
        <v>18477</v>
      </c>
      <c r="F1664" s="19">
        <f>MAX(0,inputs!$B$13*(MIN(calculations!A1664,inputs!$C$14)-inputs!$C$13))+MAX(0,inputs!$B$14*(calculations!A1664-inputs!$C$14))</f>
        <v>7313.85</v>
      </c>
      <c r="G1664" s="22">
        <f>MAX(MIN((calculations!A1664-inputs!$B$21)/10000,100%),0) * inputs!$B$18</f>
        <v>2636.4</v>
      </c>
      <c r="H1664" s="22">
        <f>IF(AND(inputs!$B$35="YES", calculations!A1664&gt;=inputs!$B$36,calculations!A1664&lt;inputs!$B$37),inputs!$B$38*MIN(2,inputs!$B$17),0)</f>
        <v>0</v>
      </c>
      <c r="I1664" s="25">
        <f>MIN(inputs!$B$32,A1664)</f>
        <v>20000</v>
      </c>
      <c r="J1664" s="25">
        <f>inputs!$B$29*(1+inputs!$B$33)-MAX(0,inputs!$B$31*(I1664-inputs!$B$30))</f>
        <v>46486.999999999993</v>
      </c>
      <c r="K1664" s="26">
        <f t="shared" si="325"/>
        <v>20000</v>
      </c>
      <c r="L1664" s="25">
        <f>MAX(0,J1664*(1+inputs!$B$33)-MAX(0,inputs!$B$31*(K1664-inputs!$B$30)))</f>
        <v>47184.304999999986</v>
      </c>
      <c r="M1664" s="26">
        <f t="shared" si="326"/>
        <v>36244.444444444445</v>
      </c>
      <c r="N1664" s="25">
        <f>MAX(0,L1664*(1+inputs!$B$33)-MAX(0,inputs!$B$31*(M1664-inputs!$B$30)))</f>
        <v>46446.629574999977</v>
      </c>
      <c r="O1664" s="26">
        <f t="shared" si="327"/>
        <v>52488.888888888891</v>
      </c>
      <c r="P1664" s="25">
        <f>MAX(0,N1664*(1+inputs!$B$33)-MAX(0,inputs!$B$31*(O1664-inputs!$B$30)))</f>
        <v>44235.88901862497</v>
      </c>
      <c r="Q1664" s="26">
        <f t="shared" si="328"/>
        <v>68733.333333333343</v>
      </c>
      <c r="R1664" s="25">
        <f>MAX(0,P1664*(1+inputs!$B$33)-MAX(0,inputs!$B$31*(Q1664-inputs!$B$30)))</f>
        <v>40529.98735390434</v>
      </c>
      <c r="S1664" s="26">
        <f t="shared" si="329"/>
        <v>84977.777777777781</v>
      </c>
      <c r="T1664" s="25">
        <f>MAX(0,R1664*(1+inputs!$B$33)-MAX(0,inputs!$B$31*(S1664-inputs!$B$30)))</f>
        <v>35306.497164212902</v>
      </c>
      <c r="U1664" s="26">
        <f t="shared" si="330"/>
        <v>101222.22222222222</v>
      </c>
      <c r="V1664" s="25">
        <f>MAX(0,T1664*(1+inputs!$B$33)-MAX(0,inputs!$B$31*(U1664-inputs!$B$30)))</f>
        <v>28542.654621676094</v>
      </c>
      <c r="W1664" s="26">
        <f t="shared" si="331"/>
        <v>117466.66666666667</v>
      </c>
      <c r="X1664" s="25">
        <f>MAX(0,V1664*(1+inputs!$B$33)-MAX(0,inputs!$B$31*(W1664-inputs!$B$30)))</f>
        <v>20215.354441001233</v>
      </c>
      <c r="Y1664" s="26">
        <f t="shared" si="332"/>
        <v>133711.11111111112</v>
      </c>
      <c r="Z1664" s="25">
        <f>MAX(0,X1664*(1+inputs!$B$33)-MAX(0,inputs!$B$31*(Y1664-inputs!$B$30)))</f>
        <v>10301.144757616248</v>
      </c>
      <c r="AA1664" s="25">
        <f>MAX(0,Y1664*(1+inputs!$B$33)-MAX(0,inputs!$B$31*(Z1664-inputs!$B$30)))</f>
        <v>135716.77777777778</v>
      </c>
      <c r="AB1664" s="26">
        <f t="shared" si="333"/>
        <v>166200</v>
      </c>
      <c r="AC1664" s="25">
        <f>MAX(0,AA1664*(1+inputs!$B$33)-MAX(0,inputs!$B$31*(AB1664-inputs!$B$30)))</f>
        <v>124611.08944444443</v>
      </c>
      <c r="AD1664" s="26">
        <f>IF(inputs!$B$27="YES",MAX(0,inputs!$B$31*(AB1664-inputs!$B$30)),0)</f>
        <v>0</v>
      </c>
      <c r="AE1664" s="3">
        <f t="shared" si="334"/>
        <v>70943.05</v>
      </c>
      <c r="AF1664" s="1">
        <f t="shared" si="337"/>
        <v>0.47</v>
      </c>
      <c r="AG1664" s="8">
        <f t="shared" si="335"/>
        <v>95256.95</v>
      </c>
    </row>
    <row r="1665" spans="1:33" x14ac:dyDescent="0.2">
      <c r="A1665" s="11">
        <f t="shared" si="336"/>
        <v>166300</v>
      </c>
      <c r="B1665" s="15">
        <f>inputs!$C$3-MAX(0,MIN((calculations!A1665-inputs!$B$8)*0.5,inputs!$C$3))+IF(AND(inputs!$B$23="YES",A1665&lt;=inputs!$B$25),inputs!$B$24,0)</f>
        <v>0</v>
      </c>
      <c r="C1665" s="15">
        <f>MAX(0,MIN(A1665-B1665,inputs!$C$4)*inputs!$B$3)</f>
        <v>7540.2000000000007</v>
      </c>
      <c r="D1665" s="16">
        <f>MAX(0,(MIN(A1665,inputs!$C$5)-(inputs!$C$4+B1665))*inputs!$B$4)</f>
        <v>34975.599999999999</v>
      </c>
      <c r="E1665" s="16">
        <f>MAX(0, (calculations!A1665-inputs!$C$5)*inputs!$B$5)</f>
        <v>18522</v>
      </c>
      <c r="F1665" s="19">
        <f>MAX(0,inputs!$B$13*(MIN(calculations!A1665,inputs!$C$14)-inputs!$C$13))+MAX(0,inputs!$B$14*(calculations!A1665-inputs!$C$14))</f>
        <v>7315.85</v>
      </c>
      <c r="G1665" s="22">
        <f>MAX(MIN((calculations!A1665-inputs!$B$21)/10000,100%),0) * inputs!$B$18</f>
        <v>2636.4</v>
      </c>
      <c r="H1665" s="22">
        <f>IF(AND(inputs!$B$35="YES", calculations!A1665&gt;=inputs!$B$36,calculations!A1665&lt;inputs!$B$37),inputs!$B$38*MIN(2,inputs!$B$17),0)</f>
        <v>0</v>
      </c>
      <c r="I1665" s="25">
        <f>MIN(inputs!$B$32,A1665)</f>
        <v>20000</v>
      </c>
      <c r="J1665" s="25">
        <f>inputs!$B$29*(1+inputs!$B$33)-MAX(0,inputs!$B$31*(I1665-inputs!$B$30))</f>
        <v>46486.999999999993</v>
      </c>
      <c r="K1665" s="26">
        <f t="shared" si="325"/>
        <v>20000</v>
      </c>
      <c r="L1665" s="25">
        <f>MAX(0,J1665*(1+inputs!$B$33)-MAX(0,inputs!$B$31*(K1665-inputs!$B$30)))</f>
        <v>47184.304999999986</v>
      </c>
      <c r="M1665" s="26">
        <f t="shared" si="326"/>
        <v>36255.555555555555</v>
      </c>
      <c r="N1665" s="25">
        <f>MAX(0,L1665*(1+inputs!$B$33)-MAX(0,inputs!$B$31*(M1665-inputs!$B$30)))</f>
        <v>46445.629574999977</v>
      </c>
      <c r="O1665" s="26">
        <f t="shared" si="327"/>
        <v>52511.111111111109</v>
      </c>
      <c r="P1665" s="25">
        <f>MAX(0,N1665*(1+inputs!$B$33)-MAX(0,inputs!$B$31*(O1665-inputs!$B$30)))</f>
        <v>44232.874018624971</v>
      </c>
      <c r="Q1665" s="26">
        <f t="shared" si="328"/>
        <v>68766.666666666657</v>
      </c>
      <c r="R1665" s="25">
        <f>MAX(0,P1665*(1+inputs!$B$33)-MAX(0,inputs!$B$31*(Q1665-inputs!$B$30)))</f>
        <v>40523.927128904339</v>
      </c>
      <c r="S1665" s="26">
        <f t="shared" si="329"/>
        <v>85022.222222222219</v>
      </c>
      <c r="T1665" s="25">
        <f>MAX(0,R1665*(1+inputs!$B$33)-MAX(0,inputs!$B$31*(S1665-inputs!$B$30)))</f>
        <v>35296.346035837894</v>
      </c>
      <c r="U1665" s="26">
        <f t="shared" si="330"/>
        <v>101277.77777777778</v>
      </c>
      <c r="V1665" s="25">
        <f>MAX(0,T1665*(1+inputs!$B$33)-MAX(0,inputs!$B$31*(U1665-inputs!$B$30)))</f>
        <v>28527.351226375464</v>
      </c>
      <c r="W1665" s="26">
        <f t="shared" si="331"/>
        <v>117533.33333333333</v>
      </c>
      <c r="X1665" s="25">
        <f>MAX(0,V1665*(1+inputs!$B$33)-MAX(0,inputs!$B$31*(W1665-inputs!$B$30)))</f>
        <v>20193.821494771095</v>
      </c>
      <c r="Y1665" s="26">
        <f t="shared" si="332"/>
        <v>133788.88888888888</v>
      </c>
      <c r="Z1665" s="25">
        <f>MAX(0,X1665*(1+inputs!$B$33)-MAX(0,inputs!$B$31*(Y1665-inputs!$B$30)))</f>
        <v>10272.288817192661</v>
      </c>
      <c r="AA1665" s="25">
        <f>MAX(0,Y1665*(1+inputs!$B$33)-MAX(0,inputs!$B$31*(Z1665-inputs!$B$30)))</f>
        <v>135795.72222222219</v>
      </c>
      <c r="AB1665" s="26">
        <f t="shared" si="333"/>
        <v>166300</v>
      </c>
      <c r="AC1665" s="25">
        <f>MAX(0,AA1665*(1+inputs!$B$33)-MAX(0,inputs!$B$31*(AB1665-inputs!$B$30)))</f>
        <v>124682.21805555551</v>
      </c>
      <c r="AD1665" s="26">
        <f>IF(inputs!$B$27="YES",MAX(0,inputs!$B$31*(AB1665-inputs!$B$30)),0)</f>
        <v>0</v>
      </c>
      <c r="AE1665" s="3">
        <f t="shared" si="334"/>
        <v>70990.05</v>
      </c>
      <c r="AF1665" s="1">
        <f t="shared" si="337"/>
        <v>0.47</v>
      </c>
      <c r="AG1665" s="8">
        <f t="shared" si="335"/>
        <v>95309.95</v>
      </c>
    </row>
    <row r="1666" spans="1:33" x14ac:dyDescent="0.2">
      <c r="A1666" s="11">
        <f t="shared" si="336"/>
        <v>166400</v>
      </c>
      <c r="B1666" s="15">
        <f>inputs!$C$3-MAX(0,MIN((calculations!A1666-inputs!$B$8)*0.5,inputs!$C$3))+IF(AND(inputs!$B$23="YES",A1666&lt;=inputs!$B$25),inputs!$B$24,0)</f>
        <v>0</v>
      </c>
      <c r="C1666" s="15">
        <f>MAX(0,MIN(A1666-B1666,inputs!$C$4)*inputs!$B$3)</f>
        <v>7540.2000000000007</v>
      </c>
      <c r="D1666" s="16">
        <f>MAX(0,(MIN(A1666,inputs!$C$5)-(inputs!$C$4+B1666))*inputs!$B$4)</f>
        <v>34975.599999999999</v>
      </c>
      <c r="E1666" s="16">
        <f>MAX(0, (calculations!A1666-inputs!$C$5)*inputs!$B$5)</f>
        <v>18567</v>
      </c>
      <c r="F1666" s="19">
        <f>MAX(0,inputs!$B$13*(MIN(calculations!A1666,inputs!$C$14)-inputs!$C$13))+MAX(0,inputs!$B$14*(calculations!A1666-inputs!$C$14))</f>
        <v>7317.85</v>
      </c>
      <c r="G1666" s="22">
        <f>MAX(MIN((calculations!A1666-inputs!$B$21)/10000,100%),0) * inputs!$B$18</f>
        <v>2636.4</v>
      </c>
      <c r="H1666" s="22">
        <f>IF(AND(inputs!$B$35="YES", calculations!A1666&gt;=inputs!$B$36,calculations!A1666&lt;inputs!$B$37),inputs!$B$38*MIN(2,inputs!$B$17),0)</f>
        <v>0</v>
      </c>
      <c r="I1666" s="25">
        <f>MIN(inputs!$B$32,A1666)</f>
        <v>20000</v>
      </c>
      <c r="J1666" s="25">
        <f>inputs!$B$29*(1+inputs!$B$33)-MAX(0,inputs!$B$31*(I1666-inputs!$B$30))</f>
        <v>46486.999999999993</v>
      </c>
      <c r="K1666" s="26">
        <f t="shared" ref="K1666:K1729" si="338">$I1666+(INT(COLUMN(K$1)/2) - 5) * ($A1666-$I1666)/9</f>
        <v>20000</v>
      </c>
      <c r="L1666" s="25">
        <f>MAX(0,J1666*(1+inputs!$B$33)-MAX(0,inputs!$B$31*(K1666-inputs!$B$30)))</f>
        <v>47184.304999999986</v>
      </c>
      <c r="M1666" s="26">
        <f t="shared" ref="M1666:M1729" si="339">$I1666+(INT(COLUMN(M$1)/2) - 5) * ($A1666-$I1666)/9</f>
        <v>36266.666666666664</v>
      </c>
      <c r="N1666" s="25">
        <f>MAX(0,L1666*(1+inputs!$B$33)-MAX(0,inputs!$B$31*(M1666-inputs!$B$30)))</f>
        <v>46444.629574999977</v>
      </c>
      <c r="O1666" s="26">
        <f t="shared" ref="O1666:O1729" si="340">$I1666+(INT(COLUMN(O$1)/2) - 5) * ($A1666-$I1666)/9</f>
        <v>52533.333333333328</v>
      </c>
      <c r="P1666" s="25">
        <f>MAX(0,N1666*(1+inputs!$B$33)-MAX(0,inputs!$B$31*(O1666-inputs!$B$30)))</f>
        <v>44229.859018624971</v>
      </c>
      <c r="Q1666" s="26">
        <f t="shared" ref="Q1666:Q1729" si="341">$I1666+(INT(COLUMN(Q$1)/2) - 5) * ($A1666-$I1666)/9</f>
        <v>68800</v>
      </c>
      <c r="R1666" s="25">
        <f>MAX(0,P1666*(1+inputs!$B$33)-MAX(0,inputs!$B$31*(Q1666-inputs!$B$30)))</f>
        <v>40517.866903904338</v>
      </c>
      <c r="S1666" s="26">
        <f t="shared" ref="S1666:S1729" si="342">$I1666+(INT(COLUMN(S$1)/2) - 5) * ($A1666-$I1666)/9</f>
        <v>85066.666666666657</v>
      </c>
      <c r="T1666" s="25">
        <f>MAX(0,R1666*(1+inputs!$B$33)-MAX(0,inputs!$B$31*(S1666-inputs!$B$30)))</f>
        <v>35286.194907462894</v>
      </c>
      <c r="U1666" s="26">
        <f t="shared" ref="U1666:U1729" si="343">$I1666+(INT(COLUMN(U$1)/2) - 5) * ($A1666-$I1666)/9</f>
        <v>101333.33333333333</v>
      </c>
      <c r="V1666" s="25">
        <f>MAX(0,T1666*(1+inputs!$B$33)-MAX(0,inputs!$B$31*(U1666-inputs!$B$30)))</f>
        <v>28512.047831074833</v>
      </c>
      <c r="W1666" s="26">
        <f t="shared" ref="W1666:W1729" si="344">$I1666+(INT(COLUMN(W$1)/2) - 5) * ($A1666-$I1666)/9</f>
        <v>117600</v>
      </c>
      <c r="X1666" s="25">
        <f>MAX(0,V1666*(1+inputs!$B$33)-MAX(0,inputs!$B$31*(W1666-inputs!$B$30)))</f>
        <v>20172.28854854095</v>
      </c>
      <c r="Y1666" s="26">
        <f t="shared" ref="Y1666:Y1729" si="345">$I1666+(INT(COLUMN(Y$1)/2) - 5) * ($A1666-$I1666)/9</f>
        <v>133866.66666666669</v>
      </c>
      <c r="Z1666" s="25">
        <f>MAX(0,X1666*(1+inputs!$B$33)-MAX(0,inputs!$B$31*(Y1666-inputs!$B$30)))</f>
        <v>10243.432876769062</v>
      </c>
      <c r="AA1666" s="25">
        <f>MAX(0,Y1666*(1+inputs!$B$33)-MAX(0,inputs!$B$31*(Z1666-inputs!$B$30)))</f>
        <v>135874.66666666669</v>
      </c>
      <c r="AB1666" s="26">
        <f t="shared" ref="AB1666:AB1729" si="346">$I1666+(INT(COLUMN(AB$1)/2) - 5) * ($A1666-$I1666)/9</f>
        <v>166400</v>
      </c>
      <c r="AC1666" s="25">
        <f>MAX(0,AA1666*(1+inputs!$B$33)-MAX(0,inputs!$B$31*(AB1666-inputs!$B$30)))</f>
        <v>124753.34666666668</v>
      </c>
      <c r="AD1666" s="26">
        <f>IF(inputs!$B$27="YES",MAX(0,inputs!$B$31*(AB1666-inputs!$B$30)),0)</f>
        <v>0</v>
      </c>
      <c r="AE1666" s="3">
        <f t="shared" ref="AE1666:AE1729" si="347">SUM(C1666:G1666)+AD1666-H1666</f>
        <v>71037.05</v>
      </c>
      <c r="AF1666" s="1">
        <f t="shared" si="337"/>
        <v>0.47</v>
      </c>
      <c r="AG1666" s="8">
        <f t="shared" ref="AG1666:AG1729" si="348">A1666-AE1666</f>
        <v>95362.95</v>
      </c>
    </row>
    <row r="1667" spans="1:33" x14ac:dyDescent="0.2">
      <c r="A1667" s="11">
        <f t="shared" ref="A1667:A1730" si="349">(ROW(A1667)-2)*100</f>
        <v>166500</v>
      </c>
      <c r="B1667" s="15">
        <f>inputs!$C$3-MAX(0,MIN((calculations!A1667-inputs!$B$8)*0.5,inputs!$C$3))+IF(AND(inputs!$B$23="YES",A1667&lt;=inputs!$B$25),inputs!$B$24,0)</f>
        <v>0</v>
      </c>
      <c r="C1667" s="15">
        <f>MAX(0,MIN(A1667-B1667,inputs!$C$4)*inputs!$B$3)</f>
        <v>7540.2000000000007</v>
      </c>
      <c r="D1667" s="16">
        <f>MAX(0,(MIN(A1667,inputs!$C$5)-(inputs!$C$4+B1667))*inputs!$B$4)</f>
        <v>34975.599999999999</v>
      </c>
      <c r="E1667" s="16">
        <f>MAX(0, (calculations!A1667-inputs!$C$5)*inputs!$B$5)</f>
        <v>18612</v>
      </c>
      <c r="F1667" s="19">
        <f>MAX(0,inputs!$B$13*(MIN(calculations!A1667,inputs!$C$14)-inputs!$C$13))+MAX(0,inputs!$B$14*(calculations!A1667-inputs!$C$14))</f>
        <v>7319.85</v>
      </c>
      <c r="G1667" s="22">
        <f>MAX(MIN((calculations!A1667-inputs!$B$21)/10000,100%),0) * inputs!$B$18</f>
        <v>2636.4</v>
      </c>
      <c r="H1667" s="22">
        <f>IF(AND(inputs!$B$35="YES", calculations!A1667&gt;=inputs!$B$36,calculations!A1667&lt;inputs!$B$37),inputs!$B$38*MIN(2,inputs!$B$17),0)</f>
        <v>0</v>
      </c>
      <c r="I1667" s="25">
        <f>MIN(inputs!$B$32,A1667)</f>
        <v>20000</v>
      </c>
      <c r="J1667" s="25">
        <f>inputs!$B$29*(1+inputs!$B$33)-MAX(0,inputs!$B$31*(I1667-inputs!$B$30))</f>
        <v>46486.999999999993</v>
      </c>
      <c r="K1667" s="26">
        <f t="shared" si="338"/>
        <v>20000</v>
      </c>
      <c r="L1667" s="25">
        <f>MAX(0,J1667*(1+inputs!$B$33)-MAX(0,inputs!$B$31*(K1667-inputs!$B$30)))</f>
        <v>47184.304999999986</v>
      </c>
      <c r="M1667" s="26">
        <f t="shared" si="339"/>
        <v>36277.777777777781</v>
      </c>
      <c r="N1667" s="25">
        <f>MAX(0,L1667*(1+inputs!$B$33)-MAX(0,inputs!$B$31*(M1667-inputs!$B$30)))</f>
        <v>46443.629574999977</v>
      </c>
      <c r="O1667" s="26">
        <f t="shared" si="340"/>
        <v>52555.555555555555</v>
      </c>
      <c r="P1667" s="25">
        <f>MAX(0,N1667*(1+inputs!$B$33)-MAX(0,inputs!$B$31*(O1667-inputs!$B$30)))</f>
        <v>44226.844018624972</v>
      </c>
      <c r="Q1667" s="26">
        <f t="shared" si="341"/>
        <v>68833.333333333343</v>
      </c>
      <c r="R1667" s="25">
        <f>MAX(0,P1667*(1+inputs!$B$33)-MAX(0,inputs!$B$31*(Q1667-inputs!$B$30)))</f>
        <v>40511.806678904337</v>
      </c>
      <c r="S1667" s="26">
        <f t="shared" si="342"/>
        <v>85111.111111111109</v>
      </c>
      <c r="T1667" s="25">
        <f>MAX(0,R1667*(1+inputs!$B$33)-MAX(0,inputs!$B$31*(S1667-inputs!$B$30)))</f>
        <v>35276.043779087893</v>
      </c>
      <c r="U1667" s="26">
        <f t="shared" si="343"/>
        <v>101388.88888888889</v>
      </c>
      <c r="V1667" s="25">
        <f>MAX(0,T1667*(1+inputs!$B$33)-MAX(0,inputs!$B$31*(U1667-inputs!$B$30)))</f>
        <v>28496.74443577421</v>
      </c>
      <c r="W1667" s="26">
        <f t="shared" si="344"/>
        <v>117666.66666666667</v>
      </c>
      <c r="X1667" s="25">
        <f>MAX(0,V1667*(1+inputs!$B$33)-MAX(0,inputs!$B$31*(W1667-inputs!$B$30)))</f>
        <v>20150.755602310819</v>
      </c>
      <c r="Y1667" s="26">
        <f t="shared" si="345"/>
        <v>133944.44444444444</v>
      </c>
      <c r="Z1667" s="25">
        <f>MAX(0,X1667*(1+inputs!$B$33)-MAX(0,inputs!$B$31*(Y1667-inputs!$B$30)))</f>
        <v>10214.576936345482</v>
      </c>
      <c r="AA1667" s="25">
        <f>MAX(0,Y1667*(1+inputs!$B$33)-MAX(0,inputs!$B$31*(Z1667-inputs!$B$30)))</f>
        <v>135953.61111111109</v>
      </c>
      <c r="AB1667" s="26">
        <f t="shared" si="346"/>
        <v>166500</v>
      </c>
      <c r="AC1667" s="25">
        <f>MAX(0,AA1667*(1+inputs!$B$33)-MAX(0,inputs!$B$31*(AB1667-inputs!$B$30)))</f>
        <v>124824.47527777773</v>
      </c>
      <c r="AD1667" s="26">
        <f>IF(inputs!$B$27="YES",MAX(0,inputs!$B$31*(AB1667-inputs!$B$30)),0)</f>
        <v>0</v>
      </c>
      <c r="AE1667" s="3">
        <f t="shared" si="347"/>
        <v>71084.05</v>
      </c>
      <c r="AF1667" s="1">
        <f t="shared" ref="AF1667:AF1730" si="350">(AE1668-AE1667)/100</f>
        <v>0.47</v>
      </c>
      <c r="AG1667" s="8">
        <f t="shared" si="348"/>
        <v>95415.95</v>
      </c>
    </row>
    <row r="1668" spans="1:33" x14ac:dyDescent="0.2">
      <c r="A1668" s="11">
        <f t="shared" si="349"/>
        <v>166600</v>
      </c>
      <c r="B1668" s="15">
        <f>inputs!$C$3-MAX(0,MIN((calculations!A1668-inputs!$B$8)*0.5,inputs!$C$3))+IF(AND(inputs!$B$23="YES",A1668&lt;=inputs!$B$25),inputs!$B$24,0)</f>
        <v>0</v>
      </c>
      <c r="C1668" s="15">
        <f>MAX(0,MIN(A1668-B1668,inputs!$C$4)*inputs!$B$3)</f>
        <v>7540.2000000000007</v>
      </c>
      <c r="D1668" s="16">
        <f>MAX(0,(MIN(A1668,inputs!$C$5)-(inputs!$C$4+B1668))*inputs!$B$4)</f>
        <v>34975.599999999999</v>
      </c>
      <c r="E1668" s="16">
        <f>MAX(0, (calculations!A1668-inputs!$C$5)*inputs!$B$5)</f>
        <v>18657</v>
      </c>
      <c r="F1668" s="19">
        <f>MAX(0,inputs!$B$13*(MIN(calculations!A1668,inputs!$C$14)-inputs!$C$13))+MAX(0,inputs!$B$14*(calculations!A1668-inputs!$C$14))</f>
        <v>7321.85</v>
      </c>
      <c r="G1668" s="22">
        <f>MAX(MIN((calculations!A1668-inputs!$B$21)/10000,100%),0) * inputs!$B$18</f>
        <v>2636.4</v>
      </c>
      <c r="H1668" s="22">
        <f>IF(AND(inputs!$B$35="YES", calculations!A1668&gt;=inputs!$B$36,calculations!A1668&lt;inputs!$B$37),inputs!$B$38*MIN(2,inputs!$B$17),0)</f>
        <v>0</v>
      </c>
      <c r="I1668" s="25">
        <f>MIN(inputs!$B$32,A1668)</f>
        <v>20000</v>
      </c>
      <c r="J1668" s="25">
        <f>inputs!$B$29*(1+inputs!$B$33)-MAX(0,inputs!$B$31*(I1668-inputs!$B$30))</f>
        <v>46486.999999999993</v>
      </c>
      <c r="K1668" s="26">
        <f t="shared" si="338"/>
        <v>20000</v>
      </c>
      <c r="L1668" s="25">
        <f>MAX(0,J1668*(1+inputs!$B$33)-MAX(0,inputs!$B$31*(K1668-inputs!$B$30)))</f>
        <v>47184.304999999986</v>
      </c>
      <c r="M1668" s="26">
        <f t="shared" si="339"/>
        <v>36288.888888888891</v>
      </c>
      <c r="N1668" s="25">
        <f>MAX(0,L1668*(1+inputs!$B$33)-MAX(0,inputs!$B$31*(M1668-inputs!$B$30)))</f>
        <v>46442.629574999977</v>
      </c>
      <c r="O1668" s="26">
        <f t="shared" si="340"/>
        <v>52577.777777777781</v>
      </c>
      <c r="P1668" s="25">
        <f>MAX(0,N1668*(1+inputs!$B$33)-MAX(0,inputs!$B$31*(O1668-inputs!$B$30)))</f>
        <v>44223.829018624972</v>
      </c>
      <c r="Q1668" s="26">
        <f t="shared" si="341"/>
        <v>68866.666666666657</v>
      </c>
      <c r="R1668" s="25">
        <f>MAX(0,P1668*(1+inputs!$B$33)-MAX(0,inputs!$B$31*(Q1668-inputs!$B$30)))</f>
        <v>40505.746453904343</v>
      </c>
      <c r="S1668" s="26">
        <f t="shared" si="342"/>
        <v>85155.555555555562</v>
      </c>
      <c r="T1668" s="25">
        <f>MAX(0,R1668*(1+inputs!$B$33)-MAX(0,inputs!$B$31*(S1668-inputs!$B$30)))</f>
        <v>35265.8926507129</v>
      </c>
      <c r="U1668" s="26">
        <f t="shared" si="343"/>
        <v>101444.44444444444</v>
      </c>
      <c r="V1668" s="25">
        <f>MAX(0,T1668*(1+inputs!$B$33)-MAX(0,inputs!$B$31*(U1668-inputs!$B$30)))</f>
        <v>28481.441040473594</v>
      </c>
      <c r="W1668" s="26">
        <f t="shared" si="344"/>
        <v>117733.33333333333</v>
      </c>
      <c r="X1668" s="25">
        <f>MAX(0,V1668*(1+inputs!$B$33)-MAX(0,inputs!$B$31*(W1668-inputs!$B$30)))</f>
        <v>20129.222656080696</v>
      </c>
      <c r="Y1668" s="26">
        <f t="shared" si="345"/>
        <v>134022.22222222222</v>
      </c>
      <c r="Z1668" s="25">
        <f>MAX(0,X1668*(1+inputs!$B$33)-MAX(0,inputs!$B$31*(Y1668-inputs!$B$30)))</f>
        <v>10185.720995921907</v>
      </c>
      <c r="AA1668" s="25">
        <f>MAX(0,Y1668*(1+inputs!$B$33)-MAX(0,inputs!$B$31*(Z1668-inputs!$B$30)))</f>
        <v>136032.55555555553</v>
      </c>
      <c r="AB1668" s="26">
        <f t="shared" si="346"/>
        <v>166600</v>
      </c>
      <c r="AC1668" s="25">
        <f>MAX(0,AA1668*(1+inputs!$B$33)-MAX(0,inputs!$B$31*(AB1668-inputs!$B$30)))</f>
        <v>124895.60388888884</v>
      </c>
      <c r="AD1668" s="26">
        <f>IF(inputs!$B$27="YES",MAX(0,inputs!$B$31*(AB1668-inputs!$B$30)),0)</f>
        <v>0</v>
      </c>
      <c r="AE1668" s="3">
        <f t="shared" si="347"/>
        <v>71131.05</v>
      </c>
      <c r="AF1668" s="1">
        <f t="shared" si="350"/>
        <v>0.47</v>
      </c>
      <c r="AG1668" s="8">
        <f t="shared" si="348"/>
        <v>95468.95</v>
      </c>
    </row>
    <row r="1669" spans="1:33" x14ac:dyDescent="0.2">
      <c r="A1669" s="11">
        <f t="shared" si="349"/>
        <v>166700</v>
      </c>
      <c r="B1669" s="15">
        <f>inputs!$C$3-MAX(0,MIN((calculations!A1669-inputs!$B$8)*0.5,inputs!$C$3))+IF(AND(inputs!$B$23="YES",A1669&lt;=inputs!$B$25),inputs!$B$24,0)</f>
        <v>0</v>
      </c>
      <c r="C1669" s="15">
        <f>MAX(0,MIN(A1669-B1669,inputs!$C$4)*inputs!$B$3)</f>
        <v>7540.2000000000007</v>
      </c>
      <c r="D1669" s="16">
        <f>MAX(0,(MIN(A1669,inputs!$C$5)-(inputs!$C$4+B1669))*inputs!$B$4)</f>
        <v>34975.599999999999</v>
      </c>
      <c r="E1669" s="16">
        <f>MAX(0, (calculations!A1669-inputs!$C$5)*inputs!$B$5)</f>
        <v>18702</v>
      </c>
      <c r="F1669" s="19">
        <f>MAX(0,inputs!$B$13*(MIN(calculations!A1669,inputs!$C$14)-inputs!$C$13))+MAX(0,inputs!$B$14*(calculations!A1669-inputs!$C$14))</f>
        <v>7323.85</v>
      </c>
      <c r="G1669" s="22">
        <f>MAX(MIN((calculations!A1669-inputs!$B$21)/10000,100%),0) * inputs!$B$18</f>
        <v>2636.4</v>
      </c>
      <c r="H1669" s="22">
        <f>IF(AND(inputs!$B$35="YES", calculations!A1669&gt;=inputs!$B$36,calculations!A1669&lt;inputs!$B$37),inputs!$B$38*MIN(2,inputs!$B$17),0)</f>
        <v>0</v>
      </c>
      <c r="I1669" s="25">
        <f>MIN(inputs!$B$32,A1669)</f>
        <v>20000</v>
      </c>
      <c r="J1669" s="25">
        <f>inputs!$B$29*(1+inputs!$B$33)-MAX(0,inputs!$B$31*(I1669-inputs!$B$30))</f>
        <v>46486.999999999993</v>
      </c>
      <c r="K1669" s="26">
        <f t="shared" si="338"/>
        <v>20000</v>
      </c>
      <c r="L1669" s="25">
        <f>MAX(0,J1669*(1+inputs!$B$33)-MAX(0,inputs!$B$31*(K1669-inputs!$B$30)))</f>
        <v>47184.304999999986</v>
      </c>
      <c r="M1669" s="26">
        <f t="shared" si="339"/>
        <v>36300</v>
      </c>
      <c r="N1669" s="25">
        <f>MAX(0,L1669*(1+inputs!$B$33)-MAX(0,inputs!$B$31*(M1669-inputs!$B$30)))</f>
        <v>46441.629574999977</v>
      </c>
      <c r="O1669" s="26">
        <f t="shared" si="340"/>
        <v>52600</v>
      </c>
      <c r="P1669" s="25">
        <f>MAX(0,N1669*(1+inputs!$B$33)-MAX(0,inputs!$B$31*(O1669-inputs!$B$30)))</f>
        <v>44220.814018624973</v>
      </c>
      <c r="Q1669" s="26">
        <f t="shared" si="341"/>
        <v>68900</v>
      </c>
      <c r="R1669" s="25">
        <f>MAX(0,P1669*(1+inputs!$B$33)-MAX(0,inputs!$B$31*(Q1669-inputs!$B$30)))</f>
        <v>40499.686228904342</v>
      </c>
      <c r="S1669" s="26">
        <f t="shared" si="342"/>
        <v>85200</v>
      </c>
      <c r="T1669" s="25">
        <f>MAX(0,R1669*(1+inputs!$B$33)-MAX(0,inputs!$B$31*(S1669-inputs!$B$30)))</f>
        <v>35255.741522337899</v>
      </c>
      <c r="U1669" s="26">
        <f t="shared" si="343"/>
        <v>101500</v>
      </c>
      <c r="V1669" s="25">
        <f>MAX(0,T1669*(1+inputs!$B$33)-MAX(0,inputs!$B$31*(U1669-inputs!$B$30)))</f>
        <v>28466.137645172963</v>
      </c>
      <c r="W1669" s="26">
        <f t="shared" si="344"/>
        <v>117800</v>
      </c>
      <c r="X1669" s="25">
        <f>MAX(0,V1669*(1+inputs!$B$33)-MAX(0,inputs!$B$31*(W1669-inputs!$B$30)))</f>
        <v>20107.689709850551</v>
      </c>
      <c r="Y1669" s="26">
        <f t="shared" si="345"/>
        <v>134100</v>
      </c>
      <c r="Z1669" s="25">
        <f>MAX(0,X1669*(1+inputs!$B$33)-MAX(0,inputs!$B$31*(Y1669-inputs!$B$30)))</f>
        <v>10156.865055498305</v>
      </c>
      <c r="AA1669" s="25">
        <f>MAX(0,Y1669*(1+inputs!$B$33)-MAX(0,inputs!$B$31*(Z1669-inputs!$B$30)))</f>
        <v>136111.5</v>
      </c>
      <c r="AB1669" s="26">
        <f t="shared" si="346"/>
        <v>166700</v>
      </c>
      <c r="AC1669" s="25">
        <f>MAX(0,AA1669*(1+inputs!$B$33)-MAX(0,inputs!$B$31*(AB1669-inputs!$B$30)))</f>
        <v>124966.73249999998</v>
      </c>
      <c r="AD1669" s="26">
        <f>IF(inputs!$B$27="YES",MAX(0,inputs!$B$31*(AB1669-inputs!$B$30)),0)</f>
        <v>0</v>
      </c>
      <c r="AE1669" s="3">
        <f t="shared" si="347"/>
        <v>71178.05</v>
      </c>
      <c r="AF1669" s="1">
        <f t="shared" si="350"/>
        <v>0.47</v>
      </c>
      <c r="AG1669" s="8">
        <f t="shared" si="348"/>
        <v>95521.95</v>
      </c>
    </row>
    <row r="1670" spans="1:33" x14ac:dyDescent="0.2">
      <c r="A1670" s="11">
        <f t="shared" si="349"/>
        <v>166800</v>
      </c>
      <c r="B1670" s="15">
        <f>inputs!$C$3-MAX(0,MIN((calculations!A1670-inputs!$B$8)*0.5,inputs!$C$3))+IF(AND(inputs!$B$23="YES",A1670&lt;=inputs!$B$25),inputs!$B$24,0)</f>
        <v>0</v>
      </c>
      <c r="C1670" s="15">
        <f>MAX(0,MIN(A1670-B1670,inputs!$C$4)*inputs!$B$3)</f>
        <v>7540.2000000000007</v>
      </c>
      <c r="D1670" s="16">
        <f>MAX(0,(MIN(A1670,inputs!$C$5)-(inputs!$C$4+B1670))*inputs!$B$4)</f>
        <v>34975.599999999999</v>
      </c>
      <c r="E1670" s="16">
        <f>MAX(0, (calculations!A1670-inputs!$C$5)*inputs!$B$5)</f>
        <v>18747</v>
      </c>
      <c r="F1670" s="19">
        <f>MAX(0,inputs!$B$13*(MIN(calculations!A1670,inputs!$C$14)-inputs!$C$13))+MAX(0,inputs!$B$14*(calculations!A1670-inputs!$C$14))</f>
        <v>7325.85</v>
      </c>
      <c r="G1670" s="22">
        <f>MAX(MIN((calculations!A1670-inputs!$B$21)/10000,100%),0) * inputs!$B$18</f>
        <v>2636.4</v>
      </c>
      <c r="H1670" s="22">
        <f>IF(AND(inputs!$B$35="YES", calculations!A1670&gt;=inputs!$B$36,calculations!A1670&lt;inputs!$B$37),inputs!$B$38*MIN(2,inputs!$B$17),0)</f>
        <v>0</v>
      </c>
      <c r="I1670" s="25">
        <f>MIN(inputs!$B$32,A1670)</f>
        <v>20000</v>
      </c>
      <c r="J1670" s="25">
        <f>inputs!$B$29*(1+inputs!$B$33)-MAX(0,inputs!$B$31*(I1670-inputs!$B$30))</f>
        <v>46486.999999999993</v>
      </c>
      <c r="K1670" s="26">
        <f t="shared" si="338"/>
        <v>20000</v>
      </c>
      <c r="L1670" s="25">
        <f>MAX(0,J1670*(1+inputs!$B$33)-MAX(0,inputs!$B$31*(K1670-inputs!$B$30)))</f>
        <v>47184.304999999986</v>
      </c>
      <c r="M1670" s="26">
        <f t="shared" si="339"/>
        <v>36311.111111111109</v>
      </c>
      <c r="N1670" s="25">
        <f>MAX(0,L1670*(1+inputs!$B$33)-MAX(0,inputs!$B$31*(M1670-inputs!$B$30)))</f>
        <v>46440.629574999977</v>
      </c>
      <c r="O1670" s="26">
        <f t="shared" si="340"/>
        <v>52622.222222222219</v>
      </c>
      <c r="P1670" s="25">
        <f>MAX(0,N1670*(1+inputs!$B$33)-MAX(0,inputs!$B$31*(O1670-inputs!$B$30)))</f>
        <v>44217.799018624974</v>
      </c>
      <c r="Q1670" s="26">
        <f t="shared" si="341"/>
        <v>68933.333333333343</v>
      </c>
      <c r="R1670" s="25">
        <f>MAX(0,P1670*(1+inputs!$B$33)-MAX(0,inputs!$B$31*(Q1670-inputs!$B$30)))</f>
        <v>40493.626003904341</v>
      </c>
      <c r="S1670" s="26">
        <f t="shared" si="342"/>
        <v>85244.444444444438</v>
      </c>
      <c r="T1670" s="25">
        <f>MAX(0,R1670*(1+inputs!$B$33)-MAX(0,inputs!$B$31*(S1670-inputs!$B$30)))</f>
        <v>35245.590393962899</v>
      </c>
      <c r="U1670" s="26">
        <f t="shared" si="343"/>
        <v>101555.55555555556</v>
      </c>
      <c r="V1670" s="25">
        <f>MAX(0,T1670*(1+inputs!$B$33)-MAX(0,inputs!$B$31*(U1670-inputs!$B$30)))</f>
        <v>28450.834249872336</v>
      </c>
      <c r="W1670" s="26">
        <f t="shared" si="344"/>
        <v>117866.66666666667</v>
      </c>
      <c r="X1670" s="25">
        <f>MAX(0,V1670*(1+inputs!$B$33)-MAX(0,inputs!$B$31*(W1670-inputs!$B$30)))</f>
        <v>20086.15676362042</v>
      </c>
      <c r="Y1670" s="26">
        <f t="shared" si="345"/>
        <v>134177.77777777778</v>
      </c>
      <c r="Z1670" s="25">
        <f>MAX(0,X1670*(1+inputs!$B$33)-MAX(0,inputs!$B$31*(Y1670-inputs!$B$30)))</f>
        <v>10128.009115074723</v>
      </c>
      <c r="AA1670" s="25">
        <f>MAX(0,Y1670*(1+inputs!$B$33)-MAX(0,inputs!$B$31*(Z1670-inputs!$B$30)))</f>
        <v>136190.44444444444</v>
      </c>
      <c r="AB1670" s="26">
        <f t="shared" si="346"/>
        <v>166800</v>
      </c>
      <c r="AC1670" s="25">
        <f>MAX(0,AA1670*(1+inputs!$B$33)-MAX(0,inputs!$B$31*(AB1670-inputs!$B$30)))</f>
        <v>125037.86111111109</v>
      </c>
      <c r="AD1670" s="26">
        <f>IF(inputs!$B$27="YES",MAX(0,inputs!$B$31*(AB1670-inputs!$B$30)),0)</f>
        <v>0</v>
      </c>
      <c r="AE1670" s="3">
        <f t="shared" si="347"/>
        <v>71225.05</v>
      </c>
      <c r="AF1670" s="1">
        <f t="shared" si="350"/>
        <v>0.47</v>
      </c>
      <c r="AG1670" s="8">
        <f t="shared" si="348"/>
        <v>95574.95</v>
      </c>
    </row>
    <row r="1671" spans="1:33" x14ac:dyDescent="0.2">
      <c r="A1671" s="11">
        <f t="shared" si="349"/>
        <v>166900</v>
      </c>
      <c r="B1671" s="15">
        <f>inputs!$C$3-MAX(0,MIN((calculations!A1671-inputs!$B$8)*0.5,inputs!$C$3))+IF(AND(inputs!$B$23="YES",A1671&lt;=inputs!$B$25),inputs!$B$24,0)</f>
        <v>0</v>
      </c>
      <c r="C1671" s="15">
        <f>MAX(0,MIN(A1671-B1671,inputs!$C$4)*inputs!$B$3)</f>
        <v>7540.2000000000007</v>
      </c>
      <c r="D1671" s="16">
        <f>MAX(0,(MIN(A1671,inputs!$C$5)-(inputs!$C$4+B1671))*inputs!$B$4)</f>
        <v>34975.599999999999</v>
      </c>
      <c r="E1671" s="16">
        <f>MAX(0, (calculations!A1671-inputs!$C$5)*inputs!$B$5)</f>
        <v>18792</v>
      </c>
      <c r="F1671" s="19">
        <f>MAX(0,inputs!$B$13*(MIN(calculations!A1671,inputs!$C$14)-inputs!$C$13))+MAX(0,inputs!$B$14*(calculations!A1671-inputs!$C$14))</f>
        <v>7327.85</v>
      </c>
      <c r="G1671" s="22">
        <f>MAX(MIN((calculations!A1671-inputs!$B$21)/10000,100%),0) * inputs!$B$18</f>
        <v>2636.4</v>
      </c>
      <c r="H1671" s="22">
        <f>IF(AND(inputs!$B$35="YES", calculations!A1671&gt;=inputs!$B$36,calculations!A1671&lt;inputs!$B$37),inputs!$B$38*MIN(2,inputs!$B$17),0)</f>
        <v>0</v>
      </c>
      <c r="I1671" s="25">
        <f>MIN(inputs!$B$32,A1671)</f>
        <v>20000</v>
      </c>
      <c r="J1671" s="25">
        <f>inputs!$B$29*(1+inputs!$B$33)-MAX(0,inputs!$B$31*(I1671-inputs!$B$30))</f>
        <v>46486.999999999993</v>
      </c>
      <c r="K1671" s="26">
        <f t="shared" si="338"/>
        <v>20000</v>
      </c>
      <c r="L1671" s="25">
        <f>MAX(0,J1671*(1+inputs!$B$33)-MAX(0,inputs!$B$31*(K1671-inputs!$B$30)))</f>
        <v>47184.304999999986</v>
      </c>
      <c r="M1671" s="26">
        <f t="shared" si="339"/>
        <v>36322.222222222219</v>
      </c>
      <c r="N1671" s="25">
        <f>MAX(0,L1671*(1+inputs!$B$33)-MAX(0,inputs!$B$31*(M1671-inputs!$B$30)))</f>
        <v>46439.629574999977</v>
      </c>
      <c r="O1671" s="26">
        <f t="shared" si="340"/>
        <v>52644.444444444445</v>
      </c>
      <c r="P1671" s="25">
        <f>MAX(0,N1671*(1+inputs!$B$33)-MAX(0,inputs!$B$31*(O1671-inputs!$B$30)))</f>
        <v>44214.784018624967</v>
      </c>
      <c r="Q1671" s="26">
        <f t="shared" si="341"/>
        <v>68966.666666666657</v>
      </c>
      <c r="R1671" s="25">
        <f>MAX(0,P1671*(1+inputs!$B$33)-MAX(0,inputs!$B$31*(Q1671-inputs!$B$30)))</f>
        <v>40487.565778904333</v>
      </c>
      <c r="S1671" s="26">
        <f t="shared" si="342"/>
        <v>85288.888888888891</v>
      </c>
      <c r="T1671" s="25">
        <f>MAX(0,R1671*(1+inputs!$B$33)-MAX(0,inputs!$B$31*(S1671-inputs!$B$30)))</f>
        <v>35235.439265587891</v>
      </c>
      <c r="U1671" s="26">
        <f t="shared" si="343"/>
        <v>101611.11111111111</v>
      </c>
      <c r="V1671" s="25">
        <f>MAX(0,T1671*(1+inputs!$B$33)-MAX(0,inputs!$B$31*(U1671-inputs!$B$30)))</f>
        <v>28435.530854571709</v>
      </c>
      <c r="W1671" s="26">
        <f t="shared" si="344"/>
        <v>117933.33333333333</v>
      </c>
      <c r="X1671" s="25">
        <f>MAX(0,V1671*(1+inputs!$B$33)-MAX(0,inputs!$B$31*(W1671-inputs!$B$30)))</f>
        <v>20064.623817390282</v>
      </c>
      <c r="Y1671" s="26">
        <f t="shared" si="345"/>
        <v>134255.55555555556</v>
      </c>
      <c r="Z1671" s="25">
        <f>MAX(0,X1671*(1+inputs!$B$33)-MAX(0,inputs!$B$31*(Y1671-inputs!$B$30)))</f>
        <v>10099.153174651134</v>
      </c>
      <c r="AA1671" s="25">
        <f>MAX(0,Y1671*(1+inputs!$B$33)-MAX(0,inputs!$B$31*(Z1671-inputs!$B$30)))</f>
        <v>136269.38888888888</v>
      </c>
      <c r="AB1671" s="26">
        <f t="shared" si="346"/>
        <v>166900</v>
      </c>
      <c r="AC1671" s="25">
        <f>MAX(0,AA1671*(1+inputs!$B$33)-MAX(0,inputs!$B$31*(AB1671-inputs!$B$30)))</f>
        <v>125108.98972222221</v>
      </c>
      <c r="AD1671" s="26">
        <f>IF(inputs!$B$27="YES",MAX(0,inputs!$B$31*(AB1671-inputs!$B$30)),0)</f>
        <v>0</v>
      </c>
      <c r="AE1671" s="3">
        <f t="shared" si="347"/>
        <v>71272.05</v>
      </c>
      <c r="AF1671" s="1">
        <f t="shared" si="350"/>
        <v>0.47</v>
      </c>
      <c r="AG1671" s="8">
        <f t="shared" si="348"/>
        <v>95627.95</v>
      </c>
    </row>
    <row r="1672" spans="1:33" x14ac:dyDescent="0.2">
      <c r="A1672" s="11">
        <f t="shared" si="349"/>
        <v>167000</v>
      </c>
      <c r="B1672" s="15">
        <f>inputs!$C$3-MAX(0,MIN((calculations!A1672-inputs!$B$8)*0.5,inputs!$C$3))+IF(AND(inputs!$B$23="YES",A1672&lt;=inputs!$B$25),inputs!$B$24,0)</f>
        <v>0</v>
      </c>
      <c r="C1672" s="15">
        <f>MAX(0,MIN(A1672-B1672,inputs!$C$4)*inputs!$B$3)</f>
        <v>7540.2000000000007</v>
      </c>
      <c r="D1672" s="16">
        <f>MAX(0,(MIN(A1672,inputs!$C$5)-(inputs!$C$4+B1672))*inputs!$B$4)</f>
        <v>34975.599999999999</v>
      </c>
      <c r="E1672" s="16">
        <f>MAX(0, (calculations!A1672-inputs!$C$5)*inputs!$B$5)</f>
        <v>18837</v>
      </c>
      <c r="F1672" s="19">
        <f>MAX(0,inputs!$B$13*(MIN(calculations!A1672,inputs!$C$14)-inputs!$C$13))+MAX(0,inputs!$B$14*(calculations!A1672-inputs!$C$14))</f>
        <v>7329.85</v>
      </c>
      <c r="G1672" s="22">
        <f>MAX(MIN((calculations!A1672-inputs!$B$21)/10000,100%),0) * inputs!$B$18</f>
        <v>2636.4</v>
      </c>
      <c r="H1672" s="22">
        <f>IF(AND(inputs!$B$35="YES", calculations!A1672&gt;=inputs!$B$36,calculations!A1672&lt;inputs!$B$37),inputs!$B$38*MIN(2,inputs!$B$17),0)</f>
        <v>0</v>
      </c>
      <c r="I1672" s="25">
        <f>MIN(inputs!$B$32,A1672)</f>
        <v>20000</v>
      </c>
      <c r="J1672" s="25">
        <f>inputs!$B$29*(1+inputs!$B$33)-MAX(0,inputs!$B$31*(I1672-inputs!$B$30))</f>
        <v>46486.999999999993</v>
      </c>
      <c r="K1672" s="26">
        <f t="shared" si="338"/>
        <v>20000</v>
      </c>
      <c r="L1672" s="25">
        <f>MAX(0,J1672*(1+inputs!$B$33)-MAX(0,inputs!$B$31*(K1672-inputs!$B$30)))</f>
        <v>47184.304999999986</v>
      </c>
      <c r="M1672" s="26">
        <f t="shared" si="339"/>
        <v>36333.333333333336</v>
      </c>
      <c r="N1672" s="25">
        <f>MAX(0,L1672*(1+inputs!$B$33)-MAX(0,inputs!$B$31*(M1672-inputs!$B$30)))</f>
        <v>46438.629574999977</v>
      </c>
      <c r="O1672" s="26">
        <f t="shared" si="340"/>
        <v>52666.666666666672</v>
      </c>
      <c r="P1672" s="25">
        <f>MAX(0,N1672*(1+inputs!$B$33)-MAX(0,inputs!$B$31*(O1672-inputs!$B$30)))</f>
        <v>44211.769018624967</v>
      </c>
      <c r="Q1672" s="26">
        <f t="shared" si="341"/>
        <v>69000</v>
      </c>
      <c r="R1672" s="25">
        <f>MAX(0,P1672*(1+inputs!$B$33)-MAX(0,inputs!$B$31*(Q1672-inputs!$B$30)))</f>
        <v>40481.505553904339</v>
      </c>
      <c r="S1672" s="26">
        <f t="shared" si="342"/>
        <v>85333.333333333343</v>
      </c>
      <c r="T1672" s="25">
        <f>MAX(0,R1672*(1+inputs!$B$33)-MAX(0,inputs!$B$31*(S1672-inputs!$B$30)))</f>
        <v>35225.288137212898</v>
      </c>
      <c r="U1672" s="26">
        <f t="shared" si="343"/>
        <v>101666.66666666667</v>
      </c>
      <c r="V1672" s="25">
        <f>MAX(0,T1672*(1+inputs!$B$33)-MAX(0,inputs!$B$31*(U1672-inputs!$B$30)))</f>
        <v>28420.227459271082</v>
      </c>
      <c r="W1672" s="26">
        <f t="shared" si="344"/>
        <v>118000</v>
      </c>
      <c r="X1672" s="25">
        <f>MAX(0,V1672*(1+inputs!$B$33)-MAX(0,inputs!$B$31*(W1672-inputs!$B$30)))</f>
        <v>20043.090871160144</v>
      </c>
      <c r="Y1672" s="26">
        <f t="shared" si="345"/>
        <v>134333.33333333331</v>
      </c>
      <c r="Z1672" s="25">
        <f>MAX(0,X1672*(1+inputs!$B$33)-MAX(0,inputs!$B$31*(Y1672-inputs!$B$30)))</f>
        <v>10070.297234227546</v>
      </c>
      <c r="AA1672" s="25">
        <f>MAX(0,Y1672*(1+inputs!$B$33)-MAX(0,inputs!$B$31*(Z1672-inputs!$B$30)))</f>
        <v>136348.33333333331</v>
      </c>
      <c r="AB1672" s="26">
        <f t="shared" si="346"/>
        <v>167000</v>
      </c>
      <c r="AC1672" s="25">
        <f>MAX(0,AA1672*(1+inputs!$B$33)-MAX(0,inputs!$B$31*(AB1672-inputs!$B$30)))</f>
        <v>125180.11833333329</v>
      </c>
      <c r="AD1672" s="26">
        <f>IF(inputs!$B$27="YES",MAX(0,inputs!$B$31*(AB1672-inputs!$B$30)),0)</f>
        <v>0</v>
      </c>
      <c r="AE1672" s="3">
        <f t="shared" si="347"/>
        <v>71319.05</v>
      </c>
      <c r="AF1672" s="1">
        <f t="shared" si="350"/>
        <v>0.47</v>
      </c>
      <c r="AG1672" s="8">
        <f t="shared" si="348"/>
        <v>95680.95</v>
      </c>
    </row>
    <row r="1673" spans="1:33" x14ac:dyDescent="0.2">
      <c r="A1673" s="11">
        <f t="shared" si="349"/>
        <v>167100</v>
      </c>
      <c r="B1673" s="15">
        <f>inputs!$C$3-MAX(0,MIN((calculations!A1673-inputs!$B$8)*0.5,inputs!$C$3))+IF(AND(inputs!$B$23="YES",A1673&lt;=inputs!$B$25),inputs!$B$24,0)</f>
        <v>0</v>
      </c>
      <c r="C1673" s="15">
        <f>MAX(0,MIN(A1673-B1673,inputs!$C$4)*inputs!$B$3)</f>
        <v>7540.2000000000007</v>
      </c>
      <c r="D1673" s="16">
        <f>MAX(0,(MIN(A1673,inputs!$C$5)-(inputs!$C$4+B1673))*inputs!$B$4)</f>
        <v>34975.599999999999</v>
      </c>
      <c r="E1673" s="16">
        <f>MAX(0, (calculations!A1673-inputs!$C$5)*inputs!$B$5)</f>
        <v>18882</v>
      </c>
      <c r="F1673" s="19">
        <f>MAX(0,inputs!$B$13*(MIN(calculations!A1673,inputs!$C$14)-inputs!$C$13))+MAX(0,inputs!$B$14*(calculations!A1673-inputs!$C$14))</f>
        <v>7331.85</v>
      </c>
      <c r="G1673" s="22">
        <f>MAX(MIN((calculations!A1673-inputs!$B$21)/10000,100%),0) * inputs!$B$18</f>
        <v>2636.4</v>
      </c>
      <c r="H1673" s="22">
        <f>IF(AND(inputs!$B$35="YES", calculations!A1673&gt;=inputs!$B$36,calculations!A1673&lt;inputs!$B$37),inputs!$B$38*MIN(2,inputs!$B$17),0)</f>
        <v>0</v>
      </c>
      <c r="I1673" s="25">
        <f>MIN(inputs!$B$32,A1673)</f>
        <v>20000</v>
      </c>
      <c r="J1673" s="25">
        <f>inputs!$B$29*(1+inputs!$B$33)-MAX(0,inputs!$B$31*(I1673-inputs!$B$30))</f>
        <v>46486.999999999993</v>
      </c>
      <c r="K1673" s="26">
        <f t="shared" si="338"/>
        <v>20000</v>
      </c>
      <c r="L1673" s="25">
        <f>MAX(0,J1673*(1+inputs!$B$33)-MAX(0,inputs!$B$31*(K1673-inputs!$B$30)))</f>
        <v>47184.304999999986</v>
      </c>
      <c r="M1673" s="26">
        <f t="shared" si="339"/>
        <v>36344.444444444445</v>
      </c>
      <c r="N1673" s="25">
        <f>MAX(0,L1673*(1+inputs!$B$33)-MAX(0,inputs!$B$31*(M1673-inputs!$B$30)))</f>
        <v>46437.629574999977</v>
      </c>
      <c r="O1673" s="26">
        <f t="shared" si="340"/>
        <v>52688.888888888891</v>
      </c>
      <c r="P1673" s="25">
        <f>MAX(0,N1673*(1+inputs!$B$33)-MAX(0,inputs!$B$31*(O1673-inputs!$B$30)))</f>
        <v>44208.754018624968</v>
      </c>
      <c r="Q1673" s="26">
        <f t="shared" si="341"/>
        <v>69033.333333333343</v>
      </c>
      <c r="R1673" s="25">
        <f>MAX(0,P1673*(1+inputs!$B$33)-MAX(0,inputs!$B$31*(Q1673-inputs!$B$30)))</f>
        <v>40475.445328904338</v>
      </c>
      <c r="S1673" s="26">
        <f t="shared" si="342"/>
        <v>85377.777777777781</v>
      </c>
      <c r="T1673" s="25">
        <f>MAX(0,R1673*(1+inputs!$B$33)-MAX(0,inputs!$B$31*(S1673-inputs!$B$30)))</f>
        <v>35215.137008837897</v>
      </c>
      <c r="U1673" s="26">
        <f t="shared" si="343"/>
        <v>101722.22222222222</v>
      </c>
      <c r="V1673" s="25">
        <f>MAX(0,T1673*(1+inputs!$B$33)-MAX(0,inputs!$B$31*(U1673-inputs!$B$30)))</f>
        <v>28404.924063970462</v>
      </c>
      <c r="W1673" s="26">
        <f t="shared" si="344"/>
        <v>118066.66666666667</v>
      </c>
      <c r="X1673" s="25">
        <f>MAX(0,V1673*(1+inputs!$B$33)-MAX(0,inputs!$B$31*(W1673-inputs!$B$30)))</f>
        <v>20021.557924930014</v>
      </c>
      <c r="Y1673" s="26">
        <f t="shared" si="345"/>
        <v>134411.11111111112</v>
      </c>
      <c r="Z1673" s="25">
        <f>MAX(0,X1673*(1+inputs!$B$33)-MAX(0,inputs!$B$31*(Y1673-inputs!$B$30)))</f>
        <v>10041.441293803962</v>
      </c>
      <c r="AA1673" s="25">
        <f>MAX(0,Y1673*(1+inputs!$B$33)-MAX(0,inputs!$B$31*(Z1673-inputs!$B$30)))</f>
        <v>136427.27777777778</v>
      </c>
      <c r="AB1673" s="26">
        <f t="shared" si="346"/>
        <v>167100</v>
      </c>
      <c r="AC1673" s="25">
        <f>MAX(0,AA1673*(1+inputs!$B$33)-MAX(0,inputs!$B$31*(AB1673-inputs!$B$30)))</f>
        <v>125251.24694444443</v>
      </c>
      <c r="AD1673" s="26">
        <f>IF(inputs!$B$27="YES",MAX(0,inputs!$B$31*(AB1673-inputs!$B$30)),0)</f>
        <v>0</v>
      </c>
      <c r="AE1673" s="3">
        <f t="shared" si="347"/>
        <v>71366.05</v>
      </c>
      <c r="AF1673" s="1">
        <f t="shared" si="350"/>
        <v>0.47</v>
      </c>
      <c r="AG1673" s="8">
        <f t="shared" si="348"/>
        <v>95733.95</v>
      </c>
    </row>
    <row r="1674" spans="1:33" x14ac:dyDescent="0.2">
      <c r="A1674" s="11">
        <f t="shared" si="349"/>
        <v>167200</v>
      </c>
      <c r="B1674" s="15">
        <f>inputs!$C$3-MAX(0,MIN((calculations!A1674-inputs!$B$8)*0.5,inputs!$C$3))+IF(AND(inputs!$B$23="YES",A1674&lt;=inputs!$B$25),inputs!$B$24,0)</f>
        <v>0</v>
      </c>
      <c r="C1674" s="15">
        <f>MAX(0,MIN(A1674-B1674,inputs!$C$4)*inputs!$B$3)</f>
        <v>7540.2000000000007</v>
      </c>
      <c r="D1674" s="16">
        <f>MAX(0,(MIN(A1674,inputs!$C$5)-(inputs!$C$4+B1674))*inputs!$B$4)</f>
        <v>34975.599999999999</v>
      </c>
      <c r="E1674" s="16">
        <f>MAX(0, (calculations!A1674-inputs!$C$5)*inputs!$B$5)</f>
        <v>18927</v>
      </c>
      <c r="F1674" s="19">
        <f>MAX(0,inputs!$B$13*(MIN(calculations!A1674,inputs!$C$14)-inputs!$C$13))+MAX(0,inputs!$B$14*(calculations!A1674-inputs!$C$14))</f>
        <v>7333.85</v>
      </c>
      <c r="G1674" s="22">
        <f>MAX(MIN((calculations!A1674-inputs!$B$21)/10000,100%),0) * inputs!$B$18</f>
        <v>2636.4</v>
      </c>
      <c r="H1674" s="22">
        <f>IF(AND(inputs!$B$35="YES", calculations!A1674&gt;=inputs!$B$36,calculations!A1674&lt;inputs!$B$37),inputs!$B$38*MIN(2,inputs!$B$17),0)</f>
        <v>0</v>
      </c>
      <c r="I1674" s="25">
        <f>MIN(inputs!$B$32,A1674)</f>
        <v>20000</v>
      </c>
      <c r="J1674" s="25">
        <f>inputs!$B$29*(1+inputs!$B$33)-MAX(0,inputs!$B$31*(I1674-inputs!$B$30))</f>
        <v>46486.999999999993</v>
      </c>
      <c r="K1674" s="26">
        <f t="shared" si="338"/>
        <v>20000</v>
      </c>
      <c r="L1674" s="25">
        <f>MAX(0,J1674*(1+inputs!$B$33)-MAX(0,inputs!$B$31*(K1674-inputs!$B$30)))</f>
        <v>47184.304999999986</v>
      </c>
      <c r="M1674" s="26">
        <f t="shared" si="339"/>
        <v>36355.555555555555</v>
      </c>
      <c r="N1674" s="25">
        <f>MAX(0,L1674*(1+inputs!$B$33)-MAX(0,inputs!$B$31*(M1674-inputs!$B$30)))</f>
        <v>46436.629574999977</v>
      </c>
      <c r="O1674" s="26">
        <f t="shared" si="340"/>
        <v>52711.111111111109</v>
      </c>
      <c r="P1674" s="25">
        <f>MAX(0,N1674*(1+inputs!$B$33)-MAX(0,inputs!$B$31*(O1674-inputs!$B$30)))</f>
        <v>44205.739018624969</v>
      </c>
      <c r="Q1674" s="26">
        <f t="shared" si="341"/>
        <v>69066.666666666657</v>
      </c>
      <c r="R1674" s="25">
        <f>MAX(0,P1674*(1+inputs!$B$33)-MAX(0,inputs!$B$31*(Q1674-inputs!$B$30)))</f>
        <v>40469.385103904337</v>
      </c>
      <c r="S1674" s="26">
        <f t="shared" si="342"/>
        <v>85422.222222222219</v>
      </c>
      <c r="T1674" s="25">
        <f>MAX(0,R1674*(1+inputs!$B$33)-MAX(0,inputs!$B$31*(S1674-inputs!$B$30)))</f>
        <v>35204.985880462897</v>
      </c>
      <c r="U1674" s="26">
        <f t="shared" si="343"/>
        <v>101777.77777777778</v>
      </c>
      <c r="V1674" s="25">
        <f>MAX(0,T1674*(1+inputs!$B$33)-MAX(0,inputs!$B$31*(U1674-inputs!$B$30)))</f>
        <v>28389.620668669839</v>
      </c>
      <c r="W1674" s="26">
        <f t="shared" si="344"/>
        <v>118133.33333333333</v>
      </c>
      <c r="X1674" s="25">
        <f>MAX(0,V1674*(1+inputs!$B$33)-MAX(0,inputs!$B$31*(W1674-inputs!$B$30)))</f>
        <v>20000.024978699887</v>
      </c>
      <c r="Y1674" s="26">
        <f t="shared" si="345"/>
        <v>134488.88888888888</v>
      </c>
      <c r="Z1674" s="25">
        <f>MAX(0,X1674*(1+inputs!$B$33)-MAX(0,inputs!$B$31*(Y1674-inputs!$B$30)))</f>
        <v>10012.585353380386</v>
      </c>
      <c r="AA1674" s="25">
        <f>MAX(0,Y1674*(1+inputs!$B$33)-MAX(0,inputs!$B$31*(Z1674-inputs!$B$30)))</f>
        <v>136506.22222222219</v>
      </c>
      <c r="AB1674" s="26">
        <f t="shared" si="346"/>
        <v>167200</v>
      </c>
      <c r="AC1674" s="25">
        <f>MAX(0,AA1674*(1+inputs!$B$33)-MAX(0,inputs!$B$31*(AB1674-inputs!$B$30)))</f>
        <v>125322.37555555551</v>
      </c>
      <c r="AD1674" s="26">
        <f>IF(inputs!$B$27="YES",MAX(0,inputs!$B$31*(AB1674-inputs!$B$30)),0)</f>
        <v>0</v>
      </c>
      <c r="AE1674" s="3">
        <f t="shared" si="347"/>
        <v>71413.05</v>
      </c>
      <c r="AF1674" s="1">
        <f t="shared" si="350"/>
        <v>0.47</v>
      </c>
      <c r="AG1674" s="8">
        <f t="shared" si="348"/>
        <v>95786.95</v>
      </c>
    </row>
    <row r="1675" spans="1:33" x14ac:dyDescent="0.2">
      <c r="A1675" s="11">
        <f t="shared" si="349"/>
        <v>167300</v>
      </c>
      <c r="B1675" s="15">
        <f>inputs!$C$3-MAX(0,MIN((calculations!A1675-inputs!$B$8)*0.5,inputs!$C$3))+IF(AND(inputs!$B$23="YES",A1675&lt;=inputs!$B$25),inputs!$B$24,0)</f>
        <v>0</v>
      </c>
      <c r="C1675" s="15">
        <f>MAX(0,MIN(A1675-B1675,inputs!$C$4)*inputs!$B$3)</f>
        <v>7540.2000000000007</v>
      </c>
      <c r="D1675" s="16">
        <f>MAX(0,(MIN(A1675,inputs!$C$5)-(inputs!$C$4+B1675))*inputs!$B$4)</f>
        <v>34975.599999999999</v>
      </c>
      <c r="E1675" s="16">
        <f>MAX(0, (calculations!A1675-inputs!$C$5)*inputs!$B$5)</f>
        <v>18972</v>
      </c>
      <c r="F1675" s="19">
        <f>MAX(0,inputs!$B$13*(MIN(calculations!A1675,inputs!$C$14)-inputs!$C$13))+MAX(0,inputs!$B$14*(calculations!A1675-inputs!$C$14))</f>
        <v>7335.85</v>
      </c>
      <c r="G1675" s="22">
        <f>MAX(MIN((calculations!A1675-inputs!$B$21)/10000,100%),0) * inputs!$B$18</f>
        <v>2636.4</v>
      </c>
      <c r="H1675" s="22">
        <f>IF(AND(inputs!$B$35="YES", calculations!A1675&gt;=inputs!$B$36,calculations!A1675&lt;inputs!$B$37),inputs!$B$38*MIN(2,inputs!$B$17),0)</f>
        <v>0</v>
      </c>
      <c r="I1675" s="25">
        <f>MIN(inputs!$B$32,A1675)</f>
        <v>20000</v>
      </c>
      <c r="J1675" s="25">
        <f>inputs!$B$29*(1+inputs!$B$33)-MAX(0,inputs!$B$31*(I1675-inputs!$B$30))</f>
        <v>46486.999999999993</v>
      </c>
      <c r="K1675" s="26">
        <f t="shared" si="338"/>
        <v>20000</v>
      </c>
      <c r="L1675" s="25">
        <f>MAX(0,J1675*(1+inputs!$B$33)-MAX(0,inputs!$B$31*(K1675-inputs!$B$30)))</f>
        <v>47184.304999999986</v>
      </c>
      <c r="M1675" s="26">
        <f t="shared" si="339"/>
        <v>36366.666666666664</v>
      </c>
      <c r="N1675" s="25">
        <f>MAX(0,L1675*(1+inputs!$B$33)-MAX(0,inputs!$B$31*(M1675-inputs!$B$30)))</f>
        <v>46435.629574999977</v>
      </c>
      <c r="O1675" s="26">
        <f t="shared" si="340"/>
        <v>52733.333333333328</v>
      </c>
      <c r="P1675" s="25">
        <f>MAX(0,N1675*(1+inputs!$B$33)-MAX(0,inputs!$B$31*(O1675-inputs!$B$30)))</f>
        <v>44202.724018624969</v>
      </c>
      <c r="Q1675" s="26">
        <f t="shared" si="341"/>
        <v>69100</v>
      </c>
      <c r="R1675" s="25">
        <f>MAX(0,P1675*(1+inputs!$B$33)-MAX(0,inputs!$B$31*(Q1675-inputs!$B$30)))</f>
        <v>40463.324878904335</v>
      </c>
      <c r="S1675" s="26">
        <f t="shared" si="342"/>
        <v>85466.666666666657</v>
      </c>
      <c r="T1675" s="25">
        <f>MAX(0,R1675*(1+inputs!$B$33)-MAX(0,inputs!$B$31*(S1675-inputs!$B$30)))</f>
        <v>35194.834752087903</v>
      </c>
      <c r="U1675" s="26">
        <f t="shared" si="343"/>
        <v>101833.33333333333</v>
      </c>
      <c r="V1675" s="25">
        <f>MAX(0,T1675*(1+inputs!$B$33)-MAX(0,inputs!$B$31*(U1675-inputs!$B$30)))</f>
        <v>28374.317273369223</v>
      </c>
      <c r="W1675" s="26">
        <f t="shared" si="344"/>
        <v>118200</v>
      </c>
      <c r="X1675" s="25">
        <f>MAX(0,V1675*(1+inputs!$B$33)-MAX(0,inputs!$B$31*(W1675-inputs!$B$30)))</f>
        <v>19978.49203246976</v>
      </c>
      <c r="Y1675" s="26">
        <f t="shared" si="345"/>
        <v>134566.66666666669</v>
      </c>
      <c r="Z1675" s="25">
        <f>MAX(0,X1675*(1+inputs!$B$33)-MAX(0,inputs!$B$31*(Y1675-inputs!$B$30)))</f>
        <v>9983.7294129568018</v>
      </c>
      <c r="AA1675" s="25">
        <f>MAX(0,Y1675*(1+inputs!$B$33)-MAX(0,inputs!$B$31*(Z1675-inputs!$B$30)))</f>
        <v>136585.16666666669</v>
      </c>
      <c r="AB1675" s="26">
        <f t="shared" si="346"/>
        <v>167300</v>
      </c>
      <c r="AC1675" s="25">
        <f>MAX(0,AA1675*(1+inputs!$B$33)-MAX(0,inputs!$B$31*(AB1675-inputs!$B$30)))</f>
        <v>125393.50416666668</v>
      </c>
      <c r="AD1675" s="26">
        <f>IF(inputs!$B$27="YES",MAX(0,inputs!$B$31*(AB1675-inputs!$B$30)),0)</f>
        <v>0</v>
      </c>
      <c r="AE1675" s="3">
        <f t="shared" si="347"/>
        <v>71460.05</v>
      </c>
      <c r="AF1675" s="1">
        <f t="shared" si="350"/>
        <v>0.47</v>
      </c>
      <c r="AG1675" s="8">
        <f t="shared" si="348"/>
        <v>95839.95</v>
      </c>
    </row>
    <row r="1676" spans="1:33" x14ac:dyDescent="0.2">
      <c r="A1676" s="11">
        <f t="shared" si="349"/>
        <v>167400</v>
      </c>
      <c r="B1676" s="15">
        <f>inputs!$C$3-MAX(0,MIN((calculations!A1676-inputs!$B$8)*0.5,inputs!$C$3))+IF(AND(inputs!$B$23="YES",A1676&lt;=inputs!$B$25),inputs!$B$24,0)</f>
        <v>0</v>
      </c>
      <c r="C1676" s="15">
        <f>MAX(0,MIN(A1676-B1676,inputs!$C$4)*inputs!$B$3)</f>
        <v>7540.2000000000007</v>
      </c>
      <c r="D1676" s="16">
        <f>MAX(0,(MIN(A1676,inputs!$C$5)-(inputs!$C$4+B1676))*inputs!$B$4)</f>
        <v>34975.599999999999</v>
      </c>
      <c r="E1676" s="16">
        <f>MAX(0, (calculations!A1676-inputs!$C$5)*inputs!$B$5)</f>
        <v>19017</v>
      </c>
      <c r="F1676" s="19">
        <f>MAX(0,inputs!$B$13*(MIN(calculations!A1676,inputs!$C$14)-inputs!$C$13))+MAX(0,inputs!$B$14*(calculations!A1676-inputs!$C$14))</f>
        <v>7337.85</v>
      </c>
      <c r="G1676" s="22">
        <f>MAX(MIN((calculations!A1676-inputs!$B$21)/10000,100%),0) * inputs!$B$18</f>
        <v>2636.4</v>
      </c>
      <c r="H1676" s="22">
        <f>IF(AND(inputs!$B$35="YES", calculations!A1676&gt;=inputs!$B$36,calculations!A1676&lt;inputs!$B$37),inputs!$B$38*MIN(2,inputs!$B$17),0)</f>
        <v>0</v>
      </c>
      <c r="I1676" s="25">
        <f>MIN(inputs!$B$32,A1676)</f>
        <v>20000</v>
      </c>
      <c r="J1676" s="25">
        <f>inputs!$B$29*(1+inputs!$B$33)-MAX(0,inputs!$B$31*(I1676-inputs!$B$30))</f>
        <v>46486.999999999993</v>
      </c>
      <c r="K1676" s="26">
        <f t="shared" si="338"/>
        <v>20000</v>
      </c>
      <c r="L1676" s="25">
        <f>MAX(0,J1676*(1+inputs!$B$33)-MAX(0,inputs!$B$31*(K1676-inputs!$B$30)))</f>
        <v>47184.304999999986</v>
      </c>
      <c r="M1676" s="26">
        <f t="shared" si="339"/>
        <v>36377.777777777781</v>
      </c>
      <c r="N1676" s="25">
        <f>MAX(0,L1676*(1+inputs!$B$33)-MAX(0,inputs!$B$31*(M1676-inputs!$B$30)))</f>
        <v>46434.629574999977</v>
      </c>
      <c r="O1676" s="26">
        <f t="shared" si="340"/>
        <v>52755.555555555555</v>
      </c>
      <c r="P1676" s="25">
        <f>MAX(0,N1676*(1+inputs!$B$33)-MAX(0,inputs!$B$31*(O1676-inputs!$B$30)))</f>
        <v>44199.70901862497</v>
      </c>
      <c r="Q1676" s="26">
        <f t="shared" si="341"/>
        <v>69133.333333333343</v>
      </c>
      <c r="R1676" s="25">
        <f>MAX(0,P1676*(1+inputs!$B$33)-MAX(0,inputs!$B$31*(Q1676-inputs!$B$30)))</f>
        <v>40457.264653904334</v>
      </c>
      <c r="S1676" s="26">
        <f t="shared" si="342"/>
        <v>85511.111111111109</v>
      </c>
      <c r="T1676" s="25">
        <f>MAX(0,R1676*(1+inputs!$B$33)-MAX(0,inputs!$B$31*(S1676-inputs!$B$30)))</f>
        <v>35184.683623712895</v>
      </c>
      <c r="U1676" s="26">
        <f t="shared" si="343"/>
        <v>101888.88888888889</v>
      </c>
      <c r="V1676" s="25">
        <f>MAX(0,T1676*(1+inputs!$B$33)-MAX(0,inputs!$B$31*(U1676-inputs!$B$30)))</f>
        <v>28359.013878068585</v>
      </c>
      <c r="W1676" s="26">
        <f t="shared" si="344"/>
        <v>118266.66666666667</v>
      </c>
      <c r="X1676" s="25">
        <f>MAX(0,V1676*(1+inputs!$B$33)-MAX(0,inputs!$B$31*(W1676-inputs!$B$30)))</f>
        <v>19956.959086239607</v>
      </c>
      <c r="Y1676" s="26">
        <f t="shared" si="345"/>
        <v>134644.44444444444</v>
      </c>
      <c r="Z1676" s="25">
        <f>MAX(0,X1676*(1+inputs!$B$33)-MAX(0,inputs!$B$31*(Y1676-inputs!$B$30)))</f>
        <v>9954.8734725331997</v>
      </c>
      <c r="AA1676" s="25">
        <f>MAX(0,Y1676*(1+inputs!$B$33)-MAX(0,inputs!$B$31*(Z1676-inputs!$B$30)))</f>
        <v>136664.11111111109</v>
      </c>
      <c r="AB1676" s="26">
        <f t="shared" si="346"/>
        <v>167400</v>
      </c>
      <c r="AC1676" s="25">
        <f>MAX(0,AA1676*(1+inputs!$B$33)-MAX(0,inputs!$B$31*(AB1676-inputs!$B$30)))</f>
        <v>125464.63277777773</v>
      </c>
      <c r="AD1676" s="26">
        <f>IF(inputs!$B$27="YES",MAX(0,inputs!$B$31*(AB1676-inputs!$B$30)),0)</f>
        <v>0</v>
      </c>
      <c r="AE1676" s="3">
        <f t="shared" si="347"/>
        <v>71507.05</v>
      </c>
      <c r="AF1676" s="1">
        <f t="shared" si="350"/>
        <v>0.47</v>
      </c>
      <c r="AG1676" s="8">
        <f t="shared" si="348"/>
        <v>95892.95</v>
      </c>
    </row>
    <row r="1677" spans="1:33" x14ac:dyDescent="0.2">
      <c r="A1677" s="11">
        <f t="shared" si="349"/>
        <v>167500</v>
      </c>
      <c r="B1677" s="15">
        <f>inputs!$C$3-MAX(0,MIN((calculations!A1677-inputs!$B$8)*0.5,inputs!$C$3))+IF(AND(inputs!$B$23="YES",A1677&lt;=inputs!$B$25),inputs!$B$24,0)</f>
        <v>0</v>
      </c>
      <c r="C1677" s="15">
        <f>MAX(0,MIN(A1677-B1677,inputs!$C$4)*inputs!$B$3)</f>
        <v>7540.2000000000007</v>
      </c>
      <c r="D1677" s="16">
        <f>MAX(0,(MIN(A1677,inputs!$C$5)-(inputs!$C$4+B1677))*inputs!$B$4)</f>
        <v>34975.599999999999</v>
      </c>
      <c r="E1677" s="16">
        <f>MAX(0, (calculations!A1677-inputs!$C$5)*inputs!$B$5)</f>
        <v>19062</v>
      </c>
      <c r="F1677" s="19">
        <f>MAX(0,inputs!$B$13*(MIN(calculations!A1677,inputs!$C$14)-inputs!$C$13))+MAX(0,inputs!$B$14*(calculations!A1677-inputs!$C$14))</f>
        <v>7339.85</v>
      </c>
      <c r="G1677" s="22">
        <f>MAX(MIN((calculations!A1677-inputs!$B$21)/10000,100%),0) * inputs!$B$18</f>
        <v>2636.4</v>
      </c>
      <c r="H1677" s="22">
        <f>IF(AND(inputs!$B$35="YES", calculations!A1677&gt;=inputs!$B$36,calculations!A1677&lt;inputs!$B$37),inputs!$B$38*MIN(2,inputs!$B$17),0)</f>
        <v>0</v>
      </c>
      <c r="I1677" s="25">
        <f>MIN(inputs!$B$32,A1677)</f>
        <v>20000</v>
      </c>
      <c r="J1677" s="25">
        <f>inputs!$B$29*(1+inputs!$B$33)-MAX(0,inputs!$B$31*(I1677-inputs!$B$30))</f>
        <v>46486.999999999993</v>
      </c>
      <c r="K1677" s="26">
        <f t="shared" si="338"/>
        <v>20000</v>
      </c>
      <c r="L1677" s="25">
        <f>MAX(0,J1677*(1+inputs!$B$33)-MAX(0,inputs!$B$31*(K1677-inputs!$B$30)))</f>
        <v>47184.304999999986</v>
      </c>
      <c r="M1677" s="26">
        <f t="shared" si="339"/>
        <v>36388.888888888891</v>
      </c>
      <c r="N1677" s="25">
        <f>MAX(0,L1677*(1+inputs!$B$33)-MAX(0,inputs!$B$31*(M1677-inputs!$B$30)))</f>
        <v>46433.629574999977</v>
      </c>
      <c r="O1677" s="26">
        <f t="shared" si="340"/>
        <v>52777.777777777781</v>
      </c>
      <c r="P1677" s="25">
        <f>MAX(0,N1677*(1+inputs!$B$33)-MAX(0,inputs!$B$31*(O1677-inputs!$B$30)))</f>
        <v>44196.69401862497</v>
      </c>
      <c r="Q1677" s="26">
        <f t="shared" si="341"/>
        <v>69166.666666666657</v>
      </c>
      <c r="R1677" s="25">
        <f>MAX(0,P1677*(1+inputs!$B$33)-MAX(0,inputs!$B$31*(Q1677-inputs!$B$30)))</f>
        <v>40451.204428904341</v>
      </c>
      <c r="S1677" s="26">
        <f t="shared" si="342"/>
        <v>85555.555555555562</v>
      </c>
      <c r="T1677" s="25">
        <f>MAX(0,R1677*(1+inputs!$B$33)-MAX(0,inputs!$B$31*(S1677-inputs!$B$30)))</f>
        <v>35174.532495337902</v>
      </c>
      <c r="U1677" s="26">
        <f t="shared" si="343"/>
        <v>101944.44444444444</v>
      </c>
      <c r="V1677" s="25">
        <f>MAX(0,T1677*(1+inputs!$B$33)-MAX(0,inputs!$B$31*(U1677-inputs!$B$30)))</f>
        <v>28343.710482767969</v>
      </c>
      <c r="W1677" s="26">
        <f t="shared" si="344"/>
        <v>118333.33333333333</v>
      </c>
      <c r="X1677" s="25">
        <f>MAX(0,V1677*(1+inputs!$B$33)-MAX(0,inputs!$B$31*(W1677-inputs!$B$30)))</f>
        <v>19935.426140009487</v>
      </c>
      <c r="Y1677" s="26">
        <f t="shared" si="345"/>
        <v>134722.22222222222</v>
      </c>
      <c r="Z1677" s="25">
        <f>MAX(0,X1677*(1+inputs!$B$33)-MAX(0,inputs!$B$31*(Y1677-inputs!$B$30)))</f>
        <v>9926.0175321096285</v>
      </c>
      <c r="AA1677" s="25">
        <f>MAX(0,Y1677*(1+inputs!$B$33)-MAX(0,inputs!$B$31*(Z1677-inputs!$B$30)))</f>
        <v>136743.05555555553</v>
      </c>
      <c r="AB1677" s="26">
        <f t="shared" si="346"/>
        <v>167500</v>
      </c>
      <c r="AC1677" s="25">
        <f>MAX(0,AA1677*(1+inputs!$B$33)-MAX(0,inputs!$B$31*(AB1677-inputs!$B$30)))</f>
        <v>125535.76138888884</v>
      </c>
      <c r="AD1677" s="26">
        <f>IF(inputs!$B$27="YES",MAX(0,inputs!$B$31*(AB1677-inputs!$B$30)),0)</f>
        <v>0</v>
      </c>
      <c r="AE1677" s="3">
        <f t="shared" si="347"/>
        <v>71554.05</v>
      </c>
      <c r="AF1677" s="1">
        <f t="shared" si="350"/>
        <v>0.47</v>
      </c>
      <c r="AG1677" s="8">
        <f t="shared" si="348"/>
        <v>95945.95</v>
      </c>
    </row>
    <row r="1678" spans="1:33" x14ac:dyDescent="0.2">
      <c r="A1678" s="11">
        <f t="shared" si="349"/>
        <v>167600</v>
      </c>
      <c r="B1678" s="15">
        <f>inputs!$C$3-MAX(0,MIN((calculations!A1678-inputs!$B$8)*0.5,inputs!$C$3))+IF(AND(inputs!$B$23="YES",A1678&lt;=inputs!$B$25),inputs!$B$24,0)</f>
        <v>0</v>
      </c>
      <c r="C1678" s="15">
        <f>MAX(0,MIN(A1678-B1678,inputs!$C$4)*inputs!$B$3)</f>
        <v>7540.2000000000007</v>
      </c>
      <c r="D1678" s="16">
        <f>MAX(0,(MIN(A1678,inputs!$C$5)-(inputs!$C$4+B1678))*inputs!$B$4)</f>
        <v>34975.599999999999</v>
      </c>
      <c r="E1678" s="16">
        <f>MAX(0, (calculations!A1678-inputs!$C$5)*inputs!$B$5)</f>
        <v>19107</v>
      </c>
      <c r="F1678" s="19">
        <f>MAX(0,inputs!$B$13*(MIN(calculations!A1678,inputs!$C$14)-inputs!$C$13))+MAX(0,inputs!$B$14*(calculations!A1678-inputs!$C$14))</f>
        <v>7341.85</v>
      </c>
      <c r="G1678" s="22">
        <f>MAX(MIN((calculations!A1678-inputs!$B$21)/10000,100%),0) * inputs!$B$18</f>
        <v>2636.4</v>
      </c>
      <c r="H1678" s="22">
        <f>IF(AND(inputs!$B$35="YES", calculations!A1678&gt;=inputs!$B$36,calculations!A1678&lt;inputs!$B$37),inputs!$B$38*MIN(2,inputs!$B$17),0)</f>
        <v>0</v>
      </c>
      <c r="I1678" s="25">
        <f>MIN(inputs!$B$32,A1678)</f>
        <v>20000</v>
      </c>
      <c r="J1678" s="25">
        <f>inputs!$B$29*(1+inputs!$B$33)-MAX(0,inputs!$B$31*(I1678-inputs!$B$30))</f>
        <v>46486.999999999993</v>
      </c>
      <c r="K1678" s="26">
        <f t="shared" si="338"/>
        <v>20000</v>
      </c>
      <c r="L1678" s="25">
        <f>MAX(0,J1678*(1+inputs!$B$33)-MAX(0,inputs!$B$31*(K1678-inputs!$B$30)))</f>
        <v>47184.304999999986</v>
      </c>
      <c r="M1678" s="26">
        <f t="shared" si="339"/>
        <v>36400</v>
      </c>
      <c r="N1678" s="25">
        <f>MAX(0,L1678*(1+inputs!$B$33)-MAX(0,inputs!$B$31*(M1678-inputs!$B$30)))</f>
        <v>46432.629574999977</v>
      </c>
      <c r="O1678" s="26">
        <f t="shared" si="340"/>
        <v>52800</v>
      </c>
      <c r="P1678" s="25">
        <f>MAX(0,N1678*(1+inputs!$B$33)-MAX(0,inputs!$B$31*(O1678-inputs!$B$30)))</f>
        <v>44193.679018624971</v>
      </c>
      <c r="Q1678" s="26">
        <f t="shared" si="341"/>
        <v>69200</v>
      </c>
      <c r="R1678" s="25">
        <f>MAX(0,P1678*(1+inputs!$B$33)-MAX(0,inputs!$B$31*(Q1678-inputs!$B$30)))</f>
        <v>40445.14420390434</v>
      </c>
      <c r="S1678" s="26">
        <f t="shared" si="342"/>
        <v>85600</v>
      </c>
      <c r="T1678" s="25">
        <f>MAX(0,R1678*(1+inputs!$B$33)-MAX(0,inputs!$B$31*(S1678-inputs!$B$30)))</f>
        <v>35164.381366962902</v>
      </c>
      <c r="U1678" s="26">
        <f t="shared" si="343"/>
        <v>102000</v>
      </c>
      <c r="V1678" s="25">
        <f>MAX(0,T1678*(1+inputs!$B$33)-MAX(0,inputs!$B$31*(U1678-inputs!$B$30)))</f>
        <v>28328.407087467345</v>
      </c>
      <c r="W1678" s="26">
        <f t="shared" si="344"/>
        <v>118400</v>
      </c>
      <c r="X1678" s="25">
        <f>MAX(0,V1678*(1+inputs!$B$33)-MAX(0,inputs!$B$31*(W1678-inputs!$B$30)))</f>
        <v>19913.893193779353</v>
      </c>
      <c r="Y1678" s="26">
        <f t="shared" si="345"/>
        <v>134800</v>
      </c>
      <c r="Z1678" s="25">
        <f>MAX(0,X1678*(1+inputs!$B$33)-MAX(0,inputs!$B$31*(Y1678-inputs!$B$30)))</f>
        <v>9897.161591686041</v>
      </c>
      <c r="AA1678" s="25">
        <f>MAX(0,Y1678*(1+inputs!$B$33)-MAX(0,inputs!$B$31*(Z1678-inputs!$B$30)))</f>
        <v>136822</v>
      </c>
      <c r="AB1678" s="26">
        <f t="shared" si="346"/>
        <v>167600</v>
      </c>
      <c r="AC1678" s="25">
        <f>MAX(0,AA1678*(1+inputs!$B$33)-MAX(0,inputs!$B$31*(AB1678-inputs!$B$30)))</f>
        <v>125606.88999999998</v>
      </c>
      <c r="AD1678" s="26">
        <f>IF(inputs!$B$27="YES",MAX(0,inputs!$B$31*(AB1678-inputs!$B$30)),0)</f>
        <v>0</v>
      </c>
      <c r="AE1678" s="3">
        <f t="shared" si="347"/>
        <v>71601.05</v>
      </c>
      <c r="AF1678" s="1">
        <f t="shared" si="350"/>
        <v>0.47</v>
      </c>
      <c r="AG1678" s="8">
        <f t="shared" si="348"/>
        <v>95998.95</v>
      </c>
    </row>
    <row r="1679" spans="1:33" x14ac:dyDescent="0.2">
      <c r="A1679" s="11">
        <f t="shared" si="349"/>
        <v>167700</v>
      </c>
      <c r="B1679" s="15">
        <f>inputs!$C$3-MAX(0,MIN((calculations!A1679-inputs!$B$8)*0.5,inputs!$C$3))+IF(AND(inputs!$B$23="YES",A1679&lt;=inputs!$B$25),inputs!$B$24,0)</f>
        <v>0</v>
      </c>
      <c r="C1679" s="15">
        <f>MAX(0,MIN(A1679-B1679,inputs!$C$4)*inputs!$B$3)</f>
        <v>7540.2000000000007</v>
      </c>
      <c r="D1679" s="16">
        <f>MAX(0,(MIN(A1679,inputs!$C$5)-(inputs!$C$4+B1679))*inputs!$B$4)</f>
        <v>34975.599999999999</v>
      </c>
      <c r="E1679" s="16">
        <f>MAX(0, (calculations!A1679-inputs!$C$5)*inputs!$B$5)</f>
        <v>19152</v>
      </c>
      <c r="F1679" s="19">
        <f>MAX(0,inputs!$B$13*(MIN(calculations!A1679,inputs!$C$14)-inputs!$C$13))+MAX(0,inputs!$B$14*(calculations!A1679-inputs!$C$14))</f>
        <v>7343.85</v>
      </c>
      <c r="G1679" s="22">
        <f>MAX(MIN((calculations!A1679-inputs!$B$21)/10000,100%),0) * inputs!$B$18</f>
        <v>2636.4</v>
      </c>
      <c r="H1679" s="22">
        <f>IF(AND(inputs!$B$35="YES", calculations!A1679&gt;=inputs!$B$36,calculations!A1679&lt;inputs!$B$37),inputs!$B$38*MIN(2,inputs!$B$17),0)</f>
        <v>0</v>
      </c>
      <c r="I1679" s="25">
        <f>MIN(inputs!$B$32,A1679)</f>
        <v>20000</v>
      </c>
      <c r="J1679" s="25">
        <f>inputs!$B$29*(1+inputs!$B$33)-MAX(0,inputs!$B$31*(I1679-inputs!$B$30))</f>
        <v>46486.999999999993</v>
      </c>
      <c r="K1679" s="26">
        <f t="shared" si="338"/>
        <v>20000</v>
      </c>
      <c r="L1679" s="25">
        <f>MAX(0,J1679*(1+inputs!$B$33)-MAX(0,inputs!$B$31*(K1679-inputs!$B$30)))</f>
        <v>47184.304999999986</v>
      </c>
      <c r="M1679" s="26">
        <f t="shared" si="339"/>
        <v>36411.111111111109</v>
      </c>
      <c r="N1679" s="25">
        <f>MAX(0,L1679*(1+inputs!$B$33)-MAX(0,inputs!$B$31*(M1679-inputs!$B$30)))</f>
        <v>46431.629574999977</v>
      </c>
      <c r="O1679" s="26">
        <f t="shared" si="340"/>
        <v>52822.222222222219</v>
      </c>
      <c r="P1679" s="25">
        <f>MAX(0,N1679*(1+inputs!$B$33)-MAX(0,inputs!$B$31*(O1679-inputs!$B$30)))</f>
        <v>44190.664018624972</v>
      </c>
      <c r="Q1679" s="26">
        <f t="shared" si="341"/>
        <v>69233.333333333343</v>
      </c>
      <c r="R1679" s="25">
        <f>MAX(0,P1679*(1+inputs!$B$33)-MAX(0,inputs!$B$31*(Q1679-inputs!$B$30)))</f>
        <v>40439.083978904338</v>
      </c>
      <c r="S1679" s="26">
        <f t="shared" si="342"/>
        <v>85644.444444444438</v>
      </c>
      <c r="T1679" s="25">
        <f>MAX(0,R1679*(1+inputs!$B$33)-MAX(0,inputs!$B$31*(S1679-inputs!$B$30)))</f>
        <v>35154.230238587894</v>
      </c>
      <c r="U1679" s="26">
        <f t="shared" si="343"/>
        <v>102055.55555555556</v>
      </c>
      <c r="V1679" s="25">
        <f>MAX(0,T1679*(1+inputs!$B$33)-MAX(0,inputs!$B$31*(U1679-inputs!$B$30)))</f>
        <v>28313.103692166704</v>
      </c>
      <c r="W1679" s="26">
        <f t="shared" si="344"/>
        <v>118466.66666666667</v>
      </c>
      <c r="X1679" s="25">
        <f>MAX(0,V1679*(1+inputs!$B$33)-MAX(0,inputs!$B$31*(W1679-inputs!$B$30)))</f>
        <v>19892.360247549201</v>
      </c>
      <c r="Y1679" s="26">
        <f t="shared" si="345"/>
        <v>134877.77777777778</v>
      </c>
      <c r="Z1679" s="25">
        <f>MAX(0,X1679*(1+inputs!$B$33)-MAX(0,inputs!$B$31*(Y1679-inputs!$B$30)))</f>
        <v>9868.3056512624371</v>
      </c>
      <c r="AA1679" s="25">
        <f>MAX(0,Y1679*(1+inputs!$B$33)-MAX(0,inputs!$B$31*(Z1679-inputs!$B$30)))</f>
        <v>136900.94444444444</v>
      </c>
      <c r="AB1679" s="26">
        <f t="shared" si="346"/>
        <v>167700</v>
      </c>
      <c r="AC1679" s="25">
        <f>MAX(0,AA1679*(1+inputs!$B$33)-MAX(0,inputs!$B$31*(AB1679-inputs!$B$30)))</f>
        <v>125678.0186111111</v>
      </c>
      <c r="AD1679" s="26">
        <f>IF(inputs!$B$27="YES",MAX(0,inputs!$B$31*(AB1679-inputs!$B$30)),0)</f>
        <v>0</v>
      </c>
      <c r="AE1679" s="3">
        <f t="shared" si="347"/>
        <v>71648.05</v>
      </c>
      <c r="AF1679" s="1">
        <f t="shared" si="350"/>
        <v>0.47</v>
      </c>
      <c r="AG1679" s="8">
        <f t="shared" si="348"/>
        <v>96051.95</v>
      </c>
    </row>
    <row r="1680" spans="1:33" x14ac:dyDescent="0.2">
      <c r="A1680" s="11">
        <f t="shared" si="349"/>
        <v>167800</v>
      </c>
      <c r="B1680" s="15">
        <f>inputs!$C$3-MAX(0,MIN((calculations!A1680-inputs!$B$8)*0.5,inputs!$C$3))+IF(AND(inputs!$B$23="YES",A1680&lt;=inputs!$B$25),inputs!$B$24,0)</f>
        <v>0</v>
      </c>
      <c r="C1680" s="15">
        <f>MAX(0,MIN(A1680-B1680,inputs!$C$4)*inputs!$B$3)</f>
        <v>7540.2000000000007</v>
      </c>
      <c r="D1680" s="16">
        <f>MAX(0,(MIN(A1680,inputs!$C$5)-(inputs!$C$4+B1680))*inputs!$B$4)</f>
        <v>34975.599999999999</v>
      </c>
      <c r="E1680" s="16">
        <f>MAX(0, (calculations!A1680-inputs!$C$5)*inputs!$B$5)</f>
        <v>19197</v>
      </c>
      <c r="F1680" s="19">
        <f>MAX(0,inputs!$B$13*(MIN(calculations!A1680,inputs!$C$14)-inputs!$C$13))+MAX(0,inputs!$B$14*(calculations!A1680-inputs!$C$14))</f>
        <v>7345.85</v>
      </c>
      <c r="G1680" s="22">
        <f>MAX(MIN((calculations!A1680-inputs!$B$21)/10000,100%),0) * inputs!$B$18</f>
        <v>2636.4</v>
      </c>
      <c r="H1680" s="22">
        <f>IF(AND(inputs!$B$35="YES", calculations!A1680&gt;=inputs!$B$36,calculations!A1680&lt;inputs!$B$37),inputs!$B$38*MIN(2,inputs!$B$17),0)</f>
        <v>0</v>
      </c>
      <c r="I1680" s="25">
        <f>MIN(inputs!$B$32,A1680)</f>
        <v>20000</v>
      </c>
      <c r="J1680" s="25">
        <f>inputs!$B$29*(1+inputs!$B$33)-MAX(0,inputs!$B$31*(I1680-inputs!$B$30))</f>
        <v>46486.999999999993</v>
      </c>
      <c r="K1680" s="26">
        <f t="shared" si="338"/>
        <v>20000</v>
      </c>
      <c r="L1680" s="25">
        <f>MAX(0,J1680*(1+inputs!$B$33)-MAX(0,inputs!$B$31*(K1680-inputs!$B$30)))</f>
        <v>47184.304999999986</v>
      </c>
      <c r="M1680" s="26">
        <f t="shared" si="339"/>
        <v>36422.222222222219</v>
      </c>
      <c r="N1680" s="25">
        <f>MAX(0,L1680*(1+inputs!$B$33)-MAX(0,inputs!$B$31*(M1680-inputs!$B$30)))</f>
        <v>46430.629574999977</v>
      </c>
      <c r="O1680" s="26">
        <f t="shared" si="340"/>
        <v>52844.444444444445</v>
      </c>
      <c r="P1680" s="25">
        <f>MAX(0,N1680*(1+inputs!$B$33)-MAX(0,inputs!$B$31*(O1680-inputs!$B$30)))</f>
        <v>44187.649018624972</v>
      </c>
      <c r="Q1680" s="26">
        <f t="shared" si="341"/>
        <v>69266.666666666657</v>
      </c>
      <c r="R1680" s="25">
        <f>MAX(0,P1680*(1+inputs!$B$33)-MAX(0,inputs!$B$31*(Q1680-inputs!$B$30)))</f>
        <v>40433.023753904345</v>
      </c>
      <c r="S1680" s="26">
        <f t="shared" si="342"/>
        <v>85688.888888888891</v>
      </c>
      <c r="T1680" s="25">
        <f>MAX(0,R1680*(1+inputs!$B$33)-MAX(0,inputs!$B$31*(S1680-inputs!$B$30)))</f>
        <v>35144.079110212901</v>
      </c>
      <c r="U1680" s="26">
        <f t="shared" si="343"/>
        <v>102111.11111111111</v>
      </c>
      <c r="V1680" s="25">
        <f>MAX(0,T1680*(1+inputs!$B$33)-MAX(0,inputs!$B$31*(U1680-inputs!$B$30)))</f>
        <v>28297.800296866091</v>
      </c>
      <c r="W1680" s="26">
        <f t="shared" si="344"/>
        <v>118533.33333333333</v>
      </c>
      <c r="X1680" s="25">
        <f>MAX(0,V1680*(1+inputs!$B$33)-MAX(0,inputs!$B$31*(W1680-inputs!$B$30)))</f>
        <v>19870.827301319081</v>
      </c>
      <c r="Y1680" s="26">
        <f t="shared" si="345"/>
        <v>134955.55555555556</v>
      </c>
      <c r="Z1680" s="25">
        <f>MAX(0,X1680*(1+inputs!$B$33)-MAX(0,inputs!$B$31*(Y1680-inputs!$B$30)))</f>
        <v>9839.4497108388659</v>
      </c>
      <c r="AA1680" s="25">
        <f>MAX(0,Y1680*(1+inputs!$B$33)-MAX(0,inputs!$B$31*(Z1680-inputs!$B$30)))</f>
        <v>136979.88888888888</v>
      </c>
      <c r="AB1680" s="26">
        <f t="shared" si="346"/>
        <v>167800</v>
      </c>
      <c r="AC1680" s="25">
        <f>MAX(0,AA1680*(1+inputs!$B$33)-MAX(0,inputs!$B$31*(AB1680-inputs!$B$30)))</f>
        <v>125749.14722222221</v>
      </c>
      <c r="AD1680" s="26">
        <f>IF(inputs!$B$27="YES",MAX(0,inputs!$B$31*(AB1680-inputs!$B$30)),0)</f>
        <v>0</v>
      </c>
      <c r="AE1680" s="3">
        <f t="shared" si="347"/>
        <v>71695.05</v>
      </c>
      <c r="AF1680" s="1">
        <f t="shared" si="350"/>
        <v>0.47</v>
      </c>
      <c r="AG1680" s="8">
        <f t="shared" si="348"/>
        <v>96104.95</v>
      </c>
    </row>
    <row r="1681" spans="1:33" x14ac:dyDescent="0.2">
      <c r="A1681" s="11">
        <f t="shared" si="349"/>
        <v>167900</v>
      </c>
      <c r="B1681" s="15">
        <f>inputs!$C$3-MAX(0,MIN((calculations!A1681-inputs!$B$8)*0.5,inputs!$C$3))+IF(AND(inputs!$B$23="YES",A1681&lt;=inputs!$B$25),inputs!$B$24,0)</f>
        <v>0</v>
      </c>
      <c r="C1681" s="15">
        <f>MAX(0,MIN(A1681-B1681,inputs!$C$4)*inputs!$B$3)</f>
        <v>7540.2000000000007</v>
      </c>
      <c r="D1681" s="16">
        <f>MAX(0,(MIN(A1681,inputs!$C$5)-(inputs!$C$4+B1681))*inputs!$B$4)</f>
        <v>34975.599999999999</v>
      </c>
      <c r="E1681" s="16">
        <f>MAX(0, (calculations!A1681-inputs!$C$5)*inputs!$B$5)</f>
        <v>19242</v>
      </c>
      <c r="F1681" s="19">
        <f>MAX(0,inputs!$B$13*(MIN(calculations!A1681,inputs!$C$14)-inputs!$C$13))+MAX(0,inputs!$B$14*(calculations!A1681-inputs!$C$14))</f>
        <v>7347.85</v>
      </c>
      <c r="G1681" s="22">
        <f>MAX(MIN((calculations!A1681-inputs!$B$21)/10000,100%),0) * inputs!$B$18</f>
        <v>2636.4</v>
      </c>
      <c r="H1681" s="22">
        <f>IF(AND(inputs!$B$35="YES", calculations!A1681&gt;=inputs!$B$36,calculations!A1681&lt;inputs!$B$37),inputs!$B$38*MIN(2,inputs!$B$17),0)</f>
        <v>0</v>
      </c>
      <c r="I1681" s="25">
        <f>MIN(inputs!$B$32,A1681)</f>
        <v>20000</v>
      </c>
      <c r="J1681" s="25">
        <f>inputs!$B$29*(1+inputs!$B$33)-MAX(0,inputs!$B$31*(I1681-inputs!$B$30))</f>
        <v>46486.999999999993</v>
      </c>
      <c r="K1681" s="26">
        <f t="shared" si="338"/>
        <v>20000</v>
      </c>
      <c r="L1681" s="25">
        <f>MAX(0,J1681*(1+inputs!$B$33)-MAX(0,inputs!$B$31*(K1681-inputs!$B$30)))</f>
        <v>47184.304999999986</v>
      </c>
      <c r="M1681" s="26">
        <f t="shared" si="339"/>
        <v>36433.333333333328</v>
      </c>
      <c r="N1681" s="25">
        <f>MAX(0,L1681*(1+inputs!$B$33)-MAX(0,inputs!$B$31*(M1681-inputs!$B$30)))</f>
        <v>46429.629574999977</v>
      </c>
      <c r="O1681" s="26">
        <f t="shared" si="340"/>
        <v>52866.666666666664</v>
      </c>
      <c r="P1681" s="25">
        <f>MAX(0,N1681*(1+inputs!$B$33)-MAX(0,inputs!$B$31*(O1681-inputs!$B$30)))</f>
        <v>44184.634018624973</v>
      </c>
      <c r="Q1681" s="26">
        <f t="shared" si="341"/>
        <v>69300</v>
      </c>
      <c r="R1681" s="25">
        <f>MAX(0,P1681*(1+inputs!$B$33)-MAX(0,inputs!$B$31*(Q1681-inputs!$B$30)))</f>
        <v>40426.963528904344</v>
      </c>
      <c r="S1681" s="26">
        <f t="shared" si="342"/>
        <v>85733.333333333328</v>
      </c>
      <c r="T1681" s="25">
        <f>MAX(0,R1681*(1+inputs!$B$33)-MAX(0,inputs!$B$31*(S1681-inputs!$B$30)))</f>
        <v>35133.9279818379</v>
      </c>
      <c r="U1681" s="26">
        <f t="shared" si="343"/>
        <v>102166.66666666667</v>
      </c>
      <c r="V1681" s="25">
        <f>MAX(0,T1681*(1+inputs!$B$33)-MAX(0,inputs!$B$31*(U1681-inputs!$B$30)))</f>
        <v>28282.496901565464</v>
      </c>
      <c r="W1681" s="26">
        <f t="shared" si="344"/>
        <v>118600</v>
      </c>
      <c r="X1681" s="25">
        <f>MAX(0,V1681*(1+inputs!$B$33)-MAX(0,inputs!$B$31*(W1681-inputs!$B$30)))</f>
        <v>19849.294355088939</v>
      </c>
      <c r="Y1681" s="26">
        <f t="shared" si="345"/>
        <v>135033.33333333331</v>
      </c>
      <c r="Z1681" s="25">
        <f>MAX(0,X1681*(1+inputs!$B$33)-MAX(0,inputs!$B$31*(Y1681-inputs!$B$30)))</f>
        <v>9810.5937704152711</v>
      </c>
      <c r="AA1681" s="25">
        <f>MAX(0,Y1681*(1+inputs!$B$33)-MAX(0,inputs!$B$31*(Z1681-inputs!$B$30)))</f>
        <v>137058.83333333331</v>
      </c>
      <c r="AB1681" s="26">
        <f t="shared" si="346"/>
        <v>167900</v>
      </c>
      <c r="AC1681" s="25">
        <f>MAX(0,AA1681*(1+inputs!$B$33)-MAX(0,inputs!$B$31*(AB1681-inputs!$B$30)))</f>
        <v>125820.27583333329</v>
      </c>
      <c r="AD1681" s="26">
        <f>IF(inputs!$B$27="YES",MAX(0,inputs!$B$31*(AB1681-inputs!$B$30)),0)</f>
        <v>0</v>
      </c>
      <c r="AE1681" s="3">
        <f t="shared" si="347"/>
        <v>71742.05</v>
      </c>
      <c r="AF1681" s="1">
        <f t="shared" si="350"/>
        <v>0.47</v>
      </c>
      <c r="AG1681" s="8">
        <f t="shared" si="348"/>
        <v>96157.95</v>
      </c>
    </row>
    <row r="1682" spans="1:33" x14ac:dyDescent="0.2">
      <c r="A1682" s="11">
        <f t="shared" si="349"/>
        <v>168000</v>
      </c>
      <c r="B1682" s="15">
        <f>inputs!$C$3-MAX(0,MIN((calculations!A1682-inputs!$B$8)*0.5,inputs!$C$3))+IF(AND(inputs!$B$23="YES",A1682&lt;=inputs!$B$25),inputs!$B$24,0)</f>
        <v>0</v>
      </c>
      <c r="C1682" s="15">
        <f>MAX(0,MIN(A1682-B1682,inputs!$C$4)*inputs!$B$3)</f>
        <v>7540.2000000000007</v>
      </c>
      <c r="D1682" s="16">
        <f>MAX(0,(MIN(A1682,inputs!$C$5)-(inputs!$C$4+B1682))*inputs!$B$4)</f>
        <v>34975.599999999999</v>
      </c>
      <c r="E1682" s="16">
        <f>MAX(0, (calculations!A1682-inputs!$C$5)*inputs!$B$5)</f>
        <v>19287</v>
      </c>
      <c r="F1682" s="19">
        <f>MAX(0,inputs!$B$13*(MIN(calculations!A1682,inputs!$C$14)-inputs!$C$13))+MAX(0,inputs!$B$14*(calculations!A1682-inputs!$C$14))</f>
        <v>7349.85</v>
      </c>
      <c r="G1682" s="22">
        <f>MAX(MIN((calculations!A1682-inputs!$B$21)/10000,100%),0) * inputs!$B$18</f>
        <v>2636.4</v>
      </c>
      <c r="H1682" s="22">
        <f>IF(AND(inputs!$B$35="YES", calculations!A1682&gt;=inputs!$B$36,calculations!A1682&lt;inputs!$B$37),inputs!$B$38*MIN(2,inputs!$B$17),0)</f>
        <v>0</v>
      </c>
      <c r="I1682" s="25">
        <f>MIN(inputs!$B$32,A1682)</f>
        <v>20000</v>
      </c>
      <c r="J1682" s="25">
        <f>inputs!$B$29*(1+inputs!$B$33)-MAX(0,inputs!$B$31*(I1682-inputs!$B$30))</f>
        <v>46486.999999999993</v>
      </c>
      <c r="K1682" s="26">
        <f t="shared" si="338"/>
        <v>20000</v>
      </c>
      <c r="L1682" s="25">
        <f>MAX(0,J1682*(1+inputs!$B$33)-MAX(0,inputs!$B$31*(K1682-inputs!$B$30)))</f>
        <v>47184.304999999986</v>
      </c>
      <c r="M1682" s="26">
        <f t="shared" si="339"/>
        <v>36444.444444444445</v>
      </c>
      <c r="N1682" s="25">
        <f>MAX(0,L1682*(1+inputs!$B$33)-MAX(0,inputs!$B$31*(M1682-inputs!$B$30)))</f>
        <v>46428.629574999977</v>
      </c>
      <c r="O1682" s="26">
        <f t="shared" si="340"/>
        <v>52888.888888888891</v>
      </c>
      <c r="P1682" s="25">
        <f>MAX(0,N1682*(1+inputs!$B$33)-MAX(0,inputs!$B$31*(O1682-inputs!$B$30)))</f>
        <v>44181.619018624973</v>
      </c>
      <c r="Q1682" s="26">
        <f t="shared" si="341"/>
        <v>69333.333333333343</v>
      </c>
      <c r="R1682" s="25">
        <f>MAX(0,P1682*(1+inputs!$B$33)-MAX(0,inputs!$B$31*(Q1682-inputs!$B$30)))</f>
        <v>40420.903303904342</v>
      </c>
      <c r="S1682" s="26">
        <f t="shared" si="342"/>
        <v>85777.777777777781</v>
      </c>
      <c r="T1682" s="25">
        <f>MAX(0,R1682*(1+inputs!$B$33)-MAX(0,inputs!$B$31*(S1682-inputs!$B$30)))</f>
        <v>35123.776853462899</v>
      </c>
      <c r="U1682" s="26">
        <f t="shared" si="343"/>
        <v>102222.22222222222</v>
      </c>
      <c r="V1682" s="25">
        <f>MAX(0,T1682*(1+inputs!$B$33)-MAX(0,inputs!$B$31*(U1682-inputs!$B$30)))</f>
        <v>28267.193506264837</v>
      </c>
      <c r="W1682" s="26">
        <f t="shared" si="344"/>
        <v>118666.66666666667</v>
      </c>
      <c r="X1682" s="25">
        <f>MAX(0,V1682*(1+inputs!$B$33)-MAX(0,inputs!$B$31*(W1682-inputs!$B$30)))</f>
        <v>19827.761408858809</v>
      </c>
      <c r="Y1682" s="26">
        <f t="shared" si="345"/>
        <v>135111.11111111112</v>
      </c>
      <c r="Z1682" s="25">
        <f>MAX(0,X1682*(1+inputs!$B$33)-MAX(0,inputs!$B$31*(Y1682-inputs!$B$30)))</f>
        <v>9781.7378299916872</v>
      </c>
      <c r="AA1682" s="25">
        <f>MAX(0,Y1682*(1+inputs!$B$33)-MAX(0,inputs!$B$31*(Z1682-inputs!$B$30)))</f>
        <v>137137.77777777778</v>
      </c>
      <c r="AB1682" s="26">
        <f t="shared" si="346"/>
        <v>168000</v>
      </c>
      <c r="AC1682" s="25">
        <f>MAX(0,AA1682*(1+inputs!$B$33)-MAX(0,inputs!$B$31*(AB1682-inputs!$B$30)))</f>
        <v>125891.40444444443</v>
      </c>
      <c r="AD1682" s="26">
        <f>IF(inputs!$B$27="YES",MAX(0,inputs!$B$31*(AB1682-inputs!$B$30)),0)</f>
        <v>0</v>
      </c>
      <c r="AE1682" s="3">
        <f t="shared" si="347"/>
        <v>71789.05</v>
      </c>
      <c r="AF1682" s="1">
        <f t="shared" si="350"/>
        <v>0.47</v>
      </c>
      <c r="AG1682" s="8">
        <f t="shared" si="348"/>
        <v>96210.95</v>
      </c>
    </row>
    <row r="1683" spans="1:33" x14ac:dyDescent="0.2">
      <c r="A1683" s="11">
        <f t="shared" si="349"/>
        <v>168100</v>
      </c>
      <c r="B1683" s="15">
        <f>inputs!$C$3-MAX(0,MIN((calculations!A1683-inputs!$B$8)*0.5,inputs!$C$3))+IF(AND(inputs!$B$23="YES",A1683&lt;=inputs!$B$25),inputs!$B$24,0)</f>
        <v>0</v>
      </c>
      <c r="C1683" s="15">
        <f>MAX(0,MIN(A1683-B1683,inputs!$C$4)*inputs!$B$3)</f>
        <v>7540.2000000000007</v>
      </c>
      <c r="D1683" s="16">
        <f>MAX(0,(MIN(A1683,inputs!$C$5)-(inputs!$C$4+B1683))*inputs!$B$4)</f>
        <v>34975.599999999999</v>
      </c>
      <c r="E1683" s="16">
        <f>MAX(0, (calculations!A1683-inputs!$C$5)*inputs!$B$5)</f>
        <v>19332</v>
      </c>
      <c r="F1683" s="19">
        <f>MAX(0,inputs!$B$13*(MIN(calculations!A1683,inputs!$C$14)-inputs!$C$13))+MAX(0,inputs!$B$14*(calculations!A1683-inputs!$C$14))</f>
        <v>7351.85</v>
      </c>
      <c r="G1683" s="22">
        <f>MAX(MIN((calculations!A1683-inputs!$B$21)/10000,100%),0) * inputs!$B$18</f>
        <v>2636.4</v>
      </c>
      <c r="H1683" s="22">
        <f>IF(AND(inputs!$B$35="YES", calculations!A1683&gt;=inputs!$B$36,calculations!A1683&lt;inputs!$B$37),inputs!$B$38*MIN(2,inputs!$B$17),0)</f>
        <v>0</v>
      </c>
      <c r="I1683" s="25">
        <f>MIN(inputs!$B$32,A1683)</f>
        <v>20000</v>
      </c>
      <c r="J1683" s="25">
        <f>inputs!$B$29*(1+inputs!$B$33)-MAX(0,inputs!$B$31*(I1683-inputs!$B$30))</f>
        <v>46486.999999999993</v>
      </c>
      <c r="K1683" s="26">
        <f t="shared" si="338"/>
        <v>20000</v>
      </c>
      <c r="L1683" s="25">
        <f>MAX(0,J1683*(1+inputs!$B$33)-MAX(0,inputs!$B$31*(K1683-inputs!$B$30)))</f>
        <v>47184.304999999986</v>
      </c>
      <c r="M1683" s="26">
        <f t="shared" si="339"/>
        <v>36455.555555555555</v>
      </c>
      <c r="N1683" s="25">
        <f>MAX(0,L1683*(1+inputs!$B$33)-MAX(0,inputs!$B$31*(M1683-inputs!$B$30)))</f>
        <v>46427.629574999977</v>
      </c>
      <c r="O1683" s="26">
        <f t="shared" si="340"/>
        <v>52911.111111111109</v>
      </c>
      <c r="P1683" s="25">
        <f>MAX(0,N1683*(1+inputs!$B$33)-MAX(0,inputs!$B$31*(O1683-inputs!$B$30)))</f>
        <v>44178.604018624967</v>
      </c>
      <c r="Q1683" s="26">
        <f t="shared" si="341"/>
        <v>69366.666666666657</v>
      </c>
      <c r="R1683" s="25">
        <f>MAX(0,P1683*(1+inputs!$B$33)-MAX(0,inputs!$B$31*(Q1683-inputs!$B$30)))</f>
        <v>40414.843078904334</v>
      </c>
      <c r="S1683" s="26">
        <f t="shared" si="342"/>
        <v>85822.222222222219</v>
      </c>
      <c r="T1683" s="25">
        <f>MAX(0,R1683*(1+inputs!$B$33)-MAX(0,inputs!$B$31*(S1683-inputs!$B$30)))</f>
        <v>35113.625725087892</v>
      </c>
      <c r="U1683" s="26">
        <f t="shared" si="343"/>
        <v>102277.77777777778</v>
      </c>
      <c r="V1683" s="25">
        <f>MAX(0,T1683*(1+inputs!$B$33)-MAX(0,inputs!$B$31*(U1683-inputs!$B$30)))</f>
        <v>28251.890110964207</v>
      </c>
      <c r="W1683" s="26">
        <f t="shared" si="344"/>
        <v>118733.33333333333</v>
      </c>
      <c r="X1683" s="25">
        <f>MAX(0,V1683*(1+inputs!$B$33)-MAX(0,inputs!$B$31*(W1683-inputs!$B$30)))</f>
        <v>19806.228462628667</v>
      </c>
      <c r="Y1683" s="26">
        <f t="shared" si="345"/>
        <v>135188.88888888888</v>
      </c>
      <c r="Z1683" s="25">
        <f>MAX(0,X1683*(1+inputs!$B$33)-MAX(0,inputs!$B$31*(Y1683-inputs!$B$30)))</f>
        <v>9752.8818895680961</v>
      </c>
      <c r="AA1683" s="25">
        <f>MAX(0,Y1683*(1+inputs!$B$33)-MAX(0,inputs!$B$31*(Z1683-inputs!$B$30)))</f>
        <v>137216.72222222219</v>
      </c>
      <c r="AB1683" s="26">
        <f t="shared" si="346"/>
        <v>168100</v>
      </c>
      <c r="AC1683" s="25">
        <f>MAX(0,AA1683*(1+inputs!$B$33)-MAX(0,inputs!$B$31*(AB1683-inputs!$B$30)))</f>
        <v>125962.53305555551</v>
      </c>
      <c r="AD1683" s="26">
        <f>IF(inputs!$B$27="YES",MAX(0,inputs!$B$31*(AB1683-inputs!$B$30)),0)</f>
        <v>0</v>
      </c>
      <c r="AE1683" s="3">
        <f t="shared" si="347"/>
        <v>71836.05</v>
      </c>
      <c r="AF1683" s="1">
        <f t="shared" si="350"/>
        <v>0.47</v>
      </c>
      <c r="AG1683" s="8">
        <f t="shared" si="348"/>
        <v>96263.95</v>
      </c>
    </row>
    <row r="1684" spans="1:33" x14ac:dyDescent="0.2">
      <c r="A1684" s="11">
        <f t="shared" si="349"/>
        <v>168200</v>
      </c>
      <c r="B1684" s="15">
        <f>inputs!$C$3-MAX(0,MIN((calculations!A1684-inputs!$B$8)*0.5,inputs!$C$3))+IF(AND(inputs!$B$23="YES",A1684&lt;=inputs!$B$25),inputs!$B$24,0)</f>
        <v>0</v>
      </c>
      <c r="C1684" s="15">
        <f>MAX(0,MIN(A1684-B1684,inputs!$C$4)*inputs!$B$3)</f>
        <v>7540.2000000000007</v>
      </c>
      <c r="D1684" s="16">
        <f>MAX(0,(MIN(A1684,inputs!$C$5)-(inputs!$C$4+B1684))*inputs!$B$4)</f>
        <v>34975.599999999999</v>
      </c>
      <c r="E1684" s="16">
        <f>MAX(0, (calculations!A1684-inputs!$C$5)*inputs!$B$5)</f>
        <v>19377</v>
      </c>
      <c r="F1684" s="19">
        <f>MAX(0,inputs!$B$13*(MIN(calculations!A1684,inputs!$C$14)-inputs!$C$13))+MAX(0,inputs!$B$14*(calculations!A1684-inputs!$C$14))</f>
        <v>7353.85</v>
      </c>
      <c r="G1684" s="22">
        <f>MAX(MIN((calculations!A1684-inputs!$B$21)/10000,100%),0) * inputs!$B$18</f>
        <v>2636.4</v>
      </c>
      <c r="H1684" s="22">
        <f>IF(AND(inputs!$B$35="YES", calculations!A1684&gt;=inputs!$B$36,calculations!A1684&lt;inputs!$B$37),inputs!$B$38*MIN(2,inputs!$B$17),0)</f>
        <v>0</v>
      </c>
      <c r="I1684" s="25">
        <f>MIN(inputs!$B$32,A1684)</f>
        <v>20000</v>
      </c>
      <c r="J1684" s="25">
        <f>inputs!$B$29*(1+inputs!$B$33)-MAX(0,inputs!$B$31*(I1684-inputs!$B$30))</f>
        <v>46486.999999999993</v>
      </c>
      <c r="K1684" s="26">
        <f t="shared" si="338"/>
        <v>20000</v>
      </c>
      <c r="L1684" s="25">
        <f>MAX(0,J1684*(1+inputs!$B$33)-MAX(0,inputs!$B$31*(K1684-inputs!$B$30)))</f>
        <v>47184.304999999986</v>
      </c>
      <c r="M1684" s="26">
        <f t="shared" si="339"/>
        <v>36466.666666666672</v>
      </c>
      <c r="N1684" s="25">
        <f>MAX(0,L1684*(1+inputs!$B$33)-MAX(0,inputs!$B$31*(M1684-inputs!$B$30)))</f>
        <v>46426.629574999977</v>
      </c>
      <c r="O1684" s="26">
        <f t="shared" si="340"/>
        <v>52933.333333333336</v>
      </c>
      <c r="P1684" s="25">
        <f>MAX(0,N1684*(1+inputs!$B$33)-MAX(0,inputs!$B$31*(O1684-inputs!$B$30)))</f>
        <v>44175.589018624967</v>
      </c>
      <c r="Q1684" s="26">
        <f t="shared" si="341"/>
        <v>69400</v>
      </c>
      <c r="R1684" s="25">
        <f>MAX(0,P1684*(1+inputs!$B$33)-MAX(0,inputs!$B$31*(Q1684-inputs!$B$30)))</f>
        <v>40408.782853904333</v>
      </c>
      <c r="S1684" s="26">
        <f t="shared" si="342"/>
        <v>85866.666666666672</v>
      </c>
      <c r="T1684" s="25">
        <f>MAX(0,R1684*(1+inputs!$B$33)-MAX(0,inputs!$B$31*(S1684-inputs!$B$30)))</f>
        <v>35103.474596712891</v>
      </c>
      <c r="U1684" s="26">
        <f t="shared" si="343"/>
        <v>102333.33333333333</v>
      </c>
      <c r="V1684" s="25">
        <f>MAX(0,T1684*(1+inputs!$B$33)-MAX(0,inputs!$B$31*(U1684-inputs!$B$30)))</f>
        <v>28236.586715663583</v>
      </c>
      <c r="W1684" s="26">
        <f t="shared" si="344"/>
        <v>118800</v>
      </c>
      <c r="X1684" s="25">
        <f>MAX(0,V1684*(1+inputs!$B$33)-MAX(0,inputs!$B$31*(W1684-inputs!$B$30)))</f>
        <v>19784.695516398533</v>
      </c>
      <c r="Y1684" s="26">
        <f t="shared" si="345"/>
        <v>135266.66666666669</v>
      </c>
      <c r="Z1684" s="25">
        <f>MAX(0,X1684*(1+inputs!$B$33)-MAX(0,inputs!$B$31*(Y1684-inputs!$B$30)))</f>
        <v>9724.0259491445086</v>
      </c>
      <c r="AA1684" s="25">
        <f>MAX(0,Y1684*(1+inputs!$B$33)-MAX(0,inputs!$B$31*(Z1684-inputs!$B$30)))</f>
        <v>137295.66666666669</v>
      </c>
      <c r="AB1684" s="26">
        <f t="shared" si="346"/>
        <v>168200</v>
      </c>
      <c r="AC1684" s="25">
        <f>MAX(0,AA1684*(1+inputs!$B$33)-MAX(0,inputs!$B$31*(AB1684-inputs!$B$30)))</f>
        <v>126033.66166666668</v>
      </c>
      <c r="AD1684" s="26">
        <f>IF(inputs!$B$27="YES",MAX(0,inputs!$B$31*(AB1684-inputs!$B$30)),0)</f>
        <v>0</v>
      </c>
      <c r="AE1684" s="3">
        <f t="shared" si="347"/>
        <v>71883.05</v>
      </c>
      <c r="AF1684" s="1">
        <f t="shared" si="350"/>
        <v>0.47</v>
      </c>
      <c r="AG1684" s="8">
        <f t="shared" si="348"/>
        <v>96316.95</v>
      </c>
    </row>
    <row r="1685" spans="1:33" x14ac:dyDescent="0.2">
      <c r="A1685" s="11">
        <f t="shared" si="349"/>
        <v>168300</v>
      </c>
      <c r="B1685" s="15">
        <f>inputs!$C$3-MAX(0,MIN((calculations!A1685-inputs!$B$8)*0.5,inputs!$C$3))+IF(AND(inputs!$B$23="YES",A1685&lt;=inputs!$B$25),inputs!$B$24,0)</f>
        <v>0</v>
      </c>
      <c r="C1685" s="15">
        <f>MAX(0,MIN(A1685-B1685,inputs!$C$4)*inputs!$B$3)</f>
        <v>7540.2000000000007</v>
      </c>
      <c r="D1685" s="16">
        <f>MAX(0,(MIN(A1685,inputs!$C$5)-(inputs!$C$4+B1685))*inputs!$B$4)</f>
        <v>34975.599999999999</v>
      </c>
      <c r="E1685" s="16">
        <f>MAX(0, (calculations!A1685-inputs!$C$5)*inputs!$B$5)</f>
        <v>19422</v>
      </c>
      <c r="F1685" s="19">
        <f>MAX(0,inputs!$B$13*(MIN(calculations!A1685,inputs!$C$14)-inputs!$C$13))+MAX(0,inputs!$B$14*(calculations!A1685-inputs!$C$14))</f>
        <v>7355.85</v>
      </c>
      <c r="G1685" s="22">
        <f>MAX(MIN((calculations!A1685-inputs!$B$21)/10000,100%),0) * inputs!$B$18</f>
        <v>2636.4</v>
      </c>
      <c r="H1685" s="22">
        <f>IF(AND(inputs!$B$35="YES", calculations!A1685&gt;=inputs!$B$36,calculations!A1685&lt;inputs!$B$37),inputs!$B$38*MIN(2,inputs!$B$17),0)</f>
        <v>0</v>
      </c>
      <c r="I1685" s="25">
        <f>MIN(inputs!$B$32,A1685)</f>
        <v>20000</v>
      </c>
      <c r="J1685" s="25">
        <f>inputs!$B$29*(1+inputs!$B$33)-MAX(0,inputs!$B$31*(I1685-inputs!$B$30))</f>
        <v>46486.999999999993</v>
      </c>
      <c r="K1685" s="26">
        <f t="shared" si="338"/>
        <v>20000</v>
      </c>
      <c r="L1685" s="25">
        <f>MAX(0,J1685*(1+inputs!$B$33)-MAX(0,inputs!$B$31*(K1685-inputs!$B$30)))</f>
        <v>47184.304999999986</v>
      </c>
      <c r="M1685" s="26">
        <f t="shared" si="339"/>
        <v>36477.777777777781</v>
      </c>
      <c r="N1685" s="25">
        <f>MAX(0,L1685*(1+inputs!$B$33)-MAX(0,inputs!$B$31*(M1685-inputs!$B$30)))</f>
        <v>46425.629574999977</v>
      </c>
      <c r="O1685" s="26">
        <f t="shared" si="340"/>
        <v>52955.555555555555</v>
      </c>
      <c r="P1685" s="25">
        <f>MAX(0,N1685*(1+inputs!$B$33)-MAX(0,inputs!$B$31*(O1685-inputs!$B$30)))</f>
        <v>44172.574018624968</v>
      </c>
      <c r="Q1685" s="26">
        <f t="shared" si="341"/>
        <v>69433.333333333343</v>
      </c>
      <c r="R1685" s="25">
        <f>MAX(0,P1685*(1+inputs!$B$33)-MAX(0,inputs!$B$31*(Q1685-inputs!$B$30)))</f>
        <v>40402.722628904339</v>
      </c>
      <c r="S1685" s="26">
        <f t="shared" si="342"/>
        <v>85911.111111111109</v>
      </c>
      <c r="T1685" s="25">
        <f>MAX(0,R1685*(1+inputs!$B$33)-MAX(0,inputs!$B$31*(S1685-inputs!$B$30)))</f>
        <v>35093.323468337898</v>
      </c>
      <c r="U1685" s="26">
        <f t="shared" si="343"/>
        <v>102388.88888888889</v>
      </c>
      <c r="V1685" s="25">
        <f>MAX(0,T1685*(1+inputs!$B$33)-MAX(0,inputs!$B$31*(U1685-inputs!$B$30)))</f>
        <v>28221.283320362967</v>
      </c>
      <c r="W1685" s="26">
        <f t="shared" si="344"/>
        <v>118866.66666666667</v>
      </c>
      <c r="X1685" s="25">
        <f>MAX(0,V1685*(1+inputs!$B$33)-MAX(0,inputs!$B$31*(W1685-inputs!$B$30)))</f>
        <v>19763.16257016841</v>
      </c>
      <c r="Y1685" s="26">
        <f t="shared" si="345"/>
        <v>135344.44444444444</v>
      </c>
      <c r="Z1685" s="25">
        <f>MAX(0,X1685*(1+inputs!$B$33)-MAX(0,inputs!$B$31*(Y1685-inputs!$B$30)))</f>
        <v>9695.1700087209356</v>
      </c>
      <c r="AA1685" s="25">
        <f>MAX(0,Y1685*(1+inputs!$B$33)-MAX(0,inputs!$B$31*(Z1685-inputs!$B$30)))</f>
        <v>137374.61111111109</v>
      </c>
      <c r="AB1685" s="26">
        <f t="shared" si="346"/>
        <v>168300</v>
      </c>
      <c r="AC1685" s="25">
        <f>MAX(0,AA1685*(1+inputs!$B$33)-MAX(0,inputs!$B$31*(AB1685-inputs!$B$30)))</f>
        <v>126104.79027777773</v>
      </c>
      <c r="AD1685" s="26">
        <f>IF(inputs!$B$27="YES",MAX(0,inputs!$B$31*(AB1685-inputs!$B$30)),0)</f>
        <v>0</v>
      </c>
      <c r="AE1685" s="3">
        <f t="shared" si="347"/>
        <v>71930.05</v>
      </c>
      <c r="AF1685" s="1">
        <f t="shared" si="350"/>
        <v>0.47</v>
      </c>
      <c r="AG1685" s="8">
        <f t="shared" si="348"/>
        <v>96369.95</v>
      </c>
    </row>
    <row r="1686" spans="1:33" x14ac:dyDescent="0.2">
      <c r="A1686" s="11">
        <f t="shared" si="349"/>
        <v>168400</v>
      </c>
      <c r="B1686" s="15">
        <f>inputs!$C$3-MAX(0,MIN((calculations!A1686-inputs!$B$8)*0.5,inputs!$C$3))+IF(AND(inputs!$B$23="YES",A1686&lt;=inputs!$B$25),inputs!$B$24,0)</f>
        <v>0</v>
      </c>
      <c r="C1686" s="15">
        <f>MAX(0,MIN(A1686-B1686,inputs!$C$4)*inputs!$B$3)</f>
        <v>7540.2000000000007</v>
      </c>
      <c r="D1686" s="16">
        <f>MAX(0,(MIN(A1686,inputs!$C$5)-(inputs!$C$4+B1686))*inputs!$B$4)</f>
        <v>34975.599999999999</v>
      </c>
      <c r="E1686" s="16">
        <f>MAX(0, (calculations!A1686-inputs!$C$5)*inputs!$B$5)</f>
        <v>19467</v>
      </c>
      <c r="F1686" s="19">
        <f>MAX(0,inputs!$B$13*(MIN(calculations!A1686,inputs!$C$14)-inputs!$C$13))+MAX(0,inputs!$B$14*(calculations!A1686-inputs!$C$14))</f>
        <v>7357.85</v>
      </c>
      <c r="G1686" s="22">
        <f>MAX(MIN((calculations!A1686-inputs!$B$21)/10000,100%),0) * inputs!$B$18</f>
        <v>2636.4</v>
      </c>
      <c r="H1686" s="22">
        <f>IF(AND(inputs!$B$35="YES", calculations!A1686&gt;=inputs!$B$36,calculations!A1686&lt;inputs!$B$37),inputs!$B$38*MIN(2,inputs!$B$17),0)</f>
        <v>0</v>
      </c>
      <c r="I1686" s="25">
        <f>MIN(inputs!$B$32,A1686)</f>
        <v>20000</v>
      </c>
      <c r="J1686" s="25">
        <f>inputs!$B$29*(1+inputs!$B$33)-MAX(0,inputs!$B$31*(I1686-inputs!$B$30))</f>
        <v>46486.999999999993</v>
      </c>
      <c r="K1686" s="26">
        <f t="shared" si="338"/>
        <v>20000</v>
      </c>
      <c r="L1686" s="25">
        <f>MAX(0,J1686*(1+inputs!$B$33)-MAX(0,inputs!$B$31*(K1686-inputs!$B$30)))</f>
        <v>47184.304999999986</v>
      </c>
      <c r="M1686" s="26">
        <f t="shared" si="339"/>
        <v>36488.888888888891</v>
      </c>
      <c r="N1686" s="25">
        <f>MAX(0,L1686*(1+inputs!$B$33)-MAX(0,inputs!$B$31*(M1686-inputs!$B$30)))</f>
        <v>46424.629574999977</v>
      </c>
      <c r="O1686" s="26">
        <f t="shared" si="340"/>
        <v>52977.777777777781</v>
      </c>
      <c r="P1686" s="25">
        <f>MAX(0,N1686*(1+inputs!$B$33)-MAX(0,inputs!$B$31*(O1686-inputs!$B$30)))</f>
        <v>44169.559018624968</v>
      </c>
      <c r="Q1686" s="26">
        <f t="shared" si="341"/>
        <v>69466.666666666657</v>
      </c>
      <c r="R1686" s="25">
        <f>MAX(0,P1686*(1+inputs!$B$33)-MAX(0,inputs!$B$31*(Q1686-inputs!$B$30)))</f>
        <v>40396.662403904338</v>
      </c>
      <c r="S1686" s="26">
        <f t="shared" si="342"/>
        <v>85955.555555555562</v>
      </c>
      <c r="T1686" s="25">
        <f>MAX(0,R1686*(1+inputs!$B$33)-MAX(0,inputs!$B$31*(S1686-inputs!$B$30)))</f>
        <v>35083.172339962897</v>
      </c>
      <c r="U1686" s="26">
        <f t="shared" si="343"/>
        <v>102444.44444444444</v>
      </c>
      <c r="V1686" s="25">
        <f>MAX(0,T1686*(1+inputs!$B$33)-MAX(0,inputs!$B$31*(U1686-inputs!$B$30)))</f>
        <v>28205.979925062336</v>
      </c>
      <c r="W1686" s="26">
        <f t="shared" si="344"/>
        <v>118933.33333333333</v>
      </c>
      <c r="X1686" s="25">
        <f>MAX(0,V1686*(1+inputs!$B$33)-MAX(0,inputs!$B$31*(W1686-inputs!$B$30)))</f>
        <v>19741.629623938268</v>
      </c>
      <c r="Y1686" s="26">
        <f t="shared" si="345"/>
        <v>135422.22222222222</v>
      </c>
      <c r="Z1686" s="25">
        <f>MAX(0,X1686*(1+inputs!$B$33)-MAX(0,inputs!$B$31*(Y1686-inputs!$B$30)))</f>
        <v>9666.3140682973426</v>
      </c>
      <c r="AA1686" s="25">
        <f>MAX(0,Y1686*(1+inputs!$B$33)-MAX(0,inputs!$B$31*(Z1686-inputs!$B$30)))</f>
        <v>137453.55555555553</v>
      </c>
      <c r="AB1686" s="26">
        <f t="shared" si="346"/>
        <v>168400</v>
      </c>
      <c r="AC1686" s="25">
        <f>MAX(0,AA1686*(1+inputs!$B$33)-MAX(0,inputs!$B$31*(AB1686-inputs!$B$30)))</f>
        <v>126175.91888888885</v>
      </c>
      <c r="AD1686" s="26">
        <f>IF(inputs!$B$27="YES",MAX(0,inputs!$B$31*(AB1686-inputs!$B$30)),0)</f>
        <v>0</v>
      </c>
      <c r="AE1686" s="3">
        <f t="shared" si="347"/>
        <v>71977.05</v>
      </c>
      <c r="AF1686" s="1">
        <f t="shared" si="350"/>
        <v>0.47</v>
      </c>
      <c r="AG1686" s="8">
        <f t="shared" si="348"/>
        <v>96422.95</v>
      </c>
    </row>
    <row r="1687" spans="1:33" x14ac:dyDescent="0.2">
      <c r="A1687" s="11">
        <f t="shared" si="349"/>
        <v>168500</v>
      </c>
      <c r="B1687" s="15">
        <f>inputs!$C$3-MAX(0,MIN((calculations!A1687-inputs!$B$8)*0.5,inputs!$C$3))+IF(AND(inputs!$B$23="YES",A1687&lt;=inputs!$B$25),inputs!$B$24,0)</f>
        <v>0</v>
      </c>
      <c r="C1687" s="15">
        <f>MAX(0,MIN(A1687-B1687,inputs!$C$4)*inputs!$B$3)</f>
        <v>7540.2000000000007</v>
      </c>
      <c r="D1687" s="16">
        <f>MAX(0,(MIN(A1687,inputs!$C$5)-(inputs!$C$4+B1687))*inputs!$B$4)</f>
        <v>34975.599999999999</v>
      </c>
      <c r="E1687" s="16">
        <f>MAX(0, (calculations!A1687-inputs!$C$5)*inputs!$B$5)</f>
        <v>19512</v>
      </c>
      <c r="F1687" s="19">
        <f>MAX(0,inputs!$B$13*(MIN(calculations!A1687,inputs!$C$14)-inputs!$C$13))+MAX(0,inputs!$B$14*(calculations!A1687-inputs!$C$14))</f>
        <v>7359.85</v>
      </c>
      <c r="G1687" s="22">
        <f>MAX(MIN((calculations!A1687-inputs!$B$21)/10000,100%),0) * inputs!$B$18</f>
        <v>2636.4</v>
      </c>
      <c r="H1687" s="22">
        <f>IF(AND(inputs!$B$35="YES", calculations!A1687&gt;=inputs!$B$36,calculations!A1687&lt;inputs!$B$37),inputs!$B$38*MIN(2,inputs!$B$17),0)</f>
        <v>0</v>
      </c>
      <c r="I1687" s="25">
        <f>MIN(inputs!$B$32,A1687)</f>
        <v>20000</v>
      </c>
      <c r="J1687" s="25">
        <f>inputs!$B$29*(1+inputs!$B$33)-MAX(0,inputs!$B$31*(I1687-inputs!$B$30))</f>
        <v>46486.999999999993</v>
      </c>
      <c r="K1687" s="26">
        <f t="shared" si="338"/>
        <v>20000</v>
      </c>
      <c r="L1687" s="25">
        <f>MAX(0,J1687*(1+inputs!$B$33)-MAX(0,inputs!$B$31*(K1687-inputs!$B$30)))</f>
        <v>47184.304999999986</v>
      </c>
      <c r="M1687" s="26">
        <f t="shared" si="339"/>
        <v>36500</v>
      </c>
      <c r="N1687" s="25">
        <f>MAX(0,L1687*(1+inputs!$B$33)-MAX(0,inputs!$B$31*(M1687-inputs!$B$30)))</f>
        <v>46423.629574999977</v>
      </c>
      <c r="O1687" s="26">
        <f t="shared" si="340"/>
        <v>53000</v>
      </c>
      <c r="P1687" s="25">
        <f>MAX(0,N1687*(1+inputs!$B$33)-MAX(0,inputs!$B$31*(O1687-inputs!$B$30)))</f>
        <v>44166.544018624969</v>
      </c>
      <c r="Q1687" s="26">
        <f t="shared" si="341"/>
        <v>69500</v>
      </c>
      <c r="R1687" s="25">
        <f>MAX(0,P1687*(1+inputs!$B$33)-MAX(0,inputs!$B$31*(Q1687-inputs!$B$30)))</f>
        <v>40390.602178904337</v>
      </c>
      <c r="S1687" s="26">
        <f t="shared" si="342"/>
        <v>86000</v>
      </c>
      <c r="T1687" s="25">
        <f>MAX(0,R1687*(1+inputs!$B$33)-MAX(0,inputs!$B$31*(S1687-inputs!$B$30)))</f>
        <v>35073.021211587897</v>
      </c>
      <c r="U1687" s="26">
        <f t="shared" si="343"/>
        <v>102500</v>
      </c>
      <c r="V1687" s="25">
        <f>MAX(0,T1687*(1+inputs!$B$33)-MAX(0,inputs!$B$31*(U1687-inputs!$B$30)))</f>
        <v>28190.676529761713</v>
      </c>
      <c r="W1687" s="26">
        <f t="shared" si="344"/>
        <v>119000</v>
      </c>
      <c r="X1687" s="25">
        <f>MAX(0,V1687*(1+inputs!$B$33)-MAX(0,inputs!$B$31*(W1687-inputs!$B$30)))</f>
        <v>19720.096677708134</v>
      </c>
      <c r="Y1687" s="26">
        <f t="shared" si="345"/>
        <v>135500</v>
      </c>
      <c r="Z1687" s="25">
        <f>MAX(0,X1687*(1+inputs!$B$33)-MAX(0,inputs!$B$31*(Y1687-inputs!$B$30)))</f>
        <v>9637.4581278737551</v>
      </c>
      <c r="AA1687" s="25">
        <f>MAX(0,Y1687*(1+inputs!$B$33)-MAX(0,inputs!$B$31*(Z1687-inputs!$B$30)))</f>
        <v>137532.5</v>
      </c>
      <c r="AB1687" s="26">
        <f t="shared" si="346"/>
        <v>168500</v>
      </c>
      <c r="AC1687" s="25">
        <f>MAX(0,AA1687*(1+inputs!$B$33)-MAX(0,inputs!$B$31*(AB1687-inputs!$B$30)))</f>
        <v>126247.04749999999</v>
      </c>
      <c r="AD1687" s="26">
        <f>IF(inputs!$B$27="YES",MAX(0,inputs!$B$31*(AB1687-inputs!$B$30)),0)</f>
        <v>0</v>
      </c>
      <c r="AE1687" s="3">
        <f t="shared" si="347"/>
        <v>72024.05</v>
      </c>
      <c r="AF1687" s="1">
        <f t="shared" si="350"/>
        <v>0.47</v>
      </c>
      <c r="AG1687" s="8">
        <f t="shared" si="348"/>
        <v>96475.95</v>
      </c>
    </row>
    <row r="1688" spans="1:33" x14ac:dyDescent="0.2">
      <c r="A1688" s="11">
        <f t="shared" si="349"/>
        <v>168600</v>
      </c>
      <c r="B1688" s="15">
        <f>inputs!$C$3-MAX(0,MIN((calculations!A1688-inputs!$B$8)*0.5,inputs!$C$3))+IF(AND(inputs!$B$23="YES",A1688&lt;=inputs!$B$25),inputs!$B$24,0)</f>
        <v>0</v>
      </c>
      <c r="C1688" s="15">
        <f>MAX(0,MIN(A1688-B1688,inputs!$C$4)*inputs!$B$3)</f>
        <v>7540.2000000000007</v>
      </c>
      <c r="D1688" s="16">
        <f>MAX(0,(MIN(A1688,inputs!$C$5)-(inputs!$C$4+B1688))*inputs!$B$4)</f>
        <v>34975.599999999999</v>
      </c>
      <c r="E1688" s="16">
        <f>MAX(0, (calculations!A1688-inputs!$C$5)*inputs!$B$5)</f>
        <v>19557</v>
      </c>
      <c r="F1688" s="19">
        <f>MAX(0,inputs!$B$13*(MIN(calculations!A1688,inputs!$C$14)-inputs!$C$13))+MAX(0,inputs!$B$14*(calculations!A1688-inputs!$C$14))</f>
        <v>7361.85</v>
      </c>
      <c r="G1688" s="22">
        <f>MAX(MIN((calculations!A1688-inputs!$B$21)/10000,100%),0) * inputs!$B$18</f>
        <v>2636.4</v>
      </c>
      <c r="H1688" s="22">
        <f>IF(AND(inputs!$B$35="YES", calculations!A1688&gt;=inputs!$B$36,calculations!A1688&lt;inputs!$B$37),inputs!$B$38*MIN(2,inputs!$B$17),0)</f>
        <v>0</v>
      </c>
      <c r="I1688" s="25">
        <f>MIN(inputs!$B$32,A1688)</f>
        <v>20000</v>
      </c>
      <c r="J1688" s="25">
        <f>inputs!$B$29*(1+inputs!$B$33)-MAX(0,inputs!$B$31*(I1688-inputs!$B$30))</f>
        <v>46486.999999999993</v>
      </c>
      <c r="K1688" s="26">
        <f t="shared" si="338"/>
        <v>20000</v>
      </c>
      <c r="L1688" s="25">
        <f>MAX(0,J1688*(1+inputs!$B$33)-MAX(0,inputs!$B$31*(K1688-inputs!$B$30)))</f>
        <v>47184.304999999986</v>
      </c>
      <c r="M1688" s="26">
        <f t="shared" si="339"/>
        <v>36511.111111111109</v>
      </c>
      <c r="N1688" s="25">
        <f>MAX(0,L1688*(1+inputs!$B$33)-MAX(0,inputs!$B$31*(M1688-inputs!$B$30)))</f>
        <v>46422.629574999977</v>
      </c>
      <c r="O1688" s="26">
        <f t="shared" si="340"/>
        <v>53022.222222222219</v>
      </c>
      <c r="P1688" s="25">
        <f>MAX(0,N1688*(1+inputs!$B$33)-MAX(0,inputs!$B$31*(O1688-inputs!$B$30)))</f>
        <v>44163.529018624969</v>
      </c>
      <c r="Q1688" s="26">
        <f t="shared" si="341"/>
        <v>69533.333333333343</v>
      </c>
      <c r="R1688" s="25">
        <f>MAX(0,P1688*(1+inputs!$B$33)-MAX(0,inputs!$B$31*(Q1688-inputs!$B$30)))</f>
        <v>40384.541953904336</v>
      </c>
      <c r="S1688" s="26">
        <f t="shared" si="342"/>
        <v>86044.444444444438</v>
      </c>
      <c r="T1688" s="25">
        <f>MAX(0,R1688*(1+inputs!$B$33)-MAX(0,inputs!$B$31*(S1688-inputs!$B$30)))</f>
        <v>35062.870083212896</v>
      </c>
      <c r="U1688" s="26">
        <f t="shared" si="343"/>
        <v>102555.55555555556</v>
      </c>
      <c r="V1688" s="25">
        <f>MAX(0,T1688*(1+inputs!$B$33)-MAX(0,inputs!$B$31*(U1688-inputs!$B$30)))</f>
        <v>28175.373134461086</v>
      </c>
      <c r="W1688" s="26">
        <f t="shared" si="344"/>
        <v>119066.66666666667</v>
      </c>
      <c r="X1688" s="25">
        <f>MAX(0,V1688*(1+inputs!$B$33)-MAX(0,inputs!$B$31*(W1688-inputs!$B$30)))</f>
        <v>19698.563731477996</v>
      </c>
      <c r="Y1688" s="26">
        <f t="shared" si="345"/>
        <v>135577.77777777778</v>
      </c>
      <c r="Z1688" s="25">
        <f>MAX(0,X1688*(1+inputs!$B$33)-MAX(0,inputs!$B$31*(Y1688-inputs!$B$30)))</f>
        <v>9608.6021874501621</v>
      </c>
      <c r="AA1688" s="25">
        <f>MAX(0,Y1688*(1+inputs!$B$33)-MAX(0,inputs!$B$31*(Z1688-inputs!$B$30)))</f>
        <v>137611.44444444444</v>
      </c>
      <c r="AB1688" s="26">
        <f t="shared" si="346"/>
        <v>168600</v>
      </c>
      <c r="AC1688" s="25">
        <f>MAX(0,AA1688*(1+inputs!$B$33)-MAX(0,inputs!$B$31*(AB1688-inputs!$B$30)))</f>
        <v>126318.1761111111</v>
      </c>
      <c r="AD1688" s="26">
        <f>IF(inputs!$B$27="YES",MAX(0,inputs!$B$31*(AB1688-inputs!$B$30)),0)</f>
        <v>0</v>
      </c>
      <c r="AE1688" s="3">
        <f t="shared" si="347"/>
        <v>72071.05</v>
      </c>
      <c r="AF1688" s="1">
        <f t="shared" si="350"/>
        <v>0.47</v>
      </c>
      <c r="AG1688" s="8">
        <f t="shared" si="348"/>
        <v>96528.95</v>
      </c>
    </row>
    <row r="1689" spans="1:33" x14ac:dyDescent="0.2">
      <c r="A1689" s="11">
        <f t="shared" si="349"/>
        <v>168700</v>
      </c>
      <c r="B1689" s="15">
        <f>inputs!$C$3-MAX(0,MIN((calculations!A1689-inputs!$B$8)*0.5,inputs!$C$3))+IF(AND(inputs!$B$23="YES",A1689&lt;=inputs!$B$25),inputs!$B$24,0)</f>
        <v>0</v>
      </c>
      <c r="C1689" s="15">
        <f>MAX(0,MIN(A1689-B1689,inputs!$C$4)*inputs!$B$3)</f>
        <v>7540.2000000000007</v>
      </c>
      <c r="D1689" s="16">
        <f>MAX(0,(MIN(A1689,inputs!$C$5)-(inputs!$C$4+B1689))*inputs!$B$4)</f>
        <v>34975.599999999999</v>
      </c>
      <c r="E1689" s="16">
        <f>MAX(0, (calculations!A1689-inputs!$C$5)*inputs!$B$5)</f>
        <v>19602</v>
      </c>
      <c r="F1689" s="19">
        <f>MAX(0,inputs!$B$13*(MIN(calculations!A1689,inputs!$C$14)-inputs!$C$13))+MAX(0,inputs!$B$14*(calculations!A1689-inputs!$C$14))</f>
        <v>7363.85</v>
      </c>
      <c r="G1689" s="22">
        <f>MAX(MIN((calculations!A1689-inputs!$B$21)/10000,100%),0) * inputs!$B$18</f>
        <v>2636.4</v>
      </c>
      <c r="H1689" s="22">
        <f>IF(AND(inputs!$B$35="YES", calculations!A1689&gt;=inputs!$B$36,calculations!A1689&lt;inputs!$B$37),inputs!$B$38*MIN(2,inputs!$B$17),0)</f>
        <v>0</v>
      </c>
      <c r="I1689" s="25">
        <f>MIN(inputs!$B$32,A1689)</f>
        <v>20000</v>
      </c>
      <c r="J1689" s="25">
        <f>inputs!$B$29*(1+inputs!$B$33)-MAX(0,inputs!$B$31*(I1689-inputs!$B$30))</f>
        <v>46486.999999999993</v>
      </c>
      <c r="K1689" s="26">
        <f t="shared" si="338"/>
        <v>20000</v>
      </c>
      <c r="L1689" s="25">
        <f>MAX(0,J1689*(1+inputs!$B$33)-MAX(0,inputs!$B$31*(K1689-inputs!$B$30)))</f>
        <v>47184.304999999986</v>
      </c>
      <c r="M1689" s="26">
        <f t="shared" si="339"/>
        <v>36522.222222222219</v>
      </c>
      <c r="N1689" s="25">
        <f>MAX(0,L1689*(1+inputs!$B$33)-MAX(0,inputs!$B$31*(M1689-inputs!$B$30)))</f>
        <v>46421.629574999977</v>
      </c>
      <c r="O1689" s="26">
        <f t="shared" si="340"/>
        <v>53044.444444444445</v>
      </c>
      <c r="P1689" s="25">
        <f>MAX(0,N1689*(1+inputs!$B$33)-MAX(0,inputs!$B$31*(O1689-inputs!$B$30)))</f>
        <v>44160.51401862497</v>
      </c>
      <c r="Q1689" s="26">
        <f t="shared" si="341"/>
        <v>69566.666666666657</v>
      </c>
      <c r="R1689" s="25">
        <f>MAX(0,P1689*(1+inputs!$B$33)-MAX(0,inputs!$B$31*(Q1689-inputs!$B$30)))</f>
        <v>40378.481728904342</v>
      </c>
      <c r="S1689" s="26">
        <f t="shared" si="342"/>
        <v>86088.888888888891</v>
      </c>
      <c r="T1689" s="25">
        <f>MAX(0,R1689*(1+inputs!$B$33)-MAX(0,inputs!$B$31*(S1689-inputs!$B$30)))</f>
        <v>35052.718954837903</v>
      </c>
      <c r="U1689" s="26">
        <f t="shared" si="343"/>
        <v>102611.11111111111</v>
      </c>
      <c r="V1689" s="25">
        <f>MAX(0,T1689*(1+inputs!$B$33)-MAX(0,inputs!$B$31*(U1689-inputs!$B$30)))</f>
        <v>28160.069739160466</v>
      </c>
      <c r="W1689" s="26">
        <f t="shared" si="344"/>
        <v>119133.33333333333</v>
      </c>
      <c r="X1689" s="25">
        <f>MAX(0,V1689*(1+inputs!$B$33)-MAX(0,inputs!$B$31*(W1689-inputs!$B$30)))</f>
        <v>19677.030785247873</v>
      </c>
      <c r="Y1689" s="26">
        <f t="shared" si="345"/>
        <v>135655.55555555556</v>
      </c>
      <c r="Z1689" s="25">
        <f>MAX(0,X1689*(1+inputs!$B$33)-MAX(0,inputs!$B$31*(Y1689-inputs!$B$30)))</f>
        <v>9579.7462470265873</v>
      </c>
      <c r="AA1689" s="25">
        <f>MAX(0,Y1689*(1+inputs!$B$33)-MAX(0,inputs!$B$31*(Z1689-inputs!$B$30)))</f>
        <v>137690.38888888888</v>
      </c>
      <c r="AB1689" s="26">
        <f t="shared" si="346"/>
        <v>168700</v>
      </c>
      <c r="AC1689" s="25">
        <f>MAX(0,AA1689*(1+inputs!$B$33)-MAX(0,inputs!$B$31*(AB1689-inputs!$B$30)))</f>
        <v>126389.30472222218</v>
      </c>
      <c r="AD1689" s="26">
        <f>IF(inputs!$B$27="YES",MAX(0,inputs!$B$31*(AB1689-inputs!$B$30)),0)</f>
        <v>0</v>
      </c>
      <c r="AE1689" s="3">
        <f t="shared" si="347"/>
        <v>72118.05</v>
      </c>
      <c r="AF1689" s="1">
        <f t="shared" si="350"/>
        <v>0.47</v>
      </c>
      <c r="AG1689" s="8">
        <f t="shared" si="348"/>
        <v>96581.95</v>
      </c>
    </row>
    <row r="1690" spans="1:33" x14ac:dyDescent="0.2">
      <c r="A1690" s="11">
        <f t="shared" si="349"/>
        <v>168800</v>
      </c>
      <c r="B1690" s="15">
        <f>inputs!$C$3-MAX(0,MIN((calculations!A1690-inputs!$B$8)*0.5,inputs!$C$3))+IF(AND(inputs!$B$23="YES",A1690&lt;=inputs!$B$25),inputs!$B$24,0)</f>
        <v>0</v>
      </c>
      <c r="C1690" s="15">
        <f>MAX(0,MIN(A1690-B1690,inputs!$C$4)*inputs!$B$3)</f>
        <v>7540.2000000000007</v>
      </c>
      <c r="D1690" s="16">
        <f>MAX(0,(MIN(A1690,inputs!$C$5)-(inputs!$C$4+B1690))*inputs!$B$4)</f>
        <v>34975.599999999999</v>
      </c>
      <c r="E1690" s="16">
        <f>MAX(0, (calculations!A1690-inputs!$C$5)*inputs!$B$5)</f>
        <v>19647</v>
      </c>
      <c r="F1690" s="19">
        <f>MAX(0,inputs!$B$13*(MIN(calculations!A1690,inputs!$C$14)-inputs!$C$13))+MAX(0,inputs!$B$14*(calculations!A1690-inputs!$C$14))</f>
        <v>7365.85</v>
      </c>
      <c r="G1690" s="22">
        <f>MAX(MIN((calculations!A1690-inputs!$B$21)/10000,100%),0) * inputs!$B$18</f>
        <v>2636.4</v>
      </c>
      <c r="H1690" s="22">
        <f>IF(AND(inputs!$B$35="YES", calculations!A1690&gt;=inputs!$B$36,calculations!A1690&lt;inputs!$B$37),inputs!$B$38*MIN(2,inputs!$B$17),0)</f>
        <v>0</v>
      </c>
      <c r="I1690" s="25">
        <f>MIN(inputs!$B$32,A1690)</f>
        <v>20000</v>
      </c>
      <c r="J1690" s="25">
        <f>inputs!$B$29*(1+inputs!$B$33)-MAX(0,inputs!$B$31*(I1690-inputs!$B$30))</f>
        <v>46486.999999999993</v>
      </c>
      <c r="K1690" s="26">
        <f t="shared" si="338"/>
        <v>20000</v>
      </c>
      <c r="L1690" s="25">
        <f>MAX(0,J1690*(1+inputs!$B$33)-MAX(0,inputs!$B$31*(K1690-inputs!$B$30)))</f>
        <v>47184.304999999986</v>
      </c>
      <c r="M1690" s="26">
        <f t="shared" si="339"/>
        <v>36533.333333333328</v>
      </c>
      <c r="N1690" s="25">
        <f>MAX(0,L1690*(1+inputs!$B$33)-MAX(0,inputs!$B$31*(M1690-inputs!$B$30)))</f>
        <v>46420.629574999977</v>
      </c>
      <c r="O1690" s="26">
        <f t="shared" si="340"/>
        <v>53066.666666666664</v>
      </c>
      <c r="P1690" s="25">
        <f>MAX(0,N1690*(1+inputs!$B$33)-MAX(0,inputs!$B$31*(O1690-inputs!$B$30)))</f>
        <v>44157.499018624971</v>
      </c>
      <c r="Q1690" s="26">
        <f t="shared" si="341"/>
        <v>69600</v>
      </c>
      <c r="R1690" s="25">
        <f>MAX(0,P1690*(1+inputs!$B$33)-MAX(0,inputs!$B$31*(Q1690-inputs!$B$30)))</f>
        <v>40372.421503904341</v>
      </c>
      <c r="S1690" s="26">
        <f t="shared" si="342"/>
        <v>86133.333333333328</v>
      </c>
      <c r="T1690" s="25">
        <f>MAX(0,R1690*(1+inputs!$B$33)-MAX(0,inputs!$B$31*(S1690-inputs!$B$30)))</f>
        <v>35042.567826462902</v>
      </c>
      <c r="U1690" s="26">
        <f t="shared" si="343"/>
        <v>102666.66666666667</v>
      </c>
      <c r="V1690" s="25">
        <f>MAX(0,T1690*(1+inputs!$B$33)-MAX(0,inputs!$B$31*(U1690-inputs!$B$30)))</f>
        <v>28144.766343859839</v>
      </c>
      <c r="W1690" s="26">
        <f t="shared" si="344"/>
        <v>119200</v>
      </c>
      <c r="X1690" s="25">
        <f>MAX(0,V1690*(1+inputs!$B$33)-MAX(0,inputs!$B$31*(W1690-inputs!$B$30)))</f>
        <v>19655.497839017735</v>
      </c>
      <c r="Y1690" s="26">
        <f t="shared" si="345"/>
        <v>135733.33333333331</v>
      </c>
      <c r="Z1690" s="25">
        <f>MAX(0,X1690*(1+inputs!$B$33)-MAX(0,inputs!$B$31*(Y1690-inputs!$B$30)))</f>
        <v>9550.8903066029998</v>
      </c>
      <c r="AA1690" s="25">
        <f>MAX(0,Y1690*(1+inputs!$B$33)-MAX(0,inputs!$B$31*(Z1690-inputs!$B$30)))</f>
        <v>137769.33333333331</v>
      </c>
      <c r="AB1690" s="26">
        <f t="shared" si="346"/>
        <v>168800</v>
      </c>
      <c r="AC1690" s="25">
        <f>MAX(0,AA1690*(1+inputs!$B$33)-MAX(0,inputs!$B$31*(AB1690-inputs!$B$30)))</f>
        <v>126460.43333333329</v>
      </c>
      <c r="AD1690" s="26">
        <f>IF(inputs!$B$27="YES",MAX(0,inputs!$B$31*(AB1690-inputs!$B$30)),0)</f>
        <v>0</v>
      </c>
      <c r="AE1690" s="3">
        <f t="shared" si="347"/>
        <v>72165.05</v>
      </c>
      <c r="AF1690" s="1">
        <f t="shared" si="350"/>
        <v>0.47</v>
      </c>
      <c r="AG1690" s="8">
        <f t="shared" si="348"/>
        <v>96634.95</v>
      </c>
    </row>
    <row r="1691" spans="1:33" x14ac:dyDescent="0.2">
      <c r="A1691" s="11">
        <f t="shared" si="349"/>
        <v>168900</v>
      </c>
      <c r="B1691" s="15">
        <f>inputs!$C$3-MAX(0,MIN((calculations!A1691-inputs!$B$8)*0.5,inputs!$C$3))+IF(AND(inputs!$B$23="YES",A1691&lt;=inputs!$B$25),inputs!$B$24,0)</f>
        <v>0</v>
      </c>
      <c r="C1691" s="15">
        <f>MAX(0,MIN(A1691-B1691,inputs!$C$4)*inputs!$B$3)</f>
        <v>7540.2000000000007</v>
      </c>
      <c r="D1691" s="16">
        <f>MAX(0,(MIN(A1691,inputs!$C$5)-(inputs!$C$4+B1691))*inputs!$B$4)</f>
        <v>34975.599999999999</v>
      </c>
      <c r="E1691" s="16">
        <f>MAX(0, (calculations!A1691-inputs!$C$5)*inputs!$B$5)</f>
        <v>19692</v>
      </c>
      <c r="F1691" s="19">
        <f>MAX(0,inputs!$B$13*(MIN(calculations!A1691,inputs!$C$14)-inputs!$C$13))+MAX(0,inputs!$B$14*(calculations!A1691-inputs!$C$14))</f>
        <v>7367.85</v>
      </c>
      <c r="G1691" s="22">
        <f>MAX(MIN((calculations!A1691-inputs!$B$21)/10000,100%),0) * inputs!$B$18</f>
        <v>2636.4</v>
      </c>
      <c r="H1691" s="22">
        <f>IF(AND(inputs!$B$35="YES", calculations!A1691&gt;=inputs!$B$36,calculations!A1691&lt;inputs!$B$37),inputs!$B$38*MIN(2,inputs!$B$17),0)</f>
        <v>0</v>
      </c>
      <c r="I1691" s="25">
        <f>MIN(inputs!$B$32,A1691)</f>
        <v>20000</v>
      </c>
      <c r="J1691" s="25">
        <f>inputs!$B$29*(1+inputs!$B$33)-MAX(0,inputs!$B$31*(I1691-inputs!$B$30))</f>
        <v>46486.999999999993</v>
      </c>
      <c r="K1691" s="26">
        <f t="shared" si="338"/>
        <v>20000</v>
      </c>
      <c r="L1691" s="25">
        <f>MAX(0,J1691*(1+inputs!$B$33)-MAX(0,inputs!$B$31*(K1691-inputs!$B$30)))</f>
        <v>47184.304999999986</v>
      </c>
      <c r="M1691" s="26">
        <f t="shared" si="339"/>
        <v>36544.444444444445</v>
      </c>
      <c r="N1691" s="25">
        <f>MAX(0,L1691*(1+inputs!$B$33)-MAX(0,inputs!$B$31*(M1691-inputs!$B$30)))</f>
        <v>46419.629574999977</v>
      </c>
      <c r="O1691" s="26">
        <f t="shared" si="340"/>
        <v>53088.888888888891</v>
      </c>
      <c r="P1691" s="25">
        <f>MAX(0,N1691*(1+inputs!$B$33)-MAX(0,inputs!$B$31*(O1691-inputs!$B$30)))</f>
        <v>44154.484018624971</v>
      </c>
      <c r="Q1691" s="26">
        <f t="shared" si="341"/>
        <v>69633.333333333343</v>
      </c>
      <c r="R1691" s="25">
        <f>MAX(0,P1691*(1+inputs!$B$33)-MAX(0,inputs!$B$31*(Q1691-inputs!$B$30)))</f>
        <v>40366.36127890434</v>
      </c>
      <c r="S1691" s="26">
        <f t="shared" si="342"/>
        <v>86177.777777777781</v>
      </c>
      <c r="T1691" s="25">
        <f>MAX(0,R1691*(1+inputs!$B$33)-MAX(0,inputs!$B$31*(S1691-inputs!$B$30)))</f>
        <v>35032.416698087902</v>
      </c>
      <c r="U1691" s="26">
        <f t="shared" si="343"/>
        <v>102722.22222222222</v>
      </c>
      <c r="V1691" s="25">
        <f>MAX(0,T1691*(1+inputs!$B$33)-MAX(0,inputs!$B$31*(U1691-inputs!$B$30)))</f>
        <v>28129.46294855922</v>
      </c>
      <c r="W1691" s="26">
        <f t="shared" si="344"/>
        <v>119266.66666666667</v>
      </c>
      <c r="X1691" s="25">
        <f>MAX(0,V1691*(1+inputs!$B$33)-MAX(0,inputs!$B$31*(W1691-inputs!$B$30)))</f>
        <v>19633.964892787604</v>
      </c>
      <c r="Y1691" s="26">
        <f t="shared" si="345"/>
        <v>135811.11111111112</v>
      </c>
      <c r="Z1691" s="25">
        <f>MAX(0,X1691*(1+inputs!$B$33)-MAX(0,inputs!$B$31*(Y1691-inputs!$B$30)))</f>
        <v>9522.0343661794159</v>
      </c>
      <c r="AA1691" s="25">
        <f>MAX(0,Y1691*(1+inputs!$B$33)-MAX(0,inputs!$B$31*(Z1691-inputs!$B$30)))</f>
        <v>137848.27777777778</v>
      </c>
      <c r="AB1691" s="26">
        <f t="shared" si="346"/>
        <v>168900</v>
      </c>
      <c r="AC1691" s="25">
        <f>MAX(0,AA1691*(1+inputs!$B$33)-MAX(0,inputs!$B$31*(AB1691-inputs!$B$30)))</f>
        <v>126531.56194444443</v>
      </c>
      <c r="AD1691" s="26">
        <f>IF(inputs!$B$27="YES",MAX(0,inputs!$B$31*(AB1691-inputs!$B$30)),0)</f>
        <v>0</v>
      </c>
      <c r="AE1691" s="3">
        <f t="shared" si="347"/>
        <v>72212.05</v>
      </c>
      <c r="AF1691" s="1">
        <f t="shared" si="350"/>
        <v>0.47</v>
      </c>
      <c r="AG1691" s="8">
        <f t="shared" si="348"/>
        <v>96687.95</v>
      </c>
    </row>
    <row r="1692" spans="1:33" x14ac:dyDescent="0.2">
      <c r="A1692" s="11">
        <f t="shared" si="349"/>
        <v>169000</v>
      </c>
      <c r="B1692" s="15">
        <f>inputs!$C$3-MAX(0,MIN((calculations!A1692-inputs!$B$8)*0.5,inputs!$C$3))+IF(AND(inputs!$B$23="YES",A1692&lt;=inputs!$B$25),inputs!$B$24,0)</f>
        <v>0</v>
      </c>
      <c r="C1692" s="15">
        <f>MAX(0,MIN(A1692-B1692,inputs!$C$4)*inputs!$B$3)</f>
        <v>7540.2000000000007</v>
      </c>
      <c r="D1692" s="16">
        <f>MAX(0,(MIN(A1692,inputs!$C$5)-(inputs!$C$4+B1692))*inputs!$B$4)</f>
        <v>34975.599999999999</v>
      </c>
      <c r="E1692" s="16">
        <f>MAX(0, (calculations!A1692-inputs!$C$5)*inputs!$B$5)</f>
        <v>19737</v>
      </c>
      <c r="F1692" s="19">
        <f>MAX(0,inputs!$B$13*(MIN(calculations!A1692,inputs!$C$14)-inputs!$C$13))+MAX(0,inputs!$B$14*(calculations!A1692-inputs!$C$14))</f>
        <v>7369.85</v>
      </c>
      <c r="G1692" s="22">
        <f>MAX(MIN((calculations!A1692-inputs!$B$21)/10000,100%),0) * inputs!$B$18</f>
        <v>2636.4</v>
      </c>
      <c r="H1692" s="22">
        <f>IF(AND(inputs!$B$35="YES", calculations!A1692&gt;=inputs!$B$36,calculations!A1692&lt;inputs!$B$37),inputs!$B$38*MIN(2,inputs!$B$17),0)</f>
        <v>0</v>
      </c>
      <c r="I1692" s="25">
        <f>MIN(inputs!$B$32,A1692)</f>
        <v>20000</v>
      </c>
      <c r="J1692" s="25">
        <f>inputs!$B$29*(1+inputs!$B$33)-MAX(0,inputs!$B$31*(I1692-inputs!$B$30))</f>
        <v>46486.999999999993</v>
      </c>
      <c r="K1692" s="26">
        <f t="shared" si="338"/>
        <v>20000</v>
      </c>
      <c r="L1692" s="25">
        <f>MAX(0,J1692*(1+inputs!$B$33)-MAX(0,inputs!$B$31*(K1692-inputs!$B$30)))</f>
        <v>47184.304999999986</v>
      </c>
      <c r="M1692" s="26">
        <f t="shared" si="339"/>
        <v>36555.555555555555</v>
      </c>
      <c r="N1692" s="25">
        <f>MAX(0,L1692*(1+inputs!$B$33)-MAX(0,inputs!$B$31*(M1692-inputs!$B$30)))</f>
        <v>46418.629574999977</v>
      </c>
      <c r="O1692" s="26">
        <f t="shared" si="340"/>
        <v>53111.111111111109</v>
      </c>
      <c r="P1692" s="25">
        <f>MAX(0,N1692*(1+inputs!$B$33)-MAX(0,inputs!$B$31*(O1692-inputs!$B$30)))</f>
        <v>44151.469018624972</v>
      </c>
      <c r="Q1692" s="26">
        <f t="shared" si="341"/>
        <v>69666.666666666657</v>
      </c>
      <c r="R1692" s="25">
        <f>MAX(0,P1692*(1+inputs!$B$33)-MAX(0,inputs!$B$31*(Q1692-inputs!$B$30)))</f>
        <v>40360.301053904346</v>
      </c>
      <c r="S1692" s="26">
        <f t="shared" si="342"/>
        <v>86222.222222222219</v>
      </c>
      <c r="T1692" s="25">
        <f>MAX(0,R1692*(1+inputs!$B$33)-MAX(0,inputs!$B$31*(S1692-inputs!$B$30)))</f>
        <v>35022.265569712908</v>
      </c>
      <c r="U1692" s="26">
        <f t="shared" si="343"/>
        <v>102777.77777777778</v>
      </c>
      <c r="V1692" s="25">
        <f>MAX(0,T1692*(1+inputs!$B$33)-MAX(0,inputs!$B$31*(U1692-inputs!$B$30)))</f>
        <v>28114.159553258603</v>
      </c>
      <c r="W1692" s="26">
        <f t="shared" si="344"/>
        <v>119333.33333333333</v>
      </c>
      <c r="X1692" s="25">
        <f>MAX(0,V1692*(1+inputs!$B$33)-MAX(0,inputs!$B$31*(W1692-inputs!$B$30)))</f>
        <v>19612.431946557481</v>
      </c>
      <c r="Y1692" s="26">
        <f t="shared" si="345"/>
        <v>135888.88888888888</v>
      </c>
      <c r="Z1692" s="25">
        <f>MAX(0,X1692*(1+inputs!$B$33)-MAX(0,inputs!$B$31*(Y1692-inputs!$B$30)))</f>
        <v>9493.1784257558429</v>
      </c>
      <c r="AA1692" s="25">
        <f>MAX(0,Y1692*(1+inputs!$B$33)-MAX(0,inputs!$B$31*(Z1692-inputs!$B$30)))</f>
        <v>137927.22222222219</v>
      </c>
      <c r="AB1692" s="26">
        <f t="shared" si="346"/>
        <v>169000</v>
      </c>
      <c r="AC1692" s="25">
        <f>MAX(0,AA1692*(1+inputs!$B$33)-MAX(0,inputs!$B$31*(AB1692-inputs!$B$30)))</f>
        <v>126602.69055555551</v>
      </c>
      <c r="AD1692" s="26">
        <f>IF(inputs!$B$27="YES",MAX(0,inputs!$B$31*(AB1692-inputs!$B$30)),0)</f>
        <v>0</v>
      </c>
      <c r="AE1692" s="3">
        <f t="shared" si="347"/>
        <v>72259.05</v>
      </c>
      <c r="AF1692" s="1">
        <f t="shared" si="350"/>
        <v>0.47</v>
      </c>
      <c r="AG1692" s="8">
        <f t="shared" si="348"/>
        <v>96740.95</v>
      </c>
    </row>
    <row r="1693" spans="1:33" x14ac:dyDescent="0.2">
      <c r="A1693" s="11">
        <f t="shared" si="349"/>
        <v>169100</v>
      </c>
      <c r="B1693" s="15">
        <f>inputs!$C$3-MAX(0,MIN((calculations!A1693-inputs!$B$8)*0.5,inputs!$C$3))+IF(AND(inputs!$B$23="YES",A1693&lt;=inputs!$B$25),inputs!$B$24,0)</f>
        <v>0</v>
      </c>
      <c r="C1693" s="15">
        <f>MAX(0,MIN(A1693-B1693,inputs!$C$4)*inputs!$B$3)</f>
        <v>7540.2000000000007</v>
      </c>
      <c r="D1693" s="16">
        <f>MAX(0,(MIN(A1693,inputs!$C$5)-(inputs!$C$4+B1693))*inputs!$B$4)</f>
        <v>34975.599999999999</v>
      </c>
      <c r="E1693" s="16">
        <f>MAX(0, (calculations!A1693-inputs!$C$5)*inputs!$B$5)</f>
        <v>19782</v>
      </c>
      <c r="F1693" s="19">
        <f>MAX(0,inputs!$B$13*(MIN(calculations!A1693,inputs!$C$14)-inputs!$C$13))+MAX(0,inputs!$B$14*(calculations!A1693-inputs!$C$14))</f>
        <v>7371.85</v>
      </c>
      <c r="G1693" s="22">
        <f>MAX(MIN((calculations!A1693-inputs!$B$21)/10000,100%),0) * inputs!$B$18</f>
        <v>2636.4</v>
      </c>
      <c r="H1693" s="22">
        <f>IF(AND(inputs!$B$35="YES", calculations!A1693&gt;=inputs!$B$36,calculations!A1693&lt;inputs!$B$37),inputs!$B$38*MIN(2,inputs!$B$17),0)</f>
        <v>0</v>
      </c>
      <c r="I1693" s="25">
        <f>MIN(inputs!$B$32,A1693)</f>
        <v>20000</v>
      </c>
      <c r="J1693" s="25">
        <f>inputs!$B$29*(1+inputs!$B$33)-MAX(0,inputs!$B$31*(I1693-inputs!$B$30))</f>
        <v>46486.999999999993</v>
      </c>
      <c r="K1693" s="26">
        <f t="shared" si="338"/>
        <v>20000</v>
      </c>
      <c r="L1693" s="25">
        <f>MAX(0,J1693*(1+inputs!$B$33)-MAX(0,inputs!$B$31*(K1693-inputs!$B$30)))</f>
        <v>47184.304999999986</v>
      </c>
      <c r="M1693" s="26">
        <f t="shared" si="339"/>
        <v>36566.666666666672</v>
      </c>
      <c r="N1693" s="25">
        <f>MAX(0,L1693*(1+inputs!$B$33)-MAX(0,inputs!$B$31*(M1693-inputs!$B$30)))</f>
        <v>46417.629574999977</v>
      </c>
      <c r="O1693" s="26">
        <f t="shared" si="340"/>
        <v>53133.333333333336</v>
      </c>
      <c r="P1693" s="25">
        <f>MAX(0,N1693*(1+inputs!$B$33)-MAX(0,inputs!$B$31*(O1693-inputs!$B$30)))</f>
        <v>44148.454018624972</v>
      </c>
      <c r="Q1693" s="26">
        <f t="shared" si="341"/>
        <v>69700</v>
      </c>
      <c r="R1693" s="25">
        <f>MAX(0,P1693*(1+inputs!$B$33)-MAX(0,inputs!$B$31*(Q1693-inputs!$B$30)))</f>
        <v>40354.240828904338</v>
      </c>
      <c r="S1693" s="26">
        <f t="shared" si="342"/>
        <v>86266.666666666672</v>
      </c>
      <c r="T1693" s="25">
        <f>MAX(0,R1693*(1+inputs!$B$33)-MAX(0,inputs!$B$31*(S1693-inputs!$B$30)))</f>
        <v>35012.114441337893</v>
      </c>
      <c r="U1693" s="26">
        <f t="shared" si="343"/>
        <v>102833.33333333333</v>
      </c>
      <c r="V1693" s="25">
        <f>MAX(0,T1693*(1+inputs!$B$33)-MAX(0,inputs!$B$31*(U1693-inputs!$B$30)))</f>
        <v>28098.856157957958</v>
      </c>
      <c r="W1693" s="26">
        <f t="shared" si="344"/>
        <v>119400</v>
      </c>
      <c r="X1693" s="25">
        <f>MAX(0,V1693*(1+inputs!$B$33)-MAX(0,inputs!$B$31*(W1693-inputs!$B$30)))</f>
        <v>19590.899000327321</v>
      </c>
      <c r="Y1693" s="26">
        <f t="shared" si="345"/>
        <v>135966.66666666669</v>
      </c>
      <c r="Z1693" s="25">
        <f>MAX(0,X1693*(1+inputs!$B$33)-MAX(0,inputs!$B$31*(Y1693-inputs!$B$30)))</f>
        <v>9464.3224853322299</v>
      </c>
      <c r="AA1693" s="25">
        <f>MAX(0,Y1693*(1+inputs!$B$33)-MAX(0,inputs!$B$31*(Z1693-inputs!$B$30)))</f>
        <v>138006.16666666669</v>
      </c>
      <c r="AB1693" s="26">
        <f t="shared" si="346"/>
        <v>169100</v>
      </c>
      <c r="AC1693" s="25">
        <f>MAX(0,AA1693*(1+inputs!$B$33)-MAX(0,inputs!$B$31*(AB1693-inputs!$B$30)))</f>
        <v>126673.81916666668</v>
      </c>
      <c r="AD1693" s="26">
        <f>IF(inputs!$B$27="YES",MAX(0,inputs!$B$31*(AB1693-inputs!$B$30)),0)</f>
        <v>0</v>
      </c>
      <c r="AE1693" s="3">
        <f t="shared" si="347"/>
        <v>72306.05</v>
      </c>
      <c r="AF1693" s="1">
        <f t="shared" si="350"/>
        <v>0.47</v>
      </c>
      <c r="AG1693" s="8">
        <f t="shared" si="348"/>
        <v>96793.95</v>
      </c>
    </row>
    <row r="1694" spans="1:33" x14ac:dyDescent="0.2">
      <c r="A1694" s="11">
        <f t="shared" si="349"/>
        <v>169200</v>
      </c>
      <c r="B1694" s="15">
        <f>inputs!$C$3-MAX(0,MIN((calculations!A1694-inputs!$B$8)*0.5,inputs!$C$3))+IF(AND(inputs!$B$23="YES",A1694&lt;=inputs!$B$25),inputs!$B$24,0)</f>
        <v>0</v>
      </c>
      <c r="C1694" s="15">
        <f>MAX(0,MIN(A1694-B1694,inputs!$C$4)*inputs!$B$3)</f>
        <v>7540.2000000000007</v>
      </c>
      <c r="D1694" s="16">
        <f>MAX(0,(MIN(A1694,inputs!$C$5)-(inputs!$C$4+B1694))*inputs!$B$4)</f>
        <v>34975.599999999999</v>
      </c>
      <c r="E1694" s="16">
        <f>MAX(0, (calculations!A1694-inputs!$C$5)*inputs!$B$5)</f>
        <v>19827</v>
      </c>
      <c r="F1694" s="19">
        <f>MAX(0,inputs!$B$13*(MIN(calculations!A1694,inputs!$C$14)-inputs!$C$13))+MAX(0,inputs!$B$14*(calculations!A1694-inputs!$C$14))</f>
        <v>7373.85</v>
      </c>
      <c r="G1694" s="22">
        <f>MAX(MIN((calculations!A1694-inputs!$B$21)/10000,100%),0) * inputs!$B$18</f>
        <v>2636.4</v>
      </c>
      <c r="H1694" s="22">
        <f>IF(AND(inputs!$B$35="YES", calculations!A1694&gt;=inputs!$B$36,calculations!A1694&lt;inputs!$B$37),inputs!$B$38*MIN(2,inputs!$B$17),0)</f>
        <v>0</v>
      </c>
      <c r="I1694" s="25">
        <f>MIN(inputs!$B$32,A1694)</f>
        <v>20000</v>
      </c>
      <c r="J1694" s="25">
        <f>inputs!$B$29*(1+inputs!$B$33)-MAX(0,inputs!$B$31*(I1694-inputs!$B$30))</f>
        <v>46486.999999999993</v>
      </c>
      <c r="K1694" s="26">
        <f t="shared" si="338"/>
        <v>20000</v>
      </c>
      <c r="L1694" s="25">
        <f>MAX(0,J1694*(1+inputs!$B$33)-MAX(0,inputs!$B$31*(K1694-inputs!$B$30)))</f>
        <v>47184.304999999986</v>
      </c>
      <c r="M1694" s="26">
        <f t="shared" si="339"/>
        <v>36577.777777777781</v>
      </c>
      <c r="N1694" s="25">
        <f>MAX(0,L1694*(1+inputs!$B$33)-MAX(0,inputs!$B$31*(M1694-inputs!$B$30)))</f>
        <v>46416.629574999977</v>
      </c>
      <c r="O1694" s="26">
        <f t="shared" si="340"/>
        <v>53155.555555555555</v>
      </c>
      <c r="P1694" s="25">
        <f>MAX(0,N1694*(1+inputs!$B$33)-MAX(0,inputs!$B$31*(O1694-inputs!$B$30)))</f>
        <v>44145.439018624973</v>
      </c>
      <c r="Q1694" s="26">
        <f t="shared" si="341"/>
        <v>69733.333333333343</v>
      </c>
      <c r="R1694" s="25">
        <f>MAX(0,P1694*(1+inputs!$B$33)-MAX(0,inputs!$B$31*(Q1694-inputs!$B$30)))</f>
        <v>40348.180603904344</v>
      </c>
      <c r="S1694" s="26">
        <f t="shared" si="342"/>
        <v>86311.111111111109</v>
      </c>
      <c r="T1694" s="25">
        <f>MAX(0,R1694*(1+inputs!$B$33)-MAX(0,inputs!$B$31*(S1694-inputs!$B$30)))</f>
        <v>35001.9633129629</v>
      </c>
      <c r="U1694" s="26">
        <f t="shared" si="343"/>
        <v>102888.88888888889</v>
      </c>
      <c r="V1694" s="25">
        <f>MAX(0,T1694*(1+inputs!$B$33)-MAX(0,inputs!$B$31*(U1694-inputs!$B$30)))</f>
        <v>28083.552762657342</v>
      </c>
      <c r="W1694" s="26">
        <f t="shared" si="344"/>
        <v>119466.66666666667</v>
      </c>
      <c r="X1694" s="25">
        <f>MAX(0,V1694*(1+inputs!$B$33)-MAX(0,inputs!$B$31*(W1694-inputs!$B$30)))</f>
        <v>19569.366054097198</v>
      </c>
      <c r="Y1694" s="26">
        <f t="shared" si="345"/>
        <v>136044.44444444444</v>
      </c>
      <c r="Z1694" s="25">
        <f>MAX(0,X1694*(1+inputs!$B$33)-MAX(0,inputs!$B$31*(Y1694-inputs!$B$30)))</f>
        <v>9435.4665449086569</v>
      </c>
      <c r="AA1694" s="25">
        <f>MAX(0,Y1694*(1+inputs!$B$33)-MAX(0,inputs!$B$31*(Z1694-inputs!$B$30)))</f>
        <v>138085.11111111109</v>
      </c>
      <c r="AB1694" s="26">
        <f t="shared" si="346"/>
        <v>169200</v>
      </c>
      <c r="AC1694" s="25">
        <f>MAX(0,AA1694*(1+inputs!$B$33)-MAX(0,inputs!$B$31*(AB1694-inputs!$B$30)))</f>
        <v>126744.94777777774</v>
      </c>
      <c r="AD1694" s="26">
        <f>IF(inputs!$B$27="YES",MAX(0,inputs!$B$31*(AB1694-inputs!$B$30)),0)</f>
        <v>0</v>
      </c>
      <c r="AE1694" s="3">
        <f t="shared" si="347"/>
        <v>72353.05</v>
      </c>
      <c r="AF1694" s="1">
        <f t="shared" si="350"/>
        <v>0.47</v>
      </c>
      <c r="AG1694" s="8">
        <f t="shared" si="348"/>
        <v>96846.95</v>
      </c>
    </row>
    <row r="1695" spans="1:33" x14ac:dyDescent="0.2">
      <c r="A1695" s="11">
        <f t="shared" si="349"/>
        <v>169300</v>
      </c>
      <c r="B1695" s="15">
        <f>inputs!$C$3-MAX(0,MIN((calculations!A1695-inputs!$B$8)*0.5,inputs!$C$3))+IF(AND(inputs!$B$23="YES",A1695&lt;=inputs!$B$25),inputs!$B$24,0)</f>
        <v>0</v>
      </c>
      <c r="C1695" s="15">
        <f>MAX(0,MIN(A1695-B1695,inputs!$C$4)*inputs!$B$3)</f>
        <v>7540.2000000000007</v>
      </c>
      <c r="D1695" s="16">
        <f>MAX(0,(MIN(A1695,inputs!$C$5)-(inputs!$C$4+B1695))*inputs!$B$4)</f>
        <v>34975.599999999999</v>
      </c>
      <c r="E1695" s="16">
        <f>MAX(0, (calculations!A1695-inputs!$C$5)*inputs!$B$5)</f>
        <v>19872</v>
      </c>
      <c r="F1695" s="19">
        <f>MAX(0,inputs!$B$13*(MIN(calculations!A1695,inputs!$C$14)-inputs!$C$13))+MAX(0,inputs!$B$14*(calculations!A1695-inputs!$C$14))</f>
        <v>7375.85</v>
      </c>
      <c r="G1695" s="22">
        <f>MAX(MIN((calculations!A1695-inputs!$B$21)/10000,100%),0) * inputs!$B$18</f>
        <v>2636.4</v>
      </c>
      <c r="H1695" s="22">
        <f>IF(AND(inputs!$B$35="YES", calculations!A1695&gt;=inputs!$B$36,calculations!A1695&lt;inputs!$B$37),inputs!$B$38*MIN(2,inputs!$B$17),0)</f>
        <v>0</v>
      </c>
      <c r="I1695" s="25">
        <f>MIN(inputs!$B$32,A1695)</f>
        <v>20000</v>
      </c>
      <c r="J1695" s="25">
        <f>inputs!$B$29*(1+inputs!$B$33)-MAX(0,inputs!$B$31*(I1695-inputs!$B$30))</f>
        <v>46486.999999999993</v>
      </c>
      <c r="K1695" s="26">
        <f t="shared" si="338"/>
        <v>20000</v>
      </c>
      <c r="L1695" s="25">
        <f>MAX(0,J1695*(1+inputs!$B$33)-MAX(0,inputs!$B$31*(K1695-inputs!$B$30)))</f>
        <v>47184.304999999986</v>
      </c>
      <c r="M1695" s="26">
        <f t="shared" si="339"/>
        <v>36588.888888888891</v>
      </c>
      <c r="N1695" s="25">
        <f>MAX(0,L1695*(1+inputs!$B$33)-MAX(0,inputs!$B$31*(M1695-inputs!$B$30)))</f>
        <v>46415.629574999977</v>
      </c>
      <c r="O1695" s="26">
        <f t="shared" si="340"/>
        <v>53177.777777777781</v>
      </c>
      <c r="P1695" s="25">
        <f>MAX(0,N1695*(1+inputs!$B$33)-MAX(0,inputs!$B$31*(O1695-inputs!$B$30)))</f>
        <v>44142.424018624974</v>
      </c>
      <c r="Q1695" s="26">
        <f t="shared" si="341"/>
        <v>69766.666666666657</v>
      </c>
      <c r="R1695" s="25">
        <f>MAX(0,P1695*(1+inputs!$B$33)-MAX(0,inputs!$B$31*(Q1695-inputs!$B$30)))</f>
        <v>40342.12037890435</v>
      </c>
      <c r="S1695" s="26">
        <f t="shared" si="342"/>
        <v>86355.555555555562</v>
      </c>
      <c r="T1695" s="25">
        <f>MAX(0,R1695*(1+inputs!$B$33)-MAX(0,inputs!$B$31*(S1695-inputs!$B$30)))</f>
        <v>34991.812184587907</v>
      </c>
      <c r="U1695" s="26">
        <f t="shared" si="343"/>
        <v>102944.44444444444</v>
      </c>
      <c r="V1695" s="25">
        <f>MAX(0,T1695*(1+inputs!$B$33)-MAX(0,inputs!$B$31*(U1695-inputs!$B$30)))</f>
        <v>28068.249367356726</v>
      </c>
      <c r="W1695" s="26">
        <f t="shared" si="344"/>
        <v>119533.33333333333</v>
      </c>
      <c r="X1695" s="25">
        <f>MAX(0,V1695*(1+inputs!$B$33)-MAX(0,inputs!$B$31*(W1695-inputs!$B$30)))</f>
        <v>19547.833107867074</v>
      </c>
      <c r="Y1695" s="26">
        <f t="shared" si="345"/>
        <v>136122.22222222222</v>
      </c>
      <c r="Z1695" s="25">
        <f>MAX(0,X1695*(1+inputs!$B$33)-MAX(0,inputs!$B$31*(Y1695-inputs!$B$30)))</f>
        <v>9406.6106044850785</v>
      </c>
      <c r="AA1695" s="25">
        <f>MAX(0,Y1695*(1+inputs!$B$33)-MAX(0,inputs!$B$31*(Z1695-inputs!$B$30)))</f>
        <v>138164.05555555553</v>
      </c>
      <c r="AB1695" s="26">
        <f t="shared" si="346"/>
        <v>169300</v>
      </c>
      <c r="AC1695" s="25">
        <f>MAX(0,AA1695*(1+inputs!$B$33)-MAX(0,inputs!$B$31*(AB1695-inputs!$B$30)))</f>
        <v>126816.07638888885</v>
      </c>
      <c r="AD1695" s="26">
        <f>IF(inputs!$B$27="YES",MAX(0,inputs!$B$31*(AB1695-inputs!$B$30)),0)</f>
        <v>0</v>
      </c>
      <c r="AE1695" s="3">
        <f t="shared" si="347"/>
        <v>72400.05</v>
      </c>
      <c r="AF1695" s="1">
        <f t="shared" si="350"/>
        <v>0.47</v>
      </c>
      <c r="AG1695" s="8">
        <f t="shared" si="348"/>
        <v>96899.95</v>
      </c>
    </row>
    <row r="1696" spans="1:33" x14ac:dyDescent="0.2">
      <c r="A1696" s="11">
        <f t="shared" si="349"/>
        <v>169400</v>
      </c>
      <c r="B1696" s="15">
        <f>inputs!$C$3-MAX(0,MIN((calculations!A1696-inputs!$B$8)*0.5,inputs!$C$3))+IF(AND(inputs!$B$23="YES",A1696&lt;=inputs!$B$25),inputs!$B$24,0)</f>
        <v>0</v>
      </c>
      <c r="C1696" s="15">
        <f>MAX(0,MIN(A1696-B1696,inputs!$C$4)*inputs!$B$3)</f>
        <v>7540.2000000000007</v>
      </c>
      <c r="D1696" s="16">
        <f>MAX(0,(MIN(A1696,inputs!$C$5)-(inputs!$C$4+B1696))*inputs!$B$4)</f>
        <v>34975.599999999999</v>
      </c>
      <c r="E1696" s="16">
        <f>MAX(0, (calculations!A1696-inputs!$C$5)*inputs!$B$5)</f>
        <v>19917</v>
      </c>
      <c r="F1696" s="19">
        <f>MAX(0,inputs!$B$13*(MIN(calculations!A1696,inputs!$C$14)-inputs!$C$13))+MAX(0,inputs!$B$14*(calculations!A1696-inputs!$C$14))</f>
        <v>7377.85</v>
      </c>
      <c r="G1696" s="22">
        <f>MAX(MIN((calculations!A1696-inputs!$B$21)/10000,100%),0) * inputs!$B$18</f>
        <v>2636.4</v>
      </c>
      <c r="H1696" s="22">
        <f>IF(AND(inputs!$B$35="YES", calculations!A1696&gt;=inputs!$B$36,calculations!A1696&lt;inputs!$B$37),inputs!$B$38*MIN(2,inputs!$B$17),0)</f>
        <v>0</v>
      </c>
      <c r="I1696" s="25">
        <f>MIN(inputs!$B$32,A1696)</f>
        <v>20000</v>
      </c>
      <c r="J1696" s="25">
        <f>inputs!$B$29*(1+inputs!$B$33)-MAX(0,inputs!$B$31*(I1696-inputs!$B$30))</f>
        <v>46486.999999999993</v>
      </c>
      <c r="K1696" s="26">
        <f t="shared" si="338"/>
        <v>20000</v>
      </c>
      <c r="L1696" s="25">
        <f>MAX(0,J1696*(1+inputs!$B$33)-MAX(0,inputs!$B$31*(K1696-inputs!$B$30)))</f>
        <v>47184.304999999986</v>
      </c>
      <c r="M1696" s="26">
        <f t="shared" si="339"/>
        <v>36600</v>
      </c>
      <c r="N1696" s="25">
        <f>MAX(0,L1696*(1+inputs!$B$33)-MAX(0,inputs!$B$31*(M1696-inputs!$B$30)))</f>
        <v>46414.629574999977</v>
      </c>
      <c r="O1696" s="26">
        <f t="shared" si="340"/>
        <v>53200</v>
      </c>
      <c r="P1696" s="25">
        <f>MAX(0,N1696*(1+inputs!$B$33)-MAX(0,inputs!$B$31*(O1696-inputs!$B$30)))</f>
        <v>44139.409018624967</v>
      </c>
      <c r="Q1696" s="26">
        <f t="shared" si="341"/>
        <v>69800</v>
      </c>
      <c r="R1696" s="25">
        <f>MAX(0,P1696*(1+inputs!$B$33)-MAX(0,inputs!$B$31*(Q1696-inputs!$B$30)))</f>
        <v>40336.060153904335</v>
      </c>
      <c r="S1696" s="26">
        <f t="shared" si="342"/>
        <v>86400</v>
      </c>
      <c r="T1696" s="25">
        <f>MAX(0,R1696*(1+inputs!$B$33)-MAX(0,inputs!$B$31*(S1696-inputs!$B$30)))</f>
        <v>34981.661056212892</v>
      </c>
      <c r="U1696" s="26">
        <f t="shared" si="343"/>
        <v>103000</v>
      </c>
      <c r="V1696" s="25">
        <f>MAX(0,T1696*(1+inputs!$B$33)-MAX(0,inputs!$B$31*(U1696-inputs!$B$30)))</f>
        <v>28052.945972056081</v>
      </c>
      <c r="W1696" s="26">
        <f t="shared" si="344"/>
        <v>119600</v>
      </c>
      <c r="X1696" s="25">
        <f>MAX(0,V1696*(1+inputs!$B$33)-MAX(0,inputs!$B$31*(W1696-inputs!$B$30)))</f>
        <v>19526.300161636922</v>
      </c>
      <c r="Y1696" s="26">
        <f t="shared" si="345"/>
        <v>136200</v>
      </c>
      <c r="Z1696" s="25">
        <f>MAX(0,X1696*(1+inputs!$B$33)-MAX(0,inputs!$B$31*(Y1696-inputs!$B$30)))</f>
        <v>9377.7546640614728</v>
      </c>
      <c r="AA1696" s="25">
        <f>MAX(0,Y1696*(1+inputs!$B$33)-MAX(0,inputs!$B$31*(Z1696-inputs!$B$30)))</f>
        <v>138243</v>
      </c>
      <c r="AB1696" s="26">
        <f t="shared" si="346"/>
        <v>169400</v>
      </c>
      <c r="AC1696" s="25">
        <f>MAX(0,AA1696*(1+inputs!$B$33)-MAX(0,inputs!$B$31*(AB1696-inputs!$B$30)))</f>
        <v>126887.20499999999</v>
      </c>
      <c r="AD1696" s="26">
        <f>IF(inputs!$B$27="YES",MAX(0,inputs!$B$31*(AB1696-inputs!$B$30)),0)</f>
        <v>0</v>
      </c>
      <c r="AE1696" s="3">
        <f t="shared" si="347"/>
        <v>72447.05</v>
      </c>
      <c r="AF1696" s="1">
        <f t="shared" si="350"/>
        <v>0.47</v>
      </c>
      <c r="AG1696" s="8">
        <f t="shared" si="348"/>
        <v>96952.95</v>
      </c>
    </row>
    <row r="1697" spans="1:33" x14ac:dyDescent="0.2">
      <c r="A1697" s="11">
        <f t="shared" si="349"/>
        <v>169500</v>
      </c>
      <c r="B1697" s="15">
        <f>inputs!$C$3-MAX(0,MIN((calculations!A1697-inputs!$B$8)*0.5,inputs!$C$3))+IF(AND(inputs!$B$23="YES",A1697&lt;=inputs!$B$25),inputs!$B$24,0)</f>
        <v>0</v>
      </c>
      <c r="C1697" s="15">
        <f>MAX(0,MIN(A1697-B1697,inputs!$C$4)*inputs!$B$3)</f>
        <v>7540.2000000000007</v>
      </c>
      <c r="D1697" s="16">
        <f>MAX(0,(MIN(A1697,inputs!$C$5)-(inputs!$C$4+B1697))*inputs!$B$4)</f>
        <v>34975.599999999999</v>
      </c>
      <c r="E1697" s="16">
        <f>MAX(0, (calculations!A1697-inputs!$C$5)*inputs!$B$5)</f>
        <v>19962</v>
      </c>
      <c r="F1697" s="19">
        <f>MAX(0,inputs!$B$13*(MIN(calculations!A1697,inputs!$C$14)-inputs!$C$13))+MAX(0,inputs!$B$14*(calculations!A1697-inputs!$C$14))</f>
        <v>7379.85</v>
      </c>
      <c r="G1697" s="22">
        <f>MAX(MIN((calculations!A1697-inputs!$B$21)/10000,100%),0) * inputs!$B$18</f>
        <v>2636.4</v>
      </c>
      <c r="H1697" s="22">
        <f>IF(AND(inputs!$B$35="YES", calculations!A1697&gt;=inputs!$B$36,calculations!A1697&lt;inputs!$B$37),inputs!$B$38*MIN(2,inputs!$B$17),0)</f>
        <v>0</v>
      </c>
      <c r="I1697" s="25">
        <f>MIN(inputs!$B$32,A1697)</f>
        <v>20000</v>
      </c>
      <c r="J1697" s="25">
        <f>inputs!$B$29*(1+inputs!$B$33)-MAX(0,inputs!$B$31*(I1697-inputs!$B$30))</f>
        <v>46486.999999999993</v>
      </c>
      <c r="K1697" s="26">
        <f t="shared" si="338"/>
        <v>20000</v>
      </c>
      <c r="L1697" s="25">
        <f>MAX(0,J1697*(1+inputs!$B$33)-MAX(0,inputs!$B$31*(K1697-inputs!$B$30)))</f>
        <v>47184.304999999986</v>
      </c>
      <c r="M1697" s="26">
        <f t="shared" si="339"/>
        <v>36611.111111111109</v>
      </c>
      <c r="N1697" s="25">
        <f>MAX(0,L1697*(1+inputs!$B$33)-MAX(0,inputs!$B$31*(M1697-inputs!$B$30)))</f>
        <v>46413.629574999977</v>
      </c>
      <c r="O1697" s="26">
        <f t="shared" si="340"/>
        <v>53222.222222222219</v>
      </c>
      <c r="P1697" s="25">
        <f>MAX(0,N1697*(1+inputs!$B$33)-MAX(0,inputs!$B$31*(O1697-inputs!$B$30)))</f>
        <v>44136.394018624967</v>
      </c>
      <c r="Q1697" s="26">
        <f t="shared" si="341"/>
        <v>69833.333333333343</v>
      </c>
      <c r="R1697" s="25">
        <f>MAX(0,P1697*(1+inputs!$B$33)-MAX(0,inputs!$B$31*(Q1697-inputs!$B$30)))</f>
        <v>40329.999928904334</v>
      </c>
      <c r="S1697" s="26">
        <f t="shared" si="342"/>
        <v>86444.444444444438</v>
      </c>
      <c r="T1697" s="25">
        <f>MAX(0,R1697*(1+inputs!$B$33)-MAX(0,inputs!$B$31*(S1697-inputs!$B$30)))</f>
        <v>34971.509927837891</v>
      </c>
      <c r="U1697" s="26">
        <f t="shared" si="343"/>
        <v>103055.55555555556</v>
      </c>
      <c r="V1697" s="25">
        <f>MAX(0,T1697*(1+inputs!$B$33)-MAX(0,inputs!$B$31*(U1697-inputs!$B$30)))</f>
        <v>28037.642576755454</v>
      </c>
      <c r="W1697" s="26">
        <f t="shared" si="344"/>
        <v>119666.66666666667</v>
      </c>
      <c r="X1697" s="25">
        <f>MAX(0,V1697*(1+inputs!$B$33)-MAX(0,inputs!$B$31*(W1697-inputs!$B$30)))</f>
        <v>19504.767215406784</v>
      </c>
      <c r="Y1697" s="26">
        <f t="shared" si="345"/>
        <v>136277.77777777778</v>
      </c>
      <c r="Z1697" s="25">
        <f>MAX(0,X1697*(1+inputs!$B$33)-MAX(0,inputs!$B$31*(Y1697-inputs!$B$30)))</f>
        <v>9348.8987236378834</v>
      </c>
      <c r="AA1697" s="25">
        <f>MAX(0,Y1697*(1+inputs!$B$33)-MAX(0,inputs!$B$31*(Z1697-inputs!$B$30)))</f>
        <v>138321.94444444444</v>
      </c>
      <c r="AB1697" s="26">
        <f t="shared" si="346"/>
        <v>169500</v>
      </c>
      <c r="AC1697" s="25">
        <f>MAX(0,AA1697*(1+inputs!$B$33)-MAX(0,inputs!$B$31*(AB1697-inputs!$B$30)))</f>
        <v>126958.3336111111</v>
      </c>
      <c r="AD1697" s="26">
        <f>IF(inputs!$B$27="YES",MAX(0,inputs!$B$31*(AB1697-inputs!$B$30)),0)</f>
        <v>0</v>
      </c>
      <c r="AE1697" s="3">
        <f t="shared" si="347"/>
        <v>72494.05</v>
      </c>
      <c r="AF1697" s="1">
        <f t="shared" si="350"/>
        <v>0.47</v>
      </c>
      <c r="AG1697" s="8">
        <f t="shared" si="348"/>
        <v>97005.95</v>
      </c>
    </row>
    <row r="1698" spans="1:33" x14ac:dyDescent="0.2">
      <c r="A1698" s="11">
        <f t="shared" si="349"/>
        <v>169600</v>
      </c>
      <c r="B1698" s="15">
        <f>inputs!$C$3-MAX(0,MIN((calculations!A1698-inputs!$B$8)*0.5,inputs!$C$3))+IF(AND(inputs!$B$23="YES",A1698&lt;=inputs!$B$25),inputs!$B$24,0)</f>
        <v>0</v>
      </c>
      <c r="C1698" s="15">
        <f>MAX(0,MIN(A1698-B1698,inputs!$C$4)*inputs!$B$3)</f>
        <v>7540.2000000000007</v>
      </c>
      <c r="D1698" s="16">
        <f>MAX(0,(MIN(A1698,inputs!$C$5)-(inputs!$C$4+B1698))*inputs!$B$4)</f>
        <v>34975.599999999999</v>
      </c>
      <c r="E1698" s="16">
        <f>MAX(0, (calculations!A1698-inputs!$C$5)*inputs!$B$5)</f>
        <v>20007</v>
      </c>
      <c r="F1698" s="19">
        <f>MAX(0,inputs!$B$13*(MIN(calculations!A1698,inputs!$C$14)-inputs!$C$13))+MAX(0,inputs!$B$14*(calculations!A1698-inputs!$C$14))</f>
        <v>7381.85</v>
      </c>
      <c r="G1698" s="22">
        <f>MAX(MIN((calculations!A1698-inputs!$B$21)/10000,100%),0) * inputs!$B$18</f>
        <v>2636.4</v>
      </c>
      <c r="H1698" s="22">
        <f>IF(AND(inputs!$B$35="YES", calculations!A1698&gt;=inputs!$B$36,calculations!A1698&lt;inputs!$B$37),inputs!$B$38*MIN(2,inputs!$B$17),0)</f>
        <v>0</v>
      </c>
      <c r="I1698" s="25">
        <f>MIN(inputs!$B$32,A1698)</f>
        <v>20000</v>
      </c>
      <c r="J1698" s="25">
        <f>inputs!$B$29*(1+inputs!$B$33)-MAX(0,inputs!$B$31*(I1698-inputs!$B$30))</f>
        <v>46486.999999999993</v>
      </c>
      <c r="K1698" s="26">
        <f t="shared" si="338"/>
        <v>20000</v>
      </c>
      <c r="L1698" s="25">
        <f>MAX(0,J1698*(1+inputs!$B$33)-MAX(0,inputs!$B$31*(K1698-inputs!$B$30)))</f>
        <v>47184.304999999986</v>
      </c>
      <c r="M1698" s="26">
        <f t="shared" si="339"/>
        <v>36622.222222222219</v>
      </c>
      <c r="N1698" s="25">
        <f>MAX(0,L1698*(1+inputs!$B$33)-MAX(0,inputs!$B$31*(M1698-inputs!$B$30)))</f>
        <v>46412.629574999977</v>
      </c>
      <c r="O1698" s="26">
        <f t="shared" si="340"/>
        <v>53244.444444444445</v>
      </c>
      <c r="P1698" s="25">
        <f>MAX(0,N1698*(1+inputs!$B$33)-MAX(0,inputs!$B$31*(O1698-inputs!$B$30)))</f>
        <v>44133.379018624968</v>
      </c>
      <c r="Q1698" s="26">
        <f t="shared" si="341"/>
        <v>69866.666666666657</v>
      </c>
      <c r="R1698" s="25">
        <f>MAX(0,P1698*(1+inputs!$B$33)-MAX(0,inputs!$B$31*(Q1698-inputs!$B$30)))</f>
        <v>40323.93970390434</v>
      </c>
      <c r="S1698" s="26">
        <f t="shared" si="342"/>
        <v>86488.888888888891</v>
      </c>
      <c r="T1698" s="25">
        <f>MAX(0,R1698*(1+inputs!$B$33)-MAX(0,inputs!$B$31*(S1698-inputs!$B$30)))</f>
        <v>34961.358799462898</v>
      </c>
      <c r="U1698" s="26">
        <f t="shared" si="343"/>
        <v>103111.11111111111</v>
      </c>
      <c r="V1698" s="25">
        <f>MAX(0,T1698*(1+inputs!$B$33)-MAX(0,inputs!$B$31*(U1698-inputs!$B$30)))</f>
        <v>28022.339181454841</v>
      </c>
      <c r="W1698" s="26">
        <f t="shared" si="344"/>
        <v>119733.33333333333</v>
      </c>
      <c r="X1698" s="25">
        <f>MAX(0,V1698*(1+inputs!$B$33)-MAX(0,inputs!$B$31*(W1698-inputs!$B$30)))</f>
        <v>19483.234269176661</v>
      </c>
      <c r="Y1698" s="26">
        <f t="shared" si="345"/>
        <v>136355.55555555556</v>
      </c>
      <c r="Z1698" s="25">
        <f>MAX(0,X1698*(1+inputs!$B$33)-MAX(0,inputs!$B$31*(Y1698-inputs!$B$30)))</f>
        <v>9320.0427832143087</v>
      </c>
      <c r="AA1698" s="25">
        <f>MAX(0,Y1698*(1+inputs!$B$33)-MAX(0,inputs!$B$31*(Z1698-inputs!$B$30)))</f>
        <v>138400.88888888888</v>
      </c>
      <c r="AB1698" s="26">
        <f t="shared" si="346"/>
        <v>169600</v>
      </c>
      <c r="AC1698" s="25">
        <f>MAX(0,AA1698*(1+inputs!$B$33)-MAX(0,inputs!$B$31*(AB1698-inputs!$B$30)))</f>
        <v>127029.46222222218</v>
      </c>
      <c r="AD1698" s="26">
        <f>IF(inputs!$B$27="YES",MAX(0,inputs!$B$31*(AB1698-inputs!$B$30)),0)</f>
        <v>0</v>
      </c>
      <c r="AE1698" s="3">
        <f t="shared" si="347"/>
        <v>72541.05</v>
      </c>
      <c r="AF1698" s="1">
        <f t="shared" si="350"/>
        <v>0.47</v>
      </c>
      <c r="AG1698" s="8">
        <f t="shared" si="348"/>
        <v>97058.95</v>
      </c>
    </row>
    <row r="1699" spans="1:33" x14ac:dyDescent="0.2">
      <c r="A1699" s="11">
        <f t="shared" si="349"/>
        <v>169700</v>
      </c>
      <c r="B1699" s="15">
        <f>inputs!$C$3-MAX(0,MIN((calculations!A1699-inputs!$B$8)*0.5,inputs!$C$3))+IF(AND(inputs!$B$23="YES",A1699&lt;=inputs!$B$25),inputs!$B$24,0)</f>
        <v>0</v>
      </c>
      <c r="C1699" s="15">
        <f>MAX(0,MIN(A1699-B1699,inputs!$C$4)*inputs!$B$3)</f>
        <v>7540.2000000000007</v>
      </c>
      <c r="D1699" s="16">
        <f>MAX(0,(MIN(A1699,inputs!$C$5)-(inputs!$C$4+B1699))*inputs!$B$4)</f>
        <v>34975.599999999999</v>
      </c>
      <c r="E1699" s="16">
        <f>MAX(0, (calculations!A1699-inputs!$C$5)*inputs!$B$5)</f>
        <v>20052</v>
      </c>
      <c r="F1699" s="19">
        <f>MAX(0,inputs!$B$13*(MIN(calculations!A1699,inputs!$C$14)-inputs!$C$13))+MAX(0,inputs!$B$14*(calculations!A1699-inputs!$C$14))</f>
        <v>7383.85</v>
      </c>
      <c r="G1699" s="22">
        <f>MAX(MIN((calculations!A1699-inputs!$B$21)/10000,100%),0) * inputs!$B$18</f>
        <v>2636.4</v>
      </c>
      <c r="H1699" s="22">
        <f>IF(AND(inputs!$B$35="YES", calculations!A1699&gt;=inputs!$B$36,calculations!A1699&lt;inputs!$B$37),inputs!$B$38*MIN(2,inputs!$B$17),0)</f>
        <v>0</v>
      </c>
      <c r="I1699" s="25">
        <f>MIN(inputs!$B$32,A1699)</f>
        <v>20000</v>
      </c>
      <c r="J1699" s="25">
        <f>inputs!$B$29*(1+inputs!$B$33)-MAX(0,inputs!$B$31*(I1699-inputs!$B$30))</f>
        <v>46486.999999999993</v>
      </c>
      <c r="K1699" s="26">
        <f t="shared" si="338"/>
        <v>20000</v>
      </c>
      <c r="L1699" s="25">
        <f>MAX(0,J1699*(1+inputs!$B$33)-MAX(0,inputs!$B$31*(K1699-inputs!$B$30)))</f>
        <v>47184.304999999986</v>
      </c>
      <c r="M1699" s="26">
        <f t="shared" si="339"/>
        <v>36633.333333333328</v>
      </c>
      <c r="N1699" s="25">
        <f>MAX(0,L1699*(1+inputs!$B$33)-MAX(0,inputs!$B$31*(M1699-inputs!$B$30)))</f>
        <v>46411.629574999977</v>
      </c>
      <c r="O1699" s="26">
        <f t="shared" si="340"/>
        <v>53266.666666666664</v>
      </c>
      <c r="P1699" s="25">
        <f>MAX(0,N1699*(1+inputs!$B$33)-MAX(0,inputs!$B$31*(O1699-inputs!$B$30)))</f>
        <v>44130.364018624969</v>
      </c>
      <c r="Q1699" s="26">
        <f t="shared" si="341"/>
        <v>69900</v>
      </c>
      <c r="R1699" s="25">
        <f>MAX(0,P1699*(1+inputs!$B$33)-MAX(0,inputs!$B$31*(Q1699-inputs!$B$30)))</f>
        <v>40317.879478904339</v>
      </c>
      <c r="S1699" s="26">
        <f t="shared" si="342"/>
        <v>86533.333333333328</v>
      </c>
      <c r="T1699" s="25">
        <f>MAX(0,R1699*(1+inputs!$B$33)-MAX(0,inputs!$B$31*(S1699-inputs!$B$30)))</f>
        <v>34951.207671087897</v>
      </c>
      <c r="U1699" s="26">
        <f t="shared" si="343"/>
        <v>103166.66666666667</v>
      </c>
      <c r="V1699" s="25">
        <f>MAX(0,T1699*(1+inputs!$B$33)-MAX(0,inputs!$B$31*(U1699-inputs!$B$30)))</f>
        <v>28007.035786154207</v>
      </c>
      <c r="W1699" s="26">
        <f t="shared" si="344"/>
        <v>119800</v>
      </c>
      <c r="X1699" s="25">
        <f>MAX(0,V1699*(1+inputs!$B$33)-MAX(0,inputs!$B$31*(W1699-inputs!$B$30)))</f>
        <v>19461.701322946516</v>
      </c>
      <c r="Y1699" s="26">
        <f t="shared" si="345"/>
        <v>136433.33333333331</v>
      </c>
      <c r="Z1699" s="25">
        <f>MAX(0,X1699*(1+inputs!$B$33)-MAX(0,inputs!$B$31*(Y1699-inputs!$B$30)))</f>
        <v>9291.1868427907139</v>
      </c>
      <c r="AA1699" s="25">
        <f>MAX(0,Y1699*(1+inputs!$B$33)-MAX(0,inputs!$B$31*(Z1699-inputs!$B$30)))</f>
        <v>138479.83333333331</v>
      </c>
      <c r="AB1699" s="26">
        <f t="shared" si="346"/>
        <v>169700</v>
      </c>
      <c r="AC1699" s="25">
        <f>MAX(0,AA1699*(1+inputs!$B$33)-MAX(0,inputs!$B$31*(AB1699-inputs!$B$30)))</f>
        <v>127100.59083333329</v>
      </c>
      <c r="AD1699" s="26">
        <f>IF(inputs!$B$27="YES",MAX(0,inputs!$B$31*(AB1699-inputs!$B$30)),0)</f>
        <v>0</v>
      </c>
      <c r="AE1699" s="3">
        <f t="shared" si="347"/>
        <v>72588.05</v>
      </c>
      <c r="AF1699" s="1">
        <f t="shared" si="350"/>
        <v>0.47</v>
      </c>
      <c r="AG1699" s="8">
        <f t="shared" si="348"/>
        <v>97111.95</v>
      </c>
    </row>
    <row r="1700" spans="1:33" x14ac:dyDescent="0.2">
      <c r="A1700" s="11">
        <f t="shared" si="349"/>
        <v>169800</v>
      </c>
      <c r="B1700" s="15">
        <f>inputs!$C$3-MAX(0,MIN((calculations!A1700-inputs!$B$8)*0.5,inputs!$C$3))+IF(AND(inputs!$B$23="YES",A1700&lt;=inputs!$B$25),inputs!$B$24,0)</f>
        <v>0</v>
      </c>
      <c r="C1700" s="15">
        <f>MAX(0,MIN(A1700-B1700,inputs!$C$4)*inputs!$B$3)</f>
        <v>7540.2000000000007</v>
      </c>
      <c r="D1700" s="16">
        <f>MAX(0,(MIN(A1700,inputs!$C$5)-(inputs!$C$4+B1700))*inputs!$B$4)</f>
        <v>34975.599999999999</v>
      </c>
      <c r="E1700" s="16">
        <f>MAX(0, (calculations!A1700-inputs!$C$5)*inputs!$B$5)</f>
        <v>20097</v>
      </c>
      <c r="F1700" s="19">
        <f>MAX(0,inputs!$B$13*(MIN(calculations!A1700,inputs!$C$14)-inputs!$C$13))+MAX(0,inputs!$B$14*(calculations!A1700-inputs!$C$14))</f>
        <v>7385.85</v>
      </c>
      <c r="G1700" s="22">
        <f>MAX(MIN((calculations!A1700-inputs!$B$21)/10000,100%),0) * inputs!$B$18</f>
        <v>2636.4</v>
      </c>
      <c r="H1700" s="22">
        <f>IF(AND(inputs!$B$35="YES", calculations!A1700&gt;=inputs!$B$36,calculations!A1700&lt;inputs!$B$37),inputs!$B$38*MIN(2,inputs!$B$17),0)</f>
        <v>0</v>
      </c>
      <c r="I1700" s="25">
        <f>MIN(inputs!$B$32,A1700)</f>
        <v>20000</v>
      </c>
      <c r="J1700" s="25">
        <f>inputs!$B$29*(1+inputs!$B$33)-MAX(0,inputs!$B$31*(I1700-inputs!$B$30))</f>
        <v>46486.999999999993</v>
      </c>
      <c r="K1700" s="26">
        <f t="shared" si="338"/>
        <v>20000</v>
      </c>
      <c r="L1700" s="25">
        <f>MAX(0,J1700*(1+inputs!$B$33)-MAX(0,inputs!$B$31*(K1700-inputs!$B$30)))</f>
        <v>47184.304999999986</v>
      </c>
      <c r="M1700" s="26">
        <f t="shared" si="339"/>
        <v>36644.444444444445</v>
      </c>
      <c r="N1700" s="25">
        <f>MAX(0,L1700*(1+inputs!$B$33)-MAX(0,inputs!$B$31*(M1700-inputs!$B$30)))</f>
        <v>46410.629574999977</v>
      </c>
      <c r="O1700" s="26">
        <f t="shared" si="340"/>
        <v>53288.888888888891</v>
      </c>
      <c r="P1700" s="25">
        <f>MAX(0,N1700*(1+inputs!$B$33)-MAX(0,inputs!$B$31*(O1700-inputs!$B$30)))</f>
        <v>44127.349018624969</v>
      </c>
      <c r="Q1700" s="26">
        <f t="shared" si="341"/>
        <v>69933.333333333343</v>
      </c>
      <c r="R1700" s="25">
        <f>MAX(0,P1700*(1+inputs!$B$33)-MAX(0,inputs!$B$31*(Q1700-inputs!$B$30)))</f>
        <v>40311.819253904338</v>
      </c>
      <c r="S1700" s="26">
        <f t="shared" si="342"/>
        <v>86577.777777777781</v>
      </c>
      <c r="T1700" s="25">
        <f>MAX(0,R1700*(1+inputs!$B$33)-MAX(0,inputs!$B$31*(S1700-inputs!$B$30)))</f>
        <v>34941.056542712897</v>
      </c>
      <c r="U1700" s="26">
        <f t="shared" si="343"/>
        <v>103222.22222222222</v>
      </c>
      <c r="V1700" s="25">
        <f>MAX(0,T1700*(1+inputs!$B$33)-MAX(0,inputs!$B$31*(U1700-inputs!$B$30)))</f>
        <v>27991.732390853587</v>
      </c>
      <c r="W1700" s="26">
        <f t="shared" si="344"/>
        <v>119866.66666666667</v>
      </c>
      <c r="X1700" s="25">
        <f>MAX(0,V1700*(1+inputs!$B$33)-MAX(0,inputs!$B$31*(W1700-inputs!$B$30)))</f>
        <v>19440.168376716385</v>
      </c>
      <c r="Y1700" s="26">
        <f t="shared" si="345"/>
        <v>136511.11111111112</v>
      </c>
      <c r="Z1700" s="25">
        <f>MAX(0,X1700*(1+inputs!$B$33)-MAX(0,inputs!$B$31*(Y1700-inputs!$B$30)))</f>
        <v>9262.33090236713</v>
      </c>
      <c r="AA1700" s="25">
        <f>MAX(0,Y1700*(1+inputs!$B$33)-MAX(0,inputs!$B$31*(Z1700-inputs!$B$30)))</f>
        <v>138558.77777777778</v>
      </c>
      <c r="AB1700" s="26">
        <f t="shared" si="346"/>
        <v>169800</v>
      </c>
      <c r="AC1700" s="25">
        <f>MAX(0,AA1700*(1+inputs!$B$33)-MAX(0,inputs!$B$31*(AB1700-inputs!$B$30)))</f>
        <v>127171.71944444443</v>
      </c>
      <c r="AD1700" s="26">
        <f>IF(inputs!$B$27="YES",MAX(0,inputs!$B$31*(AB1700-inputs!$B$30)),0)</f>
        <v>0</v>
      </c>
      <c r="AE1700" s="3">
        <f t="shared" si="347"/>
        <v>72635.05</v>
      </c>
      <c r="AF1700" s="1">
        <f t="shared" si="350"/>
        <v>0.47</v>
      </c>
      <c r="AG1700" s="8">
        <f t="shared" si="348"/>
        <v>97164.95</v>
      </c>
    </row>
    <row r="1701" spans="1:33" x14ac:dyDescent="0.2">
      <c r="A1701" s="11">
        <f t="shared" si="349"/>
        <v>169900</v>
      </c>
      <c r="B1701" s="15">
        <f>inputs!$C$3-MAX(0,MIN((calculations!A1701-inputs!$B$8)*0.5,inputs!$C$3))+IF(AND(inputs!$B$23="YES",A1701&lt;=inputs!$B$25),inputs!$B$24,0)</f>
        <v>0</v>
      </c>
      <c r="C1701" s="15">
        <f>MAX(0,MIN(A1701-B1701,inputs!$C$4)*inputs!$B$3)</f>
        <v>7540.2000000000007</v>
      </c>
      <c r="D1701" s="16">
        <f>MAX(0,(MIN(A1701,inputs!$C$5)-(inputs!$C$4+B1701))*inputs!$B$4)</f>
        <v>34975.599999999999</v>
      </c>
      <c r="E1701" s="16">
        <f>MAX(0, (calculations!A1701-inputs!$C$5)*inputs!$B$5)</f>
        <v>20142</v>
      </c>
      <c r="F1701" s="19">
        <f>MAX(0,inputs!$B$13*(MIN(calculations!A1701,inputs!$C$14)-inputs!$C$13))+MAX(0,inputs!$B$14*(calculations!A1701-inputs!$C$14))</f>
        <v>7387.85</v>
      </c>
      <c r="G1701" s="22">
        <f>MAX(MIN((calculations!A1701-inputs!$B$21)/10000,100%),0) * inputs!$B$18</f>
        <v>2636.4</v>
      </c>
      <c r="H1701" s="22">
        <f>IF(AND(inputs!$B$35="YES", calculations!A1701&gt;=inputs!$B$36,calculations!A1701&lt;inputs!$B$37),inputs!$B$38*MIN(2,inputs!$B$17),0)</f>
        <v>0</v>
      </c>
      <c r="I1701" s="25">
        <f>MIN(inputs!$B$32,A1701)</f>
        <v>20000</v>
      </c>
      <c r="J1701" s="25">
        <f>inputs!$B$29*(1+inputs!$B$33)-MAX(0,inputs!$B$31*(I1701-inputs!$B$30))</f>
        <v>46486.999999999993</v>
      </c>
      <c r="K1701" s="26">
        <f t="shared" si="338"/>
        <v>20000</v>
      </c>
      <c r="L1701" s="25">
        <f>MAX(0,J1701*(1+inputs!$B$33)-MAX(0,inputs!$B$31*(K1701-inputs!$B$30)))</f>
        <v>47184.304999999986</v>
      </c>
      <c r="M1701" s="26">
        <f t="shared" si="339"/>
        <v>36655.555555555555</v>
      </c>
      <c r="N1701" s="25">
        <f>MAX(0,L1701*(1+inputs!$B$33)-MAX(0,inputs!$B$31*(M1701-inputs!$B$30)))</f>
        <v>46409.629574999977</v>
      </c>
      <c r="O1701" s="26">
        <f t="shared" si="340"/>
        <v>53311.111111111109</v>
      </c>
      <c r="P1701" s="25">
        <f>MAX(0,N1701*(1+inputs!$B$33)-MAX(0,inputs!$B$31*(O1701-inputs!$B$30)))</f>
        <v>44124.33401862497</v>
      </c>
      <c r="Q1701" s="26">
        <f t="shared" si="341"/>
        <v>69966.666666666657</v>
      </c>
      <c r="R1701" s="25">
        <f>MAX(0,P1701*(1+inputs!$B$33)-MAX(0,inputs!$B$31*(Q1701-inputs!$B$30)))</f>
        <v>40305.759028904344</v>
      </c>
      <c r="S1701" s="26">
        <f t="shared" si="342"/>
        <v>86622.222222222219</v>
      </c>
      <c r="T1701" s="25">
        <f>MAX(0,R1701*(1+inputs!$B$33)-MAX(0,inputs!$B$31*(S1701-inputs!$B$30)))</f>
        <v>34930.905414337903</v>
      </c>
      <c r="U1701" s="26">
        <f t="shared" si="343"/>
        <v>103277.77777777778</v>
      </c>
      <c r="V1701" s="25">
        <f>MAX(0,T1701*(1+inputs!$B$33)-MAX(0,inputs!$B$31*(U1701-inputs!$B$30)))</f>
        <v>27976.428995552971</v>
      </c>
      <c r="W1701" s="26">
        <f t="shared" si="344"/>
        <v>119933.33333333333</v>
      </c>
      <c r="X1701" s="25">
        <f>MAX(0,V1701*(1+inputs!$B$33)-MAX(0,inputs!$B$31*(W1701-inputs!$B$30)))</f>
        <v>19418.635430486265</v>
      </c>
      <c r="Y1701" s="26">
        <f t="shared" si="345"/>
        <v>136588.88888888888</v>
      </c>
      <c r="Z1701" s="25">
        <f>MAX(0,X1701*(1+inputs!$B$33)-MAX(0,inputs!$B$31*(Y1701-inputs!$B$30)))</f>
        <v>9233.474961943557</v>
      </c>
      <c r="AA1701" s="25">
        <f>MAX(0,Y1701*(1+inputs!$B$33)-MAX(0,inputs!$B$31*(Z1701-inputs!$B$30)))</f>
        <v>138637.72222222219</v>
      </c>
      <c r="AB1701" s="26">
        <f t="shared" si="346"/>
        <v>169900</v>
      </c>
      <c r="AC1701" s="25">
        <f>MAX(0,AA1701*(1+inputs!$B$33)-MAX(0,inputs!$B$31*(AB1701-inputs!$B$30)))</f>
        <v>127242.84805555551</v>
      </c>
      <c r="AD1701" s="26">
        <f>IF(inputs!$B$27="YES",MAX(0,inputs!$B$31*(AB1701-inputs!$B$30)),0)</f>
        <v>0</v>
      </c>
      <c r="AE1701" s="3">
        <f t="shared" si="347"/>
        <v>72682.05</v>
      </c>
      <c r="AF1701" s="1">
        <f t="shared" si="350"/>
        <v>0.47</v>
      </c>
      <c r="AG1701" s="8">
        <f t="shared" si="348"/>
        <v>97217.95</v>
      </c>
    </row>
    <row r="1702" spans="1:33" x14ac:dyDescent="0.2">
      <c r="A1702" s="11">
        <f t="shared" si="349"/>
        <v>170000</v>
      </c>
      <c r="B1702" s="15">
        <f>inputs!$C$3-MAX(0,MIN((calculations!A1702-inputs!$B$8)*0.5,inputs!$C$3))+IF(AND(inputs!$B$23="YES",A1702&lt;=inputs!$B$25),inputs!$B$24,0)</f>
        <v>0</v>
      </c>
      <c r="C1702" s="15">
        <f>MAX(0,MIN(A1702-B1702,inputs!$C$4)*inputs!$B$3)</f>
        <v>7540.2000000000007</v>
      </c>
      <c r="D1702" s="16">
        <f>MAX(0,(MIN(A1702,inputs!$C$5)-(inputs!$C$4+B1702))*inputs!$B$4)</f>
        <v>34975.599999999999</v>
      </c>
      <c r="E1702" s="16">
        <f>MAX(0, (calculations!A1702-inputs!$C$5)*inputs!$B$5)</f>
        <v>20187</v>
      </c>
      <c r="F1702" s="19">
        <f>MAX(0,inputs!$B$13*(MIN(calculations!A1702,inputs!$C$14)-inputs!$C$13))+MAX(0,inputs!$B$14*(calculations!A1702-inputs!$C$14))</f>
        <v>7389.85</v>
      </c>
      <c r="G1702" s="22">
        <f>MAX(MIN((calculations!A1702-inputs!$B$21)/10000,100%),0) * inputs!$B$18</f>
        <v>2636.4</v>
      </c>
      <c r="H1702" s="22">
        <f>IF(AND(inputs!$B$35="YES", calculations!A1702&gt;=inputs!$B$36,calculations!A1702&lt;inputs!$B$37),inputs!$B$38*MIN(2,inputs!$B$17),0)</f>
        <v>0</v>
      </c>
      <c r="I1702" s="25">
        <f>MIN(inputs!$B$32,A1702)</f>
        <v>20000</v>
      </c>
      <c r="J1702" s="25">
        <f>inputs!$B$29*(1+inputs!$B$33)-MAX(0,inputs!$B$31*(I1702-inputs!$B$30))</f>
        <v>46486.999999999993</v>
      </c>
      <c r="K1702" s="26">
        <f t="shared" si="338"/>
        <v>20000</v>
      </c>
      <c r="L1702" s="25">
        <f>MAX(0,J1702*(1+inputs!$B$33)-MAX(0,inputs!$B$31*(K1702-inputs!$B$30)))</f>
        <v>47184.304999999986</v>
      </c>
      <c r="M1702" s="26">
        <f t="shared" si="339"/>
        <v>36666.666666666672</v>
      </c>
      <c r="N1702" s="25">
        <f>MAX(0,L1702*(1+inputs!$B$33)-MAX(0,inputs!$B$31*(M1702-inputs!$B$30)))</f>
        <v>46408.629574999977</v>
      </c>
      <c r="O1702" s="26">
        <f t="shared" si="340"/>
        <v>53333.333333333336</v>
      </c>
      <c r="P1702" s="25">
        <f>MAX(0,N1702*(1+inputs!$B$33)-MAX(0,inputs!$B$31*(O1702-inputs!$B$30)))</f>
        <v>44121.31901862497</v>
      </c>
      <c r="Q1702" s="26">
        <f t="shared" si="341"/>
        <v>70000</v>
      </c>
      <c r="R1702" s="25">
        <f>MAX(0,P1702*(1+inputs!$B$33)-MAX(0,inputs!$B$31*(Q1702-inputs!$B$30)))</f>
        <v>40299.698803904335</v>
      </c>
      <c r="S1702" s="26">
        <f t="shared" si="342"/>
        <v>86666.666666666672</v>
      </c>
      <c r="T1702" s="25">
        <f>MAX(0,R1702*(1+inputs!$B$33)-MAX(0,inputs!$B$31*(S1702-inputs!$B$30)))</f>
        <v>34920.754285962896</v>
      </c>
      <c r="U1702" s="26">
        <f t="shared" si="343"/>
        <v>103333.33333333333</v>
      </c>
      <c r="V1702" s="25">
        <f>MAX(0,T1702*(1+inputs!$B$33)-MAX(0,inputs!$B$31*(U1702-inputs!$B$30)))</f>
        <v>27961.125600252341</v>
      </c>
      <c r="W1702" s="26">
        <f t="shared" si="344"/>
        <v>120000</v>
      </c>
      <c r="X1702" s="25">
        <f>MAX(0,V1702*(1+inputs!$B$33)-MAX(0,inputs!$B$31*(W1702-inputs!$B$30)))</f>
        <v>19397.102484256124</v>
      </c>
      <c r="Y1702" s="26">
        <f t="shared" si="345"/>
        <v>136666.66666666669</v>
      </c>
      <c r="Z1702" s="25">
        <f>MAX(0,X1702*(1+inputs!$B$33)-MAX(0,inputs!$B$31*(Y1702-inputs!$B$30)))</f>
        <v>9204.6190215199622</v>
      </c>
      <c r="AA1702" s="25">
        <f>MAX(0,Y1702*(1+inputs!$B$33)-MAX(0,inputs!$B$31*(Z1702-inputs!$B$30)))</f>
        <v>138716.66666666669</v>
      </c>
      <c r="AB1702" s="26">
        <f t="shared" si="346"/>
        <v>170000</v>
      </c>
      <c r="AC1702" s="25">
        <f>MAX(0,AA1702*(1+inputs!$B$33)-MAX(0,inputs!$B$31*(AB1702-inputs!$B$30)))</f>
        <v>127313.97666666668</v>
      </c>
      <c r="AD1702" s="26">
        <f>IF(inputs!$B$27="YES",MAX(0,inputs!$B$31*(AB1702-inputs!$B$30)),0)</f>
        <v>0</v>
      </c>
      <c r="AE1702" s="3">
        <f t="shared" si="347"/>
        <v>72729.05</v>
      </c>
      <c r="AF1702" s="1">
        <f t="shared" si="350"/>
        <v>0.47</v>
      </c>
      <c r="AG1702" s="8">
        <f t="shared" si="348"/>
        <v>97270.95</v>
      </c>
    </row>
    <row r="1703" spans="1:33" x14ac:dyDescent="0.2">
      <c r="A1703" s="11">
        <f t="shared" si="349"/>
        <v>170100</v>
      </c>
      <c r="B1703" s="15">
        <f>inputs!$C$3-MAX(0,MIN((calculations!A1703-inputs!$B$8)*0.5,inputs!$C$3))+IF(AND(inputs!$B$23="YES",A1703&lt;=inputs!$B$25),inputs!$B$24,0)</f>
        <v>0</v>
      </c>
      <c r="C1703" s="15">
        <f>MAX(0,MIN(A1703-B1703,inputs!$C$4)*inputs!$B$3)</f>
        <v>7540.2000000000007</v>
      </c>
      <c r="D1703" s="16">
        <f>MAX(0,(MIN(A1703,inputs!$C$5)-(inputs!$C$4+B1703))*inputs!$B$4)</f>
        <v>34975.599999999999</v>
      </c>
      <c r="E1703" s="16">
        <f>MAX(0, (calculations!A1703-inputs!$C$5)*inputs!$B$5)</f>
        <v>20232</v>
      </c>
      <c r="F1703" s="19">
        <f>MAX(0,inputs!$B$13*(MIN(calculations!A1703,inputs!$C$14)-inputs!$C$13))+MAX(0,inputs!$B$14*(calculations!A1703-inputs!$C$14))</f>
        <v>7391.85</v>
      </c>
      <c r="G1703" s="22">
        <f>MAX(MIN((calculations!A1703-inputs!$B$21)/10000,100%),0) * inputs!$B$18</f>
        <v>2636.4</v>
      </c>
      <c r="H1703" s="22">
        <f>IF(AND(inputs!$B$35="YES", calculations!A1703&gt;=inputs!$B$36,calculations!A1703&lt;inputs!$B$37),inputs!$B$38*MIN(2,inputs!$B$17),0)</f>
        <v>0</v>
      </c>
      <c r="I1703" s="25">
        <f>MIN(inputs!$B$32,A1703)</f>
        <v>20000</v>
      </c>
      <c r="J1703" s="25">
        <f>inputs!$B$29*(1+inputs!$B$33)-MAX(0,inputs!$B$31*(I1703-inputs!$B$30))</f>
        <v>46486.999999999993</v>
      </c>
      <c r="K1703" s="26">
        <f t="shared" si="338"/>
        <v>20000</v>
      </c>
      <c r="L1703" s="25">
        <f>MAX(0,J1703*(1+inputs!$B$33)-MAX(0,inputs!$B$31*(K1703-inputs!$B$30)))</f>
        <v>47184.304999999986</v>
      </c>
      <c r="M1703" s="26">
        <f t="shared" si="339"/>
        <v>36677.777777777781</v>
      </c>
      <c r="N1703" s="25">
        <f>MAX(0,L1703*(1+inputs!$B$33)-MAX(0,inputs!$B$31*(M1703-inputs!$B$30)))</f>
        <v>46407.629574999977</v>
      </c>
      <c r="O1703" s="26">
        <f t="shared" si="340"/>
        <v>53355.555555555555</v>
      </c>
      <c r="P1703" s="25">
        <f>MAX(0,N1703*(1+inputs!$B$33)-MAX(0,inputs!$B$31*(O1703-inputs!$B$30)))</f>
        <v>44118.304018624971</v>
      </c>
      <c r="Q1703" s="26">
        <f t="shared" si="341"/>
        <v>70033.333333333343</v>
      </c>
      <c r="R1703" s="25">
        <f>MAX(0,P1703*(1+inputs!$B$33)-MAX(0,inputs!$B$31*(Q1703-inputs!$B$30)))</f>
        <v>40293.638578904342</v>
      </c>
      <c r="S1703" s="26">
        <f t="shared" si="342"/>
        <v>86711.111111111109</v>
      </c>
      <c r="T1703" s="25">
        <f>MAX(0,R1703*(1+inputs!$B$33)-MAX(0,inputs!$B$31*(S1703-inputs!$B$30)))</f>
        <v>34910.603157587902</v>
      </c>
      <c r="U1703" s="26">
        <f t="shared" si="343"/>
        <v>103388.88888888889</v>
      </c>
      <c r="V1703" s="25">
        <f>MAX(0,T1703*(1+inputs!$B$33)-MAX(0,inputs!$B$31*(U1703-inputs!$B$30)))</f>
        <v>27945.822204951717</v>
      </c>
      <c r="W1703" s="26">
        <f t="shared" si="344"/>
        <v>120066.66666666667</v>
      </c>
      <c r="X1703" s="25">
        <f>MAX(0,V1703*(1+inputs!$B$33)-MAX(0,inputs!$B$31*(W1703-inputs!$B$30)))</f>
        <v>19375.569538025993</v>
      </c>
      <c r="Y1703" s="26">
        <f t="shared" si="345"/>
        <v>136744.44444444444</v>
      </c>
      <c r="Z1703" s="25">
        <f>MAX(0,X1703*(1+inputs!$B$33)-MAX(0,inputs!$B$31*(Y1703-inputs!$B$30)))</f>
        <v>9175.7630810963819</v>
      </c>
      <c r="AA1703" s="25">
        <f>MAX(0,Y1703*(1+inputs!$B$33)-MAX(0,inputs!$B$31*(Z1703-inputs!$B$30)))</f>
        <v>138795.61111111109</v>
      </c>
      <c r="AB1703" s="26">
        <f t="shared" si="346"/>
        <v>170100</v>
      </c>
      <c r="AC1703" s="25">
        <f>MAX(0,AA1703*(1+inputs!$B$33)-MAX(0,inputs!$B$31*(AB1703-inputs!$B$30)))</f>
        <v>127385.10527777774</v>
      </c>
      <c r="AD1703" s="26">
        <f>IF(inputs!$B$27="YES",MAX(0,inputs!$B$31*(AB1703-inputs!$B$30)),0)</f>
        <v>0</v>
      </c>
      <c r="AE1703" s="3">
        <f t="shared" si="347"/>
        <v>72776.05</v>
      </c>
      <c r="AF1703" s="1">
        <f t="shared" si="350"/>
        <v>0.47</v>
      </c>
      <c r="AG1703" s="8">
        <f t="shared" si="348"/>
        <v>97323.95</v>
      </c>
    </row>
    <row r="1704" spans="1:33" x14ac:dyDescent="0.2">
      <c r="A1704" s="11">
        <f t="shared" si="349"/>
        <v>170200</v>
      </c>
      <c r="B1704" s="15">
        <f>inputs!$C$3-MAX(0,MIN((calculations!A1704-inputs!$B$8)*0.5,inputs!$C$3))+IF(AND(inputs!$B$23="YES",A1704&lt;=inputs!$B$25),inputs!$B$24,0)</f>
        <v>0</v>
      </c>
      <c r="C1704" s="15">
        <f>MAX(0,MIN(A1704-B1704,inputs!$C$4)*inputs!$B$3)</f>
        <v>7540.2000000000007</v>
      </c>
      <c r="D1704" s="16">
        <f>MAX(0,(MIN(A1704,inputs!$C$5)-(inputs!$C$4+B1704))*inputs!$B$4)</f>
        <v>34975.599999999999</v>
      </c>
      <c r="E1704" s="16">
        <f>MAX(0, (calculations!A1704-inputs!$C$5)*inputs!$B$5)</f>
        <v>20277</v>
      </c>
      <c r="F1704" s="19">
        <f>MAX(0,inputs!$B$13*(MIN(calculations!A1704,inputs!$C$14)-inputs!$C$13))+MAX(0,inputs!$B$14*(calculations!A1704-inputs!$C$14))</f>
        <v>7393.85</v>
      </c>
      <c r="G1704" s="22">
        <f>MAX(MIN((calculations!A1704-inputs!$B$21)/10000,100%),0) * inputs!$B$18</f>
        <v>2636.4</v>
      </c>
      <c r="H1704" s="22">
        <f>IF(AND(inputs!$B$35="YES", calculations!A1704&gt;=inputs!$B$36,calculations!A1704&lt;inputs!$B$37),inputs!$B$38*MIN(2,inputs!$B$17),0)</f>
        <v>0</v>
      </c>
      <c r="I1704" s="25">
        <f>MIN(inputs!$B$32,A1704)</f>
        <v>20000</v>
      </c>
      <c r="J1704" s="25">
        <f>inputs!$B$29*(1+inputs!$B$33)-MAX(0,inputs!$B$31*(I1704-inputs!$B$30))</f>
        <v>46486.999999999993</v>
      </c>
      <c r="K1704" s="26">
        <f t="shared" si="338"/>
        <v>20000</v>
      </c>
      <c r="L1704" s="25">
        <f>MAX(0,J1704*(1+inputs!$B$33)-MAX(0,inputs!$B$31*(K1704-inputs!$B$30)))</f>
        <v>47184.304999999986</v>
      </c>
      <c r="M1704" s="26">
        <f t="shared" si="339"/>
        <v>36688.888888888891</v>
      </c>
      <c r="N1704" s="25">
        <f>MAX(0,L1704*(1+inputs!$B$33)-MAX(0,inputs!$B$31*(M1704-inputs!$B$30)))</f>
        <v>46406.629574999977</v>
      </c>
      <c r="O1704" s="26">
        <f t="shared" si="340"/>
        <v>53377.777777777781</v>
      </c>
      <c r="P1704" s="25">
        <f>MAX(0,N1704*(1+inputs!$B$33)-MAX(0,inputs!$B$31*(O1704-inputs!$B$30)))</f>
        <v>44115.289018624972</v>
      </c>
      <c r="Q1704" s="26">
        <f t="shared" si="341"/>
        <v>70066.666666666657</v>
      </c>
      <c r="R1704" s="25">
        <f>MAX(0,P1704*(1+inputs!$B$33)-MAX(0,inputs!$B$31*(Q1704-inputs!$B$30)))</f>
        <v>40287.578353904348</v>
      </c>
      <c r="S1704" s="26">
        <f t="shared" si="342"/>
        <v>86755.555555555562</v>
      </c>
      <c r="T1704" s="25">
        <f>MAX(0,R1704*(1+inputs!$B$33)-MAX(0,inputs!$B$31*(S1704-inputs!$B$30)))</f>
        <v>34900.452029212909</v>
      </c>
      <c r="U1704" s="26">
        <f t="shared" si="343"/>
        <v>103444.44444444444</v>
      </c>
      <c r="V1704" s="25">
        <f>MAX(0,T1704*(1+inputs!$B$33)-MAX(0,inputs!$B$31*(U1704-inputs!$B$30)))</f>
        <v>27930.518809651101</v>
      </c>
      <c r="W1704" s="26">
        <f t="shared" si="344"/>
        <v>120133.33333333333</v>
      </c>
      <c r="X1704" s="25">
        <f>MAX(0,V1704*(1+inputs!$B$33)-MAX(0,inputs!$B$31*(W1704-inputs!$B$30)))</f>
        <v>19354.036591795866</v>
      </c>
      <c r="Y1704" s="26">
        <f t="shared" si="345"/>
        <v>136822.22222222222</v>
      </c>
      <c r="Z1704" s="25">
        <f>MAX(0,X1704*(1+inputs!$B$33)-MAX(0,inputs!$B$31*(Y1704-inputs!$B$30)))</f>
        <v>9146.9071406728035</v>
      </c>
      <c r="AA1704" s="25">
        <f>MAX(0,Y1704*(1+inputs!$B$33)-MAX(0,inputs!$B$31*(Z1704-inputs!$B$30)))</f>
        <v>138874.55555555553</v>
      </c>
      <c r="AB1704" s="26">
        <f t="shared" si="346"/>
        <v>170200</v>
      </c>
      <c r="AC1704" s="25">
        <f>MAX(0,AA1704*(1+inputs!$B$33)-MAX(0,inputs!$B$31*(AB1704-inputs!$B$30)))</f>
        <v>127456.23388888885</v>
      </c>
      <c r="AD1704" s="26">
        <f>IF(inputs!$B$27="YES",MAX(0,inputs!$B$31*(AB1704-inputs!$B$30)),0)</f>
        <v>0</v>
      </c>
      <c r="AE1704" s="3">
        <f t="shared" si="347"/>
        <v>72823.05</v>
      </c>
      <c r="AF1704" s="1">
        <f t="shared" si="350"/>
        <v>0.47</v>
      </c>
      <c r="AG1704" s="8">
        <f t="shared" si="348"/>
        <v>97376.95</v>
      </c>
    </row>
    <row r="1705" spans="1:33" x14ac:dyDescent="0.2">
      <c r="A1705" s="11">
        <f t="shared" si="349"/>
        <v>170300</v>
      </c>
      <c r="B1705" s="15">
        <f>inputs!$C$3-MAX(0,MIN((calculations!A1705-inputs!$B$8)*0.5,inputs!$C$3))+IF(AND(inputs!$B$23="YES",A1705&lt;=inputs!$B$25),inputs!$B$24,0)</f>
        <v>0</v>
      </c>
      <c r="C1705" s="15">
        <f>MAX(0,MIN(A1705-B1705,inputs!$C$4)*inputs!$B$3)</f>
        <v>7540.2000000000007</v>
      </c>
      <c r="D1705" s="16">
        <f>MAX(0,(MIN(A1705,inputs!$C$5)-(inputs!$C$4+B1705))*inputs!$B$4)</f>
        <v>34975.599999999999</v>
      </c>
      <c r="E1705" s="16">
        <f>MAX(0, (calculations!A1705-inputs!$C$5)*inputs!$B$5)</f>
        <v>20322</v>
      </c>
      <c r="F1705" s="19">
        <f>MAX(0,inputs!$B$13*(MIN(calculations!A1705,inputs!$C$14)-inputs!$C$13))+MAX(0,inputs!$B$14*(calculations!A1705-inputs!$C$14))</f>
        <v>7395.85</v>
      </c>
      <c r="G1705" s="22">
        <f>MAX(MIN((calculations!A1705-inputs!$B$21)/10000,100%),0) * inputs!$B$18</f>
        <v>2636.4</v>
      </c>
      <c r="H1705" s="22">
        <f>IF(AND(inputs!$B$35="YES", calculations!A1705&gt;=inputs!$B$36,calculations!A1705&lt;inputs!$B$37),inputs!$B$38*MIN(2,inputs!$B$17),0)</f>
        <v>0</v>
      </c>
      <c r="I1705" s="25">
        <f>MIN(inputs!$B$32,A1705)</f>
        <v>20000</v>
      </c>
      <c r="J1705" s="25">
        <f>inputs!$B$29*(1+inputs!$B$33)-MAX(0,inputs!$B$31*(I1705-inputs!$B$30))</f>
        <v>46486.999999999993</v>
      </c>
      <c r="K1705" s="26">
        <f t="shared" si="338"/>
        <v>20000</v>
      </c>
      <c r="L1705" s="25">
        <f>MAX(0,J1705*(1+inputs!$B$33)-MAX(0,inputs!$B$31*(K1705-inputs!$B$30)))</f>
        <v>47184.304999999986</v>
      </c>
      <c r="M1705" s="26">
        <f t="shared" si="339"/>
        <v>36700</v>
      </c>
      <c r="N1705" s="25">
        <f>MAX(0,L1705*(1+inputs!$B$33)-MAX(0,inputs!$B$31*(M1705-inputs!$B$30)))</f>
        <v>46405.629574999977</v>
      </c>
      <c r="O1705" s="26">
        <f t="shared" si="340"/>
        <v>53400</v>
      </c>
      <c r="P1705" s="25">
        <f>MAX(0,N1705*(1+inputs!$B$33)-MAX(0,inputs!$B$31*(O1705-inputs!$B$30)))</f>
        <v>44112.274018624972</v>
      </c>
      <c r="Q1705" s="26">
        <f t="shared" si="341"/>
        <v>70100</v>
      </c>
      <c r="R1705" s="25">
        <f>MAX(0,P1705*(1+inputs!$B$33)-MAX(0,inputs!$B$31*(Q1705-inputs!$B$30)))</f>
        <v>40281.518128904339</v>
      </c>
      <c r="S1705" s="26">
        <f t="shared" si="342"/>
        <v>86800</v>
      </c>
      <c r="T1705" s="25">
        <f>MAX(0,R1705*(1+inputs!$B$33)-MAX(0,inputs!$B$31*(S1705-inputs!$B$30)))</f>
        <v>34890.300900837901</v>
      </c>
      <c r="U1705" s="26">
        <f t="shared" si="343"/>
        <v>103500</v>
      </c>
      <c r="V1705" s="25">
        <f>MAX(0,T1705*(1+inputs!$B$33)-MAX(0,inputs!$B$31*(U1705-inputs!$B$30)))</f>
        <v>27915.21541435047</v>
      </c>
      <c r="W1705" s="26">
        <f t="shared" si="344"/>
        <v>120200</v>
      </c>
      <c r="X1705" s="25">
        <f>MAX(0,V1705*(1+inputs!$B$33)-MAX(0,inputs!$B$31*(W1705-inputs!$B$30)))</f>
        <v>19332.503645565725</v>
      </c>
      <c r="Y1705" s="26">
        <f t="shared" si="345"/>
        <v>136900</v>
      </c>
      <c r="Z1705" s="25">
        <f>MAX(0,X1705*(1+inputs!$B$33)-MAX(0,inputs!$B$31*(Y1705-inputs!$B$30)))</f>
        <v>9118.0512002492087</v>
      </c>
      <c r="AA1705" s="25">
        <f>MAX(0,Y1705*(1+inputs!$B$33)-MAX(0,inputs!$B$31*(Z1705-inputs!$B$30)))</f>
        <v>138953.5</v>
      </c>
      <c r="AB1705" s="26">
        <f t="shared" si="346"/>
        <v>170300</v>
      </c>
      <c r="AC1705" s="25">
        <f>MAX(0,AA1705*(1+inputs!$B$33)-MAX(0,inputs!$B$31*(AB1705-inputs!$B$30)))</f>
        <v>127527.36249999999</v>
      </c>
      <c r="AD1705" s="26">
        <f>IF(inputs!$B$27="YES",MAX(0,inputs!$B$31*(AB1705-inputs!$B$30)),0)</f>
        <v>0</v>
      </c>
      <c r="AE1705" s="3">
        <f t="shared" si="347"/>
        <v>72870.05</v>
      </c>
      <c r="AF1705" s="1">
        <f t="shared" si="350"/>
        <v>0.47</v>
      </c>
      <c r="AG1705" s="8">
        <f t="shared" si="348"/>
        <v>97429.95</v>
      </c>
    </row>
    <row r="1706" spans="1:33" x14ac:dyDescent="0.2">
      <c r="A1706" s="11">
        <f t="shared" si="349"/>
        <v>170400</v>
      </c>
      <c r="B1706" s="15">
        <f>inputs!$C$3-MAX(0,MIN((calculations!A1706-inputs!$B$8)*0.5,inputs!$C$3))+IF(AND(inputs!$B$23="YES",A1706&lt;=inputs!$B$25),inputs!$B$24,0)</f>
        <v>0</v>
      </c>
      <c r="C1706" s="15">
        <f>MAX(0,MIN(A1706-B1706,inputs!$C$4)*inputs!$B$3)</f>
        <v>7540.2000000000007</v>
      </c>
      <c r="D1706" s="16">
        <f>MAX(0,(MIN(A1706,inputs!$C$5)-(inputs!$C$4+B1706))*inputs!$B$4)</f>
        <v>34975.599999999999</v>
      </c>
      <c r="E1706" s="16">
        <f>MAX(0, (calculations!A1706-inputs!$C$5)*inputs!$B$5)</f>
        <v>20367</v>
      </c>
      <c r="F1706" s="19">
        <f>MAX(0,inputs!$B$13*(MIN(calculations!A1706,inputs!$C$14)-inputs!$C$13))+MAX(0,inputs!$B$14*(calculations!A1706-inputs!$C$14))</f>
        <v>7397.85</v>
      </c>
      <c r="G1706" s="22">
        <f>MAX(MIN((calculations!A1706-inputs!$B$21)/10000,100%),0) * inputs!$B$18</f>
        <v>2636.4</v>
      </c>
      <c r="H1706" s="22">
        <f>IF(AND(inputs!$B$35="YES", calculations!A1706&gt;=inputs!$B$36,calculations!A1706&lt;inputs!$B$37),inputs!$B$38*MIN(2,inputs!$B$17),0)</f>
        <v>0</v>
      </c>
      <c r="I1706" s="25">
        <f>MIN(inputs!$B$32,A1706)</f>
        <v>20000</v>
      </c>
      <c r="J1706" s="25">
        <f>inputs!$B$29*(1+inputs!$B$33)-MAX(0,inputs!$B$31*(I1706-inputs!$B$30))</f>
        <v>46486.999999999993</v>
      </c>
      <c r="K1706" s="26">
        <f t="shared" si="338"/>
        <v>20000</v>
      </c>
      <c r="L1706" s="25">
        <f>MAX(0,J1706*(1+inputs!$B$33)-MAX(0,inputs!$B$31*(K1706-inputs!$B$30)))</f>
        <v>47184.304999999986</v>
      </c>
      <c r="M1706" s="26">
        <f t="shared" si="339"/>
        <v>36711.111111111109</v>
      </c>
      <c r="N1706" s="25">
        <f>MAX(0,L1706*(1+inputs!$B$33)-MAX(0,inputs!$B$31*(M1706-inputs!$B$30)))</f>
        <v>46404.629574999977</v>
      </c>
      <c r="O1706" s="26">
        <f t="shared" si="340"/>
        <v>53422.222222222219</v>
      </c>
      <c r="P1706" s="25">
        <f>MAX(0,N1706*(1+inputs!$B$33)-MAX(0,inputs!$B$31*(O1706-inputs!$B$30)))</f>
        <v>44109.259018624973</v>
      </c>
      <c r="Q1706" s="26">
        <f t="shared" si="341"/>
        <v>70133.333333333343</v>
      </c>
      <c r="R1706" s="25">
        <f>MAX(0,P1706*(1+inputs!$B$33)-MAX(0,inputs!$B$31*(Q1706-inputs!$B$30)))</f>
        <v>40275.457903904338</v>
      </c>
      <c r="S1706" s="26">
        <f t="shared" si="342"/>
        <v>86844.444444444438</v>
      </c>
      <c r="T1706" s="25">
        <f>MAX(0,R1706*(1+inputs!$B$33)-MAX(0,inputs!$B$31*(S1706-inputs!$B$30)))</f>
        <v>34880.149772462901</v>
      </c>
      <c r="U1706" s="26">
        <f t="shared" si="343"/>
        <v>103555.55555555556</v>
      </c>
      <c r="V1706" s="25">
        <f>MAX(0,T1706*(1+inputs!$B$33)-MAX(0,inputs!$B$31*(U1706-inputs!$B$30)))</f>
        <v>27899.912019049836</v>
      </c>
      <c r="W1706" s="26">
        <f t="shared" si="344"/>
        <v>120266.66666666667</v>
      </c>
      <c r="X1706" s="25">
        <f>MAX(0,V1706*(1+inputs!$B$33)-MAX(0,inputs!$B$31*(W1706-inputs!$B$30)))</f>
        <v>19310.970699335579</v>
      </c>
      <c r="Y1706" s="26">
        <f t="shared" si="345"/>
        <v>136977.77777777778</v>
      </c>
      <c r="Z1706" s="25">
        <f>MAX(0,X1706*(1+inputs!$B$33)-MAX(0,inputs!$B$31*(Y1706-inputs!$B$30)))</f>
        <v>9089.1952598256121</v>
      </c>
      <c r="AA1706" s="25">
        <f>MAX(0,Y1706*(1+inputs!$B$33)-MAX(0,inputs!$B$31*(Z1706-inputs!$B$30)))</f>
        <v>139032.44444444444</v>
      </c>
      <c r="AB1706" s="26">
        <f t="shared" si="346"/>
        <v>170400</v>
      </c>
      <c r="AC1706" s="25">
        <f>MAX(0,AA1706*(1+inputs!$B$33)-MAX(0,inputs!$B$31*(AB1706-inputs!$B$30)))</f>
        <v>127598.4911111111</v>
      </c>
      <c r="AD1706" s="26">
        <f>IF(inputs!$B$27="YES",MAX(0,inputs!$B$31*(AB1706-inputs!$B$30)),0)</f>
        <v>0</v>
      </c>
      <c r="AE1706" s="3">
        <f t="shared" si="347"/>
        <v>72917.05</v>
      </c>
      <c r="AF1706" s="1">
        <f t="shared" si="350"/>
        <v>0.47</v>
      </c>
      <c r="AG1706" s="8">
        <f t="shared" si="348"/>
        <v>97482.95</v>
      </c>
    </row>
    <row r="1707" spans="1:33" x14ac:dyDescent="0.2">
      <c r="A1707" s="11">
        <f t="shared" si="349"/>
        <v>170500</v>
      </c>
      <c r="B1707" s="15">
        <f>inputs!$C$3-MAX(0,MIN((calculations!A1707-inputs!$B$8)*0.5,inputs!$C$3))+IF(AND(inputs!$B$23="YES",A1707&lt;=inputs!$B$25),inputs!$B$24,0)</f>
        <v>0</v>
      </c>
      <c r="C1707" s="15">
        <f>MAX(0,MIN(A1707-B1707,inputs!$C$4)*inputs!$B$3)</f>
        <v>7540.2000000000007</v>
      </c>
      <c r="D1707" s="16">
        <f>MAX(0,(MIN(A1707,inputs!$C$5)-(inputs!$C$4+B1707))*inputs!$B$4)</f>
        <v>34975.599999999999</v>
      </c>
      <c r="E1707" s="16">
        <f>MAX(0, (calculations!A1707-inputs!$C$5)*inputs!$B$5)</f>
        <v>20412</v>
      </c>
      <c r="F1707" s="19">
        <f>MAX(0,inputs!$B$13*(MIN(calculations!A1707,inputs!$C$14)-inputs!$C$13))+MAX(0,inputs!$B$14*(calculations!A1707-inputs!$C$14))</f>
        <v>7399.85</v>
      </c>
      <c r="G1707" s="22">
        <f>MAX(MIN((calculations!A1707-inputs!$B$21)/10000,100%),0) * inputs!$B$18</f>
        <v>2636.4</v>
      </c>
      <c r="H1707" s="22">
        <f>IF(AND(inputs!$B$35="YES", calculations!A1707&gt;=inputs!$B$36,calculations!A1707&lt;inputs!$B$37),inputs!$B$38*MIN(2,inputs!$B$17),0)</f>
        <v>0</v>
      </c>
      <c r="I1707" s="25">
        <f>MIN(inputs!$B$32,A1707)</f>
        <v>20000</v>
      </c>
      <c r="J1707" s="25">
        <f>inputs!$B$29*(1+inputs!$B$33)-MAX(0,inputs!$B$31*(I1707-inputs!$B$30))</f>
        <v>46486.999999999993</v>
      </c>
      <c r="K1707" s="26">
        <f t="shared" si="338"/>
        <v>20000</v>
      </c>
      <c r="L1707" s="25">
        <f>MAX(0,J1707*(1+inputs!$B$33)-MAX(0,inputs!$B$31*(K1707-inputs!$B$30)))</f>
        <v>47184.304999999986</v>
      </c>
      <c r="M1707" s="26">
        <f t="shared" si="339"/>
        <v>36722.222222222219</v>
      </c>
      <c r="N1707" s="25">
        <f>MAX(0,L1707*(1+inputs!$B$33)-MAX(0,inputs!$B$31*(M1707-inputs!$B$30)))</f>
        <v>46403.629574999977</v>
      </c>
      <c r="O1707" s="26">
        <f t="shared" si="340"/>
        <v>53444.444444444445</v>
      </c>
      <c r="P1707" s="25">
        <f>MAX(0,N1707*(1+inputs!$B$33)-MAX(0,inputs!$B$31*(O1707-inputs!$B$30)))</f>
        <v>44106.244018624973</v>
      </c>
      <c r="Q1707" s="26">
        <f t="shared" si="341"/>
        <v>70166.666666666657</v>
      </c>
      <c r="R1707" s="25">
        <f>MAX(0,P1707*(1+inputs!$B$33)-MAX(0,inputs!$B$31*(Q1707-inputs!$B$30)))</f>
        <v>40269.397678904352</v>
      </c>
      <c r="S1707" s="26">
        <f t="shared" si="342"/>
        <v>86888.888888888891</v>
      </c>
      <c r="T1707" s="25">
        <f>MAX(0,R1707*(1+inputs!$B$33)-MAX(0,inputs!$B$31*(S1707-inputs!$B$30)))</f>
        <v>34869.998644087907</v>
      </c>
      <c r="U1707" s="26">
        <f t="shared" si="343"/>
        <v>103611.11111111111</v>
      </c>
      <c r="V1707" s="25">
        <f>MAX(0,T1707*(1+inputs!$B$33)-MAX(0,inputs!$B$31*(U1707-inputs!$B$30)))</f>
        <v>27884.608623749224</v>
      </c>
      <c r="W1707" s="26">
        <f t="shared" si="344"/>
        <v>120333.33333333333</v>
      </c>
      <c r="X1707" s="25">
        <f>MAX(0,V1707*(1+inputs!$B$33)-MAX(0,inputs!$B$31*(W1707-inputs!$B$30)))</f>
        <v>19289.43775310546</v>
      </c>
      <c r="Y1707" s="26">
        <f t="shared" si="345"/>
        <v>137055.55555555556</v>
      </c>
      <c r="Z1707" s="25">
        <f>MAX(0,X1707*(1+inputs!$B$33)-MAX(0,inputs!$B$31*(Y1707-inputs!$B$30)))</f>
        <v>9060.3393194020409</v>
      </c>
      <c r="AA1707" s="25">
        <f>MAX(0,Y1707*(1+inputs!$B$33)-MAX(0,inputs!$B$31*(Z1707-inputs!$B$30)))</f>
        <v>139111.38888888888</v>
      </c>
      <c r="AB1707" s="26">
        <f t="shared" si="346"/>
        <v>170500</v>
      </c>
      <c r="AC1707" s="25">
        <f>MAX(0,AA1707*(1+inputs!$B$33)-MAX(0,inputs!$B$31*(AB1707-inputs!$B$30)))</f>
        <v>127669.61972222218</v>
      </c>
      <c r="AD1707" s="26">
        <f>IF(inputs!$B$27="YES",MAX(0,inputs!$B$31*(AB1707-inputs!$B$30)),0)</f>
        <v>0</v>
      </c>
      <c r="AE1707" s="3">
        <f t="shared" si="347"/>
        <v>72964.05</v>
      </c>
      <c r="AF1707" s="1">
        <f t="shared" si="350"/>
        <v>0.47</v>
      </c>
      <c r="AG1707" s="8">
        <f t="shared" si="348"/>
        <v>97535.95</v>
      </c>
    </row>
    <row r="1708" spans="1:33" x14ac:dyDescent="0.2">
      <c r="A1708" s="11">
        <f t="shared" si="349"/>
        <v>170600</v>
      </c>
      <c r="B1708" s="15">
        <f>inputs!$C$3-MAX(0,MIN((calculations!A1708-inputs!$B$8)*0.5,inputs!$C$3))+IF(AND(inputs!$B$23="YES",A1708&lt;=inputs!$B$25),inputs!$B$24,0)</f>
        <v>0</v>
      </c>
      <c r="C1708" s="15">
        <f>MAX(0,MIN(A1708-B1708,inputs!$C$4)*inputs!$B$3)</f>
        <v>7540.2000000000007</v>
      </c>
      <c r="D1708" s="16">
        <f>MAX(0,(MIN(A1708,inputs!$C$5)-(inputs!$C$4+B1708))*inputs!$B$4)</f>
        <v>34975.599999999999</v>
      </c>
      <c r="E1708" s="16">
        <f>MAX(0, (calculations!A1708-inputs!$C$5)*inputs!$B$5)</f>
        <v>20457</v>
      </c>
      <c r="F1708" s="19">
        <f>MAX(0,inputs!$B$13*(MIN(calculations!A1708,inputs!$C$14)-inputs!$C$13))+MAX(0,inputs!$B$14*(calculations!A1708-inputs!$C$14))</f>
        <v>7401.85</v>
      </c>
      <c r="G1708" s="22">
        <f>MAX(MIN((calculations!A1708-inputs!$B$21)/10000,100%),0) * inputs!$B$18</f>
        <v>2636.4</v>
      </c>
      <c r="H1708" s="22">
        <f>IF(AND(inputs!$B$35="YES", calculations!A1708&gt;=inputs!$B$36,calculations!A1708&lt;inputs!$B$37),inputs!$B$38*MIN(2,inputs!$B$17),0)</f>
        <v>0</v>
      </c>
      <c r="I1708" s="25">
        <f>MIN(inputs!$B$32,A1708)</f>
        <v>20000</v>
      </c>
      <c r="J1708" s="25">
        <f>inputs!$B$29*(1+inputs!$B$33)-MAX(0,inputs!$B$31*(I1708-inputs!$B$30))</f>
        <v>46486.999999999993</v>
      </c>
      <c r="K1708" s="26">
        <f t="shared" si="338"/>
        <v>20000</v>
      </c>
      <c r="L1708" s="25">
        <f>MAX(0,J1708*(1+inputs!$B$33)-MAX(0,inputs!$B$31*(K1708-inputs!$B$30)))</f>
        <v>47184.304999999986</v>
      </c>
      <c r="M1708" s="26">
        <f t="shared" si="339"/>
        <v>36733.333333333328</v>
      </c>
      <c r="N1708" s="25">
        <f>MAX(0,L1708*(1+inputs!$B$33)-MAX(0,inputs!$B$31*(M1708-inputs!$B$30)))</f>
        <v>46402.629574999977</v>
      </c>
      <c r="O1708" s="26">
        <f t="shared" si="340"/>
        <v>53466.666666666664</v>
      </c>
      <c r="P1708" s="25">
        <f>MAX(0,N1708*(1+inputs!$B$33)-MAX(0,inputs!$B$31*(O1708-inputs!$B$30)))</f>
        <v>44103.229018624967</v>
      </c>
      <c r="Q1708" s="26">
        <f t="shared" si="341"/>
        <v>70200</v>
      </c>
      <c r="R1708" s="25">
        <f>MAX(0,P1708*(1+inputs!$B$33)-MAX(0,inputs!$B$31*(Q1708-inputs!$B$30)))</f>
        <v>40263.337453904336</v>
      </c>
      <c r="S1708" s="26">
        <f t="shared" si="342"/>
        <v>86933.333333333328</v>
      </c>
      <c r="T1708" s="25">
        <f>MAX(0,R1708*(1+inputs!$B$33)-MAX(0,inputs!$B$31*(S1708-inputs!$B$30)))</f>
        <v>34859.847515712892</v>
      </c>
      <c r="U1708" s="26">
        <f t="shared" si="343"/>
        <v>103666.66666666667</v>
      </c>
      <c r="V1708" s="25">
        <f>MAX(0,T1708*(1+inputs!$B$33)-MAX(0,inputs!$B$31*(U1708-inputs!$B$30)))</f>
        <v>27869.305228448582</v>
      </c>
      <c r="W1708" s="26">
        <f t="shared" si="344"/>
        <v>120400</v>
      </c>
      <c r="X1708" s="25">
        <f>MAX(0,V1708*(1+inputs!$B$33)-MAX(0,inputs!$B$31*(W1708-inputs!$B$30)))</f>
        <v>19267.904806875311</v>
      </c>
      <c r="Y1708" s="26">
        <f t="shared" si="345"/>
        <v>137133.33333333331</v>
      </c>
      <c r="Z1708" s="25">
        <f>MAX(0,X1708*(1+inputs!$B$33)-MAX(0,inputs!$B$31*(Y1708-inputs!$B$30)))</f>
        <v>9031.4833789784389</v>
      </c>
      <c r="AA1708" s="25">
        <f>MAX(0,Y1708*(1+inputs!$B$33)-MAX(0,inputs!$B$31*(Z1708-inputs!$B$30)))</f>
        <v>139190.33333333331</v>
      </c>
      <c r="AB1708" s="26">
        <f t="shared" si="346"/>
        <v>170600</v>
      </c>
      <c r="AC1708" s="25">
        <f>MAX(0,AA1708*(1+inputs!$B$33)-MAX(0,inputs!$B$31*(AB1708-inputs!$B$30)))</f>
        <v>127740.74833333329</v>
      </c>
      <c r="AD1708" s="26">
        <f>IF(inputs!$B$27="YES",MAX(0,inputs!$B$31*(AB1708-inputs!$B$30)),0)</f>
        <v>0</v>
      </c>
      <c r="AE1708" s="3">
        <f t="shared" si="347"/>
        <v>73011.05</v>
      </c>
      <c r="AF1708" s="1">
        <f t="shared" si="350"/>
        <v>0.47</v>
      </c>
      <c r="AG1708" s="8">
        <f t="shared" si="348"/>
        <v>97588.95</v>
      </c>
    </row>
    <row r="1709" spans="1:33" x14ac:dyDescent="0.2">
      <c r="A1709" s="11">
        <f t="shared" si="349"/>
        <v>170700</v>
      </c>
      <c r="B1709" s="15">
        <f>inputs!$C$3-MAX(0,MIN((calculations!A1709-inputs!$B$8)*0.5,inputs!$C$3))+IF(AND(inputs!$B$23="YES",A1709&lt;=inputs!$B$25),inputs!$B$24,0)</f>
        <v>0</v>
      </c>
      <c r="C1709" s="15">
        <f>MAX(0,MIN(A1709-B1709,inputs!$C$4)*inputs!$B$3)</f>
        <v>7540.2000000000007</v>
      </c>
      <c r="D1709" s="16">
        <f>MAX(0,(MIN(A1709,inputs!$C$5)-(inputs!$C$4+B1709))*inputs!$B$4)</f>
        <v>34975.599999999999</v>
      </c>
      <c r="E1709" s="16">
        <f>MAX(0, (calculations!A1709-inputs!$C$5)*inputs!$B$5)</f>
        <v>20502</v>
      </c>
      <c r="F1709" s="19">
        <f>MAX(0,inputs!$B$13*(MIN(calculations!A1709,inputs!$C$14)-inputs!$C$13))+MAX(0,inputs!$B$14*(calculations!A1709-inputs!$C$14))</f>
        <v>7403.85</v>
      </c>
      <c r="G1709" s="22">
        <f>MAX(MIN((calculations!A1709-inputs!$B$21)/10000,100%),0) * inputs!$B$18</f>
        <v>2636.4</v>
      </c>
      <c r="H1709" s="22">
        <f>IF(AND(inputs!$B$35="YES", calculations!A1709&gt;=inputs!$B$36,calculations!A1709&lt;inputs!$B$37),inputs!$B$38*MIN(2,inputs!$B$17),0)</f>
        <v>0</v>
      </c>
      <c r="I1709" s="25">
        <f>MIN(inputs!$B$32,A1709)</f>
        <v>20000</v>
      </c>
      <c r="J1709" s="25">
        <f>inputs!$B$29*(1+inputs!$B$33)-MAX(0,inputs!$B$31*(I1709-inputs!$B$30))</f>
        <v>46486.999999999993</v>
      </c>
      <c r="K1709" s="26">
        <f t="shared" si="338"/>
        <v>20000</v>
      </c>
      <c r="L1709" s="25">
        <f>MAX(0,J1709*(1+inputs!$B$33)-MAX(0,inputs!$B$31*(K1709-inputs!$B$30)))</f>
        <v>47184.304999999986</v>
      </c>
      <c r="M1709" s="26">
        <f t="shared" si="339"/>
        <v>36744.444444444445</v>
      </c>
      <c r="N1709" s="25">
        <f>MAX(0,L1709*(1+inputs!$B$33)-MAX(0,inputs!$B$31*(M1709-inputs!$B$30)))</f>
        <v>46401.629574999977</v>
      </c>
      <c r="O1709" s="26">
        <f t="shared" si="340"/>
        <v>53488.888888888891</v>
      </c>
      <c r="P1709" s="25">
        <f>MAX(0,N1709*(1+inputs!$B$33)-MAX(0,inputs!$B$31*(O1709-inputs!$B$30)))</f>
        <v>44100.214018624967</v>
      </c>
      <c r="Q1709" s="26">
        <f t="shared" si="341"/>
        <v>70233.333333333343</v>
      </c>
      <c r="R1709" s="25">
        <f>MAX(0,P1709*(1+inputs!$B$33)-MAX(0,inputs!$B$31*(Q1709-inputs!$B$30)))</f>
        <v>40257.277228904335</v>
      </c>
      <c r="S1709" s="26">
        <f t="shared" si="342"/>
        <v>86977.777777777781</v>
      </c>
      <c r="T1709" s="25">
        <f>MAX(0,R1709*(1+inputs!$B$33)-MAX(0,inputs!$B$31*(S1709-inputs!$B$30)))</f>
        <v>34849.696387337892</v>
      </c>
      <c r="U1709" s="26">
        <f t="shared" si="343"/>
        <v>103722.22222222222</v>
      </c>
      <c r="V1709" s="25">
        <f>MAX(0,T1709*(1+inputs!$B$33)-MAX(0,inputs!$B$31*(U1709-inputs!$B$30)))</f>
        <v>27854.001833147955</v>
      </c>
      <c r="W1709" s="26">
        <f t="shared" si="344"/>
        <v>120466.66666666667</v>
      </c>
      <c r="X1709" s="25">
        <f>MAX(0,V1709*(1+inputs!$B$33)-MAX(0,inputs!$B$31*(W1709-inputs!$B$30)))</f>
        <v>19246.371860645173</v>
      </c>
      <c r="Y1709" s="26">
        <f t="shared" si="345"/>
        <v>137211.11111111112</v>
      </c>
      <c r="Z1709" s="25">
        <f>MAX(0,X1709*(1+inputs!$B$33)-MAX(0,inputs!$B$31*(Y1709-inputs!$B$30)))</f>
        <v>9002.6274385548477</v>
      </c>
      <c r="AA1709" s="25">
        <f>MAX(0,Y1709*(1+inputs!$B$33)-MAX(0,inputs!$B$31*(Z1709-inputs!$B$30)))</f>
        <v>139269.27777777778</v>
      </c>
      <c r="AB1709" s="26">
        <f t="shared" si="346"/>
        <v>170700</v>
      </c>
      <c r="AC1709" s="25">
        <f>MAX(0,AA1709*(1+inputs!$B$33)-MAX(0,inputs!$B$31*(AB1709-inputs!$B$30)))</f>
        <v>127811.87694444443</v>
      </c>
      <c r="AD1709" s="26">
        <f>IF(inputs!$B$27="YES",MAX(0,inputs!$B$31*(AB1709-inputs!$B$30)),0)</f>
        <v>0</v>
      </c>
      <c r="AE1709" s="3">
        <f t="shared" si="347"/>
        <v>73058.05</v>
      </c>
      <c r="AF1709" s="1">
        <f t="shared" si="350"/>
        <v>0.47</v>
      </c>
      <c r="AG1709" s="8">
        <f t="shared" si="348"/>
        <v>97641.95</v>
      </c>
    </row>
    <row r="1710" spans="1:33" x14ac:dyDescent="0.2">
      <c r="A1710" s="11">
        <f t="shared" si="349"/>
        <v>170800</v>
      </c>
      <c r="B1710" s="15">
        <f>inputs!$C$3-MAX(0,MIN((calculations!A1710-inputs!$B$8)*0.5,inputs!$C$3))+IF(AND(inputs!$B$23="YES",A1710&lt;=inputs!$B$25),inputs!$B$24,0)</f>
        <v>0</v>
      </c>
      <c r="C1710" s="15">
        <f>MAX(0,MIN(A1710-B1710,inputs!$C$4)*inputs!$B$3)</f>
        <v>7540.2000000000007</v>
      </c>
      <c r="D1710" s="16">
        <f>MAX(0,(MIN(A1710,inputs!$C$5)-(inputs!$C$4+B1710))*inputs!$B$4)</f>
        <v>34975.599999999999</v>
      </c>
      <c r="E1710" s="16">
        <f>MAX(0, (calculations!A1710-inputs!$C$5)*inputs!$B$5)</f>
        <v>20547</v>
      </c>
      <c r="F1710" s="19">
        <f>MAX(0,inputs!$B$13*(MIN(calculations!A1710,inputs!$C$14)-inputs!$C$13))+MAX(0,inputs!$B$14*(calculations!A1710-inputs!$C$14))</f>
        <v>7405.85</v>
      </c>
      <c r="G1710" s="22">
        <f>MAX(MIN((calculations!A1710-inputs!$B$21)/10000,100%),0) * inputs!$B$18</f>
        <v>2636.4</v>
      </c>
      <c r="H1710" s="22">
        <f>IF(AND(inputs!$B$35="YES", calculations!A1710&gt;=inputs!$B$36,calculations!A1710&lt;inputs!$B$37),inputs!$B$38*MIN(2,inputs!$B$17),0)</f>
        <v>0</v>
      </c>
      <c r="I1710" s="25">
        <f>MIN(inputs!$B$32,A1710)</f>
        <v>20000</v>
      </c>
      <c r="J1710" s="25">
        <f>inputs!$B$29*(1+inputs!$B$33)-MAX(0,inputs!$B$31*(I1710-inputs!$B$30))</f>
        <v>46486.999999999993</v>
      </c>
      <c r="K1710" s="26">
        <f t="shared" si="338"/>
        <v>20000</v>
      </c>
      <c r="L1710" s="25">
        <f>MAX(0,J1710*(1+inputs!$B$33)-MAX(0,inputs!$B$31*(K1710-inputs!$B$30)))</f>
        <v>47184.304999999986</v>
      </c>
      <c r="M1710" s="26">
        <f t="shared" si="339"/>
        <v>36755.555555555555</v>
      </c>
      <c r="N1710" s="25">
        <f>MAX(0,L1710*(1+inputs!$B$33)-MAX(0,inputs!$B$31*(M1710-inputs!$B$30)))</f>
        <v>46400.629574999977</v>
      </c>
      <c r="O1710" s="26">
        <f t="shared" si="340"/>
        <v>53511.111111111109</v>
      </c>
      <c r="P1710" s="25">
        <f>MAX(0,N1710*(1+inputs!$B$33)-MAX(0,inputs!$B$31*(O1710-inputs!$B$30)))</f>
        <v>44097.199018624968</v>
      </c>
      <c r="Q1710" s="26">
        <f t="shared" si="341"/>
        <v>70266.666666666657</v>
      </c>
      <c r="R1710" s="25">
        <f>MAX(0,P1710*(1+inputs!$B$33)-MAX(0,inputs!$B$31*(Q1710-inputs!$B$30)))</f>
        <v>40251.217003904341</v>
      </c>
      <c r="S1710" s="26">
        <f t="shared" si="342"/>
        <v>87022.222222222219</v>
      </c>
      <c r="T1710" s="25">
        <f>MAX(0,R1710*(1+inputs!$B$33)-MAX(0,inputs!$B$31*(S1710-inputs!$B$30)))</f>
        <v>34839.545258962899</v>
      </c>
      <c r="U1710" s="26">
        <f t="shared" si="343"/>
        <v>103777.77777777778</v>
      </c>
      <c r="V1710" s="25">
        <f>MAX(0,T1710*(1+inputs!$B$33)-MAX(0,inputs!$B$31*(U1710-inputs!$B$30)))</f>
        <v>27838.698437847339</v>
      </c>
      <c r="W1710" s="26">
        <f t="shared" si="344"/>
        <v>120533.33333333333</v>
      </c>
      <c r="X1710" s="25">
        <f>MAX(0,V1710*(1+inputs!$B$33)-MAX(0,inputs!$B$31*(W1710-inputs!$B$30)))</f>
        <v>19224.838914415046</v>
      </c>
      <c r="Y1710" s="26">
        <f t="shared" si="345"/>
        <v>137288.88888888888</v>
      </c>
      <c r="Z1710" s="25">
        <f>MAX(0,X1710*(1+inputs!$B$33)-MAX(0,inputs!$B$31*(Y1710-inputs!$B$30)))</f>
        <v>8973.7714981312711</v>
      </c>
      <c r="AA1710" s="25">
        <f>MAX(0,Y1710*(1+inputs!$B$33)-MAX(0,inputs!$B$31*(Z1710-inputs!$B$30)))</f>
        <v>139348.22222222219</v>
      </c>
      <c r="AB1710" s="26">
        <f t="shared" si="346"/>
        <v>170800</v>
      </c>
      <c r="AC1710" s="25">
        <f>MAX(0,AA1710*(1+inputs!$B$33)-MAX(0,inputs!$B$31*(AB1710-inputs!$B$30)))</f>
        <v>127883.00555555552</v>
      </c>
      <c r="AD1710" s="26">
        <f>IF(inputs!$B$27="YES",MAX(0,inputs!$B$31*(AB1710-inputs!$B$30)),0)</f>
        <v>0</v>
      </c>
      <c r="AE1710" s="3">
        <f t="shared" si="347"/>
        <v>73105.05</v>
      </c>
      <c r="AF1710" s="1">
        <f t="shared" si="350"/>
        <v>0.47</v>
      </c>
      <c r="AG1710" s="8">
        <f t="shared" si="348"/>
        <v>97694.95</v>
      </c>
    </row>
    <row r="1711" spans="1:33" x14ac:dyDescent="0.2">
      <c r="A1711" s="11">
        <f t="shared" si="349"/>
        <v>170900</v>
      </c>
      <c r="B1711" s="15">
        <f>inputs!$C$3-MAX(0,MIN((calculations!A1711-inputs!$B$8)*0.5,inputs!$C$3))+IF(AND(inputs!$B$23="YES",A1711&lt;=inputs!$B$25),inputs!$B$24,0)</f>
        <v>0</v>
      </c>
      <c r="C1711" s="15">
        <f>MAX(0,MIN(A1711-B1711,inputs!$C$4)*inputs!$B$3)</f>
        <v>7540.2000000000007</v>
      </c>
      <c r="D1711" s="16">
        <f>MAX(0,(MIN(A1711,inputs!$C$5)-(inputs!$C$4+B1711))*inputs!$B$4)</f>
        <v>34975.599999999999</v>
      </c>
      <c r="E1711" s="16">
        <f>MAX(0, (calculations!A1711-inputs!$C$5)*inputs!$B$5)</f>
        <v>20592</v>
      </c>
      <c r="F1711" s="19">
        <f>MAX(0,inputs!$B$13*(MIN(calculations!A1711,inputs!$C$14)-inputs!$C$13))+MAX(0,inputs!$B$14*(calculations!A1711-inputs!$C$14))</f>
        <v>7407.85</v>
      </c>
      <c r="G1711" s="22">
        <f>MAX(MIN((calculations!A1711-inputs!$B$21)/10000,100%),0) * inputs!$B$18</f>
        <v>2636.4</v>
      </c>
      <c r="H1711" s="22">
        <f>IF(AND(inputs!$B$35="YES", calculations!A1711&gt;=inputs!$B$36,calculations!A1711&lt;inputs!$B$37),inputs!$B$38*MIN(2,inputs!$B$17),0)</f>
        <v>0</v>
      </c>
      <c r="I1711" s="25">
        <f>MIN(inputs!$B$32,A1711)</f>
        <v>20000</v>
      </c>
      <c r="J1711" s="25">
        <f>inputs!$B$29*(1+inputs!$B$33)-MAX(0,inputs!$B$31*(I1711-inputs!$B$30))</f>
        <v>46486.999999999993</v>
      </c>
      <c r="K1711" s="26">
        <f t="shared" si="338"/>
        <v>20000</v>
      </c>
      <c r="L1711" s="25">
        <f>MAX(0,J1711*(1+inputs!$B$33)-MAX(0,inputs!$B$31*(K1711-inputs!$B$30)))</f>
        <v>47184.304999999986</v>
      </c>
      <c r="M1711" s="26">
        <f t="shared" si="339"/>
        <v>36766.666666666672</v>
      </c>
      <c r="N1711" s="25">
        <f>MAX(0,L1711*(1+inputs!$B$33)-MAX(0,inputs!$B$31*(M1711-inputs!$B$30)))</f>
        <v>46399.629574999977</v>
      </c>
      <c r="O1711" s="26">
        <f t="shared" si="340"/>
        <v>53533.333333333336</v>
      </c>
      <c r="P1711" s="25">
        <f>MAX(0,N1711*(1+inputs!$B$33)-MAX(0,inputs!$B$31*(O1711-inputs!$B$30)))</f>
        <v>44094.184018624968</v>
      </c>
      <c r="Q1711" s="26">
        <f t="shared" si="341"/>
        <v>70300</v>
      </c>
      <c r="R1711" s="25">
        <f>MAX(0,P1711*(1+inputs!$B$33)-MAX(0,inputs!$B$31*(Q1711-inputs!$B$30)))</f>
        <v>40245.156778904333</v>
      </c>
      <c r="S1711" s="26">
        <f t="shared" si="342"/>
        <v>87066.666666666672</v>
      </c>
      <c r="T1711" s="25">
        <f>MAX(0,R1711*(1+inputs!$B$33)-MAX(0,inputs!$B$31*(S1711-inputs!$B$30)))</f>
        <v>34829.394130587891</v>
      </c>
      <c r="U1711" s="26">
        <f t="shared" si="343"/>
        <v>103833.33333333333</v>
      </c>
      <c r="V1711" s="25">
        <f>MAX(0,T1711*(1+inputs!$B$33)-MAX(0,inputs!$B$31*(U1711-inputs!$B$30)))</f>
        <v>27823.395042546708</v>
      </c>
      <c r="W1711" s="26">
        <f t="shared" si="344"/>
        <v>120600</v>
      </c>
      <c r="X1711" s="25">
        <f>MAX(0,V1711*(1+inputs!$B$33)-MAX(0,inputs!$B$31*(W1711-inputs!$B$30)))</f>
        <v>19203.305968184904</v>
      </c>
      <c r="Y1711" s="26">
        <f t="shared" si="345"/>
        <v>137366.66666666669</v>
      </c>
      <c r="Z1711" s="25">
        <f>MAX(0,X1711*(1+inputs!$B$33)-MAX(0,inputs!$B$31*(Y1711-inputs!$B$30)))</f>
        <v>8944.9155577076763</v>
      </c>
      <c r="AA1711" s="25">
        <f>MAX(0,Y1711*(1+inputs!$B$33)-MAX(0,inputs!$B$31*(Z1711-inputs!$B$30)))</f>
        <v>139427.16666666669</v>
      </c>
      <c r="AB1711" s="26">
        <f t="shared" si="346"/>
        <v>170900</v>
      </c>
      <c r="AC1711" s="25">
        <f>MAX(0,AA1711*(1+inputs!$B$33)-MAX(0,inputs!$B$31*(AB1711-inputs!$B$30)))</f>
        <v>127954.13416666668</v>
      </c>
      <c r="AD1711" s="26">
        <f>IF(inputs!$B$27="YES",MAX(0,inputs!$B$31*(AB1711-inputs!$B$30)),0)</f>
        <v>0</v>
      </c>
      <c r="AE1711" s="3">
        <f t="shared" si="347"/>
        <v>73152.05</v>
      </c>
      <c r="AF1711" s="1">
        <f t="shared" si="350"/>
        <v>0.47</v>
      </c>
      <c r="AG1711" s="8">
        <f t="shared" si="348"/>
        <v>97747.95</v>
      </c>
    </row>
    <row r="1712" spans="1:33" x14ac:dyDescent="0.2">
      <c r="A1712" s="11">
        <f t="shared" si="349"/>
        <v>171000</v>
      </c>
      <c r="B1712" s="15">
        <f>inputs!$C$3-MAX(0,MIN((calculations!A1712-inputs!$B$8)*0.5,inputs!$C$3))+IF(AND(inputs!$B$23="YES",A1712&lt;=inputs!$B$25),inputs!$B$24,0)</f>
        <v>0</v>
      </c>
      <c r="C1712" s="15">
        <f>MAX(0,MIN(A1712-B1712,inputs!$C$4)*inputs!$B$3)</f>
        <v>7540.2000000000007</v>
      </c>
      <c r="D1712" s="16">
        <f>MAX(0,(MIN(A1712,inputs!$C$5)-(inputs!$C$4+B1712))*inputs!$B$4)</f>
        <v>34975.599999999999</v>
      </c>
      <c r="E1712" s="16">
        <f>MAX(0, (calculations!A1712-inputs!$C$5)*inputs!$B$5)</f>
        <v>20637</v>
      </c>
      <c r="F1712" s="19">
        <f>MAX(0,inputs!$B$13*(MIN(calculations!A1712,inputs!$C$14)-inputs!$C$13))+MAX(0,inputs!$B$14*(calculations!A1712-inputs!$C$14))</f>
        <v>7409.85</v>
      </c>
      <c r="G1712" s="22">
        <f>MAX(MIN((calculations!A1712-inputs!$B$21)/10000,100%),0) * inputs!$B$18</f>
        <v>2636.4</v>
      </c>
      <c r="H1712" s="22">
        <f>IF(AND(inputs!$B$35="YES", calculations!A1712&gt;=inputs!$B$36,calculations!A1712&lt;inputs!$B$37),inputs!$B$38*MIN(2,inputs!$B$17),0)</f>
        <v>0</v>
      </c>
      <c r="I1712" s="25">
        <f>MIN(inputs!$B$32,A1712)</f>
        <v>20000</v>
      </c>
      <c r="J1712" s="25">
        <f>inputs!$B$29*(1+inputs!$B$33)-MAX(0,inputs!$B$31*(I1712-inputs!$B$30))</f>
        <v>46486.999999999993</v>
      </c>
      <c r="K1712" s="26">
        <f t="shared" si="338"/>
        <v>20000</v>
      </c>
      <c r="L1712" s="25">
        <f>MAX(0,J1712*(1+inputs!$B$33)-MAX(0,inputs!$B$31*(K1712-inputs!$B$30)))</f>
        <v>47184.304999999986</v>
      </c>
      <c r="M1712" s="26">
        <f t="shared" si="339"/>
        <v>36777.777777777781</v>
      </c>
      <c r="N1712" s="25">
        <f>MAX(0,L1712*(1+inputs!$B$33)-MAX(0,inputs!$B$31*(M1712-inputs!$B$30)))</f>
        <v>46398.629574999977</v>
      </c>
      <c r="O1712" s="26">
        <f t="shared" si="340"/>
        <v>53555.555555555555</v>
      </c>
      <c r="P1712" s="25">
        <f>MAX(0,N1712*(1+inputs!$B$33)-MAX(0,inputs!$B$31*(O1712-inputs!$B$30)))</f>
        <v>44091.169018624969</v>
      </c>
      <c r="Q1712" s="26">
        <f t="shared" si="341"/>
        <v>70333.333333333343</v>
      </c>
      <c r="R1712" s="25">
        <f>MAX(0,P1712*(1+inputs!$B$33)-MAX(0,inputs!$B$31*(Q1712-inputs!$B$30)))</f>
        <v>40239.096553904339</v>
      </c>
      <c r="S1712" s="26">
        <f t="shared" si="342"/>
        <v>87111.111111111109</v>
      </c>
      <c r="T1712" s="25">
        <f>MAX(0,R1712*(1+inputs!$B$33)-MAX(0,inputs!$B$31*(S1712-inputs!$B$30)))</f>
        <v>34819.243002212897</v>
      </c>
      <c r="U1712" s="26">
        <f t="shared" si="343"/>
        <v>103888.88888888889</v>
      </c>
      <c r="V1712" s="25">
        <f>MAX(0,T1712*(1+inputs!$B$33)-MAX(0,inputs!$B$31*(U1712-inputs!$B$30)))</f>
        <v>27808.091647246092</v>
      </c>
      <c r="W1712" s="26">
        <f t="shared" si="344"/>
        <v>120666.66666666667</v>
      </c>
      <c r="X1712" s="25">
        <f>MAX(0,V1712*(1+inputs!$B$33)-MAX(0,inputs!$B$31*(W1712-inputs!$B$30)))</f>
        <v>19181.773021954781</v>
      </c>
      <c r="Y1712" s="26">
        <f t="shared" si="345"/>
        <v>137444.44444444444</v>
      </c>
      <c r="Z1712" s="25">
        <f>MAX(0,X1712*(1+inputs!$B$33)-MAX(0,inputs!$B$31*(Y1712-inputs!$B$30)))</f>
        <v>8916.0596172841033</v>
      </c>
      <c r="AA1712" s="25">
        <f>MAX(0,Y1712*(1+inputs!$B$33)-MAX(0,inputs!$B$31*(Z1712-inputs!$B$30)))</f>
        <v>139506.11111111109</v>
      </c>
      <c r="AB1712" s="26">
        <f t="shared" si="346"/>
        <v>171000</v>
      </c>
      <c r="AC1712" s="25">
        <f>MAX(0,AA1712*(1+inputs!$B$33)-MAX(0,inputs!$B$31*(AB1712-inputs!$B$30)))</f>
        <v>128025.26277777774</v>
      </c>
      <c r="AD1712" s="26">
        <f>IF(inputs!$B$27="YES",MAX(0,inputs!$B$31*(AB1712-inputs!$B$30)),0)</f>
        <v>0</v>
      </c>
      <c r="AE1712" s="3">
        <f t="shared" si="347"/>
        <v>73199.05</v>
      </c>
      <c r="AF1712" s="1">
        <f t="shared" si="350"/>
        <v>0.47</v>
      </c>
      <c r="AG1712" s="8">
        <f t="shared" si="348"/>
        <v>97800.95</v>
      </c>
    </row>
    <row r="1713" spans="1:33" x14ac:dyDescent="0.2">
      <c r="A1713" s="11">
        <f t="shared" si="349"/>
        <v>171100</v>
      </c>
      <c r="B1713" s="15">
        <f>inputs!$C$3-MAX(0,MIN((calculations!A1713-inputs!$B$8)*0.5,inputs!$C$3))+IF(AND(inputs!$B$23="YES",A1713&lt;=inputs!$B$25),inputs!$B$24,0)</f>
        <v>0</v>
      </c>
      <c r="C1713" s="15">
        <f>MAX(0,MIN(A1713-B1713,inputs!$C$4)*inputs!$B$3)</f>
        <v>7540.2000000000007</v>
      </c>
      <c r="D1713" s="16">
        <f>MAX(0,(MIN(A1713,inputs!$C$5)-(inputs!$C$4+B1713))*inputs!$B$4)</f>
        <v>34975.599999999999</v>
      </c>
      <c r="E1713" s="16">
        <f>MAX(0, (calculations!A1713-inputs!$C$5)*inputs!$B$5)</f>
        <v>20682</v>
      </c>
      <c r="F1713" s="19">
        <f>MAX(0,inputs!$B$13*(MIN(calculations!A1713,inputs!$C$14)-inputs!$C$13))+MAX(0,inputs!$B$14*(calculations!A1713-inputs!$C$14))</f>
        <v>7411.85</v>
      </c>
      <c r="G1713" s="22">
        <f>MAX(MIN((calculations!A1713-inputs!$B$21)/10000,100%),0) * inputs!$B$18</f>
        <v>2636.4</v>
      </c>
      <c r="H1713" s="22">
        <f>IF(AND(inputs!$B$35="YES", calculations!A1713&gt;=inputs!$B$36,calculations!A1713&lt;inputs!$B$37),inputs!$B$38*MIN(2,inputs!$B$17),0)</f>
        <v>0</v>
      </c>
      <c r="I1713" s="25">
        <f>MIN(inputs!$B$32,A1713)</f>
        <v>20000</v>
      </c>
      <c r="J1713" s="25">
        <f>inputs!$B$29*(1+inputs!$B$33)-MAX(0,inputs!$B$31*(I1713-inputs!$B$30))</f>
        <v>46486.999999999993</v>
      </c>
      <c r="K1713" s="26">
        <f t="shared" si="338"/>
        <v>20000</v>
      </c>
      <c r="L1713" s="25">
        <f>MAX(0,J1713*(1+inputs!$B$33)-MAX(0,inputs!$B$31*(K1713-inputs!$B$30)))</f>
        <v>47184.304999999986</v>
      </c>
      <c r="M1713" s="26">
        <f t="shared" si="339"/>
        <v>36788.888888888891</v>
      </c>
      <c r="N1713" s="25">
        <f>MAX(0,L1713*(1+inputs!$B$33)-MAX(0,inputs!$B$31*(M1713-inputs!$B$30)))</f>
        <v>46397.629574999977</v>
      </c>
      <c r="O1713" s="26">
        <f t="shared" si="340"/>
        <v>53577.777777777781</v>
      </c>
      <c r="P1713" s="25">
        <f>MAX(0,N1713*(1+inputs!$B$33)-MAX(0,inputs!$B$31*(O1713-inputs!$B$30)))</f>
        <v>44088.154018624969</v>
      </c>
      <c r="Q1713" s="26">
        <f t="shared" si="341"/>
        <v>70366.666666666657</v>
      </c>
      <c r="R1713" s="25">
        <f>MAX(0,P1713*(1+inputs!$B$33)-MAX(0,inputs!$B$31*(Q1713-inputs!$B$30)))</f>
        <v>40233.036328904345</v>
      </c>
      <c r="S1713" s="26">
        <f t="shared" si="342"/>
        <v>87155.555555555562</v>
      </c>
      <c r="T1713" s="25">
        <f>MAX(0,R1713*(1+inputs!$B$33)-MAX(0,inputs!$B$31*(S1713-inputs!$B$30)))</f>
        <v>34809.091873837904</v>
      </c>
      <c r="U1713" s="26">
        <f t="shared" si="343"/>
        <v>103944.44444444444</v>
      </c>
      <c r="V1713" s="25">
        <f>MAX(0,T1713*(1+inputs!$B$33)-MAX(0,inputs!$B$31*(U1713-inputs!$B$30)))</f>
        <v>27792.788251945469</v>
      </c>
      <c r="W1713" s="26">
        <f t="shared" si="344"/>
        <v>120733.33333333333</v>
      </c>
      <c r="X1713" s="25">
        <f>MAX(0,V1713*(1+inputs!$B$33)-MAX(0,inputs!$B$31*(W1713-inputs!$B$30)))</f>
        <v>19160.240075724651</v>
      </c>
      <c r="Y1713" s="26">
        <f t="shared" si="345"/>
        <v>137522.22222222222</v>
      </c>
      <c r="Z1713" s="25">
        <f>MAX(0,X1713*(1+inputs!$B$33)-MAX(0,inputs!$B$31*(Y1713-inputs!$B$30)))</f>
        <v>8887.2036768605212</v>
      </c>
      <c r="AA1713" s="25">
        <f>MAX(0,Y1713*(1+inputs!$B$33)-MAX(0,inputs!$B$31*(Z1713-inputs!$B$30)))</f>
        <v>139585.05555555553</v>
      </c>
      <c r="AB1713" s="26">
        <f t="shared" si="346"/>
        <v>171100</v>
      </c>
      <c r="AC1713" s="25">
        <f>MAX(0,AA1713*(1+inputs!$B$33)-MAX(0,inputs!$B$31*(AB1713-inputs!$B$30)))</f>
        <v>128096.39138888885</v>
      </c>
      <c r="AD1713" s="26">
        <f>IF(inputs!$B$27="YES",MAX(0,inputs!$B$31*(AB1713-inputs!$B$30)),0)</f>
        <v>0</v>
      </c>
      <c r="AE1713" s="3">
        <f t="shared" si="347"/>
        <v>73246.05</v>
      </c>
      <c r="AF1713" s="1">
        <f t="shared" si="350"/>
        <v>0.47</v>
      </c>
      <c r="AG1713" s="8">
        <f t="shared" si="348"/>
        <v>97853.95</v>
      </c>
    </row>
    <row r="1714" spans="1:33" x14ac:dyDescent="0.2">
      <c r="A1714" s="11">
        <f t="shared" si="349"/>
        <v>171200</v>
      </c>
      <c r="B1714" s="15">
        <f>inputs!$C$3-MAX(0,MIN((calculations!A1714-inputs!$B$8)*0.5,inputs!$C$3))+IF(AND(inputs!$B$23="YES",A1714&lt;=inputs!$B$25),inputs!$B$24,0)</f>
        <v>0</v>
      </c>
      <c r="C1714" s="15">
        <f>MAX(0,MIN(A1714-B1714,inputs!$C$4)*inputs!$B$3)</f>
        <v>7540.2000000000007</v>
      </c>
      <c r="D1714" s="16">
        <f>MAX(0,(MIN(A1714,inputs!$C$5)-(inputs!$C$4+B1714))*inputs!$B$4)</f>
        <v>34975.599999999999</v>
      </c>
      <c r="E1714" s="16">
        <f>MAX(0, (calculations!A1714-inputs!$C$5)*inputs!$B$5)</f>
        <v>20727</v>
      </c>
      <c r="F1714" s="19">
        <f>MAX(0,inputs!$B$13*(MIN(calculations!A1714,inputs!$C$14)-inputs!$C$13))+MAX(0,inputs!$B$14*(calculations!A1714-inputs!$C$14))</f>
        <v>7413.85</v>
      </c>
      <c r="G1714" s="22">
        <f>MAX(MIN((calculations!A1714-inputs!$B$21)/10000,100%),0) * inputs!$B$18</f>
        <v>2636.4</v>
      </c>
      <c r="H1714" s="22">
        <f>IF(AND(inputs!$B$35="YES", calculations!A1714&gt;=inputs!$B$36,calculations!A1714&lt;inputs!$B$37),inputs!$B$38*MIN(2,inputs!$B$17),0)</f>
        <v>0</v>
      </c>
      <c r="I1714" s="25">
        <f>MIN(inputs!$B$32,A1714)</f>
        <v>20000</v>
      </c>
      <c r="J1714" s="25">
        <f>inputs!$B$29*(1+inputs!$B$33)-MAX(0,inputs!$B$31*(I1714-inputs!$B$30))</f>
        <v>46486.999999999993</v>
      </c>
      <c r="K1714" s="26">
        <f t="shared" si="338"/>
        <v>20000</v>
      </c>
      <c r="L1714" s="25">
        <f>MAX(0,J1714*(1+inputs!$B$33)-MAX(0,inputs!$B$31*(K1714-inputs!$B$30)))</f>
        <v>47184.304999999986</v>
      </c>
      <c r="M1714" s="26">
        <f t="shared" si="339"/>
        <v>36800</v>
      </c>
      <c r="N1714" s="25">
        <f>MAX(0,L1714*(1+inputs!$B$33)-MAX(0,inputs!$B$31*(M1714-inputs!$B$30)))</f>
        <v>46396.629574999977</v>
      </c>
      <c r="O1714" s="26">
        <f t="shared" si="340"/>
        <v>53600</v>
      </c>
      <c r="P1714" s="25">
        <f>MAX(0,N1714*(1+inputs!$B$33)-MAX(0,inputs!$B$31*(O1714-inputs!$B$30)))</f>
        <v>44085.13901862497</v>
      </c>
      <c r="Q1714" s="26">
        <f t="shared" si="341"/>
        <v>70400</v>
      </c>
      <c r="R1714" s="25">
        <f>MAX(0,P1714*(1+inputs!$B$33)-MAX(0,inputs!$B$31*(Q1714-inputs!$B$30)))</f>
        <v>40226.976103904337</v>
      </c>
      <c r="S1714" s="26">
        <f t="shared" si="342"/>
        <v>87200</v>
      </c>
      <c r="T1714" s="25">
        <f>MAX(0,R1714*(1+inputs!$B$33)-MAX(0,inputs!$B$31*(S1714-inputs!$B$30)))</f>
        <v>34798.940745462896</v>
      </c>
      <c r="U1714" s="26">
        <f t="shared" si="343"/>
        <v>104000</v>
      </c>
      <c r="V1714" s="25">
        <f>MAX(0,T1714*(1+inputs!$B$33)-MAX(0,inputs!$B$31*(U1714-inputs!$B$30)))</f>
        <v>27777.484856644838</v>
      </c>
      <c r="W1714" s="26">
        <f t="shared" si="344"/>
        <v>120800</v>
      </c>
      <c r="X1714" s="25">
        <f>MAX(0,V1714*(1+inputs!$B$33)-MAX(0,inputs!$B$31*(W1714-inputs!$B$30)))</f>
        <v>19138.707129494505</v>
      </c>
      <c r="Y1714" s="26">
        <f t="shared" si="345"/>
        <v>137600</v>
      </c>
      <c r="Z1714" s="25">
        <f>MAX(0,X1714*(1+inputs!$B$33)-MAX(0,inputs!$B$31*(Y1714-inputs!$B$30)))</f>
        <v>8858.3477364369191</v>
      </c>
      <c r="AA1714" s="25">
        <f>MAX(0,Y1714*(1+inputs!$B$33)-MAX(0,inputs!$B$31*(Z1714-inputs!$B$30)))</f>
        <v>139664</v>
      </c>
      <c r="AB1714" s="26">
        <f t="shared" si="346"/>
        <v>171200</v>
      </c>
      <c r="AC1714" s="25">
        <f>MAX(0,AA1714*(1+inputs!$B$33)-MAX(0,inputs!$B$31*(AB1714-inputs!$B$30)))</f>
        <v>128167.51999999999</v>
      </c>
      <c r="AD1714" s="26">
        <f>IF(inputs!$B$27="YES",MAX(0,inputs!$B$31*(AB1714-inputs!$B$30)),0)</f>
        <v>0</v>
      </c>
      <c r="AE1714" s="3">
        <f t="shared" si="347"/>
        <v>73293.05</v>
      </c>
      <c r="AF1714" s="1">
        <f t="shared" si="350"/>
        <v>0.47</v>
      </c>
      <c r="AG1714" s="8">
        <f t="shared" si="348"/>
        <v>97906.95</v>
      </c>
    </row>
    <row r="1715" spans="1:33" x14ac:dyDescent="0.2">
      <c r="A1715" s="11">
        <f t="shared" si="349"/>
        <v>171300</v>
      </c>
      <c r="B1715" s="15">
        <f>inputs!$C$3-MAX(0,MIN((calculations!A1715-inputs!$B$8)*0.5,inputs!$C$3))+IF(AND(inputs!$B$23="YES",A1715&lt;=inputs!$B$25),inputs!$B$24,0)</f>
        <v>0</v>
      </c>
      <c r="C1715" s="15">
        <f>MAX(0,MIN(A1715-B1715,inputs!$C$4)*inputs!$B$3)</f>
        <v>7540.2000000000007</v>
      </c>
      <c r="D1715" s="16">
        <f>MAX(0,(MIN(A1715,inputs!$C$5)-(inputs!$C$4+B1715))*inputs!$B$4)</f>
        <v>34975.599999999999</v>
      </c>
      <c r="E1715" s="16">
        <f>MAX(0, (calculations!A1715-inputs!$C$5)*inputs!$B$5)</f>
        <v>20772</v>
      </c>
      <c r="F1715" s="19">
        <f>MAX(0,inputs!$B$13*(MIN(calculations!A1715,inputs!$C$14)-inputs!$C$13))+MAX(0,inputs!$B$14*(calculations!A1715-inputs!$C$14))</f>
        <v>7415.85</v>
      </c>
      <c r="G1715" s="22">
        <f>MAX(MIN((calculations!A1715-inputs!$B$21)/10000,100%),0) * inputs!$B$18</f>
        <v>2636.4</v>
      </c>
      <c r="H1715" s="22">
        <f>IF(AND(inputs!$B$35="YES", calculations!A1715&gt;=inputs!$B$36,calculations!A1715&lt;inputs!$B$37),inputs!$B$38*MIN(2,inputs!$B$17),0)</f>
        <v>0</v>
      </c>
      <c r="I1715" s="25">
        <f>MIN(inputs!$B$32,A1715)</f>
        <v>20000</v>
      </c>
      <c r="J1715" s="25">
        <f>inputs!$B$29*(1+inputs!$B$33)-MAX(0,inputs!$B$31*(I1715-inputs!$B$30))</f>
        <v>46486.999999999993</v>
      </c>
      <c r="K1715" s="26">
        <f t="shared" si="338"/>
        <v>20000</v>
      </c>
      <c r="L1715" s="25">
        <f>MAX(0,J1715*(1+inputs!$B$33)-MAX(0,inputs!$B$31*(K1715-inputs!$B$30)))</f>
        <v>47184.304999999986</v>
      </c>
      <c r="M1715" s="26">
        <f t="shared" si="339"/>
        <v>36811.111111111109</v>
      </c>
      <c r="N1715" s="25">
        <f>MAX(0,L1715*(1+inputs!$B$33)-MAX(0,inputs!$B$31*(M1715-inputs!$B$30)))</f>
        <v>46395.629574999977</v>
      </c>
      <c r="O1715" s="26">
        <f t="shared" si="340"/>
        <v>53622.222222222219</v>
      </c>
      <c r="P1715" s="25">
        <f>MAX(0,N1715*(1+inputs!$B$33)-MAX(0,inputs!$B$31*(O1715-inputs!$B$30)))</f>
        <v>44082.124018624971</v>
      </c>
      <c r="Q1715" s="26">
        <f t="shared" si="341"/>
        <v>70433.333333333343</v>
      </c>
      <c r="R1715" s="25">
        <f>MAX(0,P1715*(1+inputs!$B$33)-MAX(0,inputs!$B$31*(Q1715-inputs!$B$30)))</f>
        <v>40220.915878904336</v>
      </c>
      <c r="S1715" s="26">
        <f t="shared" si="342"/>
        <v>87244.444444444438</v>
      </c>
      <c r="T1715" s="25">
        <f>MAX(0,R1715*(1+inputs!$B$33)-MAX(0,inputs!$B$31*(S1715-inputs!$B$30)))</f>
        <v>34788.789617087896</v>
      </c>
      <c r="U1715" s="26">
        <f t="shared" si="343"/>
        <v>104055.55555555556</v>
      </c>
      <c r="V1715" s="25">
        <f>MAX(0,T1715*(1+inputs!$B$33)-MAX(0,inputs!$B$31*(U1715-inputs!$B$30)))</f>
        <v>27762.181461344211</v>
      </c>
      <c r="W1715" s="26">
        <f t="shared" si="344"/>
        <v>120866.66666666667</v>
      </c>
      <c r="X1715" s="25">
        <f>MAX(0,V1715*(1+inputs!$B$33)-MAX(0,inputs!$B$31*(W1715-inputs!$B$30)))</f>
        <v>19117.174183264367</v>
      </c>
      <c r="Y1715" s="26">
        <f t="shared" si="345"/>
        <v>137677.77777777778</v>
      </c>
      <c r="Z1715" s="25">
        <f>MAX(0,X1715*(1+inputs!$B$33)-MAX(0,inputs!$B$31*(Y1715-inputs!$B$30)))</f>
        <v>8829.4917960133298</v>
      </c>
      <c r="AA1715" s="25">
        <f>MAX(0,Y1715*(1+inputs!$B$33)-MAX(0,inputs!$B$31*(Z1715-inputs!$B$30)))</f>
        <v>139742.94444444444</v>
      </c>
      <c r="AB1715" s="26">
        <f t="shared" si="346"/>
        <v>171300</v>
      </c>
      <c r="AC1715" s="25">
        <f>MAX(0,AA1715*(1+inputs!$B$33)-MAX(0,inputs!$B$31*(AB1715-inputs!$B$30)))</f>
        <v>128238.6486111111</v>
      </c>
      <c r="AD1715" s="26">
        <f>IF(inputs!$B$27="YES",MAX(0,inputs!$B$31*(AB1715-inputs!$B$30)),0)</f>
        <v>0</v>
      </c>
      <c r="AE1715" s="3">
        <f t="shared" si="347"/>
        <v>73340.05</v>
      </c>
      <c r="AF1715" s="1">
        <f t="shared" si="350"/>
        <v>0.47</v>
      </c>
      <c r="AG1715" s="8">
        <f t="shared" si="348"/>
        <v>97959.95</v>
      </c>
    </row>
    <row r="1716" spans="1:33" x14ac:dyDescent="0.2">
      <c r="A1716" s="11">
        <f t="shared" si="349"/>
        <v>171400</v>
      </c>
      <c r="B1716" s="15">
        <f>inputs!$C$3-MAX(0,MIN((calculations!A1716-inputs!$B$8)*0.5,inputs!$C$3))+IF(AND(inputs!$B$23="YES",A1716&lt;=inputs!$B$25),inputs!$B$24,0)</f>
        <v>0</v>
      </c>
      <c r="C1716" s="15">
        <f>MAX(0,MIN(A1716-B1716,inputs!$C$4)*inputs!$B$3)</f>
        <v>7540.2000000000007</v>
      </c>
      <c r="D1716" s="16">
        <f>MAX(0,(MIN(A1716,inputs!$C$5)-(inputs!$C$4+B1716))*inputs!$B$4)</f>
        <v>34975.599999999999</v>
      </c>
      <c r="E1716" s="16">
        <f>MAX(0, (calculations!A1716-inputs!$C$5)*inputs!$B$5)</f>
        <v>20817</v>
      </c>
      <c r="F1716" s="19">
        <f>MAX(0,inputs!$B$13*(MIN(calculations!A1716,inputs!$C$14)-inputs!$C$13))+MAX(0,inputs!$B$14*(calculations!A1716-inputs!$C$14))</f>
        <v>7417.85</v>
      </c>
      <c r="G1716" s="22">
        <f>MAX(MIN((calculations!A1716-inputs!$B$21)/10000,100%),0) * inputs!$B$18</f>
        <v>2636.4</v>
      </c>
      <c r="H1716" s="22">
        <f>IF(AND(inputs!$B$35="YES", calculations!A1716&gt;=inputs!$B$36,calculations!A1716&lt;inputs!$B$37),inputs!$B$38*MIN(2,inputs!$B$17),0)</f>
        <v>0</v>
      </c>
      <c r="I1716" s="25">
        <f>MIN(inputs!$B$32,A1716)</f>
        <v>20000</v>
      </c>
      <c r="J1716" s="25">
        <f>inputs!$B$29*(1+inputs!$B$33)-MAX(0,inputs!$B$31*(I1716-inputs!$B$30))</f>
        <v>46486.999999999993</v>
      </c>
      <c r="K1716" s="26">
        <f t="shared" si="338"/>
        <v>20000</v>
      </c>
      <c r="L1716" s="25">
        <f>MAX(0,J1716*(1+inputs!$B$33)-MAX(0,inputs!$B$31*(K1716-inputs!$B$30)))</f>
        <v>47184.304999999986</v>
      </c>
      <c r="M1716" s="26">
        <f t="shared" si="339"/>
        <v>36822.222222222219</v>
      </c>
      <c r="N1716" s="25">
        <f>MAX(0,L1716*(1+inputs!$B$33)-MAX(0,inputs!$B$31*(M1716-inputs!$B$30)))</f>
        <v>46394.629574999977</v>
      </c>
      <c r="O1716" s="26">
        <f t="shared" si="340"/>
        <v>53644.444444444445</v>
      </c>
      <c r="P1716" s="25">
        <f>MAX(0,N1716*(1+inputs!$B$33)-MAX(0,inputs!$B$31*(O1716-inputs!$B$30)))</f>
        <v>44079.109018624971</v>
      </c>
      <c r="Q1716" s="26">
        <f t="shared" si="341"/>
        <v>70466.666666666657</v>
      </c>
      <c r="R1716" s="25">
        <f>MAX(0,P1716*(1+inputs!$B$33)-MAX(0,inputs!$B$31*(Q1716-inputs!$B$30)))</f>
        <v>40214.855653904349</v>
      </c>
      <c r="S1716" s="26">
        <f t="shared" si="342"/>
        <v>87288.888888888891</v>
      </c>
      <c r="T1716" s="25">
        <f>MAX(0,R1716*(1+inputs!$B$33)-MAX(0,inputs!$B$31*(S1716-inputs!$B$30)))</f>
        <v>34778.63848871291</v>
      </c>
      <c r="U1716" s="26">
        <f t="shared" si="343"/>
        <v>104111.11111111111</v>
      </c>
      <c r="V1716" s="25">
        <f>MAX(0,T1716*(1+inputs!$B$33)-MAX(0,inputs!$B$31*(U1716-inputs!$B$30)))</f>
        <v>27746.878066043599</v>
      </c>
      <c r="W1716" s="26">
        <f t="shared" si="344"/>
        <v>120933.33333333333</v>
      </c>
      <c r="X1716" s="25">
        <f>MAX(0,V1716*(1+inputs!$B$33)-MAX(0,inputs!$B$31*(W1716-inputs!$B$30)))</f>
        <v>19095.641237034251</v>
      </c>
      <c r="Y1716" s="26">
        <f t="shared" si="345"/>
        <v>137755.55555555556</v>
      </c>
      <c r="Z1716" s="25">
        <f>MAX(0,X1716*(1+inputs!$B$33)-MAX(0,inputs!$B$31*(Y1716-inputs!$B$30)))</f>
        <v>8800.6358555897623</v>
      </c>
      <c r="AA1716" s="25">
        <f>MAX(0,Y1716*(1+inputs!$B$33)-MAX(0,inputs!$B$31*(Z1716-inputs!$B$30)))</f>
        <v>139821.88888888888</v>
      </c>
      <c r="AB1716" s="26">
        <f t="shared" si="346"/>
        <v>171400</v>
      </c>
      <c r="AC1716" s="25">
        <f>MAX(0,AA1716*(1+inputs!$B$33)-MAX(0,inputs!$B$31*(AB1716-inputs!$B$30)))</f>
        <v>128309.77722222218</v>
      </c>
      <c r="AD1716" s="26">
        <f>IF(inputs!$B$27="YES",MAX(0,inputs!$B$31*(AB1716-inputs!$B$30)),0)</f>
        <v>0</v>
      </c>
      <c r="AE1716" s="3">
        <f t="shared" si="347"/>
        <v>73387.05</v>
      </c>
      <c r="AF1716" s="1">
        <f t="shared" si="350"/>
        <v>0.47</v>
      </c>
      <c r="AG1716" s="8">
        <f t="shared" si="348"/>
        <v>98012.95</v>
      </c>
    </row>
    <row r="1717" spans="1:33" x14ac:dyDescent="0.2">
      <c r="A1717" s="11">
        <f t="shared" si="349"/>
        <v>171500</v>
      </c>
      <c r="B1717" s="15">
        <f>inputs!$C$3-MAX(0,MIN((calculations!A1717-inputs!$B$8)*0.5,inputs!$C$3))+IF(AND(inputs!$B$23="YES",A1717&lt;=inputs!$B$25),inputs!$B$24,0)</f>
        <v>0</v>
      </c>
      <c r="C1717" s="15">
        <f>MAX(0,MIN(A1717-B1717,inputs!$C$4)*inputs!$B$3)</f>
        <v>7540.2000000000007</v>
      </c>
      <c r="D1717" s="16">
        <f>MAX(0,(MIN(A1717,inputs!$C$5)-(inputs!$C$4+B1717))*inputs!$B$4)</f>
        <v>34975.599999999999</v>
      </c>
      <c r="E1717" s="16">
        <f>MAX(0, (calculations!A1717-inputs!$C$5)*inputs!$B$5)</f>
        <v>20862</v>
      </c>
      <c r="F1717" s="19">
        <f>MAX(0,inputs!$B$13*(MIN(calculations!A1717,inputs!$C$14)-inputs!$C$13))+MAX(0,inputs!$B$14*(calculations!A1717-inputs!$C$14))</f>
        <v>7419.85</v>
      </c>
      <c r="G1717" s="22">
        <f>MAX(MIN((calculations!A1717-inputs!$B$21)/10000,100%),0) * inputs!$B$18</f>
        <v>2636.4</v>
      </c>
      <c r="H1717" s="22">
        <f>IF(AND(inputs!$B$35="YES", calculations!A1717&gt;=inputs!$B$36,calculations!A1717&lt;inputs!$B$37),inputs!$B$38*MIN(2,inputs!$B$17),0)</f>
        <v>0</v>
      </c>
      <c r="I1717" s="25">
        <f>MIN(inputs!$B$32,A1717)</f>
        <v>20000</v>
      </c>
      <c r="J1717" s="25">
        <f>inputs!$B$29*(1+inputs!$B$33)-MAX(0,inputs!$B$31*(I1717-inputs!$B$30))</f>
        <v>46486.999999999993</v>
      </c>
      <c r="K1717" s="26">
        <f t="shared" si="338"/>
        <v>20000</v>
      </c>
      <c r="L1717" s="25">
        <f>MAX(0,J1717*(1+inputs!$B$33)-MAX(0,inputs!$B$31*(K1717-inputs!$B$30)))</f>
        <v>47184.304999999986</v>
      </c>
      <c r="M1717" s="26">
        <f t="shared" si="339"/>
        <v>36833.333333333328</v>
      </c>
      <c r="N1717" s="25">
        <f>MAX(0,L1717*(1+inputs!$B$33)-MAX(0,inputs!$B$31*(M1717-inputs!$B$30)))</f>
        <v>46393.629574999977</v>
      </c>
      <c r="O1717" s="26">
        <f t="shared" si="340"/>
        <v>53666.666666666664</v>
      </c>
      <c r="P1717" s="25">
        <f>MAX(0,N1717*(1+inputs!$B$33)-MAX(0,inputs!$B$31*(O1717-inputs!$B$30)))</f>
        <v>44076.094018624972</v>
      </c>
      <c r="Q1717" s="26">
        <f t="shared" si="341"/>
        <v>70500</v>
      </c>
      <c r="R1717" s="25">
        <f>MAX(0,P1717*(1+inputs!$B$33)-MAX(0,inputs!$B$31*(Q1717-inputs!$B$30)))</f>
        <v>40208.795428904341</v>
      </c>
      <c r="S1717" s="26">
        <f t="shared" si="342"/>
        <v>87333.333333333328</v>
      </c>
      <c r="T1717" s="25">
        <f>MAX(0,R1717*(1+inputs!$B$33)-MAX(0,inputs!$B$31*(S1717-inputs!$B$30)))</f>
        <v>34768.487360337902</v>
      </c>
      <c r="U1717" s="26">
        <f t="shared" si="343"/>
        <v>104166.66666666667</v>
      </c>
      <c r="V1717" s="25">
        <f>MAX(0,T1717*(1+inputs!$B$33)-MAX(0,inputs!$B$31*(U1717-inputs!$B$30)))</f>
        <v>27731.574670742964</v>
      </c>
      <c r="W1717" s="26">
        <f t="shared" si="344"/>
        <v>121000</v>
      </c>
      <c r="X1717" s="25">
        <f>MAX(0,V1717*(1+inputs!$B$33)-MAX(0,inputs!$B$31*(W1717-inputs!$B$30)))</f>
        <v>19074.108290804106</v>
      </c>
      <c r="Y1717" s="26">
        <f t="shared" si="345"/>
        <v>137833.33333333331</v>
      </c>
      <c r="Z1717" s="25">
        <f>MAX(0,X1717*(1+inputs!$B$33)-MAX(0,inputs!$B$31*(Y1717-inputs!$B$30)))</f>
        <v>8771.7799151661675</v>
      </c>
      <c r="AA1717" s="25">
        <f>MAX(0,Y1717*(1+inputs!$B$33)-MAX(0,inputs!$B$31*(Z1717-inputs!$B$30)))</f>
        <v>139900.83333333331</v>
      </c>
      <c r="AB1717" s="26">
        <f t="shared" si="346"/>
        <v>171500</v>
      </c>
      <c r="AC1717" s="25">
        <f>MAX(0,AA1717*(1+inputs!$B$33)-MAX(0,inputs!$B$31*(AB1717-inputs!$B$30)))</f>
        <v>128380.90583333329</v>
      </c>
      <c r="AD1717" s="26">
        <f>IF(inputs!$B$27="YES",MAX(0,inputs!$B$31*(AB1717-inputs!$B$30)),0)</f>
        <v>0</v>
      </c>
      <c r="AE1717" s="3">
        <f t="shared" si="347"/>
        <v>73434.05</v>
      </c>
      <c r="AF1717" s="1">
        <f t="shared" si="350"/>
        <v>0.47</v>
      </c>
      <c r="AG1717" s="8">
        <f t="shared" si="348"/>
        <v>98065.95</v>
      </c>
    </row>
    <row r="1718" spans="1:33" x14ac:dyDescent="0.2">
      <c r="A1718" s="11">
        <f t="shared" si="349"/>
        <v>171600</v>
      </c>
      <c r="B1718" s="15">
        <f>inputs!$C$3-MAX(0,MIN((calculations!A1718-inputs!$B$8)*0.5,inputs!$C$3))+IF(AND(inputs!$B$23="YES",A1718&lt;=inputs!$B$25),inputs!$B$24,0)</f>
        <v>0</v>
      </c>
      <c r="C1718" s="15">
        <f>MAX(0,MIN(A1718-B1718,inputs!$C$4)*inputs!$B$3)</f>
        <v>7540.2000000000007</v>
      </c>
      <c r="D1718" s="16">
        <f>MAX(0,(MIN(A1718,inputs!$C$5)-(inputs!$C$4+B1718))*inputs!$B$4)</f>
        <v>34975.599999999999</v>
      </c>
      <c r="E1718" s="16">
        <f>MAX(0, (calculations!A1718-inputs!$C$5)*inputs!$B$5)</f>
        <v>20907</v>
      </c>
      <c r="F1718" s="19">
        <f>MAX(0,inputs!$B$13*(MIN(calculations!A1718,inputs!$C$14)-inputs!$C$13))+MAX(0,inputs!$B$14*(calculations!A1718-inputs!$C$14))</f>
        <v>7421.85</v>
      </c>
      <c r="G1718" s="22">
        <f>MAX(MIN((calculations!A1718-inputs!$B$21)/10000,100%),0) * inputs!$B$18</f>
        <v>2636.4</v>
      </c>
      <c r="H1718" s="22">
        <f>IF(AND(inputs!$B$35="YES", calculations!A1718&gt;=inputs!$B$36,calculations!A1718&lt;inputs!$B$37),inputs!$B$38*MIN(2,inputs!$B$17),0)</f>
        <v>0</v>
      </c>
      <c r="I1718" s="25">
        <f>MIN(inputs!$B$32,A1718)</f>
        <v>20000</v>
      </c>
      <c r="J1718" s="25">
        <f>inputs!$B$29*(1+inputs!$B$33)-MAX(0,inputs!$B$31*(I1718-inputs!$B$30))</f>
        <v>46486.999999999993</v>
      </c>
      <c r="K1718" s="26">
        <f t="shared" si="338"/>
        <v>20000</v>
      </c>
      <c r="L1718" s="25">
        <f>MAX(0,J1718*(1+inputs!$B$33)-MAX(0,inputs!$B$31*(K1718-inputs!$B$30)))</f>
        <v>47184.304999999986</v>
      </c>
      <c r="M1718" s="26">
        <f t="shared" si="339"/>
        <v>36844.444444444445</v>
      </c>
      <c r="N1718" s="25">
        <f>MAX(0,L1718*(1+inputs!$B$33)-MAX(0,inputs!$B$31*(M1718-inputs!$B$30)))</f>
        <v>46392.629574999977</v>
      </c>
      <c r="O1718" s="26">
        <f t="shared" si="340"/>
        <v>53688.888888888891</v>
      </c>
      <c r="P1718" s="25">
        <f>MAX(0,N1718*(1+inputs!$B$33)-MAX(0,inputs!$B$31*(O1718-inputs!$B$30)))</f>
        <v>44073.079018624972</v>
      </c>
      <c r="Q1718" s="26">
        <f t="shared" si="341"/>
        <v>70533.333333333343</v>
      </c>
      <c r="R1718" s="25">
        <f>MAX(0,P1718*(1+inputs!$B$33)-MAX(0,inputs!$B$31*(Q1718-inputs!$B$30)))</f>
        <v>40202.73520390434</v>
      </c>
      <c r="S1718" s="26">
        <f t="shared" si="342"/>
        <v>87377.777777777781</v>
      </c>
      <c r="T1718" s="25">
        <f>MAX(0,R1718*(1+inputs!$B$33)-MAX(0,inputs!$B$31*(S1718-inputs!$B$30)))</f>
        <v>34758.336231962901</v>
      </c>
      <c r="U1718" s="26">
        <f t="shared" si="343"/>
        <v>104222.22222222222</v>
      </c>
      <c r="V1718" s="25">
        <f>MAX(0,T1718*(1+inputs!$B$33)-MAX(0,inputs!$B$31*(U1718-inputs!$B$30)))</f>
        <v>27716.271275442345</v>
      </c>
      <c r="W1718" s="26">
        <f t="shared" si="344"/>
        <v>121066.66666666667</v>
      </c>
      <c r="X1718" s="25">
        <f>MAX(0,V1718*(1+inputs!$B$33)-MAX(0,inputs!$B$31*(W1718-inputs!$B$30)))</f>
        <v>19052.575344573976</v>
      </c>
      <c r="Y1718" s="26">
        <f t="shared" si="345"/>
        <v>137911.11111111112</v>
      </c>
      <c r="Z1718" s="25">
        <f>MAX(0,X1718*(1+inputs!$B$33)-MAX(0,inputs!$B$31*(Y1718-inputs!$B$30)))</f>
        <v>8742.9239747425836</v>
      </c>
      <c r="AA1718" s="25">
        <f>MAX(0,Y1718*(1+inputs!$B$33)-MAX(0,inputs!$B$31*(Z1718-inputs!$B$30)))</f>
        <v>139979.77777777778</v>
      </c>
      <c r="AB1718" s="26">
        <f t="shared" si="346"/>
        <v>171600</v>
      </c>
      <c r="AC1718" s="25">
        <f>MAX(0,AA1718*(1+inputs!$B$33)-MAX(0,inputs!$B$31*(AB1718-inputs!$B$30)))</f>
        <v>128452.03444444443</v>
      </c>
      <c r="AD1718" s="26">
        <f>IF(inputs!$B$27="YES",MAX(0,inputs!$B$31*(AB1718-inputs!$B$30)),0)</f>
        <v>0</v>
      </c>
      <c r="AE1718" s="3">
        <f t="shared" si="347"/>
        <v>73481.05</v>
      </c>
      <c r="AF1718" s="1">
        <f t="shared" si="350"/>
        <v>0.47</v>
      </c>
      <c r="AG1718" s="8">
        <f t="shared" si="348"/>
        <v>98118.95</v>
      </c>
    </row>
    <row r="1719" spans="1:33" x14ac:dyDescent="0.2">
      <c r="A1719" s="11">
        <f t="shared" si="349"/>
        <v>171700</v>
      </c>
      <c r="B1719" s="15">
        <f>inputs!$C$3-MAX(0,MIN((calculations!A1719-inputs!$B$8)*0.5,inputs!$C$3))+IF(AND(inputs!$B$23="YES",A1719&lt;=inputs!$B$25),inputs!$B$24,0)</f>
        <v>0</v>
      </c>
      <c r="C1719" s="15">
        <f>MAX(0,MIN(A1719-B1719,inputs!$C$4)*inputs!$B$3)</f>
        <v>7540.2000000000007</v>
      </c>
      <c r="D1719" s="16">
        <f>MAX(0,(MIN(A1719,inputs!$C$5)-(inputs!$C$4+B1719))*inputs!$B$4)</f>
        <v>34975.599999999999</v>
      </c>
      <c r="E1719" s="16">
        <f>MAX(0, (calculations!A1719-inputs!$C$5)*inputs!$B$5)</f>
        <v>20952</v>
      </c>
      <c r="F1719" s="19">
        <f>MAX(0,inputs!$B$13*(MIN(calculations!A1719,inputs!$C$14)-inputs!$C$13))+MAX(0,inputs!$B$14*(calculations!A1719-inputs!$C$14))</f>
        <v>7423.85</v>
      </c>
      <c r="G1719" s="22">
        <f>MAX(MIN((calculations!A1719-inputs!$B$21)/10000,100%),0) * inputs!$B$18</f>
        <v>2636.4</v>
      </c>
      <c r="H1719" s="22">
        <f>IF(AND(inputs!$B$35="YES", calculations!A1719&gt;=inputs!$B$36,calculations!A1719&lt;inputs!$B$37),inputs!$B$38*MIN(2,inputs!$B$17),0)</f>
        <v>0</v>
      </c>
      <c r="I1719" s="25">
        <f>MIN(inputs!$B$32,A1719)</f>
        <v>20000</v>
      </c>
      <c r="J1719" s="25">
        <f>inputs!$B$29*(1+inputs!$B$33)-MAX(0,inputs!$B$31*(I1719-inputs!$B$30))</f>
        <v>46486.999999999993</v>
      </c>
      <c r="K1719" s="26">
        <f t="shared" si="338"/>
        <v>20000</v>
      </c>
      <c r="L1719" s="25">
        <f>MAX(0,J1719*(1+inputs!$B$33)-MAX(0,inputs!$B$31*(K1719-inputs!$B$30)))</f>
        <v>47184.304999999986</v>
      </c>
      <c r="M1719" s="26">
        <f t="shared" si="339"/>
        <v>36855.555555555555</v>
      </c>
      <c r="N1719" s="25">
        <f>MAX(0,L1719*(1+inputs!$B$33)-MAX(0,inputs!$B$31*(M1719-inputs!$B$30)))</f>
        <v>46391.629574999977</v>
      </c>
      <c r="O1719" s="26">
        <f t="shared" si="340"/>
        <v>53711.111111111109</v>
      </c>
      <c r="P1719" s="25">
        <f>MAX(0,N1719*(1+inputs!$B$33)-MAX(0,inputs!$B$31*(O1719-inputs!$B$30)))</f>
        <v>44070.064018624973</v>
      </c>
      <c r="Q1719" s="26">
        <f t="shared" si="341"/>
        <v>70566.666666666657</v>
      </c>
      <c r="R1719" s="25">
        <f>MAX(0,P1719*(1+inputs!$B$33)-MAX(0,inputs!$B$31*(Q1719-inputs!$B$30)))</f>
        <v>40196.674978904339</v>
      </c>
      <c r="S1719" s="26">
        <f t="shared" si="342"/>
        <v>87422.222222222219</v>
      </c>
      <c r="T1719" s="25">
        <f>MAX(0,R1719*(1+inputs!$B$33)-MAX(0,inputs!$B$31*(S1719-inputs!$B$30)))</f>
        <v>34748.185103587901</v>
      </c>
      <c r="U1719" s="26">
        <f t="shared" si="343"/>
        <v>104277.77777777778</v>
      </c>
      <c r="V1719" s="25">
        <f>MAX(0,T1719*(1+inputs!$B$33)-MAX(0,inputs!$B$31*(U1719-inputs!$B$30)))</f>
        <v>27700.967880141714</v>
      </c>
      <c r="W1719" s="26">
        <f t="shared" si="344"/>
        <v>121133.33333333333</v>
      </c>
      <c r="X1719" s="25">
        <f>MAX(0,V1719*(1+inputs!$B$33)-MAX(0,inputs!$B$31*(W1719-inputs!$B$30)))</f>
        <v>19031.042398343838</v>
      </c>
      <c r="Y1719" s="26">
        <f t="shared" si="345"/>
        <v>137988.88888888888</v>
      </c>
      <c r="Z1719" s="25">
        <f>MAX(0,X1719*(1+inputs!$B$33)-MAX(0,inputs!$B$31*(Y1719-inputs!$B$30)))</f>
        <v>8714.0680343189961</v>
      </c>
      <c r="AA1719" s="25">
        <f>MAX(0,Y1719*(1+inputs!$B$33)-MAX(0,inputs!$B$31*(Z1719-inputs!$B$30)))</f>
        <v>140058.72222222219</v>
      </c>
      <c r="AB1719" s="26">
        <f t="shared" si="346"/>
        <v>171700</v>
      </c>
      <c r="AC1719" s="25">
        <f>MAX(0,AA1719*(1+inputs!$B$33)-MAX(0,inputs!$B$31*(AB1719-inputs!$B$30)))</f>
        <v>128523.16305555552</v>
      </c>
      <c r="AD1719" s="26">
        <f>IF(inputs!$B$27="YES",MAX(0,inputs!$B$31*(AB1719-inputs!$B$30)),0)</f>
        <v>0</v>
      </c>
      <c r="AE1719" s="3">
        <f t="shared" si="347"/>
        <v>73528.05</v>
      </c>
      <c r="AF1719" s="1">
        <f t="shared" si="350"/>
        <v>0.47</v>
      </c>
      <c r="AG1719" s="8">
        <f t="shared" si="348"/>
        <v>98171.95</v>
      </c>
    </row>
    <row r="1720" spans="1:33" x14ac:dyDescent="0.2">
      <c r="A1720" s="11">
        <f t="shared" si="349"/>
        <v>171800</v>
      </c>
      <c r="B1720" s="15">
        <f>inputs!$C$3-MAX(0,MIN((calculations!A1720-inputs!$B$8)*0.5,inputs!$C$3))+IF(AND(inputs!$B$23="YES",A1720&lt;=inputs!$B$25),inputs!$B$24,0)</f>
        <v>0</v>
      </c>
      <c r="C1720" s="15">
        <f>MAX(0,MIN(A1720-B1720,inputs!$C$4)*inputs!$B$3)</f>
        <v>7540.2000000000007</v>
      </c>
      <c r="D1720" s="16">
        <f>MAX(0,(MIN(A1720,inputs!$C$5)-(inputs!$C$4+B1720))*inputs!$B$4)</f>
        <v>34975.599999999999</v>
      </c>
      <c r="E1720" s="16">
        <f>MAX(0, (calculations!A1720-inputs!$C$5)*inputs!$B$5)</f>
        <v>20997</v>
      </c>
      <c r="F1720" s="19">
        <f>MAX(0,inputs!$B$13*(MIN(calculations!A1720,inputs!$C$14)-inputs!$C$13))+MAX(0,inputs!$B$14*(calculations!A1720-inputs!$C$14))</f>
        <v>7425.85</v>
      </c>
      <c r="G1720" s="22">
        <f>MAX(MIN((calculations!A1720-inputs!$B$21)/10000,100%),0) * inputs!$B$18</f>
        <v>2636.4</v>
      </c>
      <c r="H1720" s="22">
        <f>IF(AND(inputs!$B$35="YES", calculations!A1720&gt;=inputs!$B$36,calculations!A1720&lt;inputs!$B$37),inputs!$B$38*MIN(2,inputs!$B$17),0)</f>
        <v>0</v>
      </c>
      <c r="I1720" s="25">
        <f>MIN(inputs!$B$32,A1720)</f>
        <v>20000</v>
      </c>
      <c r="J1720" s="25">
        <f>inputs!$B$29*(1+inputs!$B$33)-MAX(0,inputs!$B$31*(I1720-inputs!$B$30))</f>
        <v>46486.999999999993</v>
      </c>
      <c r="K1720" s="26">
        <f t="shared" si="338"/>
        <v>20000</v>
      </c>
      <c r="L1720" s="25">
        <f>MAX(0,J1720*(1+inputs!$B$33)-MAX(0,inputs!$B$31*(K1720-inputs!$B$30)))</f>
        <v>47184.304999999986</v>
      </c>
      <c r="M1720" s="26">
        <f t="shared" si="339"/>
        <v>36866.666666666672</v>
      </c>
      <c r="N1720" s="25">
        <f>MAX(0,L1720*(1+inputs!$B$33)-MAX(0,inputs!$B$31*(M1720-inputs!$B$30)))</f>
        <v>46390.629574999977</v>
      </c>
      <c r="O1720" s="26">
        <f t="shared" si="340"/>
        <v>53733.333333333336</v>
      </c>
      <c r="P1720" s="25">
        <f>MAX(0,N1720*(1+inputs!$B$33)-MAX(0,inputs!$B$31*(O1720-inputs!$B$30)))</f>
        <v>44067.049018624974</v>
      </c>
      <c r="Q1720" s="26">
        <f t="shared" si="341"/>
        <v>70600</v>
      </c>
      <c r="R1720" s="25">
        <f>MAX(0,P1720*(1+inputs!$B$33)-MAX(0,inputs!$B$31*(Q1720-inputs!$B$30)))</f>
        <v>40190.614753904345</v>
      </c>
      <c r="S1720" s="26">
        <f t="shared" si="342"/>
        <v>87466.666666666672</v>
      </c>
      <c r="T1720" s="25">
        <f>MAX(0,R1720*(1+inputs!$B$33)-MAX(0,inputs!$B$31*(S1720-inputs!$B$30)))</f>
        <v>34738.033975212908</v>
      </c>
      <c r="U1720" s="26">
        <f t="shared" si="343"/>
        <v>104333.33333333333</v>
      </c>
      <c r="V1720" s="25">
        <f>MAX(0,T1720*(1+inputs!$B$33)-MAX(0,inputs!$B$31*(U1720-inputs!$B$30)))</f>
        <v>27685.664484841098</v>
      </c>
      <c r="W1720" s="26">
        <f t="shared" si="344"/>
        <v>121200</v>
      </c>
      <c r="X1720" s="25">
        <f>MAX(0,V1720*(1+inputs!$B$33)-MAX(0,inputs!$B$31*(W1720-inputs!$B$30)))</f>
        <v>19009.509452113714</v>
      </c>
      <c r="Y1720" s="26">
        <f t="shared" si="345"/>
        <v>138066.66666666669</v>
      </c>
      <c r="Z1720" s="25">
        <f>MAX(0,X1720*(1+inputs!$B$33)-MAX(0,inputs!$B$31*(Y1720-inputs!$B$30)))</f>
        <v>8685.2120938954195</v>
      </c>
      <c r="AA1720" s="25">
        <f>MAX(0,Y1720*(1+inputs!$B$33)-MAX(0,inputs!$B$31*(Z1720-inputs!$B$30)))</f>
        <v>140137.66666666669</v>
      </c>
      <c r="AB1720" s="26">
        <f t="shared" si="346"/>
        <v>171800</v>
      </c>
      <c r="AC1720" s="25">
        <f>MAX(0,AA1720*(1+inputs!$B$33)-MAX(0,inputs!$B$31*(AB1720-inputs!$B$30)))</f>
        <v>128594.29166666666</v>
      </c>
      <c r="AD1720" s="26">
        <f>IF(inputs!$B$27="YES",MAX(0,inputs!$B$31*(AB1720-inputs!$B$30)),0)</f>
        <v>0</v>
      </c>
      <c r="AE1720" s="3">
        <f t="shared" si="347"/>
        <v>73575.05</v>
      </c>
      <c r="AF1720" s="1">
        <f t="shared" si="350"/>
        <v>0.47</v>
      </c>
      <c r="AG1720" s="8">
        <f t="shared" si="348"/>
        <v>98224.95</v>
      </c>
    </row>
    <row r="1721" spans="1:33" x14ac:dyDescent="0.2">
      <c r="A1721" s="11">
        <f t="shared" si="349"/>
        <v>171900</v>
      </c>
      <c r="B1721" s="15">
        <f>inputs!$C$3-MAX(0,MIN((calculations!A1721-inputs!$B$8)*0.5,inputs!$C$3))+IF(AND(inputs!$B$23="YES",A1721&lt;=inputs!$B$25),inputs!$B$24,0)</f>
        <v>0</v>
      </c>
      <c r="C1721" s="15">
        <f>MAX(0,MIN(A1721-B1721,inputs!$C$4)*inputs!$B$3)</f>
        <v>7540.2000000000007</v>
      </c>
      <c r="D1721" s="16">
        <f>MAX(0,(MIN(A1721,inputs!$C$5)-(inputs!$C$4+B1721))*inputs!$B$4)</f>
        <v>34975.599999999999</v>
      </c>
      <c r="E1721" s="16">
        <f>MAX(0, (calculations!A1721-inputs!$C$5)*inputs!$B$5)</f>
        <v>21042</v>
      </c>
      <c r="F1721" s="19">
        <f>MAX(0,inputs!$B$13*(MIN(calculations!A1721,inputs!$C$14)-inputs!$C$13))+MAX(0,inputs!$B$14*(calculations!A1721-inputs!$C$14))</f>
        <v>7427.85</v>
      </c>
      <c r="G1721" s="22">
        <f>MAX(MIN((calculations!A1721-inputs!$B$21)/10000,100%),0) * inputs!$B$18</f>
        <v>2636.4</v>
      </c>
      <c r="H1721" s="22">
        <f>IF(AND(inputs!$B$35="YES", calculations!A1721&gt;=inputs!$B$36,calculations!A1721&lt;inputs!$B$37),inputs!$B$38*MIN(2,inputs!$B$17),0)</f>
        <v>0</v>
      </c>
      <c r="I1721" s="25">
        <f>MIN(inputs!$B$32,A1721)</f>
        <v>20000</v>
      </c>
      <c r="J1721" s="25">
        <f>inputs!$B$29*(1+inputs!$B$33)-MAX(0,inputs!$B$31*(I1721-inputs!$B$30))</f>
        <v>46486.999999999993</v>
      </c>
      <c r="K1721" s="26">
        <f t="shared" si="338"/>
        <v>20000</v>
      </c>
      <c r="L1721" s="25">
        <f>MAX(0,J1721*(1+inputs!$B$33)-MAX(0,inputs!$B$31*(K1721-inputs!$B$30)))</f>
        <v>47184.304999999986</v>
      </c>
      <c r="M1721" s="26">
        <f t="shared" si="339"/>
        <v>36877.777777777781</v>
      </c>
      <c r="N1721" s="25">
        <f>MAX(0,L1721*(1+inputs!$B$33)-MAX(0,inputs!$B$31*(M1721-inputs!$B$30)))</f>
        <v>46389.629574999977</v>
      </c>
      <c r="O1721" s="26">
        <f t="shared" si="340"/>
        <v>53755.555555555555</v>
      </c>
      <c r="P1721" s="25">
        <f>MAX(0,N1721*(1+inputs!$B$33)-MAX(0,inputs!$B$31*(O1721-inputs!$B$30)))</f>
        <v>44064.034018624967</v>
      </c>
      <c r="Q1721" s="26">
        <f t="shared" si="341"/>
        <v>70633.333333333343</v>
      </c>
      <c r="R1721" s="25">
        <f>MAX(0,P1721*(1+inputs!$B$33)-MAX(0,inputs!$B$31*(Q1721-inputs!$B$30)))</f>
        <v>40184.554528904337</v>
      </c>
      <c r="S1721" s="26">
        <f t="shared" si="342"/>
        <v>87511.111111111109</v>
      </c>
      <c r="T1721" s="25">
        <f>MAX(0,R1721*(1+inputs!$B$33)-MAX(0,inputs!$B$31*(S1721-inputs!$B$30)))</f>
        <v>34727.882846837892</v>
      </c>
      <c r="U1721" s="26">
        <f t="shared" si="343"/>
        <v>104388.88888888889</v>
      </c>
      <c r="V1721" s="25">
        <f>MAX(0,T1721*(1+inputs!$B$33)-MAX(0,inputs!$B$31*(U1721-inputs!$B$30)))</f>
        <v>27670.36108954046</v>
      </c>
      <c r="W1721" s="26">
        <f t="shared" si="344"/>
        <v>121266.66666666667</v>
      </c>
      <c r="X1721" s="25">
        <f>MAX(0,V1721*(1+inputs!$B$33)-MAX(0,inputs!$B$31*(W1721-inputs!$B$30)))</f>
        <v>18987.976505883562</v>
      </c>
      <c r="Y1721" s="26">
        <f t="shared" si="345"/>
        <v>138144.44444444444</v>
      </c>
      <c r="Z1721" s="25">
        <f>MAX(0,X1721*(1+inputs!$B$33)-MAX(0,inputs!$B$31*(Y1721-inputs!$B$30)))</f>
        <v>8656.3561534718137</v>
      </c>
      <c r="AA1721" s="25">
        <f>MAX(0,Y1721*(1+inputs!$B$33)-MAX(0,inputs!$B$31*(Z1721-inputs!$B$30)))</f>
        <v>140216.61111111109</v>
      </c>
      <c r="AB1721" s="26">
        <f t="shared" si="346"/>
        <v>171900</v>
      </c>
      <c r="AC1721" s="25">
        <f>MAX(0,AA1721*(1+inputs!$B$33)-MAX(0,inputs!$B$31*(AB1721-inputs!$B$30)))</f>
        <v>128665.42027777774</v>
      </c>
      <c r="AD1721" s="26">
        <f>IF(inputs!$B$27="YES",MAX(0,inputs!$B$31*(AB1721-inputs!$B$30)),0)</f>
        <v>0</v>
      </c>
      <c r="AE1721" s="3">
        <f t="shared" si="347"/>
        <v>73622.05</v>
      </c>
      <c r="AF1721" s="1">
        <f t="shared" si="350"/>
        <v>0.47</v>
      </c>
      <c r="AG1721" s="8">
        <f t="shared" si="348"/>
        <v>98277.95</v>
      </c>
    </row>
    <row r="1722" spans="1:33" x14ac:dyDescent="0.2">
      <c r="A1722" s="11">
        <f t="shared" si="349"/>
        <v>172000</v>
      </c>
      <c r="B1722" s="15">
        <f>inputs!$C$3-MAX(0,MIN((calculations!A1722-inputs!$B$8)*0.5,inputs!$C$3))+IF(AND(inputs!$B$23="YES",A1722&lt;=inputs!$B$25),inputs!$B$24,0)</f>
        <v>0</v>
      </c>
      <c r="C1722" s="15">
        <f>MAX(0,MIN(A1722-B1722,inputs!$C$4)*inputs!$B$3)</f>
        <v>7540.2000000000007</v>
      </c>
      <c r="D1722" s="16">
        <f>MAX(0,(MIN(A1722,inputs!$C$5)-(inputs!$C$4+B1722))*inputs!$B$4)</f>
        <v>34975.599999999999</v>
      </c>
      <c r="E1722" s="16">
        <f>MAX(0, (calculations!A1722-inputs!$C$5)*inputs!$B$5)</f>
        <v>21087</v>
      </c>
      <c r="F1722" s="19">
        <f>MAX(0,inputs!$B$13*(MIN(calculations!A1722,inputs!$C$14)-inputs!$C$13))+MAX(0,inputs!$B$14*(calculations!A1722-inputs!$C$14))</f>
        <v>7429.85</v>
      </c>
      <c r="G1722" s="22">
        <f>MAX(MIN((calculations!A1722-inputs!$B$21)/10000,100%),0) * inputs!$B$18</f>
        <v>2636.4</v>
      </c>
      <c r="H1722" s="22">
        <f>IF(AND(inputs!$B$35="YES", calculations!A1722&gt;=inputs!$B$36,calculations!A1722&lt;inputs!$B$37),inputs!$B$38*MIN(2,inputs!$B$17),0)</f>
        <v>0</v>
      </c>
      <c r="I1722" s="25">
        <f>MIN(inputs!$B$32,A1722)</f>
        <v>20000</v>
      </c>
      <c r="J1722" s="25">
        <f>inputs!$B$29*(1+inputs!$B$33)-MAX(0,inputs!$B$31*(I1722-inputs!$B$30))</f>
        <v>46486.999999999993</v>
      </c>
      <c r="K1722" s="26">
        <f t="shared" si="338"/>
        <v>20000</v>
      </c>
      <c r="L1722" s="25">
        <f>MAX(0,J1722*(1+inputs!$B$33)-MAX(0,inputs!$B$31*(K1722-inputs!$B$30)))</f>
        <v>47184.304999999986</v>
      </c>
      <c r="M1722" s="26">
        <f t="shared" si="339"/>
        <v>36888.888888888891</v>
      </c>
      <c r="N1722" s="25">
        <f>MAX(0,L1722*(1+inputs!$B$33)-MAX(0,inputs!$B$31*(M1722-inputs!$B$30)))</f>
        <v>46388.629574999977</v>
      </c>
      <c r="O1722" s="26">
        <f t="shared" si="340"/>
        <v>53777.777777777781</v>
      </c>
      <c r="P1722" s="25">
        <f>MAX(0,N1722*(1+inputs!$B$33)-MAX(0,inputs!$B$31*(O1722-inputs!$B$30)))</f>
        <v>44061.019018624967</v>
      </c>
      <c r="Q1722" s="26">
        <f t="shared" si="341"/>
        <v>70666.666666666657</v>
      </c>
      <c r="R1722" s="25">
        <f>MAX(0,P1722*(1+inputs!$B$33)-MAX(0,inputs!$B$31*(Q1722-inputs!$B$30)))</f>
        <v>40178.494303904343</v>
      </c>
      <c r="S1722" s="26">
        <f t="shared" si="342"/>
        <v>87555.555555555562</v>
      </c>
      <c r="T1722" s="25">
        <f>MAX(0,R1722*(1+inputs!$B$33)-MAX(0,inputs!$B$31*(S1722-inputs!$B$30)))</f>
        <v>34717.731718462899</v>
      </c>
      <c r="U1722" s="26">
        <f t="shared" si="343"/>
        <v>104444.44444444444</v>
      </c>
      <c r="V1722" s="25">
        <f>MAX(0,T1722*(1+inputs!$B$33)-MAX(0,inputs!$B$31*(U1722-inputs!$B$30)))</f>
        <v>27655.057694239844</v>
      </c>
      <c r="W1722" s="26">
        <f t="shared" si="344"/>
        <v>121333.33333333333</v>
      </c>
      <c r="X1722" s="25">
        <f>MAX(0,V1722*(1+inputs!$B$33)-MAX(0,inputs!$B$31*(W1722-inputs!$B$30)))</f>
        <v>18966.443559653439</v>
      </c>
      <c r="Y1722" s="26">
        <f t="shared" si="345"/>
        <v>138222.22222222222</v>
      </c>
      <c r="Z1722" s="25">
        <f>MAX(0,X1722*(1+inputs!$B$33)-MAX(0,inputs!$B$31*(Y1722-inputs!$B$30)))</f>
        <v>8627.5002130482389</v>
      </c>
      <c r="AA1722" s="25">
        <f>MAX(0,Y1722*(1+inputs!$B$33)-MAX(0,inputs!$B$31*(Z1722-inputs!$B$30)))</f>
        <v>140295.55555555553</v>
      </c>
      <c r="AB1722" s="26">
        <f t="shared" si="346"/>
        <v>172000</v>
      </c>
      <c r="AC1722" s="25">
        <f>MAX(0,AA1722*(1+inputs!$B$33)-MAX(0,inputs!$B$31*(AB1722-inputs!$B$30)))</f>
        <v>128736.54888888885</v>
      </c>
      <c r="AD1722" s="26">
        <f>IF(inputs!$B$27="YES",MAX(0,inputs!$B$31*(AB1722-inputs!$B$30)),0)</f>
        <v>0</v>
      </c>
      <c r="AE1722" s="3">
        <f t="shared" si="347"/>
        <v>73669.05</v>
      </c>
      <c r="AF1722" s="1">
        <f t="shared" si="350"/>
        <v>0.47</v>
      </c>
      <c r="AG1722" s="8">
        <f t="shared" si="348"/>
        <v>98330.95</v>
      </c>
    </row>
    <row r="1723" spans="1:33" x14ac:dyDescent="0.2">
      <c r="A1723" s="11">
        <f t="shared" si="349"/>
        <v>172100</v>
      </c>
      <c r="B1723" s="15">
        <f>inputs!$C$3-MAX(0,MIN((calculations!A1723-inputs!$B$8)*0.5,inputs!$C$3))+IF(AND(inputs!$B$23="YES",A1723&lt;=inputs!$B$25),inputs!$B$24,0)</f>
        <v>0</v>
      </c>
      <c r="C1723" s="15">
        <f>MAX(0,MIN(A1723-B1723,inputs!$C$4)*inputs!$B$3)</f>
        <v>7540.2000000000007</v>
      </c>
      <c r="D1723" s="16">
        <f>MAX(0,(MIN(A1723,inputs!$C$5)-(inputs!$C$4+B1723))*inputs!$B$4)</f>
        <v>34975.599999999999</v>
      </c>
      <c r="E1723" s="16">
        <f>MAX(0, (calculations!A1723-inputs!$C$5)*inputs!$B$5)</f>
        <v>21132</v>
      </c>
      <c r="F1723" s="19">
        <f>MAX(0,inputs!$B$13*(MIN(calculations!A1723,inputs!$C$14)-inputs!$C$13))+MAX(0,inputs!$B$14*(calculations!A1723-inputs!$C$14))</f>
        <v>7431.85</v>
      </c>
      <c r="G1723" s="22">
        <f>MAX(MIN((calculations!A1723-inputs!$B$21)/10000,100%),0) * inputs!$B$18</f>
        <v>2636.4</v>
      </c>
      <c r="H1723" s="22">
        <f>IF(AND(inputs!$B$35="YES", calculations!A1723&gt;=inputs!$B$36,calculations!A1723&lt;inputs!$B$37),inputs!$B$38*MIN(2,inputs!$B$17),0)</f>
        <v>0</v>
      </c>
      <c r="I1723" s="25">
        <f>MIN(inputs!$B$32,A1723)</f>
        <v>20000</v>
      </c>
      <c r="J1723" s="25">
        <f>inputs!$B$29*(1+inputs!$B$33)-MAX(0,inputs!$B$31*(I1723-inputs!$B$30))</f>
        <v>46486.999999999993</v>
      </c>
      <c r="K1723" s="26">
        <f t="shared" si="338"/>
        <v>20000</v>
      </c>
      <c r="L1723" s="25">
        <f>MAX(0,J1723*(1+inputs!$B$33)-MAX(0,inputs!$B$31*(K1723-inputs!$B$30)))</f>
        <v>47184.304999999986</v>
      </c>
      <c r="M1723" s="26">
        <f t="shared" si="339"/>
        <v>36900</v>
      </c>
      <c r="N1723" s="25">
        <f>MAX(0,L1723*(1+inputs!$B$33)-MAX(0,inputs!$B$31*(M1723-inputs!$B$30)))</f>
        <v>46387.629574999977</v>
      </c>
      <c r="O1723" s="26">
        <f t="shared" si="340"/>
        <v>53800</v>
      </c>
      <c r="P1723" s="25">
        <f>MAX(0,N1723*(1+inputs!$B$33)-MAX(0,inputs!$B$31*(O1723-inputs!$B$30)))</f>
        <v>44058.004018624968</v>
      </c>
      <c r="Q1723" s="26">
        <f t="shared" si="341"/>
        <v>70700</v>
      </c>
      <c r="R1723" s="25">
        <f>MAX(0,P1723*(1+inputs!$B$33)-MAX(0,inputs!$B$31*(Q1723-inputs!$B$30)))</f>
        <v>40172.434078904334</v>
      </c>
      <c r="S1723" s="26">
        <f t="shared" si="342"/>
        <v>87600</v>
      </c>
      <c r="T1723" s="25">
        <f>MAX(0,R1723*(1+inputs!$B$33)-MAX(0,inputs!$B$31*(S1723-inputs!$B$30)))</f>
        <v>34707.580590087891</v>
      </c>
      <c r="U1723" s="26">
        <f t="shared" si="343"/>
        <v>104500</v>
      </c>
      <c r="V1723" s="25">
        <f>MAX(0,T1723*(1+inputs!$B$33)-MAX(0,inputs!$B$31*(U1723-inputs!$B$30)))</f>
        <v>27639.754298939206</v>
      </c>
      <c r="W1723" s="26">
        <f t="shared" si="344"/>
        <v>121400</v>
      </c>
      <c r="X1723" s="25">
        <f>MAX(0,V1723*(1+inputs!$B$33)-MAX(0,inputs!$B$31*(W1723-inputs!$B$30)))</f>
        <v>18944.910613423293</v>
      </c>
      <c r="Y1723" s="26">
        <f t="shared" si="345"/>
        <v>138300</v>
      </c>
      <c r="Z1723" s="25">
        <f>MAX(0,X1723*(1+inputs!$B$33)-MAX(0,inputs!$B$31*(Y1723-inputs!$B$30)))</f>
        <v>8598.6442726246405</v>
      </c>
      <c r="AA1723" s="25">
        <f>MAX(0,Y1723*(1+inputs!$B$33)-MAX(0,inputs!$B$31*(Z1723-inputs!$B$30)))</f>
        <v>140374.5</v>
      </c>
      <c r="AB1723" s="26">
        <f t="shared" si="346"/>
        <v>172100</v>
      </c>
      <c r="AC1723" s="25">
        <f>MAX(0,AA1723*(1+inputs!$B$33)-MAX(0,inputs!$B$31*(AB1723-inputs!$B$30)))</f>
        <v>128807.67749999999</v>
      </c>
      <c r="AD1723" s="26">
        <f>IF(inputs!$B$27="YES",MAX(0,inputs!$B$31*(AB1723-inputs!$B$30)),0)</f>
        <v>0</v>
      </c>
      <c r="AE1723" s="3">
        <f t="shared" si="347"/>
        <v>73716.05</v>
      </c>
      <c r="AF1723" s="1">
        <f t="shared" si="350"/>
        <v>0.47</v>
      </c>
      <c r="AG1723" s="8">
        <f t="shared" si="348"/>
        <v>98383.95</v>
      </c>
    </row>
    <row r="1724" spans="1:33" x14ac:dyDescent="0.2">
      <c r="A1724" s="11">
        <f t="shared" si="349"/>
        <v>172200</v>
      </c>
      <c r="B1724" s="15">
        <f>inputs!$C$3-MAX(0,MIN((calculations!A1724-inputs!$B$8)*0.5,inputs!$C$3))+IF(AND(inputs!$B$23="YES",A1724&lt;=inputs!$B$25),inputs!$B$24,0)</f>
        <v>0</v>
      </c>
      <c r="C1724" s="15">
        <f>MAX(0,MIN(A1724-B1724,inputs!$C$4)*inputs!$B$3)</f>
        <v>7540.2000000000007</v>
      </c>
      <c r="D1724" s="16">
        <f>MAX(0,(MIN(A1724,inputs!$C$5)-(inputs!$C$4+B1724))*inputs!$B$4)</f>
        <v>34975.599999999999</v>
      </c>
      <c r="E1724" s="16">
        <f>MAX(0, (calculations!A1724-inputs!$C$5)*inputs!$B$5)</f>
        <v>21177</v>
      </c>
      <c r="F1724" s="19">
        <f>MAX(0,inputs!$B$13*(MIN(calculations!A1724,inputs!$C$14)-inputs!$C$13))+MAX(0,inputs!$B$14*(calculations!A1724-inputs!$C$14))</f>
        <v>7433.85</v>
      </c>
      <c r="G1724" s="22">
        <f>MAX(MIN((calculations!A1724-inputs!$B$21)/10000,100%),0) * inputs!$B$18</f>
        <v>2636.4</v>
      </c>
      <c r="H1724" s="22">
        <f>IF(AND(inputs!$B$35="YES", calculations!A1724&gt;=inputs!$B$36,calculations!A1724&lt;inputs!$B$37),inputs!$B$38*MIN(2,inputs!$B$17),0)</f>
        <v>0</v>
      </c>
      <c r="I1724" s="25">
        <f>MIN(inputs!$B$32,A1724)</f>
        <v>20000</v>
      </c>
      <c r="J1724" s="25">
        <f>inputs!$B$29*(1+inputs!$B$33)-MAX(0,inputs!$B$31*(I1724-inputs!$B$30))</f>
        <v>46486.999999999993</v>
      </c>
      <c r="K1724" s="26">
        <f t="shared" si="338"/>
        <v>20000</v>
      </c>
      <c r="L1724" s="25">
        <f>MAX(0,J1724*(1+inputs!$B$33)-MAX(0,inputs!$B$31*(K1724-inputs!$B$30)))</f>
        <v>47184.304999999986</v>
      </c>
      <c r="M1724" s="26">
        <f t="shared" si="339"/>
        <v>36911.111111111109</v>
      </c>
      <c r="N1724" s="25">
        <f>MAX(0,L1724*(1+inputs!$B$33)-MAX(0,inputs!$B$31*(M1724-inputs!$B$30)))</f>
        <v>46386.629574999977</v>
      </c>
      <c r="O1724" s="26">
        <f t="shared" si="340"/>
        <v>53822.222222222219</v>
      </c>
      <c r="P1724" s="25">
        <f>MAX(0,N1724*(1+inputs!$B$33)-MAX(0,inputs!$B$31*(O1724-inputs!$B$30)))</f>
        <v>44054.989018624969</v>
      </c>
      <c r="Q1724" s="26">
        <f t="shared" si="341"/>
        <v>70733.333333333343</v>
      </c>
      <c r="R1724" s="25">
        <f>MAX(0,P1724*(1+inputs!$B$33)-MAX(0,inputs!$B$31*(Q1724-inputs!$B$30)))</f>
        <v>40166.373853904333</v>
      </c>
      <c r="S1724" s="26">
        <f t="shared" si="342"/>
        <v>87644.444444444438</v>
      </c>
      <c r="T1724" s="25">
        <f>MAX(0,R1724*(1+inputs!$B$33)-MAX(0,inputs!$B$31*(S1724-inputs!$B$30)))</f>
        <v>34697.429461712891</v>
      </c>
      <c r="U1724" s="26">
        <f t="shared" si="343"/>
        <v>104555.55555555556</v>
      </c>
      <c r="V1724" s="25">
        <f>MAX(0,T1724*(1+inputs!$B$33)-MAX(0,inputs!$B$31*(U1724-inputs!$B$30)))</f>
        <v>27624.450903638579</v>
      </c>
      <c r="W1724" s="26">
        <f t="shared" si="344"/>
        <v>121466.66666666667</v>
      </c>
      <c r="X1724" s="25">
        <f>MAX(0,V1724*(1+inputs!$B$33)-MAX(0,inputs!$B$31*(W1724-inputs!$B$30)))</f>
        <v>18923.377667193156</v>
      </c>
      <c r="Y1724" s="26">
        <f t="shared" si="345"/>
        <v>138377.77777777778</v>
      </c>
      <c r="Z1724" s="25">
        <f>MAX(0,X1724*(1+inputs!$B$33)-MAX(0,inputs!$B$31*(Y1724-inputs!$B$30)))</f>
        <v>8569.7883322010512</v>
      </c>
      <c r="AA1724" s="25">
        <f>MAX(0,Y1724*(1+inputs!$B$33)-MAX(0,inputs!$B$31*(Z1724-inputs!$B$30)))</f>
        <v>140453.44444444444</v>
      </c>
      <c r="AB1724" s="26">
        <f t="shared" si="346"/>
        <v>172200</v>
      </c>
      <c r="AC1724" s="25">
        <f>MAX(0,AA1724*(1+inputs!$B$33)-MAX(0,inputs!$B$31*(AB1724-inputs!$B$30)))</f>
        <v>128878.8061111111</v>
      </c>
      <c r="AD1724" s="26">
        <f>IF(inputs!$B$27="YES",MAX(0,inputs!$B$31*(AB1724-inputs!$B$30)),0)</f>
        <v>0</v>
      </c>
      <c r="AE1724" s="3">
        <f t="shared" si="347"/>
        <v>73763.05</v>
      </c>
      <c r="AF1724" s="1">
        <f t="shared" si="350"/>
        <v>0.47</v>
      </c>
      <c r="AG1724" s="8">
        <f t="shared" si="348"/>
        <v>98436.95</v>
      </c>
    </row>
    <row r="1725" spans="1:33" x14ac:dyDescent="0.2">
      <c r="A1725" s="11">
        <f t="shared" si="349"/>
        <v>172300</v>
      </c>
      <c r="B1725" s="15">
        <f>inputs!$C$3-MAX(0,MIN((calculations!A1725-inputs!$B$8)*0.5,inputs!$C$3))+IF(AND(inputs!$B$23="YES",A1725&lt;=inputs!$B$25),inputs!$B$24,0)</f>
        <v>0</v>
      </c>
      <c r="C1725" s="15">
        <f>MAX(0,MIN(A1725-B1725,inputs!$C$4)*inputs!$B$3)</f>
        <v>7540.2000000000007</v>
      </c>
      <c r="D1725" s="16">
        <f>MAX(0,(MIN(A1725,inputs!$C$5)-(inputs!$C$4+B1725))*inputs!$B$4)</f>
        <v>34975.599999999999</v>
      </c>
      <c r="E1725" s="16">
        <f>MAX(0, (calculations!A1725-inputs!$C$5)*inputs!$B$5)</f>
        <v>21222</v>
      </c>
      <c r="F1725" s="19">
        <f>MAX(0,inputs!$B$13*(MIN(calculations!A1725,inputs!$C$14)-inputs!$C$13))+MAX(0,inputs!$B$14*(calculations!A1725-inputs!$C$14))</f>
        <v>7435.85</v>
      </c>
      <c r="G1725" s="22">
        <f>MAX(MIN((calculations!A1725-inputs!$B$21)/10000,100%),0) * inputs!$B$18</f>
        <v>2636.4</v>
      </c>
      <c r="H1725" s="22">
        <f>IF(AND(inputs!$B$35="YES", calculations!A1725&gt;=inputs!$B$36,calculations!A1725&lt;inputs!$B$37),inputs!$B$38*MIN(2,inputs!$B$17),0)</f>
        <v>0</v>
      </c>
      <c r="I1725" s="25">
        <f>MIN(inputs!$B$32,A1725)</f>
        <v>20000</v>
      </c>
      <c r="J1725" s="25">
        <f>inputs!$B$29*(1+inputs!$B$33)-MAX(0,inputs!$B$31*(I1725-inputs!$B$30))</f>
        <v>46486.999999999993</v>
      </c>
      <c r="K1725" s="26">
        <f t="shared" si="338"/>
        <v>20000</v>
      </c>
      <c r="L1725" s="25">
        <f>MAX(0,J1725*(1+inputs!$B$33)-MAX(0,inputs!$B$31*(K1725-inputs!$B$30)))</f>
        <v>47184.304999999986</v>
      </c>
      <c r="M1725" s="26">
        <f t="shared" si="339"/>
        <v>36922.222222222219</v>
      </c>
      <c r="N1725" s="25">
        <f>MAX(0,L1725*(1+inputs!$B$33)-MAX(0,inputs!$B$31*(M1725-inputs!$B$30)))</f>
        <v>46385.629574999977</v>
      </c>
      <c r="O1725" s="26">
        <f t="shared" si="340"/>
        <v>53844.444444444445</v>
      </c>
      <c r="P1725" s="25">
        <f>MAX(0,N1725*(1+inputs!$B$33)-MAX(0,inputs!$B$31*(O1725-inputs!$B$30)))</f>
        <v>44051.974018624969</v>
      </c>
      <c r="Q1725" s="26">
        <f t="shared" si="341"/>
        <v>70766.666666666657</v>
      </c>
      <c r="R1725" s="25">
        <f>MAX(0,P1725*(1+inputs!$B$33)-MAX(0,inputs!$B$31*(Q1725-inputs!$B$30)))</f>
        <v>40160.313628904347</v>
      </c>
      <c r="S1725" s="26">
        <f t="shared" si="342"/>
        <v>87688.888888888891</v>
      </c>
      <c r="T1725" s="25">
        <f>MAX(0,R1725*(1+inputs!$B$33)-MAX(0,inputs!$B$31*(S1725-inputs!$B$30)))</f>
        <v>34687.278333337905</v>
      </c>
      <c r="U1725" s="26">
        <f t="shared" si="343"/>
        <v>104611.11111111111</v>
      </c>
      <c r="V1725" s="25">
        <f>MAX(0,T1725*(1+inputs!$B$33)-MAX(0,inputs!$B$31*(U1725-inputs!$B$30)))</f>
        <v>27609.147508337974</v>
      </c>
      <c r="W1725" s="26">
        <f t="shared" si="344"/>
        <v>121533.33333333333</v>
      </c>
      <c r="X1725" s="25">
        <f>MAX(0,V1725*(1+inputs!$B$33)-MAX(0,inputs!$B$31*(W1725-inputs!$B$30)))</f>
        <v>18901.844720963043</v>
      </c>
      <c r="Y1725" s="26">
        <f t="shared" si="345"/>
        <v>138455.55555555556</v>
      </c>
      <c r="Z1725" s="25">
        <f>MAX(0,X1725*(1+inputs!$B$33)-MAX(0,inputs!$B$31*(Y1725-inputs!$B$30)))</f>
        <v>8540.9323917774873</v>
      </c>
      <c r="AA1725" s="25">
        <f>MAX(0,Y1725*(1+inputs!$B$33)-MAX(0,inputs!$B$31*(Z1725-inputs!$B$30)))</f>
        <v>140532.38888888888</v>
      </c>
      <c r="AB1725" s="26">
        <f t="shared" si="346"/>
        <v>172300</v>
      </c>
      <c r="AC1725" s="25">
        <f>MAX(0,AA1725*(1+inputs!$B$33)-MAX(0,inputs!$B$31*(AB1725-inputs!$B$30)))</f>
        <v>128949.93472222218</v>
      </c>
      <c r="AD1725" s="26">
        <f>IF(inputs!$B$27="YES",MAX(0,inputs!$B$31*(AB1725-inputs!$B$30)),0)</f>
        <v>0</v>
      </c>
      <c r="AE1725" s="3">
        <f t="shared" si="347"/>
        <v>73810.05</v>
      </c>
      <c r="AF1725" s="1">
        <f t="shared" si="350"/>
        <v>0.47</v>
      </c>
      <c r="AG1725" s="8">
        <f t="shared" si="348"/>
        <v>98489.95</v>
      </c>
    </row>
    <row r="1726" spans="1:33" x14ac:dyDescent="0.2">
      <c r="A1726" s="11">
        <f t="shared" si="349"/>
        <v>172400</v>
      </c>
      <c r="B1726" s="15">
        <f>inputs!$C$3-MAX(0,MIN((calculations!A1726-inputs!$B$8)*0.5,inputs!$C$3))+IF(AND(inputs!$B$23="YES",A1726&lt;=inputs!$B$25),inputs!$B$24,0)</f>
        <v>0</v>
      </c>
      <c r="C1726" s="15">
        <f>MAX(0,MIN(A1726-B1726,inputs!$C$4)*inputs!$B$3)</f>
        <v>7540.2000000000007</v>
      </c>
      <c r="D1726" s="16">
        <f>MAX(0,(MIN(A1726,inputs!$C$5)-(inputs!$C$4+B1726))*inputs!$B$4)</f>
        <v>34975.599999999999</v>
      </c>
      <c r="E1726" s="16">
        <f>MAX(0, (calculations!A1726-inputs!$C$5)*inputs!$B$5)</f>
        <v>21267</v>
      </c>
      <c r="F1726" s="19">
        <f>MAX(0,inputs!$B$13*(MIN(calculations!A1726,inputs!$C$14)-inputs!$C$13))+MAX(0,inputs!$B$14*(calculations!A1726-inputs!$C$14))</f>
        <v>7437.85</v>
      </c>
      <c r="G1726" s="22">
        <f>MAX(MIN((calculations!A1726-inputs!$B$21)/10000,100%),0) * inputs!$B$18</f>
        <v>2636.4</v>
      </c>
      <c r="H1726" s="22">
        <f>IF(AND(inputs!$B$35="YES", calculations!A1726&gt;=inputs!$B$36,calculations!A1726&lt;inputs!$B$37),inputs!$B$38*MIN(2,inputs!$B$17),0)</f>
        <v>0</v>
      </c>
      <c r="I1726" s="25">
        <f>MIN(inputs!$B$32,A1726)</f>
        <v>20000</v>
      </c>
      <c r="J1726" s="25">
        <f>inputs!$B$29*(1+inputs!$B$33)-MAX(0,inputs!$B$31*(I1726-inputs!$B$30))</f>
        <v>46486.999999999993</v>
      </c>
      <c r="K1726" s="26">
        <f t="shared" si="338"/>
        <v>20000</v>
      </c>
      <c r="L1726" s="25">
        <f>MAX(0,J1726*(1+inputs!$B$33)-MAX(0,inputs!$B$31*(K1726-inputs!$B$30)))</f>
        <v>47184.304999999986</v>
      </c>
      <c r="M1726" s="26">
        <f t="shared" si="339"/>
        <v>36933.333333333328</v>
      </c>
      <c r="N1726" s="25">
        <f>MAX(0,L1726*(1+inputs!$B$33)-MAX(0,inputs!$B$31*(M1726-inputs!$B$30)))</f>
        <v>46384.629574999977</v>
      </c>
      <c r="O1726" s="26">
        <f t="shared" si="340"/>
        <v>53866.666666666664</v>
      </c>
      <c r="P1726" s="25">
        <f>MAX(0,N1726*(1+inputs!$B$33)-MAX(0,inputs!$B$31*(O1726-inputs!$B$30)))</f>
        <v>44048.95901862497</v>
      </c>
      <c r="Q1726" s="26">
        <f t="shared" si="341"/>
        <v>70800</v>
      </c>
      <c r="R1726" s="25">
        <f>MAX(0,P1726*(1+inputs!$B$33)-MAX(0,inputs!$B$31*(Q1726-inputs!$B$30)))</f>
        <v>40154.253403904338</v>
      </c>
      <c r="S1726" s="26">
        <f t="shared" si="342"/>
        <v>87733.333333333328</v>
      </c>
      <c r="T1726" s="25">
        <f>MAX(0,R1726*(1+inputs!$B$33)-MAX(0,inputs!$B$31*(S1726-inputs!$B$30)))</f>
        <v>34677.127204962897</v>
      </c>
      <c r="U1726" s="26">
        <f t="shared" si="343"/>
        <v>104666.66666666667</v>
      </c>
      <c r="V1726" s="25">
        <f>MAX(0,T1726*(1+inputs!$B$33)-MAX(0,inputs!$B$31*(U1726-inputs!$B$30)))</f>
        <v>27593.844113037332</v>
      </c>
      <c r="W1726" s="26">
        <f t="shared" si="344"/>
        <v>121600</v>
      </c>
      <c r="X1726" s="25">
        <f>MAX(0,V1726*(1+inputs!$B$33)-MAX(0,inputs!$B$31*(W1726-inputs!$B$30)))</f>
        <v>18880.311774732887</v>
      </c>
      <c r="Y1726" s="26">
        <f t="shared" si="345"/>
        <v>138533.33333333331</v>
      </c>
      <c r="Z1726" s="25">
        <f>MAX(0,X1726*(1+inputs!$B$33)-MAX(0,inputs!$B$31*(Y1726-inputs!$B$30)))</f>
        <v>8512.0764513538816</v>
      </c>
      <c r="AA1726" s="25">
        <f>MAX(0,Y1726*(1+inputs!$B$33)-MAX(0,inputs!$B$31*(Z1726-inputs!$B$30)))</f>
        <v>140611.33333333331</v>
      </c>
      <c r="AB1726" s="26">
        <f t="shared" si="346"/>
        <v>172400</v>
      </c>
      <c r="AC1726" s="25">
        <f>MAX(0,AA1726*(1+inputs!$B$33)-MAX(0,inputs!$B$31*(AB1726-inputs!$B$30)))</f>
        <v>129021.0633333333</v>
      </c>
      <c r="AD1726" s="26">
        <f>IF(inputs!$B$27="YES",MAX(0,inputs!$B$31*(AB1726-inputs!$B$30)),0)</f>
        <v>0</v>
      </c>
      <c r="AE1726" s="3">
        <f t="shared" si="347"/>
        <v>73857.05</v>
      </c>
      <c r="AF1726" s="1">
        <f t="shared" si="350"/>
        <v>0.47</v>
      </c>
      <c r="AG1726" s="8">
        <f t="shared" si="348"/>
        <v>98542.95</v>
      </c>
    </row>
    <row r="1727" spans="1:33" x14ac:dyDescent="0.2">
      <c r="A1727" s="11">
        <f t="shared" si="349"/>
        <v>172500</v>
      </c>
      <c r="B1727" s="15">
        <f>inputs!$C$3-MAX(0,MIN((calculations!A1727-inputs!$B$8)*0.5,inputs!$C$3))+IF(AND(inputs!$B$23="YES",A1727&lt;=inputs!$B$25),inputs!$B$24,0)</f>
        <v>0</v>
      </c>
      <c r="C1727" s="15">
        <f>MAX(0,MIN(A1727-B1727,inputs!$C$4)*inputs!$B$3)</f>
        <v>7540.2000000000007</v>
      </c>
      <c r="D1727" s="16">
        <f>MAX(0,(MIN(A1727,inputs!$C$5)-(inputs!$C$4+B1727))*inputs!$B$4)</f>
        <v>34975.599999999999</v>
      </c>
      <c r="E1727" s="16">
        <f>MAX(0, (calculations!A1727-inputs!$C$5)*inputs!$B$5)</f>
        <v>21312</v>
      </c>
      <c r="F1727" s="19">
        <f>MAX(0,inputs!$B$13*(MIN(calculations!A1727,inputs!$C$14)-inputs!$C$13))+MAX(0,inputs!$B$14*(calculations!A1727-inputs!$C$14))</f>
        <v>7439.85</v>
      </c>
      <c r="G1727" s="22">
        <f>MAX(MIN((calculations!A1727-inputs!$B$21)/10000,100%),0) * inputs!$B$18</f>
        <v>2636.4</v>
      </c>
      <c r="H1727" s="22">
        <f>IF(AND(inputs!$B$35="YES", calculations!A1727&gt;=inputs!$B$36,calculations!A1727&lt;inputs!$B$37),inputs!$B$38*MIN(2,inputs!$B$17),0)</f>
        <v>0</v>
      </c>
      <c r="I1727" s="25">
        <f>MIN(inputs!$B$32,A1727)</f>
        <v>20000</v>
      </c>
      <c r="J1727" s="25">
        <f>inputs!$B$29*(1+inputs!$B$33)-MAX(0,inputs!$B$31*(I1727-inputs!$B$30))</f>
        <v>46486.999999999993</v>
      </c>
      <c r="K1727" s="26">
        <f t="shared" si="338"/>
        <v>20000</v>
      </c>
      <c r="L1727" s="25">
        <f>MAX(0,J1727*(1+inputs!$B$33)-MAX(0,inputs!$B$31*(K1727-inputs!$B$30)))</f>
        <v>47184.304999999986</v>
      </c>
      <c r="M1727" s="26">
        <f t="shared" si="339"/>
        <v>36944.444444444445</v>
      </c>
      <c r="N1727" s="25">
        <f>MAX(0,L1727*(1+inputs!$B$33)-MAX(0,inputs!$B$31*(M1727-inputs!$B$30)))</f>
        <v>46383.629574999977</v>
      </c>
      <c r="O1727" s="26">
        <f t="shared" si="340"/>
        <v>53888.888888888891</v>
      </c>
      <c r="P1727" s="25">
        <f>MAX(0,N1727*(1+inputs!$B$33)-MAX(0,inputs!$B$31*(O1727-inputs!$B$30)))</f>
        <v>44045.94401862497</v>
      </c>
      <c r="Q1727" s="26">
        <f t="shared" si="341"/>
        <v>70833.333333333343</v>
      </c>
      <c r="R1727" s="25">
        <f>MAX(0,P1727*(1+inputs!$B$33)-MAX(0,inputs!$B$31*(Q1727-inputs!$B$30)))</f>
        <v>40148.193178904337</v>
      </c>
      <c r="S1727" s="26">
        <f t="shared" si="342"/>
        <v>87777.777777777781</v>
      </c>
      <c r="T1727" s="25">
        <f>MAX(0,R1727*(1+inputs!$B$33)-MAX(0,inputs!$B$31*(S1727-inputs!$B$30)))</f>
        <v>34666.976076587896</v>
      </c>
      <c r="U1727" s="26">
        <f t="shared" si="343"/>
        <v>104722.22222222222</v>
      </c>
      <c r="V1727" s="25">
        <f>MAX(0,T1727*(1+inputs!$B$33)-MAX(0,inputs!$B$31*(U1727-inputs!$B$30)))</f>
        <v>27578.540717736712</v>
      </c>
      <c r="W1727" s="26">
        <f t="shared" si="344"/>
        <v>121666.66666666667</v>
      </c>
      <c r="X1727" s="25">
        <f>MAX(0,V1727*(1+inputs!$B$33)-MAX(0,inputs!$B$31*(W1727-inputs!$B$30)))</f>
        <v>18858.778828502756</v>
      </c>
      <c r="Y1727" s="26">
        <f t="shared" si="345"/>
        <v>138611.11111111112</v>
      </c>
      <c r="Z1727" s="25">
        <f>MAX(0,X1727*(1+inputs!$B$33)-MAX(0,inputs!$B$31*(Y1727-inputs!$B$30)))</f>
        <v>8483.220510930294</v>
      </c>
      <c r="AA1727" s="25">
        <f>MAX(0,Y1727*(1+inputs!$B$33)-MAX(0,inputs!$B$31*(Z1727-inputs!$B$30)))</f>
        <v>140690.27777777778</v>
      </c>
      <c r="AB1727" s="26">
        <f t="shared" si="346"/>
        <v>172500</v>
      </c>
      <c r="AC1727" s="25">
        <f>MAX(0,AA1727*(1+inputs!$B$33)-MAX(0,inputs!$B$31*(AB1727-inputs!$B$30)))</f>
        <v>129092.19194444444</v>
      </c>
      <c r="AD1727" s="26">
        <f>IF(inputs!$B$27="YES",MAX(0,inputs!$B$31*(AB1727-inputs!$B$30)),0)</f>
        <v>0</v>
      </c>
      <c r="AE1727" s="3">
        <f t="shared" si="347"/>
        <v>73904.05</v>
      </c>
      <c r="AF1727" s="1">
        <f t="shared" si="350"/>
        <v>0.47</v>
      </c>
      <c r="AG1727" s="8">
        <f t="shared" si="348"/>
        <v>98595.95</v>
      </c>
    </row>
    <row r="1728" spans="1:33" x14ac:dyDescent="0.2">
      <c r="A1728" s="11">
        <f t="shared" si="349"/>
        <v>172600</v>
      </c>
      <c r="B1728" s="15">
        <f>inputs!$C$3-MAX(0,MIN((calculations!A1728-inputs!$B$8)*0.5,inputs!$C$3))+IF(AND(inputs!$B$23="YES",A1728&lt;=inputs!$B$25),inputs!$B$24,0)</f>
        <v>0</v>
      </c>
      <c r="C1728" s="15">
        <f>MAX(0,MIN(A1728-B1728,inputs!$C$4)*inputs!$B$3)</f>
        <v>7540.2000000000007</v>
      </c>
      <c r="D1728" s="16">
        <f>MAX(0,(MIN(A1728,inputs!$C$5)-(inputs!$C$4+B1728))*inputs!$B$4)</f>
        <v>34975.599999999999</v>
      </c>
      <c r="E1728" s="16">
        <f>MAX(0, (calculations!A1728-inputs!$C$5)*inputs!$B$5)</f>
        <v>21357</v>
      </c>
      <c r="F1728" s="19">
        <f>MAX(0,inputs!$B$13*(MIN(calculations!A1728,inputs!$C$14)-inputs!$C$13))+MAX(0,inputs!$B$14*(calculations!A1728-inputs!$C$14))</f>
        <v>7441.85</v>
      </c>
      <c r="G1728" s="22">
        <f>MAX(MIN((calculations!A1728-inputs!$B$21)/10000,100%),0) * inputs!$B$18</f>
        <v>2636.4</v>
      </c>
      <c r="H1728" s="22">
        <f>IF(AND(inputs!$B$35="YES", calculations!A1728&gt;=inputs!$B$36,calculations!A1728&lt;inputs!$B$37),inputs!$B$38*MIN(2,inputs!$B$17),0)</f>
        <v>0</v>
      </c>
      <c r="I1728" s="25">
        <f>MIN(inputs!$B$32,A1728)</f>
        <v>20000</v>
      </c>
      <c r="J1728" s="25">
        <f>inputs!$B$29*(1+inputs!$B$33)-MAX(0,inputs!$B$31*(I1728-inputs!$B$30))</f>
        <v>46486.999999999993</v>
      </c>
      <c r="K1728" s="26">
        <f t="shared" si="338"/>
        <v>20000</v>
      </c>
      <c r="L1728" s="25">
        <f>MAX(0,J1728*(1+inputs!$B$33)-MAX(0,inputs!$B$31*(K1728-inputs!$B$30)))</f>
        <v>47184.304999999986</v>
      </c>
      <c r="M1728" s="26">
        <f t="shared" si="339"/>
        <v>36955.555555555555</v>
      </c>
      <c r="N1728" s="25">
        <f>MAX(0,L1728*(1+inputs!$B$33)-MAX(0,inputs!$B$31*(M1728-inputs!$B$30)))</f>
        <v>46382.629574999977</v>
      </c>
      <c r="O1728" s="26">
        <f t="shared" si="340"/>
        <v>53911.111111111109</v>
      </c>
      <c r="P1728" s="25">
        <f>MAX(0,N1728*(1+inputs!$B$33)-MAX(0,inputs!$B$31*(O1728-inputs!$B$30)))</f>
        <v>44042.929018624971</v>
      </c>
      <c r="Q1728" s="26">
        <f t="shared" si="341"/>
        <v>70866.666666666657</v>
      </c>
      <c r="R1728" s="25">
        <f>MAX(0,P1728*(1+inputs!$B$33)-MAX(0,inputs!$B$31*(Q1728-inputs!$B$30)))</f>
        <v>40142.132953904336</v>
      </c>
      <c r="S1728" s="26">
        <f t="shared" si="342"/>
        <v>87822.222222222219</v>
      </c>
      <c r="T1728" s="25">
        <f>MAX(0,R1728*(1+inputs!$B$33)-MAX(0,inputs!$B$31*(S1728-inputs!$B$30)))</f>
        <v>34656.824948212896</v>
      </c>
      <c r="U1728" s="26">
        <f t="shared" si="343"/>
        <v>104777.77777777778</v>
      </c>
      <c r="V1728" s="25">
        <f>MAX(0,T1728*(1+inputs!$B$33)-MAX(0,inputs!$B$31*(U1728-inputs!$B$30)))</f>
        <v>27563.237322436089</v>
      </c>
      <c r="W1728" s="26">
        <f t="shared" si="344"/>
        <v>121733.33333333333</v>
      </c>
      <c r="X1728" s="25">
        <f>MAX(0,V1728*(1+inputs!$B$33)-MAX(0,inputs!$B$31*(W1728-inputs!$B$30)))</f>
        <v>18837.245882272629</v>
      </c>
      <c r="Y1728" s="26">
        <f t="shared" si="345"/>
        <v>138688.88888888888</v>
      </c>
      <c r="Z1728" s="25">
        <f>MAX(0,X1728*(1+inputs!$B$33)-MAX(0,inputs!$B$31*(Y1728-inputs!$B$30)))</f>
        <v>8454.3645705067174</v>
      </c>
      <c r="AA1728" s="25">
        <f>MAX(0,Y1728*(1+inputs!$B$33)-MAX(0,inputs!$B$31*(Z1728-inputs!$B$30)))</f>
        <v>140769.22222222219</v>
      </c>
      <c r="AB1728" s="26">
        <f t="shared" si="346"/>
        <v>172600</v>
      </c>
      <c r="AC1728" s="25">
        <f>MAX(0,AA1728*(1+inputs!$B$33)-MAX(0,inputs!$B$31*(AB1728-inputs!$B$30)))</f>
        <v>129163.32055555552</v>
      </c>
      <c r="AD1728" s="26">
        <f>IF(inputs!$B$27="YES",MAX(0,inputs!$B$31*(AB1728-inputs!$B$30)),0)</f>
        <v>0</v>
      </c>
      <c r="AE1728" s="3">
        <f t="shared" si="347"/>
        <v>73951.05</v>
      </c>
      <c r="AF1728" s="1">
        <f t="shared" si="350"/>
        <v>0.47</v>
      </c>
      <c r="AG1728" s="8">
        <f t="shared" si="348"/>
        <v>98648.95</v>
      </c>
    </row>
    <row r="1729" spans="1:33" x14ac:dyDescent="0.2">
      <c r="A1729" s="11">
        <f t="shared" si="349"/>
        <v>172700</v>
      </c>
      <c r="B1729" s="15">
        <f>inputs!$C$3-MAX(0,MIN((calculations!A1729-inputs!$B$8)*0.5,inputs!$C$3))+IF(AND(inputs!$B$23="YES",A1729&lt;=inputs!$B$25),inputs!$B$24,0)</f>
        <v>0</v>
      </c>
      <c r="C1729" s="15">
        <f>MAX(0,MIN(A1729-B1729,inputs!$C$4)*inputs!$B$3)</f>
        <v>7540.2000000000007</v>
      </c>
      <c r="D1729" s="16">
        <f>MAX(0,(MIN(A1729,inputs!$C$5)-(inputs!$C$4+B1729))*inputs!$B$4)</f>
        <v>34975.599999999999</v>
      </c>
      <c r="E1729" s="16">
        <f>MAX(0, (calculations!A1729-inputs!$C$5)*inputs!$B$5)</f>
        <v>21402</v>
      </c>
      <c r="F1729" s="19">
        <f>MAX(0,inputs!$B$13*(MIN(calculations!A1729,inputs!$C$14)-inputs!$C$13))+MAX(0,inputs!$B$14*(calculations!A1729-inputs!$C$14))</f>
        <v>7443.85</v>
      </c>
      <c r="G1729" s="22">
        <f>MAX(MIN((calculations!A1729-inputs!$B$21)/10000,100%),0) * inputs!$B$18</f>
        <v>2636.4</v>
      </c>
      <c r="H1729" s="22">
        <f>IF(AND(inputs!$B$35="YES", calculations!A1729&gt;=inputs!$B$36,calculations!A1729&lt;inputs!$B$37),inputs!$B$38*MIN(2,inputs!$B$17),0)</f>
        <v>0</v>
      </c>
      <c r="I1729" s="25">
        <f>MIN(inputs!$B$32,A1729)</f>
        <v>20000</v>
      </c>
      <c r="J1729" s="25">
        <f>inputs!$B$29*(1+inputs!$B$33)-MAX(0,inputs!$B$31*(I1729-inputs!$B$30))</f>
        <v>46486.999999999993</v>
      </c>
      <c r="K1729" s="26">
        <f t="shared" si="338"/>
        <v>20000</v>
      </c>
      <c r="L1729" s="25">
        <f>MAX(0,J1729*(1+inputs!$B$33)-MAX(0,inputs!$B$31*(K1729-inputs!$B$30)))</f>
        <v>47184.304999999986</v>
      </c>
      <c r="M1729" s="26">
        <f t="shared" si="339"/>
        <v>36966.666666666672</v>
      </c>
      <c r="N1729" s="25">
        <f>MAX(0,L1729*(1+inputs!$B$33)-MAX(0,inputs!$B$31*(M1729-inputs!$B$30)))</f>
        <v>46381.629574999977</v>
      </c>
      <c r="O1729" s="26">
        <f t="shared" si="340"/>
        <v>53933.333333333336</v>
      </c>
      <c r="P1729" s="25">
        <f>MAX(0,N1729*(1+inputs!$B$33)-MAX(0,inputs!$B$31*(O1729-inputs!$B$30)))</f>
        <v>44039.914018624972</v>
      </c>
      <c r="Q1729" s="26">
        <f t="shared" si="341"/>
        <v>70900</v>
      </c>
      <c r="R1729" s="25">
        <f>MAX(0,P1729*(1+inputs!$B$33)-MAX(0,inputs!$B$31*(Q1729-inputs!$B$30)))</f>
        <v>40136.072728904343</v>
      </c>
      <c r="S1729" s="26">
        <f t="shared" si="342"/>
        <v>87866.666666666672</v>
      </c>
      <c r="T1729" s="25">
        <f>MAX(0,R1729*(1+inputs!$B$33)-MAX(0,inputs!$B$31*(S1729-inputs!$B$30)))</f>
        <v>34646.673819837903</v>
      </c>
      <c r="U1729" s="26">
        <f t="shared" si="343"/>
        <v>104833.33333333333</v>
      </c>
      <c r="V1729" s="25">
        <f>MAX(0,T1729*(1+inputs!$B$33)-MAX(0,inputs!$B$31*(U1729-inputs!$B$30)))</f>
        <v>27547.933927135466</v>
      </c>
      <c r="W1729" s="26">
        <f t="shared" si="344"/>
        <v>121800</v>
      </c>
      <c r="X1729" s="25">
        <f>MAX(0,V1729*(1+inputs!$B$33)-MAX(0,inputs!$B$31*(W1729-inputs!$B$30)))</f>
        <v>18815.712936042495</v>
      </c>
      <c r="Y1729" s="26">
        <f t="shared" si="345"/>
        <v>138766.66666666669</v>
      </c>
      <c r="Z1729" s="25">
        <f>MAX(0,X1729*(1+inputs!$B$33)-MAX(0,inputs!$B$31*(Y1729-inputs!$B$30)))</f>
        <v>8425.5086300831299</v>
      </c>
      <c r="AA1729" s="25">
        <f>MAX(0,Y1729*(1+inputs!$B$33)-MAX(0,inputs!$B$31*(Z1729-inputs!$B$30)))</f>
        <v>140848.16666666669</v>
      </c>
      <c r="AB1729" s="26">
        <f t="shared" si="346"/>
        <v>172700</v>
      </c>
      <c r="AC1729" s="25">
        <f>MAX(0,AA1729*(1+inputs!$B$33)-MAX(0,inputs!$B$31*(AB1729-inputs!$B$30)))</f>
        <v>129234.44916666666</v>
      </c>
      <c r="AD1729" s="26">
        <f>IF(inputs!$B$27="YES",MAX(0,inputs!$B$31*(AB1729-inputs!$B$30)),0)</f>
        <v>0</v>
      </c>
      <c r="AE1729" s="3">
        <f t="shared" si="347"/>
        <v>73998.05</v>
      </c>
      <c r="AF1729" s="1">
        <f t="shared" si="350"/>
        <v>0.47</v>
      </c>
      <c r="AG1729" s="8">
        <f t="shared" si="348"/>
        <v>98701.95</v>
      </c>
    </row>
    <row r="1730" spans="1:33" x14ac:dyDescent="0.2">
      <c r="A1730" s="11">
        <f t="shared" si="349"/>
        <v>172800</v>
      </c>
      <c r="B1730" s="15">
        <f>inputs!$C$3-MAX(0,MIN((calculations!A1730-inputs!$B$8)*0.5,inputs!$C$3))+IF(AND(inputs!$B$23="YES",A1730&lt;=inputs!$B$25),inputs!$B$24,0)</f>
        <v>0</v>
      </c>
      <c r="C1730" s="15">
        <f>MAX(0,MIN(A1730-B1730,inputs!$C$4)*inputs!$B$3)</f>
        <v>7540.2000000000007</v>
      </c>
      <c r="D1730" s="16">
        <f>MAX(0,(MIN(A1730,inputs!$C$5)-(inputs!$C$4+B1730))*inputs!$B$4)</f>
        <v>34975.599999999999</v>
      </c>
      <c r="E1730" s="16">
        <f>MAX(0, (calculations!A1730-inputs!$C$5)*inputs!$B$5)</f>
        <v>21447</v>
      </c>
      <c r="F1730" s="19">
        <f>MAX(0,inputs!$B$13*(MIN(calculations!A1730,inputs!$C$14)-inputs!$C$13))+MAX(0,inputs!$B$14*(calculations!A1730-inputs!$C$14))</f>
        <v>7445.85</v>
      </c>
      <c r="G1730" s="22">
        <f>MAX(MIN((calculations!A1730-inputs!$B$21)/10000,100%),0) * inputs!$B$18</f>
        <v>2636.4</v>
      </c>
      <c r="H1730" s="22">
        <f>IF(AND(inputs!$B$35="YES", calculations!A1730&gt;=inputs!$B$36,calculations!A1730&lt;inputs!$B$37),inputs!$B$38*MIN(2,inputs!$B$17),0)</f>
        <v>0</v>
      </c>
      <c r="I1730" s="25">
        <f>MIN(inputs!$B$32,A1730)</f>
        <v>20000</v>
      </c>
      <c r="J1730" s="25">
        <f>inputs!$B$29*(1+inputs!$B$33)-MAX(0,inputs!$B$31*(I1730-inputs!$B$30))</f>
        <v>46486.999999999993</v>
      </c>
      <c r="K1730" s="26">
        <f t="shared" ref="K1730:K1793" si="351">$I1730+(INT(COLUMN(K$1)/2) - 5) * ($A1730-$I1730)/9</f>
        <v>20000</v>
      </c>
      <c r="L1730" s="25">
        <f>MAX(0,J1730*(1+inputs!$B$33)-MAX(0,inputs!$B$31*(K1730-inputs!$B$30)))</f>
        <v>47184.304999999986</v>
      </c>
      <c r="M1730" s="26">
        <f t="shared" ref="M1730:M1793" si="352">$I1730+(INT(COLUMN(M$1)/2) - 5) * ($A1730-$I1730)/9</f>
        <v>36977.777777777781</v>
      </c>
      <c r="N1730" s="25">
        <f>MAX(0,L1730*(1+inputs!$B$33)-MAX(0,inputs!$B$31*(M1730-inputs!$B$30)))</f>
        <v>46380.629574999977</v>
      </c>
      <c r="O1730" s="26">
        <f t="shared" ref="O1730:O1793" si="353">$I1730+(INT(COLUMN(O$1)/2) - 5) * ($A1730-$I1730)/9</f>
        <v>53955.555555555555</v>
      </c>
      <c r="P1730" s="25">
        <f>MAX(0,N1730*(1+inputs!$B$33)-MAX(0,inputs!$B$31*(O1730-inputs!$B$30)))</f>
        <v>44036.899018624972</v>
      </c>
      <c r="Q1730" s="26">
        <f t="shared" ref="Q1730:Q1793" si="354">$I1730+(INT(COLUMN(Q$1)/2) - 5) * ($A1730-$I1730)/9</f>
        <v>70933.333333333343</v>
      </c>
      <c r="R1730" s="25">
        <f>MAX(0,P1730*(1+inputs!$B$33)-MAX(0,inputs!$B$31*(Q1730-inputs!$B$30)))</f>
        <v>40130.012503904341</v>
      </c>
      <c r="S1730" s="26">
        <f t="shared" ref="S1730:S1793" si="355">$I1730+(INT(COLUMN(S$1)/2) - 5) * ($A1730-$I1730)/9</f>
        <v>87911.111111111109</v>
      </c>
      <c r="T1730" s="25">
        <f>MAX(0,R1730*(1+inputs!$B$33)-MAX(0,inputs!$B$31*(S1730-inputs!$B$30)))</f>
        <v>34636.522691462902</v>
      </c>
      <c r="U1730" s="26">
        <f t="shared" ref="U1730:U1793" si="356">$I1730+(INT(COLUMN(U$1)/2) - 5) * ($A1730-$I1730)/9</f>
        <v>104888.88888888889</v>
      </c>
      <c r="V1730" s="25">
        <f>MAX(0,T1730*(1+inputs!$B$33)-MAX(0,inputs!$B$31*(U1730-inputs!$B$30)))</f>
        <v>27532.630531834842</v>
      </c>
      <c r="W1730" s="26">
        <f t="shared" ref="W1730:W1793" si="357">$I1730+(INT(COLUMN(W$1)/2) - 5) * ($A1730-$I1730)/9</f>
        <v>121866.66666666667</v>
      </c>
      <c r="X1730" s="25">
        <f>MAX(0,V1730*(1+inputs!$B$33)-MAX(0,inputs!$B$31*(W1730-inputs!$B$30)))</f>
        <v>18794.179989812365</v>
      </c>
      <c r="Y1730" s="26">
        <f t="shared" ref="Y1730:Y1793" si="358">$I1730+(INT(COLUMN(Y$1)/2) - 5) * ($A1730-$I1730)/9</f>
        <v>138844.44444444444</v>
      </c>
      <c r="Z1730" s="25">
        <f>MAX(0,X1730*(1+inputs!$B$33)-MAX(0,inputs!$B$31*(Y1730-inputs!$B$30)))</f>
        <v>8396.6526896595497</v>
      </c>
      <c r="AA1730" s="25">
        <f>MAX(0,Y1730*(1+inputs!$B$33)-MAX(0,inputs!$B$31*(Z1730-inputs!$B$30)))</f>
        <v>140927.11111111109</v>
      </c>
      <c r="AB1730" s="26">
        <f t="shared" ref="AB1730:AB1793" si="359">$I1730+(INT(COLUMN(AB$1)/2) - 5) * ($A1730-$I1730)/9</f>
        <v>172800</v>
      </c>
      <c r="AC1730" s="25">
        <f>MAX(0,AA1730*(1+inputs!$B$33)-MAX(0,inputs!$B$31*(AB1730-inputs!$B$30)))</f>
        <v>129305.57777777774</v>
      </c>
      <c r="AD1730" s="26">
        <f>IF(inputs!$B$27="YES",MAX(0,inputs!$B$31*(AB1730-inputs!$B$30)),0)</f>
        <v>0</v>
      </c>
      <c r="AE1730" s="3">
        <f t="shared" ref="AE1730:AE1793" si="360">SUM(C1730:G1730)+AD1730-H1730</f>
        <v>74045.05</v>
      </c>
      <c r="AF1730" s="1">
        <f t="shared" si="350"/>
        <v>0.47</v>
      </c>
      <c r="AG1730" s="8">
        <f t="shared" ref="AG1730:AG1793" si="361">A1730-AE1730</f>
        <v>98754.95</v>
      </c>
    </row>
    <row r="1731" spans="1:33" x14ac:dyDescent="0.2">
      <c r="A1731" s="11">
        <f t="shared" ref="A1731:A1794" si="362">(ROW(A1731)-2)*100</f>
        <v>172900</v>
      </c>
      <c r="B1731" s="15">
        <f>inputs!$C$3-MAX(0,MIN((calculations!A1731-inputs!$B$8)*0.5,inputs!$C$3))+IF(AND(inputs!$B$23="YES",A1731&lt;=inputs!$B$25),inputs!$B$24,0)</f>
        <v>0</v>
      </c>
      <c r="C1731" s="15">
        <f>MAX(0,MIN(A1731-B1731,inputs!$C$4)*inputs!$B$3)</f>
        <v>7540.2000000000007</v>
      </c>
      <c r="D1731" s="16">
        <f>MAX(0,(MIN(A1731,inputs!$C$5)-(inputs!$C$4+B1731))*inputs!$B$4)</f>
        <v>34975.599999999999</v>
      </c>
      <c r="E1731" s="16">
        <f>MAX(0, (calculations!A1731-inputs!$C$5)*inputs!$B$5)</f>
        <v>21492</v>
      </c>
      <c r="F1731" s="19">
        <f>MAX(0,inputs!$B$13*(MIN(calculations!A1731,inputs!$C$14)-inputs!$C$13))+MAX(0,inputs!$B$14*(calculations!A1731-inputs!$C$14))</f>
        <v>7447.85</v>
      </c>
      <c r="G1731" s="22">
        <f>MAX(MIN((calculations!A1731-inputs!$B$21)/10000,100%),0) * inputs!$B$18</f>
        <v>2636.4</v>
      </c>
      <c r="H1731" s="22">
        <f>IF(AND(inputs!$B$35="YES", calculations!A1731&gt;=inputs!$B$36,calculations!A1731&lt;inputs!$B$37),inputs!$B$38*MIN(2,inputs!$B$17),0)</f>
        <v>0</v>
      </c>
      <c r="I1731" s="25">
        <f>MIN(inputs!$B$32,A1731)</f>
        <v>20000</v>
      </c>
      <c r="J1731" s="25">
        <f>inputs!$B$29*(1+inputs!$B$33)-MAX(0,inputs!$B$31*(I1731-inputs!$B$30))</f>
        <v>46486.999999999993</v>
      </c>
      <c r="K1731" s="26">
        <f t="shared" si="351"/>
        <v>20000</v>
      </c>
      <c r="L1731" s="25">
        <f>MAX(0,J1731*(1+inputs!$B$33)-MAX(0,inputs!$B$31*(K1731-inputs!$B$30)))</f>
        <v>47184.304999999986</v>
      </c>
      <c r="M1731" s="26">
        <f t="shared" si="352"/>
        <v>36988.888888888891</v>
      </c>
      <c r="N1731" s="25">
        <f>MAX(0,L1731*(1+inputs!$B$33)-MAX(0,inputs!$B$31*(M1731-inputs!$B$30)))</f>
        <v>46379.629574999977</v>
      </c>
      <c r="O1731" s="26">
        <f t="shared" si="353"/>
        <v>53977.777777777781</v>
      </c>
      <c r="P1731" s="25">
        <f>MAX(0,N1731*(1+inputs!$B$33)-MAX(0,inputs!$B$31*(O1731-inputs!$B$30)))</f>
        <v>44033.884018624973</v>
      </c>
      <c r="Q1731" s="26">
        <f t="shared" si="354"/>
        <v>70966.666666666657</v>
      </c>
      <c r="R1731" s="25">
        <f>MAX(0,P1731*(1+inputs!$B$33)-MAX(0,inputs!$B$31*(Q1731-inputs!$B$30)))</f>
        <v>40123.95227890434</v>
      </c>
      <c r="S1731" s="26">
        <f t="shared" si="355"/>
        <v>87955.555555555562</v>
      </c>
      <c r="T1731" s="25">
        <f>MAX(0,R1731*(1+inputs!$B$33)-MAX(0,inputs!$B$31*(S1731-inputs!$B$30)))</f>
        <v>34626.371563087901</v>
      </c>
      <c r="U1731" s="26">
        <f t="shared" si="356"/>
        <v>104944.44444444444</v>
      </c>
      <c r="V1731" s="25">
        <f>MAX(0,T1731*(1+inputs!$B$33)-MAX(0,inputs!$B$31*(U1731-inputs!$B$30)))</f>
        <v>27517.327136534219</v>
      </c>
      <c r="W1731" s="26">
        <f t="shared" si="357"/>
        <v>121933.33333333333</v>
      </c>
      <c r="X1731" s="25">
        <f>MAX(0,V1731*(1+inputs!$B$33)-MAX(0,inputs!$B$31*(W1731-inputs!$B$30)))</f>
        <v>18772.64704358223</v>
      </c>
      <c r="Y1731" s="26">
        <f t="shared" si="358"/>
        <v>138922.22222222222</v>
      </c>
      <c r="Z1731" s="25">
        <f>MAX(0,X1731*(1+inputs!$B$33)-MAX(0,inputs!$B$31*(Y1731-inputs!$B$30)))</f>
        <v>8367.7967492359639</v>
      </c>
      <c r="AA1731" s="25">
        <f>MAX(0,Y1731*(1+inputs!$B$33)-MAX(0,inputs!$B$31*(Z1731-inputs!$B$30)))</f>
        <v>141006.05555555553</v>
      </c>
      <c r="AB1731" s="26">
        <f t="shared" si="359"/>
        <v>172900</v>
      </c>
      <c r="AC1731" s="25">
        <f>MAX(0,AA1731*(1+inputs!$B$33)-MAX(0,inputs!$B$31*(AB1731-inputs!$B$30)))</f>
        <v>129376.70638888885</v>
      </c>
      <c r="AD1731" s="26">
        <f>IF(inputs!$B$27="YES",MAX(0,inputs!$B$31*(AB1731-inputs!$B$30)),0)</f>
        <v>0</v>
      </c>
      <c r="AE1731" s="3">
        <f t="shared" si="360"/>
        <v>74092.05</v>
      </c>
      <c r="AF1731" s="1">
        <f t="shared" ref="AF1731:AF1794" si="363">(AE1732-AE1731)/100</f>
        <v>0.47</v>
      </c>
      <c r="AG1731" s="8">
        <f t="shared" si="361"/>
        <v>98807.95</v>
      </c>
    </row>
    <row r="1732" spans="1:33" x14ac:dyDescent="0.2">
      <c r="A1732" s="11">
        <f t="shared" si="362"/>
        <v>173000</v>
      </c>
      <c r="B1732" s="15">
        <f>inputs!$C$3-MAX(0,MIN((calculations!A1732-inputs!$B$8)*0.5,inputs!$C$3))+IF(AND(inputs!$B$23="YES",A1732&lt;=inputs!$B$25),inputs!$B$24,0)</f>
        <v>0</v>
      </c>
      <c r="C1732" s="15">
        <f>MAX(0,MIN(A1732-B1732,inputs!$C$4)*inputs!$B$3)</f>
        <v>7540.2000000000007</v>
      </c>
      <c r="D1732" s="16">
        <f>MAX(0,(MIN(A1732,inputs!$C$5)-(inputs!$C$4+B1732))*inputs!$B$4)</f>
        <v>34975.599999999999</v>
      </c>
      <c r="E1732" s="16">
        <f>MAX(0, (calculations!A1732-inputs!$C$5)*inputs!$B$5)</f>
        <v>21537</v>
      </c>
      <c r="F1732" s="19">
        <f>MAX(0,inputs!$B$13*(MIN(calculations!A1732,inputs!$C$14)-inputs!$C$13))+MAX(0,inputs!$B$14*(calculations!A1732-inputs!$C$14))</f>
        <v>7449.85</v>
      </c>
      <c r="G1732" s="22">
        <f>MAX(MIN((calculations!A1732-inputs!$B$21)/10000,100%),0) * inputs!$B$18</f>
        <v>2636.4</v>
      </c>
      <c r="H1732" s="22">
        <f>IF(AND(inputs!$B$35="YES", calculations!A1732&gt;=inputs!$B$36,calculations!A1732&lt;inputs!$B$37),inputs!$B$38*MIN(2,inputs!$B$17),0)</f>
        <v>0</v>
      </c>
      <c r="I1732" s="25">
        <f>MIN(inputs!$B$32,A1732)</f>
        <v>20000</v>
      </c>
      <c r="J1732" s="25">
        <f>inputs!$B$29*(1+inputs!$B$33)-MAX(0,inputs!$B$31*(I1732-inputs!$B$30))</f>
        <v>46486.999999999993</v>
      </c>
      <c r="K1732" s="26">
        <f t="shared" si="351"/>
        <v>20000</v>
      </c>
      <c r="L1732" s="25">
        <f>MAX(0,J1732*(1+inputs!$B$33)-MAX(0,inputs!$B$31*(K1732-inputs!$B$30)))</f>
        <v>47184.304999999986</v>
      </c>
      <c r="M1732" s="26">
        <f t="shared" si="352"/>
        <v>37000</v>
      </c>
      <c r="N1732" s="25">
        <f>MAX(0,L1732*(1+inputs!$B$33)-MAX(0,inputs!$B$31*(M1732-inputs!$B$30)))</f>
        <v>46378.629574999977</v>
      </c>
      <c r="O1732" s="26">
        <f t="shared" si="353"/>
        <v>54000</v>
      </c>
      <c r="P1732" s="25">
        <f>MAX(0,N1732*(1+inputs!$B$33)-MAX(0,inputs!$B$31*(O1732-inputs!$B$30)))</f>
        <v>44030.869018624973</v>
      </c>
      <c r="Q1732" s="26">
        <f t="shared" si="354"/>
        <v>71000</v>
      </c>
      <c r="R1732" s="25">
        <f>MAX(0,P1732*(1+inputs!$B$33)-MAX(0,inputs!$B$31*(Q1732-inputs!$B$30)))</f>
        <v>40117.892053904339</v>
      </c>
      <c r="S1732" s="26">
        <f t="shared" si="355"/>
        <v>88000</v>
      </c>
      <c r="T1732" s="25">
        <f>MAX(0,R1732*(1+inputs!$B$33)-MAX(0,inputs!$B$31*(S1732-inputs!$B$30)))</f>
        <v>34616.220434712901</v>
      </c>
      <c r="U1732" s="26">
        <f t="shared" si="356"/>
        <v>105000</v>
      </c>
      <c r="V1732" s="25">
        <f>MAX(0,T1732*(1+inputs!$B$33)-MAX(0,inputs!$B$31*(U1732-inputs!$B$30)))</f>
        <v>27502.023741233596</v>
      </c>
      <c r="W1732" s="26">
        <f t="shared" si="357"/>
        <v>122000</v>
      </c>
      <c r="X1732" s="25">
        <f>MAX(0,V1732*(1+inputs!$B$33)-MAX(0,inputs!$B$31*(W1732-inputs!$B$30)))</f>
        <v>18751.114097352096</v>
      </c>
      <c r="Y1732" s="26">
        <f t="shared" si="358"/>
        <v>139000</v>
      </c>
      <c r="Z1732" s="25">
        <f>MAX(0,X1732*(1+inputs!$B$33)-MAX(0,inputs!$B$31*(Y1732-inputs!$B$30)))</f>
        <v>8338.9408088123764</v>
      </c>
      <c r="AA1732" s="25">
        <f>MAX(0,Y1732*(1+inputs!$B$33)-MAX(0,inputs!$B$31*(Z1732-inputs!$B$30)))</f>
        <v>141085</v>
      </c>
      <c r="AB1732" s="26">
        <f t="shared" si="359"/>
        <v>173000</v>
      </c>
      <c r="AC1732" s="25">
        <f>MAX(0,AA1732*(1+inputs!$B$33)-MAX(0,inputs!$B$31*(AB1732-inputs!$B$30)))</f>
        <v>129447.83499999999</v>
      </c>
      <c r="AD1732" s="26">
        <f>IF(inputs!$B$27="YES",MAX(0,inputs!$B$31*(AB1732-inputs!$B$30)),0)</f>
        <v>0</v>
      </c>
      <c r="AE1732" s="3">
        <f t="shared" si="360"/>
        <v>74139.05</v>
      </c>
      <c r="AF1732" s="1">
        <f t="shared" si="363"/>
        <v>0.47</v>
      </c>
      <c r="AG1732" s="8">
        <f t="shared" si="361"/>
        <v>98860.95</v>
      </c>
    </row>
    <row r="1733" spans="1:33" x14ac:dyDescent="0.2">
      <c r="A1733" s="11">
        <f t="shared" si="362"/>
        <v>173100</v>
      </c>
      <c r="B1733" s="15">
        <f>inputs!$C$3-MAX(0,MIN((calculations!A1733-inputs!$B$8)*0.5,inputs!$C$3))+IF(AND(inputs!$B$23="YES",A1733&lt;=inputs!$B$25),inputs!$B$24,0)</f>
        <v>0</v>
      </c>
      <c r="C1733" s="15">
        <f>MAX(0,MIN(A1733-B1733,inputs!$C$4)*inputs!$B$3)</f>
        <v>7540.2000000000007</v>
      </c>
      <c r="D1733" s="16">
        <f>MAX(0,(MIN(A1733,inputs!$C$5)-(inputs!$C$4+B1733))*inputs!$B$4)</f>
        <v>34975.599999999999</v>
      </c>
      <c r="E1733" s="16">
        <f>MAX(0, (calculations!A1733-inputs!$C$5)*inputs!$B$5)</f>
        <v>21582</v>
      </c>
      <c r="F1733" s="19">
        <f>MAX(0,inputs!$B$13*(MIN(calculations!A1733,inputs!$C$14)-inputs!$C$13))+MAX(0,inputs!$B$14*(calculations!A1733-inputs!$C$14))</f>
        <v>7451.85</v>
      </c>
      <c r="G1733" s="22">
        <f>MAX(MIN((calculations!A1733-inputs!$B$21)/10000,100%),0) * inputs!$B$18</f>
        <v>2636.4</v>
      </c>
      <c r="H1733" s="22">
        <f>IF(AND(inputs!$B$35="YES", calculations!A1733&gt;=inputs!$B$36,calculations!A1733&lt;inputs!$B$37),inputs!$B$38*MIN(2,inputs!$B$17),0)</f>
        <v>0</v>
      </c>
      <c r="I1733" s="25">
        <f>MIN(inputs!$B$32,A1733)</f>
        <v>20000</v>
      </c>
      <c r="J1733" s="25">
        <f>inputs!$B$29*(1+inputs!$B$33)-MAX(0,inputs!$B$31*(I1733-inputs!$B$30))</f>
        <v>46486.999999999993</v>
      </c>
      <c r="K1733" s="26">
        <f t="shared" si="351"/>
        <v>20000</v>
      </c>
      <c r="L1733" s="25">
        <f>MAX(0,J1733*(1+inputs!$B$33)-MAX(0,inputs!$B$31*(K1733-inputs!$B$30)))</f>
        <v>47184.304999999986</v>
      </c>
      <c r="M1733" s="26">
        <f t="shared" si="352"/>
        <v>37011.111111111109</v>
      </c>
      <c r="N1733" s="25">
        <f>MAX(0,L1733*(1+inputs!$B$33)-MAX(0,inputs!$B$31*(M1733-inputs!$B$30)))</f>
        <v>46377.629574999977</v>
      </c>
      <c r="O1733" s="26">
        <f t="shared" si="353"/>
        <v>54022.222222222219</v>
      </c>
      <c r="P1733" s="25">
        <f>MAX(0,N1733*(1+inputs!$B$33)-MAX(0,inputs!$B$31*(O1733-inputs!$B$30)))</f>
        <v>44027.854018624967</v>
      </c>
      <c r="Q1733" s="26">
        <f t="shared" si="354"/>
        <v>71033.333333333343</v>
      </c>
      <c r="R1733" s="25">
        <f>MAX(0,P1733*(1+inputs!$B$33)-MAX(0,inputs!$B$31*(Q1733-inputs!$B$30)))</f>
        <v>40111.831828904331</v>
      </c>
      <c r="S1733" s="26">
        <f t="shared" si="355"/>
        <v>88044.444444444438</v>
      </c>
      <c r="T1733" s="25">
        <f>MAX(0,R1733*(1+inputs!$B$33)-MAX(0,inputs!$B$31*(S1733-inputs!$B$30)))</f>
        <v>34606.069306337893</v>
      </c>
      <c r="U1733" s="26">
        <f t="shared" si="356"/>
        <v>105055.55555555556</v>
      </c>
      <c r="V1733" s="25">
        <f>MAX(0,T1733*(1+inputs!$B$33)-MAX(0,inputs!$B$31*(U1733-inputs!$B$30)))</f>
        <v>27486.720345932954</v>
      </c>
      <c r="W1733" s="26">
        <f t="shared" si="357"/>
        <v>122066.66666666667</v>
      </c>
      <c r="X1733" s="25">
        <f>MAX(0,V1733*(1+inputs!$B$33)-MAX(0,inputs!$B$31*(W1733-inputs!$B$30)))</f>
        <v>18729.581151121944</v>
      </c>
      <c r="Y1733" s="26">
        <f t="shared" si="358"/>
        <v>139077.77777777778</v>
      </c>
      <c r="Z1733" s="25">
        <f>MAX(0,X1733*(1+inputs!$B$33)-MAX(0,inputs!$B$31*(Y1733-inputs!$B$30)))</f>
        <v>8310.0848683887689</v>
      </c>
      <c r="AA1733" s="25">
        <f>MAX(0,Y1733*(1+inputs!$B$33)-MAX(0,inputs!$B$31*(Z1733-inputs!$B$30)))</f>
        <v>141163.94444444444</v>
      </c>
      <c r="AB1733" s="26">
        <f t="shared" si="359"/>
        <v>173100</v>
      </c>
      <c r="AC1733" s="25">
        <f>MAX(0,AA1733*(1+inputs!$B$33)-MAX(0,inputs!$B$31*(AB1733-inputs!$B$30)))</f>
        <v>129518.96361111107</v>
      </c>
      <c r="AD1733" s="26">
        <f>IF(inputs!$B$27="YES",MAX(0,inputs!$B$31*(AB1733-inputs!$B$30)),0)</f>
        <v>0</v>
      </c>
      <c r="AE1733" s="3">
        <f t="shared" si="360"/>
        <v>74186.05</v>
      </c>
      <c r="AF1733" s="1">
        <f t="shared" si="363"/>
        <v>0.47</v>
      </c>
      <c r="AG1733" s="8">
        <f t="shared" si="361"/>
        <v>98913.95</v>
      </c>
    </row>
    <row r="1734" spans="1:33" x14ac:dyDescent="0.2">
      <c r="A1734" s="11">
        <f t="shared" si="362"/>
        <v>173200</v>
      </c>
      <c r="B1734" s="15">
        <f>inputs!$C$3-MAX(0,MIN((calculations!A1734-inputs!$B$8)*0.5,inputs!$C$3))+IF(AND(inputs!$B$23="YES",A1734&lt;=inputs!$B$25),inputs!$B$24,0)</f>
        <v>0</v>
      </c>
      <c r="C1734" s="15">
        <f>MAX(0,MIN(A1734-B1734,inputs!$C$4)*inputs!$B$3)</f>
        <v>7540.2000000000007</v>
      </c>
      <c r="D1734" s="16">
        <f>MAX(0,(MIN(A1734,inputs!$C$5)-(inputs!$C$4+B1734))*inputs!$B$4)</f>
        <v>34975.599999999999</v>
      </c>
      <c r="E1734" s="16">
        <f>MAX(0, (calculations!A1734-inputs!$C$5)*inputs!$B$5)</f>
        <v>21627</v>
      </c>
      <c r="F1734" s="19">
        <f>MAX(0,inputs!$B$13*(MIN(calculations!A1734,inputs!$C$14)-inputs!$C$13))+MAX(0,inputs!$B$14*(calculations!A1734-inputs!$C$14))</f>
        <v>7453.85</v>
      </c>
      <c r="G1734" s="22">
        <f>MAX(MIN((calculations!A1734-inputs!$B$21)/10000,100%),0) * inputs!$B$18</f>
        <v>2636.4</v>
      </c>
      <c r="H1734" s="22">
        <f>IF(AND(inputs!$B$35="YES", calculations!A1734&gt;=inputs!$B$36,calculations!A1734&lt;inputs!$B$37),inputs!$B$38*MIN(2,inputs!$B$17),0)</f>
        <v>0</v>
      </c>
      <c r="I1734" s="25">
        <f>MIN(inputs!$B$32,A1734)</f>
        <v>20000</v>
      </c>
      <c r="J1734" s="25">
        <f>inputs!$B$29*(1+inputs!$B$33)-MAX(0,inputs!$B$31*(I1734-inputs!$B$30))</f>
        <v>46486.999999999993</v>
      </c>
      <c r="K1734" s="26">
        <f t="shared" si="351"/>
        <v>20000</v>
      </c>
      <c r="L1734" s="25">
        <f>MAX(0,J1734*(1+inputs!$B$33)-MAX(0,inputs!$B$31*(K1734-inputs!$B$30)))</f>
        <v>47184.304999999986</v>
      </c>
      <c r="M1734" s="26">
        <f t="shared" si="352"/>
        <v>37022.222222222219</v>
      </c>
      <c r="N1734" s="25">
        <f>MAX(0,L1734*(1+inputs!$B$33)-MAX(0,inputs!$B$31*(M1734-inputs!$B$30)))</f>
        <v>46376.629574999977</v>
      </c>
      <c r="O1734" s="26">
        <f t="shared" si="353"/>
        <v>54044.444444444445</v>
      </c>
      <c r="P1734" s="25">
        <f>MAX(0,N1734*(1+inputs!$B$33)-MAX(0,inputs!$B$31*(O1734-inputs!$B$30)))</f>
        <v>44024.839018624967</v>
      </c>
      <c r="Q1734" s="26">
        <f t="shared" si="354"/>
        <v>71066.666666666657</v>
      </c>
      <c r="R1734" s="25">
        <f>MAX(0,P1734*(1+inputs!$B$33)-MAX(0,inputs!$B$31*(Q1734-inputs!$B$30)))</f>
        <v>40105.771603904344</v>
      </c>
      <c r="S1734" s="26">
        <f t="shared" si="355"/>
        <v>88088.888888888891</v>
      </c>
      <c r="T1734" s="25">
        <f>MAX(0,R1734*(1+inputs!$B$33)-MAX(0,inputs!$B$31*(S1734-inputs!$B$30)))</f>
        <v>34595.9181779629</v>
      </c>
      <c r="U1734" s="26">
        <f t="shared" si="356"/>
        <v>105111.11111111111</v>
      </c>
      <c r="V1734" s="25">
        <f>MAX(0,T1734*(1+inputs!$B$33)-MAX(0,inputs!$B$31*(U1734-inputs!$B$30)))</f>
        <v>27471.416950632341</v>
      </c>
      <c r="W1734" s="26">
        <f t="shared" si="357"/>
        <v>122133.33333333333</v>
      </c>
      <c r="X1734" s="25">
        <f>MAX(0,V1734*(1+inputs!$B$33)-MAX(0,inputs!$B$31*(W1734-inputs!$B$30)))</f>
        <v>18708.048204891824</v>
      </c>
      <c r="Y1734" s="26">
        <f t="shared" si="358"/>
        <v>139155.55555555556</v>
      </c>
      <c r="Z1734" s="25">
        <f>MAX(0,X1734*(1+inputs!$B$33)-MAX(0,inputs!$B$31*(Y1734-inputs!$B$30)))</f>
        <v>8281.2289279651977</v>
      </c>
      <c r="AA1734" s="25">
        <f>MAX(0,Y1734*(1+inputs!$B$33)-MAX(0,inputs!$B$31*(Z1734-inputs!$B$30)))</f>
        <v>141242.88888888888</v>
      </c>
      <c r="AB1734" s="26">
        <f t="shared" si="359"/>
        <v>173200</v>
      </c>
      <c r="AC1734" s="25">
        <f>MAX(0,AA1734*(1+inputs!$B$33)-MAX(0,inputs!$B$31*(AB1734-inputs!$B$30)))</f>
        <v>129590.09222222219</v>
      </c>
      <c r="AD1734" s="26">
        <f>IF(inputs!$B$27="YES",MAX(0,inputs!$B$31*(AB1734-inputs!$B$30)),0)</f>
        <v>0</v>
      </c>
      <c r="AE1734" s="3">
        <f t="shared" si="360"/>
        <v>74233.05</v>
      </c>
      <c r="AF1734" s="1">
        <f t="shared" si="363"/>
        <v>0.47</v>
      </c>
      <c r="AG1734" s="8">
        <f t="shared" si="361"/>
        <v>98966.95</v>
      </c>
    </row>
    <row r="1735" spans="1:33" x14ac:dyDescent="0.2">
      <c r="A1735" s="11">
        <f t="shared" si="362"/>
        <v>173300</v>
      </c>
      <c r="B1735" s="15">
        <f>inputs!$C$3-MAX(0,MIN((calculations!A1735-inputs!$B$8)*0.5,inputs!$C$3))+IF(AND(inputs!$B$23="YES",A1735&lt;=inputs!$B$25),inputs!$B$24,0)</f>
        <v>0</v>
      </c>
      <c r="C1735" s="15">
        <f>MAX(0,MIN(A1735-B1735,inputs!$C$4)*inputs!$B$3)</f>
        <v>7540.2000000000007</v>
      </c>
      <c r="D1735" s="16">
        <f>MAX(0,(MIN(A1735,inputs!$C$5)-(inputs!$C$4+B1735))*inputs!$B$4)</f>
        <v>34975.599999999999</v>
      </c>
      <c r="E1735" s="16">
        <f>MAX(0, (calculations!A1735-inputs!$C$5)*inputs!$B$5)</f>
        <v>21672</v>
      </c>
      <c r="F1735" s="19">
        <f>MAX(0,inputs!$B$13*(MIN(calculations!A1735,inputs!$C$14)-inputs!$C$13))+MAX(0,inputs!$B$14*(calculations!A1735-inputs!$C$14))</f>
        <v>7455.85</v>
      </c>
      <c r="G1735" s="22">
        <f>MAX(MIN((calculations!A1735-inputs!$B$21)/10000,100%),0) * inputs!$B$18</f>
        <v>2636.4</v>
      </c>
      <c r="H1735" s="22">
        <f>IF(AND(inputs!$B$35="YES", calculations!A1735&gt;=inputs!$B$36,calculations!A1735&lt;inputs!$B$37),inputs!$B$38*MIN(2,inputs!$B$17),0)</f>
        <v>0</v>
      </c>
      <c r="I1735" s="25">
        <f>MIN(inputs!$B$32,A1735)</f>
        <v>20000</v>
      </c>
      <c r="J1735" s="25">
        <f>inputs!$B$29*(1+inputs!$B$33)-MAX(0,inputs!$B$31*(I1735-inputs!$B$30))</f>
        <v>46486.999999999993</v>
      </c>
      <c r="K1735" s="26">
        <f t="shared" si="351"/>
        <v>20000</v>
      </c>
      <c r="L1735" s="25">
        <f>MAX(0,J1735*(1+inputs!$B$33)-MAX(0,inputs!$B$31*(K1735-inputs!$B$30)))</f>
        <v>47184.304999999986</v>
      </c>
      <c r="M1735" s="26">
        <f t="shared" si="352"/>
        <v>37033.333333333328</v>
      </c>
      <c r="N1735" s="25">
        <f>MAX(0,L1735*(1+inputs!$B$33)-MAX(0,inputs!$B$31*(M1735-inputs!$B$30)))</f>
        <v>46375.629574999977</v>
      </c>
      <c r="O1735" s="26">
        <f t="shared" si="353"/>
        <v>54066.666666666664</v>
      </c>
      <c r="P1735" s="25">
        <f>MAX(0,N1735*(1+inputs!$B$33)-MAX(0,inputs!$B$31*(O1735-inputs!$B$30)))</f>
        <v>44021.824018624968</v>
      </c>
      <c r="Q1735" s="26">
        <f t="shared" si="354"/>
        <v>71100</v>
      </c>
      <c r="R1735" s="25">
        <f>MAX(0,P1735*(1+inputs!$B$33)-MAX(0,inputs!$B$31*(Q1735-inputs!$B$30)))</f>
        <v>40099.711378904336</v>
      </c>
      <c r="S1735" s="26">
        <f t="shared" si="355"/>
        <v>88133.333333333328</v>
      </c>
      <c r="T1735" s="25">
        <f>MAX(0,R1735*(1+inputs!$B$33)-MAX(0,inputs!$B$31*(S1735-inputs!$B$30)))</f>
        <v>34585.767049587892</v>
      </c>
      <c r="U1735" s="26">
        <f t="shared" si="356"/>
        <v>105166.66666666667</v>
      </c>
      <c r="V1735" s="25">
        <f>MAX(0,T1735*(1+inputs!$B$33)-MAX(0,inputs!$B$31*(U1735-inputs!$B$30)))</f>
        <v>27456.113555331707</v>
      </c>
      <c r="W1735" s="26">
        <f t="shared" si="357"/>
        <v>122200</v>
      </c>
      <c r="X1735" s="25">
        <f>MAX(0,V1735*(1+inputs!$B$33)-MAX(0,inputs!$B$31*(W1735-inputs!$B$30)))</f>
        <v>18686.515258661682</v>
      </c>
      <c r="Y1735" s="26">
        <f t="shared" si="358"/>
        <v>139233.33333333331</v>
      </c>
      <c r="Z1735" s="25">
        <f>MAX(0,X1735*(1+inputs!$B$33)-MAX(0,inputs!$B$31*(Y1735-inputs!$B$30)))</f>
        <v>8252.3729875416066</v>
      </c>
      <c r="AA1735" s="25">
        <f>MAX(0,Y1735*(1+inputs!$B$33)-MAX(0,inputs!$B$31*(Z1735-inputs!$B$30)))</f>
        <v>141321.83333333331</v>
      </c>
      <c r="AB1735" s="26">
        <f t="shared" si="359"/>
        <v>173300</v>
      </c>
      <c r="AC1735" s="25">
        <f>MAX(0,AA1735*(1+inputs!$B$33)-MAX(0,inputs!$B$31*(AB1735-inputs!$B$30)))</f>
        <v>129661.2208333333</v>
      </c>
      <c r="AD1735" s="26">
        <f>IF(inputs!$B$27="YES",MAX(0,inputs!$B$31*(AB1735-inputs!$B$30)),0)</f>
        <v>0</v>
      </c>
      <c r="AE1735" s="3">
        <f t="shared" si="360"/>
        <v>74280.05</v>
      </c>
      <c r="AF1735" s="1">
        <f t="shared" si="363"/>
        <v>0.47</v>
      </c>
      <c r="AG1735" s="8">
        <f t="shared" si="361"/>
        <v>99019.95</v>
      </c>
    </row>
    <row r="1736" spans="1:33" x14ac:dyDescent="0.2">
      <c r="A1736" s="11">
        <f t="shared" si="362"/>
        <v>173400</v>
      </c>
      <c r="B1736" s="15">
        <f>inputs!$C$3-MAX(0,MIN((calculations!A1736-inputs!$B$8)*0.5,inputs!$C$3))+IF(AND(inputs!$B$23="YES",A1736&lt;=inputs!$B$25),inputs!$B$24,0)</f>
        <v>0</v>
      </c>
      <c r="C1736" s="15">
        <f>MAX(0,MIN(A1736-B1736,inputs!$C$4)*inputs!$B$3)</f>
        <v>7540.2000000000007</v>
      </c>
      <c r="D1736" s="16">
        <f>MAX(0,(MIN(A1736,inputs!$C$5)-(inputs!$C$4+B1736))*inputs!$B$4)</f>
        <v>34975.599999999999</v>
      </c>
      <c r="E1736" s="16">
        <f>MAX(0, (calculations!A1736-inputs!$C$5)*inputs!$B$5)</f>
        <v>21717</v>
      </c>
      <c r="F1736" s="19">
        <f>MAX(0,inputs!$B$13*(MIN(calculations!A1736,inputs!$C$14)-inputs!$C$13))+MAX(0,inputs!$B$14*(calculations!A1736-inputs!$C$14))</f>
        <v>7457.85</v>
      </c>
      <c r="G1736" s="22">
        <f>MAX(MIN((calculations!A1736-inputs!$B$21)/10000,100%),0) * inputs!$B$18</f>
        <v>2636.4</v>
      </c>
      <c r="H1736" s="22">
        <f>IF(AND(inputs!$B$35="YES", calculations!A1736&gt;=inputs!$B$36,calculations!A1736&lt;inputs!$B$37),inputs!$B$38*MIN(2,inputs!$B$17),0)</f>
        <v>0</v>
      </c>
      <c r="I1736" s="25">
        <f>MIN(inputs!$B$32,A1736)</f>
        <v>20000</v>
      </c>
      <c r="J1736" s="25">
        <f>inputs!$B$29*(1+inputs!$B$33)-MAX(0,inputs!$B$31*(I1736-inputs!$B$30))</f>
        <v>46486.999999999993</v>
      </c>
      <c r="K1736" s="26">
        <f t="shared" si="351"/>
        <v>20000</v>
      </c>
      <c r="L1736" s="25">
        <f>MAX(0,J1736*(1+inputs!$B$33)-MAX(0,inputs!$B$31*(K1736-inputs!$B$30)))</f>
        <v>47184.304999999986</v>
      </c>
      <c r="M1736" s="26">
        <f t="shared" si="352"/>
        <v>37044.444444444445</v>
      </c>
      <c r="N1736" s="25">
        <f>MAX(0,L1736*(1+inputs!$B$33)-MAX(0,inputs!$B$31*(M1736-inputs!$B$30)))</f>
        <v>46374.629574999977</v>
      </c>
      <c r="O1736" s="26">
        <f t="shared" si="353"/>
        <v>54088.888888888891</v>
      </c>
      <c r="P1736" s="25">
        <f>MAX(0,N1736*(1+inputs!$B$33)-MAX(0,inputs!$B$31*(O1736-inputs!$B$30)))</f>
        <v>44018.809018624968</v>
      </c>
      <c r="Q1736" s="26">
        <f t="shared" si="354"/>
        <v>71133.333333333343</v>
      </c>
      <c r="R1736" s="25">
        <f>MAX(0,P1736*(1+inputs!$B$33)-MAX(0,inputs!$B$31*(Q1736-inputs!$B$30)))</f>
        <v>40093.651153904335</v>
      </c>
      <c r="S1736" s="26">
        <f t="shared" si="355"/>
        <v>88177.777777777781</v>
      </c>
      <c r="T1736" s="25">
        <f>MAX(0,R1736*(1+inputs!$B$33)-MAX(0,inputs!$B$31*(S1736-inputs!$B$30)))</f>
        <v>34575.615921212891</v>
      </c>
      <c r="U1736" s="26">
        <f t="shared" si="356"/>
        <v>105222.22222222222</v>
      </c>
      <c r="V1736" s="25">
        <f>MAX(0,T1736*(1+inputs!$B$33)-MAX(0,inputs!$B$31*(U1736-inputs!$B$30)))</f>
        <v>27440.81016003108</v>
      </c>
      <c r="W1736" s="26">
        <f t="shared" si="357"/>
        <v>122266.66666666667</v>
      </c>
      <c r="X1736" s="25">
        <f>MAX(0,V1736*(1+inputs!$B$33)-MAX(0,inputs!$B$31*(W1736-inputs!$B$30)))</f>
        <v>18664.982312431544</v>
      </c>
      <c r="Y1736" s="26">
        <f t="shared" si="358"/>
        <v>139311.11111111112</v>
      </c>
      <c r="Z1736" s="25">
        <f>MAX(0,X1736*(1+inputs!$B$33)-MAX(0,inputs!$B$31*(Y1736-inputs!$B$30)))</f>
        <v>8223.5170471180154</v>
      </c>
      <c r="AA1736" s="25">
        <f>MAX(0,Y1736*(1+inputs!$B$33)-MAX(0,inputs!$B$31*(Z1736-inputs!$B$30)))</f>
        <v>141400.77777777778</v>
      </c>
      <c r="AB1736" s="26">
        <f t="shared" si="359"/>
        <v>173400</v>
      </c>
      <c r="AC1736" s="25">
        <f>MAX(0,AA1736*(1+inputs!$B$33)-MAX(0,inputs!$B$31*(AB1736-inputs!$B$30)))</f>
        <v>129732.34944444444</v>
      </c>
      <c r="AD1736" s="26">
        <f>IF(inputs!$B$27="YES",MAX(0,inputs!$B$31*(AB1736-inputs!$B$30)),0)</f>
        <v>0</v>
      </c>
      <c r="AE1736" s="3">
        <f t="shared" si="360"/>
        <v>74327.05</v>
      </c>
      <c r="AF1736" s="1">
        <f t="shared" si="363"/>
        <v>0.47</v>
      </c>
      <c r="AG1736" s="8">
        <f t="shared" si="361"/>
        <v>99072.95</v>
      </c>
    </row>
    <row r="1737" spans="1:33" x14ac:dyDescent="0.2">
      <c r="A1737" s="11">
        <f t="shared" si="362"/>
        <v>173500</v>
      </c>
      <c r="B1737" s="15">
        <f>inputs!$C$3-MAX(0,MIN((calculations!A1737-inputs!$B$8)*0.5,inputs!$C$3))+IF(AND(inputs!$B$23="YES",A1737&lt;=inputs!$B$25),inputs!$B$24,0)</f>
        <v>0</v>
      </c>
      <c r="C1737" s="15">
        <f>MAX(0,MIN(A1737-B1737,inputs!$C$4)*inputs!$B$3)</f>
        <v>7540.2000000000007</v>
      </c>
      <c r="D1737" s="16">
        <f>MAX(0,(MIN(A1737,inputs!$C$5)-(inputs!$C$4+B1737))*inputs!$B$4)</f>
        <v>34975.599999999999</v>
      </c>
      <c r="E1737" s="16">
        <f>MAX(0, (calculations!A1737-inputs!$C$5)*inputs!$B$5)</f>
        <v>21762</v>
      </c>
      <c r="F1737" s="19">
        <f>MAX(0,inputs!$B$13*(MIN(calculations!A1737,inputs!$C$14)-inputs!$C$13))+MAX(0,inputs!$B$14*(calculations!A1737-inputs!$C$14))</f>
        <v>7459.85</v>
      </c>
      <c r="G1737" s="22">
        <f>MAX(MIN((calculations!A1737-inputs!$B$21)/10000,100%),0) * inputs!$B$18</f>
        <v>2636.4</v>
      </c>
      <c r="H1737" s="22">
        <f>IF(AND(inputs!$B$35="YES", calculations!A1737&gt;=inputs!$B$36,calculations!A1737&lt;inputs!$B$37),inputs!$B$38*MIN(2,inputs!$B$17),0)</f>
        <v>0</v>
      </c>
      <c r="I1737" s="25">
        <f>MIN(inputs!$B$32,A1737)</f>
        <v>20000</v>
      </c>
      <c r="J1737" s="25">
        <f>inputs!$B$29*(1+inputs!$B$33)-MAX(0,inputs!$B$31*(I1737-inputs!$B$30))</f>
        <v>46486.999999999993</v>
      </c>
      <c r="K1737" s="26">
        <f t="shared" si="351"/>
        <v>20000</v>
      </c>
      <c r="L1737" s="25">
        <f>MAX(0,J1737*(1+inputs!$B$33)-MAX(0,inputs!$B$31*(K1737-inputs!$B$30)))</f>
        <v>47184.304999999986</v>
      </c>
      <c r="M1737" s="26">
        <f t="shared" si="352"/>
        <v>37055.555555555555</v>
      </c>
      <c r="N1737" s="25">
        <f>MAX(0,L1737*(1+inputs!$B$33)-MAX(0,inputs!$B$31*(M1737-inputs!$B$30)))</f>
        <v>46373.629574999977</v>
      </c>
      <c r="O1737" s="26">
        <f t="shared" si="353"/>
        <v>54111.111111111109</v>
      </c>
      <c r="P1737" s="25">
        <f>MAX(0,N1737*(1+inputs!$B$33)-MAX(0,inputs!$B$31*(O1737-inputs!$B$30)))</f>
        <v>44015.794018624969</v>
      </c>
      <c r="Q1737" s="26">
        <f t="shared" si="354"/>
        <v>71166.666666666657</v>
      </c>
      <c r="R1737" s="25">
        <f>MAX(0,P1737*(1+inputs!$B$33)-MAX(0,inputs!$B$31*(Q1737-inputs!$B$30)))</f>
        <v>40087.590928904334</v>
      </c>
      <c r="S1737" s="26">
        <f t="shared" si="355"/>
        <v>88222.222222222219</v>
      </c>
      <c r="T1737" s="25">
        <f>MAX(0,R1737*(1+inputs!$B$33)-MAX(0,inputs!$B$31*(S1737-inputs!$B$30)))</f>
        <v>34565.464792837891</v>
      </c>
      <c r="U1737" s="26">
        <f t="shared" si="356"/>
        <v>105277.77777777778</v>
      </c>
      <c r="V1737" s="25">
        <f>MAX(0,T1737*(1+inputs!$B$33)-MAX(0,inputs!$B$31*(U1737-inputs!$B$30)))</f>
        <v>27425.506764730457</v>
      </c>
      <c r="W1737" s="26">
        <f t="shared" si="357"/>
        <v>122333.33333333333</v>
      </c>
      <c r="X1737" s="25">
        <f>MAX(0,V1737*(1+inputs!$B$33)-MAX(0,inputs!$B$31*(W1737-inputs!$B$30)))</f>
        <v>18643.449366201414</v>
      </c>
      <c r="Y1737" s="26">
        <f t="shared" si="358"/>
        <v>139388.88888888888</v>
      </c>
      <c r="Z1737" s="25">
        <f>MAX(0,X1737*(1+inputs!$B$33)-MAX(0,inputs!$B$31*(Y1737-inputs!$B$30)))</f>
        <v>8194.6611066944351</v>
      </c>
      <c r="AA1737" s="25">
        <f>MAX(0,Y1737*(1+inputs!$B$33)-MAX(0,inputs!$B$31*(Z1737-inputs!$B$30)))</f>
        <v>141479.72222222219</v>
      </c>
      <c r="AB1737" s="26">
        <f t="shared" si="359"/>
        <v>173500</v>
      </c>
      <c r="AC1737" s="25">
        <f>MAX(0,AA1737*(1+inputs!$B$33)-MAX(0,inputs!$B$31*(AB1737-inputs!$B$30)))</f>
        <v>129803.47805555552</v>
      </c>
      <c r="AD1737" s="26">
        <f>IF(inputs!$B$27="YES",MAX(0,inputs!$B$31*(AB1737-inputs!$B$30)),0)</f>
        <v>0</v>
      </c>
      <c r="AE1737" s="3">
        <f t="shared" si="360"/>
        <v>74374.05</v>
      </c>
      <c r="AF1737" s="1">
        <f t="shared" si="363"/>
        <v>0.47</v>
      </c>
      <c r="AG1737" s="8">
        <f t="shared" si="361"/>
        <v>99125.95</v>
      </c>
    </row>
    <row r="1738" spans="1:33" x14ac:dyDescent="0.2">
      <c r="A1738" s="11">
        <f t="shared" si="362"/>
        <v>173600</v>
      </c>
      <c r="B1738" s="15">
        <f>inputs!$C$3-MAX(0,MIN((calculations!A1738-inputs!$B$8)*0.5,inputs!$C$3))+IF(AND(inputs!$B$23="YES",A1738&lt;=inputs!$B$25),inputs!$B$24,0)</f>
        <v>0</v>
      </c>
      <c r="C1738" s="15">
        <f>MAX(0,MIN(A1738-B1738,inputs!$C$4)*inputs!$B$3)</f>
        <v>7540.2000000000007</v>
      </c>
      <c r="D1738" s="16">
        <f>MAX(0,(MIN(A1738,inputs!$C$5)-(inputs!$C$4+B1738))*inputs!$B$4)</f>
        <v>34975.599999999999</v>
      </c>
      <c r="E1738" s="16">
        <f>MAX(0, (calculations!A1738-inputs!$C$5)*inputs!$B$5)</f>
        <v>21807</v>
      </c>
      <c r="F1738" s="19">
        <f>MAX(0,inputs!$B$13*(MIN(calculations!A1738,inputs!$C$14)-inputs!$C$13))+MAX(0,inputs!$B$14*(calculations!A1738-inputs!$C$14))</f>
        <v>7461.85</v>
      </c>
      <c r="G1738" s="22">
        <f>MAX(MIN((calculations!A1738-inputs!$B$21)/10000,100%),0) * inputs!$B$18</f>
        <v>2636.4</v>
      </c>
      <c r="H1738" s="22">
        <f>IF(AND(inputs!$B$35="YES", calculations!A1738&gt;=inputs!$B$36,calculations!A1738&lt;inputs!$B$37),inputs!$B$38*MIN(2,inputs!$B$17),0)</f>
        <v>0</v>
      </c>
      <c r="I1738" s="25">
        <f>MIN(inputs!$B$32,A1738)</f>
        <v>20000</v>
      </c>
      <c r="J1738" s="25">
        <f>inputs!$B$29*(1+inputs!$B$33)-MAX(0,inputs!$B$31*(I1738-inputs!$B$30))</f>
        <v>46486.999999999993</v>
      </c>
      <c r="K1738" s="26">
        <f t="shared" si="351"/>
        <v>20000</v>
      </c>
      <c r="L1738" s="25">
        <f>MAX(0,J1738*(1+inputs!$B$33)-MAX(0,inputs!$B$31*(K1738-inputs!$B$30)))</f>
        <v>47184.304999999986</v>
      </c>
      <c r="M1738" s="26">
        <f t="shared" si="352"/>
        <v>37066.666666666672</v>
      </c>
      <c r="N1738" s="25">
        <f>MAX(0,L1738*(1+inputs!$B$33)-MAX(0,inputs!$B$31*(M1738-inputs!$B$30)))</f>
        <v>46372.629574999977</v>
      </c>
      <c r="O1738" s="26">
        <f t="shared" si="353"/>
        <v>54133.333333333336</v>
      </c>
      <c r="P1738" s="25">
        <f>MAX(0,N1738*(1+inputs!$B$33)-MAX(0,inputs!$B$31*(O1738-inputs!$B$30)))</f>
        <v>44012.779018624969</v>
      </c>
      <c r="Q1738" s="26">
        <f t="shared" si="354"/>
        <v>71200</v>
      </c>
      <c r="R1738" s="25">
        <f>MAX(0,P1738*(1+inputs!$B$33)-MAX(0,inputs!$B$31*(Q1738-inputs!$B$30)))</f>
        <v>40081.53070390434</v>
      </c>
      <c r="S1738" s="26">
        <f t="shared" si="355"/>
        <v>88266.666666666672</v>
      </c>
      <c r="T1738" s="25">
        <f>MAX(0,R1738*(1+inputs!$B$33)-MAX(0,inputs!$B$31*(S1738-inputs!$B$30)))</f>
        <v>34555.313664462898</v>
      </c>
      <c r="U1738" s="26">
        <f t="shared" si="356"/>
        <v>105333.33333333333</v>
      </c>
      <c r="V1738" s="25">
        <f>MAX(0,T1738*(1+inputs!$B$33)-MAX(0,inputs!$B$31*(U1738-inputs!$B$30)))</f>
        <v>27410.203369429841</v>
      </c>
      <c r="W1738" s="26">
        <f t="shared" si="357"/>
        <v>122400</v>
      </c>
      <c r="X1738" s="25">
        <f>MAX(0,V1738*(1+inputs!$B$33)-MAX(0,inputs!$B$31*(W1738-inputs!$B$30)))</f>
        <v>18621.916419971283</v>
      </c>
      <c r="Y1738" s="26">
        <f t="shared" si="358"/>
        <v>139466.66666666669</v>
      </c>
      <c r="Z1738" s="25">
        <f>MAX(0,X1738*(1+inputs!$B$33)-MAX(0,inputs!$B$31*(Y1738-inputs!$B$30)))</f>
        <v>8165.8051662708513</v>
      </c>
      <c r="AA1738" s="25">
        <f>MAX(0,Y1738*(1+inputs!$B$33)-MAX(0,inputs!$B$31*(Z1738-inputs!$B$30)))</f>
        <v>141558.66666666669</v>
      </c>
      <c r="AB1738" s="26">
        <f t="shared" si="359"/>
        <v>173600</v>
      </c>
      <c r="AC1738" s="25">
        <f>MAX(0,AA1738*(1+inputs!$B$33)-MAX(0,inputs!$B$31*(AB1738-inputs!$B$30)))</f>
        <v>129874.60666666666</v>
      </c>
      <c r="AD1738" s="26">
        <f>IF(inputs!$B$27="YES",MAX(0,inputs!$B$31*(AB1738-inputs!$B$30)),0)</f>
        <v>0</v>
      </c>
      <c r="AE1738" s="3">
        <f t="shared" si="360"/>
        <v>74421.05</v>
      </c>
      <c r="AF1738" s="1">
        <f t="shared" si="363"/>
        <v>0.47</v>
      </c>
      <c r="AG1738" s="8">
        <f t="shared" si="361"/>
        <v>99178.95</v>
      </c>
    </row>
    <row r="1739" spans="1:33" x14ac:dyDescent="0.2">
      <c r="A1739" s="11">
        <f t="shared" si="362"/>
        <v>173700</v>
      </c>
      <c r="B1739" s="15">
        <f>inputs!$C$3-MAX(0,MIN((calculations!A1739-inputs!$B$8)*0.5,inputs!$C$3))+IF(AND(inputs!$B$23="YES",A1739&lt;=inputs!$B$25),inputs!$B$24,0)</f>
        <v>0</v>
      </c>
      <c r="C1739" s="15">
        <f>MAX(0,MIN(A1739-B1739,inputs!$C$4)*inputs!$B$3)</f>
        <v>7540.2000000000007</v>
      </c>
      <c r="D1739" s="16">
        <f>MAX(0,(MIN(A1739,inputs!$C$5)-(inputs!$C$4+B1739))*inputs!$B$4)</f>
        <v>34975.599999999999</v>
      </c>
      <c r="E1739" s="16">
        <f>MAX(0, (calculations!A1739-inputs!$C$5)*inputs!$B$5)</f>
        <v>21852</v>
      </c>
      <c r="F1739" s="19">
        <f>MAX(0,inputs!$B$13*(MIN(calculations!A1739,inputs!$C$14)-inputs!$C$13))+MAX(0,inputs!$B$14*(calculations!A1739-inputs!$C$14))</f>
        <v>7463.85</v>
      </c>
      <c r="G1739" s="22">
        <f>MAX(MIN((calculations!A1739-inputs!$B$21)/10000,100%),0) * inputs!$B$18</f>
        <v>2636.4</v>
      </c>
      <c r="H1739" s="22">
        <f>IF(AND(inputs!$B$35="YES", calculations!A1739&gt;=inputs!$B$36,calculations!A1739&lt;inputs!$B$37),inputs!$B$38*MIN(2,inputs!$B$17),0)</f>
        <v>0</v>
      </c>
      <c r="I1739" s="25">
        <f>MIN(inputs!$B$32,A1739)</f>
        <v>20000</v>
      </c>
      <c r="J1739" s="25">
        <f>inputs!$B$29*(1+inputs!$B$33)-MAX(0,inputs!$B$31*(I1739-inputs!$B$30))</f>
        <v>46486.999999999993</v>
      </c>
      <c r="K1739" s="26">
        <f t="shared" si="351"/>
        <v>20000</v>
      </c>
      <c r="L1739" s="25">
        <f>MAX(0,J1739*(1+inputs!$B$33)-MAX(0,inputs!$B$31*(K1739-inputs!$B$30)))</f>
        <v>47184.304999999986</v>
      </c>
      <c r="M1739" s="26">
        <f t="shared" si="352"/>
        <v>37077.777777777781</v>
      </c>
      <c r="N1739" s="25">
        <f>MAX(0,L1739*(1+inputs!$B$33)-MAX(0,inputs!$B$31*(M1739-inputs!$B$30)))</f>
        <v>46371.629574999977</v>
      </c>
      <c r="O1739" s="26">
        <f t="shared" si="353"/>
        <v>54155.555555555555</v>
      </c>
      <c r="P1739" s="25">
        <f>MAX(0,N1739*(1+inputs!$B$33)-MAX(0,inputs!$B$31*(O1739-inputs!$B$30)))</f>
        <v>44009.76401862497</v>
      </c>
      <c r="Q1739" s="26">
        <f t="shared" si="354"/>
        <v>71233.333333333343</v>
      </c>
      <c r="R1739" s="25">
        <f>MAX(0,P1739*(1+inputs!$B$33)-MAX(0,inputs!$B$31*(Q1739-inputs!$B$30)))</f>
        <v>40075.470478904339</v>
      </c>
      <c r="S1739" s="26">
        <f t="shared" si="355"/>
        <v>88311.111111111109</v>
      </c>
      <c r="T1739" s="25">
        <f>MAX(0,R1739*(1+inputs!$B$33)-MAX(0,inputs!$B$31*(S1739-inputs!$B$30)))</f>
        <v>34545.162536087897</v>
      </c>
      <c r="U1739" s="26">
        <f t="shared" si="356"/>
        <v>105388.88888888889</v>
      </c>
      <c r="V1739" s="25">
        <f>MAX(0,T1739*(1+inputs!$B$33)-MAX(0,inputs!$B$31*(U1739-inputs!$B$30)))</f>
        <v>27394.89997412921</v>
      </c>
      <c r="W1739" s="26">
        <f t="shared" si="357"/>
        <v>122466.66666666667</v>
      </c>
      <c r="X1739" s="25">
        <f>MAX(0,V1739*(1+inputs!$B$33)-MAX(0,inputs!$B$31*(W1739-inputs!$B$30)))</f>
        <v>18600.383473741145</v>
      </c>
      <c r="Y1739" s="26">
        <f t="shared" si="358"/>
        <v>139544.44444444444</v>
      </c>
      <c r="Z1739" s="25">
        <f>MAX(0,X1739*(1+inputs!$B$33)-MAX(0,inputs!$B$31*(Y1739-inputs!$B$30)))</f>
        <v>8136.9492258472637</v>
      </c>
      <c r="AA1739" s="25">
        <f>MAX(0,Y1739*(1+inputs!$B$33)-MAX(0,inputs!$B$31*(Z1739-inputs!$B$30)))</f>
        <v>141637.61111111109</v>
      </c>
      <c r="AB1739" s="26">
        <f t="shared" si="359"/>
        <v>173700</v>
      </c>
      <c r="AC1739" s="25">
        <f>MAX(0,AA1739*(1+inputs!$B$33)-MAX(0,inputs!$B$31*(AB1739-inputs!$B$30)))</f>
        <v>129945.73527777774</v>
      </c>
      <c r="AD1739" s="26">
        <f>IF(inputs!$B$27="YES",MAX(0,inputs!$B$31*(AB1739-inputs!$B$30)),0)</f>
        <v>0</v>
      </c>
      <c r="AE1739" s="3">
        <f t="shared" si="360"/>
        <v>74468.05</v>
      </c>
      <c r="AF1739" s="1">
        <f t="shared" si="363"/>
        <v>0.47</v>
      </c>
      <c r="AG1739" s="8">
        <f t="shared" si="361"/>
        <v>99231.95</v>
      </c>
    </row>
    <row r="1740" spans="1:33" x14ac:dyDescent="0.2">
      <c r="A1740" s="11">
        <f t="shared" si="362"/>
        <v>173800</v>
      </c>
      <c r="B1740" s="15">
        <f>inputs!$C$3-MAX(0,MIN((calculations!A1740-inputs!$B$8)*0.5,inputs!$C$3))+IF(AND(inputs!$B$23="YES",A1740&lt;=inputs!$B$25),inputs!$B$24,0)</f>
        <v>0</v>
      </c>
      <c r="C1740" s="15">
        <f>MAX(0,MIN(A1740-B1740,inputs!$C$4)*inputs!$B$3)</f>
        <v>7540.2000000000007</v>
      </c>
      <c r="D1740" s="16">
        <f>MAX(0,(MIN(A1740,inputs!$C$5)-(inputs!$C$4+B1740))*inputs!$B$4)</f>
        <v>34975.599999999999</v>
      </c>
      <c r="E1740" s="16">
        <f>MAX(0, (calculations!A1740-inputs!$C$5)*inputs!$B$5)</f>
        <v>21897</v>
      </c>
      <c r="F1740" s="19">
        <f>MAX(0,inputs!$B$13*(MIN(calculations!A1740,inputs!$C$14)-inputs!$C$13))+MAX(0,inputs!$B$14*(calculations!A1740-inputs!$C$14))</f>
        <v>7465.85</v>
      </c>
      <c r="G1740" s="22">
        <f>MAX(MIN((calculations!A1740-inputs!$B$21)/10000,100%),0) * inputs!$B$18</f>
        <v>2636.4</v>
      </c>
      <c r="H1740" s="22">
        <f>IF(AND(inputs!$B$35="YES", calculations!A1740&gt;=inputs!$B$36,calculations!A1740&lt;inputs!$B$37),inputs!$B$38*MIN(2,inputs!$B$17),0)</f>
        <v>0</v>
      </c>
      <c r="I1740" s="25">
        <f>MIN(inputs!$B$32,A1740)</f>
        <v>20000</v>
      </c>
      <c r="J1740" s="25">
        <f>inputs!$B$29*(1+inputs!$B$33)-MAX(0,inputs!$B$31*(I1740-inputs!$B$30))</f>
        <v>46486.999999999993</v>
      </c>
      <c r="K1740" s="26">
        <f t="shared" si="351"/>
        <v>20000</v>
      </c>
      <c r="L1740" s="25">
        <f>MAX(0,J1740*(1+inputs!$B$33)-MAX(0,inputs!$B$31*(K1740-inputs!$B$30)))</f>
        <v>47184.304999999986</v>
      </c>
      <c r="M1740" s="26">
        <f t="shared" si="352"/>
        <v>37088.888888888891</v>
      </c>
      <c r="N1740" s="25">
        <f>MAX(0,L1740*(1+inputs!$B$33)-MAX(0,inputs!$B$31*(M1740-inputs!$B$30)))</f>
        <v>46370.629574999977</v>
      </c>
      <c r="O1740" s="26">
        <f t="shared" si="353"/>
        <v>54177.777777777781</v>
      </c>
      <c r="P1740" s="25">
        <f>MAX(0,N1740*(1+inputs!$B$33)-MAX(0,inputs!$B$31*(O1740-inputs!$B$30)))</f>
        <v>44006.749018624971</v>
      </c>
      <c r="Q1740" s="26">
        <f t="shared" si="354"/>
        <v>71266.666666666657</v>
      </c>
      <c r="R1740" s="25">
        <f>MAX(0,P1740*(1+inputs!$B$33)-MAX(0,inputs!$B$31*(Q1740-inputs!$B$30)))</f>
        <v>40069.410253904338</v>
      </c>
      <c r="S1740" s="26">
        <f t="shared" si="355"/>
        <v>88355.555555555562</v>
      </c>
      <c r="T1740" s="25">
        <f>MAX(0,R1740*(1+inputs!$B$33)-MAX(0,inputs!$B$31*(S1740-inputs!$B$30)))</f>
        <v>34535.011407712896</v>
      </c>
      <c r="U1740" s="26">
        <f t="shared" si="356"/>
        <v>105444.44444444444</v>
      </c>
      <c r="V1740" s="25">
        <f>MAX(0,T1740*(1+inputs!$B$33)-MAX(0,inputs!$B$31*(U1740-inputs!$B$30)))</f>
        <v>27379.596578828587</v>
      </c>
      <c r="W1740" s="26">
        <f t="shared" si="357"/>
        <v>122533.33333333333</v>
      </c>
      <c r="X1740" s="25">
        <f>MAX(0,V1740*(1+inputs!$B$33)-MAX(0,inputs!$B$31*(W1740-inputs!$B$30)))</f>
        <v>18578.850527511015</v>
      </c>
      <c r="Y1740" s="26">
        <f t="shared" si="358"/>
        <v>139622.22222222222</v>
      </c>
      <c r="Z1740" s="25">
        <f>MAX(0,X1740*(1+inputs!$B$33)-MAX(0,inputs!$B$31*(Y1740-inputs!$B$30)))</f>
        <v>8108.093285423678</v>
      </c>
      <c r="AA1740" s="25">
        <f>MAX(0,Y1740*(1+inputs!$B$33)-MAX(0,inputs!$B$31*(Z1740-inputs!$B$30)))</f>
        <v>141716.55555555553</v>
      </c>
      <c r="AB1740" s="26">
        <f t="shared" si="359"/>
        <v>173800</v>
      </c>
      <c r="AC1740" s="25">
        <f>MAX(0,AA1740*(1+inputs!$B$33)-MAX(0,inputs!$B$31*(AB1740-inputs!$B$30)))</f>
        <v>130016.86388888885</v>
      </c>
      <c r="AD1740" s="26">
        <f>IF(inputs!$B$27="YES",MAX(0,inputs!$B$31*(AB1740-inputs!$B$30)),0)</f>
        <v>0</v>
      </c>
      <c r="AE1740" s="3">
        <f t="shared" si="360"/>
        <v>74515.05</v>
      </c>
      <c r="AF1740" s="1">
        <f t="shared" si="363"/>
        <v>0.47</v>
      </c>
      <c r="AG1740" s="8">
        <f t="shared" si="361"/>
        <v>99284.95</v>
      </c>
    </row>
    <row r="1741" spans="1:33" x14ac:dyDescent="0.2">
      <c r="A1741" s="11">
        <f t="shared" si="362"/>
        <v>173900</v>
      </c>
      <c r="B1741" s="15">
        <f>inputs!$C$3-MAX(0,MIN((calculations!A1741-inputs!$B$8)*0.5,inputs!$C$3))+IF(AND(inputs!$B$23="YES",A1741&lt;=inputs!$B$25),inputs!$B$24,0)</f>
        <v>0</v>
      </c>
      <c r="C1741" s="15">
        <f>MAX(0,MIN(A1741-B1741,inputs!$C$4)*inputs!$B$3)</f>
        <v>7540.2000000000007</v>
      </c>
      <c r="D1741" s="16">
        <f>MAX(0,(MIN(A1741,inputs!$C$5)-(inputs!$C$4+B1741))*inputs!$B$4)</f>
        <v>34975.599999999999</v>
      </c>
      <c r="E1741" s="16">
        <f>MAX(0, (calculations!A1741-inputs!$C$5)*inputs!$B$5)</f>
        <v>21942</v>
      </c>
      <c r="F1741" s="19">
        <f>MAX(0,inputs!$B$13*(MIN(calculations!A1741,inputs!$C$14)-inputs!$C$13))+MAX(0,inputs!$B$14*(calculations!A1741-inputs!$C$14))</f>
        <v>7467.85</v>
      </c>
      <c r="G1741" s="22">
        <f>MAX(MIN((calculations!A1741-inputs!$B$21)/10000,100%),0) * inputs!$B$18</f>
        <v>2636.4</v>
      </c>
      <c r="H1741" s="22">
        <f>IF(AND(inputs!$B$35="YES", calculations!A1741&gt;=inputs!$B$36,calculations!A1741&lt;inputs!$B$37),inputs!$B$38*MIN(2,inputs!$B$17),0)</f>
        <v>0</v>
      </c>
      <c r="I1741" s="25">
        <f>MIN(inputs!$B$32,A1741)</f>
        <v>20000</v>
      </c>
      <c r="J1741" s="25">
        <f>inputs!$B$29*(1+inputs!$B$33)-MAX(0,inputs!$B$31*(I1741-inputs!$B$30))</f>
        <v>46486.999999999993</v>
      </c>
      <c r="K1741" s="26">
        <f t="shared" si="351"/>
        <v>20000</v>
      </c>
      <c r="L1741" s="25">
        <f>MAX(0,J1741*(1+inputs!$B$33)-MAX(0,inputs!$B$31*(K1741-inputs!$B$30)))</f>
        <v>47184.304999999986</v>
      </c>
      <c r="M1741" s="26">
        <f t="shared" si="352"/>
        <v>37100</v>
      </c>
      <c r="N1741" s="25">
        <f>MAX(0,L1741*(1+inputs!$B$33)-MAX(0,inputs!$B$31*(M1741-inputs!$B$30)))</f>
        <v>46369.629574999977</v>
      </c>
      <c r="O1741" s="26">
        <f t="shared" si="353"/>
        <v>54200</v>
      </c>
      <c r="P1741" s="25">
        <f>MAX(0,N1741*(1+inputs!$B$33)-MAX(0,inputs!$B$31*(O1741-inputs!$B$30)))</f>
        <v>44003.734018624971</v>
      </c>
      <c r="Q1741" s="26">
        <f t="shared" si="354"/>
        <v>71300</v>
      </c>
      <c r="R1741" s="25">
        <f>MAX(0,P1741*(1+inputs!$B$33)-MAX(0,inputs!$B$31*(Q1741-inputs!$B$30)))</f>
        <v>40063.350028904337</v>
      </c>
      <c r="S1741" s="26">
        <f t="shared" si="355"/>
        <v>88400</v>
      </c>
      <c r="T1741" s="25">
        <f>MAX(0,R1741*(1+inputs!$B$33)-MAX(0,inputs!$B$31*(S1741-inputs!$B$30)))</f>
        <v>34524.860279337896</v>
      </c>
      <c r="U1741" s="26">
        <f t="shared" si="356"/>
        <v>105500</v>
      </c>
      <c r="V1741" s="25">
        <f>MAX(0,T1741*(1+inputs!$B$33)-MAX(0,inputs!$B$31*(U1741-inputs!$B$30)))</f>
        <v>27364.293183527963</v>
      </c>
      <c r="W1741" s="26">
        <f t="shared" si="357"/>
        <v>122600</v>
      </c>
      <c r="X1741" s="25">
        <f>MAX(0,V1741*(1+inputs!$B$33)-MAX(0,inputs!$B$31*(W1741-inputs!$B$30)))</f>
        <v>18557.317581280877</v>
      </c>
      <c r="Y1741" s="26">
        <f t="shared" si="358"/>
        <v>139700</v>
      </c>
      <c r="Z1741" s="25">
        <f>MAX(0,X1741*(1+inputs!$B$33)-MAX(0,inputs!$B$31*(Y1741-inputs!$B$30)))</f>
        <v>8079.2373450000869</v>
      </c>
      <c r="AA1741" s="25">
        <f>MAX(0,Y1741*(1+inputs!$B$33)-MAX(0,inputs!$B$31*(Z1741-inputs!$B$30)))</f>
        <v>141795.5</v>
      </c>
      <c r="AB1741" s="26">
        <f t="shared" si="359"/>
        <v>173900</v>
      </c>
      <c r="AC1741" s="25">
        <f>MAX(0,AA1741*(1+inputs!$B$33)-MAX(0,inputs!$B$31*(AB1741-inputs!$B$30)))</f>
        <v>130087.99249999999</v>
      </c>
      <c r="AD1741" s="26">
        <f>IF(inputs!$B$27="YES",MAX(0,inputs!$B$31*(AB1741-inputs!$B$30)),0)</f>
        <v>0</v>
      </c>
      <c r="AE1741" s="3">
        <f t="shared" si="360"/>
        <v>74562.05</v>
      </c>
      <c r="AF1741" s="1">
        <f t="shared" si="363"/>
        <v>0.47</v>
      </c>
      <c r="AG1741" s="8">
        <f t="shared" si="361"/>
        <v>99337.95</v>
      </c>
    </row>
    <row r="1742" spans="1:33" x14ac:dyDescent="0.2">
      <c r="A1742" s="11">
        <f t="shared" si="362"/>
        <v>174000</v>
      </c>
      <c r="B1742" s="15">
        <f>inputs!$C$3-MAX(0,MIN((calculations!A1742-inputs!$B$8)*0.5,inputs!$C$3))+IF(AND(inputs!$B$23="YES",A1742&lt;=inputs!$B$25),inputs!$B$24,0)</f>
        <v>0</v>
      </c>
      <c r="C1742" s="15">
        <f>MAX(0,MIN(A1742-B1742,inputs!$C$4)*inputs!$B$3)</f>
        <v>7540.2000000000007</v>
      </c>
      <c r="D1742" s="16">
        <f>MAX(0,(MIN(A1742,inputs!$C$5)-(inputs!$C$4+B1742))*inputs!$B$4)</f>
        <v>34975.599999999999</v>
      </c>
      <c r="E1742" s="16">
        <f>MAX(0, (calculations!A1742-inputs!$C$5)*inputs!$B$5)</f>
        <v>21987</v>
      </c>
      <c r="F1742" s="19">
        <f>MAX(0,inputs!$B$13*(MIN(calculations!A1742,inputs!$C$14)-inputs!$C$13))+MAX(0,inputs!$B$14*(calculations!A1742-inputs!$C$14))</f>
        <v>7469.85</v>
      </c>
      <c r="G1742" s="22">
        <f>MAX(MIN((calculations!A1742-inputs!$B$21)/10000,100%),0) * inputs!$B$18</f>
        <v>2636.4</v>
      </c>
      <c r="H1742" s="22">
        <f>IF(AND(inputs!$B$35="YES", calculations!A1742&gt;=inputs!$B$36,calculations!A1742&lt;inputs!$B$37),inputs!$B$38*MIN(2,inputs!$B$17),0)</f>
        <v>0</v>
      </c>
      <c r="I1742" s="25">
        <f>MIN(inputs!$B$32,A1742)</f>
        <v>20000</v>
      </c>
      <c r="J1742" s="25">
        <f>inputs!$B$29*(1+inputs!$B$33)-MAX(0,inputs!$B$31*(I1742-inputs!$B$30))</f>
        <v>46486.999999999993</v>
      </c>
      <c r="K1742" s="26">
        <f t="shared" si="351"/>
        <v>20000</v>
      </c>
      <c r="L1742" s="25">
        <f>MAX(0,J1742*(1+inputs!$B$33)-MAX(0,inputs!$B$31*(K1742-inputs!$B$30)))</f>
        <v>47184.304999999986</v>
      </c>
      <c r="M1742" s="26">
        <f t="shared" si="352"/>
        <v>37111.111111111109</v>
      </c>
      <c r="N1742" s="25">
        <f>MAX(0,L1742*(1+inputs!$B$33)-MAX(0,inputs!$B$31*(M1742-inputs!$B$30)))</f>
        <v>46368.629574999977</v>
      </c>
      <c r="O1742" s="26">
        <f t="shared" si="353"/>
        <v>54222.222222222219</v>
      </c>
      <c r="P1742" s="25">
        <f>MAX(0,N1742*(1+inputs!$B$33)-MAX(0,inputs!$B$31*(O1742-inputs!$B$30)))</f>
        <v>44000.719018624972</v>
      </c>
      <c r="Q1742" s="26">
        <f t="shared" si="354"/>
        <v>71333.333333333343</v>
      </c>
      <c r="R1742" s="25">
        <f>MAX(0,P1742*(1+inputs!$B$33)-MAX(0,inputs!$B$31*(Q1742-inputs!$B$30)))</f>
        <v>40057.289803904343</v>
      </c>
      <c r="S1742" s="26">
        <f t="shared" si="355"/>
        <v>88444.444444444438</v>
      </c>
      <c r="T1742" s="25">
        <f>MAX(0,R1742*(1+inputs!$B$33)-MAX(0,inputs!$B$31*(S1742-inputs!$B$30)))</f>
        <v>34514.709150962903</v>
      </c>
      <c r="U1742" s="26">
        <f t="shared" si="356"/>
        <v>105555.55555555556</v>
      </c>
      <c r="V1742" s="25">
        <f>MAX(0,T1742*(1+inputs!$B$33)-MAX(0,inputs!$B$31*(U1742-inputs!$B$30)))</f>
        <v>27348.989788227344</v>
      </c>
      <c r="W1742" s="26">
        <f t="shared" si="357"/>
        <v>122666.66666666667</v>
      </c>
      <c r="X1742" s="25">
        <f>MAX(0,V1742*(1+inputs!$B$33)-MAX(0,inputs!$B$31*(W1742-inputs!$B$30)))</f>
        <v>18535.784635050753</v>
      </c>
      <c r="Y1742" s="26">
        <f t="shared" si="358"/>
        <v>139777.77777777778</v>
      </c>
      <c r="Z1742" s="25">
        <f>MAX(0,X1742*(1+inputs!$B$33)-MAX(0,inputs!$B$31*(Y1742-inputs!$B$30)))</f>
        <v>8050.3814045765121</v>
      </c>
      <c r="AA1742" s="25">
        <f>MAX(0,Y1742*(1+inputs!$B$33)-MAX(0,inputs!$B$31*(Z1742-inputs!$B$30)))</f>
        <v>141874.44444444444</v>
      </c>
      <c r="AB1742" s="26">
        <f t="shared" si="359"/>
        <v>174000</v>
      </c>
      <c r="AC1742" s="25">
        <f>MAX(0,AA1742*(1+inputs!$B$33)-MAX(0,inputs!$B$31*(AB1742-inputs!$B$30)))</f>
        <v>130159.12111111108</v>
      </c>
      <c r="AD1742" s="26">
        <f>IF(inputs!$B$27="YES",MAX(0,inputs!$B$31*(AB1742-inputs!$B$30)),0)</f>
        <v>0</v>
      </c>
      <c r="AE1742" s="3">
        <f t="shared" si="360"/>
        <v>74609.05</v>
      </c>
      <c r="AF1742" s="1">
        <f t="shared" si="363"/>
        <v>0.47</v>
      </c>
      <c r="AG1742" s="8">
        <f t="shared" si="361"/>
        <v>99390.95</v>
      </c>
    </row>
    <row r="1743" spans="1:33" x14ac:dyDescent="0.2">
      <c r="A1743" s="11">
        <f t="shared" si="362"/>
        <v>174100</v>
      </c>
      <c r="B1743" s="15">
        <f>inputs!$C$3-MAX(0,MIN((calculations!A1743-inputs!$B$8)*0.5,inputs!$C$3))+IF(AND(inputs!$B$23="YES",A1743&lt;=inputs!$B$25),inputs!$B$24,0)</f>
        <v>0</v>
      </c>
      <c r="C1743" s="15">
        <f>MAX(0,MIN(A1743-B1743,inputs!$C$4)*inputs!$B$3)</f>
        <v>7540.2000000000007</v>
      </c>
      <c r="D1743" s="16">
        <f>MAX(0,(MIN(A1743,inputs!$C$5)-(inputs!$C$4+B1743))*inputs!$B$4)</f>
        <v>34975.599999999999</v>
      </c>
      <c r="E1743" s="16">
        <f>MAX(0, (calculations!A1743-inputs!$C$5)*inputs!$B$5)</f>
        <v>22032</v>
      </c>
      <c r="F1743" s="19">
        <f>MAX(0,inputs!$B$13*(MIN(calculations!A1743,inputs!$C$14)-inputs!$C$13))+MAX(0,inputs!$B$14*(calculations!A1743-inputs!$C$14))</f>
        <v>7471.85</v>
      </c>
      <c r="G1743" s="22">
        <f>MAX(MIN((calculations!A1743-inputs!$B$21)/10000,100%),0) * inputs!$B$18</f>
        <v>2636.4</v>
      </c>
      <c r="H1743" s="22">
        <f>IF(AND(inputs!$B$35="YES", calculations!A1743&gt;=inputs!$B$36,calculations!A1743&lt;inputs!$B$37),inputs!$B$38*MIN(2,inputs!$B$17),0)</f>
        <v>0</v>
      </c>
      <c r="I1743" s="25">
        <f>MIN(inputs!$B$32,A1743)</f>
        <v>20000</v>
      </c>
      <c r="J1743" s="25">
        <f>inputs!$B$29*(1+inputs!$B$33)-MAX(0,inputs!$B$31*(I1743-inputs!$B$30))</f>
        <v>46486.999999999993</v>
      </c>
      <c r="K1743" s="26">
        <f t="shared" si="351"/>
        <v>20000</v>
      </c>
      <c r="L1743" s="25">
        <f>MAX(0,J1743*(1+inputs!$B$33)-MAX(0,inputs!$B$31*(K1743-inputs!$B$30)))</f>
        <v>47184.304999999986</v>
      </c>
      <c r="M1743" s="26">
        <f t="shared" si="352"/>
        <v>37122.222222222219</v>
      </c>
      <c r="N1743" s="25">
        <f>MAX(0,L1743*(1+inputs!$B$33)-MAX(0,inputs!$B$31*(M1743-inputs!$B$30)))</f>
        <v>46367.629574999977</v>
      </c>
      <c r="O1743" s="26">
        <f t="shared" si="353"/>
        <v>54244.444444444445</v>
      </c>
      <c r="P1743" s="25">
        <f>MAX(0,N1743*(1+inputs!$B$33)-MAX(0,inputs!$B$31*(O1743-inputs!$B$30)))</f>
        <v>43997.704018624972</v>
      </c>
      <c r="Q1743" s="26">
        <f t="shared" si="354"/>
        <v>71366.666666666657</v>
      </c>
      <c r="R1743" s="25">
        <f>MAX(0,P1743*(1+inputs!$B$33)-MAX(0,inputs!$B$31*(Q1743-inputs!$B$30)))</f>
        <v>40051.229578904342</v>
      </c>
      <c r="S1743" s="26">
        <f t="shared" si="355"/>
        <v>88488.888888888891</v>
      </c>
      <c r="T1743" s="25">
        <f>MAX(0,R1743*(1+inputs!$B$33)-MAX(0,inputs!$B$31*(S1743-inputs!$B$30)))</f>
        <v>34504.558022587902</v>
      </c>
      <c r="U1743" s="26">
        <f t="shared" si="356"/>
        <v>105611.11111111111</v>
      </c>
      <c r="V1743" s="25">
        <f>MAX(0,T1743*(1+inputs!$B$33)-MAX(0,inputs!$B$31*(U1743-inputs!$B$30)))</f>
        <v>27333.686392926717</v>
      </c>
      <c r="W1743" s="26">
        <f t="shared" si="357"/>
        <v>122733.33333333333</v>
      </c>
      <c r="X1743" s="25">
        <f>MAX(0,V1743*(1+inputs!$B$33)-MAX(0,inputs!$B$31*(W1743-inputs!$B$30)))</f>
        <v>18514.251688820616</v>
      </c>
      <c r="Y1743" s="26">
        <f t="shared" si="358"/>
        <v>139855.55555555556</v>
      </c>
      <c r="Z1743" s="25">
        <f>MAX(0,X1743*(1+inputs!$B$33)-MAX(0,inputs!$B$31*(Y1743-inputs!$B$30)))</f>
        <v>8021.5254641529227</v>
      </c>
      <c r="AA1743" s="25">
        <f>MAX(0,Y1743*(1+inputs!$B$33)-MAX(0,inputs!$B$31*(Z1743-inputs!$B$30)))</f>
        <v>141953.38888888888</v>
      </c>
      <c r="AB1743" s="26">
        <f t="shared" si="359"/>
        <v>174100</v>
      </c>
      <c r="AC1743" s="25">
        <f>MAX(0,AA1743*(1+inputs!$B$33)-MAX(0,inputs!$B$31*(AB1743-inputs!$B$30)))</f>
        <v>130230.24972222219</v>
      </c>
      <c r="AD1743" s="26">
        <f>IF(inputs!$B$27="YES",MAX(0,inputs!$B$31*(AB1743-inputs!$B$30)),0)</f>
        <v>0</v>
      </c>
      <c r="AE1743" s="3">
        <f t="shared" si="360"/>
        <v>74656.05</v>
      </c>
      <c r="AF1743" s="1">
        <f t="shared" si="363"/>
        <v>0.47</v>
      </c>
      <c r="AG1743" s="8">
        <f t="shared" si="361"/>
        <v>99443.95</v>
      </c>
    </row>
    <row r="1744" spans="1:33" x14ac:dyDescent="0.2">
      <c r="A1744" s="11">
        <f t="shared" si="362"/>
        <v>174200</v>
      </c>
      <c r="B1744" s="15">
        <f>inputs!$C$3-MAX(0,MIN((calculations!A1744-inputs!$B$8)*0.5,inputs!$C$3))+IF(AND(inputs!$B$23="YES",A1744&lt;=inputs!$B$25),inputs!$B$24,0)</f>
        <v>0</v>
      </c>
      <c r="C1744" s="15">
        <f>MAX(0,MIN(A1744-B1744,inputs!$C$4)*inputs!$B$3)</f>
        <v>7540.2000000000007</v>
      </c>
      <c r="D1744" s="16">
        <f>MAX(0,(MIN(A1744,inputs!$C$5)-(inputs!$C$4+B1744))*inputs!$B$4)</f>
        <v>34975.599999999999</v>
      </c>
      <c r="E1744" s="16">
        <f>MAX(0, (calculations!A1744-inputs!$C$5)*inputs!$B$5)</f>
        <v>22077</v>
      </c>
      <c r="F1744" s="19">
        <f>MAX(0,inputs!$B$13*(MIN(calculations!A1744,inputs!$C$14)-inputs!$C$13))+MAX(0,inputs!$B$14*(calculations!A1744-inputs!$C$14))</f>
        <v>7473.85</v>
      </c>
      <c r="G1744" s="22">
        <f>MAX(MIN((calculations!A1744-inputs!$B$21)/10000,100%),0) * inputs!$B$18</f>
        <v>2636.4</v>
      </c>
      <c r="H1744" s="22">
        <f>IF(AND(inputs!$B$35="YES", calculations!A1744&gt;=inputs!$B$36,calculations!A1744&lt;inputs!$B$37),inputs!$B$38*MIN(2,inputs!$B$17),0)</f>
        <v>0</v>
      </c>
      <c r="I1744" s="25">
        <f>MIN(inputs!$B$32,A1744)</f>
        <v>20000</v>
      </c>
      <c r="J1744" s="25">
        <f>inputs!$B$29*(1+inputs!$B$33)-MAX(0,inputs!$B$31*(I1744-inputs!$B$30))</f>
        <v>46486.999999999993</v>
      </c>
      <c r="K1744" s="26">
        <f t="shared" si="351"/>
        <v>20000</v>
      </c>
      <c r="L1744" s="25">
        <f>MAX(0,J1744*(1+inputs!$B$33)-MAX(0,inputs!$B$31*(K1744-inputs!$B$30)))</f>
        <v>47184.304999999986</v>
      </c>
      <c r="M1744" s="26">
        <f t="shared" si="352"/>
        <v>37133.333333333328</v>
      </c>
      <c r="N1744" s="25">
        <f>MAX(0,L1744*(1+inputs!$B$33)-MAX(0,inputs!$B$31*(M1744-inputs!$B$30)))</f>
        <v>46366.629574999977</v>
      </c>
      <c r="O1744" s="26">
        <f t="shared" si="353"/>
        <v>54266.666666666664</v>
      </c>
      <c r="P1744" s="25">
        <f>MAX(0,N1744*(1+inputs!$B$33)-MAX(0,inputs!$B$31*(O1744-inputs!$B$30)))</f>
        <v>43994.689018624973</v>
      </c>
      <c r="Q1744" s="26">
        <f t="shared" si="354"/>
        <v>71400</v>
      </c>
      <c r="R1744" s="25">
        <f>MAX(0,P1744*(1+inputs!$B$33)-MAX(0,inputs!$B$31*(Q1744-inputs!$B$30)))</f>
        <v>40045.169353904341</v>
      </c>
      <c r="S1744" s="26">
        <f t="shared" si="355"/>
        <v>88533.333333333328</v>
      </c>
      <c r="T1744" s="25">
        <f>MAX(0,R1744*(1+inputs!$B$33)-MAX(0,inputs!$B$31*(S1744-inputs!$B$30)))</f>
        <v>34494.406894212902</v>
      </c>
      <c r="U1744" s="26">
        <f t="shared" si="356"/>
        <v>105666.66666666667</v>
      </c>
      <c r="V1744" s="25">
        <f>MAX(0,T1744*(1+inputs!$B$33)-MAX(0,inputs!$B$31*(U1744-inputs!$B$30)))</f>
        <v>27318.382997626089</v>
      </c>
      <c r="W1744" s="26">
        <f t="shared" si="357"/>
        <v>122800</v>
      </c>
      <c r="X1744" s="25">
        <f>MAX(0,V1744*(1+inputs!$B$33)-MAX(0,inputs!$B$31*(W1744-inputs!$B$30)))</f>
        <v>18492.718742590478</v>
      </c>
      <c r="Y1744" s="26">
        <f t="shared" si="358"/>
        <v>139933.33333333331</v>
      </c>
      <c r="Z1744" s="25">
        <f>MAX(0,X1744*(1+inputs!$B$33)-MAX(0,inputs!$B$31*(Y1744-inputs!$B$30)))</f>
        <v>7992.6695237293352</v>
      </c>
      <c r="AA1744" s="25">
        <f>MAX(0,Y1744*(1+inputs!$B$33)-MAX(0,inputs!$B$31*(Z1744-inputs!$B$30)))</f>
        <v>142032.33333333331</v>
      </c>
      <c r="AB1744" s="26">
        <f t="shared" si="359"/>
        <v>174200</v>
      </c>
      <c r="AC1744" s="25">
        <f>MAX(0,AA1744*(1+inputs!$B$33)-MAX(0,inputs!$B$31*(AB1744-inputs!$B$30)))</f>
        <v>130301.3783333333</v>
      </c>
      <c r="AD1744" s="26">
        <f>IF(inputs!$B$27="YES",MAX(0,inputs!$B$31*(AB1744-inputs!$B$30)),0)</f>
        <v>0</v>
      </c>
      <c r="AE1744" s="3">
        <f t="shared" si="360"/>
        <v>74703.05</v>
      </c>
      <c r="AF1744" s="1">
        <f t="shared" si="363"/>
        <v>0.47</v>
      </c>
      <c r="AG1744" s="8">
        <f t="shared" si="361"/>
        <v>99496.95</v>
      </c>
    </row>
    <row r="1745" spans="1:33" x14ac:dyDescent="0.2">
      <c r="A1745" s="11">
        <f t="shared" si="362"/>
        <v>174300</v>
      </c>
      <c r="B1745" s="15">
        <f>inputs!$C$3-MAX(0,MIN((calculations!A1745-inputs!$B$8)*0.5,inputs!$C$3))+IF(AND(inputs!$B$23="YES",A1745&lt;=inputs!$B$25),inputs!$B$24,0)</f>
        <v>0</v>
      </c>
      <c r="C1745" s="15">
        <f>MAX(0,MIN(A1745-B1745,inputs!$C$4)*inputs!$B$3)</f>
        <v>7540.2000000000007</v>
      </c>
      <c r="D1745" s="16">
        <f>MAX(0,(MIN(A1745,inputs!$C$5)-(inputs!$C$4+B1745))*inputs!$B$4)</f>
        <v>34975.599999999999</v>
      </c>
      <c r="E1745" s="16">
        <f>MAX(0, (calculations!A1745-inputs!$C$5)*inputs!$B$5)</f>
        <v>22122</v>
      </c>
      <c r="F1745" s="19">
        <f>MAX(0,inputs!$B$13*(MIN(calculations!A1745,inputs!$C$14)-inputs!$C$13))+MAX(0,inputs!$B$14*(calculations!A1745-inputs!$C$14))</f>
        <v>7475.85</v>
      </c>
      <c r="G1745" s="22">
        <f>MAX(MIN((calculations!A1745-inputs!$B$21)/10000,100%),0) * inputs!$B$18</f>
        <v>2636.4</v>
      </c>
      <c r="H1745" s="22">
        <f>IF(AND(inputs!$B$35="YES", calculations!A1745&gt;=inputs!$B$36,calculations!A1745&lt;inputs!$B$37),inputs!$B$38*MIN(2,inputs!$B$17),0)</f>
        <v>0</v>
      </c>
      <c r="I1745" s="25">
        <f>MIN(inputs!$B$32,A1745)</f>
        <v>20000</v>
      </c>
      <c r="J1745" s="25">
        <f>inputs!$B$29*(1+inputs!$B$33)-MAX(0,inputs!$B$31*(I1745-inputs!$B$30))</f>
        <v>46486.999999999993</v>
      </c>
      <c r="K1745" s="26">
        <f t="shared" si="351"/>
        <v>20000</v>
      </c>
      <c r="L1745" s="25">
        <f>MAX(0,J1745*(1+inputs!$B$33)-MAX(0,inputs!$B$31*(K1745-inputs!$B$30)))</f>
        <v>47184.304999999986</v>
      </c>
      <c r="M1745" s="26">
        <f t="shared" si="352"/>
        <v>37144.444444444445</v>
      </c>
      <c r="N1745" s="25">
        <f>MAX(0,L1745*(1+inputs!$B$33)-MAX(0,inputs!$B$31*(M1745-inputs!$B$30)))</f>
        <v>46365.629574999977</v>
      </c>
      <c r="O1745" s="26">
        <f t="shared" si="353"/>
        <v>54288.888888888891</v>
      </c>
      <c r="P1745" s="25">
        <f>MAX(0,N1745*(1+inputs!$B$33)-MAX(0,inputs!$B$31*(O1745-inputs!$B$30)))</f>
        <v>43991.674018624974</v>
      </c>
      <c r="Q1745" s="26">
        <f t="shared" si="354"/>
        <v>71433.333333333343</v>
      </c>
      <c r="R1745" s="25">
        <f>MAX(0,P1745*(1+inputs!$B$33)-MAX(0,inputs!$B$31*(Q1745-inputs!$B$30)))</f>
        <v>40039.10912890434</v>
      </c>
      <c r="S1745" s="26">
        <f t="shared" si="355"/>
        <v>88577.777777777781</v>
      </c>
      <c r="T1745" s="25">
        <f>MAX(0,R1745*(1+inputs!$B$33)-MAX(0,inputs!$B$31*(S1745-inputs!$B$30)))</f>
        <v>34484.255765837901</v>
      </c>
      <c r="U1745" s="26">
        <f t="shared" si="356"/>
        <v>105722.22222222222</v>
      </c>
      <c r="V1745" s="25">
        <f>MAX(0,T1745*(1+inputs!$B$33)-MAX(0,inputs!$B$31*(U1745-inputs!$B$30)))</f>
        <v>27303.07960232547</v>
      </c>
      <c r="W1745" s="26">
        <f t="shared" si="357"/>
        <v>122866.66666666667</v>
      </c>
      <c r="X1745" s="25">
        <f>MAX(0,V1745*(1+inputs!$B$33)-MAX(0,inputs!$B$31*(W1745-inputs!$B$30)))</f>
        <v>18471.185796360347</v>
      </c>
      <c r="Y1745" s="26">
        <f t="shared" si="358"/>
        <v>140011.11111111112</v>
      </c>
      <c r="Z1745" s="25">
        <f>MAX(0,X1745*(1+inputs!$B$33)-MAX(0,inputs!$B$31*(Y1745-inputs!$B$30)))</f>
        <v>7963.8135833057513</v>
      </c>
      <c r="AA1745" s="25">
        <f>MAX(0,Y1745*(1+inputs!$B$33)-MAX(0,inputs!$B$31*(Z1745-inputs!$B$30)))</f>
        <v>142111.27777777778</v>
      </c>
      <c r="AB1745" s="26">
        <f t="shared" si="359"/>
        <v>174300</v>
      </c>
      <c r="AC1745" s="25">
        <f>MAX(0,AA1745*(1+inputs!$B$33)-MAX(0,inputs!$B$31*(AB1745-inputs!$B$30)))</f>
        <v>130372.50694444444</v>
      </c>
      <c r="AD1745" s="26">
        <f>IF(inputs!$B$27="YES",MAX(0,inputs!$B$31*(AB1745-inputs!$B$30)),0)</f>
        <v>0</v>
      </c>
      <c r="AE1745" s="3">
        <f t="shared" si="360"/>
        <v>74750.05</v>
      </c>
      <c r="AF1745" s="1">
        <f t="shared" si="363"/>
        <v>0.47</v>
      </c>
      <c r="AG1745" s="8">
        <f t="shared" si="361"/>
        <v>99549.95</v>
      </c>
    </row>
    <row r="1746" spans="1:33" x14ac:dyDescent="0.2">
      <c r="A1746" s="11">
        <f t="shared" si="362"/>
        <v>174400</v>
      </c>
      <c r="B1746" s="15">
        <f>inputs!$C$3-MAX(0,MIN((calculations!A1746-inputs!$B$8)*0.5,inputs!$C$3))+IF(AND(inputs!$B$23="YES",A1746&lt;=inputs!$B$25),inputs!$B$24,0)</f>
        <v>0</v>
      </c>
      <c r="C1746" s="15">
        <f>MAX(0,MIN(A1746-B1746,inputs!$C$4)*inputs!$B$3)</f>
        <v>7540.2000000000007</v>
      </c>
      <c r="D1746" s="16">
        <f>MAX(0,(MIN(A1746,inputs!$C$5)-(inputs!$C$4+B1746))*inputs!$B$4)</f>
        <v>34975.599999999999</v>
      </c>
      <c r="E1746" s="16">
        <f>MAX(0, (calculations!A1746-inputs!$C$5)*inputs!$B$5)</f>
        <v>22167</v>
      </c>
      <c r="F1746" s="19">
        <f>MAX(0,inputs!$B$13*(MIN(calculations!A1746,inputs!$C$14)-inputs!$C$13))+MAX(0,inputs!$B$14*(calculations!A1746-inputs!$C$14))</f>
        <v>7477.85</v>
      </c>
      <c r="G1746" s="22">
        <f>MAX(MIN((calculations!A1746-inputs!$B$21)/10000,100%),0) * inputs!$B$18</f>
        <v>2636.4</v>
      </c>
      <c r="H1746" s="22">
        <f>IF(AND(inputs!$B$35="YES", calculations!A1746&gt;=inputs!$B$36,calculations!A1746&lt;inputs!$B$37),inputs!$B$38*MIN(2,inputs!$B$17),0)</f>
        <v>0</v>
      </c>
      <c r="I1746" s="25">
        <f>MIN(inputs!$B$32,A1746)</f>
        <v>20000</v>
      </c>
      <c r="J1746" s="25">
        <f>inputs!$B$29*(1+inputs!$B$33)-MAX(0,inputs!$B$31*(I1746-inputs!$B$30))</f>
        <v>46486.999999999993</v>
      </c>
      <c r="K1746" s="26">
        <f t="shared" si="351"/>
        <v>20000</v>
      </c>
      <c r="L1746" s="25">
        <f>MAX(0,J1746*(1+inputs!$B$33)-MAX(0,inputs!$B$31*(K1746-inputs!$B$30)))</f>
        <v>47184.304999999986</v>
      </c>
      <c r="M1746" s="26">
        <f t="shared" si="352"/>
        <v>37155.555555555555</v>
      </c>
      <c r="N1746" s="25">
        <f>MAX(0,L1746*(1+inputs!$B$33)-MAX(0,inputs!$B$31*(M1746-inputs!$B$30)))</f>
        <v>46364.629574999977</v>
      </c>
      <c r="O1746" s="26">
        <f t="shared" si="353"/>
        <v>54311.111111111109</v>
      </c>
      <c r="P1746" s="25">
        <f>MAX(0,N1746*(1+inputs!$B$33)-MAX(0,inputs!$B$31*(O1746-inputs!$B$30)))</f>
        <v>43988.659018624967</v>
      </c>
      <c r="Q1746" s="26">
        <f t="shared" si="354"/>
        <v>71466.666666666657</v>
      </c>
      <c r="R1746" s="25">
        <f>MAX(0,P1746*(1+inputs!$B$33)-MAX(0,inputs!$B$31*(Q1746-inputs!$B$30)))</f>
        <v>40033.048903904331</v>
      </c>
      <c r="S1746" s="26">
        <f t="shared" si="355"/>
        <v>88622.222222222219</v>
      </c>
      <c r="T1746" s="25">
        <f>MAX(0,R1746*(1+inputs!$B$33)-MAX(0,inputs!$B$31*(S1746-inputs!$B$30)))</f>
        <v>34474.104637462893</v>
      </c>
      <c r="U1746" s="26">
        <f t="shared" si="356"/>
        <v>105777.77777777778</v>
      </c>
      <c r="V1746" s="25">
        <f>MAX(0,T1746*(1+inputs!$B$33)-MAX(0,inputs!$B$31*(U1746-inputs!$B$30)))</f>
        <v>27287.776207024832</v>
      </c>
      <c r="W1746" s="26">
        <f t="shared" si="357"/>
        <v>122933.33333333333</v>
      </c>
      <c r="X1746" s="25">
        <f>MAX(0,V1746*(1+inputs!$B$33)-MAX(0,inputs!$B$31*(W1746-inputs!$B$30)))</f>
        <v>18449.652850130202</v>
      </c>
      <c r="Y1746" s="26">
        <f t="shared" si="358"/>
        <v>140088.88888888888</v>
      </c>
      <c r="Z1746" s="25">
        <f>MAX(0,X1746*(1+inputs!$B$33)-MAX(0,inputs!$B$31*(Y1746-inputs!$B$30)))</f>
        <v>7934.9576428821529</v>
      </c>
      <c r="AA1746" s="25">
        <f>MAX(0,Y1746*(1+inputs!$B$33)-MAX(0,inputs!$B$31*(Z1746-inputs!$B$30)))</f>
        <v>142190.22222222219</v>
      </c>
      <c r="AB1746" s="26">
        <f t="shared" si="359"/>
        <v>174400</v>
      </c>
      <c r="AC1746" s="25">
        <f>MAX(0,AA1746*(1+inputs!$B$33)-MAX(0,inputs!$B$31*(AB1746-inputs!$B$30)))</f>
        <v>130443.63555555552</v>
      </c>
      <c r="AD1746" s="26">
        <f>IF(inputs!$B$27="YES",MAX(0,inputs!$B$31*(AB1746-inputs!$B$30)),0)</f>
        <v>0</v>
      </c>
      <c r="AE1746" s="3">
        <f t="shared" si="360"/>
        <v>74797.05</v>
      </c>
      <c r="AF1746" s="1">
        <f t="shared" si="363"/>
        <v>0.47</v>
      </c>
      <c r="AG1746" s="8">
        <f t="shared" si="361"/>
        <v>99602.95</v>
      </c>
    </row>
    <row r="1747" spans="1:33" x14ac:dyDescent="0.2">
      <c r="A1747" s="11">
        <f t="shared" si="362"/>
        <v>174500</v>
      </c>
      <c r="B1747" s="15">
        <f>inputs!$C$3-MAX(0,MIN((calculations!A1747-inputs!$B$8)*0.5,inputs!$C$3))+IF(AND(inputs!$B$23="YES",A1747&lt;=inputs!$B$25),inputs!$B$24,0)</f>
        <v>0</v>
      </c>
      <c r="C1747" s="15">
        <f>MAX(0,MIN(A1747-B1747,inputs!$C$4)*inputs!$B$3)</f>
        <v>7540.2000000000007</v>
      </c>
      <c r="D1747" s="16">
        <f>MAX(0,(MIN(A1747,inputs!$C$5)-(inputs!$C$4+B1747))*inputs!$B$4)</f>
        <v>34975.599999999999</v>
      </c>
      <c r="E1747" s="16">
        <f>MAX(0, (calculations!A1747-inputs!$C$5)*inputs!$B$5)</f>
        <v>22212</v>
      </c>
      <c r="F1747" s="19">
        <f>MAX(0,inputs!$B$13*(MIN(calculations!A1747,inputs!$C$14)-inputs!$C$13))+MAX(0,inputs!$B$14*(calculations!A1747-inputs!$C$14))</f>
        <v>7479.85</v>
      </c>
      <c r="G1747" s="22">
        <f>MAX(MIN((calculations!A1747-inputs!$B$21)/10000,100%),0) * inputs!$B$18</f>
        <v>2636.4</v>
      </c>
      <c r="H1747" s="22">
        <f>IF(AND(inputs!$B$35="YES", calculations!A1747&gt;=inputs!$B$36,calculations!A1747&lt;inputs!$B$37),inputs!$B$38*MIN(2,inputs!$B$17),0)</f>
        <v>0</v>
      </c>
      <c r="I1747" s="25">
        <f>MIN(inputs!$B$32,A1747)</f>
        <v>20000</v>
      </c>
      <c r="J1747" s="25">
        <f>inputs!$B$29*(1+inputs!$B$33)-MAX(0,inputs!$B$31*(I1747-inputs!$B$30))</f>
        <v>46486.999999999993</v>
      </c>
      <c r="K1747" s="26">
        <f t="shared" si="351"/>
        <v>20000</v>
      </c>
      <c r="L1747" s="25">
        <f>MAX(0,J1747*(1+inputs!$B$33)-MAX(0,inputs!$B$31*(K1747-inputs!$B$30)))</f>
        <v>47184.304999999986</v>
      </c>
      <c r="M1747" s="26">
        <f t="shared" si="352"/>
        <v>37166.666666666672</v>
      </c>
      <c r="N1747" s="25">
        <f>MAX(0,L1747*(1+inputs!$B$33)-MAX(0,inputs!$B$31*(M1747-inputs!$B$30)))</f>
        <v>46363.629574999977</v>
      </c>
      <c r="O1747" s="26">
        <f t="shared" si="353"/>
        <v>54333.333333333336</v>
      </c>
      <c r="P1747" s="25">
        <f>MAX(0,N1747*(1+inputs!$B$33)-MAX(0,inputs!$B$31*(O1747-inputs!$B$30)))</f>
        <v>43985.644018624967</v>
      </c>
      <c r="Q1747" s="26">
        <f t="shared" si="354"/>
        <v>71500</v>
      </c>
      <c r="R1747" s="25">
        <f>MAX(0,P1747*(1+inputs!$B$33)-MAX(0,inputs!$B$31*(Q1747-inputs!$B$30)))</f>
        <v>40026.988678904338</v>
      </c>
      <c r="S1747" s="26">
        <f t="shared" si="355"/>
        <v>88666.666666666672</v>
      </c>
      <c r="T1747" s="25">
        <f>MAX(0,R1747*(1+inputs!$B$33)-MAX(0,inputs!$B$31*(S1747-inputs!$B$30)))</f>
        <v>34463.9535090879</v>
      </c>
      <c r="U1747" s="26">
        <f t="shared" si="356"/>
        <v>105833.33333333333</v>
      </c>
      <c r="V1747" s="25">
        <f>MAX(0,T1747*(1+inputs!$B$33)-MAX(0,inputs!$B$31*(U1747-inputs!$B$30)))</f>
        <v>27272.472811724216</v>
      </c>
      <c r="W1747" s="26">
        <f t="shared" si="357"/>
        <v>123000</v>
      </c>
      <c r="X1747" s="25">
        <f>MAX(0,V1747*(1+inputs!$B$33)-MAX(0,inputs!$B$31*(W1747-inputs!$B$30)))</f>
        <v>18428.119903900078</v>
      </c>
      <c r="Y1747" s="26">
        <f t="shared" si="358"/>
        <v>140166.66666666669</v>
      </c>
      <c r="Z1747" s="25">
        <f>MAX(0,X1747*(1+inputs!$B$33)-MAX(0,inputs!$B$31*(Y1747-inputs!$B$30)))</f>
        <v>7906.1017024585763</v>
      </c>
      <c r="AA1747" s="25">
        <f>MAX(0,Y1747*(1+inputs!$B$33)-MAX(0,inputs!$B$31*(Z1747-inputs!$B$30)))</f>
        <v>142269.16666666669</v>
      </c>
      <c r="AB1747" s="26">
        <f t="shared" si="359"/>
        <v>174500</v>
      </c>
      <c r="AC1747" s="25">
        <f>MAX(0,AA1747*(1+inputs!$B$33)-MAX(0,inputs!$B$31*(AB1747-inputs!$B$30)))</f>
        <v>130514.76416666666</v>
      </c>
      <c r="AD1747" s="26">
        <f>IF(inputs!$B$27="YES",MAX(0,inputs!$B$31*(AB1747-inputs!$B$30)),0)</f>
        <v>0</v>
      </c>
      <c r="AE1747" s="3">
        <f t="shared" si="360"/>
        <v>74844.05</v>
      </c>
      <c r="AF1747" s="1">
        <f t="shared" si="363"/>
        <v>0.47</v>
      </c>
      <c r="AG1747" s="8">
        <f t="shared" si="361"/>
        <v>99655.95</v>
      </c>
    </row>
    <row r="1748" spans="1:33" x14ac:dyDescent="0.2">
      <c r="A1748" s="11">
        <f t="shared" si="362"/>
        <v>174600</v>
      </c>
      <c r="B1748" s="15">
        <f>inputs!$C$3-MAX(0,MIN((calculations!A1748-inputs!$B$8)*0.5,inputs!$C$3))+IF(AND(inputs!$B$23="YES",A1748&lt;=inputs!$B$25),inputs!$B$24,0)</f>
        <v>0</v>
      </c>
      <c r="C1748" s="15">
        <f>MAX(0,MIN(A1748-B1748,inputs!$C$4)*inputs!$B$3)</f>
        <v>7540.2000000000007</v>
      </c>
      <c r="D1748" s="16">
        <f>MAX(0,(MIN(A1748,inputs!$C$5)-(inputs!$C$4+B1748))*inputs!$B$4)</f>
        <v>34975.599999999999</v>
      </c>
      <c r="E1748" s="16">
        <f>MAX(0, (calculations!A1748-inputs!$C$5)*inputs!$B$5)</f>
        <v>22257</v>
      </c>
      <c r="F1748" s="19">
        <f>MAX(0,inputs!$B$13*(MIN(calculations!A1748,inputs!$C$14)-inputs!$C$13))+MAX(0,inputs!$B$14*(calculations!A1748-inputs!$C$14))</f>
        <v>7481.85</v>
      </c>
      <c r="G1748" s="22">
        <f>MAX(MIN((calculations!A1748-inputs!$B$21)/10000,100%),0) * inputs!$B$18</f>
        <v>2636.4</v>
      </c>
      <c r="H1748" s="22">
        <f>IF(AND(inputs!$B$35="YES", calculations!A1748&gt;=inputs!$B$36,calculations!A1748&lt;inputs!$B$37),inputs!$B$38*MIN(2,inputs!$B$17),0)</f>
        <v>0</v>
      </c>
      <c r="I1748" s="25">
        <f>MIN(inputs!$B$32,A1748)</f>
        <v>20000</v>
      </c>
      <c r="J1748" s="25">
        <f>inputs!$B$29*(1+inputs!$B$33)-MAX(0,inputs!$B$31*(I1748-inputs!$B$30))</f>
        <v>46486.999999999993</v>
      </c>
      <c r="K1748" s="26">
        <f t="shared" si="351"/>
        <v>20000</v>
      </c>
      <c r="L1748" s="25">
        <f>MAX(0,J1748*(1+inputs!$B$33)-MAX(0,inputs!$B$31*(K1748-inputs!$B$30)))</f>
        <v>47184.304999999986</v>
      </c>
      <c r="M1748" s="26">
        <f t="shared" si="352"/>
        <v>37177.777777777781</v>
      </c>
      <c r="N1748" s="25">
        <f>MAX(0,L1748*(1+inputs!$B$33)-MAX(0,inputs!$B$31*(M1748-inputs!$B$30)))</f>
        <v>46362.629574999977</v>
      </c>
      <c r="O1748" s="26">
        <f t="shared" si="353"/>
        <v>54355.555555555555</v>
      </c>
      <c r="P1748" s="25">
        <f>MAX(0,N1748*(1+inputs!$B$33)-MAX(0,inputs!$B$31*(O1748-inputs!$B$30)))</f>
        <v>43982.629018624968</v>
      </c>
      <c r="Q1748" s="26">
        <f t="shared" si="354"/>
        <v>71533.333333333343</v>
      </c>
      <c r="R1748" s="25">
        <f>MAX(0,P1748*(1+inputs!$B$33)-MAX(0,inputs!$B$31*(Q1748-inputs!$B$30)))</f>
        <v>40020.928453904336</v>
      </c>
      <c r="S1748" s="26">
        <f t="shared" si="355"/>
        <v>88711.111111111109</v>
      </c>
      <c r="T1748" s="25">
        <f>MAX(0,R1748*(1+inputs!$B$33)-MAX(0,inputs!$B$31*(S1748-inputs!$B$30)))</f>
        <v>34453.802380712892</v>
      </c>
      <c r="U1748" s="26">
        <f t="shared" si="356"/>
        <v>105888.88888888889</v>
      </c>
      <c r="V1748" s="25">
        <f>MAX(0,T1748*(1+inputs!$B$33)-MAX(0,inputs!$B$31*(U1748-inputs!$B$30)))</f>
        <v>27257.169416423585</v>
      </c>
      <c r="W1748" s="26">
        <f t="shared" si="357"/>
        <v>123066.66666666667</v>
      </c>
      <c r="X1748" s="25">
        <f>MAX(0,V1748*(1+inputs!$B$33)-MAX(0,inputs!$B$31*(W1748-inputs!$B$30)))</f>
        <v>18406.586957669933</v>
      </c>
      <c r="Y1748" s="26">
        <f t="shared" si="358"/>
        <v>140244.44444444444</v>
      </c>
      <c r="Z1748" s="25">
        <f>MAX(0,X1748*(1+inputs!$B$33)-MAX(0,inputs!$B$31*(Y1748-inputs!$B$30)))</f>
        <v>7877.2457620349815</v>
      </c>
      <c r="AA1748" s="25">
        <f>MAX(0,Y1748*(1+inputs!$B$33)-MAX(0,inputs!$B$31*(Z1748-inputs!$B$30)))</f>
        <v>142348.11111111109</v>
      </c>
      <c r="AB1748" s="26">
        <f t="shared" si="359"/>
        <v>174600</v>
      </c>
      <c r="AC1748" s="25">
        <f>MAX(0,AA1748*(1+inputs!$B$33)-MAX(0,inputs!$B$31*(AB1748-inputs!$B$30)))</f>
        <v>130585.89277777774</v>
      </c>
      <c r="AD1748" s="26">
        <f>IF(inputs!$B$27="YES",MAX(0,inputs!$B$31*(AB1748-inputs!$B$30)),0)</f>
        <v>0</v>
      </c>
      <c r="AE1748" s="3">
        <f t="shared" si="360"/>
        <v>74891.05</v>
      </c>
      <c r="AF1748" s="1">
        <f t="shared" si="363"/>
        <v>0.47</v>
      </c>
      <c r="AG1748" s="8">
        <f t="shared" si="361"/>
        <v>99708.95</v>
      </c>
    </row>
    <row r="1749" spans="1:33" x14ac:dyDescent="0.2">
      <c r="A1749" s="11">
        <f t="shared" si="362"/>
        <v>174700</v>
      </c>
      <c r="B1749" s="15">
        <f>inputs!$C$3-MAX(0,MIN((calculations!A1749-inputs!$B$8)*0.5,inputs!$C$3))+IF(AND(inputs!$B$23="YES",A1749&lt;=inputs!$B$25),inputs!$B$24,0)</f>
        <v>0</v>
      </c>
      <c r="C1749" s="15">
        <f>MAX(0,MIN(A1749-B1749,inputs!$C$4)*inputs!$B$3)</f>
        <v>7540.2000000000007</v>
      </c>
      <c r="D1749" s="16">
        <f>MAX(0,(MIN(A1749,inputs!$C$5)-(inputs!$C$4+B1749))*inputs!$B$4)</f>
        <v>34975.599999999999</v>
      </c>
      <c r="E1749" s="16">
        <f>MAX(0, (calculations!A1749-inputs!$C$5)*inputs!$B$5)</f>
        <v>22302</v>
      </c>
      <c r="F1749" s="19">
        <f>MAX(0,inputs!$B$13*(MIN(calculations!A1749,inputs!$C$14)-inputs!$C$13))+MAX(0,inputs!$B$14*(calculations!A1749-inputs!$C$14))</f>
        <v>7483.85</v>
      </c>
      <c r="G1749" s="22">
        <f>MAX(MIN((calculations!A1749-inputs!$B$21)/10000,100%),0) * inputs!$B$18</f>
        <v>2636.4</v>
      </c>
      <c r="H1749" s="22">
        <f>IF(AND(inputs!$B$35="YES", calculations!A1749&gt;=inputs!$B$36,calculations!A1749&lt;inputs!$B$37),inputs!$B$38*MIN(2,inputs!$B$17),0)</f>
        <v>0</v>
      </c>
      <c r="I1749" s="25">
        <f>MIN(inputs!$B$32,A1749)</f>
        <v>20000</v>
      </c>
      <c r="J1749" s="25">
        <f>inputs!$B$29*(1+inputs!$B$33)-MAX(0,inputs!$B$31*(I1749-inputs!$B$30))</f>
        <v>46486.999999999993</v>
      </c>
      <c r="K1749" s="26">
        <f t="shared" si="351"/>
        <v>20000</v>
      </c>
      <c r="L1749" s="25">
        <f>MAX(0,J1749*(1+inputs!$B$33)-MAX(0,inputs!$B$31*(K1749-inputs!$B$30)))</f>
        <v>47184.304999999986</v>
      </c>
      <c r="M1749" s="26">
        <f t="shared" si="352"/>
        <v>37188.888888888891</v>
      </c>
      <c r="N1749" s="25">
        <f>MAX(0,L1749*(1+inputs!$B$33)-MAX(0,inputs!$B$31*(M1749-inputs!$B$30)))</f>
        <v>46361.629574999977</v>
      </c>
      <c r="O1749" s="26">
        <f t="shared" si="353"/>
        <v>54377.777777777781</v>
      </c>
      <c r="P1749" s="25">
        <f>MAX(0,N1749*(1+inputs!$B$33)-MAX(0,inputs!$B$31*(O1749-inputs!$B$30)))</f>
        <v>43979.614018624969</v>
      </c>
      <c r="Q1749" s="26">
        <f t="shared" si="354"/>
        <v>71566.666666666657</v>
      </c>
      <c r="R1749" s="25">
        <f>MAX(0,P1749*(1+inputs!$B$33)-MAX(0,inputs!$B$31*(Q1749-inputs!$B$30)))</f>
        <v>40014.868228904335</v>
      </c>
      <c r="S1749" s="26">
        <f t="shared" si="355"/>
        <v>88755.555555555562</v>
      </c>
      <c r="T1749" s="25">
        <f>MAX(0,R1749*(1+inputs!$B$33)-MAX(0,inputs!$B$31*(S1749-inputs!$B$30)))</f>
        <v>34443.651252337891</v>
      </c>
      <c r="U1749" s="26">
        <f t="shared" si="356"/>
        <v>105944.44444444444</v>
      </c>
      <c r="V1749" s="25">
        <f>MAX(0,T1749*(1+inputs!$B$33)-MAX(0,inputs!$B$31*(U1749-inputs!$B$30)))</f>
        <v>27241.866021122954</v>
      </c>
      <c r="W1749" s="26">
        <f t="shared" si="357"/>
        <v>123133.33333333333</v>
      </c>
      <c r="X1749" s="25">
        <f>MAX(0,V1749*(1+inputs!$B$33)-MAX(0,inputs!$B$31*(W1749-inputs!$B$30)))</f>
        <v>18385.054011439799</v>
      </c>
      <c r="Y1749" s="26">
        <f t="shared" si="358"/>
        <v>140322.22222222222</v>
      </c>
      <c r="Z1749" s="25">
        <f>MAX(0,X1749*(1+inputs!$B$33)-MAX(0,inputs!$B$31*(Y1749-inputs!$B$30)))</f>
        <v>7848.3898216113957</v>
      </c>
      <c r="AA1749" s="25">
        <f>MAX(0,Y1749*(1+inputs!$B$33)-MAX(0,inputs!$B$31*(Z1749-inputs!$B$30)))</f>
        <v>142427.05555555553</v>
      </c>
      <c r="AB1749" s="26">
        <f t="shared" si="359"/>
        <v>174700</v>
      </c>
      <c r="AC1749" s="25">
        <f>MAX(0,AA1749*(1+inputs!$B$33)-MAX(0,inputs!$B$31*(AB1749-inputs!$B$30)))</f>
        <v>130657.02138888885</v>
      </c>
      <c r="AD1749" s="26">
        <f>IF(inputs!$B$27="YES",MAX(0,inputs!$B$31*(AB1749-inputs!$B$30)),0)</f>
        <v>0</v>
      </c>
      <c r="AE1749" s="3">
        <f t="shared" si="360"/>
        <v>74938.05</v>
      </c>
      <c r="AF1749" s="1">
        <f t="shared" si="363"/>
        <v>0.47</v>
      </c>
      <c r="AG1749" s="8">
        <f t="shared" si="361"/>
        <v>99761.95</v>
      </c>
    </row>
    <row r="1750" spans="1:33" x14ac:dyDescent="0.2">
      <c r="A1750" s="11">
        <f t="shared" si="362"/>
        <v>174800</v>
      </c>
      <c r="B1750" s="15">
        <f>inputs!$C$3-MAX(0,MIN((calculations!A1750-inputs!$B$8)*0.5,inputs!$C$3))+IF(AND(inputs!$B$23="YES",A1750&lt;=inputs!$B$25),inputs!$B$24,0)</f>
        <v>0</v>
      </c>
      <c r="C1750" s="15">
        <f>MAX(0,MIN(A1750-B1750,inputs!$C$4)*inputs!$B$3)</f>
        <v>7540.2000000000007</v>
      </c>
      <c r="D1750" s="16">
        <f>MAX(0,(MIN(A1750,inputs!$C$5)-(inputs!$C$4+B1750))*inputs!$B$4)</f>
        <v>34975.599999999999</v>
      </c>
      <c r="E1750" s="16">
        <f>MAX(0, (calculations!A1750-inputs!$C$5)*inputs!$B$5)</f>
        <v>22347</v>
      </c>
      <c r="F1750" s="19">
        <f>MAX(0,inputs!$B$13*(MIN(calculations!A1750,inputs!$C$14)-inputs!$C$13))+MAX(0,inputs!$B$14*(calculations!A1750-inputs!$C$14))</f>
        <v>7485.85</v>
      </c>
      <c r="G1750" s="22">
        <f>MAX(MIN((calculations!A1750-inputs!$B$21)/10000,100%),0) * inputs!$B$18</f>
        <v>2636.4</v>
      </c>
      <c r="H1750" s="22">
        <f>IF(AND(inputs!$B$35="YES", calculations!A1750&gt;=inputs!$B$36,calculations!A1750&lt;inputs!$B$37),inputs!$B$38*MIN(2,inputs!$B$17),0)</f>
        <v>0</v>
      </c>
      <c r="I1750" s="25">
        <f>MIN(inputs!$B$32,A1750)</f>
        <v>20000</v>
      </c>
      <c r="J1750" s="25">
        <f>inputs!$B$29*(1+inputs!$B$33)-MAX(0,inputs!$B$31*(I1750-inputs!$B$30))</f>
        <v>46486.999999999993</v>
      </c>
      <c r="K1750" s="26">
        <f t="shared" si="351"/>
        <v>20000</v>
      </c>
      <c r="L1750" s="25">
        <f>MAX(0,J1750*(1+inputs!$B$33)-MAX(0,inputs!$B$31*(K1750-inputs!$B$30)))</f>
        <v>47184.304999999986</v>
      </c>
      <c r="M1750" s="26">
        <f t="shared" si="352"/>
        <v>37200</v>
      </c>
      <c r="N1750" s="25">
        <f>MAX(0,L1750*(1+inputs!$B$33)-MAX(0,inputs!$B$31*(M1750-inputs!$B$30)))</f>
        <v>46360.629574999977</v>
      </c>
      <c r="O1750" s="26">
        <f t="shared" si="353"/>
        <v>54400</v>
      </c>
      <c r="P1750" s="25">
        <f>MAX(0,N1750*(1+inputs!$B$33)-MAX(0,inputs!$B$31*(O1750-inputs!$B$30)))</f>
        <v>43976.599018624969</v>
      </c>
      <c r="Q1750" s="26">
        <f t="shared" si="354"/>
        <v>71600</v>
      </c>
      <c r="R1750" s="25">
        <f>MAX(0,P1750*(1+inputs!$B$33)-MAX(0,inputs!$B$31*(Q1750-inputs!$B$30)))</f>
        <v>40008.808003904334</v>
      </c>
      <c r="S1750" s="26">
        <f t="shared" si="355"/>
        <v>88800</v>
      </c>
      <c r="T1750" s="25">
        <f>MAX(0,R1750*(1+inputs!$B$33)-MAX(0,inputs!$B$31*(S1750-inputs!$B$30)))</f>
        <v>34433.500123962891</v>
      </c>
      <c r="U1750" s="26">
        <f t="shared" si="356"/>
        <v>106000</v>
      </c>
      <c r="V1750" s="25">
        <f>MAX(0,T1750*(1+inputs!$B$33)-MAX(0,inputs!$B$31*(U1750-inputs!$B$30)))</f>
        <v>27226.562625822331</v>
      </c>
      <c r="W1750" s="26">
        <f t="shared" si="357"/>
        <v>123200</v>
      </c>
      <c r="X1750" s="25">
        <f>MAX(0,V1750*(1+inputs!$B$33)-MAX(0,inputs!$B$31*(W1750-inputs!$B$30)))</f>
        <v>18363.521065209665</v>
      </c>
      <c r="Y1750" s="26">
        <f t="shared" si="358"/>
        <v>140400</v>
      </c>
      <c r="Z1750" s="25">
        <f>MAX(0,X1750*(1+inputs!$B$33)-MAX(0,inputs!$B$31*(Y1750-inputs!$B$30)))</f>
        <v>7819.53388118781</v>
      </c>
      <c r="AA1750" s="25">
        <f>MAX(0,Y1750*(1+inputs!$B$33)-MAX(0,inputs!$B$31*(Z1750-inputs!$B$30)))</f>
        <v>142506</v>
      </c>
      <c r="AB1750" s="26">
        <f t="shared" si="359"/>
        <v>174800</v>
      </c>
      <c r="AC1750" s="25">
        <f>MAX(0,AA1750*(1+inputs!$B$33)-MAX(0,inputs!$B$31*(AB1750-inputs!$B$30)))</f>
        <v>130728.15</v>
      </c>
      <c r="AD1750" s="26">
        <f>IF(inputs!$B$27="YES",MAX(0,inputs!$B$31*(AB1750-inputs!$B$30)),0)</f>
        <v>0</v>
      </c>
      <c r="AE1750" s="3">
        <f t="shared" si="360"/>
        <v>74985.05</v>
      </c>
      <c r="AF1750" s="1">
        <f t="shared" si="363"/>
        <v>0.47</v>
      </c>
      <c r="AG1750" s="8">
        <f t="shared" si="361"/>
        <v>99814.95</v>
      </c>
    </row>
    <row r="1751" spans="1:33" x14ac:dyDescent="0.2">
      <c r="A1751" s="11">
        <f t="shared" si="362"/>
        <v>174900</v>
      </c>
      <c r="B1751" s="15">
        <f>inputs!$C$3-MAX(0,MIN((calculations!A1751-inputs!$B$8)*0.5,inputs!$C$3))+IF(AND(inputs!$B$23="YES",A1751&lt;=inputs!$B$25),inputs!$B$24,0)</f>
        <v>0</v>
      </c>
      <c r="C1751" s="15">
        <f>MAX(0,MIN(A1751-B1751,inputs!$C$4)*inputs!$B$3)</f>
        <v>7540.2000000000007</v>
      </c>
      <c r="D1751" s="16">
        <f>MAX(0,(MIN(A1751,inputs!$C$5)-(inputs!$C$4+B1751))*inputs!$B$4)</f>
        <v>34975.599999999999</v>
      </c>
      <c r="E1751" s="16">
        <f>MAX(0, (calculations!A1751-inputs!$C$5)*inputs!$B$5)</f>
        <v>22392</v>
      </c>
      <c r="F1751" s="19">
        <f>MAX(0,inputs!$B$13*(MIN(calculations!A1751,inputs!$C$14)-inputs!$C$13))+MAX(0,inputs!$B$14*(calculations!A1751-inputs!$C$14))</f>
        <v>7487.85</v>
      </c>
      <c r="G1751" s="22">
        <f>MAX(MIN((calculations!A1751-inputs!$B$21)/10000,100%),0) * inputs!$B$18</f>
        <v>2636.4</v>
      </c>
      <c r="H1751" s="22">
        <f>IF(AND(inputs!$B$35="YES", calculations!A1751&gt;=inputs!$B$36,calculations!A1751&lt;inputs!$B$37),inputs!$B$38*MIN(2,inputs!$B$17),0)</f>
        <v>0</v>
      </c>
      <c r="I1751" s="25">
        <f>MIN(inputs!$B$32,A1751)</f>
        <v>20000</v>
      </c>
      <c r="J1751" s="25">
        <f>inputs!$B$29*(1+inputs!$B$33)-MAX(0,inputs!$B$31*(I1751-inputs!$B$30))</f>
        <v>46486.999999999993</v>
      </c>
      <c r="K1751" s="26">
        <f t="shared" si="351"/>
        <v>20000</v>
      </c>
      <c r="L1751" s="25">
        <f>MAX(0,J1751*(1+inputs!$B$33)-MAX(0,inputs!$B$31*(K1751-inputs!$B$30)))</f>
        <v>47184.304999999986</v>
      </c>
      <c r="M1751" s="26">
        <f t="shared" si="352"/>
        <v>37211.111111111109</v>
      </c>
      <c r="N1751" s="25">
        <f>MAX(0,L1751*(1+inputs!$B$33)-MAX(0,inputs!$B$31*(M1751-inputs!$B$30)))</f>
        <v>46359.629574999977</v>
      </c>
      <c r="O1751" s="26">
        <f t="shared" si="353"/>
        <v>54422.222222222219</v>
      </c>
      <c r="P1751" s="25">
        <f>MAX(0,N1751*(1+inputs!$B$33)-MAX(0,inputs!$B$31*(O1751-inputs!$B$30)))</f>
        <v>43973.58401862497</v>
      </c>
      <c r="Q1751" s="26">
        <f t="shared" si="354"/>
        <v>71633.333333333343</v>
      </c>
      <c r="R1751" s="25">
        <f>MAX(0,P1751*(1+inputs!$B$33)-MAX(0,inputs!$B$31*(Q1751-inputs!$B$30)))</f>
        <v>40002.747778904341</v>
      </c>
      <c r="S1751" s="26">
        <f t="shared" si="355"/>
        <v>88844.444444444438</v>
      </c>
      <c r="T1751" s="25">
        <f>MAX(0,R1751*(1+inputs!$B$33)-MAX(0,inputs!$B$31*(S1751-inputs!$B$30)))</f>
        <v>34423.348995587898</v>
      </c>
      <c r="U1751" s="26">
        <f t="shared" si="356"/>
        <v>106055.55555555556</v>
      </c>
      <c r="V1751" s="25">
        <f>MAX(0,T1751*(1+inputs!$B$33)-MAX(0,inputs!$B$31*(U1751-inputs!$B$30)))</f>
        <v>27211.259230521711</v>
      </c>
      <c r="W1751" s="26">
        <f t="shared" si="357"/>
        <v>123266.66666666667</v>
      </c>
      <c r="X1751" s="25">
        <f>MAX(0,V1751*(1+inputs!$B$33)-MAX(0,inputs!$B$31*(W1751-inputs!$B$30)))</f>
        <v>18341.988118979534</v>
      </c>
      <c r="Y1751" s="26">
        <f t="shared" si="358"/>
        <v>140477.77777777778</v>
      </c>
      <c r="Z1751" s="25">
        <f>MAX(0,X1751*(1+inputs!$B$33)-MAX(0,inputs!$B$31*(Y1751-inputs!$B$30)))</f>
        <v>7790.6779407642262</v>
      </c>
      <c r="AA1751" s="25">
        <f>MAX(0,Y1751*(1+inputs!$B$33)-MAX(0,inputs!$B$31*(Z1751-inputs!$B$30)))</f>
        <v>142584.94444444444</v>
      </c>
      <c r="AB1751" s="26">
        <f t="shared" si="359"/>
        <v>174900</v>
      </c>
      <c r="AC1751" s="25">
        <f>MAX(0,AA1751*(1+inputs!$B$33)-MAX(0,inputs!$B$31*(AB1751-inputs!$B$30)))</f>
        <v>130799.27861111108</v>
      </c>
      <c r="AD1751" s="26">
        <f>IF(inputs!$B$27="YES",MAX(0,inputs!$B$31*(AB1751-inputs!$B$30)),0)</f>
        <v>0</v>
      </c>
      <c r="AE1751" s="3">
        <f t="shared" si="360"/>
        <v>75032.05</v>
      </c>
      <c r="AF1751" s="1">
        <f t="shared" si="363"/>
        <v>0.47</v>
      </c>
      <c r="AG1751" s="8">
        <f t="shared" si="361"/>
        <v>99867.95</v>
      </c>
    </row>
    <row r="1752" spans="1:33" x14ac:dyDescent="0.2">
      <c r="A1752" s="11">
        <f t="shared" si="362"/>
        <v>175000</v>
      </c>
      <c r="B1752" s="15">
        <f>inputs!$C$3-MAX(0,MIN((calculations!A1752-inputs!$B$8)*0.5,inputs!$C$3))+IF(AND(inputs!$B$23="YES",A1752&lt;=inputs!$B$25),inputs!$B$24,0)</f>
        <v>0</v>
      </c>
      <c r="C1752" s="15">
        <f>MAX(0,MIN(A1752-B1752,inputs!$C$4)*inputs!$B$3)</f>
        <v>7540.2000000000007</v>
      </c>
      <c r="D1752" s="16">
        <f>MAX(0,(MIN(A1752,inputs!$C$5)-(inputs!$C$4+B1752))*inputs!$B$4)</f>
        <v>34975.599999999999</v>
      </c>
      <c r="E1752" s="16">
        <f>MAX(0, (calculations!A1752-inputs!$C$5)*inputs!$B$5)</f>
        <v>22437</v>
      </c>
      <c r="F1752" s="19">
        <f>MAX(0,inputs!$B$13*(MIN(calculations!A1752,inputs!$C$14)-inputs!$C$13))+MAX(0,inputs!$B$14*(calculations!A1752-inputs!$C$14))</f>
        <v>7489.85</v>
      </c>
      <c r="G1752" s="22">
        <f>MAX(MIN((calculations!A1752-inputs!$B$21)/10000,100%),0) * inputs!$B$18</f>
        <v>2636.4</v>
      </c>
      <c r="H1752" s="22">
        <f>IF(AND(inputs!$B$35="YES", calculations!A1752&gt;=inputs!$B$36,calculations!A1752&lt;inputs!$B$37),inputs!$B$38*MIN(2,inputs!$B$17),0)</f>
        <v>0</v>
      </c>
      <c r="I1752" s="25">
        <f>MIN(inputs!$B$32,A1752)</f>
        <v>20000</v>
      </c>
      <c r="J1752" s="25">
        <f>inputs!$B$29*(1+inputs!$B$33)-MAX(0,inputs!$B$31*(I1752-inputs!$B$30))</f>
        <v>46486.999999999993</v>
      </c>
      <c r="K1752" s="26">
        <f t="shared" si="351"/>
        <v>20000</v>
      </c>
      <c r="L1752" s="25">
        <f>MAX(0,J1752*(1+inputs!$B$33)-MAX(0,inputs!$B$31*(K1752-inputs!$B$30)))</f>
        <v>47184.304999999986</v>
      </c>
      <c r="M1752" s="26">
        <f t="shared" si="352"/>
        <v>37222.222222222219</v>
      </c>
      <c r="N1752" s="25">
        <f>MAX(0,L1752*(1+inputs!$B$33)-MAX(0,inputs!$B$31*(M1752-inputs!$B$30)))</f>
        <v>46358.629574999977</v>
      </c>
      <c r="O1752" s="26">
        <f t="shared" si="353"/>
        <v>54444.444444444445</v>
      </c>
      <c r="P1752" s="25">
        <f>MAX(0,N1752*(1+inputs!$B$33)-MAX(0,inputs!$B$31*(O1752-inputs!$B$30)))</f>
        <v>43970.56901862497</v>
      </c>
      <c r="Q1752" s="26">
        <f t="shared" si="354"/>
        <v>71666.666666666657</v>
      </c>
      <c r="R1752" s="25">
        <f>MAX(0,P1752*(1+inputs!$B$33)-MAX(0,inputs!$B$31*(Q1752-inputs!$B$30)))</f>
        <v>39996.687553904339</v>
      </c>
      <c r="S1752" s="26">
        <f t="shared" si="355"/>
        <v>88888.888888888891</v>
      </c>
      <c r="T1752" s="25">
        <f>MAX(0,R1752*(1+inputs!$B$33)-MAX(0,inputs!$B$31*(S1752-inputs!$B$30)))</f>
        <v>34413.197867212897</v>
      </c>
      <c r="U1752" s="26">
        <f t="shared" si="356"/>
        <v>106111.11111111111</v>
      </c>
      <c r="V1752" s="25">
        <f>MAX(0,T1752*(1+inputs!$B$33)-MAX(0,inputs!$B$31*(U1752-inputs!$B$30)))</f>
        <v>27195.955835221092</v>
      </c>
      <c r="W1752" s="26">
        <f t="shared" si="357"/>
        <v>123333.33333333333</v>
      </c>
      <c r="X1752" s="25">
        <f>MAX(0,V1752*(1+inputs!$B$33)-MAX(0,inputs!$B$31*(W1752-inputs!$B$30)))</f>
        <v>18320.455172749407</v>
      </c>
      <c r="Y1752" s="26">
        <f t="shared" si="358"/>
        <v>140555.55555555556</v>
      </c>
      <c r="Z1752" s="25">
        <f>MAX(0,X1752*(1+inputs!$B$33)-MAX(0,inputs!$B$31*(Y1752-inputs!$B$30)))</f>
        <v>7761.8220003406477</v>
      </c>
      <c r="AA1752" s="25">
        <f>MAX(0,Y1752*(1+inputs!$B$33)-MAX(0,inputs!$B$31*(Z1752-inputs!$B$30)))</f>
        <v>142663.88888888888</v>
      </c>
      <c r="AB1752" s="26">
        <f t="shared" si="359"/>
        <v>175000</v>
      </c>
      <c r="AC1752" s="25">
        <f>MAX(0,AA1752*(1+inputs!$B$33)-MAX(0,inputs!$B$31*(AB1752-inputs!$B$30)))</f>
        <v>130870.40722222219</v>
      </c>
      <c r="AD1752" s="26">
        <f>IF(inputs!$B$27="YES",MAX(0,inputs!$B$31*(AB1752-inputs!$B$30)),0)</f>
        <v>0</v>
      </c>
      <c r="AE1752" s="3">
        <f t="shared" si="360"/>
        <v>75079.05</v>
      </c>
      <c r="AF1752" s="1">
        <f t="shared" si="363"/>
        <v>0.47</v>
      </c>
      <c r="AG1752" s="8">
        <f t="shared" si="361"/>
        <v>99920.95</v>
      </c>
    </row>
    <row r="1753" spans="1:33" x14ac:dyDescent="0.2">
      <c r="A1753" s="11">
        <f t="shared" si="362"/>
        <v>175100</v>
      </c>
      <c r="B1753" s="15">
        <f>inputs!$C$3-MAX(0,MIN((calculations!A1753-inputs!$B$8)*0.5,inputs!$C$3))+IF(AND(inputs!$B$23="YES",A1753&lt;=inputs!$B$25),inputs!$B$24,0)</f>
        <v>0</v>
      </c>
      <c r="C1753" s="15">
        <f>MAX(0,MIN(A1753-B1753,inputs!$C$4)*inputs!$B$3)</f>
        <v>7540.2000000000007</v>
      </c>
      <c r="D1753" s="16">
        <f>MAX(0,(MIN(A1753,inputs!$C$5)-(inputs!$C$4+B1753))*inputs!$B$4)</f>
        <v>34975.599999999999</v>
      </c>
      <c r="E1753" s="16">
        <f>MAX(0, (calculations!A1753-inputs!$C$5)*inputs!$B$5)</f>
        <v>22482</v>
      </c>
      <c r="F1753" s="19">
        <f>MAX(0,inputs!$B$13*(MIN(calculations!A1753,inputs!$C$14)-inputs!$C$13))+MAX(0,inputs!$B$14*(calculations!A1753-inputs!$C$14))</f>
        <v>7491.85</v>
      </c>
      <c r="G1753" s="22">
        <f>MAX(MIN((calculations!A1753-inputs!$B$21)/10000,100%),0) * inputs!$B$18</f>
        <v>2636.4</v>
      </c>
      <c r="H1753" s="22">
        <f>IF(AND(inputs!$B$35="YES", calculations!A1753&gt;=inputs!$B$36,calculations!A1753&lt;inputs!$B$37),inputs!$B$38*MIN(2,inputs!$B$17),0)</f>
        <v>0</v>
      </c>
      <c r="I1753" s="25">
        <f>MIN(inputs!$B$32,A1753)</f>
        <v>20000</v>
      </c>
      <c r="J1753" s="25">
        <f>inputs!$B$29*(1+inputs!$B$33)-MAX(0,inputs!$B$31*(I1753-inputs!$B$30))</f>
        <v>46486.999999999993</v>
      </c>
      <c r="K1753" s="26">
        <f t="shared" si="351"/>
        <v>20000</v>
      </c>
      <c r="L1753" s="25">
        <f>MAX(0,J1753*(1+inputs!$B$33)-MAX(0,inputs!$B$31*(K1753-inputs!$B$30)))</f>
        <v>47184.304999999986</v>
      </c>
      <c r="M1753" s="26">
        <f t="shared" si="352"/>
        <v>37233.333333333328</v>
      </c>
      <c r="N1753" s="25">
        <f>MAX(0,L1753*(1+inputs!$B$33)-MAX(0,inputs!$B$31*(M1753-inputs!$B$30)))</f>
        <v>46357.629574999977</v>
      </c>
      <c r="O1753" s="26">
        <f t="shared" si="353"/>
        <v>54466.666666666664</v>
      </c>
      <c r="P1753" s="25">
        <f>MAX(0,N1753*(1+inputs!$B$33)-MAX(0,inputs!$B$31*(O1753-inputs!$B$30)))</f>
        <v>43967.554018624971</v>
      </c>
      <c r="Q1753" s="26">
        <f t="shared" si="354"/>
        <v>71700</v>
      </c>
      <c r="R1753" s="25">
        <f>MAX(0,P1753*(1+inputs!$B$33)-MAX(0,inputs!$B$31*(Q1753-inputs!$B$30)))</f>
        <v>39990.627328904338</v>
      </c>
      <c r="S1753" s="26">
        <f t="shared" si="355"/>
        <v>88933.333333333328</v>
      </c>
      <c r="T1753" s="25">
        <f>MAX(0,R1753*(1+inputs!$B$33)-MAX(0,inputs!$B$31*(S1753-inputs!$B$30)))</f>
        <v>34403.046738837897</v>
      </c>
      <c r="U1753" s="26">
        <f t="shared" si="356"/>
        <v>106166.66666666667</v>
      </c>
      <c r="V1753" s="25">
        <f>MAX(0,T1753*(1+inputs!$B$33)-MAX(0,inputs!$B$31*(U1753-inputs!$B$30)))</f>
        <v>27180.652439920457</v>
      </c>
      <c r="W1753" s="26">
        <f t="shared" si="357"/>
        <v>123400</v>
      </c>
      <c r="X1753" s="25">
        <f>MAX(0,V1753*(1+inputs!$B$33)-MAX(0,inputs!$B$31*(W1753-inputs!$B$30)))</f>
        <v>18298.922226519258</v>
      </c>
      <c r="Y1753" s="26">
        <f t="shared" si="358"/>
        <v>140633.33333333331</v>
      </c>
      <c r="Z1753" s="25">
        <f>MAX(0,X1753*(1+inputs!$B$33)-MAX(0,inputs!$B$31*(Y1753-inputs!$B$30)))</f>
        <v>7732.9660599170456</v>
      </c>
      <c r="AA1753" s="25">
        <f>MAX(0,Y1753*(1+inputs!$B$33)-MAX(0,inputs!$B$31*(Z1753-inputs!$B$30)))</f>
        <v>142742.83333333331</v>
      </c>
      <c r="AB1753" s="26">
        <f t="shared" si="359"/>
        <v>175100</v>
      </c>
      <c r="AC1753" s="25">
        <f>MAX(0,AA1753*(1+inputs!$B$33)-MAX(0,inputs!$B$31*(AB1753-inputs!$B$30)))</f>
        <v>130941.5358333333</v>
      </c>
      <c r="AD1753" s="26">
        <f>IF(inputs!$B$27="YES",MAX(0,inputs!$B$31*(AB1753-inputs!$B$30)),0)</f>
        <v>0</v>
      </c>
      <c r="AE1753" s="3">
        <f t="shared" si="360"/>
        <v>75126.05</v>
      </c>
      <c r="AF1753" s="1">
        <f t="shared" si="363"/>
        <v>0.47</v>
      </c>
      <c r="AG1753" s="8">
        <f t="shared" si="361"/>
        <v>99973.95</v>
      </c>
    </row>
    <row r="1754" spans="1:33" x14ac:dyDescent="0.2">
      <c r="A1754" s="11">
        <f t="shared" si="362"/>
        <v>175200</v>
      </c>
      <c r="B1754" s="15">
        <f>inputs!$C$3-MAX(0,MIN((calculations!A1754-inputs!$B$8)*0.5,inputs!$C$3))+IF(AND(inputs!$B$23="YES",A1754&lt;=inputs!$B$25),inputs!$B$24,0)</f>
        <v>0</v>
      </c>
      <c r="C1754" s="15">
        <f>MAX(0,MIN(A1754-B1754,inputs!$C$4)*inputs!$B$3)</f>
        <v>7540.2000000000007</v>
      </c>
      <c r="D1754" s="16">
        <f>MAX(0,(MIN(A1754,inputs!$C$5)-(inputs!$C$4+B1754))*inputs!$B$4)</f>
        <v>34975.599999999999</v>
      </c>
      <c r="E1754" s="16">
        <f>MAX(0, (calculations!A1754-inputs!$C$5)*inputs!$B$5)</f>
        <v>22527</v>
      </c>
      <c r="F1754" s="19">
        <f>MAX(0,inputs!$B$13*(MIN(calculations!A1754,inputs!$C$14)-inputs!$C$13))+MAX(0,inputs!$B$14*(calculations!A1754-inputs!$C$14))</f>
        <v>7493.85</v>
      </c>
      <c r="G1754" s="22">
        <f>MAX(MIN((calculations!A1754-inputs!$B$21)/10000,100%),0) * inputs!$B$18</f>
        <v>2636.4</v>
      </c>
      <c r="H1754" s="22">
        <f>IF(AND(inputs!$B$35="YES", calculations!A1754&gt;=inputs!$B$36,calculations!A1754&lt;inputs!$B$37),inputs!$B$38*MIN(2,inputs!$B$17),0)</f>
        <v>0</v>
      </c>
      <c r="I1754" s="25">
        <f>MIN(inputs!$B$32,A1754)</f>
        <v>20000</v>
      </c>
      <c r="J1754" s="25">
        <f>inputs!$B$29*(1+inputs!$B$33)-MAX(0,inputs!$B$31*(I1754-inputs!$B$30))</f>
        <v>46486.999999999993</v>
      </c>
      <c r="K1754" s="26">
        <f t="shared" si="351"/>
        <v>20000</v>
      </c>
      <c r="L1754" s="25">
        <f>MAX(0,J1754*(1+inputs!$B$33)-MAX(0,inputs!$B$31*(K1754-inputs!$B$30)))</f>
        <v>47184.304999999986</v>
      </c>
      <c r="M1754" s="26">
        <f t="shared" si="352"/>
        <v>37244.444444444445</v>
      </c>
      <c r="N1754" s="25">
        <f>MAX(0,L1754*(1+inputs!$B$33)-MAX(0,inputs!$B$31*(M1754-inputs!$B$30)))</f>
        <v>46356.629574999977</v>
      </c>
      <c r="O1754" s="26">
        <f t="shared" si="353"/>
        <v>54488.888888888891</v>
      </c>
      <c r="P1754" s="25">
        <f>MAX(0,N1754*(1+inputs!$B$33)-MAX(0,inputs!$B$31*(O1754-inputs!$B$30)))</f>
        <v>43964.539018624972</v>
      </c>
      <c r="Q1754" s="26">
        <f t="shared" si="354"/>
        <v>71733.333333333343</v>
      </c>
      <c r="R1754" s="25">
        <f>MAX(0,P1754*(1+inputs!$B$33)-MAX(0,inputs!$B$31*(Q1754-inputs!$B$30)))</f>
        <v>39984.567103904337</v>
      </c>
      <c r="S1754" s="26">
        <f t="shared" si="355"/>
        <v>88977.777777777781</v>
      </c>
      <c r="T1754" s="25">
        <f>MAX(0,R1754*(1+inputs!$B$33)-MAX(0,inputs!$B$31*(S1754-inputs!$B$30)))</f>
        <v>34392.895610462896</v>
      </c>
      <c r="U1754" s="26">
        <f t="shared" si="356"/>
        <v>106222.22222222222</v>
      </c>
      <c r="V1754" s="25">
        <f>MAX(0,T1754*(1+inputs!$B$33)-MAX(0,inputs!$B$31*(U1754-inputs!$B$30)))</f>
        <v>27165.349044619838</v>
      </c>
      <c r="W1754" s="26">
        <f t="shared" si="357"/>
        <v>123466.66666666667</v>
      </c>
      <c r="X1754" s="25">
        <f>MAX(0,V1754*(1+inputs!$B$33)-MAX(0,inputs!$B$31*(W1754-inputs!$B$30)))</f>
        <v>18277.389280289135</v>
      </c>
      <c r="Y1754" s="26">
        <f t="shared" si="358"/>
        <v>140711.11111111112</v>
      </c>
      <c r="Z1754" s="25">
        <f>MAX(0,X1754*(1+inputs!$B$33)-MAX(0,inputs!$B$31*(Y1754-inputs!$B$30)))</f>
        <v>7704.110119493469</v>
      </c>
      <c r="AA1754" s="25">
        <f>MAX(0,Y1754*(1+inputs!$B$33)-MAX(0,inputs!$B$31*(Z1754-inputs!$B$30)))</f>
        <v>142821.77777777778</v>
      </c>
      <c r="AB1754" s="26">
        <f t="shared" si="359"/>
        <v>175200</v>
      </c>
      <c r="AC1754" s="25">
        <f>MAX(0,AA1754*(1+inputs!$B$33)-MAX(0,inputs!$B$31*(AB1754-inputs!$B$30)))</f>
        <v>131012.66444444444</v>
      </c>
      <c r="AD1754" s="26">
        <f>IF(inputs!$B$27="YES",MAX(0,inputs!$B$31*(AB1754-inputs!$B$30)),0)</f>
        <v>0</v>
      </c>
      <c r="AE1754" s="3">
        <f t="shared" si="360"/>
        <v>75173.05</v>
      </c>
      <c r="AF1754" s="1">
        <f t="shared" si="363"/>
        <v>0.47</v>
      </c>
      <c r="AG1754" s="8">
        <f t="shared" si="361"/>
        <v>100026.95</v>
      </c>
    </row>
    <row r="1755" spans="1:33" x14ac:dyDescent="0.2">
      <c r="A1755" s="11">
        <f t="shared" si="362"/>
        <v>175300</v>
      </c>
      <c r="B1755" s="15">
        <f>inputs!$C$3-MAX(0,MIN((calculations!A1755-inputs!$B$8)*0.5,inputs!$C$3))+IF(AND(inputs!$B$23="YES",A1755&lt;=inputs!$B$25),inputs!$B$24,0)</f>
        <v>0</v>
      </c>
      <c r="C1755" s="15">
        <f>MAX(0,MIN(A1755-B1755,inputs!$C$4)*inputs!$B$3)</f>
        <v>7540.2000000000007</v>
      </c>
      <c r="D1755" s="16">
        <f>MAX(0,(MIN(A1755,inputs!$C$5)-(inputs!$C$4+B1755))*inputs!$B$4)</f>
        <v>34975.599999999999</v>
      </c>
      <c r="E1755" s="16">
        <f>MAX(0, (calculations!A1755-inputs!$C$5)*inputs!$B$5)</f>
        <v>22572</v>
      </c>
      <c r="F1755" s="19">
        <f>MAX(0,inputs!$B$13*(MIN(calculations!A1755,inputs!$C$14)-inputs!$C$13))+MAX(0,inputs!$B$14*(calculations!A1755-inputs!$C$14))</f>
        <v>7495.85</v>
      </c>
      <c r="G1755" s="22">
        <f>MAX(MIN((calculations!A1755-inputs!$B$21)/10000,100%),0) * inputs!$B$18</f>
        <v>2636.4</v>
      </c>
      <c r="H1755" s="22">
        <f>IF(AND(inputs!$B$35="YES", calculations!A1755&gt;=inputs!$B$36,calculations!A1755&lt;inputs!$B$37),inputs!$B$38*MIN(2,inputs!$B$17),0)</f>
        <v>0</v>
      </c>
      <c r="I1755" s="25">
        <f>MIN(inputs!$B$32,A1755)</f>
        <v>20000</v>
      </c>
      <c r="J1755" s="25">
        <f>inputs!$B$29*(1+inputs!$B$33)-MAX(0,inputs!$B$31*(I1755-inputs!$B$30))</f>
        <v>46486.999999999993</v>
      </c>
      <c r="K1755" s="26">
        <f t="shared" si="351"/>
        <v>20000</v>
      </c>
      <c r="L1755" s="25">
        <f>MAX(0,J1755*(1+inputs!$B$33)-MAX(0,inputs!$B$31*(K1755-inputs!$B$30)))</f>
        <v>47184.304999999986</v>
      </c>
      <c r="M1755" s="26">
        <f t="shared" si="352"/>
        <v>37255.555555555555</v>
      </c>
      <c r="N1755" s="25">
        <f>MAX(0,L1755*(1+inputs!$B$33)-MAX(0,inputs!$B$31*(M1755-inputs!$B$30)))</f>
        <v>46355.629574999977</v>
      </c>
      <c r="O1755" s="26">
        <f t="shared" si="353"/>
        <v>54511.111111111109</v>
      </c>
      <c r="P1755" s="25">
        <f>MAX(0,N1755*(1+inputs!$B$33)-MAX(0,inputs!$B$31*(O1755-inputs!$B$30)))</f>
        <v>43961.524018624972</v>
      </c>
      <c r="Q1755" s="26">
        <f t="shared" si="354"/>
        <v>71766.666666666657</v>
      </c>
      <c r="R1755" s="25">
        <f>MAX(0,P1755*(1+inputs!$B$33)-MAX(0,inputs!$B$31*(Q1755-inputs!$B$30)))</f>
        <v>39978.506878904343</v>
      </c>
      <c r="S1755" s="26">
        <f t="shared" si="355"/>
        <v>89022.222222222219</v>
      </c>
      <c r="T1755" s="25">
        <f>MAX(0,R1755*(1+inputs!$B$33)-MAX(0,inputs!$B$31*(S1755-inputs!$B$30)))</f>
        <v>34382.744482087903</v>
      </c>
      <c r="U1755" s="26">
        <f t="shared" si="356"/>
        <v>106277.77777777778</v>
      </c>
      <c r="V1755" s="25">
        <f>MAX(0,T1755*(1+inputs!$B$33)-MAX(0,inputs!$B$31*(U1755-inputs!$B$30)))</f>
        <v>27150.045649319221</v>
      </c>
      <c r="W1755" s="26">
        <f t="shared" si="357"/>
        <v>123533.33333333333</v>
      </c>
      <c r="X1755" s="25">
        <f>MAX(0,V1755*(1+inputs!$B$33)-MAX(0,inputs!$B$31*(W1755-inputs!$B$30)))</f>
        <v>18255.856334059008</v>
      </c>
      <c r="Y1755" s="26">
        <f t="shared" si="358"/>
        <v>140788.88888888888</v>
      </c>
      <c r="Z1755" s="25">
        <f>MAX(0,X1755*(1+inputs!$B$33)-MAX(0,inputs!$B$31*(Y1755-inputs!$B$30)))</f>
        <v>7675.2541790698924</v>
      </c>
      <c r="AA1755" s="25">
        <f>MAX(0,Y1755*(1+inputs!$B$33)-MAX(0,inputs!$B$31*(Z1755-inputs!$B$30)))</f>
        <v>142900.72222222219</v>
      </c>
      <c r="AB1755" s="26">
        <f t="shared" si="359"/>
        <v>175300</v>
      </c>
      <c r="AC1755" s="25">
        <f>MAX(0,AA1755*(1+inputs!$B$33)-MAX(0,inputs!$B$31*(AB1755-inputs!$B$30)))</f>
        <v>131083.79305555549</v>
      </c>
      <c r="AD1755" s="26">
        <f>IF(inputs!$B$27="YES",MAX(0,inputs!$B$31*(AB1755-inputs!$B$30)),0)</f>
        <v>0</v>
      </c>
      <c r="AE1755" s="3">
        <f t="shared" si="360"/>
        <v>75220.05</v>
      </c>
      <c r="AF1755" s="1">
        <f t="shared" si="363"/>
        <v>0.47</v>
      </c>
      <c r="AG1755" s="8">
        <f t="shared" si="361"/>
        <v>100079.95</v>
      </c>
    </row>
    <row r="1756" spans="1:33" x14ac:dyDescent="0.2">
      <c r="A1756" s="11">
        <f t="shared" si="362"/>
        <v>175400</v>
      </c>
      <c r="B1756" s="15">
        <f>inputs!$C$3-MAX(0,MIN((calculations!A1756-inputs!$B$8)*0.5,inputs!$C$3))+IF(AND(inputs!$B$23="YES",A1756&lt;=inputs!$B$25),inputs!$B$24,0)</f>
        <v>0</v>
      </c>
      <c r="C1756" s="15">
        <f>MAX(0,MIN(A1756-B1756,inputs!$C$4)*inputs!$B$3)</f>
        <v>7540.2000000000007</v>
      </c>
      <c r="D1756" s="16">
        <f>MAX(0,(MIN(A1756,inputs!$C$5)-(inputs!$C$4+B1756))*inputs!$B$4)</f>
        <v>34975.599999999999</v>
      </c>
      <c r="E1756" s="16">
        <f>MAX(0, (calculations!A1756-inputs!$C$5)*inputs!$B$5)</f>
        <v>22617</v>
      </c>
      <c r="F1756" s="19">
        <f>MAX(0,inputs!$B$13*(MIN(calculations!A1756,inputs!$C$14)-inputs!$C$13))+MAX(0,inputs!$B$14*(calculations!A1756-inputs!$C$14))</f>
        <v>7497.85</v>
      </c>
      <c r="G1756" s="22">
        <f>MAX(MIN((calculations!A1756-inputs!$B$21)/10000,100%),0) * inputs!$B$18</f>
        <v>2636.4</v>
      </c>
      <c r="H1756" s="22">
        <f>IF(AND(inputs!$B$35="YES", calculations!A1756&gt;=inputs!$B$36,calculations!A1756&lt;inputs!$B$37),inputs!$B$38*MIN(2,inputs!$B$17),0)</f>
        <v>0</v>
      </c>
      <c r="I1756" s="25">
        <f>MIN(inputs!$B$32,A1756)</f>
        <v>20000</v>
      </c>
      <c r="J1756" s="25">
        <f>inputs!$B$29*(1+inputs!$B$33)-MAX(0,inputs!$B$31*(I1756-inputs!$B$30))</f>
        <v>46486.999999999993</v>
      </c>
      <c r="K1756" s="26">
        <f t="shared" si="351"/>
        <v>20000</v>
      </c>
      <c r="L1756" s="25">
        <f>MAX(0,J1756*(1+inputs!$B$33)-MAX(0,inputs!$B$31*(K1756-inputs!$B$30)))</f>
        <v>47184.304999999986</v>
      </c>
      <c r="M1756" s="26">
        <f t="shared" si="352"/>
        <v>37266.666666666672</v>
      </c>
      <c r="N1756" s="25">
        <f>MAX(0,L1756*(1+inputs!$B$33)-MAX(0,inputs!$B$31*(M1756-inputs!$B$30)))</f>
        <v>46354.629574999977</v>
      </c>
      <c r="O1756" s="26">
        <f t="shared" si="353"/>
        <v>54533.333333333336</v>
      </c>
      <c r="P1756" s="25">
        <f>MAX(0,N1756*(1+inputs!$B$33)-MAX(0,inputs!$B$31*(O1756-inputs!$B$30)))</f>
        <v>43958.509018624973</v>
      </c>
      <c r="Q1756" s="26">
        <f t="shared" si="354"/>
        <v>71800</v>
      </c>
      <c r="R1756" s="25">
        <f>MAX(0,P1756*(1+inputs!$B$33)-MAX(0,inputs!$B$31*(Q1756-inputs!$B$30)))</f>
        <v>39972.446653904342</v>
      </c>
      <c r="S1756" s="26">
        <f t="shared" si="355"/>
        <v>89066.666666666672</v>
      </c>
      <c r="T1756" s="25">
        <f>MAX(0,R1756*(1+inputs!$B$33)-MAX(0,inputs!$B$31*(S1756-inputs!$B$30)))</f>
        <v>34372.593353712902</v>
      </c>
      <c r="U1756" s="26">
        <f t="shared" si="356"/>
        <v>106333.33333333333</v>
      </c>
      <c r="V1756" s="25">
        <f>MAX(0,T1756*(1+inputs!$B$33)-MAX(0,inputs!$B$31*(U1756-inputs!$B$30)))</f>
        <v>27134.742254018591</v>
      </c>
      <c r="W1756" s="26">
        <f t="shared" si="357"/>
        <v>123600</v>
      </c>
      <c r="X1756" s="25">
        <f>MAX(0,V1756*(1+inputs!$B$33)-MAX(0,inputs!$B$31*(W1756-inputs!$B$30)))</f>
        <v>18234.323387828867</v>
      </c>
      <c r="Y1756" s="26">
        <f t="shared" si="358"/>
        <v>140866.66666666669</v>
      </c>
      <c r="Z1756" s="25">
        <f>MAX(0,X1756*(1+inputs!$B$33)-MAX(0,inputs!$B$31*(Y1756-inputs!$B$30)))</f>
        <v>7646.3982386462976</v>
      </c>
      <c r="AA1756" s="25">
        <f>MAX(0,Y1756*(1+inputs!$B$33)-MAX(0,inputs!$B$31*(Z1756-inputs!$B$30)))</f>
        <v>142979.66666666669</v>
      </c>
      <c r="AB1756" s="26">
        <f t="shared" si="359"/>
        <v>175400</v>
      </c>
      <c r="AC1756" s="25">
        <f>MAX(0,AA1756*(1+inputs!$B$33)-MAX(0,inputs!$B$31*(AB1756-inputs!$B$30)))</f>
        <v>131154.92166666666</v>
      </c>
      <c r="AD1756" s="26">
        <f>IF(inputs!$B$27="YES",MAX(0,inputs!$B$31*(AB1756-inputs!$B$30)),0)</f>
        <v>0</v>
      </c>
      <c r="AE1756" s="3">
        <f t="shared" si="360"/>
        <v>75267.05</v>
      </c>
      <c r="AF1756" s="1">
        <f t="shared" si="363"/>
        <v>0.47</v>
      </c>
      <c r="AG1756" s="8">
        <f t="shared" si="361"/>
        <v>100132.95</v>
      </c>
    </row>
    <row r="1757" spans="1:33" x14ac:dyDescent="0.2">
      <c r="A1757" s="11">
        <f t="shared" si="362"/>
        <v>175500</v>
      </c>
      <c r="B1757" s="15">
        <f>inputs!$C$3-MAX(0,MIN((calculations!A1757-inputs!$B$8)*0.5,inputs!$C$3))+IF(AND(inputs!$B$23="YES",A1757&lt;=inputs!$B$25),inputs!$B$24,0)</f>
        <v>0</v>
      </c>
      <c r="C1757" s="15">
        <f>MAX(0,MIN(A1757-B1757,inputs!$C$4)*inputs!$B$3)</f>
        <v>7540.2000000000007</v>
      </c>
      <c r="D1757" s="16">
        <f>MAX(0,(MIN(A1757,inputs!$C$5)-(inputs!$C$4+B1757))*inputs!$B$4)</f>
        <v>34975.599999999999</v>
      </c>
      <c r="E1757" s="16">
        <f>MAX(0, (calculations!A1757-inputs!$C$5)*inputs!$B$5)</f>
        <v>22662</v>
      </c>
      <c r="F1757" s="19">
        <f>MAX(0,inputs!$B$13*(MIN(calculations!A1757,inputs!$C$14)-inputs!$C$13))+MAX(0,inputs!$B$14*(calculations!A1757-inputs!$C$14))</f>
        <v>7499.85</v>
      </c>
      <c r="G1757" s="22">
        <f>MAX(MIN((calculations!A1757-inputs!$B$21)/10000,100%),0) * inputs!$B$18</f>
        <v>2636.4</v>
      </c>
      <c r="H1757" s="22">
        <f>IF(AND(inputs!$B$35="YES", calculations!A1757&gt;=inputs!$B$36,calculations!A1757&lt;inputs!$B$37),inputs!$B$38*MIN(2,inputs!$B$17),0)</f>
        <v>0</v>
      </c>
      <c r="I1757" s="25">
        <f>MIN(inputs!$B$32,A1757)</f>
        <v>20000</v>
      </c>
      <c r="J1757" s="25">
        <f>inputs!$B$29*(1+inputs!$B$33)-MAX(0,inputs!$B$31*(I1757-inputs!$B$30))</f>
        <v>46486.999999999993</v>
      </c>
      <c r="K1757" s="26">
        <f t="shared" si="351"/>
        <v>20000</v>
      </c>
      <c r="L1757" s="25">
        <f>MAX(0,J1757*(1+inputs!$B$33)-MAX(0,inputs!$B$31*(K1757-inputs!$B$30)))</f>
        <v>47184.304999999986</v>
      </c>
      <c r="M1757" s="26">
        <f t="shared" si="352"/>
        <v>37277.777777777781</v>
      </c>
      <c r="N1757" s="25">
        <f>MAX(0,L1757*(1+inputs!$B$33)-MAX(0,inputs!$B$31*(M1757-inputs!$B$30)))</f>
        <v>46353.629574999977</v>
      </c>
      <c r="O1757" s="26">
        <f t="shared" si="353"/>
        <v>54555.555555555555</v>
      </c>
      <c r="P1757" s="25">
        <f>MAX(0,N1757*(1+inputs!$B$33)-MAX(0,inputs!$B$31*(O1757-inputs!$B$30)))</f>
        <v>43955.494018624973</v>
      </c>
      <c r="Q1757" s="26">
        <f t="shared" si="354"/>
        <v>71833.333333333343</v>
      </c>
      <c r="R1757" s="25">
        <f>MAX(0,P1757*(1+inputs!$B$33)-MAX(0,inputs!$B$31*(Q1757-inputs!$B$30)))</f>
        <v>39966.386428904341</v>
      </c>
      <c r="S1757" s="26">
        <f t="shared" si="355"/>
        <v>89111.111111111109</v>
      </c>
      <c r="T1757" s="25">
        <f>MAX(0,R1757*(1+inputs!$B$33)-MAX(0,inputs!$B$31*(S1757-inputs!$B$30)))</f>
        <v>34362.442225337902</v>
      </c>
      <c r="U1757" s="26">
        <f t="shared" si="356"/>
        <v>106388.88888888889</v>
      </c>
      <c r="V1757" s="25">
        <f>MAX(0,T1757*(1+inputs!$B$33)-MAX(0,inputs!$B$31*(U1757-inputs!$B$30)))</f>
        <v>27119.438858717967</v>
      </c>
      <c r="W1757" s="26">
        <f t="shared" si="357"/>
        <v>123666.66666666667</v>
      </c>
      <c r="X1757" s="25">
        <f>MAX(0,V1757*(1+inputs!$B$33)-MAX(0,inputs!$B$31*(W1757-inputs!$B$30)))</f>
        <v>18212.790441598736</v>
      </c>
      <c r="Y1757" s="26">
        <f t="shared" si="358"/>
        <v>140944.44444444444</v>
      </c>
      <c r="Z1757" s="25">
        <f>MAX(0,X1757*(1+inputs!$B$33)-MAX(0,inputs!$B$31*(Y1757-inputs!$B$30)))</f>
        <v>7617.5422982227174</v>
      </c>
      <c r="AA1757" s="25">
        <f>MAX(0,Y1757*(1+inputs!$B$33)-MAX(0,inputs!$B$31*(Z1757-inputs!$B$30)))</f>
        <v>143058.61111111109</v>
      </c>
      <c r="AB1757" s="26">
        <f t="shared" si="359"/>
        <v>175500</v>
      </c>
      <c r="AC1757" s="25">
        <f>MAX(0,AA1757*(1+inputs!$B$33)-MAX(0,inputs!$B$31*(AB1757-inputs!$B$30)))</f>
        <v>131226.05027777774</v>
      </c>
      <c r="AD1757" s="26">
        <f>IF(inputs!$B$27="YES",MAX(0,inputs!$B$31*(AB1757-inputs!$B$30)),0)</f>
        <v>0</v>
      </c>
      <c r="AE1757" s="3">
        <f t="shared" si="360"/>
        <v>75314.05</v>
      </c>
      <c r="AF1757" s="1">
        <f t="shared" si="363"/>
        <v>0.47</v>
      </c>
      <c r="AG1757" s="8">
        <f t="shared" si="361"/>
        <v>100185.95</v>
      </c>
    </row>
    <row r="1758" spans="1:33" x14ac:dyDescent="0.2">
      <c r="A1758" s="11">
        <f t="shared" si="362"/>
        <v>175600</v>
      </c>
      <c r="B1758" s="15">
        <f>inputs!$C$3-MAX(0,MIN((calculations!A1758-inputs!$B$8)*0.5,inputs!$C$3))+IF(AND(inputs!$B$23="YES",A1758&lt;=inputs!$B$25),inputs!$B$24,0)</f>
        <v>0</v>
      </c>
      <c r="C1758" s="15">
        <f>MAX(0,MIN(A1758-B1758,inputs!$C$4)*inputs!$B$3)</f>
        <v>7540.2000000000007</v>
      </c>
      <c r="D1758" s="16">
        <f>MAX(0,(MIN(A1758,inputs!$C$5)-(inputs!$C$4+B1758))*inputs!$B$4)</f>
        <v>34975.599999999999</v>
      </c>
      <c r="E1758" s="16">
        <f>MAX(0, (calculations!A1758-inputs!$C$5)*inputs!$B$5)</f>
        <v>22707</v>
      </c>
      <c r="F1758" s="19">
        <f>MAX(0,inputs!$B$13*(MIN(calculations!A1758,inputs!$C$14)-inputs!$C$13))+MAX(0,inputs!$B$14*(calculations!A1758-inputs!$C$14))</f>
        <v>7501.85</v>
      </c>
      <c r="G1758" s="22">
        <f>MAX(MIN((calculations!A1758-inputs!$B$21)/10000,100%),0) * inputs!$B$18</f>
        <v>2636.4</v>
      </c>
      <c r="H1758" s="22">
        <f>IF(AND(inputs!$B$35="YES", calculations!A1758&gt;=inputs!$B$36,calculations!A1758&lt;inputs!$B$37),inputs!$B$38*MIN(2,inputs!$B$17),0)</f>
        <v>0</v>
      </c>
      <c r="I1758" s="25">
        <f>MIN(inputs!$B$32,A1758)</f>
        <v>20000</v>
      </c>
      <c r="J1758" s="25">
        <f>inputs!$B$29*(1+inputs!$B$33)-MAX(0,inputs!$B$31*(I1758-inputs!$B$30))</f>
        <v>46486.999999999993</v>
      </c>
      <c r="K1758" s="26">
        <f t="shared" si="351"/>
        <v>20000</v>
      </c>
      <c r="L1758" s="25">
        <f>MAX(0,J1758*(1+inputs!$B$33)-MAX(0,inputs!$B$31*(K1758-inputs!$B$30)))</f>
        <v>47184.304999999986</v>
      </c>
      <c r="M1758" s="26">
        <f t="shared" si="352"/>
        <v>37288.888888888891</v>
      </c>
      <c r="N1758" s="25">
        <f>MAX(0,L1758*(1+inputs!$B$33)-MAX(0,inputs!$B$31*(M1758-inputs!$B$30)))</f>
        <v>46352.629574999977</v>
      </c>
      <c r="O1758" s="26">
        <f t="shared" si="353"/>
        <v>54577.777777777781</v>
      </c>
      <c r="P1758" s="25">
        <f>MAX(0,N1758*(1+inputs!$B$33)-MAX(0,inputs!$B$31*(O1758-inputs!$B$30)))</f>
        <v>43952.479018624967</v>
      </c>
      <c r="Q1758" s="26">
        <f t="shared" si="354"/>
        <v>71866.666666666657</v>
      </c>
      <c r="R1758" s="25">
        <f>MAX(0,P1758*(1+inputs!$B$33)-MAX(0,inputs!$B$31*(Q1758-inputs!$B$30)))</f>
        <v>39960.326203904333</v>
      </c>
      <c r="S1758" s="26">
        <f t="shared" si="355"/>
        <v>89155.555555555562</v>
      </c>
      <c r="T1758" s="25">
        <f>MAX(0,R1758*(1+inputs!$B$33)-MAX(0,inputs!$B$31*(S1758-inputs!$B$30)))</f>
        <v>34352.291096962894</v>
      </c>
      <c r="U1758" s="26">
        <f t="shared" si="356"/>
        <v>106444.44444444444</v>
      </c>
      <c r="V1758" s="25">
        <f>MAX(0,T1758*(1+inputs!$B$33)-MAX(0,inputs!$B$31*(U1758-inputs!$B$30)))</f>
        <v>27104.135463417337</v>
      </c>
      <c r="W1758" s="26">
        <f t="shared" si="357"/>
        <v>123733.33333333333</v>
      </c>
      <c r="X1758" s="25">
        <f>MAX(0,V1758*(1+inputs!$B$33)-MAX(0,inputs!$B$31*(W1758-inputs!$B$30)))</f>
        <v>18191.257495368594</v>
      </c>
      <c r="Y1758" s="26">
        <f t="shared" si="358"/>
        <v>141022.22222222222</v>
      </c>
      <c r="Z1758" s="25">
        <f>MAX(0,X1758*(1+inputs!$B$33)-MAX(0,inputs!$B$31*(Y1758-inputs!$B$30)))</f>
        <v>7588.6863577991244</v>
      </c>
      <c r="AA1758" s="25">
        <f>MAX(0,Y1758*(1+inputs!$B$33)-MAX(0,inputs!$B$31*(Z1758-inputs!$B$30)))</f>
        <v>143137.55555555553</v>
      </c>
      <c r="AB1758" s="26">
        <f t="shared" si="359"/>
        <v>175600</v>
      </c>
      <c r="AC1758" s="25">
        <f>MAX(0,AA1758*(1+inputs!$B$33)-MAX(0,inputs!$B$31*(AB1758-inputs!$B$30)))</f>
        <v>131297.17888888885</v>
      </c>
      <c r="AD1758" s="26">
        <f>IF(inputs!$B$27="YES",MAX(0,inputs!$B$31*(AB1758-inputs!$B$30)),0)</f>
        <v>0</v>
      </c>
      <c r="AE1758" s="3">
        <f t="shared" si="360"/>
        <v>75361.05</v>
      </c>
      <c r="AF1758" s="1">
        <f t="shared" si="363"/>
        <v>0.47</v>
      </c>
      <c r="AG1758" s="8">
        <f t="shared" si="361"/>
        <v>100238.95</v>
      </c>
    </row>
    <row r="1759" spans="1:33" x14ac:dyDescent="0.2">
      <c r="A1759" s="11">
        <f t="shared" si="362"/>
        <v>175700</v>
      </c>
      <c r="B1759" s="15">
        <f>inputs!$C$3-MAX(0,MIN((calculations!A1759-inputs!$B$8)*0.5,inputs!$C$3))+IF(AND(inputs!$B$23="YES",A1759&lt;=inputs!$B$25),inputs!$B$24,0)</f>
        <v>0</v>
      </c>
      <c r="C1759" s="15">
        <f>MAX(0,MIN(A1759-B1759,inputs!$C$4)*inputs!$B$3)</f>
        <v>7540.2000000000007</v>
      </c>
      <c r="D1759" s="16">
        <f>MAX(0,(MIN(A1759,inputs!$C$5)-(inputs!$C$4+B1759))*inputs!$B$4)</f>
        <v>34975.599999999999</v>
      </c>
      <c r="E1759" s="16">
        <f>MAX(0, (calculations!A1759-inputs!$C$5)*inputs!$B$5)</f>
        <v>22752</v>
      </c>
      <c r="F1759" s="19">
        <f>MAX(0,inputs!$B$13*(MIN(calculations!A1759,inputs!$C$14)-inputs!$C$13))+MAX(0,inputs!$B$14*(calculations!A1759-inputs!$C$14))</f>
        <v>7503.85</v>
      </c>
      <c r="G1759" s="22">
        <f>MAX(MIN((calculations!A1759-inputs!$B$21)/10000,100%),0) * inputs!$B$18</f>
        <v>2636.4</v>
      </c>
      <c r="H1759" s="22">
        <f>IF(AND(inputs!$B$35="YES", calculations!A1759&gt;=inputs!$B$36,calculations!A1759&lt;inputs!$B$37),inputs!$B$38*MIN(2,inputs!$B$17),0)</f>
        <v>0</v>
      </c>
      <c r="I1759" s="25">
        <f>MIN(inputs!$B$32,A1759)</f>
        <v>20000</v>
      </c>
      <c r="J1759" s="25">
        <f>inputs!$B$29*(1+inputs!$B$33)-MAX(0,inputs!$B$31*(I1759-inputs!$B$30))</f>
        <v>46486.999999999993</v>
      </c>
      <c r="K1759" s="26">
        <f t="shared" si="351"/>
        <v>20000</v>
      </c>
      <c r="L1759" s="25">
        <f>MAX(0,J1759*(1+inputs!$B$33)-MAX(0,inputs!$B$31*(K1759-inputs!$B$30)))</f>
        <v>47184.304999999986</v>
      </c>
      <c r="M1759" s="26">
        <f t="shared" si="352"/>
        <v>37300</v>
      </c>
      <c r="N1759" s="25">
        <f>MAX(0,L1759*(1+inputs!$B$33)-MAX(0,inputs!$B$31*(M1759-inputs!$B$30)))</f>
        <v>46351.629574999977</v>
      </c>
      <c r="O1759" s="26">
        <f t="shared" si="353"/>
        <v>54600</v>
      </c>
      <c r="P1759" s="25">
        <f>MAX(0,N1759*(1+inputs!$B$33)-MAX(0,inputs!$B$31*(O1759-inputs!$B$30)))</f>
        <v>43949.464018624967</v>
      </c>
      <c r="Q1759" s="26">
        <f t="shared" si="354"/>
        <v>71900</v>
      </c>
      <c r="R1759" s="25">
        <f>MAX(0,P1759*(1+inputs!$B$33)-MAX(0,inputs!$B$31*(Q1759-inputs!$B$30)))</f>
        <v>39954.265978904332</v>
      </c>
      <c r="S1759" s="26">
        <f t="shared" si="355"/>
        <v>89200</v>
      </c>
      <c r="T1759" s="25">
        <f>MAX(0,R1759*(1+inputs!$B$33)-MAX(0,inputs!$B$31*(S1759-inputs!$B$30)))</f>
        <v>34342.139968587893</v>
      </c>
      <c r="U1759" s="26">
        <f t="shared" si="356"/>
        <v>106500</v>
      </c>
      <c r="V1759" s="25">
        <f>MAX(0,T1759*(1+inputs!$B$33)-MAX(0,inputs!$B$31*(U1759-inputs!$B$30)))</f>
        <v>27088.832068116706</v>
      </c>
      <c r="W1759" s="26">
        <f t="shared" si="357"/>
        <v>123800</v>
      </c>
      <c r="X1759" s="25">
        <f>MAX(0,V1759*(1+inputs!$B$33)-MAX(0,inputs!$B$31*(W1759-inputs!$B$30)))</f>
        <v>18169.724549138453</v>
      </c>
      <c r="Y1759" s="26">
        <f t="shared" si="358"/>
        <v>141100</v>
      </c>
      <c r="Z1759" s="25">
        <f>MAX(0,X1759*(1+inputs!$B$33)-MAX(0,inputs!$B$31*(Y1759-inputs!$B$30)))</f>
        <v>7559.8304173755278</v>
      </c>
      <c r="AA1759" s="25">
        <f>MAX(0,Y1759*(1+inputs!$B$33)-MAX(0,inputs!$B$31*(Z1759-inputs!$B$30)))</f>
        <v>143216.5</v>
      </c>
      <c r="AB1759" s="26">
        <f t="shared" si="359"/>
        <v>175700</v>
      </c>
      <c r="AC1759" s="25">
        <f>MAX(0,AA1759*(1+inputs!$B$33)-MAX(0,inputs!$B$31*(AB1759-inputs!$B$30)))</f>
        <v>131368.3075</v>
      </c>
      <c r="AD1759" s="26">
        <f>IF(inputs!$B$27="YES",MAX(0,inputs!$B$31*(AB1759-inputs!$B$30)),0)</f>
        <v>0</v>
      </c>
      <c r="AE1759" s="3">
        <f t="shared" si="360"/>
        <v>75408.05</v>
      </c>
      <c r="AF1759" s="1">
        <f t="shared" si="363"/>
        <v>0.47</v>
      </c>
      <c r="AG1759" s="8">
        <f t="shared" si="361"/>
        <v>100291.95</v>
      </c>
    </row>
    <row r="1760" spans="1:33" x14ac:dyDescent="0.2">
      <c r="A1760" s="11">
        <f t="shared" si="362"/>
        <v>175800</v>
      </c>
      <c r="B1760" s="15">
        <f>inputs!$C$3-MAX(0,MIN((calculations!A1760-inputs!$B$8)*0.5,inputs!$C$3))+IF(AND(inputs!$B$23="YES",A1760&lt;=inputs!$B$25),inputs!$B$24,0)</f>
        <v>0</v>
      </c>
      <c r="C1760" s="15">
        <f>MAX(0,MIN(A1760-B1760,inputs!$C$4)*inputs!$B$3)</f>
        <v>7540.2000000000007</v>
      </c>
      <c r="D1760" s="16">
        <f>MAX(0,(MIN(A1760,inputs!$C$5)-(inputs!$C$4+B1760))*inputs!$B$4)</f>
        <v>34975.599999999999</v>
      </c>
      <c r="E1760" s="16">
        <f>MAX(0, (calculations!A1760-inputs!$C$5)*inputs!$B$5)</f>
        <v>22797</v>
      </c>
      <c r="F1760" s="19">
        <f>MAX(0,inputs!$B$13*(MIN(calculations!A1760,inputs!$C$14)-inputs!$C$13))+MAX(0,inputs!$B$14*(calculations!A1760-inputs!$C$14))</f>
        <v>7505.85</v>
      </c>
      <c r="G1760" s="22">
        <f>MAX(MIN((calculations!A1760-inputs!$B$21)/10000,100%),0) * inputs!$B$18</f>
        <v>2636.4</v>
      </c>
      <c r="H1760" s="22">
        <f>IF(AND(inputs!$B$35="YES", calculations!A1760&gt;=inputs!$B$36,calculations!A1760&lt;inputs!$B$37),inputs!$B$38*MIN(2,inputs!$B$17),0)</f>
        <v>0</v>
      </c>
      <c r="I1760" s="25">
        <f>MIN(inputs!$B$32,A1760)</f>
        <v>20000</v>
      </c>
      <c r="J1760" s="25">
        <f>inputs!$B$29*(1+inputs!$B$33)-MAX(0,inputs!$B$31*(I1760-inputs!$B$30))</f>
        <v>46486.999999999993</v>
      </c>
      <c r="K1760" s="26">
        <f t="shared" si="351"/>
        <v>20000</v>
      </c>
      <c r="L1760" s="25">
        <f>MAX(0,J1760*(1+inputs!$B$33)-MAX(0,inputs!$B$31*(K1760-inputs!$B$30)))</f>
        <v>47184.304999999986</v>
      </c>
      <c r="M1760" s="26">
        <f t="shared" si="352"/>
        <v>37311.111111111109</v>
      </c>
      <c r="N1760" s="25">
        <f>MAX(0,L1760*(1+inputs!$B$33)-MAX(0,inputs!$B$31*(M1760-inputs!$B$30)))</f>
        <v>46350.629574999977</v>
      </c>
      <c r="O1760" s="26">
        <f t="shared" si="353"/>
        <v>54622.222222222219</v>
      </c>
      <c r="P1760" s="25">
        <f>MAX(0,N1760*(1+inputs!$B$33)-MAX(0,inputs!$B$31*(O1760-inputs!$B$30)))</f>
        <v>43946.449018624968</v>
      </c>
      <c r="Q1760" s="26">
        <f t="shared" si="354"/>
        <v>71933.333333333343</v>
      </c>
      <c r="R1760" s="25">
        <f>MAX(0,P1760*(1+inputs!$B$33)-MAX(0,inputs!$B$31*(Q1760-inputs!$B$30)))</f>
        <v>39948.205753904338</v>
      </c>
      <c r="S1760" s="26">
        <f t="shared" si="355"/>
        <v>89244.444444444438</v>
      </c>
      <c r="T1760" s="25">
        <f>MAX(0,R1760*(1+inputs!$B$33)-MAX(0,inputs!$B$31*(S1760-inputs!$B$30)))</f>
        <v>34331.9888402129</v>
      </c>
      <c r="U1760" s="26">
        <f t="shared" si="356"/>
        <v>106555.55555555556</v>
      </c>
      <c r="V1760" s="25">
        <f>MAX(0,T1760*(1+inputs!$B$33)-MAX(0,inputs!$B$31*(U1760-inputs!$B$30)))</f>
        <v>27073.528672816086</v>
      </c>
      <c r="W1760" s="26">
        <f t="shared" si="357"/>
        <v>123866.66666666667</v>
      </c>
      <c r="X1760" s="25">
        <f>MAX(0,V1760*(1+inputs!$B$33)-MAX(0,inputs!$B$31*(W1760-inputs!$B$30)))</f>
        <v>18148.191602908322</v>
      </c>
      <c r="Y1760" s="26">
        <f t="shared" si="358"/>
        <v>141177.77777777778</v>
      </c>
      <c r="Z1760" s="25">
        <f>MAX(0,X1760*(1+inputs!$B$33)-MAX(0,inputs!$B$31*(Y1760-inputs!$B$30)))</f>
        <v>7530.9744769519439</v>
      </c>
      <c r="AA1760" s="25">
        <f>MAX(0,Y1760*(1+inputs!$B$33)-MAX(0,inputs!$B$31*(Z1760-inputs!$B$30)))</f>
        <v>143295.44444444444</v>
      </c>
      <c r="AB1760" s="26">
        <f t="shared" si="359"/>
        <v>175800</v>
      </c>
      <c r="AC1760" s="25">
        <f>MAX(0,AA1760*(1+inputs!$B$33)-MAX(0,inputs!$B$31*(AB1760-inputs!$B$30)))</f>
        <v>131439.43611111108</v>
      </c>
      <c r="AD1760" s="26">
        <f>IF(inputs!$B$27="YES",MAX(0,inputs!$B$31*(AB1760-inputs!$B$30)),0)</f>
        <v>0</v>
      </c>
      <c r="AE1760" s="3">
        <f t="shared" si="360"/>
        <v>75455.05</v>
      </c>
      <c r="AF1760" s="1">
        <f t="shared" si="363"/>
        <v>0.47</v>
      </c>
      <c r="AG1760" s="8">
        <f t="shared" si="361"/>
        <v>100344.95</v>
      </c>
    </row>
    <row r="1761" spans="1:33" x14ac:dyDescent="0.2">
      <c r="A1761" s="11">
        <f t="shared" si="362"/>
        <v>175900</v>
      </c>
      <c r="B1761" s="15">
        <f>inputs!$C$3-MAX(0,MIN((calculations!A1761-inputs!$B$8)*0.5,inputs!$C$3))+IF(AND(inputs!$B$23="YES",A1761&lt;=inputs!$B$25),inputs!$B$24,0)</f>
        <v>0</v>
      </c>
      <c r="C1761" s="15">
        <f>MAX(0,MIN(A1761-B1761,inputs!$C$4)*inputs!$B$3)</f>
        <v>7540.2000000000007</v>
      </c>
      <c r="D1761" s="16">
        <f>MAX(0,(MIN(A1761,inputs!$C$5)-(inputs!$C$4+B1761))*inputs!$B$4)</f>
        <v>34975.599999999999</v>
      </c>
      <c r="E1761" s="16">
        <f>MAX(0, (calculations!A1761-inputs!$C$5)*inputs!$B$5)</f>
        <v>22842</v>
      </c>
      <c r="F1761" s="19">
        <f>MAX(0,inputs!$B$13*(MIN(calculations!A1761,inputs!$C$14)-inputs!$C$13))+MAX(0,inputs!$B$14*(calculations!A1761-inputs!$C$14))</f>
        <v>7507.85</v>
      </c>
      <c r="G1761" s="22">
        <f>MAX(MIN((calculations!A1761-inputs!$B$21)/10000,100%),0) * inputs!$B$18</f>
        <v>2636.4</v>
      </c>
      <c r="H1761" s="22">
        <f>IF(AND(inputs!$B$35="YES", calculations!A1761&gt;=inputs!$B$36,calculations!A1761&lt;inputs!$B$37),inputs!$B$38*MIN(2,inputs!$B$17),0)</f>
        <v>0</v>
      </c>
      <c r="I1761" s="25">
        <f>MIN(inputs!$B$32,A1761)</f>
        <v>20000</v>
      </c>
      <c r="J1761" s="25">
        <f>inputs!$B$29*(1+inputs!$B$33)-MAX(0,inputs!$B$31*(I1761-inputs!$B$30))</f>
        <v>46486.999999999993</v>
      </c>
      <c r="K1761" s="26">
        <f t="shared" si="351"/>
        <v>20000</v>
      </c>
      <c r="L1761" s="25">
        <f>MAX(0,J1761*(1+inputs!$B$33)-MAX(0,inputs!$B$31*(K1761-inputs!$B$30)))</f>
        <v>47184.304999999986</v>
      </c>
      <c r="M1761" s="26">
        <f t="shared" si="352"/>
        <v>37322.222222222219</v>
      </c>
      <c r="N1761" s="25">
        <f>MAX(0,L1761*(1+inputs!$B$33)-MAX(0,inputs!$B$31*(M1761-inputs!$B$30)))</f>
        <v>46349.629574999977</v>
      </c>
      <c r="O1761" s="26">
        <f t="shared" si="353"/>
        <v>54644.444444444445</v>
      </c>
      <c r="P1761" s="25">
        <f>MAX(0,N1761*(1+inputs!$B$33)-MAX(0,inputs!$B$31*(O1761-inputs!$B$30)))</f>
        <v>43943.434018624968</v>
      </c>
      <c r="Q1761" s="26">
        <f t="shared" si="354"/>
        <v>71966.666666666657</v>
      </c>
      <c r="R1761" s="25">
        <f>MAX(0,P1761*(1+inputs!$B$33)-MAX(0,inputs!$B$31*(Q1761-inputs!$B$30)))</f>
        <v>39942.145528904337</v>
      </c>
      <c r="S1761" s="26">
        <f t="shared" si="355"/>
        <v>89288.888888888891</v>
      </c>
      <c r="T1761" s="25">
        <f>MAX(0,R1761*(1+inputs!$B$33)-MAX(0,inputs!$B$31*(S1761-inputs!$B$30)))</f>
        <v>34321.837711837899</v>
      </c>
      <c r="U1761" s="26">
        <f t="shared" si="356"/>
        <v>106611.11111111111</v>
      </c>
      <c r="V1761" s="25">
        <f>MAX(0,T1761*(1+inputs!$B$33)-MAX(0,inputs!$B$31*(U1761-inputs!$B$30)))</f>
        <v>27058.225277515467</v>
      </c>
      <c r="W1761" s="26">
        <f t="shared" si="357"/>
        <v>123933.33333333333</v>
      </c>
      <c r="X1761" s="25">
        <f>MAX(0,V1761*(1+inputs!$B$33)-MAX(0,inputs!$B$31*(W1761-inputs!$B$30)))</f>
        <v>18126.658656678199</v>
      </c>
      <c r="Y1761" s="26">
        <f t="shared" si="358"/>
        <v>141255.55555555556</v>
      </c>
      <c r="Z1761" s="25">
        <f>MAX(0,X1761*(1+inputs!$B$33)-MAX(0,inputs!$B$31*(Y1761-inputs!$B$30)))</f>
        <v>7502.1185365283691</v>
      </c>
      <c r="AA1761" s="25">
        <f>MAX(0,Y1761*(1+inputs!$B$33)-MAX(0,inputs!$B$31*(Z1761-inputs!$B$30)))</f>
        <v>143374.38888888888</v>
      </c>
      <c r="AB1761" s="26">
        <f t="shared" si="359"/>
        <v>175900</v>
      </c>
      <c r="AC1761" s="25">
        <f>MAX(0,AA1761*(1+inputs!$B$33)-MAX(0,inputs!$B$31*(AB1761-inputs!$B$30)))</f>
        <v>131510.56472222219</v>
      </c>
      <c r="AD1761" s="26">
        <f>IF(inputs!$B$27="YES",MAX(0,inputs!$B$31*(AB1761-inputs!$B$30)),0)</f>
        <v>0</v>
      </c>
      <c r="AE1761" s="3">
        <f t="shared" si="360"/>
        <v>75502.05</v>
      </c>
      <c r="AF1761" s="1">
        <f t="shared" si="363"/>
        <v>0.47</v>
      </c>
      <c r="AG1761" s="8">
        <f t="shared" si="361"/>
        <v>100397.95</v>
      </c>
    </row>
    <row r="1762" spans="1:33" x14ac:dyDescent="0.2">
      <c r="A1762" s="11">
        <f t="shared" si="362"/>
        <v>176000</v>
      </c>
      <c r="B1762" s="15">
        <f>inputs!$C$3-MAX(0,MIN((calculations!A1762-inputs!$B$8)*0.5,inputs!$C$3))+IF(AND(inputs!$B$23="YES",A1762&lt;=inputs!$B$25),inputs!$B$24,0)</f>
        <v>0</v>
      </c>
      <c r="C1762" s="15">
        <f>MAX(0,MIN(A1762-B1762,inputs!$C$4)*inputs!$B$3)</f>
        <v>7540.2000000000007</v>
      </c>
      <c r="D1762" s="16">
        <f>MAX(0,(MIN(A1762,inputs!$C$5)-(inputs!$C$4+B1762))*inputs!$B$4)</f>
        <v>34975.599999999999</v>
      </c>
      <c r="E1762" s="16">
        <f>MAX(0, (calculations!A1762-inputs!$C$5)*inputs!$B$5)</f>
        <v>22887</v>
      </c>
      <c r="F1762" s="19">
        <f>MAX(0,inputs!$B$13*(MIN(calculations!A1762,inputs!$C$14)-inputs!$C$13))+MAX(0,inputs!$B$14*(calculations!A1762-inputs!$C$14))</f>
        <v>7509.85</v>
      </c>
      <c r="G1762" s="22">
        <f>MAX(MIN((calculations!A1762-inputs!$B$21)/10000,100%),0) * inputs!$B$18</f>
        <v>2636.4</v>
      </c>
      <c r="H1762" s="22">
        <f>IF(AND(inputs!$B$35="YES", calculations!A1762&gt;=inputs!$B$36,calculations!A1762&lt;inputs!$B$37),inputs!$B$38*MIN(2,inputs!$B$17),0)</f>
        <v>0</v>
      </c>
      <c r="I1762" s="25">
        <f>MIN(inputs!$B$32,A1762)</f>
        <v>20000</v>
      </c>
      <c r="J1762" s="25">
        <f>inputs!$B$29*(1+inputs!$B$33)-MAX(0,inputs!$B$31*(I1762-inputs!$B$30))</f>
        <v>46486.999999999993</v>
      </c>
      <c r="K1762" s="26">
        <f t="shared" si="351"/>
        <v>20000</v>
      </c>
      <c r="L1762" s="25">
        <f>MAX(0,J1762*(1+inputs!$B$33)-MAX(0,inputs!$B$31*(K1762-inputs!$B$30)))</f>
        <v>47184.304999999986</v>
      </c>
      <c r="M1762" s="26">
        <f t="shared" si="352"/>
        <v>37333.333333333328</v>
      </c>
      <c r="N1762" s="25">
        <f>MAX(0,L1762*(1+inputs!$B$33)-MAX(0,inputs!$B$31*(M1762-inputs!$B$30)))</f>
        <v>46348.629574999977</v>
      </c>
      <c r="O1762" s="26">
        <f t="shared" si="353"/>
        <v>54666.666666666664</v>
      </c>
      <c r="P1762" s="25">
        <f>MAX(0,N1762*(1+inputs!$B$33)-MAX(0,inputs!$B$31*(O1762-inputs!$B$30)))</f>
        <v>43940.419018624969</v>
      </c>
      <c r="Q1762" s="26">
        <f t="shared" si="354"/>
        <v>72000</v>
      </c>
      <c r="R1762" s="25">
        <f>MAX(0,P1762*(1+inputs!$B$33)-MAX(0,inputs!$B$31*(Q1762-inputs!$B$30)))</f>
        <v>39936.085303904336</v>
      </c>
      <c r="S1762" s="26">
        <f t="shared" si="355"/>
        <v>89333.333333333328</v>
      </c>
      <c r="T1762" s="25">
        <f>MAX(0,R1762*(1+inputs!$B$33)-MAX(0,inputs!$B$31*(S1762-inputs!$B$30)))</f>
        <v>34311.686583462892</v>
      </c>
      <c r="U1762" s="26">
        <f t="shared" si="356"/>
        <v>106666.66666666667</v>
      </c>
      <c r="V1762" s="25">
        <f>MAX(0,T1762*(1+inputs!$B$33)-MAX(0,inputs!$B$31*(U1762-inputs!$B$30)))</f>
        <v>27042.921882214832</v>
      </c>
      <c r="W1762" s="26">
        <f t="shared" si="357"/>
        <v>124000</v>
      </c>
      <c r="X1762" s="25">
        <f>MAX(0,V1762*(1+inputs!$B$33)-MAX(0,inputs!$B$31*(W1762-inputs!$B$30)))</f>
        <v>18105.125710448054</v>
      </c>
      <c r="Y1762" s="26">
        <f t="shared" si="358"/>
        <v>141333.33333333331</v>
      </c>
      <c r="Z1762" s="25">
        <f>MAX(0,X1762*(1+inputs!$B$33)-MAX(0,inputs!$B$31*(Y1762-inputs!$B$30)))</f>
        <v>7473.2625961047743</v>
      </c>
      <c r="AA1762" s="25">
        <f>MAX(0,Y1762*(1+inputs!$B$33)-MAX(0,inputs!$B$31*(Z1762-inputs!$B$30)))</f>
        <v>143453.33333333331</v>
      </c>
      <c r="AB1762" s="26">
        <f t="shared" si="359"/>
        <v>176000</v>
      </c>
      <c r="AC1762" s="25">
        <f>MAX(0,AA1762*(1+inputs!$B$33)-MAX(0,inputs!$B$31*(AB1762-inputs!$B$30)))</f>
        <v>131581.6933333333</v>
      </c>
      <c r="AD1762" s="26">
        <f>IF(inputs!$B$27="YES",MAX(0,inputs!$B$31*(AB1762-inputs!$B$30)),0)</f>
        <v>0</v>
      </c>
      <c r="AE1762" s="3">
        <f t="shared" si="360"/>
        <v>75549.05</v>
      </c>
      <c r="AF1762" s="1">
        <f t="shared" si="363"/>
        <v>0.47</v>
      </c>
      <c r="AG1762" s="8">
        <f t="shared" si="361"/>
        <v>100450.95</v>
      </c>
    </row>
    <row r="1763" spans="1:33" x14ac:dyDescent="0.2">
      <c r="A1763" s="11">
        <f t="shared" si="362"/>
        <v>176100</v>
      </c>
      <c r="B1763" s="15">
        <f>inputs!$C$3-MAX(0,MIN((calculations!A1763-inputs!$B$8)*0.5,inputs!$C$3))+IF(AND(inputs!$B$23="YES",A1763&lt;=inputs!$B$25),inputs!$B$24,0)</f>
        <v>0</v>
      </c>
      <c r="C1763" s="15">
        <f>MAX(0,MIN(A1763-B1763,inputs!$C$4)*inputs!$B$3)</f>
        <v>7540.2000000000007</v>
      </c>
      <c r="D1763" s="16">
        <f>MAX(0,(MIN(A1763,inputs!$C$5)-(inputs!$C$4+B1763))*inputs!$B$4)</f>
        <v>34975.599999999999</v>
      </c>
      <c r="E1763" s="16">
        <f>MAX(0, (calculations!A1763-inputs!$C$5)*inputs!$B$5)</f>
        <v>22932</v>
      </c>
      <c r="F1763" s="19">
        <f>MAX(0,inputs!$B$13*(MIN(calculations!A1763,inputs!$C$14)-inputs!$C$13))+MAX(0,inputs!$B$14*(calculations!A1763-inputs!$C$14))</f>
        <v>7511.85</v>
      </c>
      <c r="G1763" s="22">
        <f>MAX(MIN((calculations!A1763-inputs!$B$21)/10000,100%),0) * inputs!$B$18</f>
        <v>2636.4</v>
      </c>
      <c r="H1763" s="22">
        <f>IF(AND(inputs!$B$35="YES", calculations!A1763&gt;=inputs!$B$36,calculations!A1763&lt;inputs!$B$37),inputs!$B$38*MIN(2,inputs!$B$17),0)</f>
        <v>0</v>
      </c>
      <c r="I1763" s="25">
        <f>MIN(inputs!$B$32,A1763)</f>
        <v>20000</v>
      </c>
      <c r="J1763" s="25">
        <f>inputs!$B$29*(1+inputs!$B$33)-MAX(0,inputs!$B$31*(I1763-inputs!$B$30))</f>
        <v>46486.999999999993</v>
      </c>
      <c r="K1763" s="26">
        <f t="shared" si="351"/>
        <v>20000</v>
      </c>
      <c r="L1763" s="25">
        <f>MAX(0,J1763*(1+inputs!$B$33)-MAX(0,inputs!$B$31*(K1763-inputs!$B$30)))</f>
        <v>47184.304999999986</v>
      </c>
      <c r="M1763" s="26">
        <f t="shared" si="352"/>
        <v>37344.444444444445</v>
      </c>
      <c r="N1763" s="25">
        <f>MAX(0,L1763*(1+inputs!$B$33)-MAX(0,inputs!$B$31*(M1763-inputs!$B$30)))</f>
        <v>46347.629574999977</v>
      </c>
      <c r="O1763" s="26">
        <f t="shared" si="353"/>
        <v>54688.888888888891</v>
      </c>
      <c r="P1763" s="25">
        <f>MAX(0,N1763*(1+inputs!$B$33)-MAX(0,inputs!$B$31*(O1763-inputs!$B$30)))</f>
        <v>43937.404018624969</v>
      </c>
      <c r="Q1763" s="26">
        <f t="shared" si="354"/>
        <v>72033.333333333343</v>
      </c>
      <c r="R1763" s="25">
        <f>MAX(0,P1763*(1+inputs!$B$33)-MAX(0,inputs!$B$31*(Q1763-inputs!$B$30)))</f>
        <v>39930.025078904335</v>
      </c>
      <c r="S1763" s="26">
        <f t="shared" si="355"/>
        <v>89377.777777777781</v>
      </c>
      <c r="T1763" s="25">
        <f>MAX(0,R1763*(1+inputs!$B$33)-MAX(0,inputs!$B$31*(S1763-inputs!$B$30)))</f>
        <v>34301.535455087891</v>
      </c>
      <c r="U1763" s="26">
        <f t="shared" si="356"/>
        <v>106722.22222222222</v>
      </c>
      <c r="V1763" s="25">
        <f>MAX(0,T1763*(1+inputs!$B$33)-MAX(0,inputs!$B$31*(U1763-inputs!$B$30)))</f>
        <v>27027.618486914205</v>
      </c>
      <c r="W1763" s="26">
        <f t="shared" si="357"/>
        <v>124066.66666666667</v>
      </c>
      <c r="X1763" s="25">
        <f>MAX(0,V1763*(1+inputs!$B$33)-MAX(0,inputs!$B$31*(W1763-inputs!$B$30)))</f>
        <v>18083.592764217916</v>
      </c>
      <c r="Y1763" s="26">
        <f t="shared" si="358"/>
        <v>141411.11111111112</v>
      </c>
      <c r="Z1763" s="25">
        <f>MAX(0,X1763*(1+inputs!$B$33)-MAX(0,inputs!$B$31*(Y1763-inputs!$B$30)))</f>
        <v>7444.4066556811831</v>
      </c>
      <c r="AA1763" s="25">
        <f>MAX(0,Y1763*(1+inputs!$B$33)-MAX(0,inputs!$B$31*(Z1763-inputs!$B$30)))</f>
        <v>143532.27777777778</v>
      </c>
      <c r="AB1763" s="26">
        <f t="shared" si="359"/>
        <v>176100</v>
      </c>
      <c r="AC1763" s="25">
        <f>MAX(0,AA1763*(1+inputs!$B$33)-MAX(0,inputs!$B$31*(AB1763-inputs!$B$30)))</f>
        <v>131652.82194444444</v>
      </c>
      <c r="AD1763" s="26">
        <f>IF(inputs!$B$27="YES",MAX(0,inputs!$B$31*(AB1763-inputs!$B$30)),0)</f>
        <v>0</v>
      </c>
      <c r="AE1763" s="3">
        <f t="shared" si="360"/>
        <v>75596.05</v>
      </c>
      <c r="AF1763" s="1">
        <f t="shared" si="363"/>
        <v>0.47</v>
      </c>
      <c r="AG1763" s="8">
        <f t="shared" si="361"/>
        <v>100503.95</v>
      </c>
    </row>
    <row r="1764" spans="1:33" x14ac:dyDescent="0.2">
      <c r="A1764" s="11">
        <f t="shared" si="362"/>
        <v>176200</v>
      </c>
      <c r="B1764" s="15">
        <f>inputs!$C$3-MAX(0,MIN((calculations!A1764-inputs!$B$8)*0.5,inputs!$C$3))+IF(AND(inputs!$B$23="YES",A1764&lt;=inputs!$B$25),inputs!$B$24,0)</f>
        <v>0</v>
      </c>
      <c r="C1764" s="15">
        <f>MAX(0,MIN(A1764-B1764,inputs!$C$4)*inputs!$B$3)</f>
        <v>7540.2000000000007</v>
      </c>
      <c r="D1764" s="16">
        <f>MAX(0,(MIN(A1764,inputs!$C$5)-(inputs!$C$4+B1764))*inputs!$B$4)</f>
        <v>34975.599999999999</v>
      </c>
      <c r="E1764" s="16">
        <f>MAX(0, (calculations!A1764-inputs!$C$5)*inputs!$B$5)</f>
        <v>22977</v>
      </c>
      <c r="F1764" s="19">
        <f>MAX(0,inputs!$B$13*(MIN(calculations!A1764,inputs!$C$14)-inputs!$C$13))+MAX(0,inputs!$B$14*(calculations!A1764-inputs!$C$14))</f>
        <v>7513.85</v>
      </c>
      <c r="G1764" s="22">
        <f>MAX(MIN((calculations!A1764-inputs!$B$21)/10000,100%),0) * inputs!$B$18</f>
        <v>2636.4</v>
      </c>
      <c r="H1764" s="22">
        <f>IF(AND(inputs!$B$35="YES", calculations!A1764&gt;=inputs!$B$36,calculations!A1764&lt;inputs!$B$37),inputs!$B$38*MIN(2,inputs!$B$17),0)</f>
        <v>0</v>
      </c>
      <c r="I1764" s="25">
        <f>MIN(inputs!$B$32,A1764)</f>
        <v>20000</v>
      </c>
      <c r="J1764" s="25">
        <f>inputs!$B$29*(1+inputs!$B$33)-MAX(0,inputs!$B$31*(I1764-inputs!$B$30))</f>
        <v>46486.999999999993</v>
      </c>
      <c r="K1764" s="26">
        <f t="shared" si="351"/>
        <v>20000</v>
      </c>
      <c r="L1764" s="25">
        <f>MAX(0,J1764*(1+inputs!$B$33)-MAX(0,inputs!$B$31*(K1764-inputs!$B$30)))</f>
        <v>47184.304999999986</v>
      </c>
      <c r="M1764" s="26">
        <f t="shared" si="352"/>
        <v>37355.555555555555</v>
      </c>
      <c r="N1764" s="25">
        <f>MAX(0,L1764*(1+inputs!$B$33)-MAX(0,inputs!$B$31*(M1764-inputs!$B$30)))</f>
        <v>46346.629574999977</v>
      </c>
      <c r="O1764" s="26">
        <f t="shared" si="353"/>
        <v>54711.111111111109</v>
      </c>
      <c r="P1764" s="25">
        <f>MAX(0,N1764*(1+inputs!$B$33)-MAX(0,inputs!$B$31*(O1764-inputs!$B$30)))</f>
        <v>43934.38901862497</v>
      </c>
      <c r="Q1764" s="26">
        <f t="shared" si="354"/>
        <v>72066.666666666657</v>
      </c>
      <c r="R1764" s="25">
        <f>MAX(0,P1764*(1+inputs!$B$33)-MAX(0,inputs!$B$31*(Q1764-inputs!$B$30)))</f>
        <v>39923.964853904341</v>
      </c>
      <c r="S1764" s="26">
        <f t="shared" si="355"/>
        <v>89422.222222222219</v>
      </c>
      <c r="T1764" s="25">
        <f>MAX(0,R1764*(1+inputs!$B$33)-MAX(0,inputs!$B$31*(S1764-inputs!$B$30)))</f>
        <v>34291.384326712898</v>
      </c>
      <c r="U1764" s="26">
        <f t="shared" si="356"/>
        <v>106777.77777777778</v>
      </c>
      <c r="V1764" s="25">
        <f>MAX(0,T1764*(1+inputs!$B$33)-MAX(0,inputs!$B$31*(U1764-inputs!$B$30)))</f>
        <v>27012.315091613589</v>
      </c>
      <c r="W1764" s="26">
        <f t="shared" si="357"/>
        <v>124133.33333333333</v>
      </c>
      <c r="X1764" s="25">
        <f>MAX(0,V1764*(1+inputs!$B$33)-MAX(0,inputs!$B$31*(W1764-inputs!$B$30)))</f>
        <v>18062.059817987792</v>
      </c>
      <c r="Y1764" s="26">
        <f t="shared" si="358"/>
        <v>141488.88888888888</v>
      </c>
      <c r="Z1764" s="25">
        <f>MAX(0,X1764*(1+inputs!$B$33)-MAX(0,inputs!$B$31*(Y1764-inputs!$B$30)))</f>
        <v>7415.5507152576101</v>
      </c>
      <c r="AA1764" s="25">
        <f>MAX(0,Y1764*(1+inputs!$B$33)-MAX(0,inputs!$B$31*(Z1764-inputs!$B$30)))</f>
        <v>143611.22222222219</v>
      </c>
      <c r="AB1764" s="26">
        <f t="shared" si="359"/>
        <v>176200</v>
      </c>
      <c r="AC1764" s="25">
        <f>MAX(0,AA1764*(1+inputs!$B$33)-MAX(0,inputs!$B$31*(AB1764-inputs!$B$30)))</f>
        <v>131723.95055555549</v>
      </c>
      <c r="AD1764" s="26">
        <f>IF(inputs!$B$27="YES",MAX(0,inputs!$B$31*(AB1764-inputs!$B$30)),0)</f>
        <v>0</v>
      </c>
      <c r="AE1764" s="3">
        <f t="shared" si="360"/>
        <v>75643.05</v>
      </c>
      <c r="AF1764" s="1">
        <f t="shared" si="363"/>
        <v>0.47</v>
      </c>
      <c r="AG1764" s="8">
        <f t="shared" si="361"/>
        <v>100556.95</v>
      </c>
    </row>
    <row r="1765" spans="1:33" x14ac:dyDescent="0.2">
      <c r="A1765" s="11">
        <f t="shared" si="362"/>
        <v>176300</v>
      </c>
      <c r="B1765" s="15">
        <f>inputs!$C$3-MAX(0,MIN((calculations!A1765-inputs!$B$8)*0.5,inputs!$C$3))+IF(AND(inputs!$B$23="YES",A1765&lt;=inputs!$B$25),inputs!$B$24,0)</f>
        <v>0</v>
      </c>
      <c r="C1765" s="15">
        <f>MAX(0,MIN(A1765-B1765,inputs!$C$4)*inputs!$B$3)</f>
        <v>7540.2000000000007</v>
      </c>
      <c r="D1765" s="16">
        <f>MAX(0,(MIN(A1765,inputs!$C$5)-(inputs!$C$4+B1765))*inputs!$B$4)</f>
        <v>34975.599999999999</v>
      </c>
      <c r="E1765" s="16">
        <f>MAX(0, (calculations!A1765-inputs!$C$5)*inputs!$B$5)</f>
        <v>23022</v>
      </c>
      <c r="F1765" s="19">
        <f>MAX(0,inputs!$B$13*(MIN(calculations!A1765,inputs!$C$14)-inputs!$C$13))+MAX(0,inputs!$B$14*(calculations!A1765-inputs!$C$14))</f>
        <v>7515.85</v>
      </c>
      <c r="G1765" s="22">
        <f>MAX(MIN((calculations!A1765-inputs!$B$21)/10000,100%),0) * inputs!$B$18</f>
        <v>2636.4</v>
      </c>
      <c r="H1765" s="22">
        <f>IF(AND(inputs!$B$35="YES", calculations!A1765&gt;=inputs!$B$36,calculations!A1765&lt;inputs!$B$37),inputs!$B$38*MIN(2,inputs!$B$17),0)</f>
        <v>0</v>
      </c>
      <c r="I1765" s="25">
        <f>MIN(inputs!$B$32,A1765)</f>
        <v>20000</v>
      </c>
      <c r="J1765" s="25">
        <f>inputs!$B$29*(1+inputs!$B$33)-MAX(0,inputs!$B$31*(I1765-inputs!$B$30))</f>
        <v>46486.999999999993</v>
      </c>
      <c r="K1765" s="26">
        <f t="shared" si="351"/>
        <v>20000</v>
      </c>
      <c r="L1765" s="25">
        <f>MAX(0,J1765*(1+inputs!$B$33)-MAX(0,inputs!$B$31*(K1765-inputs!$B$30)))</f>
        <v>47184.304999999986</v>
      </c>
      <c r="M1765" s="26">
        <f t="shared" si="352"/>
        <v>37366.666666666672</v>
      </c>
      <c r="N1765" s="25">
        <f>MAX(0,L1765*(1+inputs!$B$33)-MAX(0,inputs!$B$31*(M1765-inputs!$B$30)))</f>
        <v>46345.629574999977</v>
      </c>
      <c r="O1765" s="26">
        <f t="shared" si="353"/>
        <v>54733.333333333336</v>
      </c>
      <c r="P1765" s="25">
        <f>MAX(0,N1765*(1+inputs!$B$33)-MAX(0,inputs!$B$31*(O1765-inputs!$B$30)))</f>
        <v>43931.374018624971</v>
      </c>
      <c r="Q1765" s="26">
        <f t="shared" si="354"/>
        <v>72100</v>
      </c>
      <c r="R1765" s="25">
        <f>MAX(0,P1765*(1+inputs!$B$33)-MAX(0,inputs!$B$31*(Q1765-inputs!$B$30)))</f>
        <v>39917.90462890434</v>
      </c>
      <c r="S1765" s="26">
        <f t="shared" si="355"/>
        <v>89466.666666666672</v>
      </c>
      <c r="T1765" s="25">
        <f>MAX(0,R1765*(1+inputs!$B$33)-MAX(0,inputs!$B$31*(S1765-inputs!$B$30)))</f>
        <v>34281.233198337897</v>
      </c>
      <c r="U1765" s="26">
        <f t="shared" si="356"/>
        <v>106833.33333333333</v>
      </c>
      <c r="V1765" s="25">
        <f>MAX(0,T1765*(1+inputs!$B$33)-MAX(0,inputs!$B$31*(U1765-inputs!$B$30)))</f>
        <v>26997.011696312966</v>
      </c>
      <c r="W1765" s="26">
        <f t="shared" si="357"/>
        <v>124200</v>
      </c>
      <c r="X1765" s="25">
        <f>MAX(0,V1765*(1+inputs!$B$33)-MAX(0,inputs!$B$31*(W1765-inputs!$B$30)))</f>
        <v>18040.526871757655</v>
      </c>
      <c r="Y1765" s="26">
        <f t="shared" si="358"/>
        <v>141566.66666666669</v>
      </c>
      <c r="Z1765" s="25">
        <f>MAX(0,X1765*(1+inputs!$B$33)-MAX(0,inputs!$B$31*(Y1765-inputs!$B$30)))</f>
        <v>7386.6947748340153</v>
      </c>
      <c r="AA1765" s="25">
        <f>MAX(0,Y1765*(1+inputs!$B$33)-MAX(0,inputs!$B$31*(Z1765-inputs!$B$30)))</f>
        <v>143690.16666666669</v>
      </c>
      <c r="AB1765" s="26">
        <f t="shared" si="359"/>
        <v>176300</v>
      </c>
      <c r="AC1765" s="25">
        <f>MAX(0,AA1765*(1+inputs!$B$33)-MAX(0,inputs!$B$31*(AB1765-inputs!$B$30)))</f>
        <v>131795.07916666666</v>
      </c>
      <c r="AD1765" s="26">
        <f>IF(inputs!$B$27="YES",MAX(0,inputs!$B$31*(AB1765-inputs!$B$30)),0)</f>
        <v>0</v>
      </c>
      <c r="AE1765" s="3">
        <f t="shared" si="360"/>
        <v>75690.05</v>
      </c>
      <c r="AF1765" s="1">
        <f t="shared" si="363"/>
        <v>0.47</v>
      </c>
      <c r="AG1765" s="8">
        <f t="shared" si="361"/>
        <v>100609.95</v>
      </c>
    </row>
    <row r="1766" spans="1:33" x14ac:dyDescent="0.2">
      <c r="A1766" s="11">
        <f t="shared" si="362"/>
        <v>176400</v>
      </c>
      <c r="B1766" s="15">
        <f>inputs!$C$3-MAX(0,MIN((calculations!A1766-inputs!$B$8)*0.5,inputs!$C$3))+IF(AND(inputs!$B$23="YES",A1766&lt;=inputs!$B$25),inputs!$B$24,0)</f>
        <v>0</v>
      </c>
      <c r="C1766" s="15">
        <f>MAX(0,MIN(A1766-B1766,inputs!$C$4)*inputs!$B$3)</f>
        <v>7540.2000000000007</v>
      </c>
      <c r="D1766" s="16">
        <f>MAX(0,(MIN(A1766,inputs!$C$5)-(inputs!$C$4+B1766))*inputs!$B$4)</f>
        <v>34975.599999999999</v>
      </c>
      <c r="E1766" s="16">
        <f>MAX(0, (calculations!A1766-inputs!$C$5)*inputs!$B$5)</f>
        <v>23067</v>
      </c>
      <c r="F1766" s="19">
        <f>MAX(0,inputs!$B$13*(MIN(calculations!A1766,inputs!$C$14)-inputs!$C$13))+MAX(0,inputs!$B$14*(calculations!A1766-inputs!$C$14))</f>
        <v>7517.85</v>
      </c>
      <c r="G1766" s="22">
        <f>MAX(MIN((calculations!A1766-inputs!$B$21)/10000,100%),0) * inputs!$B$18</f>
        <v>2636.4</v>
      </c>
      <c r="H1766" s="22">
        <f>IF(AND(inputs!$B$35="YES", calculations!A1766&gt;=inputs!$B$36,calculations!A1766&lt;inputs!$B$37),inputs!$B$38*MIN(2,inputs!$B$17),0)</f>
        <v>0</v>
      </c>
      <c r="I1766" s="25">
        <f>MIN(inputs!$B$32,A1766)</f>
        <v>20000</v>
      </c>
      <c r="J1766" s="25">
        <f>inputs!$B$29*(1+inputs!$B$33)-MAX(0,inputs!$B$31*(I1766-inputs!$B$30))</f>
        <v>46486.999999999993</v>
      </c>
      <c r="K1766" s="26">
        <f t="shared" si="351"/>
        <v>20000</v>
      </c>
      <c r="L1766" s="25">
        <f>MAX(0,J1766*(1+inputs!$B$33)-MAX(0,inputs!$B$31*(K1766-inputs!$B$30)))</f>
        <v>47184.304999999986</v>
      </c>
      <c r="M1766" s="26">
        <f t="shared" si="352"/>
        <v>37377.777777777781</v>
      </c>
      <c r="N1766" s="25">
        <f>MAX(0,L1766*(1+inputs!$B$33)-MAX(0,inputs!$B$31*(M1766-inputs!$B$30)))</f>
        <v>46344.629574999977</v>
      </c>
      <c r="O1766" s="26">
        <f t="shared" si="353"/>
        <v>54755.555555555555</v>
      </c>
      <c r="P1766" s="25">
        <f>MAX(0,N1766*(1+inputs!$B$33)-MAX(0,inputs!$B$31*(O1766-inputs!$B$30)))</f>
        <v>43928.359018624971</v>
      </c>
      <c r="Q1766" s="26">
        <f t="shared" si="354"/>
        <v>72133.333333333343</v>
      </c>
      <c r="R1766" s="25">
        <f>MAX(0,P1766*(1+inputs!$B$33)-MAX(0,inputs!$B$31*(Q1766-inputs!$B$30)))</f>
        <v>39911.844403904339</v>
      </c>
      <c r="S1766" s="26">
        <f t="shared" si="355"/>
        <v>89511.111111111109</v>
      </c>
      <c r="T1766" s="25">
        <f>MAX(0,R1766*(1+inputs!$B$33)-MAX(0,inputs!$B$31*(S1766-inputs!$B$30)))</f>
        <v>34271.082069962897</v>
      </c>
      <c r="U1766" s="26">
        <f t="shared" si="356"/>
        <v>106888.88888888889</v>
      </c>
      <c r="V1766" s="25">
        <f>MAX(0,T1766*(1+inputs!$B$33)-MAX(0,inputs!$B$31*(U1766-inputs!$B$30)))</f>
        <v>26981.708301012335</v>
      </c>
      <c r="W1766" s="26">
        <f t="shared" si="357"/>
        <v>124266.66666666667</v>
      </c>
      <c r="X1766" s="25">
        <f>MAX(0,V1766*(1+inputs!$B$33)-MAX(0,inputs!$B$31*(W1766-inputs!$B$30)))</f>
        <v>18018.993925527517</v>
      </c>
      <c r="Y1766" s="26">
        <f t="shared" si="358"/>
        <v>141644.44444444444</v>
      </c>
      <c r="Z1766" s="25">
        <f>MAX(0,X1766*(1+inputs!$B$33)-MAX(0,inputs!$B$31*(Y1766-inputs!$B$30)))</f>
        <v>7357.8388344104278</v>
      </c>
      <c r="AA1766" s="25">
        <f>MAX(0,Y1766*(1+inputs!$B$33)-MAX(0,inputs!$B$31*(Z1766-inputs!$B$30)))</f>
        <v>143769.11111111109</v>
      </c>
      <c r="AB1766" s="26">
        <f t="shared" si="359"/>
        <v>176400</v>
      </c>
      <c r="AC1766" s="25">
        <f>MAX(0,AA1766*(1+inputs!$B$33)-MAX(0,inputs!$B$31*(AB1766-inputs!$B$30)))</f>
        <v>131866.20777777774</v>
      </c>
      <c r="AD1766" s="26">
        <f>IF(inputs!$B$27="YES",MAX(0,inputs!$B$31*(AB1766-inputs!$B$30)),0)</f>
        <v>0</v>
      </c>
      <c r="AE1766" s="3">
        <f t="shared" si="360"/>
        <v>75737.05</v>
      </c>
      <c r="AF1766" s="1">
        <f t="shared" si="363"/>
        <v>0.47</v>
      </c>
      <c r="AG1766" s="8">
        <f t="shared" si="361"/>
        <v>100662.95</v>
      </c>
    </row>
    <row r="1767" spans="1:33" x14ac:dyDescent="0.2">
      <c r="A1767" s="11">
        <f t="shared" si="362"/>
        <v>176500</v>
      </c>
      <c r="B1767" s="15">
        <f>inputs!$C$3-MAX(0,MIN((calculations!A1767-inputs!$B$8)*0.5,inputs!$C$3))+IF(AND(inputs!$B$23="YES",A1767&lt;=inputs!$B$25),inputs!$B$24,0)</f>
        <v>0</v>
      </c>
      <c r="C1767" s="15">
        <f>MAX(0,MIN(A1767-B1767,inputs!$C$4)*inputs!$B$3)</f>
        <v>7540.2000000000007</v>
      </c>
      <c r="D1767" s="16">
        <f>MAX(0,(MIN(A1767,inputs!$C$5)-(inputs!$C$4+B1767))*inputs!$B$4)</f>
        <v>34975.599999999999</v>
      </c>
      <c r="E1767" s="16">
        <f>MAX(0, (calculations!A1767-inputs!$C$5)*inputs!$B$5)</f>
        <v>23112</v>
      </c>
      <c r="F1767" s="19">
        <f>MAX(0,inputs!$B$13*(MIN(calculations!A1767,inputs!$C$14)-inputs!$C$13))+MAX(0,inputs!$B$14*(calculations!A1767-inputs!$C$14))</f>
        <v>7519.85</v>
      </c>
      <c r="G1767" s="22">
        <f>MAX(MIN((calculations!A1767-inputs!$B$21)/10000,100%),0) * inputs!$B$18</f>
        <v>2636.4</v>
      </c>
      <c r="H1767" s="22">
        <f>IF(AND(inputs!$B$35="YES", calculations!A1767&gt;=inputs!$B$36,calculations!A1767&lt;inputs!$B$37),inputs!$B$38*MIN(2,inputs!$B$17),0)</f>
        <v>0</v>
      </c>
      <c r="I1767" s="25">
        <f>MIN(inputs!$B$32,A1767)</f>
        <v>20000</v>
      </c>
      <c r="J1767" s="25">
        <f>inputs!$B$29*(1+inputs!$B$33)-MAX(0,inputs!$B$31*(I1767-inputs!$B$30))</f>
        <v>46486.999999999993</v>
      </c>
      <c r="K1767" s="26">
        <f t="shared" si="351"/>
        <v>20000</v>
      </c>
      <c r="L1767" s="25">
        <f>MAX(0,J1767*(1+inputs!$B$33)-MAX(0,inputs!$B$31*(K1767-inputs!$B$30)))</f>
        <v>47184.304999999986</v>
      </c>
      <c r="M1767" s="26">
        <f t="shared" si="352"/>
        <v>37388.888888888891</v>
      </c>
      <c r="N1767" s="25">
        <f>MAX(0,L1767*(1+inputs!$B$33)-MAX(0,inputs!$B$31*(M1767-inputs!$B$30)))</f>
        <v>46343.629574999977</v>
      </c>
      <c r="O1767" s="26">
        <f t="shared" si="353"/>
        <v>54777.777777777781</v>
      </c>
      <c r="P1767" s="25">
        <f>MAX(0,N1767*(1+inputs!$B$33)-MAX(0,inputs!$B$31*(O1767-inputs!$B$30)))</f>
        <v>43925.344018624972</v>
      </c>
      <c r="Q1767" s="26">
        <f t="shared" si="354"/>
        <v>72166.666666666657</v>
      </c>
      <c r="R1767" s="25">
        <f>MAX(0,P1767*(1+inputs!$B$33)-MAX(0,inputs!$B$31*(Q1767-inputs!$B$30)))</f>
        <v>39905.784178904345</v>
      </c>
      <c r="S1767" s="26">
        <f t="shared" si="355"/>
        <v>89555.555555555562</v>
      </c>
      <c r="T1767" s="25">
        <f>MAX(0,R1767*(1+inputs!$B$33)-MAX(0,inputs!$B$31*(S1767-inputs!$B$30)))</f>
        <v>34260.930941587903</v>
      </c>
      <c r="U1767" s="26">
        <f t="shared" si="356"/>
        <v>106944.44444444444</v>
      </c>
      <c r="V1767" s="25">
        <f>MAX(0,T1767*(1+inputs!$B$33)-MAX(0,inputs!$B$31*(U1767-inputs!$B$30)))</f>
        <v>26966.404905711719</v>
      </c>
      <c r="W1767" s="26">
        <f t="shared" si="357"/>
        <v>124333.33333333333</v>
      </c>
      <c r="X1767" s="25">
        <f>MAX(0,V1767*(1+inputs!$B$33)-MAX(0,inputs!$B$31*(W1767-inputs!$B$30)))</f>
        <v>17997.460979297393</v>
      </c>
      <c r="Y1767" s="26">
        <f t="shared" si="358"/>
        <v>141722.22222222222</v>
      </c>
      <c r="Z1767" s="25">
        <f>MAX(0,X1767*(1+inputs!$B$33)-MAX(0,inputs!$B$31*(Y1767-inputs!$B$30)))</f>
        <v>7328.982893986853</v>
      </c>
      <c r="AA1767" s="25">
        <f>MAX(0,Y1767*(1+inputs!$B$33)-MAX(0,inputs!$B$31*(Z1767-inputs!$B$30)))</f>
        <v>143848.05555555553</v>
      </c>
      <c r="AB1767" s="26">
        <f t="shared" si="359"/>
        <v>176500</v>
      </c>
      <c r="AC1767" s="25">
        <f>MAX(0,AA1767*(1+inputs!$B$33)-MAX(0,inputs!$B$31*(AB1767-inputs!$B$30)))</f>
        <v>131937.33638888886</v>
      </c>
      <c r="AD1767" s="26">
        <f>IF(inputs!$B$27="YES",MAX(0,inputs!$B$31*(AB1767-inputs!$B$30)),0)</f>
        <v>0</v>
      </c>
      <c r="AE1767" s="3">
        <f t="shared" si="360"/>
        <v>75784.05</v>
      </c>
      <c r="AF1767" s="1">
        <f t="shared" si="363"/>
        <v>0.47</v>
      </c>
      <c r="AG1767" s="8">
        <f t="shared" si="361"/>
        <v>100715.95</v>
      </c>
    </row>
    <row r="1768" spans="1:33" x14ac:dyDescent="0.2">
      <c r="A1768" s="11">
        <f t="shared" si="362"/>
        <v>176600</v>
      </c>
      <c r="B1768" s="15">
        <f>inputs!$C$3-MAX(0,MIN((calculations!A1768-inputs!$B$8)*0.5,inputs!$C$3))+IF(AND(inputs!$B$23="YES",A1768&lt;=inputs!$B$25),inputs!$B$24,0)</f>
        <v>0</v>
      </c>
      <c r="C1768" s="15">
        <f>MAX(0,MIN(A1768-B1768,inputs!$C$4)*inputs!$B$3)</f>
        <v>7540.2000000000007</v>
      </c>
      <c r="D1768" s="16">
        <f>MAX(0,(MIN(A1768,inputs!$C$5)-(inputs!$C$4+B1768))*inputs!$B$4)</f>
        <v>34975.599999999999</v>
      </c>
      <c r="E1768" s="16">
        <f>MAX(0, (calculations!A1768-inputs!$C$5)*inputs!$B$5)</f>
        <v>23157</v>
      </c>
      <c r="F1768" s="19">
        <f>MAX(0,inputs!$B$13*(MIN(calculations!A1768,inputs!$C$14)-inputs!$C$13))+MAX(0,inputs!$B$14*(calculations!A1768-inputs!$C$14))</f>
        <v>7521.85</v>
      </c>
      <c r="G1768" s="22">
        <f>MAX(MIN((calculations!A1768-inputs!$B$21)/10000,100%),0) * inputs!$B$18</f>
        <v>2636.4</v>
      </c>
      <c r="H1768" s="22">
        <f>IF(AND(inputs!$B$35="YES", calculations!A1768&gt;=inputs!$B$36,calculations!A1768&lt;inputs!$B$37),inputs!$B$38*MIN(2,inputs!$B$17),0)</f>
        <v>0</v>
      </c>
      <c r="I1768" s="25">
        <f>MIN(inputs!$B$32,A1768)</f>
        <v>20000</v>
      </c>
      <c r="J1768" s="25">
        <f>inputs!$B$29*(1+inputs!$B$33)-MAX(0,inputs!$B$31*(I1768-inputs!$B$30))</f>
        <v>46486.999999999993</v>
      </c>
      <c r="K1768" s="26">
        <f t="shared" si="351"/>
        <v>20000</v>
      </c>
      <c r="L1768" s="25">
        <f>MAX(0,J1768*(1+inputs!$B$33)-MAX(0,inputs!$B$31*(K1768-inputs!$B$30)))</f>
        <v>47184.304999999986</v>
      </c>
      <c r="M1768" s="26">
        <f t="shared" si="352"/>
        <v>37400</v>
      </c>
      <c r="N1768" s="25">
        <f>MAX(0,L1768*(1+inputs!$B$33)-MAX(0,inputs!$B$31*(M1768-inputs!$B$30)))</f>
        <v>46342.629574999977</v>
      </c>
      <c r="O1768" s="26">
        <f t="shared" si="353"/>
        <v>54800</v>
      </c>
      <c r="P1768" s="25">
        <f>MAX(0,N1768*(1+inputs!$B$33)-MAX(0,inputs!$B$31*(O1768-inputs!$B$30)))</f>
        <v>43922.329018624972</v>
      </c>
      <c r="Q1768" s="26">
        <f t="shared" si="354"/>
        <v>72200</v>
      </c>
      <c r="R1768" s="25">
        <f>MAX(0,P1768*(1+inputs!$B$33)-MAX(0,inputs!$B$31*(Q1768-inputs!$B$30)))</f>
        <v>39899.723953904344</v>
      </c>
      <c r="S1768" s="26">
        <f t="shared" si="355"/>
        <v>89600</v>
      </c>
      <c r="T1768" s="25">
        <f>MAX(0,R1768*(1+inputs!$B$33)-MAX(0,inputs!$B$31*(S1768-inputs!$B$30)))</f>
        <v>34250.779813212903</v>
      </c>
      <c r="U1768" s="26">
        <f t="shared" si="356"/>
        <v>107000</v>
      </c>
      <c r="V1768" s="25">
        <f>MAX(0,T1768*(1+inputs!$B$33)-MAX(0,inputs!$B$31*(U1768-inputs!$B$30)))</f>
        <v>26951.101510411096</v>
      </c>
      <c r="W1768" s="26">
        <f t="shared" si="357"/>
        <v>124400</v>
      </c>
      <c r="X1768" s="25">
        <f>MAX(0,V1768*(1+inputs!$B$33)-MAX(0,inputs!$B$31*(W1768-inputs!$B$30)))</f>
        <v>17975.928033067255</v>
      </c>
      <c r="Y1768" s="26">
        <f t="shared" si="358"/>
        <v>141800</v>
      </c>
      <c r="Z1768" s="25">
        <f>MAX(0,X1768*(1+inputs!$B$33)-MAX(0,inputs!$B$31*(Y1768-inputs!$B$30)))</f>
        <v>7300.1269535632637</v>
      </c>
      <c r="AA1768" s="25">
        <f>MAX(0,Y1768*(1+inputs!$B$33)-MAX(0,inputs!$B$31*(Z1768-inputs!$B$30)))</f>
        <v>143927</v>
      </c>
      <c r="AB1768" s="26">
        <f t="shared" si="359"/>
        <v>176600</v>
      </c>
      <c r="AC1768" s="25">
        <f>MAX(0,AA1768*(1+inputs!$B$33)-MAX(0,inputs!$B$31*(AB1768-inputs!$B$30)))</f>
        <v>132008.465</v>
      </c>
      <c r="AD1768" s="26">
        <f>IF(inputs!$B$27="YES",MAX(0,inputs!$B$31*(AB1768-inputs!$B$30)),0)</f>
        <v>0</v>
      </c>
      <c r="AE1768" s="3">
        <f t="shared" si="360"/>
        <v>75831.05</v>
      </c>
      <c r="AF1768" s="1">
        <f t="shared" si="363"/>
        <v>0.47</v>
      </c>
      <c r="AG1768" s="8">
        <f t="shared" si="361"/>
        <v>100768.95</v>
      </c>
    </row>
    <row r="1769" spans="1:33" x14ac:dyDescent="0.2">
      <c r="A1769" s="11">
        <f t="shared" si="362"/>
        <v>176700</v>
      </c>
      <c r="B1769" s="15">
        <f>inputs!$C$3-MAX(0,MIN((calculations!A1769-inputs!$B$8)*0.5,inputs!$C$3))+IF(AND(inputs!$B$23="YES",A1769&lt;=inputs!$B$25),inputs!$B$24,0)</f>
        <v>0</v>
      </c>
      <c r="C1769" s="15">
        <f>MAX(0,MIN(A1769-B1769,inputs!$C$4)*inputs!$B$3)</f>
        <v>7540.2000000000007</v>
      </c>
      <c r="D1769" s="16">
        <f>MAX(0,(MIN(A1769,inputs!$C$5)-(inputs!$C$4+B1769))*inputs!$B$4)</f>
        <v>34975.599999999999</v>
      </c>
      <c r="E1769" s="16">
        <f>MAX(0, (calculations!A1769-inputs!$C$5)*inputs!$B$5)</f>
        <v>23202</v>
      </c>
      <c r="F1769" s="19">
        <f>MAX(0,inputs!$B$13*(MIN(calculations!A1769,inputs!$C$14)-inputs!$C$13))+MAX(0,inputs!$B$14*(calculations!A1769-inputs!$C$14))</f>
        <v>7523.85</v>
      </c>
      <c r="G1769" s="22">
        <f>MAX(MIN((calculations!A1769-inputs!$B$21)/10000,100%),0) * inputs!$B$18</f>
        <v>2636.4</v>
      </c>
      <c r="H1769" s="22">
        <f>IF(AND(inputs!$B$35="YES", calculations!A1769&gt;=inputs!$B$36,calculations!A1769&lt;inputs!$B$37),inputs!$B$38*MIN(2,inputs!$B$17),0)</f>
        <v>0</v>
      </c>
      <c r="I1769" s="25">
        <f>MIN(inputs!$B$32,A1769)</f>
        <v>20000</v>
      </c>
      <c r="J1769" s="25">
        <f>inputs!$B$29*(1+inputs!$B$33)-MAX(0,inputs!$B$31*(I1769-inputs!$B$30))</f>
        <v>46486.999999999993</v>
      </c>
      <c r="K1769" s="26">
        <f t="shared" si="351"/>
        <v>20000</v>
      </c>
      <c r="L1769" s="25">
        <f>MAX(0,J1769*(1+inputs!$B$33)-MAX(0,inputs!$B$31*(K1769-inputs!$B$30)))</f>
        <v>47184.304999999986</v>
      </c>
      <c r="M1769" s="26">
        <f t="shared" si="352"/>
        <v>37411.111111111109</v>
      </c>
      <c r="N1769" s="25">
        <f>MAX(0,L1769*(1+inputs!$B$33)-MAX(0,inputs!$B$31*(M1769-inputs!$B$30)))</f>
        <v>46341.629574999977</v>
      </c>
      <c r="O1769" s="26">
        <f t="shared" si="353"/>
        <v>54822.222222222219</v>
      </c>
      <c r="P1769" s="25">
        <f>MAX(0,N1769*(1+inputs!$B$33)-MAX(0,inputs!$B$31*(O1769-inputs!$B$30)))</f>
        <v>43919.314018624973</v>
      </c>
      <c r="Q1769" s="26">
        <f t="shared" si="354"/>
        <v>72233.333333333343</v>
      </c>
      <c r="R1769" s="25">
        <f>MAX(0,P1769*(1+inputs!$B$33)-MAX(0,inputs!$B$31*(Q1769-inputs!$B$30)))</f>
        <v>39893.663728904343</v>
      </c>
      <c r="S1769" s="26">
        <f t="shared" si="355"/>
        <v>89644.444444444438</v>
      </c>
      <c r="T1769" s="25">
        <f>MAX(0,R1769*(1+inputs!$B$33)-MAX(0,inputs!$B$31*(S1769-inputs!$B$30)))</f>
        <v>34240.628684837902</v>
      </c>
      <c r="U1769" s="26">
        <f t="shared" si="356"/>
        <v>107055.55555555556</v>
      </c>
      <c r="V1769" s="25">
        <f>MAX(0,T1769*(1+inputs!$B$33)-MAX(0,inputs!$B$31*(U1769-inputs!$B$30)))</f>
        <v>26935.798115110469</v>
      </c>
      <c r="W1769" s="26">
        <f t="shared" si="357"/>
        <v>124466.66666666667</v>
      </c>
      <c r="X1769" s="25">
        <f>MAX(0,V1769*(1+inputs!$B$33)-MAX(0,inputs!$B$31*(W1769-inputs!$B$30)))</f>
        <v>17954.395086837125</v>
      </c>
      <c r="Y1769" s="26">
        <f t="shared" si="358"/>
        <v>141877.77777777778</v>
      </c>
      <c r="Z1769" s="25">
        <f>MAX(0,X1769*(1+inputs!$B$33)-MAX(0,inputs!$B$31*(Y1769-inputs!$B$30)))</f>
        <v>7271.2710131396798</v>
      </c>
      <c r="AA1769" s="25">
        <f>MAX(0,Y1769*(1+inputs!$B$33)-MAX(0,inputs!$B$31*(Z1769-inputs!$B$30)))</f>
        <v>144005.94444444444</v>
      </c>
      <c r="AB1769" s="26">
        <f t="shared" si="359"/>
        <v>176700</v>
      </c>
      <c r="AC1769" s="25">
        <f>MAX(0,AA1769*(1+inputs!$B$33)-MAX(0,inputs!$B$31*(AB1769-inputs!$B$30)))</f>
        <v>132079.59361111108</v>
      </c>
      <c r="AD1769" s="26">
        <f>IF(inputs!$B$27="YES",MAX(0,inputs!$B$31*(AB1769-inputs!$B$30)),0)</f>
        <v>0</v>
      </c>
      <c r="AE1769" s="3">
        <f t="shared" si="360"/>
        <v>75878.05</v>
      </c>
      <c r="AF1769" s="1">
        <f t="shared" si="363"/>
        <v>0.47</v>
      </c>
      <c r="AG1769" s="8">
        <f t="shared" si="361"/>
        <v>100821.95</v>
      </c>
    </row>
    <row r="1770" spans="1:33" x14ac:dyDescent="0.2">
      <c r="A1770" s="11">
        <f t="shared" si="362"/>
        <v>176800</v>
      </c>
      <c r="B1770" s="15">
        <f>inputs!$C$3-MAX(0,MIN((calculations!A1770-inputs!$B$8)*0.5,inputs!$C$3))+IF(AND(inputs!$B$23="YES",A1770&lt;=inputs!$B$25),inputs!$B$24,0)</f>
        <v>0</v>
      </c>
      <c r="C1770" s="15">
        <f>MAX(0,MIN(A1770-B1770,inputs!$C$4)*inputs!$B$3)</f>
        <v>7540.2000000000007</v>
      </c>
      <c r="D1770" s="16">
        <f>MAX(0,(MIN(A1770,inputs!$C$5)-(inputs!$C$4+B1770))*inputs!$B$4)</f>
        <v>34975.599999999999</v>
      </c>
      <c r="E1770" s="16">
        <f>MAX(0, (calculations!A1770-inputs!$C$5)*inputs!$B$5)</f>
        <v>23247</v>
      </c>
      <c r="F1770" s="19">
        <f>MAX(0,inputs!$B$13*(MIN(calculations!A1770,inputs!$C$14)-inputs!$C$13))+MAX(0,inputs!$B$14*(calculations!A1770-inputs!$C$14))</f>
        <v>7525.85</v>
      </c>
      <c r="G1770" s="22">
        <f>MAX(MIN((calculations!A1770-inputs!$B$21)/10000,100%),0) * inputs!$B$18</f>
        <v>2636.4</v>
      </c>
      <c r="H1770" s="22">
        <f>IF(AND(inputs!$B$35="YES", calculations!A1770&gt;=inputs!$B$36,calculations!A1770&lt;inputs!$B$37),inputs!$B$38*MIN(2,inputs!$B$17),0)</f>
        <v>0</v>
      </c>
      <c r="I1770" s="25">
        <f>MIN(inputs!$B$32,A1770)</f>
        <v>20000</v>
      </c>
      <c r="J1770" s="25">
        <f>inputs!$B$29*(1+inputs!$B$33)-MAX(0,inputs!$B$31*(I1770-inputs!$B$30))</f>
        <v>46486.999999999993</v>
      </c>
      <c r="K1770" s="26">
        <f t="shared" si="351"/>
        <v>20000</v>
      </c>
      <c r="L1770" s="25">
        <f>MAX(0,J1770*(1+inputs!$B$33)-MAX(0,inputs!$B$31*(K1770-inputs!$B$30)))</f>
        <v>47184.304999999986</v>
      </c>
      <c r="M1770" s="26">
        <f t="shared" si="352"/>
        <v>37422.222222222219</v>
      </c>
      <c r="N1770" s="25">
        <f>MAX(0,L1770*(1+inputs!$B$33)-MAX(0,inputs!$B$31*(M1770-inputs!$B$30)))</f>
        <v>46340.629574999977</v>
      </c>
      <c r="O1770" s="26">
        <f t="shared" si="353"/>
        <v>54844.444444444445</v>
      </c>
      <c r="P1770" s="25">
        <f>MAX(0,N1770*(1+inputs!$B$33)-MAX(0,inputs!$B$31*(O1770-inputs!$B$30)))</f>
        <v>43916.299018624974</v>
      </c>
      <c r="Q1770" s="26">
        <f t="shared" si="354"/>
        <v>72266.666666666657</v>
      </c>
      <c r="R1770" s="25">
        <f>MAX(0,P1770*(1+inputs!$B$33)-MAX(0,inputs!$B$31*(Q1770-inputs!$B$30)))</f>
        <v>39887.603503904349</v>
      </c>
      <c r="S1770" s="26">
        <f t="shared" si="355"/>
        <v>89688.888888888891</v>
      </c>
      <c r="T1770" s="25">
        <f>MAX(0,R1770*(1+inputs!$B$33)-MAX(0,inputs!$B$31*(S1770-inputs!$B$30)))</f>
        <v>34230.477556462909</v>
      </c>
      <c r="U1770" s="26">
        <f t="shared" si="356"/>
        <v>107111.11111111111</v>
      </c>
      <c r="V1770" s="25">
        <f>MAX(0,T1770*(1+inputs!$B$33)-MAX(0,inputs!$B$31*(U1770-inputs!$B$30)))</f>
        <v>26920.494719809849</v>
      </c>
      <c r="W1770" s="26">
        <f t="shared" si="357"/>
        <v>124533.33333333333</v>
      </c>
      <c r="X1770" s="25">
        <f>MAX(0,V1770*(1+inputs!$B$33)-MAX(0,inputs!$B$31*(W1770-inputs!$B$30)))</f>
        <v>17932.862140606994</v>
      </c>
      <c r="Y1770" s="26">
        <f t="shared" si="358"/>
        <v>141955.55555555556</v>
      </c>
      <c r="Z1770" s="25">
        <f>MAX(0,X1770*(1+inputs!$B$33)-MAX(0,inputs!$B$31*(Y1770-inputs!$B$30)))</f>
        <v>7242.4150727160977</v>
      </c>
      <c r="AA1770" s="25">
        <f>MAX(0,Y1770*(1+inputs!$B$33)-MAX(0,inputs!$B$31*(Z1770-inputs!$B$30)))</f>
        <v>144084.88888888888</v>
      </c>
      <c r="AB1770" s="26">
        <f t="shared" si="359"/>
        <v>176800</v>
      </c>
      <c r="AC1770" s="25">
        <f>MAX(0,AA1770*(1+inputs!$B$33)-MAX(0,inputs!$B$31*(AB1770-inputs!$B$30)))</f>
        <v>132150.72222222219</v>
      </c>
      <c r="AD1770" s="26">
        <f>IF(inputs!$B$27="YES",MAX(0,inputs!$B$31*(AB1770-inputs!$B$30)),0)</f>
        <v>0</v>
      </c>
      <c r="AE1770" s="3">
        <f t="shared" si="360"/>
        <v>75925.05</v>
      </c>
      <c r="AF1770" s="1">
        <f t="shared" si="363"/>
        <v>0.47</v>
      </c>
      <c r="AG1770" s="8">
        <f t="shared" si="361"/>
        <v>100874.95</v>
      </c>
    </row>
    <row r="1771" spans="1:33" x14ac:dyDescent="0.2">
      <c r="A1771" s="11">
        <f t="shared" si="362"/>
        <v>176900</v>
      </c>
      <c r="B1771" s="15">
        <f>inputs!$C$3-MAX(0,MIN((calculations!A1771-inputs!$B$8)*0.5,inputs!$C$3))+IF(AND(inputs!$B$23="YES",A1771&lt;=inputs!$B$25),inputs!$B$24,0)</f>
        <v>0</v>
      </c>
      <c r="C1771" s="15">
        <f>MAX(0,MIN(A1771-B1771,inputs!$C$4)*inputs!$B$3)</f>
        <v>7540.2000000000007</v>
      </c>
      <c r="D1771" s="16">
        <f>MAX(0,(MIN(A1771,inputs!$C$5)-(inputs!$C$4+B1771))*inputs!$B$4)</f>
        <v>34975.599999999999</v>
      </c>
      <c r="E1771" s="16">
        <f>MAX(0, (calculations!A1771-inputs!$C$5)*inputs!$B$5)</f>
        <v>23292</v>
      </c>
      <c r="F1771" s="19">
        <f>MAX(0,inputs!$B$13*(MIN(calculations!A1771,inputs!$C$14)-inputs!$C$13))+MAX(0,inputs!$B$14*(calculations!A1771-inputs!$C$14))</f>
        <v>7527.85</v>
      </c>
      <c r="G1771" s="22">
        <f>MAX(MIN((calculations!A1771-inputs!$B$21)/10000,100%),0) * inputs!$B$18</f>
        <v>2636.4</v>
      </c>
      <c r="H1771" s="22">
        <f>IF(AND(inputs!$B$35="YES", calculations!A1771&gt;=inputs!$B$36,calculations!A1771&lt;inputs!$B$37),inputs!$B$38*MIN(2,inputs!$B$17),0)</f>
        <v>0</v>
      </c>
      <c r="I1771" s="25">
        <f>MIN(inputs!$B$32,A1771)</f>
        <v>20000</v>
      </c>
      <c r="J1771" s="25">
        <f>inputs!$B$29*(1+inputs!$B$33)-MAX(0,inputs!$B$31*(I1771-inputs!$B$30))</f>
        <v>46486.999999999993</v>
      </c>
      <c r="K1771" s="26">
        <f t="shared" si="351"/>
        <v>20000</v>
      </c>
      <c r="L1771" s="25">
        <f>MAX(0,J1771*(1+inputs!$B$33)-MAX(0,inputs!$B$31*(K1771-inputs!$B$30)))</f>
        <v>47184.304999999986</v>
      </c>
      <c r="M1771" s="26">
        <f t="shared" si="352"/>
        <v>37433.333333333328</v>
      </c>
      <c r="N1771" s="25">
        <f>MAX(0,L1771*(1+inputs!$B$33)-MAX(0,inputs!$B$31*(M1771-inputs!$B$30)))</f>
        <v>46339.629574999977</v>
      </c>
      <c r="O1771" s="26">
        <f t="shared" si="353"/>
        <v>54866.666666666664</v>
      </c>
      <c r="P1771" s="25">
        <f>MAX(0,N1771*(1+inputs!$B$33)-MAX(0,inputs!$B$31*(O1771-inputs!$B$30)))</f>
        <v>43913.284018624967</v>
      </c>
      <c r="Q1771" s="26">
        <f t="shared" si="354"/>
        <v>72300</v>
      </c>
      <c r="R1771" s="25">
        <f>MAX(0,P1771*(1+inputs!$B$33)-MAX(0,inputs!$B$31*(Q1771-inputs!$B$30)))</f>
        <v>39881.543278904333</v>
      </c>
      <c r="S1771" s="26">
        <f t="shared" si="355"/>
        <v>89733.333333333328</v>
      </c>
      <c r="T1771" s="25">
        <f>MAX(0,R1771*(1+inputs!$B$33)-MAX(0,inputs!$B$31*(S1771-inputs!$B$30)))</f>
        <v>34220.326428087894</v>
      </c>
      <c r="U1771" s="26">
        <f t="shared" si="356"/>
        <v>107166.66666666667</v>
      </c>
      <c r="V1771" s="25">
        <f>MAX(0,T1771*(1+inputs!$B$33)-MAX(0,inputs!$B$31*(U1771-inputs!$B$30)))</f>
        <v>26905.191324509207</v>
      </c>
      <c r="W1771" s="26">
        <f t="shared" si="357"/>
        <v>124600</v>
      </c>
      <c r="X1771" s="25">
        <f>MAX(0,V1771*(1+inputs!$B$33)-MAX(0,inputs!$B$31*(W1771-inputs!$B$30)))</f>
        <v>17911.329194376842</v>
      </c>
      <c r="Y1771" s="26">
        <f t="shared" si="358"/>
        <v>142033.33333333331</v>
      </c>
      <c r="Z1771" s="25">
        <f>MAX(0,X1771*(1+inputs!$B$33)-MAX(0,inputs!$B$31*(Y1771-inputs!$B$30)))</f>
        <v>7213.5591322924956</v>
      </c>
      <c r="AA1771" s="25">
        <f>MAX(0,Y1771*(1+inputs!$B$33)-MAX(0,inputs!$B$31*(Z1771-inputs!$B$30)))</f>
        <v>144163.83333333331</v>
      </c>
      <c r="AB1771" s="26">
        <f t="shared" si="359"/>
        <v>176900</v>
      </c>
      <c r="AC1771" s="25">
        <f>MAX(0,AA1771*(1+inputs!$B$33)-MAX(0,inputs!$B$31*(AB1771-inputs!$B$30)))</f>
        <v>132221.8508333333</v>
      </c>
      <c r="AD1771" s="26">
        <f>IF(inputs!$B$27="YES",MAX(0,inputs!$B$31*(AB1771-inputs!$B$30)),0)</f>
        <v>0</v>
      </c>
      <c r="AE1771" s="3">
        <f t="shared" si="360"/>
        <v>75972.05</v>
      </c>
      <c r="AF1771" s="1">
        <f t="shared" si="363"/>
        <v>0.47</v>
      </c>
      <c r="AG1771" s="8">
        <f t="shared" si="361"/>
        <v>100927.95</v>
      </c>
    </row>
    <row r="1772" spans="1:33" x14ac:dyDescent="0.2">
      <c r="A1772" s="11">
        <f t="shared" si="362"/>
        <v>177000</v>
      </c>
      <c r="B1772" s="15">
        <f>inputs!$C$3-MAX(0,MIN((calculations!A1772-inputs!$B$8)*0.5,inputs!$C$3))+IF(AND(inputs!$B$23="YES",A1772&lt;=inputs!$B$25),inputs!$B$24,0)</f>
        <v>0</v>
      </c>
      <c r="C1772" s="15">
        <f>MAX(0,MIN(A1772-B1772,inputs!$C$4)*inputs!$B$3)</f>
        <v>7540.2000000000007</v>
      </c>
      <c r="D1772" s="16">
        <f>MAX(0,(MIN(A1772,inputs!$C$5)-(inputs!$C$4+B1772))*inputs!$B$4)</f>
        <v>34975.599999999999</v>
      </c>
      <c r="E1772" s="16">
        <f>MAX(0, (calculations!A1772-inputs!$C$5)*inputs!$B$5)</f>
        <v>23337</v>
      </c>
      <c r="F1772" s="19">
        <f>MAX(0,inputs!$B$13*(MIN(calculations!A1772,inputs!$C$14)-inputs!$C$13))+MAX(0,inputs!$B$14*(calculations!A1772-inputs!$C$14))</f>
        <v>7529.85</v>
      </c>
      <c r="G1772" s="22">
        <f>MAX(MIN((calculations!A1772-inputs!$B$21)/10000,100%),0) * inputs!$B$18</f>
        <v>2636.4</v>
      </c>
      <c r="H1772" s="22">
        <f>IF(AND(inputs!$B$35="YES", calculations!A1772&gt;=inputs!$B$36,calculations!A1772&lt;inputs!$B$37),inputs!$B$38*MIN(2,inputs!$B$17),0)</f>
        <v>0</v>
      </c>
      <c r="I1772" s="25">
        <f>MIN(inputs!$B$32,A1772)</f>
        <v>20000</v>
      </c>
      <c r="J1772" s="25">
        <f>inputs!$B$29*(1+inputs!$B$33)-MAX(0,inputs!$B$31*(I1772-inputs!$B$30))</f>
        <v>46486.999999999993</v>
      </c>
      <c r="K1772" s="26">
        <f t="shared" si="351"/>
        <v>20000</v>
      </c>
      <c r="L1772" s="25">
        <f>MAX(0,J1772*(1+inputs!$B$33)-MAX(0,inputs!$B$31*(K1772-inputs!$B$30)))</f>
        <v>47184.304999999986</v>
      </c>
      <c r="M1772" s="26">
        <f t="shared" si="352"/>
        <v>37444.444444444445</v>
      </c>
      <c r="N1772" s="25">
        <f>MAX(0,L1772*(1+inputs!$B$33)-MAX(0,inputs!$B$31*(M1772-inputs!$B$30)))</f>
        <v>46338.629574999977</v>
      </c>
      <c r="O1772" s="26">
        <f t="shared" si="353"/>
        <v>54888.888888888891</v>
      </c>
      <c r="P1772" s="25">
        <f>MAX(0,N1772*(1+inputs!$B$33)-MAX(0,inputs!$B$31*(O1772-inputs!$B$30)))</f>
        <v>43910.269018624967</v>
      </c>
      <c r="Q1772" s="26">
        <f t="shared" si="354"/>
        <v>72333.333333333343</v>
      </c>
      <c r="R1772" s="25">
        <f>MAX(0,P1772*(1+inputs!$B$33)-MAX(0,inputs!$B$31*(Q1772-inputs!$B$30)))</f>
        <v>39875.483053904332</v>
      </c>
      <c r="S1772" s="26">
        <f t="shared" si="355"/>
        <v>89777.777777777781</v>
      </c>
      <c r="T1772" s="25">
        <f>MAX(0,R1772*(1+inputs!$B$33)-MAX(0,inputs!$B$31*(S1772-inputs!$B$30)))</f>
        <v>34210.175299712893</v>
      </c>
      <c r="U1772" s="26">
        <f t="shared" si="356"/>
        <v>107222.22222222222</v>
      </c>
      <c r="V1772" s="25">
        <f>MAX(0,T1772*(1+inputs!$B$33)-MAX(0,inputs!$B$31*(U1772-inputs!$B$30)))</f>
        <v>26889.887929208588</v>
      </c>
      <c r="W1772" s="26">
        <f t="shared" si="357"/>
        <v>124666.66666666667</v>
      </c>
      <c r="X1772" s="25">
        <f>MAX(0,V1772*(1+inputs!$B$33)-MAX(0,inputs!$B$31*(W1772-inputs!$B$30)))</f>
        <v>17889.796248146711</v>
      </c>
      <c r="Y1772" s="26">
        <f t="shared" si="358"/>
        <v>142111.11111111112</v>
      </c>
      <c r="Z1772" s="25">
        <f>MAX(0,X1772*(1+inputs!$B$33)-MAX(0,inputs!$B$31*(Y1772-inputs!$B$30)))</f>
        <v>7184.7031918689081</v>
      </c>
      <c r="AA1772" s="25">
        <f>MAX(0,Y1772*(1+inputs!$B$33)-MAX(0,inputs!$B$31*(Z1772-inputs!$B$30)))</f>
        <v>144242.77777777778</v>
      </c>
      <c r="AB1772" s="26">
        <f t="shared" si="359"/>
        <v>177000</v>
      </c>
      <c r="AC1772" s="25">
        <f>MAX(0,AA1772*(1+inputs!$B$33)-MAX(0,inputs!$B$31*(AB1772-inputs!$B$30)))</f>
        <v>132292.97944444444</v>
      </c>
      <c r="AD1772" s="26">
        <f>IF(inputs!$B$27="YES",MAX(0,inputs!$B$31*(AB1772-inputs!$B$30)),0)</f>
        <v>0</v>
      </c>
      <c r="AE1772" s="3">
        <f t="shared" si="360"/>
        <v>76019.05</v>
      </c>
      <c r="AF1772" s="1">
        <f t="shared" si="363"/>
        <v>0.47</v>
      </c>
      <c r="AG1772" s="8">
        <f t="shared" si="361"/>
        <v>100980.95</v>
      </c>
    </row>
    <row r="1773" spans="1:33" x14ac:dyDescent="0.2">
      <c r="A1773" s="11">
        <f t="shared" si="362"/>
        <v>177100</v>
      </c>
      <c r="B1773" s="15">
        <f>inputs!$C$3-MAX(0,MIN((calculations!A1773-inputs!$B$8)*0.5,inputs!$C$3))+IF(AND(inputs!$B$23="YES",A1773&lt;=inputs!$B$25),inputs!$B$24,0)</f>
        <v>0</v>
      </c>
      <c r="C1773" s="15">
        <f>MAX(0,MIN(A1773-B1773,inputs!$C$4)*inputs!$B$3)</f>
        <v>7540.2000000000007</v>
      </c>
      <c r="D1773" s="16">
        <f>MAX(0,(MIN(A1773,inputs!$C$5)-(inputs!$C$4+B1773))*inputs!$B$4)</f>
        <v>34975.599999999999</v>
      </c>
      <c r="E1773" s="16">
        <f>MAX(0, (calculations!A1773-inputs!$C$5)*inputs!$B$5)</f>
        <v>23382</v>
      </c>
      <c r="F1773" s="19">
        <f>MAX(0,inputs!$B$13*(MIN(calculations!A1773,inputs!$C$14)-inputs!$C$13))+MAX(0,inputs!$B$14*(calculations!A1773-inputs!$C$14))</f>
        <v>7531.85</v>
      </c>
      <c r="G1773" s="22">
        <f>MAX(MIN((calculations!A1773-inputs!$B$21)/10000,100%),0) * inputs!$B$18</f>
        <v>2636.4</v>
      </c>
      <c r="H1773" s="22">
        <f>IF(AND(inputs!$B$35="YES", calculations!A1773&gt;=inputs!$B$36,calculations!A1773&lt;inputs!$B$37),inputs!$B$38*MIN(2,inputs!$B$17),0)</f>
        <v>0</v>
      </c>
      <c r="I1773" s="25">
        <f>MIN(inputs!$B$32,A1773)</f>
        <v>20000</v>
      </c>
      <c r="J1773" s="25">
        <f>inputs!$B$29*(1+inputs!$B$33)-MAX(0,inputs!$B$31*(I1773-inputs!$B$30))</f>
        <v>46486.999999999993</v>
      </c>
      <c r="K1773" s="26">
        <f t="shared" si="351"/>
        <v>20000</v>
      </c>
      <c r="L1773" s="25">
        <f>MAX(0,J1773*(1+inputs!$B$33)-MAX(0,inputs!$B$31*(K1773-inputs!$B$30)))</f>
        <v>47184.304999999986</v>
      </c>
      <c r="M1773" s="26">
        <f t="shared" si="352"/>
        <v>37455.555555555555</v>
      </c>
      <c r="N1773" s="25">
        <f>MAX(0,L1773*(1+inputs!$B$33)-MAX(0,inputs!$B$31*(M1773-inputs!$B$30)))</f>
        <v>46337.629574999977</v>
      </c>
      <c r="O1773" s="26">
        <f t="shared" si="353"/>
        <v>54911.111111111109</v>
      </c>
      <c r="P1773" s="25">
        <f>MAX(0,N1773*(1+inputs!$B$33)-MAX(0,inputs!$B$31*(O1773-inputs!$B$30)))</f>
        <v>43907.254018624968</v>
      </c>
      <c r="Q1773" s="26">
        <f t="shared" si="354"/>
        <v>72366.666666666657</v>
      </c>
      <c r="R1773" s="25">
        <f>MAX(0,P1773*(1+inputs!$B$33)-MAX(0,inputs!$B$31*(Q1773-inputs!$B$30)))</f>
        <v>39869.422828904339</v>
      </c>
      <c r="S1773" s="26">
        <f t="shared" si="355"/>
        <v>89822.222222222219</v>
      </c>
      <c r="T1773" s="25">
        <f>MAX(0,R1773*(1+inputs!$B$33)-MAX(0,inputs!$B$31*(S1773-inputs!$B$30)))</f>
        <v>34200.0241713379</v>
      </c>
      <c r="U1773" s="26">
        <f t="shared" si="356"/>
        <v>107277.77777777778</v>
      </c>
      <c r="V1773" s="25">
        <f>MAX(0,T1773*(1+inputs!$B$33)-MAX(0,inputs!$B$31*(U1773-inputs!$B$30)))</f>
        <v>26874.584533907964</v>
      </c>
      <c r="W1773" s="26">
        <f t="shared" si="357"/>
        <v>124733.33333333333</v>
      </c>
      <c r="X1773" s="25">
        <f>MAX(0,V1773*(1+inputs!$B$33)-MAX(0,inputs!$B$31*(W1773-inputs!$B$30)))</f>
        <v>17868.263301916584</v>
      </c>
      <c r="Y1773" s="26">
        <f t="shared" si="358"/>
        <v>142188.88888888888</v>
      </c>
      <c r="Z1773" s="25">
        <f>MAX(0,X1773*(1+inputs!$B$33)-MAX(0,inputs!$B$31*(Y1773-inputs!$B$30)))</f>
        <v>7155.8472514453315</v>
      </c>
      <c r="AA1773" s="25">
        <f>MAX(0,Y1773*(1+inputs!$B$33)-MAX(0,inputs!$B$31*(Z1773-inputs!$B$30)))</f>
        <v>144321.72222222219</v>
      </c>
      <c r="AB1773" s="26">
        <f t="shared" si="359"/>
        <v>177100</v>
      </c>
      <c r="AC1773" s="25">
        <f>MAX(0,AA1773*(1+inputs!$B$33)-MAX(0,inputs!$B$31*(AB1773-inputs!$B$30)))</f>
        <v>132364.10805555549</v>
      </c>
      <c r="AD1773" s="26">
        <f>IF(inputs!$B$27="YES",MAX(0,inputs!$B$31*(AB1773-inputs!$B$30)),0)</f>
        <v>0</v>
      </c>
      <c r="AE1773" s="3">
        <f t="shared" si="360"/>
        <v>76066.05</v>
      </c>
      <c r="AF1773" s="1">
        <f t="shared" si="363"/>
        <v>0.47</v>
      </c>
      <c r="AG1773" s="8">
        <f t="shared" si="361"/>
        <v>101033.95</v>
      </c>
    </row>
    <row r="1774" spans="1:33" x14ac:dyDescent="0.2">
      <c r="A1774" s="11">
        <f t="shared" si="362"/>
        <v>177200</v>
      </c>
      <c r="B1774" s="15">
        <f>inputs!$C$3-MAX(0,MIN((calculations!A1774-inputs!$B$8)*0.5,inputs!$C$3))+IF(AND(inputs!$B$23="YES",A1774&lt;=inputs!$B$25),inputs!$B$24,0)</f>
        <v>0</v>
      </c>
      <c r="C1774" s="15">
        <f>MAX(0,MIN(A1774-B1774,inputs!$C$4)*inputs!$B$3)</f>
        <v>7540.2000000000007</v>
      </c>
      <c r="D1774" s="16">
        <f>MAX(0,(MIN(A1774,inputs!$C$5)-(inputs!$C$4+B1774))*inputs!$B$4)</f>
        <v>34975.599999999999</v>
      </c>
      <c r="E1774" s="16">
        <f>MAX(0, (calculations!A1774-inputs!$C$5)*inputs!$B$5)</f>
        <v>23427</v>
      </c>
      <c r="F1774" s="19">
        <f>MAX(0,inputs!$B$13*(MIN(calculations!A1774,inputs!$C$14)-inputs!$C$13))+MAX(0,inputs!$B$14*(calculations!A1774-inputs!$C$14))</f>
        <v>7533.85</v>
      </c>
      <c r="G1774" s="22">
        <f>MAX(MIN((calculations!A1774-inputs!$B$21)/10000,100%),0) * inputs!$B$18</f>
        <v>2636.4</v>
      </c>
      <c r="H1774" s="22">
        <f>IF(AND(inputs!$B$35="YES", calculations!A1774&gt;=inputs!$B$36,calculations!A1774&lt;inputs!$B$37),inputs!$B$38*MIN(2,inputs!$B$17),0)</f>
        <v>0</v>
      </c>
      <c r="I1774" s="25">
        <f>MIN(inputs!$B$32,A1774)</f>
        <v>20000</v>
      </c>
      <c r="J1774" s="25">
        <f>inputs!$B$29*(1+inputs!$B$33)-MAX(0,inputs!$B$31*(I1774-inputs!$B$30))</f>
        <v>46486.999999999993</v>
      </c>
      <c r="K1774" s="26">
        <f t="shared" si="351"/>
        <v>20000</v>
      </c>
      <c r="L1774" s="25">
        <f>MAX(0,J1774*(1+inputs!$B$33)-MAX(0,inputs!$B$31*(K1774-inputs!$B$30)))</f>
        <v>47184.304999999986</v>
      </c>
      <c r="M1774" s="26">
        <f t="shared" si="352"/>
        <v>37466.666666666672</v>
      </c>
      <c r="N1774" s="25">
        <f>MAX(0,L1774*(1+inputs!$B$33)-MAX(0,inputs!$B$31*(M1774-inputs!$B$30)))</f>
        <v>46336.629574999977</v>
      </c>
      <c r="O1774" s="26">
        <f t="shared" si="353"/>
        <v>54933.333333333336</v>
      </c>
      <c r="P1774" s="25">
        <f>MAX(0,N1774*(1+inputs!$B$33)-MAX(0,inputs!$B$31*(O1774-inputs!$B$30)))</f>
        <v>43904.239018624969</v>
      </c>
      <c r="Q1774" s="26">
        <f t="shared" si="354"/>
        <v>72400</v>
      </c>
      <c r="R1774" s="25">
        <f>MAX(0,P1774*(1+inputs!$B$33)-MAX(0,inputs!$B$31*(Q1774-inputs!$B$30)))</f>
        <v>39863.362603904337</v>
      </c>
      <c r="S1774" s="26">
        <f t="shared" si="355"/>
        <v>89866.666666666672</v>
      </c>
      <c r="T1774" s="25">
        <f>MAX(0,R1774*(1+inputs!$B$33)-MAX(0,inputs!$B$31*(S1774-inputs!$B$30)))</f>
        <v>34189.873042962899</v>
      </c>
      <c r="U1774" s="26">
        <f t="shared" si="356"/>
        <v>107333.33333333333</v>
      </c>
      <c r="V1774" s="25">
        <f>MAX(0,T1774*(1+inputs!$B$33)-MAX(0,inputs!$B$31*(U1774-inputs!$B$30)))</f>
        <v>26859.281138607341</v>
      </c>
      <c r="W1774" s="26">
        <f t="shared" si="357"/>
        <v>124800</v>
      </c>
      <c r="X1774" s="25">
        <f>MAX(0,V1774*(1+inputs!$B$33)-MAX(0,inputs!$B$31*(W1774-inputs!$B$30)))</f>
        <v>17846.73035568645</v>
      </c>
      <c r="Y1774" s="26">
        <f t="shared" si="358"/>
        <v>142266.66666666669</v>
      </c>
      <c r="Z1774" s="25">
        <f>MAX(0,X1774*(1+inputs!$B$33)-MAX(0,inputs!$B$31*(Y1774-inputs!$B$30)))</f>
        <v>7126.991311021744</v>
      </c>
      <c r="AA1774" s="25">
        <f>MAX(0,Y1774*(1+inputs!$B$33)-MAX(0,inputs!$B$31*(Z1774-inputs!$B$30)))</f>
        <v>144400.66666666669</v>
      </c>
      <c r="AB1774" s="26">
        <f t="shared" si="359"/>
        <v>177200</v>
      </c>
      <c r="AC1774" s="25">
        <f>MAX(0,AA1774*(1+inputs!$B$33)-MAX(0,inputs!$B$31*(AB1774-inputs!$B$30)))</f>
        <v>132435.23666666666</v>
      </c>
      <c r="AD1774" s="26">
        <f>IF(inputs!$B$27="YES",MAX(0,inputs!$B$31*(AB1774-inputs!$B$30)),0)</f>
        <v>0</v>
      </c>
      <c r="AE1774" s="3">
        <f t="shared" si="360"/>
        <v>76113.05</v>
      </c>
      <c r="AF1774" s="1">
        <f t="shared" si="363"/>
        <v>0.47</v>
      </c>
      <c r="AG1774" s="8">
        <f t="shared" si="361"/>
        <v>101086.95</v>
      </c>
    </row>
    <row r="1775" spans="1:33" x14ac:dyDescent="0.2">
      <c r="A1775" s="11">
        <f t="shared" si="362"/>
        <v>177300</v>
      </c>
      <c r="B1775" s="15">
        <f>inputs!$C$3-MAX(0,MIN((calculations!A1775-inputs!$B$8)*0.5,inputs!$C$3))+IF(AND(inputs!$B$23="YES",A1775&lt;=inputs!$B$25),inputs!$B$24,0)</f>
        <v>0</v>
      </c>
      <c r="C1775" s="15">
        <f>MAX(0,MIN(A1775-B1775,inputs!$C$4)*inputs!$B$3)</f>
        <v>7540.2000000000007</v>
      </c>
      <c r="D1775" s="16">
        <f>MAX(0,(MIN(A1775,inputs!$C$5)-(inputs!$C$4+B1775))*inputs!$B$4)</f>
        <v>34975.599999999999</v>
      </c>
      <c r="E1775" s="16">
        <f>MAX(0, (calculations!A1775-inputs!$C$5)*inputs!$B$5)</f>
        <v>23472</v>
      </c>
      <c r="F1775" s="19">
        <f>MAX(0,inputs!$B$13*(MIN(calculations!A1775,inputs!$C$14)-inputs!$C$13))+MAX(0,inputs!$B$14*(calculations!A1775-inputs!$C$14))</f>
        <v>7535.85</v>
      </c>
      <c r="G1775" s="22">
        <f>MAX(MIN((calculations!A1775-inputs!$B$21)/10000,100%),0) * inputs!$B$18</f>
        <v>2636.4</v>
      </c>
      <c r="H1775" s="22">
        <f>IF(AND(inputs!$B$35="YES", calculations!A1775&gt;=inputs!$B$36,calculations!A1775&lt;inputs!$B$37),inputs!$B$38*MIN(2,inputs!$B$17),0)</f>
        <v>0</v>
      </c>
      <c r="I1775" s="25">
        <f>MIN(inputs!$B$32,A1775)</f>
        <v>20000</v>
      </c>
      <c r="J1775" s="25">
        <f>inputs!$B$29*(1+inputs!$B$33)-MAX(0,inputs!$B$31*(I1775-inputs!$B$30))</f>
        <v>46486.999999999993</v>
      </c>
      <c r="K1775" s="26">
        <f t="shared" si="351"/>
        <v>20000</v>
      </c>
      <c r="L1775" s="25">
        <f>MAX(0,J1775*(1+inputs!$B$33)-MAX(0,inputs!$B$31*(K1775-inputs!$B$30)))</f>
        <v>47184.304999999986</v>
      </c>
      <c r="M1775" s="26">
        <f t="shared" si="352"/>
        <v>37477.777777777781</v>
      </c>
      <c r="N1775" s="25">
        <f>MAX(0,L1775*(1+inputs!$B$33)-MAX(0,inputs!$B$31*(M1775-inputs!$B$30)))</f>
        <v>46335.629574999977</v>
      </c>
      <c r="O1775" s="26">
        <f t="shared" si="353"/>
        <v>54955.555555555555</v>
      </c>
      <c r="P1775" s="25">
        <f>MAX(0,N1775*(1+inputs!$B$33)-MAX(0,inputs!$B$31*(O1775-inputs!$B$30)))</f>
        <v>43901.224018624969</v>
      </c>
      <c r="Q1775" s="26">
        <f t="shared" si="354"/>
        <v>72433.333333333343</v>
      </c>
      <c r="R1775" s="25">
        <f>MAX(0,P1775*(1+inputs!$B$33)-MAX(0,inputs!$B$31*(Q1775-inputs!$B$30)))</f>
        <v>39857.302378904336</v>
      </c>
      <c r="S1775" s="26">
        <f t="shared" si="355"/>
        <v>89911.111111111109</v>
      </c>
      <c r="T1775" s="25">
        <f>MAX(0,R1775*(1+inputs!$B$33)-MAX(0,inputs!$B$31*(S1775-inputs!$B$30)))</f>
        <v>34179.721914587892</v>
      </c>
      <c r="U1775" s="26">
        <f t="shared" si="356"/>
        <v>107388.88888888889</v>
      </c>
      <c r="V1775" s="25">
        <f>MAX(0,T1775*(1+inputs!$B$33)-MAX(0,inputs!$B$31*(U1775-inputs!$B$30)))</f>
        <v>26843.97774330671</v>
      </c>
      <c r="W1775" s="26">
        <f t="shared" si="357"/>
        <v>124866.66666666667</v>
      </c>
      <c r="X1775" s="25">
        <f>MAX(0,V1775*(1+inputs!$B$33)-MAX(0,inputs!$B$31*(W1775-inputs!$B$30)))</f>
        <v>17825.197409456305</v>
      </c>
      <c r="Y1775" s="26">
        <f t="shared" si="358"/>
        <v>142344.44444444444</v>
      </c>
      <c r="Z1775" s="25">
        <f>MAX(0,X1775*(1+inputs!$B$33)-MAX(0,inputs!$B$31*(Y1775-inputs!$B$30)))</f>
        <v>7098.1353705981492</v>
      </c>
      <c r="AA1775" s="25">
        <f>MAX(0,Y1775*(1+inputs!$B$33)-MAX(0,inputs!$B$31*(Z1775-inputs!$B$30)))</f>
        <v>144479.61111111109</v>
      </c>
      <c r="AB1775" s="26">
        <f t="shared" si="359"/>
        <v>177300</v>
      </c>
      <c r="AC1775" s="25">
        <f>MAX(0,AA1775*(1+inputs!$B$33)-MAX(0,inputs!$B$31*(AB1775-inputs!$B$30)))</f>
        <v>132506.36527777775</v>
      </c>
      <c r="AD1775" s="26">
        <f>IF(inputs!$B$27="YES",MAX(0,inputs!$B$31*(AB1775-inputs!$B$30)),0)</f>
        <v>0</v>
      </c>
      <c r="AE1775" s="3">
        <f t="shared" si="360"/>
        <v>76160.05</v>
      </c>
      <c r="AF1775" s="1">
        <f t="shared" si="363"/>
        <v>0.47</v>
      </c>
      <c r="AG1775" s="8">
        <f t="shared" si="361"/>
        <v>101139.95</v>
      </c>
    </row>
    <row r="1776" spans="1:33" x14ac:dyDescent="0.2">
      <c r="A1776" s="11">
        <f t="shared" si="362"/>
        <v>177400</v>
      </c>
      <c r="B1776" s="15">
        <f>inputs!$C$3-MAX(0,MIN((calculations!A1776-inputs!$B$8)*0.5,inputs!$C$3))+IF(AND(inputs!$B$23="YES",A1776&lt;=inputs!$B$25),inputs!$B$24,0)</f>
        <v>0</v>
      </c>
      <c r="C1776" s="15">
        <f>MAX(0,MIN(A1776-B1776,inputs!$C$4)*inputs!$B$3)</f>
        <v>7540.2000000000007</v>
      </c>
      <c r="D1776" s="16">
        <f>MAX(0,(MIN(A1776,inputs!$C$5)-(inputs!$C$4+B1776))*inputs!$B$4)</f>
        <v>34975.599999999999</v>
      </c>
      <c r="E1776" s="16">
        <f>MAX(0, (calculations!A1776-inputs!$C$5)*inputs!$B$5)</f>
        <v>23517</v>
      </c>
      <c r="F1776" s="19">
        <f>MAX(0,inputs!$B$13*(MIN(calculations!A1776,inputs!$C$14)-inputs!$C$13))+MAX(0,inputs!$B$14*(calculations!A1776-inputs!$C$14))</f>
        <v>7537.85</v>
      </c>
      <c r="G1776" s="22">
        <f>MAX(MIN((calculations!A1776-inputs!$B$21)/10000,100%),0) * inputs!$B$18</f>
        <v>2636.4</v>
      </c>
      <c r="H1776" s="22">
        <f>IF(AND(inputs!$B$35="YES", calculations!A1776&gt;=inputs!$B$36,calculations!A1776&lt;inputs!$B$37),inputs!$B$38*MIN(2,inputs!$B$17),0)</f>
        <v>0</v>
      </c>
      <c r="I1776" s="25">
        <f>MIN(inputs!$B$32,A1776)</f>
        <v>20000</v>
      </c>
      <c r="J1776" s="25">
        <f>inputs!$B$29*(1+inputs!$B$33)-MAX(0,inputs!$B$31*(I1776-inputs!$B$30))</f>
        <v>46486.999999999993</v>
      </c>
      <c r="K1776" s="26">
        <f t="shared" si="351"/>
        <v>20000</v>
      </c>
      <c r="L1776" s="25">
        <f>MAX(0,J1776*(1+inputs!$B$33)-MAX(0,inputs!$B$31*(K1776-inputs!$B$30)))</f>
        <v>47184.304999999986</v>
      </c>
      <c r="M1776" s="26">
        <f t="shared" si="352"/>
        <v>37488.888888888891</v>
      </c>
      <c r="N1776" s="25">
        <f>MAX(0,L1776*(1+inputs!$B$33)-MAX(0,inputs!$B$31*(M1776-inputs!$B$30)))</f>
        <v>46334.629574999977</v>
      </c>
      <c r="O1776" s="26">
        <f t="shared" si="353"/>
        <v>54977.777777777781</v>
      </c>
      <c r="P1776" s="25">
        <f>MAX(0,N1776*(1+inputs!$B$33)-MAX(0,inputs!$B$31*(O1776-inputs!$B$30)))</f>
        <v>43898.20901862497</v>
      </c>
      <c r="Q1776" s="26">
        <f t="shared" si="354"/>
        <v>72466.666666666657</v>
      </c>
      <c r="R1776" s="25">
        <f>MAX(0,P1776*(1+inputs!$B$33)-MAX(0,inputs!$B$31*(Q1776-inputs!$B$30)))</f>
        <v>39851.242153904343</v>
      </c>
      <c r="S1776" s="26">
        <f t="shared" si="355"/>
        <v>89955.555555555562</v>
      </c>
      <c r="T1776" s="25">
        <f>MAX(0,R1776*(1+inputs!$B$33)-MAX(0,inputs!$B$31*(S1776-inputs!$B$30)))</f>
        <v>34169.570786212898</v>
      </c>
      <c r="U1776" s="26">
        <f t="shared" si="356"/>
        <v>107444.44444444444</v>
      </c>
      <c r="V1776" s="25">
        <f>MAX(0,T1776*(1+inputs!$B$33)-MAX(0,inputs!$B$31*(U1776-inputs!$B$30)))</f>
        <v>26828.674348006087</v>
      </c>
      <c r="W1776" s="26">
        <f t="shared" si="357"/>
        <v>124933.33333333333</v>
      </c>
      <c r="X1776" s="25">
        <f>MAX(0,V1776*(1+inputs!$B$33)-MAX(0,inputs!$B$31*(W1776-inputs!$B$30)))</f>
        <v>17803.664463226178</v>
      </c>
      <c r="Y1776" s="26">
        <f t="shared" si="358"/>
        <v>142422.22222222222</v>
      </c>
      <c r="Z1776" s="25">
        <f>MAX(0,X1776*(1+inputs!$B$33)-MAX(0,inputs!$B$31*(Y1776-inputs!$B$30)))</f>
        <v>7069.2794301745707</v>
      </c>
      <c r="AA1776" s="25">
        <f>MAX(0,Y1776*(1+inputs!$B$33)-MAX(0,inputs!$B$31*(Z1776-inputs!$B$30)))</f>
        <v>144558.55555555553</v>
      </c>
      <c r="AB1776" s="26">
        <f t="shared" si="359"/>
        <v>177400</v>
      </c>
      <c r="AC1776" s="25">
        <f>MAX(0,AA1776*(1+inputs!$B$33)-MAX(0,inputs!$B$31*(AB1776-inputs!$B$30)))</f>
        <v>132577.49388888886</v>
      </c>
      <c r="AD1776" s="26">
        <f>IF(inputs!$B$27="YES",MAX(0,inputs!$B$31*(AB1776-inputs!$B$30)),0)</f>
        <v>0</v>
      </c>
      <c r="AE1776" s="3">
        <f t="shared" si="360"/>
        <v>76207.05</v>
      </c>
      <c r="AF1776" s="1">
        <f t="shared" si="363"/>
        <v>0.47</v>
      </c>
      <c r="AG1776" s="8">
        <f t="shared" si="361"/>
        <v>101192.95</v>
      </c>
    </row>
    <row r="1777" spans="1:33" x14ac:dyDescent="0.2">
      <c r="A1777" s="11">
        <f t="shared" si="362"/>
        <v>177500</v>
      </c>
      <c r="B1777" s="15">
        <f>inputs!$C$3-MAX(0,MIN((calculations!A1777-inputs!$B$8)*0.5,inputs!$C$3))+IF(AND(inputs!$B$23="YES",A1777&lt;=inputs!$B$25),inputs!$B$24,0)</f>
        <v>0</v>
      </c>
      <c r="C1777" s="15">
        <f>MAX(0,MIN(A1777-B1777,inputs!$C$4)*inputs!$B$3)</f>
        <v>7540.2000000000007</v>
      </c>
      <c r="D1777" s="16">
        <f>MAX(0,(MIN(A1777,inputs!$C$5)-(inputs!$C$4+B1777))*inputs!$B$4)</f>
        <v>34975.599999999999</v>
      </c>
      <c r="E1777" s="16">
        <f>MAX(0, (calculations!A1777-inputs!$C$5)*inputs!$B$5)</f>
        <v>23562</v>
      </c>
      <c r="F1777" s="19">
        <f>MAX(0,inputs!$B$13*(MIN(calculations!A1777,inputs!$C$14)-inputs!$C$13))+MAX(0,inputs!$B$14*(calculations!A1777-inputs!$C$14))</f>
        <v>7539.85</v>
      </c>
      <c r="G1777" s="22">
        <f>MAX(MIN((calculations!A1777-inputs!$B$21)/10000,100%),0) * inputs!$B$18</f>
        <v>2636.4</v>
      </c>
      <c r="H1777" s="22">
        <f>IF(AND(inputs!$B$35="YES", calculations!A1777&gt;=inputs!$B$36,calculations!A1777&lt;inputs!$B$37),inputs!$B$38*MIN(2,inputs!$B$17),0)</f>
        <v>0</v>
      </c>
      <c r="I1777" s="25">
        <f>MIN(inputs!$B$32,A1777)</f>
        <v>20000</v>
      </c>
      <c r="J1777" s="25">
        <f>inputs!$B$29*(1+inputs!$B$33)-MAX(0,inputs!$B$31*(I1777-inputs!$B$30))</f>
        <v>46486.999999999993</v>
      </c>
      <c r="K1777" s="26">
        <f t="shared" si="351"/>
        <v>20000</v>
      </c>
      <c r="L1777" s="25">
        <f>MAX(0,J1777*(1+inputs!$B$33)-MAX(0,inputs!$B$31*(K1777-inputs!$B$30)))</f>
        <v>47184.304999999986</v>
      </c>
      <c r="M1777" s="26">
        <f t="shared" si="352"/>
        <v>37500</v>
      </c>
      <c r="N1777" s="25">
        <f>MAX(0,L1777*(1+inputs!$B$33)-MAX(0,inputs!$B$31*(M1777-inputs!$B$30)))</f>
        <v>46333.629574999977</v>
      </c>
      <c r="O1777" s="26">
        <f t="shared" si="353"/>
        <v>55000</v>
      </c>
      <c r="P1777" s="25">
        <f>MAX(0,N1777*(1+inputs!$B$33)-MAX(0,inputs!$B$31*(O1777-inputs!$B$30)))</f>
        <v>43895.19401862497</v>
      </c>
      <c r="Q1777" s="26">
        <f t="shared" si="354"/>
        <v>72500</v>
      </c>
      <c r="R1777" s="25">
        <f>MAX(0,P1777*(1+inputs!$B$33)-MAX(0,inputs!$B$31*(Q1777-inputs!$B$30)))</f>
        <v>39845.181928904341</v>
      </c>
      <c r="S1777" s="26">
        <f t="shared" si="355"/>
        <v>90000</v>
      </c>
      <c r="T1777" s="25">
        <f>MAX(0,R1777*(1+inputs!$B$33)-MAX(0,inputs!$B$31*(S1777-inputs!$B$30)))</f>
        <v>34159.419657837898</v>
      </c>
      <c r="U1777" s="26">
        <f t="shared" si="356"/>
        <v>107500</v>
      </c>
      <c r="V1777" s="25">
        <f>MAX(0,T1777*(1+inputs!$B$33)-MAX(0,inputs!$B$31*(U1777-inputs!$B$30)))</f>
        <v>26813.370952705463</v>
      </c>
      <c r="W1777" s="26">
        <f t="shared" si="357"/>
        <v>125000</v>
      </c>
      <c r="X1777" s="25">
        <f>MAX(0,V1777*(1+inputs!$B$33)-MAX(0,inputs!$B$31*(W1777-inputs!$B$30)))</f>
        <v>17782.131516996044</v>
      </c>
      <c r="Y1777" s="26">
        <f t="shared" si="358"/>
        <v>142500</v>
      </c>
      <c r="Z1777" s="25">
        <f>MAX(0,X1777*(1+inputs!$B$33)-MAX(0,inputs!$B$31*(Y1777-inputs!$B$30)))</f>
        <v>7040.423489750985</v>
      </c>
      <c r="AA1777" s="25">
        <f>MAX(0,Y1777*(1+inputs!$B$33)-MAX(0,inputs!$B$31*(Z1777-inputs!$B$30)))</f>
        <v>144637.5</v>
      </c>
      <c r="AB1777" s="26">
        <f t="shared" si="359"/>
        <v>177500</v>
      </c>
      <c r="AC1777" s="25">
        <f>MAX(0,AA1777*(1+inputs!$B$33)-MAX(0,inputs!$B$31*(AB1777-inputs!$B$30)))</f>
        <v>132648.6225</v>
      </c>
      <c r="AD1777" s="26">
        <f>IF(inputs!$B$27="YES",MAX(0,inputs!$B$31*(AB1777-inputs!$B$30)),0)</f>
        <v>0</v>
      </c>
      <c r="AE1777" s="3">
        <f t="shared" si="360"/>
        <v>76254.05</v>
      </c>
      <c r="AF1777" s="1">
        <f t="shared" si="363"/>
        <v>0.47</v>
      </c>
      <c r="AG1777" s="8">
        <f t="shared" si="361"/>
        <v>101245.95</v>
      </c>
    </row>
    <row r="1778" spans="1:33" x14ac:dyDescent="0.2">
      <c r="A1778" s="11">
        <f t="shared" si="362"/>
        <v>177600</v>
      </c>
      <c r="B1778" s="15">
        <f>inputs!$C$3-MAX(0,MIN((calculations!A1778-inputs!$B$8)*0.5,inputs!$C$3))+IF(AND(inputs!$B$23="YES",A1778&lt;=inputs!$B$25),inputs!$B$24,0)</f>
        <v>0</v>
      </c>
      <c r="C1778" s="15">
        <f>MAX(0,MIN(A1778-B1778,inputs!$C$4)*inputs!$B$3)</f>
        <v>7540.2000000000007</v>
      </c>
      <c r="D1778" s="16">
        <f>MAX(0,(MIN(A1778,inputs!$C$5)-(inputs!$C$4+B1778))*inputs!$B$4)</f>
        <v>34975.599999999999</v>
      </c>
      <c r="E1778" s="16">
        <f>MAX(0, (calculations!A1778-inputs!$C$5)*inputs!$B$5)</f>
        <v>23607</v>
      </c>
      <c r="F1778" s="19">
        <f>MAX(0,inputs!$B$13*(MIN(calculations!A1778,inputs!$C$14)-inputs!$C$13))+MAX(0,inputs!$B$14*(calculations!A1778-inputs!$C$14))</f>
        <v>7541.85</v>
      </c>
      <c r="G1778" s="22">
        <f>MAX(MIN((calculations!A1778-inputs!$B$21)/10000,100%),0) * inputs!$B$18</f>
        <v>2636.4</v>
      </c>
      <c r="H1778" s="22">
        <f>IF(AND(inputs!$B$35="YES", calculations!A1778&gt;=inputs!$B$36,calculations!A1778&lt;inputs!$B$37),inputs!$B$38*MIN(2,inputs!$B$17),0)</f>
        <v>0</v>
      </c>
      <c r="I1778" s="25">
        <f>MIN(inputs!$B$32,A1778)</f>
        <v>20000</v>
      </c>
      <c r="J1778" s="25">
        <f>inputs!$B$29*(1+inputs!$B$33)-MAX(0,inputs!$B$31*(I1778-inputs!$B$30))</f>
        <v>46486.999999999993</v>
      </c>
      <c r="K1778" s="26">
        <f t="shared" si="351"/>
        <v>20000</v>
      </c>
      <c r="L1778" s="25">
        <f>MAX(0,J1778*(1+inputs!$B$33)-MAX(0,inputs!$B$31*(K1778-inputs!$B$30)))</f>
        <v>47184.304999999986</v>
      </c>
      <c r="M1778" s="26">
        <f t="shared" si="352"/>
        <v>37511.111111111109</v>
      </c>
      <c r="N1778" s="25">
        <f>MAX(0,L1778*(1+inputs!$B$33)-MAX(0,inputs!$B$31*(M1778-inputs!$B$30)))</f>
        <v>46332.629574999977</v>
      </c>
      <c r="O1778" s="26">
        <f t="shared" si="353"/>
        <v>55022.222222222219</v>
      </c>
      <c r="P1778" s="25">
        <f>MAX(0,N1778*(1+inputs!$B$33)-MAX(0,inputs!$B$31*(O1778-inputs!$B$30)))</f>
        <v>43892.179018624971</v>
      </c>
      <c r="Q1778" s="26">
        <f t="shared" si="354"/>
        <v>72533.333333333343</v>
      </c>
      <c r="R1778" s="25">
        <f>MAX(0,P1778*(1+inputs!$B$33)-MAX(0,inputs!$B$31*(Q1778-inputs!$B$30)))</f>
        <v>39839.12170390434</v>
      </c>
      <c r="S1778" s="26">
        <f t="shared" si="355"/>
        <v>90044.444444444438</v>
      </c>
      <c r="T1778" s="25">
        <f>MAX(0,R1778*(1+inputs!$B$33)-MAX(0,inputs!$B$31*(S1778-inputs!$B$30)))</f>
        <v>34149.268529462897</v>
      </c>
      <c r="U1778" s="26">
        <f t="shared" si="356"/>
        <v>107555.55555555556</v>
      </c>
      <c r="V1778" s="25">
        <f>MAX(0,T1778*(1+inputs!$B$33)-MAX(0,inputs!$B$31*(U1778-inputs!$B$30)))</f>
        <v>26798.067557404836</v>
      </c>
      <c r="W1778" s="26">
        <f t="shared" si="357"/>
        <v>125066.66666666667</v>
      </c>
      <c r="X1778" s="25">
        <f>MAX(0,V1778*(1+inputs!$B$33)-MAX(0,inputs!$B$31*(W1778-inputs!$B$30)))</f>
        <v>17760.598570765906</v>
      </c>
      <c r="Y1778" s="26">
        <f t="shared" si="358"/>
        <v>142577.77777777778</v>
      </c>
      <c r="Z1778" s="25">
        <f>MAX(0,X1778*(1+inputs!$B$33)-MAX(0,inputs!$B$31*(Y1778-inputs!$B$30)))</f>
        <v>7011.5675493273902</v>
      </c>
      <c r="AA1778" s="25">
        <f>MAX(0,Y1778*(1+inputs!$B$33)-MAX(0,inputs!$B$31*(Z1778-inputs!$B$30)))</f>
        <v>144716.44444444444</v>
      </c>
      <c r="AB1778" s="26">
        <f t="shared" si="359"/>
        <v>177600</v>
      </c>
      <c r="AC1778" s="25">
        <f>MAX(0,AA1778*(1+inputs!$B$33)-MAX(0,inputs!$B$31*(AB1778-inputs!$B$30)))</f>
        <v>132719.75111111108</v>
      </c>
      <c r="AD1778" s="26">
        <f>IF(inputs!$B$27="YES",MAX(0,inputs!$B$31*(AB1778-inputs!$B$30)),0)</f>
        <v>0</v>
      </c>
      <c r="AE1778" s="3">
        <f t="shared" si="360"/>
        <v>76301.05</v>
      </c>
      <c r="AF1778" s="1">
        <f t="shared" si="363"/>
        <v>0.47</v>
      </c>
      <c r="AG1778" s="8">
        <f t="shared" si="361"/>
        <v>101298.95</v>
      </c>
    </row>
    <row r="1779" spans="1:33" x14ac:dyDescent="0.2">
      <c r="A1779" s="11">
        <f t="shared" si="362"/>
        <v>177700</v>
      </c>
      <c r="B1779" s="15">
        <f>inputs!$C$3-MAX(0,MIN((calculations!A1779-inputs!$B$8)*0.5,inputs!$C$3))+IF(AND(inputs!$B$23="YES",A1779&lt;=inputs!$B$25),inputs!$B$24,0)</f>
        <v>0</v>
      </c>
      <c r="C1779" s="15">
        <f>MAX(0,MIN(A1779-B1779,inputs!$C$4)*inputs!$B$3)</f>
        <v>7540.2000000000007</v>
      </c>
      <c r="D1779" s="16">
        <f>MAX(0,(MIN(A1779,inputs!$C$5)-(inputs!$C$4+B1779))*inputs!$B$4)</f>
        <v>34975.599999999999</v>
      </c>
      <c r="E1779" s="16">
        <f>MAX(0, (calculations!A1779-inputs!$C$5)*inputs!$B$5)</f>
        <v>23652</v>
      </c>
      <c r="F1779" s="19">
        <f>MAX(0,inputs!$B$13*(MIN(calculations!A1779,inputs!$C$14)-inputs!$C$13))+MAX(0,inputs!$B$14*(calculations!A1779-inputs!$C$14))</f>
        <v>7543.85</v>
      </c>
      <c r="G1779" s="22">
        <f>MAX(MIN((calculations!A1779-inputs!$B$21)/10000,100%),0) * inputs!$B$18</f>
        <v>2636.4</v>
      </c>
      <c r="H1779" s="22">
        <f>IF(AND(inputs!$B$35="YES", calculations!A1779&gt;=inputs!$B$36,calculations!A1779&lt;inputs!$B$37),inputs!$B$38*MIN(2,inputs!$B$17),0)</f>
        <v>0</v>
      </c>
      <c r="I1779" s="25">
        <f>MIN(inputs!$B$32,A1779)</f>
        <v>20000</v>
      </c>
      <c r="J1779" s="25">
        <f>inputs!$B$29*(1+inputs!$B$33)-MAX(0,inputs!$B$31*(I1779-inputs!$B$30))</f>
        <v>46486.999999999993</v>
      </c>
      <c r="K1779" s="26">
        <f t="shared" si="351"/>
        <v>20000</v>
      </c>
      <c r="L1779" s="25">
        <f>MAX(0,J1779*(1+inputs!$B$33)-MAX(0,inputs!$B$31*(K1779-inputs!$B$30)))</f>
        <v>47184.304999999986</v>
      </c>
      <c r="M1779" s="26">
        <f t="shared" si="352"/>
        <v>37522.222222222219</v>
      </c>
      <c r="N1779" s="25">
        <f>MAX(0,L1779*(1+inputs!$B$33)-MAX(0,inputs!$B$31*(M1779-inputs!$B$30)))</f>
        <v>46331.629574999977</v>
      </c>
      <c r="O1779" s="26">
        <f t="shared" si="353"/>
        <v>55044.444444444445</v>
      </c>
      <c r="P1779" s="25">
        <f>MAX(0,N1779*(1+inputs!$B$33)-MAX(0,inputs!$B$31*(O1779-inputs!$B$30)))</f>
        <v>43889.164018624972</v>
      </c>
      <c r="Q1779" s="26">
        <f t="shared" si="354"/>
        <v>72566.666666666657</v>
      </c>
      <c r="R1779" s="25">
        <f>MAX(0,P1779*(1+inputs!$B$33)-MAX(0,inputs!$B$31*(Q1779-inputs!$B$30)))</f>
        <v>39833.061478904347</v>
      </c>
      <c r="S1779" s="26">
        <f t="shared" si="355"/>
        <v>90088.888888888891</v>
      </c>
      <c r="T1779" s="25">
        <f>MAX(0,R1779*(1+inputs!$B$33)-MAX(0,inputs!$B$31*(S1779-inputs!$B$30)))</f>
        <v>34139.117401087904</v>
      </c>
      <c r="U1779" s="26">
        <f t="shared" si="356"/>
        <v>107611.11111111111</v>
      </c>
      <c r="V1779" s="25">
        <f>MAX(0,T1779*(1+inputs!$B$33)-MAX(0,inputs!$B$31*(U1779-inputs!$B$30)))</f>
        <v>26782.764162104224</v>
      </c>
      <c r="W1779" s="26">
        <f t="shared" si="357"/>
        <v>125133.33333333333</v>
      </c>
      <c r="X1779" s="25">
        <f>MAX(0,V1779*(1+inputs!$B$33)-MAX(0,inputs!$B$31*(W1779-inputs!$B$30)))</f>
        <v>17739.065624535786</v>
      </c>
      <c r="Y1779" s="26">
        <f t="shared" si="358"/>
        <v>142655.55555555556</v>
      </c>
      <c r="Z1779" s="25">
        <f>MAX(0,X1779*(1+inputs!$B$33)-MAX(0,inputs!$B$31*(Y1779-inputs!$B$30)))</f>
        <v>6982.7116089038191</v>
      </c>
      <c r="AA1779" s="25">
        <f>MAX(0,Y1779*(1+inputs!$B$33)-MAX(0,inputs!$B$31*(Z1779-inputs!$B$30)))</f>
        <v>144795.38888888888</v>
      </c>
      <c r="AB1779" s="26">
        <f t="shared" si="359"/>
        <v>177700</v>
      </c>
      <c r="AC1779" s="25">
        <f>MAX(0,AA1779*(1+inputs!$B$33)-MAX(0,inputs!$B$31*(AB1779-inputs!$B$30)))</f>
        <v>132790.87972222219</v>
      </c>
      <c r="AD1779" s="26">
        <f>IF(inputs!$B$27="YES",MAX(0,inputs!$B$31*(AB1779-inputs!$B$30)),0)</f>
        <v>0</v>
      </c>
      <c r="AE1779" s="3">
        <f t="shared" si="360"/>
        <v>76348.05</v>
      </c>
      <c r="AF1779" s="1">
        <f t="shared" si="363"/>
        <v>0.47</v>
      </c>
      <c r="AG1779" s="8">
        <f t="shared" si="361"/>
        <v>101351.95</v>
      </c>
    </row>
    <row r="1780" spans="1:33" x14ac:dyDescent="0.2">
      <c r="A1780" s="11">
        <f t="shared" si="362"/>
        <v>177800</v>
      </c>
      <c r="B1780" s="15">
        <f>inputs!$C$3-MAX(0,MIN((calculations!A1780-inputs!$B$8)*0.5,inputs!$C$3))+IF(AND(inputs!$B$23="YES",A1780&lt;=inputs!$B$25),inputs!$B$24,0)</f>
        <v>0</v>
      </c>
      <c r="C1780" s="15">
        <f>MAX(0,MIN(A1780-B1780,inputs!$C$4)*inputs!$B$3)</f>
        <v>7540.2000000000007</v>
      </c>
      <c r="D1780" s="16">
        <f>MAX(0,(MIN(A1780,inputs!$C$5)-(inputs!$C$4+B1780))*inputs!$B$4)</f>
        <v>34975.599999999999</v>
      </c>
      <c r="E1780" s="16">
        <f>MAX(0, (calculations!A1780-inputs!$C$5)*inputs!$B$5)</f>
        <v>23697</v>
      </c>
      <c r="F1780" s="19">
        <f>MAX(0,inputs!$B$13*(MIN(calculations!A1780,inputs!$C$14)-inputs!$C$13))+MAX(0,inputs!$B$14*(calculations!A1780-inputs!$C$14))</f>
        <v>7545.85</v>
      </c>
      <c r="G1780" s="22">
        <f>MAX(MIN((calculations!A1780-inputs!$B$21)/10000,100%),0) * inputs!$B$18</f>
        <v>2636.4</v>
      </c>
      <c r="H1780" s="22">
        <f>IF(AND(inputs!$B$35="YES", calculations!A1780&gt;=inputs!$B$36,calculations!A1780&lt;inputs!$B$37),inputs!$B$38*MIN(2,inputs!$B$17),0)</f>
        <v>0</v>
      </c>
      <c r="I1780" s="25">
        <f>MIN(inputs!$B$32,A1780)</f>
        <v>20000</v>
      </c>
      <c r="J1780" s="25">
        <f>inputs!$B$29*(1+inputs!$B$33)-MAX(0,inputs!$B$31*(I1780-inputs!$B$30))</f>
        <v>46486.999999999993</v>
      </c>
      <c r="K1780" s="26">
        <f t="shared" si="351"/>
        <v>20000</v>
      </c>
      <c r="L1780" s="25">
        <f>MAX(0,J1780*(1+inputs!$B$33)-MAX(0,inputs!$B$31*(K1780-inputs!$B$30)))</f>
        <v>47184.304999999986</v>
      </c>
      <c r="M1780" s="26">
        <f t="shared" si="352"/>
        <v>37533.333333333328</v>
      </c>
      <c r="N1780" s="25">
        <f>MAX(0,L1780*(1+inputs!$B$33)-MAX(0,inputs!$B$31*(M1780-inputs!$B$30)))</f>
        <v>46330.629574999977</v>
      </c>
      <c r="O1780" s="26">
        <f t="shared" si="353"/>
        <v>55066.666666666664</v>
      </c>
      <c r="P1780" s="25">
        <f>MAX(0,N1780*(1+inputs!$B$33)-MAX(0,inputs!$B$31*(O1780-inputs!$B$30)))</f>
        <v>43886.149018624972</v>
      </c>
      <c r="Q1780" s="26">
        <f t="shared" si="354"/>
        <v>72600</v>
      </c>
      <c r="R1780" s="25">
        <f>MAX(0,P1780*(1+inputs!$B$33)-MAX(0,inputs!$B$31*(Q1780-inputs!$B$30)))</f>
        <v>39827.001253904338</v>
      </c>
      <c r="S1780" s="26">
        <f t="shared" si="355"/>
        <v>90133.333333333328</v>
      </c>
      <c r="T1780" s="25">
        <f>MAX(0,R1780*(1+inputs!$B$33)-MAX(0,inputs!$B$31*(S1780-inputs!$B$30)))</f>
        <v>34128.966272712896</v>
      </c>
      <c r="U1780" s="26">
        <f t="shared" si="356"/>
        <v>107666.66666666667</v>
      </c>
      <c r="V1780" s="25">
        <f>MAX(0,T1780*(1+inputs!$B$33)-MAX(0,inputs!$B$31*(U1780-inputs!$B$30)))</f>
        <v>26767.460766803582</v>
      </c>
      <c r="W1780" s="26">
        <f t="shared" si="357"/>
        <v>125200</v>
      </c>
      <c r="X1780" s="25">
        <f>MAX(0,V1780*(1+inputs!$B$33)-MAX(0,inputs!$B$31*(W1780-inputs!$B$30)))</f>
        <v>17717.53267830563</v>
      </c>
      <c r="Y1780" s="26">
        <f t="shared" si="358"/>
        <v>142733.33333333331</v>
      </c>
      <c r="Z1780" s="25">
        <f>MAX(0,X1780*(1+inputs!$B$33)-MAX(0,inputs!$B$31*(Y1780-inputs!$B$30)))</f>
        <v>6953.8556684802134</v>
      </c>
      <c r="AA1780" s="25">
        <f>MAX(0,Y1780*(1+inputs!$B$33)-MAX(0,inputs!$B$31*(Z1780-inputs!$B$30)))</f>
        <v>144874.33333333331</v>
      </c>
      <c r="AB1780" s="26">
        <f t="shared" si="359"/>
        <v>177800</v>
      </c>
      <c r="AC1780" s="25">
        <f>MAX(0,AA1780*(1+inputs!$B$33)-MAX(0,inputs!$B$31*(AB1780-inputs!$B$30)))</f>
        <v>132862.0083333333</v>
      </c>
      <c r="AD1780" s="26">
        <f>IF(inputs!$B$27="YES",MAX(0,inputs!$B$31*(AB1780-inputs!$B$30)),0)</f>
        <v>0</v>
      </c>
      <c r="AE1780" s="3">
        <f t="shared" si="360"/>
        <v>76395.05</v>
      </c>
      <c r="AF1780" s="1">
        <f t="shared" si="363"/>
        <v>0.47</v>
      </c>
      <c r="AG1780" s="8">
        <f t="shared" si="361"/>
        <v>101404.95</v>
      </c>
    </row>
    <row r="1781" spans="1:33" x14ac:dyDescent="0.2">
      <c r="A1781" s="11">
        <f t="shared" si="362"/>
        <v>177900</v>
      </c>
      <c r="B1781" s="15">
        <f>inputs!$C$3-MAX(0,MIN((calculations!A1781-inputs!$B$8)*0.5,inputs!$C$3))+IF(AND(inputs!$B$23="YES",A1781&lt;=inputs!$B$25),inputs!$B$24,0)</f>
        <v>0</v>
      </c>
      <c r="C1781" s="15">
        <f>MAX(0,MIN(A1781-B1781,inputs!$C$4)*inputs!$B$3)</f>
        <v>7540.2000000000007</v>
      </c>
      <c r="D1781" s="16">
        <f>MAX(0,(MIN(A1781,inputs!$C$5)-(inputs!$C$4+B1781))*inputs!$B$4)</f>
        <v>34975.599999999999</v>
      </c>
      <c r="E1781" s="16">
        <f>MAX(0, (calculations!A1781-inputs!$C$5)*inputs!$B$5)</f>
        <v>23742</v>
      </c>
      <c r="F1781" s="19">
        <f>MAX(0,inputs!$B$13*(MIN(calculations!A1781,inputs!$C$14)-inputs!$C$13))+MAX(0,inputs!$B$14*(calculations!A1781-inputs!$C$14))</f>
        <v>7547.85</v>
      </c>
      <c r="G1781" s="22">
        <f>MAX(MIN((calculations!A1781-inputs!$B$21)/10000,100%),0) * inputs!$B$18</f>
        <v>2636.4</v>
      </c>
      <c r="H1781" s="22">
        <f>IF(AND(inputs!$B$35="YES", calculations!A1781&gt;=inputs!$B$36,calculations!A1781&lt;inputs!$B$37),inputs!$B$38*MIN(2,inputs!$B$17),0)</f>
        <v>0</v>
      </c>
      <c r="I1781" s="25">
        <f>MIN(inputs!$B$32,A1781)</f>
        <v>20000</v>
      </c>
      <c r="J1781" s="25">
        <f>inputs!$B$29*(1+inputs!$B$33)-MAX(0,inputs!$B$31*(I1781-inputs!$B$30))</f>
        <v>46486.999999999993</v>
      </c>
      <c r="K1781" s="26">
        <f t="shared" si="351"/>
        <v>20000</v>
      </c>
      <c r="L1781" s="25">
        <f>MAX(0,J1781*(1+inputs!$B$33)-MAX(0,inputs!$B$31*(K1781-inputs!$B$30)))</f>
        <v>47184.304999999986</v>
      </c>
      <c r="M1781" s="26">
        <f t="shared" si="352"/>
        <v>37544.444444444445</v>
      </c>
      <c r="N1781" s="25">
        <f>MAX(0,L1781*(1+inputs!$B$33)-MAX(0,inputs!$B$31*(M1781-inputs!$B$30)))</f>
        <v>46329.629574999977</v>
      </c>
      <c r="O1781" s="26">
        <f t="shared" si="353"/>
        <v>55088.888888888891</v>
      </c>
      <c r="P1781" s="25">
        <f>MAX(0,N1781*(1+inputs!$B$33)-MAX(0,inputs!$B$31*(O1781-inputs!$B$30)))</f>
        <v>43883.134018624973</v>
      </c>
      <c r="Q1781" s="26">
        <f t="shared" si="354"/>
        <v>72633.333333333343</v>
      </c>
      <c r="R1781" s="25">
        <f>MAX(0,P1781*(1+inputs!$B$33)-MAX(0,inputs!$B$31*(Q1781-inputs!$B$30)))</f>
        <v>39820.941028904337</v>
      </c>
      <c r="S1781" s="26">
        <f t="shared" si="355"/>
        <v>90177.777777777781</v>
      </c>
      <c r="T1781" s="25">
        <f>MAX(0,R1781*(1+inputs!$B$33)-MAX(0,inputs!$B$31*(S1781-inputs!$B$30)))</f>
        <v>34118.815144337896</v>
      </c>
      <c r="U1781" s="26">
        <f t="shared" si="356"/>
        <v>107722.22222222222</v>
      </c>
      <c r="V1781" s="25">
        <f>MAX(0,T1781*(1+inputs!$B$33)-MAX(0,inputs!$B$31*(U1781-inputs!$B$30)))</f>
        <v>26752.157371502963</v>
      </c>
      <c r="W1781" s="26">
        <f t="shared" si="357"/>
        <v>125266.66666666667</v>
      </c>
      <c r="X1781" s="25">
        <f>MAX(0,V1781*(1+inputs!$B$33)-MAX(0,inputs!$B$31*(W1781-inputs!$B$30)))</f>
        <v>17695.999732075506</v>
      </c>
      <c r="Y1781" s="26">
        <f t="shared" si="358"/>
        <v>142811.11111111112</v>
      </c>
      <c r="Z1781" s="25">
        <f>MAX(0,X1781*(1+inputs!$B$33)-MAX(0,inputs!$B$31*(Y1781-inputs!$B$30)))</f>
        <v>6924.9997280566367</v>
      </c>
      <c r="AA1781" s="25">
        <f>MAX(0,Y1781*(1+inputs!$B$33)-MAX(0,inputs!$B$31*(Z1781-inputs!$B$30)))</f>
        <v>144953.27777777778</v>
      </c>
      <c r="AB1781" s="26">
        <f t="shared" si="359"/>
        <v>177900</v>
      </c>
      <c r="AC1781" s="25">
        <f>MAX(0,AA1781*(1+inputs!$B$33)-MAX(0,inputs!$B$31*(AB1781-inputs!$B$30)))</f>
        <v>132933.13694444444</v>
      </c>
      <c r="AD1781" s="26">
        <f>IF(inputs!$B$27="YES",MAX(0,inputs!$B$31*(AB1781-inputs!$B$30)),0)</f>
        <v>0</v>
      </c>
      <c r="AE1781" s="3">
        <f t="shared" si="360"/>
        <v>76442.05</v>
      </c>
      <c r="AF1781" s="1">
        <f t="shared" si="363"/>
        <v>0.47</v>
      </c>
      <c r="AG1781" s="8">
        <f t="shared" si="361"/>
        <v>101457.95</v>
      </c>
    </row>
    <row r="1782" spans="1:33" x14ac:dyDescent="0.2">
      <c r="A1782" s="11">
        <f t="shared" si="362"/>
        <v>178000</v>
      </c>
      <c r="B1782" s="15">
        <f>inputs!$C$3-MAX(0,MIN((calculations!A1782-inputs!$B$8)*0.5,inputs!$C$3))+IF(AND(inputs!$B$23="YES",A1782&lt;=inputs!$B$25),inputs!$B$24,0)</f>
        <v>0</v>
      </c>
      <c r="C1782" s="15">
        <f>MAX(0,MIN(A1782-B1782,inputs!$C$4)*inputs!$B$3)</f>
        <v>7540.2000000000007</v>
      </c>
      <c r="D1782" s="16">
        <f>MAX(0,(MIN(A1782,inputs!$C$5)-(inputs!$C$4+B1782))*inputs!$B$4)</f>
        <v>34975.599999999999</v>
      </c>
      <c r="E1782" s="16">
        <f>MAX(0, (calculations!A1782-inputs!$C$5)*inputs!$B$5)</f>
        <v>23787</v>
      </c>
      <c r="F1782" s="19">
        <f>MAX(0,inputs!$B$13*(MIN(calculations!A1782,inputs!$C$14)-inputs!$C$13))+MAX(0,inputs!$B$14*(calculations!A1782-inputs!$C$14))</f>
        <v>7549.85</v>
      </c>
      <c r="G1782" s="22">
        <f>MAX(MIN((calculations!A1782-inputs!$B$21)/10000,100%),0) * inputs!$B$18</f>
        <v>2636.4</v>
      </c>
      <c r="H1782" s="22">
        <f>IF(AND(inputs!$B$35="YES", calculations!A1782&gt;=inputs!$B$36,calculations!A1782&lt;inputs!$B$37),inputs!$B$38*MIN(2,inputs!$B$17),0)</f>
        <v>0</v>
      </c>
      <c r="I1782" s="25">
        <f>MIN(inputs!$B$32,A1782)</f>
        <v>20000</v>
      </c>
      <c r="J1782" s="25">
        <f>inputs!$B$29*(1+inputs!$B$33)-MAX(0,inputs!$B$31*(I1782-inputs!$B$30))</f>
        <v>46486.999999999993</v>
      </c>
      <c r="K1782" s="26">
        <f t="shared" si="351"/>
        <v>20000</v>
      </c>
      <c r="L1782" s="25">
        <f>MAX(0,J1782*(1+inputs!$B$33)-MAX(0,inputs!$B$31*(K1782-inputs!$B$30)))</f>
        <v>47184.304999999986</v>
      </c>
      <c r="M1782" s="26">
        <f t="shared" si="352"/>
        <v>37555.555555555555</v>
      </c>
      <c r="N1782" s="25">
        <f>MAX(0,L1782*(1+inputs!$B$33)-MAX(0,inputs!$B$31*(M1782-inputs!$B$30)))</f>
        <v>46328.629574999977</v>
      </c>
      <c r="O1782" s="26">
        <f t="shared" si="353"/>
        <v>55111.111111111109</v>
      </c>
      <c r="P1782" s="25">
        <f>MAX(0,N1782*(1+inputs!$B$33)-MAX(0,inputs!$B$31*(O1782-inputs!$B$30)))</f>
        <v>43880.119018624973</v>
      </c>
      <c r="Q1782" s="26">
        <f t="shared" si="354"/>
        <v>72666.666666666657</v>
      </c>
      <c r="R1782" s="25">
        <f>MAX(0,P1782*(1+inputs!$B$33)-MAX(0,inputs!$B$31*(Q1782-inputs!$B$30)))</f>
        <v>39814.880803904351</v>
      </c>
      <c r="S1782" s="26">
        <f t="shared" si="355"/>
        <v>90222.222222222219</v>
      </c>
      <c r="T1782" s="25">
        <f>MAX(0,R1782*(1+inputs!$B$33)-MAX(0,inputs!$B$31*(S1782-inputs!$B$30)))</f>
        <v>34108.66401596291</v>
      </c>
      <c r="U1782" s="26">
        <f t="shared" si="356"/>
        <v>107777.77777777778</v>
      </c>
      <c r="V1782" s="25">
        <f>MAX(0,T1782*(1+inputs!$B$33)-MAX(0,inputs!$B$31*(U1782-inputs!$B$30)))</f>
        <v>26736.853976202354</v>
      </c>
      <c r="W1782" s="26">
        <f t="shared" si="357"/>
        <v>125333.33333333333</v>
      </c>
      <c r="X1782" s="25">
        <f>MAX(0,V1782*(1+inputs!$B$33)-MAX(0,inputs!$B$31*(W1782-inputs!$B$30)))</f>
        <v>17674.466785845387</v>
      </c>
      <c r="Y1782" s="26">
        <f t="shared" si="358"/>
        <v>142888.88888888888</v>
      </c>
      <c r="Z1782" s="25">
        <f>MAX(0,X1782*(1+inputs!$B$33)-MAX(0,inputs!$B$31*(Y1782-inputs!$B$30)))</f>
        <v>6896.1437876330674</v>
      </c>
      <c r="AA1782" s="25">
        <f>MAX(0,Y1782*(1+inputs!$B$33)-MAX(0,inputs!$B$31*(Z1782-inputs!$B$30)))</f>
        <v>145032.22222222219</v>
      </c>
      <c r="AB1782" s="26">
        <f t="shared" si="359"/>
        <v>178000</v>
      </c>
      <c r="AC1782" s="25">
        <f>MAX(0,AA1782*(1+inputs!$B$33)-MAX(0,inputs!$B$31*(AB1782-inputs!$B$30)))</f>
        <v>133004.2655555555</v>
      </c>
      <c r="AD1782" s="26">
        <f>IF(inputs!$B$27="YES",MAX(0,inputs!$B$31*(AB1782-inputs!$B$30)),0)</f>
        <v>0</v>
      </c>
      <c r="AE1782" s="3">
        <f t="shared" si="360"/>
        <v>76489.05</v>
      </c>
      <c r="AF1782" s="1">
        <f t="shared" si="363"/>
        <v>0.47</v>
      </c>
      <c r="AG1782" s="8">
        <f t="shared" si="361"/>
        <v>101510.95</v>
      </c>
    </row>
    <row r="1783" spans="1:33" x14ac:dyDescent="0.2">
      <c r="A1783" s="11">
        <f t="shared" si="362"/>
        <v>178100</v>
      </c>
      <c r="B1783" s="15">
        <f>inputs!$C$3-MAX(0,MIN((calculations!A1783-inputs!$B$8)*0.5,inputs!$C$3))+IF(AND(inputs!$B$23="YES",A1783&lt;=inputs!$B$25),inputs!$B$24,0)</f>
        <v>0</v>
      </c>
      <c r="C1783" s="15">
        <f>MAX(0,MIN(A1783-B1783,inputs!$C$4)*inputs!$B$3)</f>
        <v>7540.2000000000007</v>
      </c>
      <c r="D1783" s="16">
        <f>MAX(0,(MIN(A1783,inputs!$C$5)-(inputs!$C$4+B1783))*inputs!$B$4)</f>
        <v>34975.599999999999</v>
      </c>
      <c r="E1783" s="16">
        <f>MAX(0, (calculations!A1783-inputs!$C$5)*inputs!$B$5)</f>
        <v>23832</v>
      </c>
      <c r="F1783" s="19">
        <f>MAX(0,inputs!$B$13*(MIN(calculations!A1783,inputs!$C$14)-inputs!$C$13))+MAX(0,inputs!$B$14*(calculations!A1783-inputs!$C$14))</f>
        <v>7551.85</v>
      </c>
      <c r="G1783" s="22">
        <f>MAX(MIN((calculations!A1783-inputs!$B$21)/10000,100%),0) * inputs!$B$18</f>
        <v>2636.4</v>
      </c>
      <c r="H1783" s="22">
        <f>IF(AND(inputs!$B$35="YES", calculations!A1783&gt;=inputs!$B$36,calculations!A1783&lt;inputs!$B$37),inputs!$B$38*MIN(2,inputs!$B$17),0)</f>
        <v>0</v>
      </c>
      <c r="I1783" s="25">
        <f>MIN(inputs!$B$32,A1783)</f>
        <v>20000</v>
      </c>
      <c r="J1783" s="25">
        <f>inputs!$B$29*(1+inputs!$B$33)-MAX(0,inputs!$B$31*(I1783-inputs!$B$30))</f>
        <v>46486.999999999993</v>
      </c>
      <c r="K1783" s="26">
        <f t="shared" si="351"/>
        <v>20000</v>
      </c>
      <c r="L1783" s="25">
        <f>MAX(0,J1783*(1+inputs!$B$33)-MAX(0,inputs!$B$31*(K1783-inputs!$B$30)))</f>
        <v>47184.304999999986</v>
      </c>
      <c r="M1783" s="26">
        <f t="shared" si="352"/>
        <v>37566.666666666672</v>
      </c>
      <c r="N1783" s="25">
        <f>MAX(0,L1783*(1+inputs!$B$33)-MAX(0,inputs!$B$31*(M1783-inputs!$B$30)))</f>
        <v>46327.629574999977</v>
      </c>
      <c r="O1783" s="26">
        <f t="shared" si="353"/>
        <v>55133.333333333336</v>
      </c>
      <c r="P1783" s="25">
        <f>MAX(0,N1783*(1+inputs!$B$33)-MAX(0,inputs!$B$31*(O1783-inputs!$B$30)))</f>
        <v>43877.104018624967</v>
      </c>
      <c r="Q1783" s="26">
        <f t="shared" si="354"/>
        <v>72700</v>
      </c>
      <c r="R1783" s="25">
        <f>MAX(0,P1783*(1+inputs!$B$33)-MAX(0,inputs!$B$31*(Q1783-inputs!$B$30)))</f>
        <v>39808.820578904335</v>
      </c>
      <c r="S1783" s="26">
        <f t="shared" si="355"/>
        <v>90266.666666666672</v>
      </c>
      <c r="T1783" s="25">
        <f>MAX(0,R1783*(1+inputs!$B$33)-MAX(0,inputs!$B$31*(S1783-inputs!$B$30)))</f>
        <v>34098.512887587895</v>
      </c>
      <c r="U1783" s="26">
        <f t="shared" si="356"/>
        <v>107833.33333333333</v>
      </c>
      <c r="V1783" s="25">
        <f>MAX(0,T1783*(1+inputs!$B$33)-MAX(0,inputs!$B$31*(U1783-inputs!$B$30)))</f>
        <v>26721.550580901709</v>
      </c>
      <c r="W1783" s="26">
        <f t="shared" si="357"/>
        <v>125400</v>
      </c>
      <c r="X1783" s="25">
        <f>MAX(0,V1783*(1+inputs!$B$33)-MAX(0,inputs!$B$31*(W1783-inputs!$B$30)))</f>
        <v>17652.933839615231</v>
      </c>
      <c r="Y1783" s="26">
        <f t="shared" si="358"/>
        <v>142966.66666666669</v>
      </c>
      <c r="Z1783" s="25">
        <f>MAX(0,X1783*(1+inputs!$B$33)-MAX(0,inputs!$B$31*(Y1783-inputs!$B$30)))</f>
        <v>6867.2878472094581</v>
      </c>
      <c r="AA1783" s="25">
        <f>MAX(0,Y1783*(1+inputs!$B$33)-MAX(0,inputs!$B$31*(Z1783-inputs!$B$30)))</f>
        <v>145111.16666666669</v>
      </c>
      <c r="AB1783" s="26">
        <f t="shared" si="359"/>
        <v>178100</v>
      </c>
      <c r="AC1783" s="25">
        <f>MAX(0,AA1783*(1+inputs!$B$33)-MAX(0,inputs!$B$31*(AB1783-inputs!$B$30)))</f>
        <v>133075.39416666667</v>
      </c>
      <c r="AD1783" s="26">
        <f>IF(inputs!$B$27="YES",MAX(0,inputs!$B$31*(AB1783-inputs!$B$30)),0)</f>
        <v>0</v>
      </c>
      <c r="AE1783" s="3">
        <f t="shared" si="360"/>
        <v>76536.05</v>
      </c>
      <c r="AF1783" s="1">
        <f t="shared" si="363"/>
        <v>0.47</v>
      </c>
      <c r="AG1783" s="8">
        <f t="shared" si="361"/>
        <v>101563.95</v>
      </c>
    </row>
    <row r="1784" spans="1:33" x14ac:dyDescent="0.2">
      <c r="A1784" s="11">
        <f t="shared" si="362"/>
        <v>178200</v>
      </c>
      <c r="B1784" s="15">
        <f>inputs!$C$3-MAX(0,MIN((calculations!A1784-inputs!$B$8)*0.5,inputs!$C$3))+IF(AND(inputs!$B$23="YES",A1784&lt;=inputs!$B$25),inputs!$B$24,0)</f>
        <v>0</v>
      </c>
      <c r="C1784" s="15">
        <f>MAX(0,MIN(A1784-B1784,inputs!$C$4)*inputs!$B$3)</f>
        <v>7540.2000000000007</v>
      </c>
      <c r="D1784" s="16">
        <f>MAX(0,(MIN(A1784,inputs!$C$5)-(inputs!$C$4+B1784))*inputs!$B$4)</f>
        <v>34975.599999999999</v>
      </c>
      <c r="E1784" s="16">
        <f>MAX(0, (calculations!A1784-inputs!$C$5)*inputs!$B$5)</f>
        <v>23877</v>
      </c>
      <c r="F1784" s="19">
        <f>MAX(0,inputs!$B$13*(MIN(calculations!A1784,inputs!$C$14)-inputs!$C$13))+MAX(0,inputs!$B$14*(calculations!A1784-inputs!$C$14))</f>
        <v>7553.85</v>
      </c>
      <c r="G1784" s="22">
        <f>MAX(MIN((calculations!A1784-inputs!$B$21)/10000,100%),0) * inputs!$B$18</f>
        <v>2636.4</v>
      </c>
      <c r="H1784" s="22">
        <f>IF(AND(inputs!$B$35="YES", calculations!A1784&gt;=inputs!$B$36,calculations!A1784&lt;inputs!$B$37),inputs!$B$38*MIN(2,inputs!$B$17),0)</f>
        <v>0</v>
      </c>
      <c r="I1784" s="25">
        <f>MIN(inputs!$B$32,A1784)</f>
        <v>20000</v>
      </c>
      <c r="J1784" s="25">
        <f>inputs!$B$29*(1+inputs!$B$33)-MAX(0,inputs!$B$31*(I1784-inputs!$B$30))</f>
        <v>46486.999999999993</v>
      </c>
      <c r="K1784" s="26">
        <f t="shared" si="351"/>
        <v>20000</v>
      </c>
      <c r="L1784" s="25">
        <f>MAX(0,J1784*(1+inputs!$B$33)-MAX(0,inputs!$B$31*(K1784-inputs!$B$30)))</f>
        <v>47184.304999999986</v>
      </c>
      <c r="M1784" s="26">
        <f t="shared" si="352"/>
        <v>37577.777777777781</v>
      </c>
      <c r="N1784" s="25">
        <f>MAX(0,L1784*(1+inputs!$B$33)-MAX(0,inputs!$B$31*(M1784-inputs!$B$30)))</f>
        <v>46326.629574999977</v>
      </c>
      <c r="O1784" s="26">
        <f t="shared" si="353"/>
        <v>55155.555555555555</v>
      </c>
      <c r="P1784" s="25">
        <f>MAX(0,N1784*(1+inputs!$B$33)-MAX(0,inputs!$B$31*(O1784-inputs!$B$30)))</f>
        <v>43874.089018624967</v>
      </c>
      <c r="Q1784" s="26">
        <f t="shared" si="354"/>
        <v>72733.333333333343</v>
      </c>
      <c r="R1784" s="25">
        <f>MAX(0,P1784*(1+inputs!$B$33)-MAX(0,inputs!$B$31*(Q1784-inputs!$B$30)))</f>
        <v>39802.760353904334</v>
      </c>
      <c r="S1784" s="26">
        <f t="shared" si="355"/>
        <v>90311.111111111109</v>
      </c>
      <c r="T1784" s="25">
        <f>MAX(0,R1784*(1+inputs!$B$33)-MAX(0,inputs!$B$31*(S1784-inputs!$B$30)))</f>
        <v>34088.361759212894</v>
      </c>
      <c r="U1784" s="26">
        <f t="shared" si="356"/>
        <v>107888.88888888889</v>
      </c>
      <c r="V1784" s="25">
        <f>MAX(0,T1784*(1+inputs!$B$33)-MAX(0,inputs!$B$31*(U1784-inputs!$B$30)))</f>
        <v>26706.247185601085</v>
      </c>
      <c r="W1784" s="26">
        <f t="shared" si="357"/>
        <v>125466.66666666667</v>
      </c>
      <c r="X1784" s="25">
        <f>MAX(0,V1784*(1+inputs!$B$33)-MAX(0,inputs!$B$31*(W1784-inputs!$B$30)))</f>
        <v>17631.4008933851</v>
      </c>
      <c r="Y1784" s="26">
        <f t="shared" si="358"/>
        <v>143044.44444444444</v>
      </c>
      <c r="Z1784" s="25">
        <f>MAX(0,X1784*(1+inputs!$B$33)-MAX(0,inputs!$B$31*(Y1784-inputs!$B$30)))</f>
        <v>6838.4319067858778</v>
      </c>
      <c r="AA1784" s="25">
        <f>MAX(0,Y1784*(1+inputs!$B$33)-MAX(0,inputs!$B$31*(Z1784-inputs!$B$30)))</f>
        <v>145190.11111111109</v>
      </c>
      <c r="AB1784" s="26">
        <f t="shared" si="359"/>
        <v>178200</v>
      </c>
      <c r="AC1784" s="25">
        <f>MAX(0,AA1784*(1+inputs!$B$33)-MAX(0,inputs!$B$31*(AB1784-inputs!$B$30)))</f>
        <v>133146.52277777775</v>
      </c>
      <c r="AD1784" s="26">
        <f>IF(inputs!$B$27="YES",MAX(0,inputs!$B$31*(AB1784-inputs!$B$30)),0)</f>
        <v>0</v>
      </c>
      <c r="AE1784" s="3">
        <f t="shared" si="360"/>
        <v>76583.05</v>
      </c>
      <c r="AF1784" s="1">
        <f t="shared" si="363"/>
        <v>0.47</v>
      </c>
      <c r="AG1784" s="8">
        <f t="shared" si="361"/>
        <v>101616.95</v>
      </c>
    </row>
    <row r="1785" spans="1:33" x14ac:dyDescent="0.2">
      <c r="A1785" s="11">
        <f t="shared" si="362"/>
        <v>178300</v>
      </c>
      <c r="B1785" s="15">
        <f>inputs!$C$3-MAX(0,MIN((calculations!A1785-inputs!$B$8)*0.5,inputs!$C$3))+IF(AND(inputs!$B$23="YES",A1785&lt;=inputs!$B$25),inputs!$B$24,0)</f>
        <v>0</v>
      </c>
      <c r="C1785" s="15">
        <f>MAX(0,MIN(A1785-B1785,inputs!$C$4)*inputs!$B$3)</f>
        <v>7540.2000000000007</v>
      </c>
      <c r="D1785" s="16">
        <f>MAX(0,(MIN(A1785,inputs!$C$5)-(inputs!$C$4+B1785))*inputs!$B$4)</f>
        <v>34975.599999999999</v>
      </c>
      <c r="E1785" s="16">
        <f>MAX(0, (calculations!A1785-inputs!$C$5)*inputs!$B$5)</f>
        <v>23922</v>
      </c>
      <c r="F1785" s="19">
        <f>MAX(0,inputs!$B$13*(MIN(calculations!A1785,inputs!$C$14)-inputs!$C$13))+MAX(0,inputs!$B$14*(calculations!A1785-inputs!$C$14))</f>
        <v>7555.85</v>
      </c>
      <c r="G1785" s="22">
        <f>MAX(MIN((calculations!A1785-inputs!$B$21)/10000,100%),0) * inputs!$B$18</f>
        <v>2636.4</v>
      </c>
      <c r="H1785" s="22">
        <f>IF(AND(inputs!$B$35="YES", calculations!A1785&gt;=inputs!$B$36,calculations!A1785&lt;inputs!$B$37),inputs!$B$38*MIN(2,inputs!$B$17),0)</f>
        <v>0</v>
      </c>
      <c r="I1785" s="25">
        <f>MIN(inputs!$B$32,A1785)</f>
        <v>20000</v>
      </c>
      <c r="J1785" s="25">
        <f>inputs!$B$29*(1+inputs!$B$33)-MAX(0,inputs!$B$31*(I1785-inputs!$B$30))</f>
        <v>46486.999999999993</v>
      </c>
      <c r="K1785" s="26">
        <f t="shared" si="351"/>
        <v>20000</v>
      </c>
      <c r="L1785" s="25">
        <f>MAX(0,J1785*(1+inputs!$B$33)-MAX(0,inputs!$B$31*(K1785-inputs!$B$30)))</f>
        <v>47184.304999999986</v>
      </c>
      <c r="M1785" s="26">
        <f t="shared" si="352"/>
        <v>37588.888888888891</v>
      </c>
      <c r="N1785" s="25">
        <f>MAX(0,L1785*(1+inputs!$B$33)-MAX(0,inputs!$B$31*(M1785-inputs!$B$30)))</f>
        <v>46325.629574999977</v>
      </c>
      <c r="O1785" s="26">
        <f t="shared" si="353"/>
        <v>55177.777777777781</v>
      </c>
      <c r="P1785" s="25">
        <f>MAX(0,N1785*(1+inputs!$B$33)-MAX(0,inputs!$B$31*(O1785-inputs!$B$30)))</f>
        <v>43871.074018624968</v>
      </c>
      <c r="Q1785" s="26">
        <f t="shared" si="354"/>
        <v>72766.666666666657</v>
      </c>
      <c r="R1785" s="25">
        <f>MAX(0,P1785*(1+inputs!$B$33)-MAX(0,inputs!$B$31*(Q1785-inputs!$B$30)))</f>
        <v>39796.70012890434</v>
      </c>
      <c r="S1785" s="26">
        <f t="shared" si="355"/>
        <v>90355.555555555562</v>
      </c>
      <c r="T1785" s="25">
        <f>MAX(0,R1785*(1+inputs!$B$33)-MAX(0,inputs!$B$31*(S1785-inputs!$B$30)))</f>
        <v>34078.210630837901</v>
      </c>
      <c r="U1785" s="26">
        <f t="shared" si="356"/>
        <v>107944.44444444444</v>
      </c>
      <c r="V1785" s="25">
        <f>MAX(0,T1785*(1+inputs!$B$33)-MAX(0,inputs!$B$31*(U1785-inputs!$B$30)))</f>
        <v>26690.943790300469</v>
      </c>
      <c r="W1785" s="26">
        <f t="shared" si="357"/>
        <v>125533.33333333333</v>
      </c>
      <c r="X1785" s="25">
        <f>MAX(0,V1785*(1+inputs!$B$33)-MAX(0,inputs!$B$31*(W1785-inputs!$B$30)))</f>
        <v>17609.867947154973</v>
      </c>
      <c r="Y1785" s="26">
        <f t="shared" si="358"/>
        <v>143122.22222222222</v>
      </c>
      <c r="Z1785" s="25">
        <f>MAX(0,X1785*(1+inputs!$B$33)-MAX(0,inputs!$B$31*(Y1785-inputs!$B$30)))</f>
        <v>6809.5759663622957</v>
      </c>
      <c r="AA1785" s="25">
        <f>MAX(0,Y1785*(1+inputs!$B$33)-MAX(0,inputs!$B$31*(Z1785-inputs!$B$30)))</f>
        <v>145269.05555555553</v>
      </c>
      <c r="AB1785" s="26">
        <f t="shared" si="359"/>
        <v>178300</v>
      </c>
      <c r="AC1785" s="25">
        <f>MAX(0,AA1785*(1+inputs!$B$33)-MAX(0,inputs!$B$31*(AB1785-inputs!$B$30)))</f>
        <v>133217.65138888886</v>
      </c>
      <c r="AD1785" s="26">
        <f>IF(inputs!$B$27="YES",MAX(0,inputs!$B$31*(AB1785-inputs!$B$30)),0)</f>
        <v>0</v>
      </c>
      <c r="AE1785" s="3">
        <f t="shared" si="360"/>
        <v>76630.05</v>
      </c>
      <c r="AF1785" s="1">
        <f t="shared" si="363"/>
        <v>0.47</v>
      </c>
      <c r="AG1785" s="8">
        <f t="shared" si="361"/>
        <v>101669.95</v>
      </c>
    </row>
    <row r="1786" spans="1:33" x14ac:dyDescent="0.2">
      <c r="A1786" s="11">
        <f t="shared" si="362"/>
        <v>178400</v>
      </c>
      <c r="B1786" s="15">
        <f>inputs!$C$3-MAX(0,MIN((calculations!A1786-inputs!$B$8)*0.5,inputs!$C$3))+IF(AND(inputs!$B$23="YES",A1786&lt;=inputs!$B$25),inputs!$B$24,0)</f>
        <v>0</v>
      </c>
      <c r="C1786" s="15">
        <f>MAX(0,MIN(A1786-B1786,inputs!$C$4)*inputs!$B$3)</f>
        <v>7540.2000000000007</v>
      </c>
      <c r="D1786" s="16">
        <f>MAX(0,(MIN(A1786,inputs!$C$5)-(inputs!$C$4+B1786))*inputs!$B$4)</f>
        <v>34975.599999999999</v>
      </c>
      <c r="E1786" s="16">
        <f>MAX(0, (calculations!A1786-inputs!$C$5)*inputs!$B$5)</f>
        <v>23967</v>
      </c>
      <c r="F1786" s="19">
        <f>MAX(0,inputs!$B$13*(MIN(calculations!A1786,inputs!$C$14)-inputs!$C$13))+MAX(0,inputs!$B$14*(calculations!A1786-inputs!$C$14))</f>
        <v>7557.85</v>
      </c>
      <c r="G1786" s="22">
        <f>MAX(MIN((calculations!A1786-inputs!$B$21)/10000,100%),0) * inputs!$B$18</f>
        <v>2636.4</v>
      </c>
      <c r="H1786" s="22">
        <f>IF(AND(inputs!$B$35="YES", calculations!A1786&gt;=inputs!$B$36,calculations!A1786&lt;inputs!$B$37),inputs!$B$38*MIN(2,inputs!$B$17),0)</f>
        <v>0</v>
      </c>
      <c r="I1786" s="25">
        <f>MIN(inputs!$B$32,A1786)</f>
        <v>20000</v>
      </c>
      <c r="J1786" s="25">
        <f>inputs!$B$29*(1+inputs!$B$33)-MAX(0,inputs!$B$31*(I1786-inputs!$B$30))</f>
        <v>46486.999999999993</v>
      </c>
      <c r="K1786" s="26">
        <f t="shared" si="351"/>
        <v>20000</v>
      </c>
      <c r="L1786" s="25">
        <f>MAX(0,J1786*(1+inputs!$B$33)-MAX(0,inputs!$B$31*(K1786-inputs!$B$30)))</f>
        <v>47184.304999999986</v>
      </c>
      <c r="M1786" s="26">
        <f t="shared" si="352"/>
        <v>37600</v>
      </c>
      <c r="N1786" s="25">
        <f>MAX(0,L1786*(1+inputs!$B$33)-MAX(0,inputs!$B$31*(M1786-inputs!$B$30)))</f>
        <v>46324.629574999977</v>
      </c>
      <c r="O1786" s="26">
        <f t="shared" si="353"/>
        <v>55200</v>
      </c>
      <c r="P1786" s="25">
        <f>MAX(0,N1786*(1+inputs!$B$33)-MAX(0,inputs!$B$31*(O1786-inputs!$B$30)))</f>
        <v>43868.059018624968</v>
      </c>
      <c r="Q1786" s="26">
        <f t="shared" si="354"/>
        <v>72800</v>
      </c>
      <c r="R1786" s="25">
        <f>MAX(0,P1786*(1+inputs!$B$33)-MAX(0,inputs!$B$31*(Q1786-inputs!$B$30)))</f>
        <v>39790.639903904339</v>
      </c>
      <c r="S1786" s="26">
        <f t="shared" si="355"/>
        <v>90400</v>
      </c>
      <c r="T1786" s="25">
        <f>MAX(0,R1786*(1+inputs!$B$33)-MAX(0,inputs!$B$31*(S1786-inputs!$B$30)))</f>
        <v>34068.0595024629</v>
      </c>
      <c r="U1786" s="26">
        <f t="shared" si="356"/>
        <v>108000</v>
      </c>
      <c r="V1786" s="25">
        <f>MAX(0,T1786*(1+inputs!$B$33)-MAX(0,inputs!$B$31*(U1786-inputs!$B$30)))</f>
        <v>26675.640394999838</v>
      </c>
      <c r="W1786" s="26">
        <f t="shared" si="357"/>
        <v>125600</v>
      </c>
      <c r="X1786" s="25">
        <f>MAX(0,V1786*(1+inputs!$B$33)-MAX(0,inputs!$B$31*(W1786-inputs!$B$30)))</f>
        <v>17588.335000924832</v>
      </c>
      <c r="Y1786" s="26">
        <f t="shared" si="358"/>
        <v>143200</v>
      </c>
      <c r="Z1786" s="25">
        <f>MAX(0,X1786*(1+inputs!$B$33)-MAX(0,inputs!$B$31*(Y1786-inputs!$B$30)))</f>
        <v>6780.7200259387027</v>
      </c>
      <c r="AA1786" s="25">
        <f>MAX(0,Y1786*(1+inputs!$B$33)-MAX(0,inputs!$B$31*(Z1786-inputs!$B$30)))</f>
        <v>145348</v>
      </c>
      <c r="AB1786" s="26">
        <f t="shared" si="359"/>
        <v>178400</v>
      </c>
      <c r="AC1786" s="25">
        <f>MAX(0,AA1786*(1+inputs!$B$33)-MAX(0,inputs!$B$31*(AB1786-inputs!$B$30)))</f>
        <v>133288.77999999997</v>
      </c>
      <c r="AD1786" s="26">
        <f>IF(inputs!$B$27="YES",MAX(0,inputs!$B$31*(AB1786-inputs!$B$30)),0)</f>
        <v>0</v>
      </c>
      <c r="AE1786" s="3">
        <f t="shared" si="360"/>
        <v>76677.05</v>
      </c>
      <c r="AF1786" s="1">
        <f t="shared" si="363"/>
        <v>0.47</v>
      </c>
      <c r="AG1786" s="8">
        <f t="shared" si="361"/>
        <v>101722.95</v>
      </c>
    </row>
    <row r="1787" spans="1:33" x14ac:dyDescent="0.2">
      <c r="A1787" s="11">
        <f t="shared" si="362"/>
        <v>178500</v>
      </c>
      <c r="B1787" s="15">
        <f>inputs!$C$3-MAX(0,MIN((calculations!A1787-inputs!$B$8)*0.5,inputs!$C$3))+IF(AND(inputs!$B$23="YES",A1787&lt;=inputs!$B$25),inputs!$B$24,0)</f>
        <v>0</v>
      </c>
      <c r="C1787" s="15">
        <f>MAX(0,MIN(A1787-B1787,inputs!$C$4)*inputs!$B$3)</f>
        <v>7540.2000000000007</v>
      </c>
      <c r="D1787" s="16">
        <f>MAX(0,(MIN(A1787,inputs!$C$5)-(inputs!$C$4+B1787))*inputs!$B$4)</f>
        <v>34975.599999999999</v>
      </c>
      <c r="E1787" s="16">
        <f>MAX(0, (calculations!A1787-inputs!$C$5)*inputs!$B$5)</f>
        <v>24012</v>
      </c>
      <c r="F1787" s="19">
        <f>MAX(0,inputs!$B$13*(MIN(calculations!A1787,inputs!$C$14)-inputs!$C$13))+MAX(0,inputs!$B$14*(calculations!A1787-inputs!$C$14))</f>
        <v>7559.85</v>
      </c>
      <c r="G1787" s="22">
        <f>MAX(MIN((calculations!A1787-inputs!$B$21)/10000,100%),0) * inputs!$B$18</f>
        <v>2636.4</v>
      </c>
      <c r="H1787" s="22">
        <f>IF(AND(inputs!$B$35="YES", calculations!A1787&gt;=inputs!$B$36,calculations!A1787&lt;inputs!$B$37),inputs!$B$38*MIN(2,inputs!$B$17),0)</f>
        <v>0</v>
      </c>
      <c r="I1787" s="25">
        <f>MIN(inputs!$B$32,A1787)</f>
        <v>20000</v>
      </c>
      <c r="J1787" s="25">
        <f>inputs!$B$29*(1+inputs!$B$33)-MAX(0,inputs!$B$31*(I1787-inputs!$B$30))</f>
        <v>46486.999999999993</v>
      </c>
      <c r="K1787" s="26">
        <f t="shared" si="351"/>
        <v>20000</v>
      </c>
      <c r="L1787" s="25">
        <f>MAX(0,J1787*(1+inputs!$B$33)-MAX(0,inputs!$B$31*(K1787-inputs!$B$30)))</f>
        <v>47184.304999999986</v>
      </c>
      <c r="M1787" s="26">
        <f t="shared" si="352"/>
        <v>37611.111111111109</v>
      </c>
      <c r="N1787" s="25">
        <f>MAX(0,L1787*(1+inputs!$B$33)-MAX(0,inputs!$B$31*(M1787-inputs!$B$30)))</f>
        <v>46323.629574999977</v>
      </c>
      <c r="O1787" s="26">
        <f t="shared" si="353"/>
        <v>55222.222222222219</v>
      </c>
      <c r="P1787" s="25">
        <f>MAX(0,N1787*(1+inputs!$B$33)-MAX(0,inputs!$B$31*(O1787-inputs!$B$30)))</f>
        <v>43865.044018624969</v>
      </c>
      <c r="Q1787" s="26">
        <f t="shared" si="354"/>
        <v>72833.333333333343</v>
      </c>
      <c r="R1787" s="25">
        <f>MAX(0,P1787*(1+inputs!$B$33)-MAX(0,inputs!$B$31*(Q1787-inputs!$B$30)))</f>
        <v>39784.579678904338</v>
      </c>
      <c r="S1787" s="26">
        <f t="shared" si="355"/>
        <v>90444.444444444438</v>
      </c>
      <c r="T1787" s="25">
        <f>MAX(0,R1787*(1+inputs!$B$33)-MAX(0,inputs!$B$31*(S1787-inputs!$B$30)))</f>
        <v>34057.9083740879</v>
      </c>
      <c r="U1787" s="26">
        <f t="shared" si="356"/>
        <v>108055.55555555556</v>
      </c>
      <c r="V1787" s="25">
        <f>MAX(0,T1787*(1+inputs!$B$33)-MAX(0,inputs!$B$31*(U1787-inputs!$B$30)))</f>
        <v>26660.336999699211</v>
      </c>
      <c r="W1787" s="26">
        <f t="shared" si="357"/>
        <v>125666.66666666667</v>
      </c>
      <c r="X1787" s="25">
        <f>MAX(0,V1787*(1+inputs!$B$33)-MAX(0,inputs!$B$31*(W1787-inputs!$B$30)))</f>
        <v>17566.802054694694</v>
      </c>
      <c r="Y1787" s="26">
        <f t="shared" si="358"/>
        <v>143277.77777777778</v>
      </c>
      <c r="Z1787" s="25">
        <f>MAX(0,X1787*(1+inputs!$B$33)-MAX(0,inputs!$B$31*(Y1787-inputs!$B$30)))</f>
        <v>6751.8640855151116</v>
      </c>
      <c r="AA1787" s="25">
        <f>MAX(0,Y1787*(1+inputs!$B$33)-MAX(0,inputs!$B$31*(Z1787-inputs!$B$30)))</f>
        <v>145426.94444444444</v>
      </c>
      <c r="AB1787" s="26">
        <f t="shared" si="359"/>
        <v>178500</v>
      </c>
      <c r="AC1787" s="25">
        <f>MAX(0,AA1787*(1+inputs!$B$33)-MAX(0,inputs!$B$31*(AB1787-inputs!$B$30)))</f>
        <v>133359.90861111108</v>
      </c>
      <c r="AD1787" s="26">
        <f>IF(inputs!$B$27="YES",MAX(0,inputs!$B$31*(AB1787-inputs!$B$30)),0)</f>
        <v>0</v>
      </c>
      <c r="AE1787" s="3">
        <f t="shared" si="360"/>
        <v>76724.05</v>
      </c>
      <c r="AF1787" s="1">
        <f t="shared" si="363"/>
        <v>0.47</v>
      </c>
      <c r="AG1787" s="8">
        <f t="shared" si="361"/>
        <v>101775.95</v>
      </c>
    </row>
    <row r="1788" spans="1:33" x14ac:dyDescent="0.2">
      <c r="A1788" s="11">
        <f t="shared" si="362"/>
        <v>178600</v>
      </c>
      <c r="B1788" s="15">
        <f>inputs!$C$3-MAX(0,MIN((calculations!A1788-inputs!$B$8)*0.5,inputs!$C$3))+IF(AND(inputs!$B$23="YES",A1788&lt;=inputs!$B$25),inputs!$B$24,0)</f>
        <v>0</v>
      </c>
      <c r="C1788" s="15">
        <f>MAX(0,MIN(A1788-B1788,inputs!$C$4)*inputs!$B$3)</f>
        <v>7540.2000000000007</v>
      </c>
      <c r="D1788" s="16">
        <f>MAX(0,(MIN(A1788,inputs!$C$5)-(inputs!$C$4+B1788))*inputs!$B$4)</f>
        <v>34975.599999999999</v>
      </c>
      <c r="E1788" s="16">
        <f>MAX(0, (calculations!A1788-inputs!$C$5)*inputs!$B$5)</f>
        <v>24057</v>
      </c>
      <c r="F1788" s="19">
        <f>MAX(0,inputs!$B$13*(MIN(calculations!A1788,inputs!$C$14)-inputs!$C$13))+MAX(0,inputs!$B$14*(calculations!A1788-inputs!$C$14))</f>
        <v>7561.85</v>
      </c>
      <c r="G1788" s="22">
        <f>MAX(MIN((calculations!A1788-inputs!$B$21)/10000,100%),0) * inputs!$B$18</f>
        <v>2636.4</v>
      </c>
      <c r="H1788" s="22">
        <f>IF(AND(inputs!$B$35="YES", calculations!A1788&gt;=inputs!$B$36,calculations!A1788&lt;inputs!$B$37),inputs!$B$38*MIN(2,inputs!$B$17),0)</f>
        <v>0</v>
      </c>
      <c r="I1788" s="25">
        <f>MIN(inputs!$B$32,A1788)</f>
        <v>20000</v>
      </c>
      <c r="J1788" s="25">
        <f>inputs!$B$29*(1+inputs!$B$33)-MAX(0,inputs!$B$31*(I1788-inputs!$B$30))</f>
        <v>46486.999999999993</v>
      </c>
      <c r="K1788" s="26">
        <f t="shared" si="351"/>
        <v>20000</v>
      </c>
      <c r="L1788" s="25">
        <f>MAX(0,J1788*(1+inputs!$B$33)-MAX(0,inputs!$B$31*(K1788-inputs!$B$30)))</f>
        <v>47184.304999999986</v>
      </c>
      <c r="M1788" s="26">
        <f t="shared" si="352"/>
        <v>37622.222222222219</v>
      </c>
      <c r="N1788" s="25">
        <f>MAX(0,L1788*(1+inputs!$B$33)-MAX(0,inputs!$B$31*(M1788-inputs!$B$30)))</f>
        <v>46322.629574999977</v>
      </c>
      <c r="O1788" s="26">
        <f t="shared" si="353"/>
        <v>55244.444444444445</v>
      </c>
      <c r="P1788" s="25">
        <f>MAX(0,N1788*(1+inputs!$B$33)-MAX(0,inputs!$B$31*(O1788-inputs!$B$30)))</f>
        <v>43862.029018624969</v>
      </c>
      <c r="Q1788" s="26">
        <f t="shared" si="354"/>
        <v>72866.666666666657</v>
      </c>
      <c r="R1788" s="25">
        <f>MAX(0,P1788*(1+inputs!$B$33)-MAX(0,inputs!$B$31*(Q1788-inputs!$B$30)))</f>
        <v>39778.519453904344</v>
      </c>
      <c r="S1788" s="26">
        <f t="shared" si="355"/>
        <v>90488.888888888891</v>
      </c>
      <c r="T1788" s="25">
        <f>MAX(0,R1788*(1+inputs!$B$33)-MAX(0,inputs!$B$31*(S1788-inputs!$B$30)))</f>
        <v>34047.757245712906</v>
      </c>
      <c r="U1788" s="26">
        <f t="shared" si="356"/>
        <v>108111.11111111111</v>
      </c>
      <c r="V1788" s="25">
        <f>MAX(0,T1788*(1+inputs!$B$33)-MAX(0,inputs!$B$31*(U1788-inputs!$B$30)))</f>
        <v>26645.033604398599</v>
      </c>
      <c r="W1788" s="26">
        <f t="shared" si="357"/>
        <v>125733.33333333333</v>
      </c>
      <c r="X1788" s="25">
        <f>MAX(0,V1788*(1+inputs!$B$33)-MAX(0,inputs!$B$31*(W1788-inputs!$B$30)))</f>
        <v>17545.269108464578</v>
      </c>
      <c r="Y1788" s="26">
        <f t="shared" si="358"/>
        <v>143355.55555555556</v>
      </c>
      <c r="Z1788" s="25">
        <f>MAX(0,X1788*(1+inputs!$B$33)-MAX(0,inputs!$B$31*(Y1788-inputs!$B$30)))</f>
        <v>6723.0081450915441</v>
      </c>
      <c r="AA1788" s="25">
        <f>MAX(0,Y1788*(1+inputs!$B$33)-MAX(0,inputs!$B$31*(Z1788-inputs!$B$30)))</f>
        <v>145505.88888888888</v>
      </c>
      <c r="AB1788" s="26">
        <f t="shared" si="359"/>
        <v>178600</v>
      </c>
      <c r="AC1788" s="25">
        <f>MAX(0,AA1788*(1+inputs!$B$33)-MAX(0,inputs!$B$31*(AB1788-inputs!$B$30)))</f>
        <v>133431.03722222219</v>
      </c>
      <c r="AD1788" s="26">
        <f>IF(inputs!$B$27="YES",MAX(0,inputs!$B$31*(AB1788-inputs!$B$30)),0)</f>
        <v>0</v>
      </c>
      <c r="AE1788" s="3">
        <f t="shared" si="360"/>
        <v>76771.05</v>
      </c>
      <c r="AF1788" s="1">
        <f t="shared" si="363"/>
        <v>0.47</v>
      </c>
      <c r="AG1788" s="8">
        <f t="shared" si="361"/>
        <v>101828.95</v>
      </c>
    </row>
    <row r="1789" spans="1:33" x14ac:dyDescent="0.2">
      <c r="A1789" s="11">
        <f t="shared" si="362"/>
        <v>178700</v>
      </c>
      <c r="B1789" s="15">
        <f>inputs!$C$3-MAX(0,MIN((calculations!A1789-inputs!$B$8)*0.5,inputs!$C$3))+IF(AND(inputs!$B$23="YES",A1789&lt;=inputs!$B$25),inputs!$B$24,0)</f>
        <v>0</v>
      </c>
      <c r="C1789" s="15">
        <f>MAX(0,MIN(A1789-B1789,inputs!$C$4)*inputs!$B$3)</f>
        <v>7540.2000000000007</v>
      </c>
      <c r="D1789" s="16">
        <f>MAX(0,(MIN(A1789,inputs!$C$5)-(inputs!$C$4+B1789))*inputs!$B$4)</f>
        <v>34975.599999999999</v>
      </c>
      <c r="E1789" s="16">
        <f>MAX(0, (calculations!A1789-inputs!$C$5)*inputs!$B$5)</f>
        <v>24102</v>
      </c>
      <c r="F1789" s="19">
        <f>MAX(0,inputs!$B$13*(MIN(calculations!A1789,inputs!$C$14)-inputs!$C$13))+MAX(0,inputs!$B$14*(calculations!A1789-inputs!$C$14))</f>
        <v>7563.85</v>
      </c>
      <c r="G1789" s="22">
        <f>MAX(MIN((calculations!A1789-inputs!$B$21)/10000,100%),0) * inputs!$B$18</f>
        <v>2636.4</v>
      </c>
      <c r="H1789" s="22">
        <f>IF(AND(inputs!$B$35="YES", calculations!A1789&gt;=inputs!$B$36,calculations!A1789&lt;inputs!$B$37),inputs!$B$38*MIN(2,inputs!$B$17),0)</f>
        <v>0</v>
      </c>
      <c r="I1789" s="25">
        <f>MIN(inputs!$B$32,A1789)</f>
        <v>20000</v>
      </c>
      <c r="J1789" s="25">
        <f>inputs!$B$29*(1+inputs!$B$33)-MAX(0,inputs!$B$31*(I1789-inputs!$B$30))</f>
        <v>46486.999999999993</v>
      </c>
      <c r="K1789" s="26">
        <f t="shared" si="351"/>
        <v>20000</v>
      </c>
      <c r="L1789" s="25">
        <f>MAX(0,J1789*(1+inputs!$B$33)-MAX(0,inputs!$B$31*(K1789-inputs!$B$30)))</f>
        <v>47184.304999999986</v>
      </c>
      <c r="M1789" s="26">
        <f t="shared" si="352"/>
        <v>37633.333333333328</v>
      </c>
      <c r="N1789" s="25">
        <f>MAX(0,L1789*(1+inputs!$B$33)-MAX(0,inputs!$B$31*(M1789-inputs!$B$30)))</f>
        <v>46321.629574999977</v>
      </c>
      <c r="O1789" s="26">
        <f t="shared" si="353"/>
        <v>55266.666666666664</v>
      </c>
      <c r="P1789" s="25">
        <f>MAX(0,N1789*(1+inputs!$B$33)-MAX(0,inputs!$B$31*(O1789-inputs!$B$30)))</f>
        <v>43859.01401862497</v>
      </c>
      <c r="Q1789" s="26">
        <f t="shared" si="354"/>
        <v>72900</v>
      </c>
      <c r="R1789" s="25">
        <f>MAX(0,P1789*(1+inputs!$B$33)-MAX(0,inputs!$B$31*(Q1789-inputs!$B$30)))</f>
        <v>39772.459228904336</v>
      </c>
      <c r="S1789" s="26">
        <f t="shared" si="355"/>
        <v>90533.333333333328</v>
      </c>
      <c r="T1789" s="25">
        <f>MAX(0,R1789*(1+inputs!$B$33)-MAX(0,inputs!$B$31*(S1789-inputs!$B$30)))</f>
        <v>34037.606117337891</v>
      </c>
      <c r="U1789" s="26">
        <f t="shared" si="356"/>
        <v>108166.66666666667</v>
      </c>
      <c r="V1789" s="25">
        <f>MAX(0,T1789*(1+inputs!$B$33)-MAX(0,inputs!$B$31*(U1789-inputs!$B$30)))</f>
        <v>26629.730209097957</v>
      </c>
      <c r="W1789" s="26">
        <f t="shared" si="357"/>
        <v>125800</v>
      </c>
      <c r="X1789" s="25">
        <f>MAX(0,V1789*(1+inputs!$B$33)-MAX(0,inputs!$B$31*(W1789-inputs!$B$30)))</f>
        <v>17523.736162234425</v>
      </c>
      <c r="Y1789" s="26">
        <f t="shared" si="358"/>
        <v>143433.33333333331</v>
      </c>
      <c r="Z1789" s="25">
        <f>MAX(0,X1789*(1+inputs!$B$33)-MAX(0,inputs!$B$31*(Y1789-inputs!$B$30)))</f>
        <v>6694.152204667942</v>
      </c>
      <c r="AA1789" s="25">
        <f>MAX(0,Y1789*(1+inputs!$B$33)-MAX(0,inputs!$B$31*(Z1789-inputs!$B$30)))</f>
        <v>145584.83333333331</v>
      </c>
      <c r="AB1789" s="26">
        <f t="shared" si="359"/>
        <v>178700</v>
      </c>
      <c r="AC1789" s="25">
        <f>MAX(0,AA1789*(1+inputs!$B$33)-MAX(0,inputs!$B$31*(AB1789-inputs!$B$30)))</f>
        <v>133502.1658333333</v>
      </c>
      <c r="AD1789" s="26">
        <f>IF(inputs!$B$27="YES",MAX(0,inputs!$B$31*(AB1789-inputs!$B$30)),0)</f>
        <v>0</v>
      </c>
      <c r="AE1789" s="3">
        <f t="shared" si="360"/>
        <v>76818.05</v>
      </c>
      <c r="AF1789" s="1">
        <f t="shared" si="363"/>
        <v>0.47</v>
      </c>
      <c r="AG1789" s="8">
        <f t="shared" si="361"/>
        <v>101881.95</v>
      </c>
    </row>
    <row r="1790" spans="1:33" x14ac:dyDescent="0.2">
      <c r="A1790" s="11">
        <f t="shared" si="362"/>
        <v>178800</v>
      </c>
      <c r="B1790" s="15">
        <f>inputs!$C$3-MAX(0,MIN((calculations!A1790-inputs!$B$8)*0.5,inputs!$C$3))+IF(AND(inputs!$B$23="YES",A1790&lt;=inputs!$B$25),inputs!$B$24,0)</f>
        <v>0</v>
      </c>
      <c r="C1790" s="15">
        <f>MAX(0,MIN(A1790-B1790,inputs!$C$4)*inputs!$B$3)</f>
        <v>7540.2000000000007</v>
      </c>
      <c r="D1790" s="16">
        <f>MAX(0,(MIN(A1790,inputs!$C$5)-(inputs!$C$4+B1790))*inputs!$B$4)</f>
        <v>34975.599999999999</v>
      </c>
      <c r="E1790" s="16">
        <f>MAX(0, (calculations!A1790-inputs!$C$5)*inputs!$B$5)</f>
        <v>24147</v>
      </c>
      <c r="F1790" s="19">
        <f>MAX(0,inputs!$B$13*(MIN(calculations!A1790,inputs!$C$14)-inputs!$C$13))+MAX(0,inputs!$B$14*(calculations!A1790-inputs!$C$14))</f>
        <v>7565.85</v>
      </c>
      <c r="G1790" s="22">
        <f>MAX(MIN((calculations!A1790-inputs!$B$21)/10000,100%),0) * inputs!$B$18</f>
        <v>2636.4</v>
      </c>
      <c r="H1790" s="22">
        <f>IF(AND(inputs!$B$35="YES", calculations!A1790&gt;=inputs!$B$36,calculations!A1790&lt;inputs!$B$37),inputs!$B$38*MIN(2,inputs!$B$17),0)</f>
        <v>0</v>
      </c>
      <c r="I1790" s="25">
        <f>MIN(inputs!$B$32,A1790)</f>
        <v>20000</v>
      </c>
      <c r="J1790" s="25">
        <f>inputs!$B$29*(1+inputs!$B$33)-MAX(0,inputs!$B$31*(I1790-inputs!$B$30))</f>
        <v>46486.999999999993</v>
      </c>
      <c r="K1790" s="26">
        <f t="shared" si="351"/>
        <v>20000</v>
      </c>
      <c r="L1790" s="25">
        <f>MAX(0,J1790*(1+inputs!$B$33)-MAX(0,inputs!$B$31*(K1790-inputs!$B$30)))</f>
        <v>47184.304999999986</v>
      </c>
      <c r="M1790" s="26">
        <f t="shared" si="352"/>
        <v>37644.444444444445</v>
      </c>
      <c r="N1790" s="25">
        <f>MAX(0,L1790*(1+inputs!$B$33)-MAX(0,inputs!$B$31*(M1790-inputs!$B$30)))</f>
        <v>46320.629574999977</v>
      </c>
      <c r="O1790" s="26">
        <f t="shared" si="353"/>
        <v>55288.888888888891</v>
      </c>
      <c r="P1790" s="25">
        <f>MAX(0,N1790*(1+inputs!$B$33)-MAX(0,inputs!$B$31*(O1790-inputs!$B$30)))</f>
        <v>43855.999018624971</v>
      </c>
      <c r="Q1790" s="26">
        <f t="shared" si="354"/>
        <v>72933.333333333343</v>
      </c>
      <c r="R1790" s="25">
        <f>MAX(0,P1790*(1+inputs!$B$33)-MAX(0,inputs!$B$31*(Q1790-inputs!$B$30)))</f>
        <v>39766.399003904342</v>
      </c>
      <c r="S1790" s="26">
        <f t="shared" si="355"/>
        <v>90577.777777777781</v>
      </c>
      <c r="T1790" s="25">
        <f>MAX(0,R1790*(1+inputs!$B$33)-MAX(0,inputs!$B$31*(S1790-inputs!$B$30)))</f>
        <v>34027.454988962898</v>
      </c>
      <c r="U1790" s="26">
        <f t="shared" si="356"/>
        <v>108222.22222222222</v>
      </c>
      <c r="V1790" s="25">
        <f>MAX(0,T1790*(1+inputs!$B$33)-MAX(0,inputs!$B$31*(U1790-inputs!$B$30)))</f>
        <v>26614.426813797338</v>
      </c>
      <c r="W1790" s="26">
        <f t="shared" si="357"/>
        <v>125866.66666666667</v>
      </c>
      <c r="X1790" s="25">
        <f>MAX(0,V1790*(1+inputs!$B$33)-MAX(0,inputs!$B$31*(W1790-inputs!$B$30)))</f>
        <v>17502.203216004295</v>
      </c>
      <c r="Y1790" s="26">
        <f t="shared" si="358"/>
        <v>143511.11111111112</v>
      </c>
      <c r="Z1790" s="25">
        <f>MAX(0,X1790*(1+inputs!$B$33)-MAX(0,inputs!$B$31*(Y1790-inputs!$B$30)))</f>
        <v>6665.2962642443581</v>
      </c>
      <c r="AA1790" s="25">
        <f>MAX(0,Y1790*(1+inputs!$B$33)-MAX(0,inputs!$B$31*(Z1790-inputs!$B$30)))</f>
        <v>145663.77777777778</v>
      </c>
      <c r="AB1790" s="26">
        <f t="shared" si="359"/>
        <v>178800</v>
      </c>
      <c r="AC1790" s="25">
        <f>MAX(0,AA1790*(1+inputs!$B$33)-MAX(0,inputs!$B$31*(AB1790-inputs!$B$30)))</f>
        <v>133573.29444444444</v>
      </c>
      <c r="AD1790" s="26">
        <f>IF(inputs!$B$27="YES",MAX(0,inputs!$B$31*(AB1790-inputs!$B$30)),0)</f>
        <v>0</v>
      </c>
      <c r="AE1790" s="3">
        <f t="shared" si="360"/>
        <v>76865.05</v>
      </c>
      <c r="AF1790" s="1">
        <f t="shared" si="363"/>
        <v>0.47</v>
      </c>
      <c r="AG1790" s="8">
        <f t="shared" si="361"/>
        <v>101934.95</v>
      </c>
    </row>
    <row r="1791" spans="1:33" x14ac:dyDescent="0.2">
      <c r="A1791" s="11">
        <f t="shared" si="362"/>
        <v>178900</v>
      </c>
      <c r="B1791" s="15">
        <f>inputs!$C$3-MAX(0,MIN((calculations!A1791-inputs!$B$8)*0.5,inputs!$C$3))+IF(AND(inputs!$B$23="YES",A1791&lt;=inputs!$B$25),inputs!$B$24,0)</f>
        <v>0</v>
      </c>
      <c r="C1791" s="15">
        <f>MAX(0,MIN(A1791-B1791,inputs!$C$4)*inputs!$B$3)</f>
        <v>7540.2000000000007</v>
      </c>
      <c r="D1791" s="16">
        <f>MAX(0,(MIN(A1791,inputs!$C$5)-(inputs!$C$4+B1791))*inputs!$B$4)</f>
        <v>34975.599999999999</v>
      </c>
      <c r="E1791" s="16">
        <f>MAX(0, (calculations!A1791-inputs!$C$5)*inputs!$B$5)</f>
        <v>24192</v>
      </c>
      <c r="F1791" s="19">
        <f>MAX(0,inputs!$B$13*(MIN(calculations!A1791,inputs!$C$14)-inputs!$C$13))+MAX(0,inputs!$B$14*(calculations!A1791-inputs!$C$14))</f>
        <v>7567.85</v>
      </c>
      <c r="G1791" s="22">
        <f>MAX(MIN((calculations!A1791-inputs!$B$21)/10000,100%),0) * inputs!$B$18</f>
        <v>2636.4</v>
      </c>
      <c r="H1791" s="22">
        <f>IF(AND(inputs!$B$35="YES", calculations!A1791&gt;=inputs!$B$36,calculations!A1791&lt;inputs!$B$37),inputs!$B$38*MIN(2,inputs!$B$17),0)</f>
        <v>0</v>
      </c>
      <c r="I1791" s="25">
        <f>MIN(inputs!$B$32,A1791)</f>
        <v>20000</v>
      </c>
      <c r="J1791" s="25">
        <f>inputs!$B$29*(1+inputs!$B$33)-MAX(0,inputs!$B$31*(I1791-inputs!$B$30))</f>
        <v>46486.999999999993</v>
      </c>
      <c r="K1791" s="26">
        <f t="shared" si="351"/>
        <v>20000</v>
      </c>
      <c r="L1791" s="25">
        <f>MAX(0,J1791*(1+inputs!$B$33)-MAX(0,inputs!$B$31*(K1791-inputs!$B$30)))</f>
        <v>47184.304999999986</v>
      </c>
      <c r="M1791" s="26">
        <f t="shared" si="352"/>
        <v>37655.555555555555</v>
      </c>
      <c r="N1791" s="25">
        <f>MAX(0,L1791*(1+inputs!$B$33)-MAX(0,inputs!$B$31*(M1791-inputs!$B$30)))</f>
        <v>46319.629574999977</v>
      </c>
      <c r="O1791" s="26">
        <f t="shared" si="353"/>
        <v>55311.111111111109</v>
      </c>
      <c r="P1791" s="25">
        <f>MAX(0,N1791*(1+inputs!$B$33)-MAX(0,inputs!$B$31*(O1791-inputs!$B$30)))</f>
        <v>43852.984018624971</v>
      </c>
      <c r="Q1791" s="26">
        <f t="shared" si="354"/>
        <v>72966.666666666657</v>
      </c>
      <c r="R1791" s="25">
        <f>MAX(0,P1791*(1+inputs!$B$33)-MAX(0,inputs!$B$31*(Q1791-inputs!$B$30)))</f>
        <v>39760.338778904348</v>
      </c>
      <c r="S1791" s="26">
        <f t="shared" si="355"/>
        <v>90622.222222222219</v>
      </c>
      <c r="T1791" s="25">
        <f>MAX(0,R1791*(1+inputs!$B$33)-MAX(0,inputs!$B$31*(S1791-inputs!$B$30)))</f>
        <v>34017.303860587905</v>
      </c>
      <c r="U1791" s="26">
        <f t="shared" si="356"/>
        <v>108277.77777777778</v>
      </c>
      <c r="V1791" s="25">
        <f>MAX(0,T1791*(1+inputs!$B$33)-MAX(0,inputs!$B$31*(U1791-inputs!$B$30)))</f>
        <v>26599.123418496722</v>
      </c>
      <c r="W1791" s="26">
        <f t="shared" si="357"/>
        <v>125933.33333333333</v>
      </c>
      <c r="X1791" s="25">
        <f>MAX(0,V1791*(1+inputs!$B$33)-MAX(0,inputs!$B$31*(W1791-inputs!$B$30)))</f>
        <v>17480.670269774171</v>
      </c>
      <c r="Y1791" s="26">
        <f t="shared" si="358"/>
        <v>143588.88888888888</v>
      </c>
      <c r="Z1791" s="25">
        <f>MAX(0,X1791*(1+inputs!$B$33)-MAX(0,inputs!$B$31*(Y1791-inputs!$B$30)))</f>
        <v>6636.4403238207851</v>
      </c>
      <c r="AA1791" s="25">
        <f>MAX(0,Y1791*(1+inputs!$B$33)-MAX(0,inputs!$B$31*(Z1791-inputs!$B$30)))</f>
        <v>145742.72222222219</v>
      </c>
      <c r="AB1791" s="26">
        <f t="shared" si="359"/>
        <v>178900</v>
      </c>
      <c r="AC1791" s="25">
        <f>MAX(0,AA1791*(1+inputs!$B$33)-MAX(0,inputs!$B$31*(AB1791-inputs!$B$30)))</f>
        <v>133644.4230555555</v>
      </c>
      <c r="AD1791" s="26">
        <f>IF(inputs!$B$27="YES",MAX(0,inputs!$B$31*(AB1791-inputs!$B$30)),0)</f>
        <v>0</v>
      </c>
      <c r="AE1791" s="3">
        <f t="shared" si="360"/>
        <v>76912.05</v>
      </c>
      <c r="AF1791" s="1">
        <f t="shared" si="363"/>
        <v>0.47</v>
      </c>
      <c r="AG1791" s="8">
        <f t="shared" si="361"/>
        <v>101987.95</v>
      </c>
    </row>
    <row r="1792" spans="1:33" x14ac:dyDescent="0.2">
      <c r="A1792" s="11">
        <f t="shared" si="362"/>
        <v>179000</v>
      </c>
      <c r="B1792" s="15">
        <f>inputs!$C$3-MAX(0,MIN((calculations!A1792-inputs!$B$8)*0.5,inputs!$C$3))+IF(AND(inputs!$B$23="YES",A1792&lt;=inputs!$B$25),inputs!$B$24,0)</f>
        <v>0</v>
      </c>
      <c r="C1792" s="15">
        <f>MAX(0,MIN(A1792-B1792,inputs!$C$4)*inputs!$B$3)</f>
        <v>7540.2000000000007</v>
      </c>
      <c r="D1792" s="16">
        <f>MAX(0,(MIN(A1792,inputs!$C$5)-(inputs!$C$4+B1792))*inputs!$B$4)</f>
        <v>34975.599999999999</v>
      </c>
      <c r="E1792" s="16">
        <f>MAX(0, (calculations!A1792-inputs!$C$5)*inputs!$B$5)</f>
        <v>24237</v>
      </c>
      <c r="F1792" s="19">
        <f>MAX(0,inputs!$B$13*(MIN(calculations!A1792,inputs!$C$14)-inputs!$C$13))+MAX(0,inputs!$B$14*(calculations!A1792-inputs!$C$14))</f>
        <v>7569.85</v>
      </c>
      <c r="G1792" s="22">
        <f>MAX(MIN((calculations!A1792-inputs!$B$21)/10000,100%),0) * inputs!$B$18</f>
        <v>2636.4</v>
      </c>
      <c r="H1792" s="22">
        <f>IF(AND(inputs!$B$35="YES", calculations!A1792&gt;=inputs!$B$36,calculations!A1792&lt;inputs!$B$37),inputs!$B$38*MIN(2,inputs!$B$17),0)</f>
        <v>0</v>
      </c>
      <c r="I1792" s="25">
        <f>MIN(inputs!$B$32,A1792)</f>
        <v>20000</v>
      </c>
      <c r="J1792" s="25">
        <f>inputs!$B$29*(1+inputs!$B$33)-MAX(0,inputs!$B$31*(I1792-inputs!$B$30))</f>
        <v>46486.999999999993</v>
      </c>
      <c r="K1792" s="26">
        <f t="shared" si="351"/>
        <v>20000</v>
      </c>
      <c r="L1792" s="25">
        <f>MAX(0,J1792*(1+inputs!$B$33)-MAX(0,inputs!$B$31*(K1792-inputs!$B$30)))</f>
        <v>47184.304999999986</v>
      </c>
      <c r="M1792" s="26">
        <f t="shared" si="352"/>
        <v>37666.666666666672</v>
      </c>
      <c r="N1792" s="25">
        <f>MAX(0,L1792*(1+inputs!$B$33)-MAX(0,inputs!$B$31*(M1792-inputs!$B$30)))</f>
        <v>46318.629574999977</v>
      </c>
      <c r="O1792" s="26">
        <f t="shared" si="353"/>
        <v>55333.333333333336</v>
      </c>
      <c r="P1792" s="25">
        <f>MAX(0,N1792*(1+inputs!$B$33)-MAX(0,inputs!$B$31*(O1792-inputs!$B$30)))</f>
        <v>43849.969018624972</v>
      </c>
      <c r="Q1792" s="26">
        <f t="shared" si="354"/>
        <v>73000</v>
      </c>
      <c r="R1792" s="25">
        <f>MAX(0,P1792*(1+inputs!$B$33)-MAX(0,inputs!$B$31*(Q1792-inputs!$B$30)))</f>
        <v>39754.27855390434</v>
      </c>
      <c r="S1792" s="26">
        <f t="shared" si="355"/>
        <v>90666.666666666672</v>
      </c>
      <c r="T1792" s="25">
        <f>MAX(0,R1792*(1+inputs!$B$33)-MAX(0,inputs!$B$31*(S1792-inputs!$B$30)))</f>
        <v>34007.152732212897</v>
      </c>
      <c r="U1792" s="26">
        <f t="shared" si="356"/>
        <v>108333.33333333333</v>
      </c>
      <c r="V1792" s="25">
        <f>MAX(0,T1792*(1+inputs!$B$33)-MAX(0,inputs!$B$31*(U1792-inputs!$B$30)))</f>
        <v>26583.820023196091</v>
      </c>
      <c r="W1792" s="26">
        <f t="shared" si="357"/>
        <v>126000</v>
      </c>
      <c r="X1792" s="25">
        <f>MAX(0,V1792*(1+inputs!$B$33)-MAX(0,inputs!$B$31*(W1792-inputs!$B$30)))</f>
        <v>17459.137323544026</v>
      </c>
      <c r="Y1792" s="26">
        <f t="shared" si="358"/>
        <v>143666.66666666669</v>
      </c>
      <c r="Z1792" s="25">
        <f>MAX(0,X1792*(1+inputs!$B$33)-MAX(0,inputs!$B$31*(Y1792-inputs!$B$30)))</f>
        <v>6607.584383397183</v>
      </c>
      <c r="AA1792" s="25">
        <f>MAX(0,Y1792*(1+inputs!$B$33)-MAX(0,inputs!$B$31*(Z1792-inputs!$B$30)))</f>
        <v>145821.66666666669</v>
      </c>
      <c r="AB1792" s="26">
        <f t="shared" si="359"/>
        <v>179000</v>
      </c>
      <c r="AC1792" s="25">
        <f>MAX(0,AA1792*(1+inputs!$B$33)-MAX(0,inputs!$B$31*(AB1792-inputs!$B$30)))</f>
        <v>133715.55166666667</v>
      </c>
      <c r="AD1792" s="26">
        <f>IF(inputs!$B$27="YES",MAX(0,inputs!$B$31*(AB1792-inputs!$B$30)),0)</f>
        <v>0</v>
      </c>
      <c r="AE1792" s="3">
        <f t="shared" si="360"/>
        <v>76959.05</v>
      </c>
      <c r="AF1792" s="1">
        <f t="shared" si="363"/>
        <v>0.47</v>
      </c>
      <c r="AG1792" s="8">
        <f t="shared" si="361"/>
        <v>102040.95</v>
      </c>
    </row>
    <row r="1793" spans="1:33" x14ac:dyDescent="0.2">
      <c r="A1793" s="11">
        <f t="shared" si="362"/>
        <v>179100</v>
      </c>
      <c r="B1793" s="15">
        <f>inputs!$C$3-MAX(0,MIN((calculations!A1793-inputs!$B$8)*0.5,inputs!$C$3))+IF(AND(inputs!$B$23="YES",A1793&lt;=inputs!$B$25),inputs!$B$24,0)</f>
        <v>0</v>
      </c>
      <c r="C1793" s="15">
        <f>MAX(0,MIN(A1793-B1793,inputs!$C$4)*inputs!$B$3)</f>
        <v>7540.2000000000007</v>
      </c>
      <c r="D1793" s="16">
        <f>MAX(0,(MIN(A1793,inputs!$C$5)-(inputs!$C$4+B1793))*inputs!$B$4)</f>
        <v>34975.599999999999</v>
      </c>
      <c r="E1793" s="16">
        <f>MAX(0, (calculations!A1793-inputs!$C$5)*inputs!$B$5)</f>
        <v>24282</v>
      </c>
      <c r="F1793" s="19">
        <f>MAX(0,inputs!$B$13*(MIN(calculations!A1793,inputs!$C$14)-inputs!$C$13))+MAX(0,inputs!$B$14*(calculations!A1793-inputs!$C$14))</f>
        <v>7571.85</v>
      </c>
      <c r="G1793" s="22">
        <f>MAX(MIN((calculations!A1793-inputs!$B$21)/10000,100%),0) * inputs!$B$18</f>
        <v>2636.4</v>
      </c>
      <c r="H1793" s="22">
        <f>IF(AND(inputs!$B$35="YES", calculations!A1793&gt;=inputs!$B$36,calculations!A1793&lt;inputs!$B$37),inputs!$B$38*MIN(2,inputs!$B$17),0)</f>
        <v>0</v>
      </c>
      <c r="I1793" s="25">
        <f>MIN(inputs!$B$32,A1793)</f>
        <v>20000</v>
      </c>
      <c r="J1793" s="25">
        <f>inputs!$B$29*(1+inputs!$B$33)-MAX(0,inputs!$B$31*(I1793-inputs!$B$30))</f>
        <v>46486.999999999993</v>
      </c>
      <c r="K1793" s="26">
        <f t="shared" si="351"/>
        <v>20000</v>
      </c>
      <c r="L1793" s="25">
        <f>MAX(0,J1793*(1+inputs!$B$33)-MAX(0,inputs!$B$31*(K1793-inputs!$B$30)))</f>
        <v>47184.304999999986</v>
      </c>
      <c r="M1793" s="26">
        <f t="shared" si="352"/>
        <v>37677.777777777781</v>
      </c>
      <c r="N1793" s="25">
        <f>MAX(0,L1793*(1+inputs!$B$33)-MAX(0,inputs!$B$31*(M1793-inputs!$B$30)))</f>
        <v>46317.629574999977</v>
      </c>
      <c r="O1793" s="26">
        <f t="shared" si="353"/>
        <v>55355.555555555555</v>
      </c>
      <c r="P1793" s="25">
        <f>MAX(0,N1793*(1+inputs!$B$33)-MAX(0,inputs!$B$31*(O1793-inputs!$B$30)))</f>
        <v>43846.954018624972</v>
      </c>
      <c r="Q1793" s="26">
        <f t="shared" si="354"/>
        <v>73033.333333333343</v>
      </c>
      <c r="R1793" s="25">
        <f>MAX(0,P1793*(1+inputs!$B$33)-MAX(0,inputs!$B$31*(Q1793-inputs!$B$30)))</f>
        <v>39748.218328904339</v>
      </c>
      <c r="S1793" s="26">
        <f t="shared" si="355"/>
        <v>90711.111111111109</v>
      </c>
      <c r="T1793" s="25">
        <f>MAX(0,R1793*(1+inputs!$B$33)-MAX(0,inputs!$B$31*(S1793-inputs!$B$30)))</f>
        <v>33997.001603837896</v>
      </c>
      <c r="U1793" s="26">
        <f t="shared" si="356"/>
        <v>108388.88888888889</v>
      </c>
      <c r="V1793" s="25">
        <f>MAX(0,T1793*(1+inputs!$B$33)-MAX(0,inputs!$B$31*(U1793-inputs!$B$30)))</f>
        <v>26568.51662789546</v>
      </c>
      <c r="W1793" s="26">
        <f t="shared" si="357"/>
        <v>126066.66666666667</v>
      </c>
      <c r="X1793" s="25">
        <f>MAX(0,V1793*(1+inputs!$B$33)-MAX(0,inputs!$B$31*(W1793-inputs!$B$30)))</f>
        <v>17437.604377313888</v>
      </c>
      <c r="Y1793" s="26">
        <f t="shared" si="358"/>
        <v>143744.44444444444</v>
      </c>
      <c r="Z1793" s="25">
        <f>MAX(0,X1793*(1+inputs!$B$33)-MAX(0,inputs!$B$31*(Y1793-inputs!$B$30)))</f>
        <v>6578.7284429735955</v>
      </c>
      <c r="AA1793" s="25">
        <f>MAX(0,Y1793*(1+inputs!$B$33)-MAX(0,inputs!$B$31*(Z1793-inputs!$B$30)))</f>
        <v>145900.61111111109</v>
      </c>
      <c r="AB1793" s="26">
        <f t="shared" si="359"/>
        <v>179100</v>
      </c>
      <c r="AC1793" s="25">
        <f>MAX(0,AA1793*(1+inputs!$B$33)-MAX(0,inputs!$B$31*(AB1793-inputs!$B$30)))</f>
        <v>133786.68027777775</v>
      </c>
      <c r="AD1793" s="26">
        <f>IF(inputs!$B$27="YES",MAX(0,inputs!$B$31*(AB1793-inputs!$B$30)),0)</f>
        <v>0</v>
      </c>
      <c r="AE1793" s="3">
        <f t="shared" si="360"/>
        <v>77006.05</v>
      </c>
      <c r="AF1793" s="1">
        <f t="shared" si="363"/>
        <v>0.47</v>
      </c>
      <c r="AG1793" s="8">
        <f t="shared" si="361"/>
        <v>102093.95</v>
      </c>
    </row>
    <row r="1794" spans="1:33" x14ac:dyDescent="0.2">
      <c r="A1794" s="11">
        <f t="shared" si="362"/>
        <v>179200</v>
      </c>
      <c r="B1794" s="15">
        <f>inputs!$C$3-MAX(0,MIN((calculations!A1794-inputs!$B$8)*0.5,inputs!$C$3))+IF(AND(inputs!$B$23="YES",A1794&lt;=inputs!$B$25),inputs!$B$24,0)</f>
        <v>0</v>
      </c>
      <c r="C1794" s="15">
        <f>MAX(0,MIN(A1794-B1794,inputs!$C$4)*inputs!$B$3)</f>
        <v>7540.2000000000007</v>
      </c>
      <c r="D1794" s="16">
        <f>MAX(0,(MIN(A1794,inputs!$C$5)-(inputs!$C$4+B1794))*inputs!$B$4)</f>
        <v>34975.599999999999</v>
      </c>
      <c r="E1794" s="16">
        <f>MAX(0, (calculations!A1794-inputs!$C$5)*inputs!$B$5)</f>
        <v>24327</v>
      </c>
      <c r="F1794" s="19">
        <f>MAX(0,inputs!$B$13*(MIN(calculations!A1794,inputs!$C$14)-inputs!$C$13))+MAX(0,inputs!$B$14*(calculations!A1794-inputs!$C$14))</f>
        <v>7573.85</v>
      </c>
      <c r="G1794" s="22">
        <f>MAX(MIN((calculations!A1794-inputs!$B$21)/10000,100%),0) * inputs!$B$18</f>
        <v>2636.4</v>
      </c>
      <c r="H1794" s="22">
        <f>IF(AND(inputs!$B$35="YES", calculations!A1794&gt;=inputs!$B$36,calculations!A1794&lt;inputs!$B$37),inputs!$B$38*MIN(2,inputs!$B$17),0)</f>
        <v>0</v>
      </c>
      <c r="I1794" s="25">
        <f>MIN(inputs!$B$32,A1794)</f>
        <v>20000</v>
      </c>
      <c r="J1794" s="25">
        <f>inputs!$B$29*(1+inputs!$B$33)-MAX(0,inputs!$B$31*(I1794-inputs!$B$30))</f>
        <v>46486.999999999993</v>
      </c>
      <c r="K1794" s="26">
        <f t="shared" ref="K1794:K1857" si="364">$I1794+(INT(COLUMN(K$1)/2) - 5) * ($A1794-$I1794)/9</f>
        <v>20000</v>
      </c>
      <c r="L1794" s="25">
        <f>MAX(0,J1794*(1+inputs!$B$33)-MAX(0,inputs!$B$31*(K1794-inputs!$B$30)))</f>
        <v>47184.304999999986</v>
      </c>
      <c r="M1794" s="26">
        <f t="shared" ref="M1794:M1857" si="365">$I1794+(INT(COLUMN(M$1)/2) - 5) * ($A1794-$I1794)/9</f>
        <v>37688.888888888891</v>
      </c>
      <c r="N1794" s="25">
        <f>MAX(0,L1794*(1+inputs!$B$33)-MAX(0,inputs!$B$31*(M1794-inputs!$B$30)))</f>
        <v>46316.629574999977</v>
      </c>
      <c r="O1794" s="26">
        <f t="shared" ref="O1794:O1857" si="366">$I1794+(INT(COLUMN(O$1)/2) - 5) * ($A1794-$I1794)/9</f>
        <v>55377.777777777781</v>
      </c>
      <c r="P1794" s="25">
        <f>MAX(0,N1794*(1+inputs!$B$33)-MAX(0,inputs!$B$31*(O1794-inputs!$B$30)))</f>
        <v>43843.939018624973</v>
      </c>
      <c r="Q1794" s="26">
        <f t="shared" ref="Q1794:Q1857" si="367">$I1794+(INT(COLUMN(Q$1)/2) - 5) * ($A1794-$I1794)/9</f>
        <v>73066.666666666657</v>
      </c>
      <c r="R1794" s="25">
        <f>MAX(0,P1794*(1+inputs!$B$33)-MAX(0,inputs!$B$31*(Q1794-inputs!$B$30)))</f>
        <v>39742.158103904338</v>
      </c>
      <c r="S1794" s="26">
        <f t="shared" ref="S1794:S1857" si="368">$I1794+(INT(COLUMN(S$1)/2) - 5) * ($A1794-$I1794)/9</f>
        <v>90755.555555555562</v>
      </c>
      <c r="T1794" s="25">
        <f>MAX(0,R1794*(1+inputs!$B$33)-MAX(0,inputs!$B$31*(S1794-inputs!$B$30)))</f>
        <v>33986.850475462896</v>
      </c>
      <c r="U1794" s="26">
        <f t="shared" ref="U1794:U1857" si="369">$I1794+(INT(COLUMN(U$1)/2) - 5) * ($A1794-$I1794)/9</f>
        <v>108444.44444444444</v>
      </c>
      <c r="V1794" s="25">
        <f>MAX(0,T1794*(1+inputs!$B$33)-MAX(0,inputs!$B$31*(U1794-inputs!$B$30)))</f>
        <v>26553.213232594837</v>
      </c>
      <c r="W1794" s="26">
        <f t="shared" ref="W1794:W1857" si="370">$I1794+(INT(COLUMN(W$1)/2) - 5) * ($A1794-$I1794)/9</f>
        <v>126133.33333333333</v>
      </c>
      <c r="X1794" s="25">
        <f>MAX(0,V1794*(1+inputs!$B$33)-MAX(0,inputs!$B$31*(W1794-inputs!$B$30)))</f>
        <v>17416.071431083757</v>
      </c>
      <c r="Y1794" s="26">
        <f t="shared" ref="Y1794:Y1857" si="371">$I1794+(INT(COLUMN(Y$1)/2) - 5) * ($A1794-$I1794)/9</f>
        <v>143822.22222222222</v>
      </c>
      <c r="Z1794" s="25">
        <f>MAX(0,X1794*(1+inputs!$B$33)-MAX(0,inputs!$B$31*(Y1794-inputs!$B$30)))</f>
        <v>6549.8725025500135</v>
      </c>
      <c r="AA1794" s="25">
        <f>MAX(0,Y1794*(1+inputs!$B$33)-MAX(0,inputs!$B$31*(Z1794-inputs!$B$30)))</f>
        <v>145979.55555555553</v>
      </c>
      <c r="AB1794" s="26">
        <f t="shared" ref="AB1794:AB1857" si="372">$I1794+(INT(COLUMN(AB$1)/2) - 5) * ($A1794-$I1794)/9</f>
        <v>179200</v>
      </c>
      <c r="AC1794" s="25">
        <f>MAX(0,AA1794*(1+inputs!$B$33)-MAX(0,inputs!$B$31*(AB1794-inputs!$B$30)))</f>
        <v>133857.80888888886</v>
      </c>
      <c r="AD1794" s="26">
        <f>IF(inputs!$B$27="YES",MAX(0,inputs!$B$31*(AB1794-inputs!$B$30)),0)</f>
        <v>0</v>
      </c>
      <c r="AE1794" s="3">
        <f t="shared" ref="AE1794:AE1857" si="373">SUM(C1794:G1794)+AD1794-H1794</f>
        <v>77053.05</v>
      </c>
      <c r="AF1794" s="1">
        <f t="shared" si="363"/>
        <v>0.47</v>
      </c>
      <c r="AG1794" s="8">
        <f t="shared" ref="AG1794:AG1857" si="374">A1794-AE1794</f>
        <v>102146.95</v>
      </c>
    </row>
    <row r="1795" spans="1:33" x14ac:dyDescent="0.2">
      <c r="A1795" s="11">
        <f t="shared" ref="A1795:A1858" si="375">(ROW(A1795)-2)*100</f>
        <v>179300</v>
      </c>
      <c r="B1795" s="15">
        <f>inputs!$C$3-MAX(0,MIN((calculations!A1795-inputs!$B$8)*0.5,inputs!$C$3))+IF(AND(inputs!$B$23="YES",A1795&lt;=inputs!$B$25),inputs!$B$24,0)</f>
        <v>0</v>
      </c>
      <c r="C1795" s="15">
        <f>MAX(0,MIN(A1795-B1795,inputs!$C$4)*inputs!$B$3)</f>
        <v>7540.2000000000007</v>
      </c>
      <c r="D1795" s="16">
        <f>MAX(0,(MIN(A1795,inputs!$C$5)-(inputs!$C$4+B1795))*inputs!$B$4)</f>
        <v>34975.599999999999</v>
      </c>
      <c r="E1795" s="16">
        <f>MAX(0, (calculations!A1795-inputs!$C$5)*inputs!$B$5)</f>
        <v>24372</v>
      </c>
      <c r="F1795" s="19">
        <f>MAX(0,inputs!$B$13*(MIN(calculations!A1795,inputs!$C$14)-inputs!$C$13))+MAX(0,inputs!$B$14*(calculations!A1795-inputs!$C$14))</f>
        <v>7575.85</v>
      </c>
      <c r="G1795" s="22">
        <f>MAX(MIN((calculations!A1795-inputs!$B$21)/10000,100%),0) * inputs!$B$18</f>
        <v>2636.4</v>
      </c>
      <c r="H1795" s="22">
        <f>IF(AND(inputs!$B$35="YES", calculations!A1795&gt;=inputs!$B$36,calculations!A1795&lt;inputs!$B$37),inputs!$B$38*MIN(2,inputs!$B$17),0)</f>
        <v>0</v>
      </c>
      <c r="I1795" s="25">
        <f>MIN(inputs!$B$32,A1795)</f>
        <v>20000</v>
      </c>
      <c r="J1795" s="25">
        <f>inputs!$B$29*(1+inputs!$B$33)-MAX(0,inputs!$B$31*(I1795-inputs!$B$30))</f>
        <v>46486.999999999993</v>
      </c>
      <c r="K1795" s="26">
        <f t="shared" si="364"/>
        <v>20000</v>
      </c>
      <c r="L1795" s="25">
        <f>MAX(0,J1795*(1+inputs!$B$33)-MAX(0,inputs!$B$31*(K1795-inputs!$B$30)))</f>
        <v>47184.304999999986</v>
      </c>
      <c r="M1795" s="26">
        <f t="shared" si="365"/>
        <v>37700</v>
      </c>
      <c r="N1795" s="25">
        <f>MAX(0,L1795*(1+inputs!$B$33)-MAX(0,inputs!$B$31*(M1795-inputs!$B$30)))</f>
        <v>46315.629574999977</v>
      </c>
      <c r="O1795" s="26">
        <f t="shared" si="366"/>
        <v>55400</v>
      </c>
      <c r="P1795" s="25">
        <f>MAX(0,N1795*(1+inputs!$B$33)-MAX(0,inputs!$B$31*(O1795-inputs!$B$30)))</f>
        <v>43840.924018624974</v>
      </c>
      <c r="Q1795" s="26">
        <f t="shared" si="367"/>
        <v>73100</v>
      </c>
      <c r="R1795" s="25">
        <f>MAX(0,P1795*(1+inputs!$B$33)-MAX(0,inputs!$B$31*(Q1795-inputs!$B$30)))</f>
        <v>39736.097878904344</v>
      </c>
      <c r="S1795" s="26">
        <f t="shared" si="368"/>
        <v>90800</v>
      </c>
      <c r="T1795" s="25">
        <f>MAX(0,R1795*(1+inputs!$B$33)-MAX(0,inputs!$B$31*(S1795-inputs!$B$30)))</f>
        <v>33976.699347087902</v>
      </c>
      <c r="U1795" s="26">
        <f t="shared" si="369"/>
        <v>108500</v>
      </c>
      <c r="V1795" s="25">
        <f>MAX(0,T1795*(1+inputs!$B$33)-MAX(0,inputs!$B$31*(U1795-inputs!$B$30)))</f>
        <v>26537.909837294221</v>
      </c>
      <c r="W1795" s="26">
        <f t="shared" si="370"/>
        <v>126200</v>
      </c>
      <c r="X1795" s="25">
        <f>MAX(0,V1795*(1+inputs!$B$33)-MAX(0,inputs!$B$31*(W1795-inputs!$B$30)))</f>
        <v>17394.538484853634</v>
      </c>
      <c r="Y1795" s="26">
        <f t="shared" si="371"/>
        <v>143900</v>
      </c>
      <c r="Z1795" s="25">
        <f>MAX(0,X1795*(1+inputs!$B$33)-MAX(0,inputs!$B$31*(Y1795-inputs!$B$30)))</f>
        <v>6521.0165621264387</v>
      </c>
      <c r="AA1795" s="25">
        <f>MAX(0,Y1795*(1+inputs!$B$33)-MAX(0,inputs!$B$31*(Z1795-inputs!$B$30)))</f>
        <v>146058.5</v>
      </c>
      <c r="AB1795" s="26">
        <f t="shared" si="372"/>
        <v>179300</v>
      </c>
      <c r="AC1795" s="25">
        <f>MAX(0,AA1795*(1+inputs!$B$33)-MAX(0,inputs!$B$31*(AB1795-inputs!$B$30)))</f>
        <v>133928.93749999997</v>
      </c>
      <c r="AD1795" s="26">
        <f>IF(inputs!$B$27="YES",MAX(0,inputs!$B$31*(AB1795-inputs!$B$30)),0)</f>
        <v>0</v>
      </c>
      <c r="AE1795" s="3">
        <f t="shared" si="373"/>
        <v>77100.05</v>
      </c>
      <c r="AF1795" s="1">
        <f t="shared" ref="AF1795:AF1858" si="376">(AE1796-AE1795)/100</f>
        <v>0.47</v>
      </c>
      <c r="AG1795" s="8">
        <f t="shared" si="374"/>
        <v>102199.95</v>
      </c>
    </row>
    <row r="1796" spans="1:33" x14ac:dyDescent="0.2">
      <c r="A1796" s="11">
        <f t="shared" si="375"/>
        <v>179400</v>
      </c>
      <c r="B1796" s="15">
        <f>inputs!$C$3-MAX(0,MIN((calculations!A1796-inputs!$B$8)*0.5,inputs!$C$3))+IF(AND(inputs!$B$23="YES",A1796&lt;=inputs!$B$25),inputs!$B$24,0)</f>
        <v>0</v>
      </c>
      <c r="C1796" s="15">
        <f>MAX(0,MIN(A1796-B1796,inputs!$C$4)*inputs!$B$3)</f>
        <v>7540.2000000000007</v>
      </c>
      <c r="D1796" s="16">
        <f>MAX(0,(MIN(A1796,inputs!$C$5)-(inputs!$C$4+B1796))*inputs!$B$4)</f>
        <v>34975.599999999999</v>
      </c>
      <c r="E1796" s="16">
        <f>MAX(0, (calculations!A1796-inputs!$C$5)*inputs!$B$5)</f>
        <v>24417</v>
      </c>
      <c r="F1796" s="19">
        <f>MAX(0,inputs!$B$13*(MIN(calculations!A1796,inputs!$C$14)-inputs!$C$13))+MAX(0,inputs!$B$14*(calculations!A1796-inputs!$C$14))</f>
        <v>7577.85</v>
      </c>
      <c r="G1796" s="22">
        <f>MAX(MIN((calculations!A1796-inputs!$B$21)/10000,100%),0) * inputs!$B$18</f>
        <v>2636.4</v>
      </c>
      <c r="H1796" s="22">
        <f>IF(AND(inputs!$B$35="YES", calculations!A1796&gt;=inputs!$B$36,calculations!A1796&lt;inputs!$B$37),inputs!$B$38*MIN(2,inputs!$B$17),0)</f>
        <v>0</v>
      </c>
      <c r="I1796" s="25">
        <f>MIN(inputs!$B$32,A1796)</f>
        <v>20000</v>
      </c>
      <c r="J1796" s="25">
        <f>inputs!$B$29*(1+inputs!$B$33)-MAX(0,inputs!$B$31*(I1796-inputs!$B$30))</f>
        <v>46486.999999999993</v>
      </c>
      <c r="K1796" s="26">
        <f t="shared" si="364"/>
        <v>20000</v>
      </c>
      <c r="L1796" s="25">
        <f>MAX(0,J1796*(1+inputs!$B$33)-MAX(0,inputs!$B$31*(K1796-inputs!$B$30)))</f>
        <v>47184.304999999986</v>
      </c>
      <c r="M1796" s="26">
        <f t="shared" si="365"/>
        <v>37711.111111111109</v>
      </c>
      <c r="N1796" s="25">
        <f>MAX(0,L1796*(1+inputs!$B$33)-MAX(0,inputs!$B$31*(M1796-inputs!$B$30)))</f>
        <v>46314.629574999977</v>
      </c>
      <c r="O1796" s="26">
        <f t="shared" si="366"/>
        <v>55422.222222222219</v>
      </c>
      <c r="P1796" s="25">
        <f>MAX(0,N1796*(1+inputs!$B$33)-MAX(0,inputs!$B$31*(O1796-inputs!$B$30)))</f>
        <v>43837.909018624967</v>
      </c>
      <c r="Q1796" s="26">
        <f t="shared" si="367"/>
        <v>73133.333333333343</v>
      </c>
      <c r="R1796" s="25">
        <f>MAX(0,P1796*(1+inputs!$B$33)-MAX(0,inputs!$B$31*(Q1796-inputs!$B$30)))</f>
        <v>39730.037653904335</v>
      </c>
      <c r="S1796" s="26">
        <f t="shared" si="368"/>
        <v>90844.444444444438</v>
      </c>
      <c r="T1796" s="25">
        <f>MAX(0,R1796*(1+inputs!$B$33)-MAX(0,inputs!$B$31*(S1796-inputs!$B$30)))</f>
        <v>33966.548218712895</v>
      </c>
      <c r="U1796" s="26">
        <f t="shared" si="369"/>
        <v>108555.55555555556</v>
      </c>
      <c r="V1796" s="25">
        <f>MAX(0,T1796*(1+inputs!$B$33)-MAX(0,inputs!$B$31*(U1796-inputs!$B$30)))</f>
        <v>26522.606441993579</v>
      </c>
      <c r="W1796" s="26">
        <f t="shared" si="370"/>
        <v>126266.66666666667</v>
      </c>
      <c r="X1796" s="25">
        <f>MAX(0,V1796*(1+inputs!$B$33)-MAX(0,inputs!$B$31*(W1796-inputs!$B$30)))</f>
        <v>17373.005538623482</v>
      </c>
      <c r="Y1796" s="26">
        <f t="shared" si="371"/>
        <v>143977.77777777778</v>
      </c>
      <c r="Z1796" s="25">
        <f>MAX(0,X1796*(1+inputs!$B$33)-MAX(0,inputs!$B$31*(Y1796-inputs!$B$30)))</f>
        <v>6492.1606217028329</v>
      </c>
      <c r="AA1796" s="25">
        <f>MAX(0,Y1796*(1+inputs!$B$33)-MAX(0,inputs!$B$31*(Z1796-inputs!$B$30)))</f>
        <v>146137.44444444444</v>
      </c>
      <c r="AB1796" s="26">
        <f t="shared" si="372"/>
        <v>179400</v>
      </c>
      <c r="AC1796" s="25">
        <f>MAX(0,AA1796*(1+inputs!$B$33)-MAX(0,inputs!$B$31*(AB1796-inputs!$B$30)))</f>
        <v>134000.06611111108</v>
      </c>
      <c r="AD1796" s="26">
        <f>IF(inputs!$B$27="YES",MAX(0,inputs!$B$31*(AB1796-inputs!$B$30)),0)</f>
        <v>0</v>
      </c>
      <c r="AE1796" s="3">
        <f t="shared" si="373"/>
        <v>77147.05</v>
      </c>
      <c r="AF1796" s="1">
        <f t="shared" si="376"/>
        <v>0.47</v>
      </c>
      <c r="AG1796" s="8">
        <f t="shared" si="374"/>
        <v>102252.95</v>
      </c>
    </row>
    <row r="1797" spans="1:33" x14ac:dyDescent="0.2">
      <c r="A1797" s="11">
        <f t="shared" si="375"/>
        <v>179500</v>
      </c>
      <c r="B1797" s="15">
        <f>inputs!$C$3-MAX(0,MIN((calculations!A1797-inputs!$B$8)*0.5,inputs!$C$3))+IF(AND(inputs!$B$23="YES",A1797&lt;=inputs!$B$25),inputs!$B$24,0)</f>
        <v>0</v>
      </c>
      <c r="C1797" s="15">
        <f>MAX(0,MIN(A1797-B1797,inputs!$C$4)*inputs!$B$3)</f>
        <v>7540.2000000000007</v>
      </c>
      <c r="D1797" s="16">
        <f>MAX(0,(MIN(A1797,inputs!$C$5)-(inputs!$C$4+B1797))*inputs!$B$4)</f>
        <v>34975.599999999999</v>
      </c>
      <c r="E1797" s="16">
        <f>MAX(0, (calculations!A1797-inputs!$C$5)*inputs!$B$5)</f>
        <v>24462</v>
      </c>
      <c r="F1797" s="19">
        <f>MAX(0,inputs!$B$13*(MIN(calculations!A1797,inputs!$C$14)-inputs!$C$13))+MAX(0,inputs!$B$14*(calculations!A1797-inputs!$C$14))</f>
        <v>7579.85</v>
      </c>
      <c r="G1797" s="22">
        <f>MAX(MIN((calculations!A1797-inputs!$B$21)/10000,100%),0) * inputs!$B$18</f>
        <v>2636.4</v>
      </c>
      <c r="H1797" s="22">
        <f>IF(AND(inputs!$B$35="YES", calculations!A1797&gt;=inputs!$B$36,calculations!A1797&lt;inputs!$B$37),inputs!$B$38*MIN(2,inputs!$B$17),0)</f>
        <v>0</v>
      </c>
      <c r="I1797" s="25">
        <f>MIN(inputs!$B$32,A1797)</f>
        <v>20000</v>
      </c>
      <c r="J1797" s="25">
        <f>inputs!$B$29*(1+inputs!$B$33)-MAX(0,inputs!$B$31*(I1797-inputs!$B$30))</f>
        <v>46486.999999999993</v>
      </c>
      <c r="K1797" s="26">
        <f t="shared" si="364"/>
        <v>20000</v>
      </c>
      <c r="L1797" s="25">
        <f>MAX(0,J1797*(1+inputs!$B$33)-MAX(0,inputs!$B$31*(K1797-inputs!$B$30)))</f>
        <v>47184.304999999986</v>
      </c>
      <c r="M1797" s="26">
        <f t="shared" si="365"/>
        <v>37722.222222222219</v>
      </c>
      <c r="N1797" s="25">
        <f>MAX(0,L1797*(1+inputs!$B$33)-MAX(0,inputs!$B$31*(M1797-inputs!$B$30)))</f>
        <v>46313.629574999977</v>
      </c>
      <c r="O1797" s="26">
        <f t="shared" si="366"/>
        <v>55444.444444444445</v>
      </c>
      <c r="P1797" s="25">
        <f>MAX(0,N1797*(1+inputs!$B$33)-MAX(0,inputs!$B$31*(O1797-inputs!$B$30)))</f>
        <v>43834.894018624967</v>
      </c>
      <c r="Q1797" s="26">
        <f t="shared" si="367"/>
        <v>73166.666666666657</v>
      </c>
      <c r="R1797" s="25">
        <f>MAX(0,P1797*(1+inputs!$B$33)-MAX(0,inputs!$B$31*(Q1797-inputs!$B$30)))</f>
        <v>39723.977428904342</v>
      </c>
      <c r="S1797" s="26">
        <f t="shared" si="368"/>
        <v>90888.888888888891</v>
      </c>
      <c r="T1797" s="25">
        <f>MAX(0,R1797*(1+inputs!$B$33)-MAX(0,inputs!$B$31*(S1797-inputs!$B$30)))</f>
        <v>33956.397090337901</v>
      </c>
      <c r="U1797" s="26">
        <f t="shared" si="369"/>
        <v>108611.11111111111</v>
      </c>
      <c r="V1797" s="25">
        <f>MAX(0,T1797*(1+inputs!$B$33)-MAX(0,inputs!$B$31*(U1797-inputs!$B$30)))</f>
        <v>26507.303046692967</v>
      </c>
      <c r="W1797" s="26">
        <f t="shared" si="370"/>
        <v>126333.33333333333</v>
      </c>
      <c r="X1797" s="25">
        <f>MAX(0,V1797*(1+inputs!$B$33)-MAX(0,inputs!$B$31*(W1797-inputs!$B$30)))</f>
        <v>17351.472592393358</v>
      </c>
      <c r="Y1797" s="26">
        <f t="shared" si="371"/>
        <v>144055.55555555556</v>
      </c>
      <c r="Z1797" s="25">
        <f>MAX(0,X1797*(1+inputs!$B$33)-MAX(0,inputs!$B$31*(Y1797-inputs!$B$30)))</f>
        <v>6463.3046812792581</v>
      </c>
      <c r="AA1797" s="25">
        <f>MAX(0,Y1797*(1+inputs!$B$33)-MAX(0,inputs!$B$31*(Z1797-inputs!$B$30)))</f>
        <v>146216.38888888888</v>
      </c>
      <c r="AB1797" s="26">
        <f t="shared" si="372"/>
        <v>179500</v>
      </c>
      <c r="AC1797" s="25">
        <f>MAX(0,AA1797*(1+inputs!$B$33)-MAX(0,inputs!$B$31*(AB1797-inputs!$B$30)))</f>
        <v>134071.19472222219</v>
      </c>
      <c r="AD1797" s="26">
        <f>IF(inputs!$B$27="YES",MAX(0,inputs!$B$31*(AB1797-inputs!$B$30)),0)</f>
        <v>0</v>
      </c>
      <c r="AE1797" s="3">
        <f t="shared" si="373"/>
        <v>77194.05</v>
      </c>
      <c r="AF1797" s="1">
        <f t="shared" si="376"/>
        <v>0.47</v>
      </c>
      <c r="AG1797" s="8">
        <f t="shared" si="374"/>
        <v>102305.95</v>
      </c>
    </row>
    <row r="1798" spans="1:33" x14ac:dyDescent="0.2">
      <c r="A1798" s="11">
        <f t="shared" si="375"/>
        <v>179600</v>
      </c>
      <c r="B1798" s="15">
        <f>inputs!$C$3-MAX(0,MIN((calculations!A1798-inputs!$B$8)*0.5,inputs!$C$3))+IF(AND(inputs!$B$23="YES",A1798&lt;=inputs!$B$25),inputs!$B$24,0)</f>
        <v>0</v>
      </c>
      <c r="C1798" s="15">
        <f>MAX(0,MIN(A1798-B1798,inputs!$C$4)*inputs!$B$3)</f>
        <v>7540.2000000000007</v>
      </c>
      <c r="D1798" s="16">
        <f>MAX(0,(MIN(A1798,inputs!$C$5)-(inputs!$C$4+B1798))*inputs!$B$4)</f>
        <v>34975.599999999999</v>
      </c>
      <c r="E1798" s="16">
        <f>MAX(0, (calculations!A1798-inputs!$C$5)*inputs!$B$5)</f>
        <v>24507</v>
      </c>
      <c r="F1798" s="19">
        <f>MAX(0,inputs!$B$13*(MIN(calculations!A1798,inputs!$C$14)-inputs!$C$13))+MAX(0,inputs!$B$14*(calculations!A1798-inputs!$C$14))</f>
        <v>7581.85</v>
      </c>
      <c r="G1798" s="22">
        <f>MAX(MIN((calculations!A1798-inputs!$B$21)/10000,100%),0) * inputs!$B$18</f>
        <v>2636.4</v>
      </c>
      <c r="H1798" s="22">
        <f>IF(AND(inputs!$B$35="YES", calculations!A1798&gt;=inputs!$B$36,calculations!A1798&lt;inputs!$B$37),inputs!$B$38*MIN(2,inputs!$B$17),0)</f>
        <v>0</v>
      </c>
      <c r="I1798" s="25">
        <f>MIN(inputs!$B$32,A1798)</f>
        <v>20000</v>
      </c>
      <c r="J1798" s="25">
        <f>inputs!$B$29*(1+inputs!$B$33)-MAX(0,inputs!$B$31*(I1798-inputs!$B$30))</f>
        <v>46486.999999999993</v>
      </c>
      <c r="K1798" s="26">
        <f t="shared" si="364"/>
        <v>20000</v>
      </c>
      <c r="L1798" s="25">
        <f>MAX(0,J1798*(1+inputs!$B$33)-MAX(0,inputs!$B$31*(K1798-inputs!$B$30)))</f>
        <v>47184.304999999986</v>
      </c>
      <c r="M1798" s="26">
        <f t="shared" si="365"/>
        <v>37733.333333333328</v>
      </c>
      <c r="N1798" s="25">
        <f>MAX(0,L1798*(1+inputs!$B$33)-MAX(0,inputs!$B$31*(M1798-inputs!$B$30)))</f>
        <v>46312.629574999977</v>
      </c>
      <c r="O1798" s="26">
        <f t="shared" si="366"/>
        <v>55466.666666666664</v>
      </c>
      <c r="P1798" s="25">
        <f>MAX(0,N1798*(1+inputs!$B$33)-MAX(0,inputs!$B$31*(O1798-inputs!$B$30)))</f>
        <v>43831.879018624968</v>
      </c>
      <c r="Q1798" s="26">
        <f t="shared" si="367"/>
        <v>73200</v>
      </c>
      <c r="R1798" s="25">
        <f>MAX(0,P1798*(1+inputs!$B$33)-MAX(0,inputs!$B$31*(Q1798-inputs!$B$30)))</f>
        <v>39717.917203904333</v>
      </c>
      <c r="S1798" s="26">
        <f t="shared" si="368"/>
        <v>90933.333333333328</v>
      </c>
      <c r="T1798" s="25">
        <f>MAX(0,R1798*(1+inputs!$B$33)-MAX(0,inputs!$B$31*(S1798-inputs!$B$30)))</f>
        <v>33946.245961962893</v>
      </c>
      <c r="U1798" s="26">
        <f t="shared" si="369"/>
        <v>108666.66666666667</v>
      </c>
      <c r="V1798" s="25">
        <f>MAX(0,T1798*(1+inputs!$B$33)-MAX(0,inputs!$B$31*(U1798-inputs!$B$30)))</f>
        <v>26491.999651392332</v>
      </c>
      <c r="W1798" s="26">
        <f t="shared" si="370"/>
        <v>126400</v>
      </c>
      <c r="X1798" s="25">
        <f>MAX(0,V1798*(1+inputs!$B$33)-MAX(0,inputs!$B$31*(W1798-inputs!$B$30)))</f>
        <v>17329.939646163213</v>
      </c>
      <c r="Y1798" s="26">
        <f t="shared" si="371"/>
        <v>144133.33333333331</v>
      </c>
      <c r="Z1798" s="25">
        <f>MAX(0,X1798*(1+inputs!$B$33)-MAX(0,inputs!$B$31*(Y1798-inputs!$B$30)))</f>
        <v>6434.4487408556597</v>
      </c>
      <c r="AA1798" s="25">
        <f>MAX(0,Y1798*(1+inputs!$B$33)-MAX(0,inputs!$B$31*(Z1798-inputs!$B$30)))</f>
        <v>146295.33333333331</v>
      </c>
      <c r="AB1798" s="26">
        <f t="shared" si="372"/>
        <v>179600</v>
      </c>
      <c r="AC1798" s="25">
        <f>MAX(0,AA1798*(1+inputs!$B$33)-MAX(0,inputs!$B$31*(AB1798-inputs!$B$30)))</f>
        <v>134142.3233333333</v>
      </c>
      <c r="AD1798" s="26">
        <f>IF(inputs!$B$27="YES",MAX(0,inputs!$B$31*(AB1798-inputs!$B$30)),0)</f>
        <v>0</v>
      </c>
      <c r="AE1798" s="3">
        <f t="shared" si="373"/>
        <v>77241.05</v>
      </c>
      <c r="AF1798" s="1">
        <f t="shared" si="376"/>
        <v>0.47</v>
      </c>
      <c r="AG1798" s="8">
        <f t="shared" si="374"/>
        <v>102358.95</v>
      </c>
    </row>
    <row r="1799" spans="1:33" x14ac:dyDescent="0.2">
      <c r="A1799" s="11">
        <f t="shared" si="375"/>
        <v>179700</v>
      </c>
      <c r="B1799" s="15">
        <f>inputs!$C$3-MAX(0,MIN((calculations!A1799-inputs!$B$8)*0.5,inputs!$C$3))+IF(AND(inputs!$B$23="YES",A1799&lt;=inputs!$B$25),inputs!$B$24,0)</f>
        <v>0</v>
      </c>
      <c r="C1799" s="15">
        <f>MAX(0,MIN(A1799-B1799,inputs!$C$4)*inputs!$B$3)</f>
        <v>7540.2000000000007</v>
      </c>
      <c r="D1799" s="16">
        <f>MAX(0,(MIN(A1799,inputs!$C$5)-(inputs!$C$4+B1799))*inputs!$B$4)</f>
        <v>34975.599999999999</v>
      </c>
      <c r="E1799" s="16">
        <f>MAX(0, (calculations!A1799-inputs!$C$5)*inputs!$B$5)</f>
        <v>24552</v>
      </c>
      <c r="F1799" s="19">
        <f>MAX(0,inputs!$B$13*(MIN(calculations!A1799,inputs!$C$14)-inputs!$C$13))+MAX(0,inputs!$B$14*(calculations!A1799-inputs!$C$14))</f>
        <v>7583.85</v>
      </c>
      <c r="G1799" s="22">
        <f>MAX(MIN((calculations!A1799-inputs!$B$21)/10000,100%),0) * inputs!$B$18</f>
        <v>2636.4</v>
      </c>
      <c r="H1799" s="22">
        <f>IF(AND(inputs!$B$35="YES", calculations!A1799&gt;=inputs!$B$36,calculations!A1799&lt;inputs!$B$37),inputs!$B$38*MIN(2,inputs!$B$17),0)</f>
        <v>0</v>
      </c>
      <c r="I1799" s="25">
        <f>MIN(inputs!$B$32,A1799)</f>
        <v>20000</v>
      </c>
      <c r="J1799" s="25">
        <f>inputs!$B$29*(1+inputs!$B$33)-MAX(0,inputs!$B$31*(I1799-inputs!$B$30))</f>
        <v>46486.999999999993</v>
      </c>
      <c r="K1799" s="26">
        <f t="shared" si="364"/>
        <v>20000</v>
      </c>
      <c r="L1799" s="25">
        <f>MAX(0,J1799*(1+inputs!$B$33)-MAX(0,inputs!$B$31*(K1799-inputs!$B$30)))</f>
        <v>47184.304999999986</v>
      </c>
      <c r="M1799" s="26">
        <f t="shared" si="365"/>
        <v>37744.444444444445</v>
      </c>
      <c r="N1799" s="25">
        <f>MAX(0,L1799*(1+inputs!$B$33)-MAX(0,inputs!$B$31*(M1799-inputs!$B$30)))</f>
        <v>46311.629574999977</v>
      </c>
      <c r="O1799" s="26">
        <f t="shared" si="366"/>
        <v>55488.888888888891</v>
      </c>
      <c r="P1799" s="25">
        <f>MAX(0,N1799*(1+inputs!$B$33)-MAX(0,inputs!$B$31*(O1799-inputs!$B$30)))</f>
        <v>43828.864018624969</v>
      </c>
      <c r="Q1799" s="26">
        <f t="shared" si="367"/>
        <v>73233.333333333343</v>
      </c>
      <c r="R1799" s="25">
        <f>MAX(0,P1799*(1+inputs!$B$33)-MAX(0,inputs!$B$31*(Q1799-inputs!$B$30)))</f>
        <v>39711.856978904339</v>
      </c>
      <c r="S1799" s="26">
        <f t="shared" si="368"/>
        <v>90977.777777777781</v>
      </c>
      <c r="T1799" s="25">
        <f>MAX(0,R1799*(1+inputs!$B$33)-MAX(0,inputs!$B$31*(S1799-inputs!$B$30)))</f>
        <v>33936.0948335879</v>
      </c>
      <c r="U1799" s="26">
        <f t="shared" si="369"/>
        <v>108722.22222222222</v>
      </c>
      <c r="V1799" s="25">
        <f>MAX(0,T1799*(1+inputs!$B$33)-MAX(0,inputs!$B$31*(U1799-inputs!$B$30)))</f>
        <v>26476.69625609172</v>
      </c>
      <c r="W1799" s="26">
        <f t="shared" si="370"/>
        <v>126466.66666666667</v>
      </c>
      <c r="X1799" s="25">
        <f>MAX(0,V1799*(1+inputs!$B$33)-MAX(0,inputs!$B$31*(W1799-inputs!$B$30)))</f>
        <v>17308.40669993309</v>
      </c>
      <c r="Y1799" s="26">
        <f t="shared" si="371"/>
        <v>144211.11111111112</v>
      </c>
      <c r="Z1799" s="25">
        <f>MAX(0,X1799*(1+inputs!$B$33)-MAX(0,inputs!$B$31*(Y1799-inputs!$B$30)))</f>
        <v>6405.5928004320831</v>
      </c>
      <c r="AA1799" s="25">
        <f>MAX(0,Y1799*(1+inputs!$B$33)-MAX(0,inputs!$B$31*(Z1799-inputs!$B$30)))</f>
        <v>146374.27777777778</v>
      </c>
      <c r="AB1799" s="26">
        <f t="shared" si="372"/>
        <v>179700</v>
      </c>
      <c r="AC1799" s="25">
        <f>MAX(0,AA1799*(1+inputs!$B$33)-MAX(0,inputs!$B$31*(AB1799-inputs!$B$30)))</f>
        <v>134213.45194444444</v>
      </c>
      <c r="AD1799" s="26">
        <f>IF(inputs!$B$27="YES",MAX(0,inputs!$B$31*(AB1799-inputs!$B$30)),0)</f>
        <v>0</v>
      </c>
      <c r="AE1799" s="3">
        <f t="shared" si="373"/>
        <v>77288.05</v>
      </c>
      <c r="AF1799" s="1">
        <f t="shared" si="376"/>
        <v>0.47</v>
      </c>
      <c r="AG1799" s="8">
        <f t="shared" si="374"/>
        <v>102411.95</v>
      </c>
    </row>
    <row r="1800" spans="1:33" x14ac:dyDescent="0.2">
      <c r="A1800" s="11">
        <f t="shared" si="375"/>
        <v>179800</v>
      </c>
      <c r="B1800" s="15">
        <f>inputs!$C$3-MAX(0,MIN((calculations!A1800-inputs!$B$8)*0.5,inputs!$C$3))+IF(AND(inputs!$B$23="YES",A1800&lt;=inputs!$B$25),inputs!$B$24,0)</f>
        <v>0</v>
      </c>
      <c r="C1800" s="15">
        <f>MAX(0,MIN(A1800-B1800,inputs!$C$4)*inputs!$B$3)</f>
        <v>7540.2000000000007</v>
      </c>
      <c r="D1800" s="16">
        <f>MAX(0,(MIN(A1800,inputs!$C$5)-(inputs!$C$4+B1800))*inputs!$B$4)</f>
        <v>34975.599999999999</v>
      </c>
      <c r="E1800" s="16">
        <f>MAX(0, (calculations!A1800-inputs!$C$5)*inputs!$B$5)</f>
        <v>24597</v>
      </c>
      <c r="F1800" s="19">
        <f>MAX(0,inputs!$B$13*(MIN(calculations!A1800,inputs!$C$14)-inputs!$C$13))+MAX(0,inputs!$B$14*(calculations!A1800-inputs!$C$14))</f>
        <v>7585.85</v>
      </c>
      <c r="G1800" s="22">
        <f>MAX(MIN((calculations!A1800-inputs!$B$21)/10000,100%),0) * inputs!$B$18</f>
        <v>2636.4</v>
      </c>
      <c r="H1800" s="22">
        <f>IF(AND(inputs!$B$35="YES", calculations!A1800&gt;=inputs!$B$36,calculations!A1800&lt;inputs!$B$37),inputs!$B$38*MIN(2,inputs!$B$17),0)</f>
        <v>0</v>
      </c>
      <c r="I1800" s="25">
        <f>MIN(inputs!$B$32,A1800)</f>
        <v>20000</v>
      </c>
      <c r="J1800" s="25">
        <f>inputs!$B$29*(1+inputs!$B$33)-MAX(0,inputs!$B$31*(I1800-inputs!$B$30))</f>
        <v>46486.999999999993</v>
      </c>
      <c r="K1800" s="26">
        <f t="shared" si="364"/>
        <v>20000</v>
      </c>
      <c r="L1800" s="25">
        <f>MAX(0,J1800*(1+inputs!$B$33)-MAX(0,inputs!$B$31*(K1800-inputs!$B$30)))</f>
        <v>47184.304999999986</v>
      </c>
      <c r="M1800" s="26">
        <f t="shared" si="365"/>
        <v>37755.555555555555</v>
      </c>
      <c r="N1800" s="25">
        <f>MAX(0,L1800*(1+inputs!$B$33)-MAX(0,inputs!$B$31*(M1800-inputs!$B$30)))</f>
        <v>46310.629574999977</v>
      </c>
      <c r="O1800" s="26">
        <f t="shared" si="366"/>
        <v>55511.111111111109</v>
      </c>
      <c r="P1800" s="25">
        <f>MAX(0,N1800*(1+inputs!$B$33)-MAX(0,inputs!$B$31*(O1800-inputs!$B$30)))</f>
        <v>43825.849018624969</v>
      </c>
      <c r="Q1800" s="26">
        <f t="shared" si="367"/>
        <v>73266.666666666657</v>
      </c>
      <c r="R1800" s="25">
        <f>MAX(0,P1800*(1+inputs!$B$33)-MAX(0,inputs!$B$31*(Q1800-inputs!$B$30)))</f>
        <v>39705.796753904346</v>
      </c>
      <c r="S1800" s="26">
        <f t="shared" si="368"/>
        <v>91022.222222222219</v>
      </c>
      <c r="T1800" s="25">
        <f>MAX(0,R1800*(1+inputs!$B$33)-MAX(0,inputs!$B$31*(S1800-inputs!$B$30)))</f>
        <v>33925.943705212907</v>
      </c>
      <c r="U1800" s="26">
        <f t="shared" si="369"/>
        <v>108777.77777777778</v>
      </c>
      <c r="V1800" s="25">
        <f>MAX(0,T1800*(1+inputs!$B$33)-MAX(0,inputs!$B$31*(U1800-inputs!$B$30)))</f>
        <v>26461.392860791097</v>
      </c>
      <c r="W1800" s="26">
        <f t="shared" si="370"/>
        <v>126533.33333333333</v>
      </c>
      <c r="X1800" s="25">
        <f>MAX(0,V1800*(1+inputs!$B$33)-MAX(0,inputs!$B$31*(W1800-inputs!$B$30)))</f>
        <v>17286.873753702963</v>
      </c>
      <c r="Y1800" s="26">
        <f t="shared" si="371"/>
        <v>144288.88888888888</v>
      </c>
      <c r="Z1800" s="25">
        <f>MAX(0,X1800*(1+inputs!$B$33)-MAX(0,inputs!$B$31*(Y1800-inputs!$B$30)))</f>
        <v>6376.7368600085065</v>
      </c>
      <c r="AA1800" s="25">
        <f>MAX(0,Y1800*(1+inputs!$B$33)-MAX(0,inputs!$B$31*(Z1800-inputs!$B$30)))</f>
        <v>146453.22222222219</v>
      </c>
      <c r="AB1800" s="26">
        <f t="shared" si="372"/>
        <v>179800</v>
      </c>
      <c r="AC1800" s="25">
        <f>MAX(0,AA1800*(1+inputs!$B$33)-MAX(0,inputs!$B$31*(AB1800-inputs!$B$30)))</f>
        <v>134284.5805555555</v>
      </c>
      <c r="AD1800" s="26">
        <f>IF(inputs!$B$27="YES",MAX(0,inputs!$B$31*(AB1800-inputs!$B$30)),0)</f>
        <v>0</v>
      </c>
      <c r="AE1800" s="3">
        <f t="shared" si="373"/>
        <v>77335.05</v>
      </c>
      <c r="AF1800" s="1">
        <f t="shared" si="376"/>
        <v>0.47</v>
      </c>
      <c r="AG1800" s="8">
        <f t="shared" si="374"/>
        <v>102464.95</v>
      </c>
    </row>
    <row r="1801" spans="1:33" x14ac:dyDescent="0.2">
      <c r="A1801" s="11">
        <f t="shared" si="375"/>
        <v>179900</v>
      </c>
      <c r="B1801" s="15">
        <f>inputs!$C$3-MAX(0,MIN((calculations!A1801-inputs!$B$8)*0.5,inputs!$C$3))+IF(AND(inputs!$B$23="YES",A1801&lt;=inputs!$B$25),inputs!$B$24,0)</f>
        <v>0</v>
      </c>
      <c r="C1801" s="15">
        <f>MAX(0,MIN(A1801-B1801,inputs!$C$4)*inputs!$B$3)</f>
        <v>7540.2000000000007</v>
      </c>
      <c r="D1801" s="16">
        <f>MAX(0,(MIN(A1801,inputs!$C$5)-(inputs!$C$4+B1801))*inputs!$B$4)</f>
        <v>34975.599999999999</v>
      </c>
      <c r="E1801" s="16">
        <f>MAX(0, (calculations!A1801-inputs!$C$5)*inputs!$B$5)</f>
        <v>24642</v>
      </c>
      <c r="F1801" s="19">
        <f>MAX(0,inputs!$B$13*(MIN(calculations!A1801,inputs!$C$14)-inputs!$C$13))+MAX(0,inputs!$B$14*(calculations!A1801-inputs!$C$14))</f>
        <v>7587.85</v>
      </c>
      <c r="G1801" s="22">
        <f>MAX(MIN((calculations!A1801-inputs!$B$21)/10000,100%),0) * inputs!$B$18</f>
        <v>2636.4</v>
      </c>
      <c r="H1801" s="22">
        <f>IF(AND(inputs!$B$35="YES", calculations!A1801&gt;=inputs!$B$36,calculations!A1801&lt;inputs!$B$37),inputs!$B$38*MIN(2,inputs!$B$17),0)</f>
        <v>0</v>
      </c>
      <c r="I1801" s="25">
        <f>MIN(inputs!$B$32,A1801)</f>
        <v>20000</v>
      </c>
      <c r="J1801" s="25">
        <f>inputs!$B$29*(1+inputs!$B$33)-MAX(0,inputs!$B$31*(I1801-inputs!$B$30))</f>
        <v>46486.999999999993</v>
      </c>
      <c r="K1801" s="26">
        <f t="shared" si="364"/>
        <v>20000</v>
      </c>
      <c r="L1801" s="25">
        <f>MAX(0,J1801*(1+inputs!$B$33)-MAX(0,inputs!$B$31*(K1801-inputs!$B$30)))</f>
        <v>47184.304999999986</v>
      </c>
      <c r="M1801" s="26">
        <f t="shared" si="365"/>
        <v>37766.666666666672</v>
      </c>
      <c r="N1801" s="25">
        <f>MAX(0,L1801*(1+inputs!$B$33)-MAX(0,inputs!$B$31*(M1801-inputs!$B$30)))</f>
        <v>46309.629574999977</v>
      </c>
      <c r="O1801" s="26">
        <f t="shared" si="366"/>
        <v>55533.333333333336</v>
      </c>
      <c r="P1801" s="25">
        <f>MAX(0,N1801*(1+inputs!$B$33)-MAX(0,inputs!$B$31*(O1801-inputs!$B$30)))</f>
        <v>43822.83401862497</v>
      </c>
      <c r="Q1801" s="26">
        <f t="shared" si="367"/>
        <v>73300</v>
      </c>
      <c r="R1801" s="25">
        <f>MAX(0,P1801*(1+inputs!$B$33)-MAX(0,inputs!$B$31*(Q1801-inputs!$B$30)))</f>
        <v>39699.736528904337</v>
      </c>
      <c r="S1801" s="26">
        <f t="shared" si="368"/>
        <v>91066.666666666672</v>
      </c>
      <c r="T1801" s="25">
        <f>MAX(0,R1801*(1+inputs!$B$33)-MAX(0,inputs!$B$31*(S1801-inputs!$B$30)))</f>
        <v>33915.792576837899</v>
      </c>
      <c r="U1801" s="26">
        <f t="shared" si="369"/>
        <v>108833.33333333333</v>
      </c>
      <c r="V1801" s="25">
        <f>MAX(0,T1801*(1+inputs!$B$33)-MAX(0,inputs!$B$31*(U1801-inputs!$B$30)))</f>
        <v>26446.089465490466</v>
      </c>
      <c r="W1801" s="26">
        <f t="shared" si="370"/>
        <v>126600</v>
      </c>
      <c r="X1801" s="25">
        <f>MAX(0,V1801*(1+inputs!$B$33)-MAX(0,inputs!$B$31*(W1801-inputs!$B$30)))</f>
        <v>17265.340807472821</v>
      </c>
      <c r="Y1801" s="26">
        <f t="shared" si="371"/>
        <v>144366.66666666669</v>
      </c>
      <c r="Z1801" s="25">
        <f>MAX(0,X1801*(1+inputs!$B$33)-MAX(0,inputs!$B$31*(Y1801-inputs!$B$30)))</f>
        <v>6347.8809195849117</v>
      </c>
      <c r="AA1801" s="25">
        <f>MAX(0,Y1801*(1+inputs!$B$33)-MAX(0,inputs!$B$31*(Z1801-inputs!$B$30)))</f>
        <v>146532.16666666669</v>
      </c>
      <c r="AB1801" s="26">
        <f t="shared" si="372"/>
        <v>179900</v>
      </c>
      <c r="AC1801" s="25">
        <f>MAX(0,AA1801*(1+inputs!$B$33)-MAX(0,inputs!$B$31*(AB1801-inputs!$B$30)))</f>
        <v>134355.70916666667</v>
      </c>
      <c r="AD1801" s="26">
        <f>IF(inputs!$B$27="YES",MAX(0,inputs!$B$31*(AB1801-inputs!$B$30)),0)</f>
        <v>0</v>
      </c>
      <c r="AE1801" s="3">
        <f t="shared" si="373"/>
        <v>77382.05</v>
      </c>
      <c r="AF1801" s="1">
        <f t="shared" si="376"/>
        <v>0.47</v>
      </c>
      <c r="AG1801" s="8">
        <f t="shared" si="374"/>
        <v>102517.95</v>
      </c>
    </row>
    <row r="1802" spans="1:33" x14ac:dyDescent="0.2">
      <c r="A1802" s="11">
        <f t="shared" si="375"/>
        <v>180000</v>
      </c>
      <c r="B1802" s="15">
        <f>inputs!$C$3-MAX(0,MIN((calculations!A1802-inputs!$B$8)*0.5,inputs!$C$3))+IF(AND(inputs!$B$23="YES",A1802&lt;=inputs!$B$25),inputs!$B$24,0)</f>
        <v>0</v>
      </c>
      <c r="C1802" s="15">
        <f>MAX(0,MIN(A1802-B1802,inputs!$C$4)*inputs!$B$3)</f>
        <v>7540.2000000000007</v>
      </c>
      <c r="D1802" s="16">
        <f>MAX(0,(MIN(A1802,inputs!$C$5)-(inputs!$C$4+B1802))*inputs!$B$4)</f>
        <v>34975.599999999999</v>
      </c>
      <c r="E1802" s="16">
        <f>MAX(0, (calculations!A1802-inputs!$C$5)*inputs!$B$5)</f>
        <v>24687</v>
      </c>
      <c r="F1802" s="19">
        <f>MAX(0,inputs!$B$13*(MIN(calculations!A1802,inputs!$C$14)-inputs!$C$13))+MAX(0,inputs!$B$14*(calculations!A1802-inputs!$C$14))</f>
        <v>7589.85</v>
      </c>
      <c r="G1802" s="22">
        <f>MAX(MIN((calculations!A1802-inputs!$B$21)/10000,100%),0) * inputs!$B$18</f>
        <v>2636.4</v>
      </c>
      <c r="H1802" s="22">
        <f>IF(AND(inputs!$B$35="YES", calculations!A1802&gt;=inputs!$B$36,calculations!A1802&lt;inputs!$B$37),inputs!$B$38*MIN(2,inputs!$B$17),0)</f>
        <v>0</v>
      </c>
      <c r="I1802" s="25">
        <f>MIN(inputs!$B$32,A1802)</f>
        <v>20000</v>
      </c>
      <c r="J1802" s="25">
        <f>inputs!$B$29*(1+inputs!$B$33)-MAX(0,inputs!$B$31*(I1802-inputs!$B$30))</f>
        <v>46486.999999999993</v>
      </c>
      <c r="K1802" s="26">
        <f t="shared" si="364"/>
        <v>20000</v>
      </c>
      <c r="L1802" s="25">
        <f>MAX(0,J1802*(1+inputs!$B$33)-MAX(0,inputs!$B$31*(K1802-inputs!$B$30)))</f>
        <v>47184.304999999986</v>
      </c>
      <c r="M1802" s="26">
        <f t="shared" si="365"/>
        <v>37777.777777777781</v>
      </c>
      <c r="N1802" s="25">
        <f>MAX(0,L1802*(1+inputs!$B$33)-MAX(0,inputs!$B$31*(M1802-inputs!$B$30)))</f>
        <v>46308.629574999977</v>
      </c>
      <c r="O1802" s="26">
        <f t="shared" si="366"/>
        <v>55555.555555555555</v>
      </c>
      <c r="P1802" s="25">
        <f>MAX(0,N1802*(1+inputs!$B$33)-MAX(0,inputs!$B$31*(O1802-inputs!$B$30)))</f>
        <v>43819.81901862497</v>
      </c>
      <c r="Q1802" s="26">
        <f t="shared" si="367"/>
        <v>73333.333333333343</v>
      </c>
      <c r="R1802" s="25">
        <f>MAX(0,P1802*(1+inputs!$B$33)-MAX(0,inputs!$B$31*(Q1802-inputs!$B$30)))</f>
        <v>39693.676303904336</v>
      </c>
      <c r="S1802" s="26">
        <f t="shared" si="368"/>
        <v>91111.111111111109</v>
      </c>
      <c r="T1802" s="25">
        <f>MAX(0,R1802*(1+inputs!$B$33)-MAX(0,inputs!$B$31*(S1802-inputs!$B$30)))</f>
        <v>33905.641448462899</v>
      </c>
      <c r="U1802" s="26">
        <f t="shared" si="369"/>
        <v>108888.88888888889</v>
      </c>
      <c r="V1802" s="25">
        <f>MAX(0,T1802*(1+inputs!$B$33)-MAX(0,inputs!$B$31*(U1802-inputs!$B$30)))</f>
        <v>26430.786070189843</v>
      </c>
      <c r="W1802" s="26">
        <f t="shared" si="370"/>
        <v>126666.66666666667</v>
      </c>
      <c r="X1802" s="25">
        <f>MAX(0,V1802*(1+inputs!$B$33)-MAX(0,inputs!$B$31*(W1802-inputs!$B$30)))</f>
        <v>17243.807861242691</v>
      </c>
      <c r="Y1802" s="26">
        <f t="shared" si="371"/>
        <v>144444.44444444444</v>
      </c>
      <c r="Z1802" s="25">
        <f>MAX(0,X1802*(1+inputs!$B$33)-MAX(0,inputs!$B$31*(Y1802-inputs!$B$30)))</f>
        <v>6319.0249791613314</v>
      </c>
      <c r="AA1802" s="25">
        <f>MAX(0,Y1802*(1+inputs!$B$33)-MAX(0,inputs!$B$31*(Z1802-inputs!$B$30)))</f>
        <v>146611.11111111109</v>
      </c>
      <c r="AB1802" s="26">
        <f t="shared" si="372"/>
        <v>180000</v>
      </c>
      <c r="AC1802" s="25">
        <f>MAX(0,AA1802*(1+inputs!$B$33)-MAX(0,inputs!$B$31*(AB1802-inputs!$B$30)))</f>
        <v>134426.83777777775</v>
      </c>
      <c r="AD1802" s="26">
        <f>IF(inputs!$B$27="YES",MAX(0,inputs!$B$31*(AB1802-inputs!$B$30)),0)</f>
        <v>0</v>
      </c>
      <c r="AE1802" s="3">
        <f t="shared" si="373"/>
        <v>77429.05</v>
      </c>
      <c r="AF1802" s="1">
        <f t="shared" si="376"/>
        <v>0.47</v>
      </c>
      <c r="AG1802" s="8">
        <f t="shared" si="374"/>
        <v>102570.95</v>
      </c>
    </row>
    <row r="1803" spans="1:33" x14ac:dyDescent="0.2">
      <c r="A1803" s="11">
        <f t="shared" si="375"/>
        <v>180100</v>
      </c>
      <c r="B1803" s="15">
        <f>inputs!$C$3-MAX(0,MIN((calculations!A1803-inputs!$B$8)*0.5,inputs!$C$3))+IF(AND(inputs!$B$23="YES",A1803&lt;=inputs!$B$25),inputs!$B$24,0)</f>
        <v>0</v>
      </c>
      <c r="C1803" s="15">
        <f>MAX(0,MIN(A1803-B1803,inputs!$C$4)*inputs!$B$3)</f>
        <v>7540.2000000000007</v>
      </c>
      <c r="D1803" s="16">
        <f>MAX(0,(MIN(A1803,inputs!$C$5)-(inputs!$C$4+B1803))*inputs!$B$4)</f>
        <v>34975.599999999999</v>
      </c>
      <c r="E1803" s="16">
        <f>MAX(0, (calculations!A1803-inputs!$C$5)*inputs!$B$5)</f>
        <v>24732</v>
      </c>
      <c r="F1803" s="19">
        <f>MAX(0,inputs!$B$13*(MIN(calculations!A1803,inputs!$C$14)-inputs!$C$13))+MAX(0,inputs!$B$14*(calculations!A1803-inputs!$C$14))</f>
        <v>7591.85</v>
      </c>
      <c r="G1803" s="22">
        <f>MAX(MIN((calculations!A1803-inputs!$B$21)/10000,100%),0) * inputs!$B$18</f>
        <v>2636.4</v>
      </c>
      <c r="H1803" s="22">
        <f>IF(AND(inputs!$B$35="YES", calculations!A1803&gt;=inputs!$B$36,calculations!A1803&lt;inputs!$B$37),inputs!$B$38*MIN(2,inputs!$B$17),0)</f>
        <v>0</v>
      </c>
      <c r="I1803" s="25">
        <f>MIN(inputs!$B$32,A1803)</f>
        <v>20000</v>
      </c>
      <c r="J1803" s="25">
        <f>inputs!$B$29*(1+inputs!$B$33)-MAX(0,inputs!$B$31*(I1803-inputs!$B$30))</f>
        <v>46486.999999999993</v>
      </c>
      <c r="K1803" s="26">
        <f t="shared" si="364"/>
        <v>20000</v>
      </c>
      <c r="L1803" s="25">
        <f>MAX(0,J1803*(1+inputs!$B$33)-MAX(0,inputs!$B$31*(K1803-inputs!$B$30)))</f>
        <v>47184.304999999986</v>
      </c>
      <c r="M1803" s="26">
        <f t="shared" si="365"/>
        <v>37788.888888888891</v>
      </c>
      <c r="N1803" s="25">
        <f>MAX(0,L1803*(1+inputs!$B$33)-MAX(0,inputs!$B$31*(M1803-inputs!$B$30)))</f>
        <v>46307.629574999977</v>
      </c>
      <c r="O1803" s="26">
        <f t="shared" si="366"/>
        <v>55577.777777777781</v>
      </c>
      <c r="P1803" s="25">
        <f>MAX(0,N1803*(1+inputs!$B$33)-MAX(0,inputs!$B$31*(O1803-inputs!$B$30)))</f>
        <v>43816.804018624971</v>
      </c>
      <c r="Q1803" s="26">
        <f t="shared" si="367"/>
        <v>73366.666666666657</v>
      </c>
      <c r="R1803" s="25">
        <f>MAX(0,P1803*(1+inputs!$B$33)-MAX(0,inputs!$B$31*(Q1803-inputs!$B$30)))</f>
        <v>39687.61607890435</v>
      </c>
      <c r="S1803" s="26">
        <f t="shared" si="368"/>
        <v>91155.555555555562</v>
      </c>
      <c r="T1803" s="25">
        <f>MAX(0,R1803*(1+inputs!$B$33)-MAX(0,inputs!$B$31*(S1803-inputs!$B$30)))</f>
        <v>33895.490320087905</v>
      </c>
      <c r="U1803" s="26">
        <f t="shared" si="369"/>
        <v>108944.44444444444</v>
      </c>
      <c r="V1803" s="25">
        <f>MAX(0,T1803*(1+inputs!$B$33)-MAX(0,inputs!$B$31*(U1803-inputs!$B$30)))</f>
        <v>26415.482674889219</v>
      </c>
      <c r="W1803" s="26">
        <f t="shared" si="370"/>
        <v>126733.33333333333</v>
      </c>
      <c r="X1803" s="25">
        <f>MAX(0,V1803*(1+inputs!$B$33)-MAX(0,inputs!$B$31*(W1803-inputs!$B$30)))</f>
        <v>17222.274915012556</v>
      </c>
      <c r="Y1803" s="26">
        <f t="shared" si="371"/>
        <v>144522.22222222222</v>
      </c>
      <c r="Z1803" s="25">
        <f>MAX(0,X1803*(1+inputs!$B$33)-MAX(0,inputs!$B$31*(Y1803-inputs!$B$30)))</f>
        <v>6290.1690387377457</v>
      </c>
      <c r="AA1803" s="25">
        <f>MAX(0,Y1803*(1+inputs!$B$33)-MAX(0,inputs!$B$31*(Z1803-inputs!$B$30)))</f>
        <v>146690.05555555553</v>
      </c>
      <c r="AB1803" s="26">
        <f t="shared" si="372"/>
        <v>180100</v>
      </c>
      <c r="AC1803" s="25">
        <f>MAX(0,AA1803*(1+inputs!$B$33)-MAX(0,inputs!$B$31*(AB1803-inputs!$B$30)))</f>
        <v>134497.96638888886</v>
      </c>
      <c r="AD1803" s="26">
        <f>IF(inputs!$B$27="YES",MAX(0,inputs!$B$31*(AB1803-inputs!$B$30)),0)</f>
        <v>0</v>
      </c>
      <c r="AE1803" s="3">
        <f t="shared" si="373"/>
        <v>77476.05</v>
      </c>
      <c r="AF1803" s="1">
        <f t="shared" si="376"/>
        <v>0.47</v>
      </c>
      <c r="AG1803" s="8">
        <f t="shared" si="374"/>
        <v>102623.95</v>
      </c>
    </row>
    <row r="1804" spans="1:33" x14ac:dyDescent="0.2">
      <c r="A1804" s="11">
        <f t="shared" si="375"/>
        <v>180200</v>
      </c>
      <c r="B1804" s="15">
        <f>inputs!$C$3-MAX(0,MIN((calculations!A1804-inputs!$B$8)*0.5,inputs!$C$3))+IF(AND(inputs!$B$23="YES",A1804&lt;=inputs!$B$25),inputs!$B$24,0)</f>
        <v>0</v>
      </c>
      <c r="C1804" s="15">
        <f>MAX(0,MIN(A1804-B1804,inputs!$C$4)*inputs!$B$3)</f>
        <v>7540.2000000000007</v>
      </c>
      <c r="D1804" s="16">
        <f>MAX(0,(MIN(A1804,inputs!$C$5)-(inputs!$C$4+B1804))*inputs!$B$4)</f>
        <v>34975.599999999999</v>
      </c>
      <c r="E1804" s="16">
        <f>MAX(0, (calculations!A1804-inputs!$C$5)*inputs!$B$5)</f>
        <v>24777</v>
      </c>
      <c r="F1804" s="19">
        <f>MAX(0,inputs!$B$13*(MIN(calculations!A1804,inputs!$C$14)-inputs!$C$13))+MAX(0,inputs!$B$14*(calculations!A1804-inputs!$C$14))</f>
        <v>7593.85</v>
      </c>
      <c r="G1804" s="22">
        <f>MAX(MIN((calculations!A1804-inputs!$B$21)/10000,100%),0) * inputs!$B$18</f>
        <v>2636.4</v>
      </c>
      <c r="H1804" s="22">
        <f>IF(AND(inputs!$B$35="YES", calculations!A1804&gt;=inputs!$B$36,calculations!A1804&lt;inputs!$B$37),inputs!$B$38*MIN(2,inputs!$B$17),0)</f>
        <v>0</v>
      </c>
      <c r="I1804" s="25">
        <f>MIN(inputs!$B$32,A1804)</f>
        <v>20000</v>
      </c>
      <c r="J1804" s="25">
        <f>inputs!$B$29*(1+inputs!$B$33)-MAX(0,inputs!$B$31*(I1804-inputs!$B$30))</f>
        <v>46486.999999999993</v>
      </c>
      <c r="K1804" s="26">
        <f t="shared" si="364"/>
        <v>20000</v>
      </c>
      <c r="L1804" s="25">
        <f>MAX(0,J1804*(1+inputs!$B$33)-MAX(0,inputs!$B$31*(K1804-inputs!$B$30)))</f>
        <v>47184.304999999986</v>
      </c>
      <c r="M1804" s="26">
        <f t="shared" si="365"/>
        <v>37800</v>
      </c>
      <c r="N1804" s="25">
        <f>MAX(0,L1804*(1+inputs!$B$33)-MAX(0,inputs!$B$31*(M1804-inputs!$B$30)))</f>
        <v>46306.629574999977</v>
      </c>
      <c r="O1804" s="26">
        <f t="shared" si="366"/>
        <v>55600</v>
      </c>
      <c r="P1804" s="25">
        <f>MAX(0,N1804*(1+inputs!$B$33)-MAX(0,inputs!$B$31*(O1804-inputs!$B$30)))</f>
        <v>43813.789018624972</v>
      </c>
      <c r="Q1804" s="26">
        <f t="shared" si="367"/>
        <v>73400</v>
      </c>
      <c r="R1804" s="25">
        <f>MAX(0,P1804*(1+inputs!$B$33)-MAX(0,inputs!$B$31*(Q1804-inputs!$B$30)))</f>
        <v>39681.555853904341</v>
      </c>
      <c r="S1804" s="26">
        <f t="shared" si="368"/>
        <v>91200</v>
      </c>
      <c r="T1804" s="25">
        <f>MAX(0,R1804*(1+inputs!$B$33)-MAX(0,inputs!$B$31*(S1804-inputs!$B$30)))</f>
        <v>33885.339191712897</v>
      </c>
      <c r="U1804" s="26">
        <f t="shared" si="369"/>
        <v>109000</v>
      </c>
      <c r="V1804" s="25">
        <f>MAX(0,T1804*(1+inputs!$B$33)-MAX(0,inputs!$B$31*(U1804-inputs!$B$30)))</f>
        <v>26400.179279588589</v>
      </c>
      <c r="W1804" s="26">
        <f t="shared" si="370"/>
        <v>126800</v>
      </c>
      <c r="X1804" s="25">
        <f>MAX(0,V1804*(1+inputs!$B$33)-MAX(0,inputs!$B$31*(W1804-inputs!$B$30)))</f>
        <v>17200.741968782415</v>
      </c>
      <c r="Y1804" s="26">
        <f t="shared" si="371"/>
        <v>144600</v>
      </c>
      <c r="Z1804" s="25">
        <f>MAX(0,X1804*(1+inputs!$B$33)-MAX(0,inputs!$B$31*(Y1804-inputs!$B$30)))</f>
        <v>6261.3130983141491</v>
      </c>
      <c r="AA1804" s="25">
        <f>MAX(0,Y1804*(1+inputs!$B$33)-MAX(0,inputs!$B$31*(Z1804-inputs!$B$30)))</f>
        <v>146769</v>
      </c>
      <c r="AB1804" s="26">
        <f t="shared" si="372"/>
        <v>180200</v>
      </c>
      <c r="AC1804" s="25">
        <f>MAX(0,AA1804*(1+inputs!$B$33)-MAX(0,inputs!$B$31*(AB1804-inputs!$B$30)))</f>
        <v>134569.09499999997</v>
      </c>
      <c r="AD1804" s="26">
        <f>IF(inputs!$B$27="YES",MAX(0,inputs!$B$31*(AB1804-inputs!$B$30)),0)</f>
        <v>0</v>
      </c>
      <c r="AE1804" s="3">
        <f t="shared" si="373"/>
        <v>77523.05</v>
      </c>
      <c r="AF1804" s="1">
        <f t="shared" si="376"/>
        <v>0.47</v>
      </c>
      <c r="AG1804" s="8">
        <f t="shared" si="374"/>
        <v>102676.95</v>
      </c>
    </row>
    <row r="1805" spans="1:33" x14ac:dyDescent="0.2">
      <c r="A1805" s="11">
        <f t="shared" si="375"/>
        <v>180300</v>
      </c>
      <c r="B1805" s="15">
        <f>inputs!$C$3-MAX(0,MIN((calculations!A1805-inputs!$B$8)*0.5,inputs!$C$3))+IF(AND(inputs!$B$23="YES",A1805&lt;=inputs!$B$25),inputs!$B$24,0)</f>
        <v>0</v>
      </c>
      <c r="C1805" s="15">
        <f>MAX(0,MIN(A1805-B1805,inputs!$C$4)*inputs!$B$3)</f>
        <v>7540.2000000000007</v>
      </c>
      <c r="D1805" s="16">
        <f>MAX(0,(MIN(A1805,inputs!$C$5)-(inputs!$C$4+B1805))*inputs!$B$4)</f>
        <v>34975.599999999999</v>
      </c>
      <c r="E1805" s="16">
        <f>MAX(0, (calculations!A1805-inputs!$C$5)*inputs!$B$5)</f>
        <v>24822</v>
      </c>
      <c r="F1805" s="19">
        <f>MAX(0,inputs!$B$13*(MIN(calculations!A1805,inputs!$C$14)-inputs!$C$13))+MAX(0,inputs!$B$14*(calculations!A1805-inputs!$C$14))</f>
        <v>7595.85</v>
      </c>
      <c r="G1805" s="22">
        <f>MAX(MIN((calculations!A1805-inputs!$B$21)/10000,100%),0) * inputs!$B$18</f>
        <v>2636.4</v>
      </c>
      <c r="H1805" s="22">
        <f>IF(AND(inputs!$B$35="YES", calculations!A1805&gt;=inputs!$B$36,calculations!A1805&lt;inputs!$B$37),inputs!$B$38*MIN(2,inputs!$B$17),0)</f>
        <v>0</v>
      </c>
      <c r="I1805" s="25">
        <f>MIN(inputs!$B$32,A1805)</f>
        <v>20000</v>
      </c>
      <c r="J1805" s="25">
        <f>inputs!$B$29*(1+inputs!$B$33)-MAX(0,inputs!$B$31*(I1805-inputs!$B$30))</f>
        <v>46486.999999999993</v>
      </c>
      <c r="K1805" s="26">
        <f t="shared" si="364"/>
        <v>20000</v>
      </c>
      <c r="L1805" s="25">
        <f>MAX(0,J1805*(1+inputs!$B$33)-MAX(0,inputs!$B$31*(K1805-inputs!$B$30)))</f>
        <v>47184.304999999986</v>
      </c>
      <c r="M1805" s="26">
        <f t="shared" si="365"/>
        <v>37811.111111111109</v>
      </c>
      <c r="N1805" s="25">
        <f>MAX(0,L1805*(1+inputs!$B$33)-MAX(0,inputs!$B$31*(M1805-inputs!$B$30)))</f>
        <v>46305.629574999977</v>
      </c>
      <c r="O1805" s="26">
        <f t="shared" si="366"/>
        <v>55622.222222222219</v>
      </c>
      <c r="P1805" s="25">
        <f>MAX(0,N1805*(1+inputs!$B$33)-MAX(0,inputs!$B$31*(O1805-inputs!$B$30)))</f>
        <v>43810.774018624972</v>
      </c>
      <c r="Q1805" s="26">
        <f t="shared" si="367"/>
        <v>73433.333333333343</v>
      </c>
      <c r="R1805" s="25">
        <f>MAX(0,P1805*(1+inputs!$B$33)-MAX(0,inputs!$B$31*(Q1805-inputs!$B$30)))</f>
        <v>39675.49562890434</v>
      </c>
      <c r="S1805" s="26">
        <f t="shared" si="368"/>
        <v>91244.444444444438</v>
      </c>
      <c r="T1805" s="25">
        <f>MAX(0,R1805*(1+inputs!$B$33)-MAX(0,inputs!$B$31*(S1805-inputs!$B$30)))</f>
        <v>33875.188063337897</v>
      </c>
      <c r="U1805" s="26">
        <f t="shared" si="369"/>
        <v>109055.55555555556</v>
      </c>
      <c r="V1805" s="25">
        <f>MAX(0,T1805*(1+inputs!$B$33)-MAX(0,inputs!$B$31*(U1805-inputs!$B$30)))</f>
        <v>26384.875884287962</v>
      </c>
      <c r="W1805" s="26">
        <f t="shared" si="370"/>
        <v>126866.66666666667</v>
      </c>
      <c r="X1805" s="25">
        <f>MAX(0,V1805*(1+inputs!$B$33)-MAX(0,inputs!$B$31*(W1805-inputs!$B$30)))</f>
        <v>17179.209022552277</v>
      </c>
      <c r="Y1805" s="26">
        <f t="shared" si="371"/>
        <v>144677.77777777778</v>
      </c>
      <c r="Z1805" s="25">
        <f>MAX(0,X1805*(1+inputs!$B$33)-MAX(0,inputs!$B$31*(Y1805-inputs!$B$30)))</f>
        <v>6232.4571578905579</v>
      </c>
      <c r="AA1805" s="25">
        <f>MAX(0,Y1805*(1+inputs!$B$33)-MAX(0,inputs!$B$31*(Z1805-inputs!$B$30)))</f>
        <v>146847.94444444444</v>
      </c>
      <c r="AB1805" s="26">
        <f t="shared" si="372"/>
        <v>180300</v>
      </c>
      <c r="AC1805" s="25">
        <f>MAX(0,AA1805*(1+inputs!$B$33)-MAX(0,inputs!$B$31*(AB1805-inputs!$B$30)))</f>
        <v>134640.22361111108</v>
      </c>
      <c r="AD1805" s="26">
        <f>IF(inputs!$B$27="YES",MAX(0,inputs!$B$31*(AB1805-inputs!$B$30)),0)</f>
        <v>0</v>
      </c>
      <c r="AE1805" s="3">
        <f t="shared" si="373"/>
        <v>77570.05</v>
      </c>
      <c r="AF1805" s="1">
        <f t="shared" si="376"/>
        <v>0.47</v>
      </c>
      <c r="AG1805" s="8">
        <f t="shared" si="374"/>
        <v>102729.95</v>
      </c>
    </row>
    <row r="1806" spans="1:33" x14ac:dyDescent="0.2">
      <c r="A1806" s="11">
        <f t="shared" si="375"/>
        <v>180400</v>
      </c>
      <c r="B1806" s="15">
        <f>inputs!$C$3-MAX(0,MIN((calculations!A1806-inputs!$B$8)*0.5,inputs!$C$3))+IF(AND(inputs!$B$23="YES",A1806&lt;=inputs!$B$25),inputs!$B$24,0)</f>
        <v>0</v>
      </c>
      <c r="C1806" s="15">
        <f>MAX(0,MIN(A1806-B1806,inputs!$C$4)*inputs!$B$3)</f>
        <v>7540.2000000000007</v>
      </c>
      <c r="D1806" s="16">
        <f>MAX(0,(MIN(A1806,inputs!$C$5)-(inputs!$C$4+B1806))*inputs!$B$4)</f>
        <v>34975.599999999999</v>
      </c>
      <c r="E1806" s="16">
        <f>MAX(0, (calculations!A1806-inputs!$C$5)*inputs!$B$5)</f>
        <v>24867</v>
      </c>
      <c r="F1806" s="19">
        <f>MAX(0,inputs!$B$13*(MIN(calculations!A1806,inputs!$C$14)-inputs!$C$13))+MAX(0,inputs!$B$14*(calculations!A1806-inputs!$C$14))</f>
        <v>7597.85</v>
      </c>
      <c r="G1806" s="22">
        <f>MAX(MIN((calculations!A1806-inputs!$B$21)/10000,100%),0) * inputs!$B$18</f>
        <v>2636.4</v>
      </c>
      <c r="H1806" s="22">
        <f>IF(AND(inputs!$B$35="YES", calculations!A1806&gt;=inputs!$B$36,calculations!A1806&lt;inputs!$B$37),inputs!$B$38*MIN(2,inputs!$B$17),0)</f>
        <v>0</v>
      </c>
      <c r="I1806" s="25">
        <f>MIN(inputs!$B$32,A1806)</f>
        <v>20000</v>
      </c>
      <c r="J1806" s="25">
        <f>inputs!$B$29*(1+inputs!$B$33)-MAX(0,inputs!$B$31*(I1806-inputs!$B$30))</f>
        <v>46486.999999999993</v>
      </c>
      <c r="K1806" s="26">
        <f t="shared" si="364"/>
        <v>20000</v>
      </c>
      <c r="L1806" s="25">
        <f>MAX(0,J1806*(1+inputs!$B$33)-MAX(0,inputs!$B$31*(K1806-inputs!$B$30)))</f>
        <v>47184.304999999986</v>
      </c>
      <c r="M1806" s="26">
        <f t="shared" si="365"/>
        <v>37822.222222222219</v>
      </c>
      <c r="N1806" s="25">
        <f>MAX(0,L1806*(1+inputs!$B$33)-MAX(0,inputs!$B$31*(M1806-inputs!$B$30)))</f>
        <v>46304.629574999977</v>
      </c>
      <c r="O1806" s="26">
        <f t="shared" si="366"/>
        <v>55644.444444444445</v>
      </c>
      <c r="P1806" s="25">
        <f>MAX(0,N1806*(1+inputs!$B$33)-MAX(0,inputs!$B$31*(O1806-inputs!$B$30)))</f>
        <v>43807.759018624973</v>
      </c>
      <c r="Q1806" s="26">
        <f t="shared" si="367"/>
        <v>73466.666666666657</v>
      </c>
      <c r="R1806" s="25">
        <f>MAX(0,P1806*(1+inputs!$B$33)-MAX(0,inputs!$B$31*(Q1806-inputs!$B$30)))</f>
        <v>39669.435403904339</v>
      </c>
      <c r="S1806" s="26">
        <f t="shared" si="368"/>
        <v>91288.888888888891</v>
      </c>
      <c r="T1806" s="25">
        <f>MAX(0,R1806*(1+inputs!$B$33)-MAX(0,inputs!$B$31*(S1806-inputs!$B$30)))</f>
        <v>33865.036934962896</v>
      </c>
      <c r="U1806" s="26">
        <f t="shared" si="369"/>
        <v>109111.11111111111</v>
      </c>
      <c r="V1806" s="25">
        <f>MAX(0,T1806*(1+inputs!$B$33)-MAX(0,inputs!$B$31*(U1806-inputs!$B$30)))</f>
        <v>26369.572488987335</v>
      </c>
      <c r="W1806" s="26">
        <f t="shared" si="370"/>
        <v>126933.33333333333</v>
      </c>
      <c r="X1806" s="25">
        <f>MAX(0,V1806*(1+inputs!$B$33)-MAX(0,inputs!$B$31*(W1806-inputs!$B$30)))</f>
        <v>17157.676076322143</v>
      </c>
      <c r="Y1806" s="26">
        <f t="shared" si="371"/>
        <v>144755.55555555556</v>
      </c>
      <c r="Z1806" s="25">
        <f>MAX(0,X1806*(1+inputs!$B$33)-MAX(0,inputs!$B$31*(Y1806-inputs!$B$30)))</f>
        <v>6203.6012174669722</v>
      </c>
      <c r="AA1806" s="25">
        <f>MAX(0,Y1806*(1+inputs!$B$33)-MAX(0,inputs!$B$31*(Z1806-inputs!$B$30)))</f>
        <v>146926.88888888888</v>
      </c>
      <c r="AB1806" s="26">
        <f t="shared" si="372"/>
        <v>180400</v>
      </c>
      <c r="AC1806" s="25">
        <f>MAX(0,AA1806*(1+inputs!$B$33)-MAX(0,inputs!$B$31*(AB1806-inputs!$B$30)))</f>
        <v>134711.35222222219</v>
      </c>
      <c r="AD1806" s="26">
        <f>IF(inputs!$B$27="YES",MAX(0,inputs!$B$31*(AB1806-inputs!$B$30)),0)</f>
        <v>0</v>
      </c>
      <c r="AE1806" s="3">
        <f t="shared" si="373"/>
        <v>77617.05</v>
      </c>
      <c r="AF1806" s="1">
        <f t="shared" si="376"/>
        <v>0.47</v>
      </c>
      <c r="AG1806" s="8">
        <f t="shared" si="374"/>
        <v>102782.95</v>
      </c>
    </row>
    <row r="1807" spans="1:33" x14ac:dyDescent="0.2">
      <c r="A1807" s="11">
        <f t="shared" si="375"/>
        <v>180500</v>
      </c>
      <c r="B1807" s="15">
        <f>inputs!$C$3-MAX(0,MIN((calculations!A1807-inputs!$B$8)*0.5,inputs!$C$3))+IF(AND(inputs!$B$23="YES",A1807&lt;=inputs!$B$25),inputs!$B$24,0)</f>
        <v>0</v>
      </c>
      <c r="C1807" s="15">
        <f>MAX(0,MIN(A1807-B1807,inputs!$C$4)*inputs!$B$3)</f>
        <v>7540.2000000000007</v>
      </c>
      <c r="D1807" s="16">
        <f>MAX(0,(MIN(A1807,inputs!$C$5)-(inputs!$C$4+B1807))*inputs!$B$4)</f>
        <v>34975.599999999999</v>
      </c>
      <c r="E1807" s="16">
        <f>MAX(0, (calculations!A1807-inputs!$C$5)*inputs!$B$5)</f>
        <v>24912</v>
      </c>
      <c r="F1807" s="19">
        <f>MAX(0,inputs!$B$13*(MIN(calculations!A1807,inputs!$C$14)-inputs!$C$13))+MAX(0,inputs!$B$14*(calculations!A1807-inputs!$C$14))</f>
        <v>7599.85</v>
      </c>
      <c r="G1807" s="22">
        <f>MAX(MIN((calculations!A1807-inputs!$B$21)/10000,100%),0) * inputs!$B$18</f>
        <v>2636.4</v>
      </c>
      <c r="H1807" s="22">
        <f>IF(AND(inputs!$B$35="YES", calculations!A1807&gt;=inputs!$B$36,calculations!A1807&lt;inputs!$B$37),inputs!$B$38*MIN(2,inputs!$B$17),0)</f>
        <v>0</v>
      </c>
      <c r="I1807" s="25">
        <f>MIN(inputs!$B$32,A1807)</f>
        <v>20000</v>
      </c>
      <c r="J1807" s="25">
        <f>inputs!$B$29*(1+inputs!$B$33)-MAX(0,inputs!$B$31*(I1807-inputs!$B$30))</f>
        <v>46486.999999999993</v>
      </c>
      <c r="K1807" s="26">
        <f t="shared" si="364"/>
        <v>20000</v>
      </c>
      <c r="L1807" s="25">
        <f>MAX(0,J1807*(1+inputs!$B$33)-MAX(0,inputs!$B$31*(K1807-inputs!$B$30)))</f>
        <v>47184.304999999986</v>
      </c>
      <c r="M1807" s="26">
        <f t="shared" si="365"/>
        <v>37833.333333333328</v>
      </c>
      <c r="N1807" s="25">
        <f>MAX(0,L1807*(1+inputs!$B$33)-MAX(0,inputs!$B$31*(M1807-inputs!$B$30)))</f>
        <v>46303.629574999977</v>
      </c>
      <c r="O1807" s="26">
        <f t="shared" si="366"/>
        <v>55666.666666666664</v>
      </c>
      <c r="P1807" s="25">
        <f>MAX(0,N1807*(1+inputs!$B$33)-MAX(0,inputs!$B$31*(O1807-inputs!$B$30)))</f>
        <v>43804.744018624973</v>
      </c>
      <c r="Q1807" s="26">
        <f t="shared" si="367"/>
        <v>73500</v>
      </c>
      <c r="R1807" s="25">
        <f>MAX(0,P1807*(1+inputs!$B$33)-MAX(0,inputs!$B$31*(Q1807-inputs!$B$30)))</f>
        <v>39663.375178904338</v>
      </c>
      <c r="S1807" s="26">
        <f t="shared" si="368"/>
        <v>91333.333333333328</v>
      </c>
      <c r="T1807" s="25">
        <f>MAX(0,R1807*(1+inputs!$B$33)-MAX(0,inputs!$B$31*(S1807-inputs!$B$30)))</f>
        <v>33854.885806587896</v>
      </c>
      <c r="U1807" s="26">
        <f t="shared" si="369"/>
        <v>109166.66666666667</v>
      </c>
      <c r="V1807" s="25">
        <f>MAX(0,T1807*(1+inputs!$B$33)-MAX(0,inputs!$B$31*(U1807-inputs!$B$30)))</f>
        <v>26354.269093686707</v>
      </c>
      <c r="W1807" s="26">
        <f t="shared" si="370"/>
        <v>127000</v>
      </c>
      <c r="X1807" s="25">
        <f>MAX(0,V1807*(1+inputs!$B$33)-MAX(0,inputs!$B$31*(W1807-inputs!$B$30)))</f>
        <v>17136.143130092009</v>
      </c>
      <c r="Y1807" s="26">
        <f t="shared" si="371"/>
        <v>144833.33333333331</v>
      </c>
      <c r="Z1807" s="25">
        <f>MAX(0,X1807*(1+inputs!$B$33)-MAX(0,inputs!$B$31*(Y1807-inputs!$B$30)))</f>
        <v>6174.7452770433883</v>
      </c>
      <c r="AA1807" s="25">
        <f>MAX(0,Y1807*(1+inputs!$B$33)-MAX(0,inputs!$B$31*(Z1807-inputs!$B$30)))</f>
        <v>147005.83333333331</v>
      </c>
      <c r="AB1807" s="26">
        <f t="shared" si="372"/>
        <v>180500</v>
      </c>
      <c r="AC1807" s="25">
        <f>MAX(0,AA1807*(1+inputs!$B$33)-MAX(0,inputs!$B$31*(AB1807-inputs!$B$30)))</f>
        <v>134782.48083333331</v>
      </c>
      <c r="AD1807" s="26">
        <f>IF(inputs!$B$27="YES",MAX(0,inputs!$B$31*(AB1807-inputs!$B$30)),0)</f>
        <v>0</v>
      </c>
      <c r="AE1807" s="3">
        <f t="shared" si="373"/>
        <v>77664.05</v>
      </c>
      <c r="AF1807" s="1">
        <f t="shared" si="376"/>
        <v>0.47</v>
      </c>
      <c r="AG1807" s="8">
        <f t="shared" si="374"/>
        <v>102835.95</v>
      </c>
    </row>
    <row r="1808" spans="1:33" x14ac:dyDescent="0.2">
      <c r="A1808" s="11">
        <f t="shared" si="375"/>
        <v>180600</v>
      </c>
      <c r="B1808" s="15">
        <f>inputs!$C$3-MAX(0,MIN((calculations!A1808-inputs!$B$8)*0.5,inputs!$C$3))+IF(AND(inputs!$B$23="YES",A1808&lt;=inputs!$B$25),inputs!$B$24,0)</f>
        <v>0</v>
      </c>
      <c r="C1808" s="15">
        <f>MAX(0,MIN(A1808-B1808,inputs!$C$4)*inputs!$B$3)</f>
        <v>7540.2000000000007</v>
      </c>
      <c r="D1808" s="16">
        <f>MAX(0,(MIN(A1808,inputs!$C$5)-(inputs!$C$4+B1808))*inputs!$B$4)</f>
        <v>34975.599999999999</v>
      </c>
      <c r="E1808" s="16">
        <f>MAX(0, (calculations!A1808-inputs!$C$5)*inputs!$B$5)</f>
        <v>24957</v>
      </c>
      <c r="F1808" s="19">
        <f>MAX(0,inputs!$B$13*(MIN(calculations!A1808,inputs!$C$14)-inputs!$C$13))+MAX(0,inputs!$B$14*(calculations!A1808-inputs!$C$14))</f>
        <v>7601.85</v>
      </c>
      <c r="G1808" s="22">
        <f>MAX(MIN((calculations!A1808-inputs!$B$21)/10000,100%),0) * inputs!$B$18</f>
        <v>2636.4</v>
      </c>
      <c r="H1808" s="22">
        <f>IF(AND(inputs!$B$35="YES", calculations!A1808&gt;=inputs!$B$36,calculations!A1808&lt;inputs!$B$37),inputs!$B$38*MIN(2,inputs!$B$17),0)</f>
        <v>0</v>
      </c>
      <c r="I1808" s="25">
        <f>MIN(inputs!$B$32,A1808)</f>
        <v>20000</v>
      </c>
      <c r="J1808" s="25">
        <f>inputs!$B$29*(1+inputs!$B$33)-MAX(0,inputs!$B$31*(I1808-inputs!$B$30))</f>
        <v>46486.999999999993</v>
      </c>
      <c r="K1808" s="26">
        <f t="shared" si="364"/>
        <v>20000</v>
      </c>
      <c r="L1808" s="25">
        <f>MAX(0,J1808*(1+inputs!$B$33)-MAX(0,inputs!$B$31*(K1808-inputs!$B$30)))</f>
        <v>47184.304999999986</v>
      </c>
      <c r="M1808" s="26">
        <f t="shared" si="365"/>
        <v>37844.444444444445</v>
      </c>
      <c r="N1808" s="25">
        <f>MAX(0,L1808*(1+inputs!$B$33)-MAX(0,inputs!$B$31*(M1808-inputs!$B$30)))</f>
        <v>46302.629574999977</v>
      </c>
      <c r="O1808" s="26">
        <f t="shared" si="366"/>
        <v>55688.888888888891</v>
      </c>
      <c r="P1808" s="25">
        <f>MAX(0,N1808*(1+inputs!$B$33)-MAX(0,inputs!$B$31*(O1808-inputs!$B$30)))</f>
        <v>43801.729018624967</v>
      </c>
      <c r="Q1808" s="26">
        <f t="shared" si="367"/>
        <v>73533.333333333343</v>
      </c>
      <c r="R1808" s="25">
        <f>MAX(0,P1808*(1+inputs!$B$33)-MAX(0,inputs!$B$31*(Q1808-inputs!$B$30)))</f>
        <v>39657.314953904337</v>
      </c>
      <c r="S1808" s="26">
        <f t="shared" si="368"/>
        <v>91377.777777777781</v>
      </c>
      <c r="T1808" s="25">
        <f>MAX(0,R1808*(1+inputs!$B$33)-MAX(0,inputs!$B$31*(S1808-inputs!$B$30)))</f>
        <v>33844.734678212895</v>
      </c>
      <c r="U1808" s="26">
        <f t="shared" si="369"/>
        <v>109222.22222222222</v>
      </c>
      <c r="V1808" s="25">
        <f>MAX(0,T1808*(1+inputs!$B$33)-MAX(0,inputs!$B$31*(U1808-inputs!$B$30)))</f>
        <v>26338.965698386088</v>
      </c>
      <c r="W1808" s="26">
        <f t="shared" si="370"/>
        <v>127066.66666666667</v>
      </c>
      <c r="X1808" s="25">
        <f>MAX(0,V1808*(1+inputs!$B$33)-MAX(0,inputs!$B$31*(W1808-inputs!$B$30)))</f>
        <v>17114.610183861878</v>
      </c>
      <c r="Y1808" s="26">
        <f t="shared" si="371"/>
        <v>144911.11111111112</v>
      </c>
      <c r="Z1808" s="25">
        <f>MAX(0,X1808*(1+inputs!$B$33)-MAX(0,inputs!$B$31*(Y1808-inputs!$B$30)))</f>
        <v>6145.8893366198045</v>
      </c>
      <c r="AA1808" s="25">
        <f>MAX(0,Y1808*(1+inputs!$B$33)-MAX(0,inputs!$B$31*(Z1808-inputs!$B$30)))</f>
        <v>147084.77777777778</v>
      </c>
      <c r="AB1808" s="26">
        <f t="shared" si="372"/>
        <v>180600</v>
      </c>
      <c r="AC1808" s="25">
        <f>MAX(0,AA1808*(1+inputs!$B$33)-MAX(0,inputs!$B$31*(AB1808-inputs!$B$30)))</f>
        <v>134853.60944444442</v>
      </c>
      <c r="AD1808" s="26">
        <f>IF(inputs!$B$27="YES",MAX(0,inputs!$B$31*(AB1808-inputs!$B$30)),0)</f>
        <v>0</v>
      </c>
      <c r="AE1808" s="3">
        <f t="shared" si="373"/>
        <v>77711.05</v>
      </c>
      <c r="AF1808" s="1">
        <f t="shared" si="376"/>
        <v>0.47</v>
      </c>
      <c r="AG1808" s="8">
        <f t="shared" si="374"/>
        <v>102888.95</v>
      </c>
    </row>
    <row r="1809" spans="1:33" x14ac:dyDescent="0.2">
      <c r="A1809" s="11">
        <f t="shared" si="375"/>
        <v>180700</v>
      </c>
      <c r="B1809" s="15">
        <f>inputs!$C$3-MAX(0,MIN((calculations!A1809-inputs!$B$8)*0.5,inputs!$C$3))+IF(AND(inputs!$B$23="YES",A1809&lt;=inputs!$B$25),inputs!$B$24,0)</f>
        <v>0</v>
      </c>
      <c r="C1809" s="15">
        <f>MAX(0,MIN(A1809-B1809,inputs!$C$4)*inputs!$B$3)</f>
        <v>7540.2000000000007</v>
      </c>
      <c r="D1809" s="16">
        <f>MAX(0,(MIN(A1809,inputs!$C$5)-(inputs!$C$4+B1809))*inputs!$B$4)</f>
        <v>34975.599999999999</v>
      </c>
      <c r="E1809" s="16">
        <f>MAX(0, (calculations!A1809-inputs!$C$5)*inputs!$B$5)</f>
        <v>25002</v>
      </c>
      <c r="F1809" s="19">
        <f>MAX(0,inputs!$B$13*(MIN(calculations!A1809,inputs!$C$14)-inputs!$C$13))+MAX(0,inputs!$B$14*(calculations!A1809-inputs!$C$14))</f>
        <v>7603.85</v>
      </c>
      <c r="G1809" s="22">
        <f>MAX(MIN((calculations!A1809-inputs!$B$21)/10000,100%),0) * inputs!$B$18</f>
        <v>2636.4</v>
      </c>
      <c r="H1809" s="22">
        <f>IF(AND(inputs!$B$35="YES", calculations!A1809&gt;=inputs!$B$36,calculations!A1809&lt;inputs!$B$37),inputs!$B$38*MIN(2,inputs!$B$17),0)</f>
        <v>0</v>
      </c>
      <c r="I1809" s="25">
        <f>MIN(inputs!$B$32,A1809)</f>
        <v>20000</v>
      </c>
      <c r="J1809" s="25">
        <f>inputs!$B$29*(1+inputs!$B$33)-MAX(0,inputs!$B$31*(I1809-inputs!$B$30))</f>
        <v>46486.999999999993</v>
      </c>
      <c r="K1809" s="26">
        <f t="shared" si="364"/>
        <v>20000</v>
      </c>
      <c r="L1809" s="25">
        <f>MAX(0,J1809*(1+inputs!$B$33)-MAX(0,inputs!$B$31*(K1809-inputs!$B$30)))</f>
        <v>47184.304999999986</v>
      </c>
      <c r="M1809" s="26">
        <f t="shared" si="365"/>
        <v>37855.555555555555</v>
      </c>
      <c r="N1809" s="25">
        <f>MAX(0,L1809*(1+inputs!$B$33)-MAX(0,inputs!$B$31*(M1809-inputs!$B$30)))</f>
        <v>46301.629574999977</v>
      </c>
      <c r="O1809" s="26">
        <f t="shared" si="366"/>
        <v>55711.111111111109</v>
      </c>
      <c r="P1809" s="25">
        <f>MAX(0,N1809*(1+inputs!$B$33)-MAX(0,inputs!$B$31*(O1809-inputs!$B$30)))</f>
        <v>43798.714018624967</v>
      </c>
      <c r="Q1809" s="26">
        <f t="shared" si="367"/>
        <v>73566.666666666657</v>
      </c>
      <c r="R1809" s="25">
        <f>MAX(0,P1809*(1+inputs!$B$33)-MAX(0,inputs!$B$31*(Q1809-inputs!$B$30)))</f>
        <v>39651.254728904343</v>
      </c>
      <c r="S1809" s="26">
        <f t="shared" si="368"/>
        <v>91422.222222222219</v>
      </c>
      <c r="T1809" s="25">
        <f>MAX(0,R1809*(1+inputs!$B$33)-MAX(0,inputs!$B$31*(S1809-inputs!$B$30)))</f>
        <v>33834.583549837902</v>
      </c>
      <c r="U1809" s="26">
        <f t="shared" si="369"/>
        <v>109277.77777777778</v>
      </c>
      <c r="V1809" s="25">
        <f>MAX(0,T1809*(1+inputs!$B$33)-MAX(0,inputs!$B$31*(U1809-inputs!$B$30)))</f>
        <v>26323.662303085472</v>
      </c>
      <c r="W1809" s="26">
        <f t="shared" si="370"/>
        <v>127133.33333333333</v>
      </c>
      <c r="X1809" s="25">
        <f>MAX(0,V1809*(1+inputs!$B$33)-MAX(0,inputs!$B$31*(W1809-inputs!$B$30)))</f>
        <v>17093.077237631751</v>
      </c>
      <c r="Y1809" s="26">
        <f t="shared" si="371"/>
        <v>144988.88888888888</v>
      </c>
      <c r="Z1809" s="25">
        <f>MAX(0,X1809*(1+inputs!$B$33)-MAX(0,inputs!$B$31*(Y1809-inputs!$B$30)))</f>
        <v>6117.0333961962278</v>
      </c>
      <c r="AA1809" s="25">
        <f>MAX(0,Y1809*(1+inputs!$B$33)-MAX(0,inputs!$B$31*(Z1809-inputs!$B$30)))</f>
        <v>147163.72222222219</v>
      </c>
      <c r="AB1809" s="26">
        <f t="shared" si="372"/>
        <v>180700</v>
      </c>
      <c r="AC1809" s="25">
        <f>MAX(0,AA1809*(1+inputs!$B$33)-MAX(0,inputs!$B$31*(AB1809-inputs!$B$30)))</f>
        <v>134924.7380555555</v>
      </c>
      <c r="AD1809" s="26">
        <f>IF(inputs!$B$27="YES",MAX(0,inputs!$B$31*(AB1809-inputs!$B$30)),0)</f>
        <v>0</v>
      </c>
      <c r="AE1809" s="3">
        <f t="shared" si="373"/>
        <v>77758.05</v>
      </c>
      <c r="AF1809" s="1">
        <f t="shared" si="376"/>
        <v>0.47</v>
      </c>
      <c r="AG1809" s="8">
        <f t="shared" si="374"/>
        <v>102941.95</v>
      </c>
    </row>
    <row r="1810" spans="1:33" x14ac:dyDescent="0.2">
      <c r="A1810" s="11">
        <f t="shared" si="375"/>
        <v>180800</v>
      </c>
      <c r="B1810" s="15">
        <f>inputs!$C$3-MAX(0,MIN((calculations!A1810-inputs!$B$8)*0.5,inputs!$C$3))+IF(AND(inputs!$B$23="YES",A1810&lt;=inputs!$B$25),inputs!$B$24,0)</f>
        <v>0</v>
      </c>
      <c r="C1810" s="15">
        <f>MAX(0,MIN(A1810-B1810,inputs!$C$4)*inputs!$B$3)</f>
        <v>7540.2000000000007</v>
      </c>
      <c r="D1810" s="16">
        <f>MAX(0,(MIN(A1810,inputs!$C$5)-(inputs!$C$4+B1810))*inputs!$B$4)</f>
        <v>34975.599999999999</v>
      </c>
      <c r="E1810" s="16">
        <f>MAX(0, (calculations!A1810-inputs!$C$5)*inputs!$B$5)</f>
        <v>25047</v>
      </c>
      <c r="F1810" s="19">
        <f>MAX(0,inputs!$B$13*(MIN(calculations!A1810,inputs!$C$14)-inputs!$C$13))+MAX(0,inputs!$B$14*(calculations!A1810-inputs!$C$14))</f>
        <v>7605.85</v>
      </c>
      <c r="G1810" s="22">
        <f>MAX(MIN((calculations!A1810-inputs!$B$21)/10000,100%),0) * inputs!$B$18</f>
        <v>2636.4</v>
      </c>
      <c r="H1810" s="22">
        <f>IF(AND(inputs!$B$35="YES", calculations!A1810&gt;=inputs!$B$36,calculations!A1810&lt;inputs!$B$37),inputs!$B$38*MIN(2,inputs!$B$17),0)</f>
        <v>0</v>
      </c>
      <c r="I1810" s="25">
        <f>MIN(inputs!$B$32,A1810)</f>
        <v>20000</v>
      </c>
      <c r="J1810" s="25">
        <f>inputs!$B$29*(1+inputs!$B$33)-MAX(0,inputs!$B$31*(I1810-inputs!$B$30))</f>
        <v>46486.999999999993</v>
      </c>
      <c r="K1810" s="26">
        <f t="shared" si="364"/>
        <v>20000</v>
      </c>
      <c r="L1810" s="25">
        <f>MAX(0,J1810*(1+inputs!$B$33)-MAX(0,inputs!$B$31*(K1810-inputs!$B$30)))</f>
        <v>47184.304999999986</v>
      </c>
      <c r="M1810" s="26">
        <f t="shared" si="365"/>
        <v>37866.666666666672</v>
      </c>
      <c r="N1810" s="25">
        <f>MAX(0,L1810*(1+inputs!$B$33)-MAX(0,inputs!$B$31*(M1810-inputs!$B$30)))</f>
        <v>46300.629574999977</v>
      </c>
      <c r="O1810" s="26">
        <f t="shared" si="366"/>
        <v>55733.333333333336</v>
      </c>
      <c r="P1810" s="25">
        <f>MAX(0,N1810*(1+inputs!$B$33)-MAX(0,inputs!$B$31*(O1810-inputs!$B$30)))</f>
        <v>43795.699018624968</v>
      </c>
      <c r="Q1810" s="26">
        <f t="shared" si="367"/>
        <v>73600</v>
      </c>
      <c r="R1810" s="25">
        <f>MAX(0,P1810*(1+inputs!$B$33)-MAX(0,inputs!$B$31*(Q1810-inputs!$B$30)))</f>
        <v>39645.194503904335</v>
      </c>
      <c r="S1810" s="26">
        <f t="shared" si="368"/>
        <v>91466.666666666672</v>
      </c>
      <c r="T1810" s="25">
        <f>MAX(0,R1810*(1+inputs!$B$33)-MAX(0,inputs!$B$31*(S1810-inputs!$B$30)))</f>
        <v>33824.432421462894</v>
      </c>
      <c r="U1810" s="26">
        <f t="shared" si="369"/>
        <v>109333.33333333333</v>
      </c>
      <c r="V1810" s="25">
        <f>MAX(0,T1810*(1+inputs!$B$33)-MAX(0,inputs!$B$31*(U1810-inputs!$B$30)))</f>
        <v>26308.358907784834</v>
      </c>
      <c r="W1810" s="26">
        <f t="shared" si="370"/>
        <v>127200</v>
      </c>
      <c r="X1810" s="25">
        <f>MAX(0,V1810*(1+inputs!$B$33)-MAX(0,inputs!$B$31*(W1810-inputs!$B$30)))</f>
        <v>17071.544291401602</v>
      </c>
      <c r="Y1810" s="26">
        <f t="shared" si="371"/>
        <v>145066.66666666669</v>
      </c>
      <c r="Z1810" s="25">
        <f>MAX(0,X1810*(1+inputs!$B$33)-MAX(0,inputs!$B$31*(Y1810-inputs!$B$30)))</f>
        <v>6088.1774557726258</v>
      </c>
      <c r="AA1810" s="25">
        <f>MAX(0,Y1810*(1+inputs!$B$33)-MAX(0,inputs!$B$31*(Z1810-inputs!$B$30)))</f>
        <v>147242.66666666669</v>
      </c>
      <c r="AB1810" s="26">
        <f t="shared" si="372"/>
        <v>180800</v>
      </c>
      <c r="AC1810" s="25">
        <f>MAX(0,AA1810*(1+inputs!$B$33)-MAX(0,inputs!$B$31*(AB1810-inputs!$B$30)))</f>
        <v>134995.86666666667</v>
      </c>
      <c r="AD1810" s="26">
        <f>IF(inputs!$B$27="YES",MAX(0,inputs!$B$31*(AB1810-inputs!$B$30)),0)</f>
        <v>0</v>
      </c>
      <c r="AE1810" s="3">
        <f t="shared" si="373"/>
        <v>77805.05</v>
      </c>
      <c r="AF1810" s="1">
        <f t="shared" si="376"/>
        <v>0.47</v>
      </c>
      <c r="AG1810" s="8">
        <f t="shared" si="374"/>
        <v>102994.95</v>
      </c>
    </row>
    <row r="1811" spans="1:33" x14ac:dyDescent="0.2">
      <c r="A1811" s="11">
        <f t="shared" si="375"/>
        <v>180900</v>
      </c>
      <c r="B1811" s="15">
        <f>inputs!$C$3-MAX(0,MIN((calculations!A1811-inputs!$B$8)*0.5,inputs!$C$3))+IF(AND(inputs!$B$23="YES",A1811&lt;=inputs!$B$25),inputs!$B$24,0)</f>
        <v>0</v>
      </c>
      <c r="C1811" s="15">
        <f>MAX(0,MIN(A1811-B1811,inputs!$C$4)*inputs!$B$3)</f>
        <v>7540.2000000000007</v>
      </c>
      <c r="D1811" s="16">
        <f>MAX(0,(MIN(A1811,inputs!$C$5)-(inputs!$C$4+B1811))*inputs!$B$4)</f>
        <v>34975.599999999999</v>
      </c>
      <c r="E1811" s="16">
        <f>MAX(0, (calculations!A1811-inputs!$C$5)*inputs!$B$5)</f>
        <v>25092</v>
      </c>
      <c r="F1811" s="19">
        <f>MAX(0,inputs!$B$13*(MIN(calculations!A1811,inputs!$C$14)-inputs!$C$13))+MAX(0,inputs!$B$14*(calculations!A1811-inputs!$C$14))</f>
        <v>7607.85</v>
      </c>
      <c r="G1811" s="22">
        <f>MAX(MIN((calculations!A1811-inputs!$B$21)/10000,100%),0) * inputs!$B$18</f>
        <v>2636.4</v>
      </c>
      <c r="H1811" s="22">
        <f>IF(AND(inputs!$B$35="YES", calculations!A1811&gt;=inputs!$B$36,calculations!A1811&lt;inputs!$B$37),inputs!$B$38*MIN(2,inputs!$B$17),0)</f>
        <v>0</v>
      </c>
      <c r="I1811" s="25">
        <f>MIN(inputs!$B$32,A1811)</f>
        <v>20000</v>
      </c>
      <c r="J1811" s="25">
        <f>inputs!$B$29*(1+inputs!$B$33)-MAX(0,inputs!$B$31*(I1811-inputs!$B$30))</f>
        <v>46486.999999999993</v>
      </c>
      <c r="K1811" s="26">
        <f t="shared" si="364"/>
        <v>20000</v>
      </c>
      <c r="L1811" s="25">
        <f>MAX(0,J1811*(1+inputs!$B$33)-MAX(0,inputs!$B$31*(K1811-inputs!$B$30)))</f>
        <v>47184.304999999986</v>
      </c>
      <c r="M1811" s="26">
        <f t="shared" si="365"/>
        <v>37877.777777777781</v>
      </c>
      <c r="N1811" s="25">
        <f>MAX(0,L1811*(1+inputs!$B$33)-MAX(0,inputs!$B$31*(M1811-inputs!$B$30)))</f>
        <v>46299.629574999977</v>
      </c>
      <c r="O1811" s="26">
        <f t="shared" si="366"/>
        <v>55755.555555555555</v>
      </c>
      <c r="P1811" s="25">
        <f>MAX(0,N1811*(1+inputs!$B$33)-MAX(0,inputs!$B$31*(O1811-inputs!$B$30)))</f>
        <v>43792.684018624968</v>
      </c>
      <c r="Q1811" s="26">
        <f t="shared" si="367"/>
        <v>73633.333333333343</v>
      </c>
      <c r="R1811" s="25">
        <f>MAX(0,P1811*(1+inputs!$B$33)-MAX(0,inputs!$B$31*(Q1811-inputs!$B$30)))</f>
        <v>39639.134278904334</v>
      </c>
      <c r="S1811" s="26">
        <f t="shared" si="368"/>
        <v>91511.111111111109</v>
      </c>
      <c r="T1811" s="25">
        <f>MAX(0,R1811*(1+inputs!$B$33)-MAX(0,inputs!$B$31*(S1811-inputs!$B$30)))</f>
        <v>33814.281293087894</v>
      </c>
      <c r="U1811" s="26">
        <f t="shared" si="369"/>
        <v>109388.88888888889</v>
      </c>
      <c r="V1811" s="25">
        <f>MAX(0,T1811*(1+inputs!$B$33)-MAX(0,inputs!$B$31*(U1811-inputs!$B$30)))</f>
        <v>26293.05551248421</v>
      </c>
      <c r="W1811" s="26">
        <f t="shared" si="370"/>
        <v>127266.66666666667</v>
      </c>
      <c r="X1811" s="25">
        <f>MAX(0,V1811*(1+inputs!$B$33)-MAX(0,inputs!$B$31*(W1811-inputs!$B$30)))</f>
        <v>17050.011345171471</v>
      </c>
      <c r="Y1811" s="26">
        <f t="shared" si="371"/>
        <v>145144.44444444444</v>
      </c>
      <c r="Z1811" s="25">
        <f>MAX(0,X1811*(1+inputs!$B$33)-MAX(0,inputs!$B$31*(Y1811-inputs!$B$30)))</f>
        <v>6059.3215153490419</v>
      </c>
      <c r="AA1811" s="25">
        <f>MAX(0,Y1811*(1+inputs!$B$33)-MAX(0,inputs!$B$31*(Z1811-inputs!$B$30)))</f>
        <v>147321.61111111109</v>
      </c>
      <c r="AB1811" s="26">
        <f t="shared" si="372"/>
        <v>180900</v>
      </c>
      <c r="AC1811" s="25">
        <f>MAX(0,AA1811*(1+inputs!$B$33)-MAX(0,inputs!$B$31*(AB1811-inputs!$B$30)))</f>
        <v>135066.99527777775</v>
      </c>
      <c r="AD1811" s="26">
        <f>IF(inputs!$B$27="YES",MAX(0,inputs!$B$31*(AB1811-inputs!$B$30)),0)</f>
        <v>0</v>
      </c>
      <c r="AE1811" s="3">
        <f t="shared" si="373"/>
        <v>77852.05</v>
      </c>
      <c r="AF1811" s="1">
        <f t="shared" si="376"/>
        <v>0.47</v>
      </c>
      <c r="AG1811" s="8">
        <f t="shared" si="374"/>
        <v>103047.95</v>
      </c>
    </row>
    <row r="1812" spans="1:33" x14ac:dyDescent="0.2">
      <c r="A1812" s="11">
        <f t="shared" si="375"/>
        <v>181000</v>
      </c>
      <c r="B1812" s="15">
        <f>inputs!$C$3-MAX(0,MIN((calculations!A1812-inputs!$B$8)*0.5,inputs!$C$3))+IF(AND(inputs!$B$23="YES",A1812&lt;=inputs!$B$25),inputs!$B$24,0)</f>
        <v>0</v>
      </c>
      <c r="C1812" s="15">
        <f>MAX(0,MIN(A1812-B1812,inputs!$C$4)*inputs!$B$3)</f>
        <v>7540.2000000000007</v>
      </c>
      <c r="D1812" s="16">
        <f>MAX(0,(MIN(A1812,inputs!$C$5)-(inputs!$C$4+B1812))*inputs!$B$4)</f>
        <v>34975.599999999999</v>
      </c>
      <c r="E1812" s="16">
        <f>MAX(0, (calculations!A1812-inputs!$C$5)*inputs!$B$5)</f>
        <v>25137</v>
      </c>
      <c r="F1812" s="19">
        <f>MAX(0,inputs!$B$13*(MIN(calculations!A1812,inputs!$C$14)-inputs!$C$13))+MAX(0,inputs!$B$14*(calculations!A1812-inputs!$C$14))</f>
        <v>7609.85</v>
      </c>
      <c r="G1812" s="22">
        <f>MAX(MIN((calculations!A1812-inputs!$B$21)/10000,100%),0) * inputs!$B$18</f>
        <v>2636.4</v>
      </c>
      <c r="H1812" s="22">
        <f>IF(AND(inputs!$B$35="YES", calculations!A1812&gt;=inputs!$B$36,calculations!A1812&lt;inputs!$B$37),inputs!$B$38*MIN(2,inputs!$B$17),0)</f>
        <v>0</v>
      </c>
      <c r="I1812" s="25">
        <f>MIN(inputs!$B$32,A1812)</f>
        <v>20000</v>
      </c>
      <c r="J1812" s="25">
        <f>inputs!$B$29*(1+inputs!$B$33)-MAX(0,inputs!$B$31*(I1812-inputs!$B$30))</f>
        <v>46486.999999999993</v>
      </c>
      <c r="K1812" s="26">
        <f t="shared" si="364"/>
        <v>20000</v>
      </c>
      <c r="L1812" s="25">
        <f>MAX(0,J1812*(1+inputs!$B$33)-MAX(0,inputs!$B$31*(K1812-inputs!$B$30)))</f>
        <v>47184.304999999986</v>
      </c>
      <c r="M1812" s="26">
        <f t="shared" si="365"/>
        <v>37888.888888888891</v>
      </c>
      <c r="N1812" s="25">
        <f>MAX(0,L1812*(1+inputs!$B$33)-MAX(0,inputs!$B$31*(M1812-inputs!$B$30)))</f>
        <v>46298.629574999977</v>
      </c>
      <c r="O1812" s="26">
        <f t="shared" si="366"/>
        <v>55777.777777777781</v>
      </c>
      <c r="P1812" s="25">
        <f>MAX(0,N1812*(1+inputs!$B$33)-MAX(0,inputs!$B$31*(O1812-inputs!$B$30)))</f>
        <v>43789.669018624969</v>
      </c>
      <c r="Q1812" s="26">
        <f t="shared" si="367"/>
        <v>73666.666666666657</v>
      </c>
      <c r="R1812" s="25">
        <f>MAX(0,P1812*(1+inputs!$B$33)-MAX(0,inputs!$B$31*(Q1812-inputs!$B$30)))</f>
        <v>39633.074053904347</v>
      </c>
      <c r="S1812" s="26">
        <f t="shared" si="368"/>
        <v>91555.555555555562</v>
      </c>
      <c r="T1812" s="25">
        <f>MAX(0,R1812*(1+inputs!$B$33)-MAX(0,inputs!$B$31*(S1812-inputs!$B$30)))</f>
        <v>33804.130164712908</v>
      </c>
      <c r="U1812" s="26">
        <f t="shared" si="369"/>
        <v>109444.44444444444</v>
      </c>
      <c r="V1812" s="25">
        <f>MAX(0,T1812*(1+inputs!$B$33)-MAX(0,inputs!$B$31*(U1812-inputs!$B$30)))</f>
        <v>26277.752117183602</v>
      </c>
      <c r="W1812" s="26">
        <f t="shared" si="370"/>
        <v>127333.33333333333</v>
      </c>
      <c r="X1812" s="25">
        <f>MAX(0,V1812*(1+inputs!$B$33)-MAX(0,inputs!$B$31*(W1812-inputs!$B$30)))</f>
        <v>17028.478398941355</v>
      </c>
      <c r="Y1812" s="26">
        <f t="shared" si="371"/>
        <v>145222.22222222222</v>
      </c>
      <c r="Z1812" s="25">
        <f>MAX(0,X1812*(1+inputs!$B$33)-MAX(0,inputs!$B$31*(Y1812-inputs!$B$30)))</f>
        <v>6030.4655749254744</v>
      </c>
      <c r="AA1812" s="25">
        <f>MAX(0,Y1812*(1+inputs!$B$33)-MAX(0,inputs!$B$31*(Z1812-inputs!$B$30)))</f>
        <v>147400.55555555553</v>
      </c>
      <c r="AB1812" s="26">
        <f t="shared" si="372"/>
        <v>181000</v>
      </c>
      <c r="AC1812" s="25">
        <f>MAX(0,AA1812*(1+inputs!$B$33)-MAX(0,inputs!$B$31*(AB1812-inputs!$B$30)))</f>
        <v>135138.12388888886</v>
      </c>
      <c r="AD1812" s="26">
        <f>IF(inputs!$B$27="YES",MAX(0,inputs!$B$31*(AB1812-inputs!$B$30)),0)</f>
        <v>0</v>
      </c>
      <c r="AE1812" s="3">
        <f t="shared" si="373"/>
        <v>77899.05</v>
      </c>
      <c r="AF1812" s="1">
        <f t="shared" si="376"/>
        <v>0.47</v>
      </c>
      <c r="AG1812" s="8">
        <f t="shared" si="374"/>
        <v>103100.95</v>
      </c>
    </row>
    <row r="1813" spans="1:33" x14ac:dyDescent="0.2">
      <c r="A1813" s="11">
        <f t="shared" si="375"/>
        <v>181100</v>
      </c>
      <c r="B1813" s="15">
        <f>inputs!$C$3-MAX(0,MIN((calculations!A1813-inputs!$B$8)*0.5,inputs!$C$3))+IF(AND(inputs!$B$23="YES",A1813&lt;=inputs!$B$25),inputs!$B$24,0)</f>
        <v>0</v>
      </c>
      <c r="C1813" s="15">
        <f>MAX(0,MIN(A1813-B1813,inputs!$C$4)*inputs!$B$3)</f>
        <v>7540.2000000000007</v>
      </c>
      <c r="D1813" s="16">
        <f>MAX(0,(MIN(A1813,inputs!$C$5)-(inputs!$C$4+B1813))*inputs!$B$4)</f>
        <v>34975.599999999999</v>
      </c>
      <c r="E1813" s="16">
        <f>MAX(0, (calculations!A1813-inputs!$C$5)*inputs!$B$5)</f>
        <v>25182</v>
      </c>
      <c r="F1813" s="19">
        <f>MAX(0,inputs!$B$13*(MIN(calculations!A1813,inputs!$C$14)-inputs!$C$13))+MAX(0,inputs!$B$14*(calculations!A1813-inputs!$C$14))</f>
        <v>7611.85</v>
      </c>
      <c r="G1813" s="22">
        <f>MAX(MIN((calculations!A1813-inputs!$B$21)/10000,100%),0) * inputs!$B$18</f>
        <v>2636.4</v>
      </c>
      <c r="H1813" s="22">
        <f>IF(AND(inputs!$B$35="YES", calculations!A1813&gt;=inputs!$B$36,calculations!A1813&lt;inputs!$B$37),inputs!$B$38*MIN(2,inputs!$B$17),0)</f>
        <v>0</v>
      </c>
      <c r="I1813" s="25">
        <f>MIN(inputs!$B$32,A1813)</f>
        <v>20000</v>
      </c>
      <c r="J1813" s="25">
        <f>inputs!$B$29*(1+inputs!$B$33)-MAX(0,inputs!$B$31*(I1813-inputs!$B$30))</f>
        <v>46486.999999999993</v>
      </c>
      <c r="K1813" s="26">
        <f t="shared" si="364"/>
        <v>20000</v>
      </c>
      <c r="L1813" s="25">
        <f>MAX(0,J1813*(1+inputs!$B$33)-MAX(0,inputs!$B$31*(K1813-inputs!$B$30)))</f>
        <v>47184.304999999986</v>
      </c>
      <c r="M1813" s="26">
        <f t="shared" si="365"/>
        <v>37900</v>
      </c>
      <c r="N1813" s="25">
        <f>MAX(0,L1813*(1+inputs!$B$33)-MAX(0,inputs!$B$31*(M1813-inputs!$B$30)))</f>
        <v>46297.629574999977</v>
      </c>
      <c r="O1813" s="26">
        <f t="shared" si="366"/>
        <v>55800</v>
      </c>
      <c r="P1813" s="25">
        <f>MAX(0,N1813*(1+inputs!$B$33)-MAX(0,inputs!$B$31*(O1813-inputs!$B$30)))</f>
        <v>43786.654018624969</v>
      </c>
      <c r="Q1813" s="26">
        <f t="shared" si="367"/>
        <v>73700</v>
      </c>
      <c r="R1813" s="25">
        <f>MAX(0,P1813*(1+inputs!$B$33)-MAX(0,inputs!$B$31*(Q1813-inputs!$B$30)))</f>
        <v>39627.013828904339</v>
      </c>
      <c r="S1813" s="26">
        <f t="shared" si="368"/>
        <v>91600</v>
      </c>
      <c r="T1813" s="25">
        <f>MAX(0,R1813*(1+inputs!$B$33)-MAX(0,inputs!$B$31*(S1813-inputs!$B$30)))</f>
        <v>33793.9790363379</v>
      </c>
      <c r="U1813" s="26">
        <f t="shared" si="369"/>
        <v>109500</v>
      </c>
      <c r="V1813" s="25">
        <f>MAX(0,T1813*(1+inputs!$B$33)-MAX(0,inputs!$B$31*(U1813-inputs!$B$30)))</f>
        <v>26262.448721882964</v>
      </c>
      <c r="W1813" s="26">
        <f t="shared" si="370"/>
        <v>127400</v>
      </c>
      <c r="X1813" s="25">
        <f>MAX(0,V1813*(1+inputs!$B$33)-MAX(0,inputs!$B$31*(W1813-inputs!$B$30)))</f>
        <v>17006.945452711203</v>
      </c>
      <c r="Y1813" s="26">
        <f t="shared" si="371"/>
        <v>145300</v>
      </c>
      <c r="Z1813" s="25">
        <f>MAX(0,X1813*(1+inputs!$B$33)-MAX(0,inputs!$B$31*(Y1813-inputs!$B$30)))</f>
        <v>6001.6096345018705</v>
      </c>
      <c r="AA1813" s="25">
        <f>MAX(0,Y1813*(1+inputs!$B$33)-MAX(0,inputs!$B$31*(Z1813-inputs!$B$30)))</f>
        <v>147479.5</v>
      </c>
      <c r="AB1813" s="26">
        <f t="shared" si="372"/>
        <v>181100</v>
      </c>
      <c r="AC1813" s="25">
        <f>MAX(0,AA1813*(1+inputs!$B$33)-MAX(0,inputs!$B$31*(AB1813-inputs!$B$30)))</f>
        <v>135209.25249999997</v>
      </c>
      <c r="AD1813" s="26">
        <f>IF(inputs!$B$27="YES",MAX(0,inputs!$B$31*(AB1813-inputs!$B$30)),0)</f>
        <v>0</v>
      </c>
      <c r="AE1813" s="3">
        <f t="shared" si="373"/>
        <v>77946.05</v>
      </c>
      <c r="AF1813" s="1">
        <f t="shared" si="376"/>
        <v>0.47</v>
      </c>
      <c r="AG1813" s="8">
        <f t="shared" si="374"/>
        <v>103153.95</v>
      </c>
    </row>
    <row r="1814" spans="1:33" x14ac:dyDescent="0.2">
      <c r="A1814" s="11">
        <f t="shared" si="375"/>
        <v>181200</v>
      </c>
      <c r="B1814" s="15">
        <f>inputs!$C$3-MAX(0,MIN((calculations!A1814-inputs!$B$8)*0.5,inputs!$C$3))+IF(AND(inputs!$B$23="YES",A1814&lt;=inputs!$B$25),inputs!$B$24,0)</f>
        <v>0</v>
      </c>
      <c r="C1814" s="15">
        <f>MAX(0,MIN(A1814-B1814,inputs!$C$4)*inputs!$B$3)</f>
        <v>7540.2000000000007</v>
      </c>
      <c r="D1814" s="16">
        <f>MAX(0,(MIN(A1814,inputs!$C$5)-(inputs!$C$4+B1814))*inputs!$B$4)</f>
        <v>34975.599999999999</v>
      </c>
      <c r="E1814" s="16">
        <f>MAX(0, (calculations!A1814-inputs!$C$5)*inputs!$B$5)</f>
        <v>25227</v>
      </c>
      <c r="F1814" s="19">
        <f>MAX(0,inputs!$B$13*(MIN(calculations!A1814,inputs!$C$14)-inputs!$C$13))+MAX(0,inputs!$B$14*(calculations!A1814-inputs!$C$14))</f>
        <v>7613.85</v>
      </c>
      <c r="G1814" s="22">
        <f>MAX(MIN((calculations!A1814-inputs!$B$21)/10000,100%),0) * inputs!$B$18</f>
        <v>2636.4</v>
      </c>
      <c r="H1814" s="22">
        <f>IF(AND(inputs!$B$35="YES", calculations!A1814&gt;=inputs!$B$36,calculations!A1814&lt;inputs!$B$37),inputs!$B$38*MIN(2,inputs!$B$17),0)</f>
        <v>0</v>
      </c>
      <c r="I1814" s="25">
        <f>MIN(inputs!$B$32,A1814)</f>
        <v>20000</v>
      </c>
      <c r="J1814" s="25">
        <f>inputs!$B$29*(1+inputs!$B$33)-MAX(0,inputs!$B$31*(I1814-inputs!$B$30))</f>
        <v>46486.999999999993</v>
      </c>
      <c r="K1814" s="26">
        <f t="shared" si="364"/>
        <v>20000</v>
      </c>
      <c r="L1814" s="25">
        <f>MAX(0,J1814*(1+inputs!$B$33)-MAX(0,inputs!$B$31*(K1814-inputs!$B$30)))</f>
        <v>47184.304999999986</v>
      </c>
      <c r="M1814" s="26">
        <f t="shared" si="365"/>
        <v>37911.111111111109</v>
      </c>
      <c r="N1814" s="25">
        <f>MAX(0,L1814*(1+inputs!$B$33)-MAX(0,inputs!$B$31*(M1814-inputs!$B$30)))</f>
        <v>46296.629574999977</v>
      </c>
      <c r="O1814" s="26">
        <f t="shared" si="366"/>
        <v>55822.222222222219</v>
      </c>
      <c r="P1814" s="25">
        <f>MAX(0,N1814*(1+inputs!$B$33)-MAX(0,inputs!$B$31*(O1814-inputs!$B$30)))</f>
        <v>43783.63901862497</v>
      </c>
      <c r="Q1814" s="26">
        <f t="shared" si="367"/>
        <v>73733.333333333343</v>
      </c>
      <c r="R1814" s="25">
        <f>MAX(0,P1814*(1+inputs!$B$33)-MAX(0,inputs!$B$31*(Q1814-inputs!$B$30)))</f>
        <v>39620.953603904338</v>
      </c>
      <c r="S1814" s="26">
        <f t="shared" si="368"/>
        <v>91644.444444444438</v>
      </c>
      <c r="T1814" s="25">
        <f>MAX(0,R1814*(1+inputs!$B$33)-MAX(0,inputs!$B$31*(S1814-inputs!$B$30)))</f>
        <v>33783.827907962899</v>
      </c>
      <c r="U1814" s="26">
        <f t="shared" si="369"/>
        <v>109555.55555555556</v>
      </c>
      <c r="V1814" s="25">
        <f>MAX(0,T1814*(1+inputs!$B$33)-MAX(0,inputs!$B$31*(U1814-inputs!$B$30)))</f>
        <v>26247.145326582337</v>
      </c>
      <c r="W1814" s="26">
        <f t="shared" si="370"/>
        <v>127466.66666666667</v>
      </c>
      <c r="X1814" s="25">
        <f>MAX(0,V1814*(1+inputs!$B$33)-MAX(0,inputs!$B$31*(W1814-inputs!$B$30)))</f>
        <v>16985.412506481065</v>
      </c>
      <c r="Y1814" s="26">
        <f t="shared" si="371"/>
        <v>145377.77777777778</v>
      </c>
      <c r="Z1814" s="25">
        <f>MAX(0,X1814*(1+inputs!$B$33)-MAX(0,inputs!$B$31*(Y1814-inputs!$B$30)))</f>
        <v>5972.7536940782793</v>
      </c>
      <c r="AA1814" s="25">
        <f>MAX(0,Y1814*(1+inputs!$B$33)-MAX(0,inputs!$B$31*(Z1814-inputs!$B$30)))</f>
        <v>147558.44444444444</v>
      </c>
      <c r="AB1814" s="26">
        <f t="shared" si="372"/>
        <v>181200</v>
      </c>
      <c r="AC1814" s="25">
        <f>MAX(0,AA1814*(1+inputs!$B$33)-MAX(0,inputs!$B$31*(AB1814-inputs!$B$30)))</f>
        <v>135280.38111111108</v>
      </c>
      <c r="AD1814" s="26">
        <f>IF(inputs!$B$27="YES",MAX(0,inputs!$B$31*(AB1814-inputs!$B$30)),0)</f>
        <v>0</v>
      </c>
      <c r="AE1814" s="3">
        <f t="shared" si="373"/>
        <v>77993.05</v>
      </c>
      <c r="AF1814" s="1">
        <f t="shared" si="376"/>
        <v>0.47</v>
      </c>
      <c r="AG1814" s="8">
        <f t="shared" si="374"/>
        <v>103206.95</v>
      </c>
    </row>
    <row r="1815" spans="1:33" x14ac:dyDescent="0.2">
      <c r="A1815" s="11">
        <f t="shared" si="375"/>
        <v>181300</v>
      </c>
      <c r="B1815" s="15">
        <f>inputs!$C$3-MAX(0,MIN((calculations!A1815-inputs!$B$8)*0.5,inputs!$C$3))+IF(AND(inputs!$B$23="YES",A1815&lt;=inputs!$B$25),inputs!$B$24,0)</f>
        <v>0</v>
      </c>
      <c r="C1815" s="15">
        <f>MAX(0,MIN(A1815-B1815,inputs!$C$4)*inputs!$B$3)</f>
        <v>7540.2000000000007</v>
      </c>
      <c r="D1815" s="16">
        <f>MAX(0,(MIN(A1815,inputs!$C$5)-(inputs!$C$4+B1815))*inputs!$B$4)</f>
        <v>34975.599999999999</v>
      </c>
      <c r="E1815" s="16">
        <f>MAX(0, (calculations!A1815-inputs!$C$5)*inputs!$B$5)</f>
        <v>25272</v>
      </c>
      <c r="F1815" s="19">
        <f>MAX(0,inputs!$B$13*(MIN(calculations!A1815,inputs!$C$14)-inputs!$C$13))+MAX(0,inputs!$B$14*(calculations!A1815-inputs!$C$14))</f>
        <v>7615.85</v>
      </c>
      <c r="G1815" s="22">
        <f>MAX(MIN((calculations!A1815-inputs!$B$21)/10000,100%),0) * inputs!$B$18</f>
        <v>2636.4</v>
      </c>
      <c r="H1815" s="22">
        <f>IF(AND(inputs!$B$35="YES", calculations!A1815&gt;=inputs!$B$36,calculations!A1815&lt;inputs!$B$37),inputs!$B$38*MIN(2,inputs!$B$17),0)</f>
        <v>0</v>
      </c>
      <c r="I1815" s="25">
        <f>MIN(inputs!$B$32,A1815)</f>
        <v>20000</v>
      </c>
      <c r="J1815" s="25">
        <f>inputs!$B$29*(1+inputs!$B$33)-MAX(0,inputs!$B$31*(I1815-inputs!$B$30))</f>
        <v>46486.999999999993</v>
      </c>
      <c r="K1815" s="26">
        <f t="shared" si="364"/>
        <v>20000</v>
      </c>
      <c r="L1815" s="25">
        <f>MAX(0,J1815*(1+inputs!$B$33)-MAX(0,inputs!$B$31*(K1815-inputs!$B$30)))</f>
        <v>47184.304999999986</v>
      </c>
      <c r="M1815" s="26">
        <f t="shared" si="365"/>
        <v>37922.222222222219</v>
      </c>
      <c r="N1815" s="25">
        <f>MAX(0,L1815*(1+inputs!$B$33)-MAX(0,inputs!$B$31*(M1815-inputs!$B$30)))</f>
        <v>46295.629574999977</v>
      </c>
      <c r="O1815" s="26">
        <f t="shared" si="366"/>
        <v>55844.444444444445</v>
      </c>
      <c r="P1815" s="25">
        <f>MAX(0,N1815*(1+inputs!$B$33)-MAX(0,inputs!$B$31*(O1815-inputs!$B$30)))</f>
        <v>43780.624018624971</v>
      </c>
      <c r="Q1815" s="26">
        <f t="shared" si="367"/>
        <v>73766.666666666657</v>
      </c>
      <c r="R1815" s="25">
        <f>MAX(0,P1815*(1+inputs!$B$33)-MAX(0,inputs!$B$31*(Q1815-inputs!$B$30)))</f>
        <v>39614.893378904337</v>
      </c>
      <c r="S1815" s="26">
        <f t="shared" si="368"/>
        <v>91688.888888888891</v>
      </c>
      <c r="T1815" s="25">
        <f>MAX(0,R1815*(1+inputs!$B$33)-MAX(0,inputs!$B$31*(S1815-inputs!$B$30)))</f>
        <v>33773.676779587899</v>
      </c>
      <c r="U1815" s="26">
        <f t="shared" si="369"/>
        <v>109611.11111111111</v>
      </c>
      <c r="V1815" s="25">
        <f>MAX(0,T1815*(1+inputs!$B$33)-MAX(0,inputs!$B$31*(U1815-inputs!$B$30)))</f>
        <v>26231.841931281717</v>
      </c>
      <c r="W1815" s="26">
        <f t="shared" si="370"/>
        <v>127533.33333333333</v>
      </c>
      <c r="X1815" s="25">
        <f>MAX(0,V1815*(1+inputs!$B$33)-MAX(0,inputs!$B$31*(W1815-inputs!$B$30)))</f>
        <v>16963.879560250942</v>
      </c>
      <c r="Y1815" s="26">
        <f t="shared" si="371"/>
        <v>145455.55555555556</v>
      </c>
      <c r="Z1815" s="25">
        <f>MAX(0,X1815*(1+inputs!$B$33)-MAX(0,inputs!$B$31*(Y1815-inputs!$B$30)))</f>
        <v>5943.8977536547045</v>
      </c>
      <c r="AA1815" s="25">
        <f>MAX(0,Y1815*(1+inputs!$B$33)-MAX(0,inputs!$B$31*(Z1815-inputs!$B$30)))</f>
        <v>147637.38888888888</v>
      </c>
      <c r="AB1815" s="26">
        <f t="shared" si="372"/>
        <v>181300</v>
      </c>
      <c r="AC1815" s="25">
        <f>MAX(0,AA1815*(1+inputs!$B$33)-MAX(0,inputs!$B$31*(AB1815-inputs!$B$30)))</f>
        <v>135351.5097222222</v>
      </c>
      <c r="AD1815" s="26">
        <f>IF(inputs!$B$27="YES",MAX(0,inputs!$B$31*(AB1815-inputs!$B$30)),0)</f>
        <v>0</v>
      </c>
      <c r="AE1815" s="3">
        <f t="shared" si="373"/>
        <v>78040.05</v>
      </c>
      <c r="AF1815" s="1">
        <f t="shared" si="376"/>
        <v>0.47</v>
      </c>
      <c r="AG1815" s="8">
        <f t="shared" si="374"/>
        <v>103259.95</v>
      </c>
    </row>
    <row r="1816" spans="1:33" x14ac:dyDescent="0.2">
      <c r="A1816" s="11">
        <f t="shared" si="375"/>
        <v>181400</v>
      </c>
      <c r="B1816" s="15">
        <f>inputs!$C$3-MAX(0,MIN((calculations!A1816-inputs!$B$8)*0.5,inputs!$C$3))+IF(AND(inputs!$B$23="YES",A1816&lt;=inputs!$B$25),inputs!$B$24,0)</f>
        <v>0</v>
      </c>
      <c r="C1816" s="15">
        <f>MAX(0,MIN(A1816-B1816,inputs!$C$4)*inputs!$B$3)</f>
        <v>7540.2000000000007</v>
      </c>
      <c r="D1816" s="16">
        <f>MAX(0,(MIN(A1816,inputs!$C$5)-(inputs!$C$4+B1816))*inputs!$B$4)</f>
        <v>34975.599999999999</v>
      </c>
      <c r="E1816" s="16">
        <f>MAX(0, (calculations!A1816-inputs!$C$5)*inputs!$B$5)</f>
        <v>25317</v>
      </c>
      <c r="F1816" s="19">
        <f>MAX(0,inputs!$B$13*(MIN(calculations!A1816,inputs!$C$14)-inputs!$C$13))+MAX(0,inputs!$B$14*(calculations!A1816-inputs!$C$14))</f>
        <v>7617.85</v>
      </c>
      <c r="G1816" s="22">
        <f>MAX(MIN((calculations!A1816-inputs!$B$21)/10000,100%),0) * inputs!$B$18</f>
        <v>2636.4</v>
      </c>
      <c r="H1816" s="22">
        <f>IF(AND(inputs!$B$35="YES", calculations!A1816&gt;=inputs!$B$36,calculations!A1816&lt;inputs!$B$37),inputs!$B$38*MIN(2,inputs!$B$17),0)</f>
        <v>0</v>
      </c>
      <c r="I1816" s="25">
        <f>MIN(inputs!$B$32,A1816)</f>
        <v>20000</v>
      </c>
      <c r="J1816" s="25">
        <f>inputs!$B$29*(1+inputs!$B$33)-MAX(0,inputs!$B$31*(I1816-inputs!$B$30))</f>
        <v>46486.999999999993</v>
      </c>
      <c r="K1816" s="26">
        <f t="shared" si="364"/>
        <v>20000</v>
      </c>
      <c r="L1816" s="25">
        <f>MAX(0,J1816*(1+inputs!$B$33)-MAX(0,inputs!$B$31*(K1816-inputs!$B$30)))</f>
        <v>47184.304999999986</v>
      </c>
      <c r="M1816" s="26">
        <f t="shared" si="365"/>
        <v>37933.333333333328</v>
      </c>
      <c r="N1816" s="25">
        <f>MAX(0,L1816*(1+inputs!$B$33)-MAX(0,inputs!$B$31*(M1816-inputs!$B$30)))</f>
        <v>46294.629574999977</v>
      </c>
      <c r="O1816" s="26">
        <f t="shared" si="366"/>
        <v>55866.666666666664</v>
      </c>
      <c r="P1816" s="25">
        <f>MAX(0,N1816*(1+inputs!$B$33)-MAX(0,inputs!$B$31*(O1816-inputs!$B$30)))</f>
        <v>43777.609018624971</v>
      </c>
      <c r="Q1816" s="26">
        <f t="shared" si="367"/>
        <v>73800</v>
      </c>
      <c r="R1816" s="25">
        <f>MAX(0,P1816*(1+inputs!$B$33)-MAX(0,inputs!$B$31*(Q1816-inputs!$B$30)))</f>
        <v>39608.833153904336</v>
      </c>
      <c r="S1816" s="26">
        <f t="shared" si="368"/>
        <v>91733.333333333328</v>
      </c>
      <c r="T1816" s="25">
        <f>MAX(0,R1816*(1+inputs!$B$33)-MAX(0,inputs!$B$31*(S1816-inputs!$B$30)))</f>
        <v>33763.525651212898</v>
      </c>
      <c r="U1816" s="26">
        <f t="shared" si="369"/>
        <v>109666.66666666667</v>
      </c>
      <c r="V1816" s="25">
        <f>MAX(0,T1816*(1+inputs!$B$33)-MAX(0,inputs!$B$31*(U1816-inputs!$B$30)))</f>
        <v>26216.538535981083</v>
      </c>
      <c r="W1816" s="26">
        <f t="shared" si="370"/>
        <v>127600</v>
      </c>
      <c r="X1816" s="25">
        <f>MAX(0,V1816*(1+inputs!$B$33)-MAX(0,inputs!$B$31*(W1816-inputs!$B$30)))</f>
        <v>16942.346614020797</v>
      </c>
      <c r="Y1816" s="26">
        <f t="shared" si="371"/>
        <v>145533.33333333331</v>
      </c>
      <c r="Z1816" s="25">
        <f>MAX(0,X1816*(1+inputs!$B$33)-MAX(0,inputs!$B$31*(Y1816-inputs!$B$30)))</f>
        <v>5915.0418132311097</v>
      </c>
      <c r="AA1816" s="25">
        <f>MAX(0,Y1816*(1+inputs!$B$33)-MAX(0,inputs!$B$31*(Z1816-inputs!$B$30)))</f>
        <v>147716.33333333331</v>
      </c>
      <c r="AB1816" s="26">
        <f t="shared" si="372"/>
        <v>181400</v>
      </c>
      <c r="AC1816" s="25">
        <f>MAX(0,AA1816*(1+inputs!$B$33)-MAX(0,inputs!$B$31*(AB1816-inputs!$B$30)))</f>
        <v>135422.63833333331</v>
      </c>
      <c r="AD1816" s="26">
        <f>IF(inputs!$B$27="YES",MAX(0,inputs!$B$31*(AB1816-inputs!$B$30)),0)</f>
        <v>0</v>
      </c>
      <c r="AE1816" s="3">
        <f t="shared" si="373"/>
        <v>78087.05</v>
      </c>
      <c r="AF1816" s="1">
        <f t="shared" si="376"/>
        <v>0.47</v>
      </c>
      <c r="AG1816" s="8">
        <f t="shared" si="374"/>
        <v>103312.95</v>
      </c>
    </row>
    <row r="1817" spans="1:33" x14ac:dyDescent="0.2">
      <c r="A1817" s="11">
        <f t="shared" si="375"/>
        <v>181500</v>
      </c>
      <c r="B1817" s="15">
        <f>inputs!$C$3-MAX(0,MIN((calculations!A1817-inputs!$B$8)*0.5,inputs!$C$3))+IF(AND(inputs!$B$23="YES",A1817&lt;=inputs!$B$25),inputs!$B$24,0)</f>
        <v>0</v>
      </c>
      <c r="C1817" s="15">
        <f>MAX(0,MIN(A1817-B1817,inputs!$C$4)*inputs!$B$3)</f>
        <v>7540.2000000000007</v>
      </c>
      <c r="D1817" s="16">
        <f>MAX(0,(MIN(A1817,inputs!$C$5)-(inputs!$C$4+B1817))*inputs!$B$4)</f>
        <v>34975.599999999999</v>
      </c>
      <c r="E1817" s="16">
        <f>MAX(0, (calculations!A1817-inputs!$C$5)*inputs!$B$5)</f>
        <v>25362</v>
      </c>
      <c r="F1817" s="19">
        <f>MAX(0,inputs!$B$13*(MIN(calculations!A1817,inputs!$C$14)-inputs!$C$13))+MAX(0,inputs!$B$14*(calculations!A1817-inputs!$C$14))</f>
        <v>7619.85</v>
      </c>
      <c r="G1817" s="22">
        <f>MAX(MIN((calculations!A1817-inputs!$B$21)/10000,100%),0) * inputs!$B$18</f>
        <v>2636.4</v>
      </c>
      <c r="H1817" s="22">
        <f>IF(AND(inputs!$B$35="YES", calculations!A1817&gt;=inputs!$B$36,calculations!A1817&lt;inputs!$B$37),inputs!$B$38*MIN(2,inputs!$B$17),0)</f>
        <v>0</v>
      </c>
      <c r="I1817" s="25">
        <f>MIN(inputs!$B$32,A1817)</f>
        <v>20000</v>
      </c>
      <c r="J1817" s="25">
        <f>inputs!$B$29*(1+inputs!$B$33)-MAX(0,inputs!$B$31*(I1817-inputs!$B$30))</f>
        <v>46486.999999999993</v>
      </c>
      <c r="K1817" s="26">
        <f t="shared" si="364"/>
        <v>20000</v>
      </c>
      <c r="L1817" s="25">
        <f>MAX(0,J1817*(1+inputs!$B$33)-MAX(0,inputs!$B$31*(K1817-inputs!$B$30)))</f>
        <v>47184.304999999986</v>
      </c>
      <c r="M1817" s="26">
        <f t="shared" si="365"/>
        <v>37944.444444444445</v>
      </c>
      <c r="N1817" s="25">
        <f>MAX(0,L1817*(1+inputs!$B$33)-MAX(0,inputs!$B$31*(M1817-inputs!$B$30)))</f>
        <v>46293.629574999977</v>
      </c>
      <c r="O1817" s="26">
        <f t="shared" si="366"/>
        <v>55888.888888888891</v>
      </c>
      <c r="P1817" s="25">
        <f>MAX(0,N1817*(1+inputs!$B$33)-MAX(0,inputs!$B$31*(O1817-inputs!$B$30)))</f>
        <v>43774.594018624972</v>
      </c>
      <c r="Q1817" s="26">
        <f t="shared" si="367"/>
        <v>73833.333333333343</v>
      </c>
      <c r="R1817" s="25">
        <f>MAX(0,P1817*(1+inputs!$B$33)-MAX(0,inputs!$B$31*(Q1817-inputs!$B$30)))</f>
        <v>39602.772928904342</v>
      </c>
      <c r="S1817" s="26">
        <f t="shared" si="368"/>
        <v>91777.777777777781</v>
      </c>
      <c r="T1817" s="25">
        <f>MAX(0,R1817*(1+inputs!$B$33)-MAX(0,inputs!$B$31*(S1817-inputs!$B$30)))</f>
        <v>33753.374522837898</v>
      </c>
      <c r="U1817" s="26">
        <f t="shared" si="369"/>
        <v>109722.22222222222</v>
      </c>
      <c r="V1817" s="25">
        <f>MAX(0,T1817*(1+inputs!$B$33)-MAX(0,inputs!$B$31*(U1817-inputs!$B$30)))</f>
        <v>26201.235140680463</v>
      </c>
      <c r="W1817" s="26">
        <f t="shared" si="370"/>
        <v>127666.66666666667</v>
      </c>
      <c r="X1817" s="25">
        <f>MAX(0,V1817*(1+inputs!$B$33)-MAX(0,inputs!$B$31*(W1817-inputs!$B$30)))</f>
        <v>16920.813667790666</v>
      </c>
      <c r="Y1817" s="26">
        <f t="shared" si="371"/>
        <v>145611.11111111112</v>
      </c>
      <c r="Z1817" s="25">
        <f>MAX(0,X1817*(1+inputs!$B$33)-MAX(0,inputs!$B$31*(Y1817-inputs!$B$30)))</f>
        <v>5886.1858728075222</v>
      </c>
      <c r="AA1817" s="25">
        <f>MAX(0,Y1817*(1+inputs!$B$33)-MAX(0,inputs!$B$31*(Z1817-inputs!$B$30)))</f>
        <v>147795.27777777778</v>
      </c>
      <c r="AB1817" s="26">
        <f t="shared" si="372"/>
        <v>181500</v>
      </c>
      <c r="AC1817" s="25">
        <f>MAX(0,AA1817*(1+inputs!$B$33)-MAX(0,inputs!$B$31*(AB1817-inputs!$B$30)))</f>
        <v>135493.76694444442</v>
      </c>
      <c r="AD1817" s="26">
        <f>IF(inputs!$B$27="YES",MAX(0,inputs!$B$31*(AB1817-inputs!$B$30)),0)</f>
        <v>0</v>
      </c>
      <c r="AE1817" s="3">
        <f t="shared" si="373"/>
        <v>78134.05</v>
      </c>
      <c r="AF1817" s="1">
        <f t="shared" si="376"/>
        <v>0.47</v>
      </c>
      <c r="AG1817" s="8">
        <f t="shared" si="374"/>
        <v>103365.95</v>
      </c>
    </row>
    <row r="1818" spans="1:33" x14ac:dyDescent="0.2">
      <c r="A1818" s="11">
        <f t="shared" si="375"/>
        <v>181600</v>
      </c>
      <c r="B1818" s="15">
        <f>inputs!$C$3-MAX(0,MIN((calculations!A1818-inputs!$B$8)*0.5,inputs!$C$3))+IF(AND(inputs!$B$23="YES",A1818&lt;=inputs!$B$25),inputs!$B$24,0)</f>
        <v>0</v>
      </c>
      <c r="C1818" s="15">
        <f>MAX(0,MIN(A1818-B1818,inputs!$C$4)*inputs!$B$3)</f>
        <v>7540.2000000000007</v>
      </c>
      <c r="D1818" s="16">
        <f>MAX(0,(MIN(A1818,inputs!$C$5)-(inputs!$C$4+B1818))*inputs!$B$4)</f>
        <v>34975.599999999999</v>
      </c>
      <c r="E1818" s="16">
        <f>MAX(0, (calculations!A1818-inputs!$C$5)*inputs!$B$5)</f>
        <v>25407</v>
      </c>
      <c r="F1818" s="19">
        <f>MAX(0,inputs!$B$13*(MIN(calculations!A1818,inputs!$C$14)-inputs!$C$13))+MAX(0,inputs!$B$14*(calculations!A1818-inputs!$C$14))</f>
        <v>7621.85</v>
      </c>
      <c r="G1818" s="22">
        <f>MAX(MIN((calculations!A1818-inputs!$B$21)/10000,100%),0) * inputs!$B$18</f>
        <v>2636.4</v>
      </c>
      <c r="H1818" s="22">
        <f>IF(AND(inputs!$B$35="YES", calculations!A1818&gt;=inputs!$B$36,calculations!A1818&lt;inputs!$B$37),inputs!$B$38*MIN(2,inputs!$B$17),0)</f>
        <v>0</v>
      </c>
      <c r="I1818" s="25">
        <f>MIN(inputs!$B$32,A1818)</f>
        <v>20000</v>
      </c>
      <c r="J1818" s="25">
        <f>inputs!$B$29*(1+inputs!$B$33)-MAX(0,inputs!$B$31*(I1818-inputs!$B$30))</f>
        <v>46486.999999999993</v>
      </c>
      <c r="K1818" s="26">
        <f t="shared" si="364"/>
        <v>20000</v>
      </c>
      <c r="L1818" s="25">
        <f>MAX(0,J1818*(1+inputs!$B$33)-MAX(0,inputs!$B$31*(K1818-inputs!$B$30)))</f>
        <v>47184.304999999986</v>
      </c>
      <c r="M1818" s="26">
        <f t="shared" si="365"/>
        <v>37955.555555555555</v>
      </c>
      <c r="N1818" s="25">
        <f>MAX(0,L1818*(1+inputs!$B$33)-MAX(0,inputs!$B$31*(M1818-inputs!$B$30)))</f>
        <v>46292.629574999977</v>
      </c>
      <c r="O1818" s="26">
        <f t="shared" si="366"/>
        <v>55911.111111111109</v>
      </c>
      <c r="P1818" s="25">
        <f>MAX(0,N1818*(1+inputs!$B$33)-MAX(0,inputs!$B$31*(O1818-inputs!$B$30)))</f>
        <v>43771.579018624972</v>
      </c>
      <c r="Q1818" s="26">
        <f t="shared" si="367"/>
        <v>73866.666666666657</v>
      </c>
      <c r="R1818" s="25">
        <f>MAX(0,P1818*(1+inputs!$B$33)-MAX(0,inputs!$B$31*(Q1818-inputs!$B$30)))</f>
        <v>39596.712703904341</v>
      </c>
      <c r="S1818" s="26">
        <f t="shared" si="368"/>
        <v>91822.222222222219</v>
      </c>
      <c r="T1818" s="25">
        <f>MAX(0,R1818*(1+inputs!$B$33)-MAX(0,inputs!$B$31*(S1818-inputs!$B$30)))</f>
        <v>33743.223394462897</v>
      </c>
      <c r="U1818" s="26">
        <f t="shared" si="369"/>
        <v>109777.77777777778</v>
      </c>
      <c r="V1818" s="25">
        <f>MAX(0,T1818*(1+inputs!$B$33)-MAX(0,inputs!$B$31*(U1818-inputs!$B$30)))</f>
        <v>26185.931745379839</v>
      </c>
      <c r="W1818" s="26">
        <f t="shared" si="370"/>
        <v>127733.33333333333</v>
      </c>
      <c r="X1818" s="25">
        <f>MAX(0,V1818*(1+inputs!$B$33)-MAX(0,inputs!$B$31*(W1818-inputs!$B$30)))</f>
        <v>16899.280721560535</v>
      </c>
      <c r="Y1818" s="26">
        <f t="shared" si="371"/>
        <v>145688.88888888888</v>
      </c>
      <c r="Z1818" s="25">
        <f>MAX(0,X1818*(1+inputs!$B$33)-MAX(0,inputs!$B$31*(Y1818-inputs!$B$30)))</f>
        <v>5857.3299323839419</v>
      </c>
      <c r="AA1818" s="25">
        <f>MAX(0,Y1818*(1+inputs!$B$33)-MAX(0,inputs!$B$31*(Z1818-inputs!$B$30)))</f>
        <v>147874.22222222219</v>
      </c>
      <c r="AB1818" s="26">
        <f t="shared" si="372"/>
        <v>181600</v>
      </c>
      <c r="AC1818" s="25">
        <f>MAX(0,AA1818*(1+inputs!$B$33)-MAX(0,inputs!$B$31*(AB1818-inputs!$B$30)))</f>
        <v>135564.8955555555</v>
      </c>
      <c r="AD1818" s="26">
        <f>IF(inputs!$B$27="YES",MAX(0,inputs!$B$31*(AB1818-inputs!$B$30)),0)</f>
        <v>0</v>
      </c>
      <c r="AE1818" s="3">
        <f t="shared" si="373"/>
        <v>78181.05</v>
      </c>
      <c r="AF1818" s="1">
        <f t="shared" si="376"/>
        <v>0.47</v>
      </c>
      <c r="AG1818" s="8">
        <f t="shared" si="374"/>
        <v>103418.95</v>
      </c>
    </row>
    <row r="1819" spans="1:33" x14ac:dyDescent="0.2">
      <c r="A1819" s="11">
        <f t="shared" si="375"/>
        <v>181700</v>
      </c>
      <c r="B1819" s="15">
        <f>inputs!$C$3-MAX(0,MIN((calculations!A1819-inputs!$B$8)*0.5,inputs!$C$3))+IF(AND(inputs!$B$23="YES",A1819&lt;=inputs!$B$25),inputs!$B$24,0)</f>
        <v>0</v>
      </c>
      <c r="C1819" s="15">
        <f>MAX(0,MIN(A1819-B1819,inputs!$C$4)*inputs!$B$3)</f>
        <v>7540.2000000000007</v>
      </c>
      <c r="D1819" s="16">
        <f>MAX(0,(MIN(A1819,inputs!$C$5)-(inputs!$C$4+B1819))*inputs!$B$4)</f>
        <v>34975.599999999999</v>
      </c>
      <c r="E1819" s="16">
        <f>MAX(0, (calculations!A1819-inputs!$C$5)*inputs!$B$5)</f>
        <v>25452</v>
      </c>
      <c r="F1819" s="19">
        <f>MAX(0,inputs!$B$13*(MIN(calculations!A1819,inputs!$C$14)-inputs!$C$13))+MAX(0,inputs!$B$14*(calculations!A1819-inputs!$C$14))</f>
        <v>7623.85</v>
      </c>
      <c r="G1819" s="22">
        <f>MAX(MIN((calculations!A1819-inputs!$B$21)/10000,100%),0) * inputs!$B$18</f>
        <v>2636.4</v>
      </c>
      <c r="H1819" s="22">
        <f>IF(AND(inputs!$B$35="YES", calculations!A1819&gt;=inputs!$B$36,calculations!A1819&lt;inputs!$B$37),inputs!$B$38*MIN(2,inputs!$B$17),0)</f>
        <v>0</v>
      </c>
      <c r="I1819" s="25">
        <f>MIN(inputs!$B$32,A1819)</f>
        <v>20000</v>
      </c>
      <c r="J1819" s="25">
        <f>inputs!$B$29*(1+inputs!$B$33)-MAX(0,inputs!$B$31*(I1819-inputs!$B$30))</f>
        <v>46486.999999999993</v>
      </c>
      <c r="K1819" s="26">
        <f t="shared" si="364"/>
        <v>20000</v>
      </c>
      <c r="L1819" s="25">
        <f>MAX(0,J1819*(1+inputs!$B$33)-MAX(0,inputs!$B$31*(K1819-inputs!$B$30)))</f>
        <v>47184.304999999986</v>
      </c>
      <c r="M1819" s="26">
        <f t="shared" si="365"/>
        <v>37966.666666666672</v>
      </c>
      <c r="N1819" s="25">
        <f>MAX(0,L1819*(1+inputs!$B$33)-MAX(0,inputs!$B$31*(M1819-inputs!$B$30)))</f>
        <v>46291.629574999977</v>
      </c>
      <c r="O1819" s="26">
        <f t="shared" si="366"/>
        <v>55933.333333333336</v>
      </c>
      <c r="P1819" s="25">
        <f>MAX(0,N1819*(1+inputs!$B$33)-MAX(0,inputs!$B$31*(O1819-inputs!$B$30)))</f>
        <v>43768.564018624973</v>
      </c>
      <c r="Q1819" s="26">
        <f t="shared" si="367"/>
        <v>73900</v>
      </c>
      <c r="R1819" s="25">
        <f>MAX(0,P1819*(1+inputs!$B$33)-MAX(0,inputs!$B$31*(Q1819-inputs!$B$30)))</f>
        <v>39590.65247890434</v>
      </c>
      <c r="S1819" s="26">
        <f t="shared" si="368"/>
        <v>91866.666666666672</v>
      </c>
      <c r="T1819" s="25">
        <f>MAX(0,R1819*(1+inputs!$B$33)-MAX(0,inputs!$B$31*(S1819-inputs!$B$30)))</f>
        <v>33733.072266087896</v>
      </c>
      <c r="U1819" s="26">
        <f t="shared" si="369"/>
        <v>109833.33333333333</v>
      </c>
      <c r="V1819" s="25">
        <f>MAX(0,T1819*(1+inputs!$B$33)-MAX(0,inputs!$B$31*(U1819-inputs!$B$30)))</f>
        <v>26170.628350079216</v>
      </c>
      <c r="W1819" s="26">
        <f t="shared" si="370"/>
        <v>127800</v>
      </c>
      <c r="X1819" s="25">
        <f>MAX(0,V1819*(1+inputs!$B$33)-MAX(0,inputs!$B$31*(W1819-inputs!$B$30)))</f>
        <v>16877.747775330405</v>
      </c>
      <c r="Y1819" s="26">
        <f t="shared" si="371"/>
        <v>145766.66666666669</v>
      </c>
      <c r="Z1819" s="25">
        <f>MAX(0,X1819*(1+inputs!$B$33)-MAX(0,inputs!$B$31*(Y1819-inputs!$B$30)))</f>
        <v>5828.473991960358</v>
      </c>
      <c r="AA1819" s="25">
        <f>MAX(0,Y1819*(1+inputs!$B$33)-MAX(0,inputs!$B$31*(Z1819-inputs!$B$30)))</f>
        <v>147953.16666666669</v>
      </c>
      <c r="AB1819" s="26">
        <f t="shared" si="372"/>
        <v>181700</v>
      </c>
      <c r="AC1819" s="25">
        <f>MAX(0,AA1819*(1+inputs!$B$33)-MAX(0,inputs!$B$31*(AB1819-inputs!$B$30)))</f>
        <v>135636.02416666667</v>
      </c>
      <c r="AD1819" s="26">
        <f>IF(inputs!$B$27="YES",MAX(0,inputs!$B$31*(AB1819-inputs!$B$30)),0)</f>
        <v>0</v>
      </c>
      <c r="AE1819" s="3">
        <f t="shared" si="373"/>
        <v>78228.05</v>
      </c>
      <c r="AF1819" s="1">
        <f t="shared" si="376"/>
        <v>0.47</v>
      </c>
      <c r="AG1819" s="8">
        <f t="shared" si="374"/>
        <v>103471.95</v>
      </c>
    </row>
    <row r="1820" spans="1:33" x14ac:dyDescent="0.2">
      <c r="A1820" s="11">
        <f t="shared" si="375"/>
        <v>181800</v>
      </c>
      <c r="B1820" s="15">
        <f>inputs!$C$3-MAX(0,MIN((calculations!A1820-inputs!$B$8)*0.5,inputs!$C$3))+IF(AND(inputs!$B$23="YES",A1820&lt;=inputs!$B$25),inputs!$B$24,0)</f>
        <v>0</v>
      </c>
      <c r="C1820" s="15">
        <f>MAX(0,MIN(A1820-B1820,inputs!$C$4)*inputs!$B$3)</f>
        <v>7540.2000000000007</v>
      </c>
      <c r="D1820" s="16">
        <f>MAX(0,(MIN(A1820,inputs!$C$5)-(inputs!$C$4+B1820))*inputs!$B$4)</f>
        <v>34975.599999999999</v>
      </c>
      <c r="E1820" s="16">
        <f>MAX(0, (calculations!A1820-inputs!$C$5)*inputs!$B$5)</f>
        <v>25497</v>
      </c>
      <c r="F1820" s="19">
        <f>MAX(0,inputs!$B$13*(MIN(calculations!A1820,inputs!$C$14)-inputs!$C$13))+MAX(0,inputs!$B$14*(calculations!A1820-inputs!$C$14))</f>
        <v>7625.85</v>
      </c>
      <c r="G1820" s="22">
        <f>MAX(MIN((calculations!A1820-inputs!$B$21)/10000,100%),0) * inputs!$B$18</f>
        <v>2636.4</v>
      </c>
      <c r="H1820" s="22">
        <f>IF(AND(inputs!$B$35="YES", calculations!A1820&gt;=inputs!$B$36,calculations!A1820&lt;inputs!$B$37),inputs!$B$38*MIN(2,inputs!$B$17),0)</f>
        <v>0</v>
      </c>
      <c r="I1820" s="25">
        <f>MIN(inputs!$B$32,A1820)</f>
        <v>20000</v>
      </c>
      <c r="J1820" s="25">
        <f>inputs!$B$29*(1+inputs!$B$33)-MAX(0,inputs!$B$31*(I1820-inputs!$B$30))</f>
        <v>46486.999999999993</v>
      </c>
      <c r="K1820" s="26">
        <f t="shared" si="364"/>
        <v>20000</v>
      </c>
      <c r="L1820" s="25">
        <f>MAX(0,J1820*(1+inputs!$B$33)-MAX(0,inputs!$B$31*(K1820-inputs!$B$30)))</f>
        <v>47184.304999999986</v>
      </c>
      <c r="M1820" s="26">
        <f t="shared" si="365"/>
        <v>37977.777777777781</v>
      </c>
      <c r="N1820" s="25">
        <f>MAX(0,L1820*(1+inputs!$B$33)-MAX(0,inputs!$B$31*(M1820-inputs!$B$30)))</f>
        <v>46290.629574999977</v>
      </c>
      <c r="O1820" s="26">
        <f t="shared" si="366"/>
        <v>55955.555555555555</v>
      </c>
      <c r="P1820" s="25">
        <f>MAX(0,N1820*(1+inputs!$B$33)-MAX(0,inputs!$B$31*(O1820-inputs!$B$30)))</f>
        <v>43765.549018624974</v>
      </c>
      <c r="Q1820" s="26">
        <f t="shared" si="367"/>
        <v>73933.333333333343</v>
      </c>
      <c r="R1820" s="25">
        <f>MAX(0,P1820*(1+inputs!$B$33)-MAX(0,inputs!$B$31*(Q1820-inputs!$B$30)))</f>
        <v>39584.592253904339</v>
      </c>
      <c r="S1820" s="26">
        <f t="shared" si="368"/>
        <v>91911.111111111109</v>
      </c>
      <c r="T1820" s="25">
        <f>MAX(0,R1820*(1+inputs!$B$33)-MAX(0,inputs!$B$31*(S1820-inputs!$B$30)))</f>
        <v>33722.921137712896</v>
      </c>
      <c r="U1820" s="26">
        <f t="shared" si="369"/>
        <v>109888.88888888889</v>
      </c>
      <c r="V1820" s="25">
        <f>MAX(0,T1820*(1+inputs!$B$33)-MAX(0,inputs!$B$31*(U1820-inputs!$B$30)))</f>
        <v>26155.324954778585</v>
      </c>
      <c r="W1820" s="26">
        <f t="shared" si="370"/>
        <v>127866.66666666667</v>
      </c>
      <c r="X1820" s="25">
        <f>MAX(0,V1820*(1+inputs!$B$33)-MAX(0,inputs!$B$31*(W1820-inputs!$B$30)))</f>
        <v>16856.21482910026</v>
      </c>
      <c r="Y1820" s="26">
        <f t="shared" si="371"/>
        <v>145844.44444444444</v>
      </c>
      <c r="Z1820" s="25">
        <f>MAX(0,X1820*(1+inputs!$B$33)-MAX(0,inputs!$B$31*(Y1820-inputs!$B$30)))</f>
        <v>5799.6180515367632</v>
      </c>
      <c r="AA1820" s="25">
        <f>MAX(0,Y1820*(1+inputs!$B$33)-MAX(0,inputs!$B$31*(Z1820-inputs!$B$30)))</f>
        <v>148032.11111111109</v>
      </c>
      <c r="AB1820" s="26">
        <f t="shared" si="372"/>
        <v>181800</v>
      </c>
      <c r="AC1820" s="25">
        <f>MAX(0,AA1820*(1+inputs!$B$33)-MAX(0,inputs!$B$31*(AB1820-inputs!$B$30)))</f>
        <v>135707.15277777775</v>
      </c>
      <c r="AD1820" s="26">
        <f>IF(inputs!$B$27="YES",MAX(0,inputs!$B$31*(AB1820-inputs!$B$30)),0)</f>
        <v>0</v>
      </c>
      <c r="AE1820" s="3">
        <f t="shared" si="373"/>
        <v>78275.05</v>
      </c>
      <c r="AF1820" s="1">
        <f t="shared" si="376"/>
        <v>0.47</v>
      </c>
      <c r="AG1820" s="8">
        <f t="shared" si="374"/>
        <v>103524.95</v>
      </c>
    </row>
    <row r="1821" spans="1:33" x14ac:dyDescent="0.2">
      <c r="A1821" s="11">
        <f t="shared" si="375"/>
        <v>181900</v>
      </c>
      <c r="B1821" s="15">
        <f>inputs!$C$3-MAX(0,MIN((calculations!A1821-inputs!$B$8)*0.5,inputs!$C$3))+IF(AND(inputs!$B$23="YES",A1821&lt;=inputs!$B$25),inputs!$B$24,0)</f>
        <v>0</v>
      </c>
      <c r="C1821" s="15">
        <f>MAX(0,MIN(A1821-B1821,inputs!$C$4)*inputs!$B$3)</f>
        <v>7540.2000000000007</v>
      </c>
      <c r="D1821" s="16">
        <f>MAX(0,(MIN(A1821,inputs!$C$5)-(inputs!$C$4+B1821))*inputs!$B$4)</f>
        <v>34975.599999999999</v>
      </c>
      <c r="E1821" s="16">
        <f>MAX(0, (calculations!A1821-inputs!$C$5)*inputs!$B$5)</f>
        <v>25542</v>
      </c>
      <c r="F1821" s="19">
        <f>MAX(0,inputs!$B$13*(MIN(calculations!A1821,inputs!$C$14)-inputs!$C$13))+MAX(0,inputs!$B$14*(calculations!A1821-inputs!$C$14))</f>
        <v>7627.85</v>
      </c>
      <c r="G1821" s="22">
        <f>MAX(MIN((calculations!A1821-inputs!$B$21)/10000,100%),0) * inputs!$B$18</f>
        <v>2636.4</v>
      </c>
      <c r="H1821" s="22">
        <f>IF(AND(inputs!$B$35="YES", calculations!A1821&gt;=inputs!$B$36,calculations!A1821&lt;inputs!$B$37),inputs!$B$38*MIN(2,inputs!$B$17),0)</f>
        <v>0</v>
      </c>
      <c r="I1821" s="25">
        <f>MIN(inputs!$B$32,A1821)</f>
        <v>20000</v>
      </c>
      <c r="J1821" s="25">
        <f>inputs!$B$29*(1+inputs!$B$33)-MAX(0,inputs!$B$31*(I1821-inputs!$B$30))</f>
        <v>46486.999999999993</v>
      </c>
      <c r="K1821" s="26">
        <f t="shared" si="364"/>
        <v>20000</v>
      </c>
      <c r="L1821" s="25">
        <f>MAX(0,J1821*(1+inputs!$B$33)-MAX(0,inputs!$B$31*(K1821-inputs!$B$30)))</f>
        <v>47184.304999999986</v>
      </c>
      <c r="M1821" s="26">
        <f t="shared" si="365"/>
        <v>37988.888888888891</v>
      </c>
      <c r="N1821" s="25">
        <f>MAX(0,L1821*(1+inputs!$B$33)-MAX(0,inputs!$B$31*(M1821-inputs!$B$30)))</f>
        <v>46289.629574999977</v>
      </c>
      <c r="O1821" s="26">
        <f t="shared" si="366"/>
        <v>55977.777777777781</v>
      </c>
      <c r="P1821" s="25">
        <f>MAX(0,N1821*(1+inputs!$B$33)-MAX(0,inputs!$B$31*(O1821-inputs!$B$30)))</f>
        <v>43762.534018624967</v>
      </c>
      <c r="Q1821" s="26">
        <f t="shared" si="367"/>
        <v>73966.666666666657</v>
      </c>
      <c r="R1821" s="25">
        <f>MAX(0,P1821*(1+inputs!$B$33)-MAX(0,inputs!$B$31*(Q1821-inputs!$B$30)))</f>
        <v>39578.532028904345</v>
      </c>
      <c r="S1821" s="26">
        <f t="shared" si="368"/>
        <v>91955.555555555562</v>
      </c>
      <c r="T1821" s="25">
        <f>MAX(0,R1821*(1+inputs!$B$33)-MAX(0,inputs!$B$31*(S1821-inputs!$B$30)))</f>
        <v>33712.770009337903</v>
      </c>
      <c r="U1821" s="26">
        <f t="shared" si="369"/>
        <v>109944.44444444444</v>
      </c>
      <c r="V1821" s="25">
        <f>MAX(0,T1821*(1+inputs!$B$33)-MAX(0,inputs!$B$31*(U1821-inputs!$B$30)))</f>
        <v>26140.021559477969</v>
      </c>
      <c r="W1821" s="26">
        <f t="shared" si="370"/>
        <v>127933.33333333333</v>
      </c>
      <c r="X1821" s="25">
        <f>MAX(0,V1821*(1+inputs!$B$33)-MAX(0,inputs!$B$31*(W1821-inputs!$B$30)))</f>
        <v>16834.681882870136</v>
      </c>
      <c r="Y1821" s="26">
        <f t="shared" si="371"/>
        <v>145922.22222222222</v>
      </c>
      <c r="Z1821" s="25">
        <f>MAX(0,X1821*(1+inputs!$B$33)-MAX(0,inputs!$B$31*(Y1821-inputs!$B$30)))</f>
        <v>5770.7621111131884</v>
      </c>
      <c r="AA1821" s="25">
        <f>MAX(0,Y1821*(1+inputs!$B$33)-MAX(0,inputs!$B$31*(Z1821-inputs!$B$30)))</f>
        <v>148111.05555555553</v>
      </c>
      <c r="AB1821" s="26">
        <f t="shared" si="372"/>
        <v>181900</v>
      </c>
      <c r="AC1821" s="25">
        <f>MAX(0,AA1821*(1+inputs!$B$33)-MAX(0,inputs!$B$31*(AB1821-inputs!$B$30)))</f>
        <v>135778.28138888886</v>
      </c>
      <c r="AD1821" s="26">
        <f>IF(inputs!$B$27="YES",MAX(0,inputs!$B$31*(AB1821-inputs!$B$30)),0)</f>
        <v>0</v>
      </c>
      <c r="AE1821" s="3">
        <f t="shared" si="373"/>
        <v>78322.05</v>
      </c>
      <c r="AF1821" s="1">
        <f t="shared" si="376"/>
        <v>0.47</v>
      </c>
      <c r="AG1821" s="8">
        <f t="shared" si="374"/>
        <v>103577.95</v>
      </c>
    </row>
    <row r="1822" spans="1:33" x14ac:dyDescent="0.2">
      <c r="A1822" s="11">
        <f t="shared" si="375"/>
        <v>182000</v>
      </c>
      <c r="B1822" s="15">
        <f>inputs!$C$3-MAX(0,MIN((calculations!A1822-inputs!$B$8)*0.5,inputs!$C$3))+IF(AND(inputs!$B$23="YES",A1822&lt;=inputs!$B$25),inputs!$B$24,0)</f>
        <v>0</v>
      </c>
      <c r="C1822" s="15">
        <f>MAX(0,MIN(A1822-B1822,inputs!$C$4)*inputs!$B$3)</f>
        <v>7540.2000000000007</v>
      </c>
      <c r="D1822" s="16">
        <f>MAX(0,(MIN(A1822,inputs!$C$5)-(inputs!$C$4+B1822))*inputs!$B$4)</f>
        <v>34975.599999999999</v>
      </c>
      <c r="E1822" s="16">
        <f>MAX(0, (calculations!A1822-inputs!$C$5)*inputs!$B$5)</f>
        <v>25587</v>
      </c>
      <c r="F1822" s="19">
        <f>MAX(0,inputs!$B$13*(MIN(calculations!A1822,inputs!$C$14)-inputs!$C$13))+MAX(0,inputs!$B$14*(calculations!A1822-inputs!$C$14))</f>
        <v>7629.85</v>
      </c>
      <c r="G1822" s="22">
        <f>MAX(MIN((calculations!A1822-inputs!$B$21)/10000,100%),0) * inputs!$B$18</f>
        <v>2636.4</v>
      </c>
      <c r="H1822" s="22">
        <f>IF(AND(inputs!$B$35="YES", calculations!A1822&gt;=inputs!$B$36,calculations!A1822&lt;inputs!$B$37),inputs!$B$38*MIN(2,inputs!$B$17),0)</f>
        <v>0</v>
      </c>
      <c r="I1822" s="25">
        <f>MIN(inputs!$B$32,A1822)</f>
        <v>20000</v>
      </c>
      <c r="J1822" s="25">
        <f>inputs!$B$29*(1+inputs!$B$33)-MAX(0,inputs!$B$31*(I1822-inputs!$B$30))</f>
        <v>46486.999999999993</v>
      </c>
      <c r="K1822" s="26">
        <f t="shared" si="364"/>
        <v>20000</v>
      </c>
      <c r="L1822" s="25">
        <f>MAX(0,J1822*(1+inputs!$B$33)-MAX(0,inputs!$B$31*(K1822-inputs!$B$30)))</f>
        <v>47184.304999999986</v>
      </c>
      <c r="M1822" s="26">
        <f t="shared" si="365"/>
        <v>38000</v>
      </c>
      <c r="N1822" s="25">
        <f>MAX(0,L1822*(1+inputs!$B$33)-MAX(0,inputs!$B$31*(M1822-inputs!$B$30)))</f>
        <v>46288.629574999977</v>
      </c>
      <c r="O1822" s="26">
        <f t="shared" si="366"/>
        <v>56000</v>
      </c>
      <c r="P1822" s="25">
        <f>MAX(0,N1822*(1+inputs!$B$33)-MAX(0,inputs!$B$31*(O1822-inputs!$B$30)))</f>
        <v>43759.519018624967</v>
      </c>
      <c r="Q1822" s="26">
        <f t="shared" si="367"/>
        <v>74000</v>
      </c>
      <c r="R1822" s="25">
        <f>MAX(0,P1822*(1+inputs!$B$33)-MAX(0,inputs!$B$31*(Q1822-inputs!$B$30)))</f>
        <v>39572.471803904336</v>
      </c>
      <c r="S1822" s="26">
        <f t="shared" si="368"/>
        <v>92000</v>
      </c>
      <c r="T1822" s="25">
        <f>MAX(0,R1822*(1+inputs!$B$33)-MAX(0,inputs!$B$31*(S1822-inputs!$B$30)))</f>
        <v>33702.618880962895</v>
      </c>
      <c r="U1822" s="26">
        <f t="shared" si="369"/>
        <v>110000</v>
      </c>
      <c r="V1822" s="25">
        <f>MAX(0,T1822*(1+inputs!$B$33)-MAX(0,inputs!$B$31*(U1822-inputs!$B$30)))</f>
        <v>26124.718164177339</v>
      </c>
      <c r="W1822" s="26">
        <f t="shared" si="370"/>
        <v>128000</v>
      </c>
      <c r="X1822" s="25">
        <f>MAX(0,V1822*(1+inputs!$B$33)-MAX(0,inputs!$B$31*(W1822-inputs!$B$30)))</f>
        <v>16813.148936639998</v>
      </c>
      <c r="Y1822" s="26">
        <f t="shared" si="371"/>
        <v>146000</v>
      </c>
      <c r="Z1822" s="25">
        <f>MAX(0,X1822*(1+inputs!$B$33)-MAX(0,inputs!$B$31*(Y1822-inputs!$B$30)))</f>
        <v>5741.9061706895991</v>
      </c>
      <c r="AA1822" s="25">
        <f>MAX(0,Y1822*(1+inputs!$B$33)-MAX(0,inputs!$B$31*(Z1822-inputs!$B$30)))</f>
        <v>148190</v>
      </c>
      <c r="AB1822" s="26">
        <f t="shared" si="372"/>
        <v>182000</v>
      </c>
      <c r="AC1822" s="25">
        <f>MAX(0,AA1822*(1+inputs!$B$33)-MAX(0,inputs!$B$31*(AB1822-inputs!$B$30)))</f>
        <v>135849.40999999997</v>
      </c>
      <c r="AD1822" s="26">
        <f>IF(inputs!$B$27="YES",MAX(0,inputs!$B$31*(AB1822-inputs!$B$30)),0)</f>
        <v>0</v>
      </c>
      <c r="AE1822" s="3">
        <f t="shared" si="373"/>
        <v>78369.05</v>
      </c>
      <c r="AF1822" s="1">
        <f t="shared" si="376"/>
        <v>0.47</v>
      </c>
      <c r="AG1822" s="8">
        <f t="shared" si="374"/>
        <v>103630.95</v>
      </c>
    </row>
    <row r="1823" spans="1:33" x14ac:dyDescent="0.2">
      <c r="A1823" s="11">
        <f t="shared" si="375"/>
        <v>182100</v>
      </c>
      <c r="B1823" s="15">
        <f>inputs!$C$3-MAX(0,MIN((calculations!A1823-inputs!$B$8)*0.5,inputs!$C$3))+IF(AND(inputs!$B$23="YES",A1823&lt;=inputs!$B$25),inputs!$B$24,0)</f>
        <v>0</v>
      </c>
      <c r="C1823" s="15">
        <f>MAX(0,MIN(A1823-B1823,inputs!$C$4)*inputs!$B$3)</f>
        <v>7540.2000000000007</v>
      </c>
      <c r="D1823" s="16">
        <f>MAX(0,(MIN(A1823,inputs!$C$5)-(inputs!$C$4+B1823))*inputs!$B$4)</f>
        <v>34975.599999999999</v>
      </c>
      <c r="E1823" s="16">
        <f>MAX(0, (calculations!A1823-inputs!$C$5)*inputs!$B$5)</f>
        <v>25632</v>
      </c>
      <c r="F1823" s="19">
        <f>MAX(0,inputs!$B$13*(MIN(calculations!A1823,inputs!$C$14)-inputs!$C$13))+MAX(0,inputs!$B$14*(calculations!A1823-inputs!$C$14))</f>
        <v>7631.85</v>
      </c>
      <c r="G1823" s="22">
        <f>MAX(MIN((calculations!A1823-inputs!$B$21)/10000,100%),0) * inputs!$B$18</f>
        <v>2636.4</v>
      </c>
      <c r="H1823" s="22">
        <f>IF(AND(inputs!$B$35="YES", calculations!A1823&gt;=inputs!$B$36,calculations!A1823&lt;inputs!$B$37),inputs!$B$38*MIN(2,inputs!$B$17),0)</f>
        <v>0</v>
      </c>
      <c r="I1823" s="25">
        <f>MIN(inputs!$B$32,A1823)</f>
        <v>20000</v>
      </c>
      <c r="J1823" s="25">
        <f>inputs!$B$29*(1+inputs!$B$33)-MAX(0,inputs!$B$31*(I1823-inputs!$B$30))</f>
        <v>46486.999999999993</v>
      </c>
      <c r="K1823" s="26">
        <f t="shared" si="364"/>
        <v>20000</v>
      </c>
      <c r="L1823" s="25">
        <f>MAX(0,J1823*(1+inputs!$B$33)-MAX(0,inputs!$B$31*(K1823-inputs!$B$30)))</f>
        <v>47184.304999999986</v>
      </c>
      <c r="M1823" s="26">
        <f t="shared" si="365"/>
        <v>38011.111111111109</v>
      </c>
      <c r="N1823" s="25">
        <f>MAX(0,L1823*(1+inputs!$B$33)-MAX(0,inputs!$B$31*(M1823-inputs!$B$30)))</f>
        <v>46287.629574999977</v>
      </c>
      <c r="O1823" s="26">
        <f t="shared" si="366"/>
        <v>56022.222222222219</v>
      </c>
      <c r="P1823" s="25">
        <f>MAX(0,N1823*(1+inputs!$B$33)-MAX(0,inputs!$B$31*(O1823-inputs!$B$30)))</f>
        <v>43756.504018624968</v>
      </c>
      <c r="Q1823" s="26">
        <f t="shared" si="367"/>
        <v>74033.333333333343</v>
      </c>
      <c r="R1823" s="25">
        <f>MAX(0,P1823*(1+inputs!$B$33)-MAX(0,inputs!$B$31*(Q1823-inputs!$B$30)))</f>
        <v>39566.411578904335</v>
      </c>
      <c r="S1823" s="26">
        <f t="shared" si="368"/>
        <v>92044.444444444438</v>
      </c>
      <c r="T1823" s="25">
        <f>MAX(0,R1823*(1+inputs!$B$33)-MAX(0,inputs!$B$31*(S1823-inputs!$B$30)))</f>
        <v>33692.467752587894</v>
      </c>
      <c r="U1823" s="26">
        <f t="shared" si="369"/>
        <v>110055.55555555556</v>
      </c>
      <c r="V1823" s="25">
        <f>MAX(0,T1823*(1+inputs!$B$33)-MAX(0,inputs!$B$31*(U1823-inputs!$B$30)))</f>
        <v>26109.414768876704</v>
      </c>
      <c r="W1823" s="26">
        <f t="shared" si="370"/>
        <v>128066.66666666667</v>
      </c>
      <c r="X1823" s="25">
        <f>MAX(0,V1823*(1+inputs!$B$33)-MAX(0,inputs!$B$31*(W1823-inputs!$B$30)))</f>
        <v>16791.615990409853</v>
      </c>
      <c r="Y1823" s="26">
        <f t="shared" si="371"/>
        <v>146077.77777777778</v>
      </c>
      <c r="Z1823" s="25">
        <f>MAX(0,X1823*(1+inputs!$B$33)-MAX(0,inputs!$B$31*(Y1823-inputs!$B$30)))</f>
        <v>5713.050230265997</v>
      </c>
      <c r="AA1823" s="25">
        <f>MAX(0,Y1823*(1+inputs!$B$33)-MAX(0,inputs!$B$31*(Z1823-inputs!$B$30)))</f>
        <v>148268.94444444444</v>
      </c>
      <c r="AB1823" s="26">
        <f t="shared" si="372"/>
        <v>182100</v>
      </c>
      <c r="AC1823" s="25">
        <f>MAX(0,AA1823*(1+inputs!$B$33)-MAX(0,inputs!$B$31*(AB1823-inputs!$B$30)))</f>
        <v>135920.53861111109</v>
      </c>
      <c r="AD1823" s="26">
        <f>IF(inputs!$B$27="YES",MAX(0,inputs!$B$31*(AB1823-inputs!$B$30)),0)</f>
        <v>0</v>
      </c>
      <c r="AE1823" s="3">
        <f t="shared" si="373"/>
        <v>78416.05</v>
      </c>
      <c r="AF1823" s="1">
        <f t="shared" si="376"/>
        <v>0.47</v>
      </c>
      <c r="AG1823" s="8">
        <f t="shared" si="374"/>
        <v>103683.95</v>
      </c>
    </row>
    <row r="1824" spans="1:33" x14ac:dyDescent="0.2">
      <c r="A1824" s="11">
        <f t="shared" si="375"/>
        <v>182200</v>
      </c>
      <c r="B1824" s="15">
        <f>inputs!$C$3-MAX(0,MIN((calculations!A1824-inputs!$B$8)*0.5,inputs!$C$3))+IF(AND(inputs!$B$23="YES",A1824&lt;=inputs!$B$25),inputs!$B$24,0)</f>
        <v>0</v>
      </c>
      <c r="C1824" s="15">
        <f>MAX(0,MIN(A1824-B1824,inputs!$C$4)*inputs!$B$3)</f>
        <v>7540.2000000000007</v>
      </c>
      <c r="D1824" s="16">
        <f>MAX(0,(MIN(A1824,inputs!$C$5)-(inputs!$C$4+B1824))*inputs!$B$4)</f>
        <v>34975.599999999999</v>
      </c>
      <c r="E1824" s="16">
        <f>MAX(0, (calculations!A1824-inputs!$C$5)*inputs!$B$5)</f>
        <v>25677</v>
      </c>
      <c r="F1824" s="19">
        <f>MAX(0,inputs!$B$13*(MIN(calculations!A1824,inputs!$C$14)-inputs!$C$13))+MAX(0,inputs!$B$14*(calculations!A1824-inputs!$C$14))</f>
        <v>7633.85</v>
      </c>
      <c r="G1824" s="22">
        <f>MAX(MIN((calculations!A1824-inputs!$B$21)/10000,100%),0) * inputs!$B$18</f>
        <v>2636.4</v>
      </c>
      <c r="H1824" s="22">
        <f>IF(AND(inputs!$B$35="YES", calculations!A1824&gt;=inputs!$B$36,calculations!A1824&lt;inputs!$B$37),inputs!$B$38*MIN(2,inputs!$B$17),0)</f>
        <v>0</v>
      </c>
      <c r="I1824" s="25">
        <f>MIN(inputs!$B$32,A1824)</f>
        <v>20000</v>
      </c>
      <c r="J1824" s="25">
        <f>inputs!$B$29*(1+inputs!$B$33)-MAX(0,inputs!$B$31*(I1824-inputs!$B$30))</f>
        <v>46486.999999999993</v>
      </c>
      <c r="K1824" s="26">
        <f t="shared" si="364"/>
        <v>20000</v>
      </c>
      <c r="L1824" s="25">
        <f>MAX(0,J1824*(1+inputs!$B$33)-MAX(0,inputs!$B$31*(K1824-inputs!$B$30)))</f>
        <v>47184.304999999986</v>
      </c>
      <c r="M1824" s="26">
        <f t="shared" si="365"/>
        <v>38022.222222222219</v>
      </c>
      <c r="N1824" s="25">
        <f>MAX(0,L1824*(1+inputs!$B$33)-MAX(0,inputs!$B$31*(M1824-inputs!$B$30)))</f>
        <v>46286.629574999977</v>
      </c>
      <c r="O1824" s="26">
        <f t="shared" si="366"/>
        <v>56044.444444444445</v>
      </c>
      <c r="P1824" s="25">
        <f>MAX(0,N1824*(1+inputs!$B$33)-MAX(0,inputs!$B$31*(O1824-inputs!$B$30)))</f>
        <v>43753.489018624969</v>
      </c>
      <c r="Q1824" s="26">
        <f t="shared" si="367"/>
        <v>74066.666666666657</v>
      </c>
      <c r="R1824" s="25">
        <f>MAX(0,P1824*(1+inputs!$B$33)-MAX(0,inputs!$B$31*(Q1824-inputs!$B$30)))</f>
        <v>39560.351353904334</v>
      </c>
      <c r="S1824" s="26">
        <f t="shared" si="368"/>
        <v>92088.888888888891</v>
      </c>
      <c r="T1824" s="25">
        <f>MAX(0,R1824*(1+inputs!$B$33)-MAX(0,inputs!$B$31*(S1824-inputs!$B$30)))</f>
        <v>33682.316624212894</v>
      </c>
      <c r="U1824" s="26">
        <f t="shared" si="369"/>
        <v>110111.11111111111</v>
      </c>
      <c r="V1824" s="25">
        <f>MAX(0,T1824*(1+inputs!$B$33)-MAX(0,inputs!$B$31*(U1824-inputs!$B$30)))</f>
        <v>26094.111373576085</v>
      </c>
      <c r="W1824" s="26">
        <f t="shared" si="370"/>
        <v>128133.33333333333</v>
      </c>
      <c r="X1824" s="25">
        <f>MAX(0,V1824*(1+inputs!$B$33)-MAX(0,inputs!$B$31*(W1824-inputs!$B$30)))</f>
        <v>16770.083044179726</v>
      </c>
      <c r="Y1824" s="26">
        <f t="shared" si="371"/>
        <v>146155.55555555556</v>
      </c>
      <c r="Z1824" s="25">
        <f>MAX(0,X1824*(1+inputs!$B$33)-MAX(0,inputs!$B$31*(Y1824-inputs!$B$30)))</f>
        <v>5684.1942898424186</v>
      </c>
      <c r="AA1824" s="25">
        <f>MAX(0,Y1824*(1+inputs!$B$33)-MAX(0,inputs!$B$31*(Z1824-inputs!$B$30)))</f>
        <v>148347.88888888888</v>
      </c>
      <c r="AB1824" s="26">
        <f t="shared" si="372"/>
        <v>182200</v>
      </c>
      <c r="AC1824" s="25">
        <f>MAX(0,AA1824*(1+inputs!$B$33)-MAX(0,inputs!$B$31*(AB1824-inputs!$B$30)))</f>
        <v>135991.6672222222</v>
      </c>
      <c r="AD1824" s="26">
        <f>IF(inputs!$B$27="YES",MAX(0,inputs!$B$31*(AB1824-inputs!$B$30)),0)</f>
        <v>0</v>
      </c>
      <c r="AE1824" s="3">
        <f t="shared" si="373"/>
        <v>78463.05</v>
      </c>
      <c r="AF1824" s="1">
        <f t="shared" si="376"/>
        <v>0.47</v>
      </c>
      <c r="AG1824" s="8">
        <f t="shared" si="374"/>
        <v>103736.95</v>
      </c>
    </row>
    <row r="1825" spans="1:33" x14ac:dyDescent="0.2">
      <c r="A1825" s="11">
        <f t="shared" si="375"/>
        <v>182300</v>
      </c>
      <c r="B1825" s="15">
        <f>inputs!$C$3-MAX(0,MIN((calculations!A1825-inputs!$B$8)*0.5,inputs!$C$3))+IF(AND(inputs!$B$23="YES",A1825&lt;=inputs!$B$25),inputs!$B$24,0)</f>
        <v>0</v>
      </c>
      <c r="C1825" s="15">
        <f>MAX(0,MIN(A1825-B1825,inputs!$C$4)*inputs!$B$3)</f>
        <v>7540.2000000000007</v>
      </c>
      <c r="D1825" s="16">
        <f>MAX(0,(MIN(A1825,inputs!$C$5)-(inputs!$C$4+B1825))*inputs!$B$4)</f>
        <v>34975.599999999999</v>
      </c>
      <c r="E1825" s="16">
        <f>MAX(0, (calculations!A1825-inputs!$C$5)*inputs!$B$5)</f>
        <v>25722</v>
      </c>
      <c r="F1825" s="19">
        <f>MAX(0,inputs!$B$13*(MIN(calculations!A1825,inputs!$C$14)-inputs!$C$13))+MAX(0,inputs!$B$14*(calculations!A1825-inputs!$C$14))</f>
        <v>7635.85</v>
      </c>
      <c r="G1825" s="22">
        <f>MAX(MIN((calculations!A1825-inputs!$B$21)/10000,100%),0) * inputs!$B$18</f>
        <v>2636.4</v>
      </c>
      <c r="H1825" s="22">
        <f>IF(AND(inputs!$B$35="YES", calculations!A1825&gt;=inputs!$B$36,calculations!A1825&lt;inputs!$B$37),inputs!$B$38*MIN(2,inputs!$B$17),0)</f>
        <v>0</v>
      </c>
      <c r="I1825" s="25">
        <f>MIN(inputs!$B$32,A1825)</f>
        <v>20000</v>
      </c>
      <c r="J1825" s="25">
        <f>inputs!$B$29*(1+inputs!$B$33)-MAX(0,inputs!$B$31*(I1825-inputs!$B$30))</f>
        <v>46486.999999999993</v>
      </c>
      <c r="K1825" s="26">
        <f t="shared" si="364"/>
        <v>20000</v>
      </c>
      <c r="L1825" s="25">
        <f>MAX(0,J1825*(1+inputs!$B$33)-MAX(0,inputs!$B$31*(K1825-inputs!$B$30)))</f>
        <v>47184.304999999986</v>
      </c>
      <c r="M1825" s="26">
        <f t="shared" si="365"/>
        <v>38033.333333333328</v>
      </c>
      <c r="N1825" s="25">
        <f>MAX(0,L1825*(1+inputs!$B$33)-MAX(0,inputs!$B$31*(M1825-inputs!$B$30)))</f>
        <v>46285.629574999977</v>
      </c>
      <c r="O1825" s="26">
        <f t="shared" si="366"/>
        <v>56066.666666666664</v>
      </c>
      <c r="P1825" s="25">
        <f>MAX(0,N1825*(1+inputs!$B$33)-MAX(0,inputs!$B$31*(O1825-inputs!$B$30)))</f>
        <v>43750.474018624969</v>
      </c>
      <c r="Q1825" s="26">
        <f t="shared" si="367"/>
        <v>74100</v>
      </c>
      <c r="R1825" s="25">
        <f>MAX(0,P1825*(1+inputs!$B$33)-MAX(0,inputs!$B$31*(Q1825-inputs!$B$30)))</f>
        <v>39554.29112890434</v>
      </c>
      <c r="S1825" s="26">
        <f t="shared" si="368"/>
        <v>92133.333333333328</v>
      </c>
      <c r="T1825" s="25">
        <f>MAX(0,R1825*(1+inputs!$B$33)-MAX(0,inputs!$B$31*(S1825-inputs!$B$30)))</f>
        <v>33672.1654958379</v>
      </c>
      <c r="U1825" s="26">
        <f t="shared" si="369"/>
        <v>110166.66666666667</v>
      </c>
      <c r="V1825" s="25">
        <f>MAX(0,T1825*(1+inputs!$B$33)-MAX(0,inputs!$B$31*(U1825-inputs!$B$30)))</f>
        <v>26078.807978275465</v>
      </c>
      <c r="W1825" s="26">
        <f t="shared" si="370"/>
        <v>128200</v>
      </c>
      <c r="X1825" s="25">
        <f>MAX(0,V1825*(1+inputs!$B$33)-MAX(0,inputs!$B$31*(W1825-inputs!$B$30)))</f>
        <v>16748.550097949592</v>
      </c>
      <c r="Y1825" s="26">
        <f t="shared" si="371"/>
        <v>146233.33333333331</v>
      </c>
      <c r="Z1825" s="25">
        <f>MAX(0,X1825*(1+inputs!$B$33)-MAX(0,inputs!$B$31*(Y1825-inputs!$B$30)))</f>
        <v>5655.3383494188347</v>
      </c>
      <c r="AA1825" s="25">
        <f>MAX(0,Y1825*(1+inputs!$B$33)-MAX(0,inputs!$B$31*(Z1825-inputs!$B$30)))</f>
        <v>148426.83333333328</v>
      </c>
      <c r="AB1825" s="26">
        <f t="shared" si="372"/>
        <v>182300</v>
      </c>
      <c r="AC1825" s="25">
        <f>MAX(0,AA1825*(1+inputs!$B$33)-MAX(0,inputs!$B$31*(AB1825-inputs!$B$30)))</f>
        <v>136062.79583333328</v>
      </c>
      <c r="AD1825" s="26">
        <f>IF(inputs!$B$27="YES",MAX(0,inputs!$B$31*(AB1825-inputs!$B$30)),0)</f>
        <v>0</v>
      </c>
      <c r="AE1825" s="3">
        <f t="shared" si="373"/>
        <v>78510.05</v>
      </c>
      <c r="AF1825" s="1">
        <f t="shared" si="376"/>
        <v>0.47</v>
      </c>
      <c r="AG1825" s="8">
        <f t="shared" si="374"/>
        <v>103789.95</v>
      </c>
    </row>
    <row r="1826" spans="1:33" x14ac:dyDescent="0.2">
      <c r="A1826" s="11">
        <f t="shared" si="375"/>
        <v>182400</v>
      </c>
      <c r="B1826" s="15">
        <f>inputs!$C$3-MAX(0,MIN((calculations!A1826-inputs!$B$8)*0.5,inputs!$C$3))+IF(AND(inputs!$B$23="YES",A1826&lt;=inputs!$B$25),inputs!$B$24,0)</f>
        <v>0</v>
      </c>
      <c r="C1826" s="15">
        <f>MAX(0,MIN(A1826-B1826,inputs!$C$4)*inputs!$B$3)</f>
        <v>7540.2000000000007</v>
      </c>
      <c r="D1826" s="16">
        <f>MAX(0,(MIN(A1826,inputs!$C$5)-(inputs!$C$4+B1826))*inputs!$B$4)</f>
        <v>34975.599999999999</v>
      </c>
      <c r="E1826" s="16">
        <f>MAX(0, (calculations!A1826-inputs!$C$5)*inputs!$B$5)</f>
        <v>25767</v>
      </c>
      <c r="F1826" s="19">
        <f>MAX(0,inputs!$B$13*(MIN(calculations!A1826,inputs!$C$14)-inputs!$C$13))+MAX(0,inputs!$B$14*(calculations!A1826-inputs!$C$14))</f>
        <v>7637.85</v>
      </c>
      <c r="G1826" s="22">
        <f>MAX(MIN((calculations!A1826-inputs!$B$21)/10000,100%),0) * inputs!$B$18</f>
        <v>2636.4</v>
      </c>
      <c r="H1826" s="22">
        <f>IF(AND(inputs!$B$35="YES", calculations!A1826&gt;=inputs!$B$36,calculations!A1826&lt;inputs!$B$37),inputs!$B$38*MIN(2,inputs!$B$17),0)</f>
        <v>0</v>
      </c>
      <c r="I1826" s="25">
        <f>MIN(inputs!$B$32,A1826)</f>
        <v>20000</v>
      </c>
      <c r="J1826" s="25">
        <f>inputs!$B$29*(1+inputs!$B$33)-MAX(0,inputs!$B$31*(I1826-inputs!$B$30))</f>
        <v>46486.999999999993</v>
      </c>
      <c r="K1826" s="26">
        <f t="shared" si="364"/>
        <v>20000</v>
      </c>
      <c r="L1826" s="25">
        <f>MAX(0,J1826*(1+inputs!$B$33)-MAX(0,inputs!$B$31*(K1826-inputs!$B$30)))</f>
        <v>47184.304999999986</v>
      </c>
      <c r="M1826" s="26">
        <f t="shared" si="365"/>
        <v>38044.444444444445</v>
      </c>
      <c r="N1826" s="25">
        <f>MAX(0,L1826*(1+inputs!$B$33)-MAX(0,inputs!$B$31*(M1826-inputs!$B$30)))</f>
        <v>46284.629574999977</v>
      </c>
      <c r="O1826" s="26">
        <f t="shared" si="366"/>
        <v>56088.888888888891</v>
      </c>
      <c r="P1826" s="25">
        <f>MAX(0,N1826*(1+inputs!$B$33)-MAX(0,inputs!$B$31*(O1826-inputs!$B$30)))</f>
        <v>43747.45901862497</v>
      </c>
      <c r="Q1826" s="26">
        <f t="shared" si="367"/>
        <v>74133.333333333343</v>
      </c>
      <c r="R1826" s="25">
        <f>MAX(0,P1826*(1+inputs!$B$33)-MAX(0,inputs!$B$31*(Q1826-inputs!$B$30)))</f>
        <v>39548.230903904339</v>
      </c>
      <c r="S1826" s="26">
        <f t="shared" si="368"/>
        <v>92177.777777777781</v>
      </c>
      <c r="T1826" s="25">
        <f>MAX(0,R1826*(1+inputs!$B$33)-MAX(0,inputs!$B$31*(S1826-inputs!$B$30)))</f>
        <v>33662.0143674629</v>
      </c>
      <c r="U1826" s="26">
        <f t="shared" si="369"/>
        <v>110222.22222222222</v>
      </c>
      <c r="V1826" s="25">
        <f>MAX(0,T1826*(1+inputs!$B$33)-MAX(0,inputs!$B$31*(U1826-inputs!$B$30)))</f>
        <v>26063.504582974838</v>
      </c>
      <c r="W1826" s="26">
        <f t="shared" si="370"/>
        <v>128266.66666666667</v>
      </c>
      <c r="X1826" s="25">
        <f>MAX(0,V1826*(1+inputs!$B$33)-MAX(0,inputs!$B$31*(W1826-inputs!$B$30)))</f>
        <v>16727.017151719454</v>
      </c>
      <c r="Y1826" s="26">
        <f t="shared" si="371"/>
        <v>146311.11111111112</v>
      </c>
      <c r="Z1826" s="25">
        <f>MAX(0,X1826*(1+inputs!$B$33)-MAX(0,inputs!$B$31*(Y1826-inputs!$B$30)))</f>
        <v>5626.4824089952435</v>
      </c>
      <c r="AA1826" s="25">
        <f>MAX(0,Y1826*(1+inputs!$B$33)-MAX(0,inputs!$B$31*(Z1826-inputs!$B$30)))</f>
        <v>148505.77777777778</v>
      </c>
      <c r="AB1826" s="26">
        <f t="shared" si="372"/>
        <v>182400</v>
      </c>
      <c r="AC1826" s="25">
        <f>MAX(0,AA1826*(1+inputs!$B$33)-MAX(0,inputs!$B$31*(AB1826-inputs!$B$30)))</f>
        <v>136133.92444444442</v>
      </c>
      <c r="AD1826" s="26">
        <f>IF(inputs!$B$27="YES",MAX(0,inputs!$B$31*(AB1826-inputs!$B$30)),0)</f>
        <v>0</v>
      </c>
      <c r="AE1826" s="3">
        <f t="shared" si="373"/>
        <v>78557.05</v>
      </c>
      <c r="AF1826" s="1">
        <f t="shared" si="376"/>
        <v>0.47</v>
      </c>
      <c r="AG1826" s="8">
        <f t="shared" si="374"/>
        <v>103842.95</v>
      </c>
    </row>
    <row r="1827" spans="1:33" x14ac:dyDescent="0.2">
      <c r="A1827" s="11">
        <f t="shared" si="375"/>
        <v>182500</v>
      </c>
      <c r="B1827" s="15">
        <f>inputs!$C$3-MAX(0,MIN((calculations!A1827-inputs!$B$8)*0.5,inputs!$C$3))+IF(AND(inputs!$B$23="YES",A1827&lt;=inputs!$B$25),inputs!$B$24,0)</f>
        <v>0</v>
      </c>
      <c r="C1827" s="15">
        <f>MAX(0,MIN(A1827-B1827,inputs!$C$4)*inputs!$B$3)</f>
        <v>7540.2000000000007</v>
      </c>
      <c r="D1827" s="16">
        <f>MAX(0,(MIN(A1827,inputs!$C$5)-(inputs!$C$4+B1827))*inputs!$B$4)</f>
        <v>34975.599999999999</v>
      </c>
      <c r="E1827" s="16">
        <f>MAX(0, (calculations!A1827-inputs!$C$5)*inputs!$B$5)</f>
        <v>25812</v>
      </c>
      <c r="F1827" s="19">
        <f>MAX(0,inputs!$B$13*(MIN(calculations!A1827,inputs!$C$14)-inputs!$C$13))+MAX(0,inputs!$B$14*(calculations!A1827-inputs!$C$14))</f>
        <v>7639.85</v>
      </c>
      <c r="G1827" s="22">
        <f>MAX(MIN((calculations!A1827-inputs!$B$21)/10000,100%),0) * inputs!$B$18</f>
        <v>2636.4</v>
      </c>
      <c r="H1827" s="22">
        <f>IF(AND(inputs!$B$35="YES", calculations!A1827&gt;=inputs!$B$36,calculations!A1827&lt;inputs!$B$37),inputs!$B$38*MIN(2,inputs!$B$17),0)</f>
        <v>0</v>
      </c>
      <c r="I1827" s="25">
        <f>MIN(inputs!$B$32,A1827)</f>
        <v>20000</v>
      </c>
      <c r="J1827" s="25">
        <f>inputs!$B$29*(1+inputs!$B$33)-MAX(0,inputs!$B$31*(I1827-inputs!$B$30))</f>
        <v>46486.999999999993</v>
      </c>
      <c r="K1827" s="26">
        <f t="shared" si="364"/>
        <v>20000</v>
      </c>
      <c r="L1827" s="25">
        <f>MAX(0,J1827*(1+inputs!$B$33)-MAX(0,inputs!$B$31*(K1827-inputs!$B$30)))</f>
        <v>47184.304999999986</v>
      </c>
      <c r="M1827" s="26">
        <f t="shared" si="365"/>
        <v>38055.555555555555</v>
      </c>
      <c r="N1827" s="25">
        <f>MAX(0,L1827*(1+inputs!$B$33)-MAX(0,inputs!$B$31*(M1827-inputs!$B$30)))</f>
        <v>46283.629574999977</v>
      </c>
      <c r="O1827" s="26">
        <f t="shared" si="366"/>
        <v>56111.111111111109</v>
      </c>
      <c r="P1827" s="25">
        <f>MAX(0,N1827*(1+inputs!$B$33)-MAX(0,inputs!$B$31*(O1827-inputs!$B$30)))</f>
        <v>43744.44401862497</v>
      </c>
      <c r="Q1827" s="26">
        <f t="shared" si="367"/>
        <v>74166.666666666657</v>
      </c>
      <c r="R1827" s="25">
        <f>MAX(0,P1827*(1+inputs!$B$33)-MAX(0,inputs!$B$31*(Q1827-inputs!$B$30)))</f>
        <v>39542.170678904338</v>
      </c>
      <c r="S1827" s="26">
        <f t="shared" si="368"/>
        <v>92222.222222222219</v>
      </c>
      <c r="T1827" s="25">
        <f>MAX(0,R1827*(1+inputs!$B$33)-MAX(0,inputs!$B$31*(S1827-inputs!$B$30)))</f>
        <v>33651.863239087899</v>
      </c>
      <c r="U1827" s="26">
        <f t="shared" si="369"/>
        <v>110277.77777777778</v>
      </c>
      <c r="V1827" s="25">
        <f>MAX(0,T1827*(1+inputs!$B$33)-MAX(0,inputs!$B$31*(U1827-inputs!$B$30)))</f>
        <v>26048.201187674214</v>
      </c>
      <c r="W1827" s="26">
        <f t="shared" si="370"/>
        <v>128333.33333333333</v>
      </c>
      <c r="X1827" s="25">
        <f>MAX(0,V1827*(1+inputs!$B$33)-MAX(0,inputs!$B$31*(W1827-inputs!$B$30)))</f>
        <v>16705.484205489327</v>
      </c>
      <c r="Y1827" s="26">
        <f t="shared" si="371"/>
        <v>146388.88888888888</v>
      </c>
      <c r="Z1827" s="25">
        <f>MAX(0,X1827*(1+inputs!$B$33)-MAX(0,inputs!$B$31*(Y1827-inputs!$B$30)))</f>
        <v>5597.6264685716669</v>
      </c>
      <c r="AA1827" s="25">
        <f>MAX(0,Y1827*(1+inputs!$B$33)-MAX(0,inputs!$B$31*(Z1827-inputs!$B$30)))</f>
        <v>148584.72222222219</v>
      </c>
      <c r="AB1827" s="26">
        <f t="shared" si="372"/>
        <v>182500</v>
      </c>
      <c r="AC1827" s="25">
        <f>MAX(0,AA1827*(1+inputs!$B$33)-MAX(0,inputs!$B$31*(AB1827-inputs!$B$30)))</f>
        <v>136205.0530555555</v>
      </c>
      <c r="AD1827" s="26">
        <f>IF(inputs!$B$27="YES",MAX(0,inputs!$B$31*(AB1827-inputs!$B$30)),0)</f>
        <v>0</v>
      </c>
      <c r="AE1827" s="3">
        <f t="shared" si="373"/>
        <v>78604.05</v>
      </c>
      <c r="AF1827" s="1">
        <f t="shared" si="376"/>
        <v>0.47</v>
      </c>
      <c r="AG1827" s="8">
        <f t="shared" si="374"/>
        <v>103895.95</v>
      </c>
    </row>
    <row r="1828" spans="1:33" x14ac:dyDescent="0.2">
      <c r="A1828" s="11">
        <f t="shared" si="375"/>
        <v>182600</v>
      </c>
      <c r="B1828" s="15">
        <f>inputs!$C$3-MAX(0,MIN((calculations!A1828-inputs!$B$8)*0.5,inputs!$C$3))+IF(AND(inputs!$B$23="YES",A1828&lt;=inputs!$B$25),inputs!$B$24,0)</f>
        <v>0</v>
      </c>
      <c r="C1828" s="15">
        <f>MAX(0,MIN(A1828-B1828,inputs!$C$4)*inputs!$B$3)</f>
        <v>7540.2000000000007</v>
      </c>
      <c r="D1828" s="16">
        <f>MAX(0,(MIN(A1828,inputs!$C$5)-(inputs!$C$4+B1828))*inputs!$B$4)</f>
        <v>34975.599999999999</v>
      </c>
      <c r="E1828" s="16">
        <f>MAX(0, (calculations!A1828-inputs!$C$5)*inputs!$B$5)</f>
        <v>25857</v>
      </c>
      <c r="F1828" s="19">
        <f>MAX(0,inputs!$B$13*(MIN(calculations!A1828,inputs!$C$14)-inputs!$C$13))+MAX(0,inputs!$B$14*(calculations!A1828-inputs!$C$14))</f>
        <v>7641.85</v>
      </c>
      <c r="G1828" s="22">
        <f>MAX(MIN((calculations!A1828-inputs!$B$21)/10000,100%),0) * inputs!$B$18</f>
        <v>2636.4</v>
      </c>
      <c r="H1828" s="22">
        <f>IF(AND(inputs!$B$35="YES", calculations!A1828&gt;=inputs!$B$36,calculations!A1828&lt;inputs!$B$37),inputs!$B$38*MIN(2,inputs!$B$17),0)</f>
        <v>0</v>
      </c>
      <c r="I1828" s="25">
        <f>MIN(inputs!$B$32,A1828)</f>
        <v>20000</v>
      </c>
      <c r="J1828" s="25">
        <f>inputs!$B$29*(1+inputs!$B$33)-MAX(0,inputs!$B$31*(I1828-inputs!$B$30))</f>
        <v>46486.999999999993</v>
      </c>
      <c r="K1828" s="26">
        <f t="shared" si="364"/>
        <v>20000</v>
      </c>
      <c r="L1828" s="25">
        <f>MAX(0,J1828*(1+inputs!$B$33)-MAX(0,inputs!$B$31*(K1828-inputs!$B$30)))</f>
        <v>47184.304999999986</v>
      </c>
      <c r="M1828" s="26">
        <f t="shared" si="365"/>
        <v>38066.666666666672</v>
      </c>
      <c r="N1828" s="25">
        <f>MAX(0,L1828*(1+inputs!$B$33)-MAX(0,inputs!$B$31*(M1828-inputs!$B$30)))</f>
        <v>46282.629574999977</v>
      </c>
      <c r="O1828" s="26">
        <f t="shared" si="366"/>
        <v>56133.333333333336</v>
      </c>
      <c r="P1828" s="25">
        <f>MAX(0,N1828*(1+inputs!$B$33)-MAX(0,inputs!$B$31*(O1828-inputs!$B$30)))</f>
        <v>43741.429018624971</v>
      </c>
      <c r="Q1828" s="26">
        <f t="shared" si="367"/>
        <v>74200</v>
      </c>
      <c r="R1828" s="25">
        <f>MAX(0,P1828*(1+inputs!$B$33)-MAX(0,inputs!$B$31*(Q1828-inputs!$B$30)))</f>
        <v>39536.110453904337</v>
      </c>
      <c r="S1828" s="26">
        <f t="shared" si="368"/>
        <v>92266.666666666672</v>
      </c>
      <c r="T1828" s="25">
        <f>MAX(0,R1828*(1+inputs!$B$33)-MAX(0,inputs!$B$31*(S1828-inputs!$B$30)))</f>
        <v>33641.712110712899</v>
      </c>
      <c r="U1828" s="26">
        <f t="shared" si="369"/>
        <v>110333.33333333333</v>
      </c>
      <c r="V1828" s="25">
        <f>MAX(0,T1828*(1+inputs!$B$33)-MAX(0,inputs!$B$31*(U1828-inputs!$B$30)))</f>
        <v>26032.897792373591</v>
      </c>
      <c r="W1828" s="26">
        <f t="shared" si="370"/>
        <v>128400</v>
      </c>
      <c r="X1828" s="25">
        <f>MAX(0,V1828*(1+inputs!$B$33)-MAX(0,inputs!$B$31*(W1828-inputs!$B$30)))</f>
        <v>16683.951259259193</v>
      </c>
      <c r="Y1828" s="26">
        <f t="shared" si="371"/>
        <v>146466.66666666669</v>
      </c>
      <c r="Z1828" s="25">
        <f>MAX(0,X1828*(1+inputs!$B$33)-MAX(0,inputs!$B$31*(Y1828-inputs!$B$30)))</f>
        <v>5568.7705281480794</v>
      </c>
      <c r="AA1828" s="25">
        <f>MAX(0,Y1828*(1+inputs!$B$33)-MAX(0,inputs!$B$31*(Z1828-inputs!$B$30)))</f>
        <v>148663.66666666669</v>
      </c>
      <c r="AB1828" s="26">
        <f t="shared" si="372"/>
        <v>182600</v>
      </c>
      <c r="AC1828" s="25">
        <f>MAX(0,AA1828*(1+inputs!$B$33)-MAX(0,inputs!$B$31*(AB1828-inputs!$B$30)))</f>
        <v>136276.18166666667</v>
      </c>
      <c r="AD1828" s="26">
        <f>IF(inputs!$B$27="YES",MAX(0,inputs!$B$31*(AB1828-inputs!$B$30)),0)</f>
        <v>0</v>
      </c>
      <c r="AE1828" s="3">
        <f t="shared" si="373"/>
        <v>78651.05</v>
      </c>
      <c r="AF1828" s="1">
        <f t="shared" si="376"/>
        <v>0.47</v>
      </c>
      <c r="AG1828" s="8">
        <f t="shared" si="374"/>
        <v>103948.95</v>
      </c>
    </row>
    <row r="1829" spans="1:33" x14ac:dyDescent="0.2">
      <c r="A1829" s="11">
        <f t="shared" si="375"/>
        <v>182700</v>
      </c>
      <c r="B1829" s="15">
        <f>inputs!$C$3-MAX(0,MIN((calculations!A1829-inputs!$B$8)*0.5,inputs!$C$3))+IF(AND(inputs!$B$23="YES",A1829&lt;=inputs!$B$25),inputs!$B$24,0)</f>
        <v>0</v>
      </c>
      <c r="C1829" s="15">
        <f>MAX(0,MIN(A1829-B1829,inputs!$C$4)*inputs!$B$3)</f>
        <v>7540.2000000000007</v>
      </c>
      <c r="D1829" s="16">
        <f>MAX(0,(MIN(A1829,inputs!$C$5)-(inputs!$C$4+B1829))*inputs!$B$4)</f>
        <v>34975.599999999999</v>
      </c>
      <c r="E1829" s="16">
        <f>MAX(0, (calculations!A1829-inputs!$C$5)*inputs!$B$5)</f>
        <v>25902</v>
      </c>
      <c r="F1829" s="19">
        <f>MAX(0,inputs!$B$13*(MIN(calculations!A1829,inputs!$C$14)-inputs!$C$13))+MAX(0,inputs!$B$14*(calculations!A1829-inputs!$C$14))</f>
        <v>7643.85</v>
      </c>
      <c r="G1829" s="22">
        <f>MAX(MIN((calculations!A1829-inputs!$B$21)/10000,100%),0) * inputs!$B$18</f>
        <v>2636.4</v>
      </c>
      <c r="H1829" s="22">
        <f>IF(AND(inputs!$B$35="YES", calculations!A1829&gt;=inputs!$B$36,calculations!A1829&lt;inputs!$B$37),inputs!$B$38*MIN(2,inputs!$B$17),0)</f>
        <v>0</v>
      </c>
      <c r="I1829" s="25">
        <f>MIN(inputs!$B$32,A1829)</f>
        <v>20000</v>
      </c>
      <c r="J1829" s="25">
        <f>inputs!$B$29*(1+inputs!$B$33)-MAX(0,inputs!$B$31*(I1829-inputs!$B$30))</f>
        <v>46486.999999999993</v>
      </c>
      <c r="K1829" s="26">
        <f t="shared" si="364"/>
        <v>20000</v>
      </c>
      <c r="L1829" s="25">
        <f>MAX(0,J1829*(1+inputs!$B$33)-MAX(0,inputs!$B$31*(K1829-inputs!$B$30)))</f>
        <v>47184.304999999986</v>
      </c>
      <c r="M1829" s="26">
        <f t="shared" si="365"/>
        <v>38077.777777777781</v>
      </c>
      <c r="N1829" s="25">
        <f>MAX(0,L1829*(1+inputs!$B$33)-MAX(0,inputs!$B$31*(M1829-inputs!$B$30)))</f>
        <v>46281.629574999977</v>
      </c>
      <c r="O1829" s="26">
        <f t="shared" si="366"/>
        <v>56155.555555555555</v>
      </c>
      <c r="P1829" s="25">
        <f>MAX(0,N1829*(1+inputs!$B$33)-MAX(0,inputs!$B$31*(O1829-inputs!$B$30)))</f>
        <v>43738.414018624972</v>
      </c>
      <c r="Q1829" s="26">
        <f t="shared" si="367"/>
        <v>74233.333333333343</v>
      </c>
      <c r="R1829" s="25">
        <f>MAX(0,P1829*(1+inputs!$B$33)-MAX(0,inputs!$B$31*(Q1829-inputs!$B$30)))</f>
        <v>39530.050228904336</v>
      </c>
      <c r="S1829" s="26">
        <f t="shared" si="368"/>
        <v>92311.111111111109</v>
      </c>
      <c r="T1829" s="25">
        <f>MAX(0,R1829*(1+inputs!$B$33)-MAX(0,inputs!$B$31*(S1829-inputs!$B$30)))</f>
        <v>33631.560982337898</v>
      </c>
      <c r="U1829" s="26">
        <f t="shared" si="369"/>
        <v>110388.88888888889</v>
      </c>
      <c r="V1829" s="25">
        <f>MAX(0,T1829*(1+inputs!$B$33)-MAX(0,inputs!$B$31*(U1829-inputs!$B$30)))</f>
        <v>26017.594397072968</v>
      </c>
      <c r="W1829" s="26">
        <f t="shared" si="370"/>
        <v>128466.66666666667</v>
      </c>
      <c r="X1829" s="25">
        <f>MAX(0,V1829*(1+inputs!$B$33)-MAX(0,inputs!$B$31*(W1829-inputs!$B$30)))</f>
        <v>16662.418313029062</v>
      </c>
      <c r="Y1829" s="26">
        <f t="shared" si="371"/>
        <v>146544.44444444444</v>
      </c>
      <c r="Z1829" s="25">
        <f>MAX(0,X1829*(1+inputs!$B$33)-MAX(0,inputs!$B$31*(Y1829-inputs!$B$30)))</f>
        <v>5539.9145877244991</v>
      </c>
      <c r="AA1829" s="25">
        <f>MAX(0,Y1829*(1+inputs!$B$33)-MAX(0,inputs!$B$31*(Z1829-inputs!$B$30)))</f>
        <v>148742.61111111109</v>
      </c>
      <c r="AB1829" s="26">
        <f t="shared" si="372"/>
        <v>182700</v>
      </c>
      <c r="AC1829" s="25">
        <f>MAX(0,AA1829*(1+inputs!$B$33)-MAX(0,inputs!$B$31*(AB1829-inputs!$B$30)))</f>
        <v>136347.31027777775</v>
      </c>
      <c r="AD1829" s="26">
        <f>IF(inputs!$B$27="YES",MAX(0,inputs!$B$31*(AB1829-inputs!$B$30)),0)</f>
        <v>0</v>
      </c>
      <c r="AE1829" s="3">
        <f t="shared" si="373"/>
        <v>78698.05</v>
      </c>
      <c r="AF1829" s="1">
        <f t="shared" si="376"/>
        <v>0.47</v>
      </c>
      <c r="AG1829" s="8">
        <f t="shared" si="374"/>
        <v>104001.95</v>
      </c>
    </row>
    <row r="1830" spans="1:33" x14ac:dyDescent="0.2">
      <c r="A1830" s="11">
        <f t="shared" si="375"/>
        <v>182800</v>
      </c>
      <c r="B1830" s="15">
        <f>inputs!$C$3-MAX(0,MIN((calculations!A1830-inputs!$B$8)*0.5,inputs!$C$3))+IF(AND(inputs!$B$23="YES",A1830&lt;=inputs!$B$25),inputs!$B$24,0)</f>
        <v>0</v>
      </c>
      <c r="C1830" s="15">
        <f>MAX(0,MIN(A1830-B1830,inputs!$C$4)*inputs!$B$3)</f>
        <v>7540.2000000000007</v>
      </c>
      <c r="D1830" s="16">
        <f>MAX(0,(MIN(A1830,inputs!$C$5)-(inputs!$C$4+B1830))*inputs!$B$4)</f>
        <v>34975.599999999999</v>
      </c>
      <c r="E1830" s="16">
        <f>MAX(0, (calculations!A1830-inputs!$C$5)*inputs!$B$5)</f>
        <v>25947</v>
      </c>
      <c r="F1830" s="19">
        <f>MAX(0,inputs!$B$13*(MIN(calculations!A1830,inputs!$C$14)-inputs!$C$13))+MAX(0,inputs!$B$14*(calculations!A1830-inputs!$C$14))</f>
        <v>7645.85</v>
      </c>
      <c r="G1830" s="22">
        <f>MAX(MIN((calculations!A1830-inputs!$B$21)/10000,100%),0) * inputs!$B$18</f>
        <v>2636.4</v>
      </c>
      <c r="H1830" s="22">
        <f>IF(AND(inputs!$B$35="YES", calculations!A1830&gt;=inputs!$B$36,calculations!A1830&lt;inputs!$B$37),inputs!$B$38*MIN(2,inputs!$B$17),0)</f>
        <v>0</v>
      </c>
      <c r="I1830" s="25">
        <f>MIN(inputs!$B$32,A1830)</f>
        <v>20000</v>
      </c>
      <c r="J1830" s="25">
        <f>inputs!$B$29*(1+inputs!$B$33)-MAX(0,inputs!$B$31*(I1830-inputs!$B$30))</f>
        <v>46486.999999999993</v>
      </c>
      <c r="K1830" s="26">
        <f t="shared" si="364"/>
        <v>20000</v>
      </c>
      <c r="L1830" s="25">
        <f>MAX(0,J1830*(1+inputs!$B$33)-MAX(0,inputs!$B$31*(K1830-inputs!$B$30)))</f>
        <v>47184.304999999986</v>
      </c>
      <c r="M1830" s="26">
        <f t="shared" si="365"/>
        <v>38088.888888888891</v>
      </c>
      <c r="N1830" s="25">
        <f>MAX(0,L1830*(1+inputs!$B$33)-MAX(0,inputs!$B$31*(M1830-inputs!$B$30)))</f>
        <v>46280.629574999977</v>
      </c>
      <c r="O1830" s="26">
        <f t="shared" si="366"/>
        <v>56177.777777777781</v>
      </c>
      <c r="P1830" s="25">
        <f>MAX(0,N1830*(1+inputs!$B$33)-MAX(0,inputs!$B$31*(O1830-inputs!$B$30)))</f>
        <v>43735.399018624972</v>
      </c>
      <c r="Q1830" s="26">
        <f t="shared" si="367"/>
        <v>74266.666666666657</v>
      </c>
      <c r="R1830" s="25">
        <f>MAX(0,P1830*(1+inputs!$B$33)-MAX(0,inputs!$B$31*(Q1830-inputs!$B$30)))</f>
        <v>39523.990003904342</v>
      </c>
      <c r="S1830" s="26">
        <f t="shared" si="368"/>
        <v>92355.555555555562</v>
      </c>
      <c r="T1830" s="25">
        <f>MAX(0,R1830*(1+inputs!$B$33)-MAX(0,inputs!$B$31*(S1830-inputs!$B$30)))</f>
        <v>33621.409853962898</v>
      </c>
      <c r="U1830" s="26">
        <f t="shared" si="369"/>
        <v>110444.44444444444</v>
      </c>
      <c r="V1830" s="25">
        <f>MAX(0,T1830*(1+inputs!$B$33)-MAX(0,inputs!$B$31*(U1830-inputs!$B$30)))</f>
        <v>26002.291001772337</v>
      </c>
      <c r="W1830" s="26">
        <f t="shared" si="370"/>
        <v>128533.33333333333</v>
      </c>
      <c r="X1830" s="25">
        <f>MAX(0,V1830*(1+inputs!$B$33)-MAX(0,inputs!$B$31*(W1830-inputs!$B$30)))</f>
        <v>16640.885366798921</v>
      </c>
      <c r="Y1830" s="26">
        <f t="shared" si="371"/>
        <v>146622.22222222222</v>
      </c>
      <c r="Z1830" s="25">
        <f>MAX(0,X1830*(1+inputs!$B$33)-MAX(0,inputs!$B$31*(Y1830-inputs!$B$30)))</f>
        <v>5511.0586473009025</v>
      </c>
      <c r="AA1830" s="25">
        <f>MAX(0,Y1830*(1+inputs!$B$33)-MAX(0,inputs!$B$31*(Z1830-inputs!$B$30)))</f>
        <v>148821.55555555553</v>
      </c>
      <c r="AB1830" s="26">
        <f t="shared" si="372"/>
        <v>182800</v>
      </c>
      <c r="AC1830" s="25">
        <f>MAX(0,AA1830*(1+inputs!$B$33)-MAX(0,inputs!$B$31*(AB1830-inputs!$B$30)))</f>
        <v>136418.43888888884</v>
      </c>
      <c r="AD1830" s="26">
        <f>IF(inputs!$B$27="YES",MAX(0,inputs!$B$31*(AB1830-inputs!$B$30)),0)</f>
        <v>0</v>
      </c>
      <c r="AE1830" s="3">
        <f t="shared" si="373"/>
        <v>78745.05</v>
      </c>
      <c r="AF1830" s="1">
        <f t="shared" si="376"/>
        <v>0.47</v>
      </c>
      <c r="AG1830" s="8">
        <f t="shared" si="374"/>
        <v>104054.95</v>
      </c>
    </row>
    <row r="1831" spans="1:33" x14ac:dyDescent="0.2">
      <c r="A1831" s="11">
        <f t="shared" si="375"/>
        <v>182900</v>
      </c>
      <c r="B1831" s="15">
        <f>inputs!$C$3-MAX(0,MIN((calculations!A1831-inputs!$B$8)*0.5,inputs!$C$3))+IF(AND(inputs!$B$23="YES",A1831&lt;=inputs!$B$25),inputs!$B$24,0)</f>
        <v>0</v>
      </c>
      <c r="C1831" s="15">
        <f>MAX(0,MIN(A1831-B1831,inputs!$C$4)*inputs!$B$3)</f>
        <v>7540.2000000000007</v>
      </c>
      <c r="D1831" s="16">
        <f>MAX(0,(MIN(A1831,inputs!$C$5)-(inputs!$C$4+B1831))*inputs!$B$4)</f>
        <v>34975.599999999999</v>
      </c>
      <c r="E1831" s="16">
        <f>MAX(0, (calculations!A1831-inputs!$C$5)*inputs!$B$5)</f>
        <v>25992</v>
      </c>
      <c r="F1831" s="19">
        <f>MAX(0,inputs!$B$13*(MIN(calculations!A1831,inputs!$C$14)-inputs!$C$13))+MAX(0,inputs!$B$14*(calculations!A1831-inputs!$C$14))</f>
        <v>7647.85</v>
      </c>
      <c r="G1831" s="22">
        <f>MAX(MIN((calculations!A1831-inputs!$B$21)/10000,100%),0) * inputs!$B$18</f>
        <v>2636.4</v>
      </c>
      <c r="H1831" s="22">
        <f>IF(AND(inputs!$B$35="YES", calculations!A1831&gt;=inputs!$B$36,calculations!A1831&lt;inputs!$B$37),inputs!$B$38*MIN(2,inputs!$B$17),0)</f>
        <v>0</v>
      </c>
      <c r="I1831" s="25">
        <f>MIN(inputs!$B$32,A1831)</f>
        <v>20000</v>
      </c>
      <c r="J1831" s="25">
        <f>inputs!$B$29*(1+inputs!$B$33)-MAX(0,inputs!$B$31*(I1831-inputs!$B$30))</f>
        <v>46486.999999999993</v>
      </c>
      <c r="K1831" s="26">
        <f t="shared" si="364"/>
        <v>20000</v>
      </c>
      <c r="L1831" s="25">
        <f>MAX(0,J1831*(1+inputs!$B$33)-MAX(0,inputs!$B$31*(K1831-inputs!$B$30)))</f>
        <v>47184.304999999986</v>
      </c>
      <c r="M1831" s="26">
        <f t="shared" si="365"/>
        <v>38100</v>
      </c>
      <c r="N1831" s="25">
        <f>MAX(0,L1831*(1+inputs!$B$33)-MAX(0,inputs!$B$31*(M1831-inputs!$B$30)))</f>
        <v>46279.629574999977</v>
      </c>
      <c r="O1831" s="26">
        <f t="shared" si="366"/>
        <v>56200</v>
      </c>
      <c r="P1831" s="25">
        <f>MAX(0,N1831*(1+inputs!$B$33)-MAX(0,inputs!$B$31*(O1831-inputs!$B$30)))</f>
        <v>43732.384018624973</v>
      </c>
      <c r="Q1831" s="26">
        <f t="shared" si="367"/>
        <v>74300</v>
      </c>
      <c r="R1831" s="25">
        <f>MAX(0,P1831*(1+inputs!$B$33)-MAX(0,inputs!$B$31*(Q1831-inputs!$B$30)))</f>
        <v>39517.929778904341</v>
      </c>
      <c r="S1831" s="26">
        <f t="shared" si="368"/>
        <v>92400</v>
      </c>
      <c r="T1831" s="25">
        <f>MAX(0,R1831*(1+inputs!$B$33)-MAX(0,inputs!$B$31*(S1831-inputs!$B$30)))</f>
        <v>33611.258725587897</v>
      </c>
      <c r="U1831" s="26">
        <f t="shared" si="369"/>
        <v>110500</v>
      </c>
      <c r="V1831" s="25">
        <f>MAX(0,T1831*(1+inputs!$B$33)-MAX(0,inputs!$B$31*(U1831-inputs!$B$30)))</f>
        <v>25986.987606471714</v>
      </c>
      <c r="W1831" s="26">
        <f t="shared" si="370"/>
        <v>128600</v>
      </c>
      <c r="X1831" s="25">
        <f>MAX(0,V1831*(1+inputs!$B$33)-MAX(0,inputs!$B$31*(W1831-inputs!$B$30)))</f>
        <v>16619.352420568786</v>
      </c>
      <c r="Y1831" s="26">
        <f t="shared" si="371"/>
        <v>146700</v>
      </c>
      <c r="Z1831" s="25">
        <f>MAX(0,X1831*(1+inputs!$B$33)-MAX(0,inputs!$B$31*(Y1831-inputs!$B$30)))</f>
        <v>5482.2027068773168</v>
      </c>
      <c r="AA1831" s="25">
        <f>MAX(0,Y1831*(1+inputs!$B$33)-MAX(0,inputs!$B$31*(Z1831-inputs!$B$30)))</f>
        <v>148900.5</v>
      </c>
      <c r="AB1831" s="26">
        <f t="shared" si="372"/>
        <v>182900</v>
      </c>
      <c r="AC1831" s="25">
        <f>MAX(0,AA1831*(1+inputs!$B$33)-MAX(0,inputs!$B$31*(AB1831-inputs!$B$30)))</f>
        <v>136489.56749999998</v>
      </c>
      <c r="AD1831" s="26">
        <f>IF(inputs!$B$27="YES",MAX(0,inputs!$B$31*(AB1831-inputs!$B$30)),0)</f>
        <v>0</v>
      </c>
      <c r="AE1831" s="3">
        <f t="shared" si="373"/>
        <v>78792.05</v>
      </c>
      <c r="AF1831" s="1">
        <f t="shared" si="376"/>
        <v>0.47</v>
      </c>
      <c r="AG1831" s="8">
        <f t="shared" si="374"/>
        <v>104107.95</v>
      </c>
    </row>
    <row r="1832" spans="1:33" x14ac:dyDescent="0.2">
      <c r="A1832" s="11">
        <f t="shared" si="375"/>
        <v>183000</v>
      </c>
      <c r="B1832" s="15">
        <f>inputs!$C$3-MAX(0,MIN((calculations!A1832-inputs!$B$8)*0.5,inputs!$C$3))+IF(AND(inputs!$B$23="YES",A1832&lt;=inputs!$B$25),inputs!$B$24,0)</f>
        <v>0</v>
      </c>
      <c r="C1832" s="15">
        <f>MAX(0,MIN(A1832-B1832,inputs!$C$4)*inputs!$B$3)</f>
        <v>7540.2000000000007</v>
      </c>
      <c r="D1832" s="16">
        <f>MAX(0,(MIN(A1832,inputs!$C$5)-(inputs!$C$4+B1832))*inputs!$B$4)</f>
        <v>34975.599999999999</v>
      </c>
      <c r="E1832" s="16">
        <f>MAX(0, (calculations!A1832-inputs!$C$5)*inputs!$B$5)</f>
        <v>26037</v>
      </c>
      <c r="F1832" s="19">
        <f>MAX(0,inputs!$B$13*(MIN(calculations!A1832,inputs!$C$14)-inputs!$C$13))+MAX(0,inputs!$B$14*(calculations!A1832-inputs!$C$14))</f>
        <v>7649.85</v>
      </c>
      <c r="G1832" s="22">
        <f>MAX(MIN((calculations!A1832-inputs!$B$21)/10000,100%),0) * inputs!$B$18</f>
        <v>2636.4</v>
      </c>
      <c r="H1832" s="22">
        <f>IF(AND(inputs!$B$35="YES", calculations!A1832&gt;=inputs!$B$36,calculations!A1832&lt;inputs!$B$37),inputs!$B$38*MIN(2,inputs!$B$17),0)</f>
        <v>0</v>
      </c>
      <c r="I1832" s="25">
        <f>MIN(inputs!$B$32,A1832)</f>
        <v>20000</v>
      </c>
      <c r="J1832" s="25">
        <f>inputs!$B$29*(1+inputs!$B$33)-MAX(0,inputs!$B$31*(I1832-inputs!$B$30))</f>
        <v>46486.999999999993</v>
      </c>
      <c r="K1832" s="26">
        <f t="shared" si="364"/>
        <v>20000</v>
      </c>
      <c r="L1832" s="25">
        <f>MAX(0,J1832*(1+inputs!$B$33)-MAX(0,inputs!$B$31*(K1832-inputs!$B$30)))</f>
        <v>47184.304999999986</v>
      </c>
      <c r="M1832" s="26">
        <f t="shared" si="365"/>
        <v>38111.111111111109</v>
      </c>
      <c r="N1832" s="25">
        <f>MAX(0,L1832*(1+inputs!$B$33)-MAX(0,inputs!$B$31*(M1832-inputs!$B$30)))</f>
        <v>46278.629574999977</v>
      </c>
      <c r="O1832" s="26">
        <f t="shared" si="366"/>
        <v>56222.222222222219</v>
      </c>
      <c r="P1832" s="25">
        <f>MAX(0,N1832*(1+inputs!$B$33)-MAX(0,inputs!$B$31*(O1832-inputs!$B$30)))</f>
        <v>43729.369018624973</v>
      </c>
      <c r="Q1832" s="26">
        <f t="shared" si="367"/>
        <v>74333.333333333343</v>
      </c>
      <c r="R1832" s="25">
        <f>MAX(0,P1832*(1+inputs!$B$33)-MAX(0,inputs!$B$31*(Q1832-inputs!$B$30)))</f>
        <v>39511.86955390434</v>
      </c>
      <c r="S1832" s="26">
        <f t="shared" si="368"/>
        <v>92444.444444444438</v>
      </c>
      <c r="T1832" s="25">
        <f>MAX(0,R1832*(1+inputs!$B$33)-MAX(0,inputs!$B$31*(S1832-inputs!$B$30)))</f>
        <v>33601.107597212897</v>
      </c>
      <c r="U1832" s="26">
        <f t="shared" si="369"/>
        <v>110555.55555555556</v>
      </c>
      <c r="V1832" s="25">
        <f>MAX(0,T1832*(1+inputs!$B$33)-MAX(0,inputs!$B$31*(U1832-inputs!$B$30)))</f>
        <v>25971.684211171087</v>
      </c>
      <c r="W1832" s="26">
        <f t="shared" si="370"/>
        <v>128666.66666666667</v>
      </c>
      <c r="X1832" s="25">
        <f>MAX(0,V1832*(1+inputs!$B$33)-MAX(0,inputs!$B$31*(W1832-inputs!$B$30)))</f>
        <v>16597.819474338648</v>
      </c>
      <c r="Y1832" s="26">
        <f t="shared" si="371"/>
        <v>146777.77777777778</v>
      </c>
      <c r="Z1832" s="25">
        <f>MAX(0,X1832*(1+inputs!$B$33)-MAX(0,inputs!$B$31*(Y1832-inputs!$B$30)))</f>
        <v>5453.3467664537256</v>
      </c>
      <c r="AA1832" s="25">
        <f>MAX(0,Y1832*(1+inputs!$B$33)-MAX(0,inputs!$B$31*(Z1832-inputs!$B$30)))</f>
        <v>148979.44444444444</v>
      </c>
      <c r="AB1832" s="26">
        <f t="shared" si="372"/>
        <v>183000</v>
      </c>
      <c r="AC1832" s="25">
        <f>MAX(0,AA1832*(1+inputs!$B$33)-MAX(0,inputs!$B$31*(AB1832-inputs!$B$30)))</f>
        <v>136560.69611111109</v>
      </c>
      <c r="AD1832" s="26">
        <f>IF(inputs!$B$27="YES",MAX(0,inputs!$B$31*(AB1832-inputs!$B$30)),0)</f>
        <v>0</v>
      </c>
      <c r="AE1832" s="3">
        <f t="shared" si="373"/>
        <v>78839.05</v>
      </c>
      <c r="AF1832" s="1">
        <f t="shared" si="376"/>
        <v>0.47</v>
      </c>
      <c r="AG1832" s="8">
        <f t="shared" si="374"/>
        <v>104160.95</v>
      </c>
    </row>
    <row r="1833" spans="1:33" x14ac:dyDescent="0.2">
      <c r="A1833" s="11">
        <f t="shared" si="375"/>
        <v>183100</v>
      </c>
      <c r="B1833" s="15">
        <f>inputs!$C$3-MAX(0,MIN((calculations!A1833-inputs!$B$8)*0.5,inputs!$C$3))+IF(AND(inputs!$B$23="YES",A1833&lt;=inputs!$B$25),inputs!$B$24,0)</f>
        <v>0</v>
      </c>
      <c r="C1833" s="15">
        <f>MAX(0,MIN(A1833-B1833,inputs!$C$4)*inputs!$B$3)</f>
        <v>7540.2000000000007</v>
      </c>
      <c r="D1833" s="16">
        <f>MAX(0,(MIN(A1833,inputs!$C$5)-(inputs!$C$4+B1833))*inputs!$B$4)</f>
        <v>34975.599999999999</v>
      </c>
      <c r="E1833" s="16">
        <f>MAX(0, (calculations!A1833-inputs!$C$5)*inputs!$B$5)</f>
        <v>26082</v>
      </c>
      <c r="F1833" s="19">
        <f>MAX(0,inputs!$B$13*(MIN(calculations!A1833,inputs!$C$14)-inputs!$C$13))+MAX(0,inputs!$B$14*(calculations!A1833-inputs!$C$14))</f>
        <v>7651.85</v>
      </c>
      <c r="G1833" s="22">
        <f>MAX(MIN((calculations!A1833-inputs!$B$21)/10000,100%),0) * inputs!$B$18</f>
        <v>2636.4</v>
      </c>
      <c r="H1833" s="22">
        <f>IF(AND(inputs!$B$35="YES", calculations!A1833&gt;=inputs!$B$36,calculations!A1833&lt;inputs!$B$37),inputs!$B$38*MIN(2,inputs!$B$17),0)</f>
        <v>0</v>
      </c>
      <c r="I1833" s="25">
        <f>MIN(inputs!$B$32,A1833)</f>
        <v>20000</v>
      </c>
      <c r="J1833" s="25">
        <f>inputs!$B$29*(1+inputs!$B$33)-MAX(0,inputs!$B$31*(I1833-inputs!$B$30))</f>
        <v>46486.999999999993</v>
      </c>
      <c r="K1833" s="26">
        <f t="shared" si="364"/>
        <v>20000</v>
      </c>
      <c r="L1833" s="25">
        <f>MAX(0,J1833*(1+inputs!$B$33)-MAX(0,inputs!$B$31*(K1833-inputs!$B$30)))</f>
        <v>47184.304999999986</v>
      </c>
      <c r="M1833" s="26">
        <f t="shared" si="365"/>
        <v>38122.222222222219</v>
      </c>
      <c r="N1833" s="25">
        <f>MAX(0,L1833*(1+inputs!$B$33)-MAX(0,inputs!$B$31*(M1833-inputs!$B$30)))</f>
        <v>46277.629574999977</v>
      </c>
      <c r="O1833" s="26">
        <f t="shared" si="366"/>
        <v>56244.444444444445</v>
      </c>
      <c r="P1833" s="25">
        <f>MAX(0,N1833*(1+inputs!$B$33)-MAX(0,inputs!$B$31*(O1833-inputs!$B$30)))</f>
        <v>43726.354018624967</v>
      </c>
      <c r="Q1833" s="26">
        <f t="shared" si="367"/>
        <v>74366.666666666657</v>
      </c>
      <c r="R1833" s="25">
        <f>MAX(0,P1833*(1+inputs!$B$33)-MAX(0,inputs!$B$31*(Q1833-inputs!$B$30)))</f>
        <v>39505.809328904332</v>
      </c>
      <c r="S1833" s="26">
        <f t="shared" si="368"/>
        <v>92488.888888888891</v>
      </c>
      <c r="T1833" s="25">
        <f>MAX(0,R1833*(1+inputs!$B$33)-MAX(0,inputs!$B$31*(S1833-inputs!$B$30)))</f>
        <v>33590.956468837889</v>
      </c>
      <c r="U1833" s="26">
        <f t="shared" si="369"/>
        <v>110611.11111111111</v>
      </c>
      <c r="V1833" s="25">
        <f>MAX(0,T1833*(1+inputs!$B$33)-MAX(0,inputs!$B$31*(U1833-inputs!$B$30)))</f>
        <v>25956.380815870452</v>
      </c>
      <c r="W1833" s="26">
        <f t="shared" si="370"/>
        <v>128733.33333333333</v>
      </c>
      <c r="X1833" s="25">
        <f>MAX(0,V1833*(1+inputs!$B$33)-MAX(0,inputs!$B$31*(W1833-inputs!$B$30)))</f>
        <v>16576.286528108507</v>
      </c>
      <c r="Y1833" s="26">
        <f t="shared" si="371"/>
        <v>146855.55555555556</v>
      </c>
      <c r="Z1833" s="25">
        <f>MAX(0,X1833*(1+inputs!$B$33)-MAX(0,inputs!$B$31*(Y1833-inputs!$B$30)))</f>
        <v>5424.4908260301327</v>
      </c>
      <c r="AA1833" s="25">
        <f>MAX(0,Y1833*(1+inputs!$B$33)-MAX(0,inputs!$B$31*(Z1833-inputs!$B$30)))</f>
        <v>149058.38888888888</v>
      </c>
      <c r="AB1833" s="26">
        <f t="shared" si="372"/>
        <v>183100</v>
      </c>
      <c r="AC1833" s="25">
        <f>MAX(0,AA1833*(1+inputs!$B$33)-MAX(0,inputs!$B$31*(AB1833-inputs!$B$30)))</f>
        <v>136631.8247222222</v>
      </c>
      <c r="AD1833" s="26">
        <f>IF(inputs!$B$27="YES",MAX(0,inputs!$B$31*(AB1833-inputs!$B$30)),0)</f>
        <v>0</v>
      </c>
      <c r="AE1833" s="3">
        <f t="shared" si="373"/>
        <v>78886.05</v>
      </c>
      <c r="AF1833" s="1">
        <f t="shared" si="376"/>
        <v>0.47</v>
      </c>
      <c r="AG1833" s="8">
        <f t="shared" si="374"/>
        <v>104213.95</v>
      </c>
    </row>
    <row r="1834" spans="1:33" x14ac:dyDescent="0.2">
      <c r="A1834" s="11">
        <f t="shared" si="375"/>
        <v>183200</v>
      </c>
      <c r="B1834" s="15">
        <f>inputs!$C$3-MAX(0,MIN((calculations!A1834-inputs!$B$8)*0.5,inputs!$C$3))+IF(AND(inputs!$B$23="YES",A1834&lt;=inputs!$B$25),inputs!$B$24,0)</f>
        <v>0</v>
      </c>
      <c r="C1834" s="15">
        <f>MAX(0,MIN(A1834-B1834,inputs!$C$4)*inputs!$B$3)</f>
        <v>7540.2000000000007</v>
      </c>
      <c r="D1834" s="16">
        <f>MAX(0,(MIN(A1834,inputs!$C$5)-(inputs!$C$4+B1834))*inputs!$B$4)</f>
        <v>34975.599999999999</v>
      </c>
      <c r="E1834" s="16">
        <f>MAX(0, (calculations!A1834-inputs!$C$5)*inputs!$B$5)</f>
        <v>26127</v>
      </c>
      <c r="F1834" s="19">
        <f>MAX(0,inputs!$B$13*(MIN(calculations!A1834,inputs!$C$14)-inputs!$C$13))+MAX(0,inputs!$B$14*(calculations!A1834-inputs!$C$14))</f>
        <v>7653.85</v>
      </c>
      <c r="G1834" s="22">
        <f>MAX(MIN((calculations!A1834-inputs!$B$21)/10000,100%),0) * inputs!$B$18</f>
        <v>2636.4</v>
      </c>
      <c r="H1834" s="22">
        <f>IF(AND(inputs!$B$35="YES", calculations!A1834&gt;=inputs!$B$36,calculations!A1834&lt;inputs!$B$37),inputs!$B$38*MIN(2,inputs!$B$17),0)</f>
        <v>0</v>
      </c>
      <c r="I1834" s="25">
        <f>MIN(inputs!$B$32,A1834)</f>
        <v>20000</v>
      </c>
      <c r="J1834" s="25">
        <f>inputs!$B$29*(1+inputs!$B$33)-MAX(0,inputs!$B$31*(I1834-inputs!$B$30))</f>
        <v>46486.999999999993</v>
      </c>
      <c r="K1834" s="26">
        <f t="shared" si="364"/>
        <v>20000</v>
      </c>
      <c r="L1834" s="25">
        <f>MAX(0,J1834*(1+inputs!$B$33)-MAX(0,inputs!$B$31*(K1834-inputs!$B$30)))</f>
        <v>47184.304999999986</v>
      </c>
      <c r="M1834" s="26">
        <f t="shared" si="365"/>
        <v>38133.333333333328</v>
      </c>
      <c r="N1834" s="25">
        <f>MAX(0,L1834*(1+inputs!$B$33)-MAX(0,inputs!$B$31*(M1834-inputs!$B$30)))</f>
        <v>46276.629574999977</v>
      </c>
      <c r="O1834" s="26">
        <f t="shared" si="366"/>
        <v>56266.666666666664</v>
      </c>
      <c r="P1834" s="25">
        <f>MAX(0,N1834*(1+inputs!$B$33)-MAX(0,inputs!$B$31*(O1834-inputs!$B$30)))</f>
        <v>43723.339018624967</v>
      </c>
      <c r="Q1834" s="26">
        <f t="shared" si="367"/>
        <v>74400</v>
      </c>
      <c r="R1834" s="25">
        <f>MAX(0,P1834*(1+inputs!$B$33)-MAX(0,inputs!$B$31*(Q1834-inputs!$B$30)))</f>
        <v>39499.749103904338</v>
      </c>
      <c r="S1834" s="26">
        <f t="shared" si="368"/>
        <v>92533.333333333328</v>
      </c>
      <c r="T1834" s="25">
        <f>MAX(0,R1834*(1+inputs!$B$33)-MAX(0,inputs!$B$31*(S1834-inputs!$B$30)))</f>
        <v>33580.805340462895</v>
      </c>
      <c r="U1834" s="26">
        <f t="shared" si="369"/>
        <v>110666.66666666667</v>
      </c>
      <c r="V1834" s="25">
        <f>MAX(0,T1834*(1+inputs!$B$33)-MAX(0,inputs!$B$31*(U1834-inputs!$B$30)))</f>
        <v>25941.077420569833</v>
      </c>
      <c r="W1834" s="26">
        <f t="shared" si="370"/>
        <v>128800</v>
      </c>
      <c r="X1834" s="25">
        <f>MAX(0,V1834*(1+inputs!$B$33)-MAX(0,inputs!$B$31*(W1834-inputs!$B$30)))</f>
        <v>16554.75358187838</v>
      </c>
      <c r="Y1834" s="26">
        <f t="shared" si="371"/>
        <v>146933.33333333331</v>
      </c>
      <c r="Z1834" s="25">
        <f>MAX(0,X1834*(1+inputs!$B$33)-MAX(0,inputs!$B$31*(Y1834-inputs!$B$30)))</f>
        <v>5395.6348856065561</v>
      </c>
      <c r="AA1834" s="25">
        <f>MAX(0,Y1834*(1+inputs!$B$33)-MAX(0,inputs!$B$31*(Z1834-inputs!$B$30)))</f>
        <v>149137.33333333328</v>
      </c>
      <c r="AB1834" s="26">
        <f t="shared" si="372"/>
        <v>183200</v>
      </c>
      <c r="AC1834" s="25">
        <f>MAX(0,AA1834*(1+inputs!$B$33)-MAX(0,inputs!$B$31*(AB1834-inputs!$B$30)))</f>
        <v>136702.95333333328</v>
      </c>
      <c r="AD1834" s="26">
        <f>IF(inputs!$B$27="YES",MAX(0,inputs!$B$31*(AB1834-inputs!$B$30)),0)</f>
        <v>0</v>
      </c>
      <c r="AE1834" s="3">
        <f t="shared" si="373"/>
        <v>78933.05</v>
      </c>
      <c r="AF1834" s="1">
        <f t="shared" si="376"/>
        <v>0.47</v>
      </c>
      <c r="AG1834" s="8">
        <f t="shared" si="374"/>
        <v>104266.95</v>
      </c>
    </row>
    <row r="1835" spans="1:33" x14ac:dyDescent="0.2">
      <c r="A1835" s="11">
        <f t="shared" si="375"/>
        <v>183300</v>
      </c>
      <c r="B1835" s="15">
        <f>inputs!$C$3-MAX(0,MIN((calculations!A1835-inputs!$B$8)*0.5,inputs!$C$3))+IF(AND(inputs!$B$23="YES",A1835&lt;=inputs!$B$25),inputs!$B$24,0)</f>
        <v>0</v>
      </c>
      <c r="C1835" s="15">
        <f>MAX(0,MIN(A1835-B1835,inputs!$C$4)*inputs!$B$3)</f>
        <v>7540.2000000000007</v>
      </c>
      <c r="D1835" s="16">
        <f>MAX(0,(MIN(A1835,inputs!$C$5)-(inputs!$C$4+B1835))*inputs!$B$4)</f>
        <v>34975.599999999999</v>
      </c>
      <c r="E1835" s="16">
        <f>MAX(0, (calculations!A1835-inputs!$C$5)*inputs!$B$5)</f>
        <v>26172</v>
      </c>
      <c r="F1835" s="19">
        <f>MAX(0,inputs!$B$13*(MIN(calculations!A1835,inputs!$C$14)-inputs!$C$13))+MAX(0,inputs!$B$14*(calculations!A1835-inputs!$C$14))</f>
        <v>7655.85</v>
      </c>
      <c r="G1835" s="22">
        <f>MAX(MIN((calculations!A1835-inputs!$B$21)/10000,100%),0) * inputs!$B$18</f>
        <v>2636.4</v>
      </c>
      <c r="H1835" s="22">
        <f>IF(AND(inputs!$B$35="YES", calculations!A1835&gt;=inputs!$B$36,calculations!A1835&lt;inputs!$B$37),inputs!$B$38*MIN(2,inputs!$B$17),0)</f>
        <v>0</v>
      </c>
      <c r="I1835" s="25">
        <f>MIN(inputs!$B$32,A1835)</f>
        <v>20000</v>
      </c>
      <c r="J1835" s="25">
        <f>inputs!$B$29*(1+inputs!$B$33)-MAX(0,inputs!$B$31*(I1835-inputs!$B$30))</f>
        <v>46486.999999999993</v>
      </c>
      <c r="K1835" s="26">
        <f t="shared" si="364"/>
        <v>20000</v>
      </c>
      <c r="L1835" s="25">
        <f>MAX(0,J1835*(1+inputs!$B$33)-MAX(0,inputs!$B$31*(K1835-inputs!$B$30)))</f>
        <v>47184.304999999986</v>
      </c>
      <c r="M1835" s="26">
        <f t="shared" si="365"/>
        <v>38144.444444444445</v>
      </c>
      <c r="N1835" s="25">
        <f>MAX(0,L1835*(1+inputs!$B$33)-MAX(0,inputs!$B$31*(M1835-inputs!$B$30)))</f>
        <v>46275.629574999977</v>
      </c>
      <c r="O1835" s="26">
        <f t="shared" si="366"/>
        <v>56288.888888888891</v>
      </c>
      <c r="P1835" s="25">
        <f>MAX(0,N1835*(1+inputs!$B$33)-MAX(0,inputs!$B$31*(O1835-inputs!$B$30)))</f>
        <v>43720.324018624968</v>
      </c>
      <c r="Q1835" s="26">
        <f t="shared" si="367"/>
        <v>74433.333333333343</v>
      </c>
      <c r="R1835" s="25">
        <f>MAX(0,P1835*(1+inputs!$B$33)-MAX(0,inputs!$B$31*(Q1835-inputs!$B$30)))</f>
        <v>39493.688878904337</v>
      </c>
      <c r="S1835" s="26">
        <f t="shared" si="368"/>
        <v>92577.777777777781</v>
      </c>
      <c r="T1835" s="25">
        <f>MAX(0,R1835*(1+inputs!$B$33)-MAX(0,inputs!$B$31*(S1835-inputs!$B$30)))</f>
        <v>33570.654212087895</v>
      </c>
      <c r="U1835" s="26">
        <f t="shared" si="369"/>
        <v>110722.22222222222</v>
      </c>
      <c r="V1835" s="25">
        <f>MAX(0,T1835*(1+inputs!$B$33)-MAX(0,inputs!$B$31*(U1835-inputs!$B$30)))</f>
        <v>25925.774025269213</v>
      </c>
      <c r="W1835" s="26">
        <f t="shared" si="370"/>
        <v>128866.66666666667</v>
      </c>
      <c r="X1835" s="25">
        <f>MAX(0,V1835*(1+inputs!$B$33)-MAX(0,inputs!$B$31*(W1835-inputs!$B$30)))</f>
        <v>16533.220635648249</v>
      </c>
      <c r="Y1835" s="26">
        <f t="shared" si="371"/>
        <v>147011.11111111112</v>
      </c>
      <c r="Z1835" s="25">
        <f>MAX(0,X1835*(1+inputs!$B$33)-MAX(0,inputs!$B$31*(Y1835-inputs!$B$30)))</f>
        <v>5366.7789451829722</v>
      </c>
      <c r="AA1835" s="25">
        <f>MAX(0,Y1835*(1+inputs!$B$33)-MAX(0,inputs!$B$31*(Z1835-inputs!$B$30)))</f>
        <v>149216.27777777778</v>
      </c>
      <c r="AB1835" s="26">
        <f t="shared" si="372"/>
        <v>183300</v>
      </c>
      <c r="AC1835" s="25">
        <f>MAX(0,AA1835*(1+inputs!$B$33)-MAX(0,inputs!$B$31*(AB1835-inputs!$B$30)))</f>
        <v>136774.08194444442</v>
      </c>
      <c r="AD1835" s="26">
        <f>IF(inputs!$B$27="YES",MAX(0,inputs!$B$31*(AB1835-inputs!$B$30)),0)</f>
        <v>0</v>
      </c>
      <c r="AE1835" s="3">
        <f t="shared" si="373"/>
        <v>78980.05</v>
      </c>
      <c r="AF1835" s="1">
        <f t="shared" si="376"/>
        <v>0.47</v>
      </c>
      <c r="AG1835" s="8">
        <f t="shared" si="374"/>
        <v>104319.95</v>
      </c>
    </row>
    <row r="1836" spans="1:33" x14ac:dyDescent="0.2">
      <c r="A1836" s="11">
        <f t="shared" si="375"/>
        <v>183400</v>
      </c>
      <c r="B1836" s="15">
        <f>inputs!$C$3-MAX(0,MIN((calculations!A1836-inputs!$B$8)*0.5,inputs!$C$3))+IF(AND(inputs!$B$23="YES",A1836&lt;=inputs!$B$25),inputs!$B$24,0)</f>
        <v>0</v>
      </c>
      <c r="C1836" s="15">
        <f>MAX(0,MIN(A1836-B1836,inputs!$C$4)*inputs!$B$3)</f>
        <v>7540.2000000000007</v>
      </c>
      <c r="D1836" s="16">
        <f>MAX(0,(MIN(A1836,inputs!$C$5)-(inputs!$C$4+B1836))*inputs!$B$4)</f>
        <v>34975.599999999999</v>
      </c>
      <c r="E1836" s="16">
        <f>MAX(0, (calculations!A1836-inputs!$C$5)*inputs!$B$5)</f>
        <v>26217</v>
      </c>
      <c r="F1836" s="19">
        <f>MAX(0,inputs!$B$13*(MIN(calculations!A1836,inputs!$C$14)-inputs!$C$13))+MAX(0,inputs!$B$14*(calculations!A1836-inputs!$C$14))</f>
        <v>7657.85</v>
      </c>
      <c r="G1836" s="22">
        <f>MAX(MIN((calculations!A1836-inputs!$B$21)/10000,100%),0) * inputs!$B$18</f>
        <v>2636.4</v>
      </c>
      <c r="H1836" s="22">
        <f>IF(AND(inputs!$B$35="YES", calculations!A1836&gt;=inputs!$B$36,calculations!A1836&lt;inputs!$B$37),inputs!$B$38*MIN(2,inputs!$B$17),0)</f>
        <v>0</v>
      </c>
      <c r="I1836" s="25">
        <f>MIN(inputs!$B$32,A1836)</f>
        <v>20000</v>
      </c>
      <c r="J1836" s="25">
        <f>inputs!$B$29*(1+inputs!$B$33)-MAX(0,inputs!$B$31*(I1836-inputs!$B$30))</f>
        <v>46486.999999999993</v>
      </c>
      <c r="K1836" s="26">
        <f t="shared" si="364"/>
        <v>20000</v>
      </c>
      <c r="L1836" s="25">
        <f>MAX(0,J1836*(1+inputs!$B$33)-MAX(0,inputs!$B$31*(K1836-inputs!$B$30)))</f>
        <v>47184.304999999986</v>
      </c>
      <c r="M1836" s="26">
        <f t="shared" si="365"/>
        <v>38155.555555555555</v>
      </c>
      <c r="N1836" s="25">
        <f>MAX(0,L1836*(1+inputs!$B$33)-MAX(0,inputs!$B$31*(M1836-inputs!$B$30)))</f>
        <v>46274.629574999977</v>
      </c>
      <c r="O1836" s="26">
        <f t="shared" si="366"/>
        <v>56311.111111111109</v>
      </c>
      <c r="P1836" s="25">
        <f>MAX(0,N1836*(1+inputs!$B$33)-MAX(0,inputs!$B$31*(O1836-inputs!$B$30)))</f>
        <v>43717.309018624968</v>
      </c>
      <c r="Q1836" s="26">
        <f t="shared" si="367"/>
        <v>74466.666666666657</v>
      </c>
      <c r="R1836" s="25">
        <f>MAX(0,P1836*(1+inputs!$B$33)-MAX(0,inputs!$B$31*(Q1836-inputs!$B$30)))</f>
        <v>39487.628653904336</v>
      </c>
      <c r="S1836" s="26">
        <f t="shared" si="368"/>
        <v>92622.222222222219</v>
      </c>
      <c r="T1836" s="25">
        <f>MAX(0,R1836*(1+inputs!$B$33)-MAX(0,inputs!$B$31*(S1836-inputs!$B$30)))</f>
        <v>33560.503083712894</v>
      </c>
      <c r="U1836" s="26">
        <f t="shared" si="369"/>
        <v>110777.77777777778</v>
      </c>
      <c r="V1836" s="25">
        <f>MAX(0,T1836*(1+inputs!$B$33)-MAX(0,inputs!$B$31*(U1836-inputs!$B$30)))</f>
        <v>25910.470629968582</v>
      </c>
      <c r="W1836" s="26">
        <f t="shared" si="370"/>
        <v>128933.33333333333</v>
      </c>
      <c r="X1836" s="25">
        <f>MAX(0,V1836*(1+inputs!$B$33)-MAX(0,inputs!$B$31*(W1836-inputs!$B$30)))</f>
        <v>16511.687689418111</v>
      </c>
      <c r="Y1836" s="26">
        <f t="shared" si="371"/>
        <v>147088.88888888888</v>
      </c>
      <c r="Z1836" s="25">
        <f>MAX(0,X1836*(1+inputs!$B$33)-MAX(0,inputs!$B$31*(Y1836-inputs!$B$30)))</f>
        <v>5337.923004759381</v>
      </c>
      <c r="AA1836" s="25">
        <f>MAX(0,Y1836*(1+inputs!$B$33)-MAX(0,inputs!$B$31*(Z1836-inputs!$B$30)))</f>
        <v>149295.22222222219</v>
      </c>
      <c r="AB1836" s="26">
        <f t="shared" si="372"/>
        <v>183400</v>
      </c>
      <c r="AC1836" s="25">
        <f>MAX(0,AA1836*(1+inputs!$B$33)-MAX(0,inputs!$B$31*(AB1836-inputs!$B$30)))</f>
        <v>136845.2105555555</v>
      </c>
      <c r="AD1836" s="26">
        <f>IF(inputs!$B$27="YES",MAX(0,inputs!$B$31*(AB1836-inputs!$B$30)),0)</f>
        <v>0</v>
      </c>
      <c r="AE1836" s="3">
        <f t="shared" si="373"/>
        <v>79027.05</v>
      </c>
      <c r="AF1836" s="1">
        <f t="shared" si="376"/>
        <v>0.47</v>
      </c>
      <c r="AG1836" s="8">
        <f t="shared" si="374"/>
        <v>104372.95</v>
      </c>
    </row>
    <row r="1837" spans="1:33" x14ac:dyDescent="0.2">
      <c r="A1837" s="11">
        <f t="shared" si="375"/>
        <v>183500</v>
      </c>
      <c r="B1837" s="15">
        <f>inputs!$C$3-MAX(0,MIN((calculations!A1837-inputs!$B$8)*0.5,inputs!$C$3))+IF(AND(inputs!$B$23="YES",A1837&lt;=inputs!$B$25),inputs!$B$24,0)</f>
        <v>0</v>
      </c>
      <c r="C1837" s="15">
        <f>MAX(0,MIN(A1837-B1837,inputs!$C$4)*inputs!$B$3)</f>
        <v>7540.2000000000007</v>
      </c>
      <c r="D1837" s="16">
        <f>MAX(0,(MIN(A1837,inputs!$C$5)-(inputs!$C$4+B1837))*inputs!$B$4)</f>
        <v>34975.599999999999</v>
      </c>
      <c r="E1837" s="16">
        <f>MAX(0, (calculations!A1837-inputs!$C$5)*inputs!$B$5)</f>
        <v>26262</v>
      </c>
      <c r="F1837" s="19">
        <f>MAX(0,inputs!$B$13*(MIN(calculations!A1837,inputs!$C$14)-inputs!$C$13))+MAX(0,inputs!$B$14*(calculations!A1837-inputs!$C$14))</f>
        <v>7659.85</v>
      </c>
      <c r="G1837" s="22">
        <f>MAX(MIN((calculations!A1837-inputs!$B$21)/10000,100%),0) * inputs!$B$18</f>
        <v>2636.4</v>
      </c>
      <c r="H1837" s="22">
        <f>IF(AND(inputs!$B$35="YES", calculations!A1837&gt;=inputs!$B$36,calculations!A1837&lt;inputs!$B$37),inputs!$B$38*MIN(2,inputs!$B$17),0)</f>
        <v>0</v>
      </c>
      <c r="I1837" s="25">
        <f>MIN(inputs!$B$32,A1837)</f>
        <v>20000</v>
      </c>
      <c r="J1837" s="25">
        <f>inputs!$B$29*(1+inputs!$B$33)-MAX(0,inputs!$B$31*(I1837-inputs!$B$30))</f>
        <v>46486.999999999993</v>
      </c>
      <c r="K1837" s="26">
        <f t="shared" si="364"/>
        <v>20000</v>
      </c>
      <c r="L1837" s="25">
        <f>MAX(0,J1837*(1+inputs!$B$33)-MAX(0,inputs!$B$31*(K1837-inputs!$B$30)))</f>
        <v>47184.304999999986</v>
      </c>
      <c r="M1837" s="26">
        <f t="shared" si="365"/>
        <v>38166.666666666672</v>
      </c>
      <c r="N1837" s="25">
        <f>MAX(0,L1837*(1+inputs!$B$33)-MAX(0,inputs!$B$31*(M1837-inputs!$B$30)))</f>
        <v>46273.629574999977</v>
      </c>
      <c r="O1837" s="26">
        <f t="shared" si="366"/>
        <v>56333.333333333336</v>
      </c>
      <c r="P1837" s="25">
        <f>MAX(0,N1837*(1+inputs!$B$33)-MAX(0,inputs!$B$31*(O1837-inputs!$B$30)))</f>
        <v>43714.294018624969</v>
      </c>
      <c r="Q1837" s="26">
        <f t="shared" si="367"/>
        <v>74500</v>
      </c>
      <c r="R1837" s="25">
        <f>MAX(0,P1837*(1+inputs!$B$33)-MAX(0,inputs!$B$31*(Q1837-inputs!$B$30)))</f>
        <v>39481.568428904335</v>
      </c>
      <c r="S1837" s="26">
        <f t="shared" si="368"/>
        <v>92666.666666666672</v>
      </c>
      <c r="T1837" s="25">
        <f>MAX(0,R1837*(1+inputs!$B$33)-MAX(0,inputs!$B$31*(S1837-inputs!$B$30)))</f>
        <v>33550.351955337894</v>
      </c>
      <c r="U1837" s="26">
        <f t="shared" si="369"/>
        <v>110833.33333333333</v>
      </c>
      <c r="V1837" s="25">
        <f>MAX(0,T1837*(1+inputs!$B$33)-MAX(0,inputs!$B$31*(U1837-inputs!$B$30)))</f>
        <v>25895.167234667959</v>
      </c>
      <c r="W1837" s="26">
        <f t="shared" si="370"/>
        <v>129000</v>
      </c>
      <c r="X1837" s="25">
        <f>MAX(0,V1837*(1+inputs!$B$33)-MAX(0,inputs!$B$31*(W1837-inputs!$B$30)))</f>
        <v>16490.154743187974</v>
      </c>
      <c r="Y1837" s="26">
        <f t="shared" si="371"/>
        <v>147166.66666666669</v>
      </c>
      <c r="Z1837" s="25">
        <f>MAX(0,X1837*(1+inputs!$B$33)-MAX(0,inputs!$B$31*(Y1837-inputs!$B$30)))</f>
        <v>5309.0670643357898</v>
      </c>
      <c r="AA1837" s="25">
        <f>MAX(0,Y1837*(1+inputs!$B$33)-MAX(0,inputs!$B$31*(Z1837-inputs!$B$30)))</f>
        <v>149374.16666666669</v>
      </c>
      <c r="AB1837" s="26">
        <f t="shared" si="372"/>
        <v>183500</v>
      </c>
      <c r="AC1837" s="25">
        <f>MAX(0,AA1837*(1+inputs!$B$33)-MAX(0,inputs!$B$31*(AB1837-inputs!$B$30)))</f>
        <v>136916.33916666667</v>
      </c>
      <c r="AD1837" s="26">
        <f>IF(inputs!$B$27="YES",MAX(0,inputs!$B$31*(AB1837-inputs!$B$30)),0)</f>
        <v>0</v>
      </c>
      <c r="AE1837" s="3">
        <f t="shared" si="373"/>
        <v>79074.05</v>
      </c>
      <c r="AF1837" s="1">
        <f t="shared" si="376"/>
        <v>0.47</v>
      </c>
      <c r="AG1837" s="8">
        <f t="shared" si="374"/>
        <v>104425.95</v>
      </c>
    </row>
    <row r="1838" spans="1:33" x14ac:dyDescent="0.2">
      <c r="A1838" s="11">
        <f t="shared" si="375"/>
        <v>183600</v>
      </c>
      <c r="B1838" s="15">
        <f>inputs!$C$3-MAX(0,MIN((calculations!A1838-inputs!$B$8)*0.5,inputs!$C$3))+IF(AND(inputs!$B$23="YES",A1838&lt;=inputs!$B$25),inputs!$B$24,0)</f>
        <v>0</v>
      </c>
      <c r="C1838" s="15">
        <f>MAX(0,MIN(A1838-B1838,inputs!$C$4)*inputs!$B$3)</f>
        <v>7540.2000000000007</v>
      </c>
      <c r="D1838" s="16">
        <f>MAX(0,(MIN(A1838,inputs!$C$5)-(inputs!$C$4+B1838))*inputs!$B$4)</f>
        <v>34975.599999999999</v>
      </c>
      <c r="E1838" s="16">
        <f>MAX(0, (calculations!A1838-inputs!$C$5)*inputs!$B$5)</f>
        <v>26307</v>
      </c>
      <c r="F1838" s="19">
        <f>MAX(0,inputs!$B$13*(MIN(calculations!A1838,inputs!$C$14)-inputs!$C$13))+MAX(0,inputs!$B$14*(calculations!A1838-inputs!$C$14))</f>
        <v>7661.85</v>
      </c>
      <c r="G1838" s="22">
        <f>MAX(MIN((calculations!A1838-inputs!$B$21)/10000,100%),0) * inputs!$B$18</f>
        <v>2636.4</v>
      </c>
      <c r="H1838" s="22">
        <f>IF(AND(inputs!$B$35="YES", calculations!A1838&gt;=inputs!$B$36,calculations!A1838&lt;inputs!$B$37),inputs!$B$38*MIN(2,inputs!$B$17),0)</f>
        <v>0</v>
      </c>
      <c r="I1838" s="25">
        <f>MIN(inputs!$B$32,A1838)</f>
        <v>20000</v>
      </c>
      <c r="J1838" s="25">
        <f>inputs!$B$29*(1+inputs!$B$33)-MAX(0,inputs!$B$31*(I1838-inputs!$B$30))</f>
        <v>46486.999999999993</v>
      </c>
      <c r="K1838" s="26">
        <f t="shared" si="364"/>
        <v>20000</v>
      </c>
      <c r="L1838" s="25">
        <f>MAX(0,J1838*(1+inputs!$B$33)-MAX(0,inputs!$B$31*(K1838-inputs!$B$30)))</f>
        <v>47184.304999999986</v>
      </c>
      <c r="M1838" s="26">
        <f t="shared" si="365"/>
        <v>38177.777777777781</v>
      </c>
      <c r="N1838" s="25">
        <f>MAX(0,L1838*(1+inputs!$B$33)-MAX(0,inputs!$B$31*(M1838-inputs!$B$30)))</f>
        <v>46272.629574999977</v>
      </c>
      <c r="O1838" s="26">
        <f t="shared" si="366"/>
        <v>56355.555555555555</v>
      </c>
      <c r="P1838" s="25">
        <f>MAX(0,N1838*(1+inputs!$B$33)-MAX(0,inputs!$B$31*(O1838-inputs!$B$30)))</f>
        <v>43711.279018624969</v>
      </c>
      <c r="Q1838" s="26">
        <f t="shared" si="367"/>
        <v>74533.333333333343</v>
      </c>
      <c r="R1838" s="25">
        <f>MAX(0,P1838*(1+inputs!$B$33)-MAX(0,inputs!$B$31*(Q1838-inputs!$B$30)))</f>
        <v>39475.508203904341</v>
      </c>
      <c r="S1838" s="26">
        <f t="shared" si="368"/>
        <v>92711.111111111109</v>
      </c>
      <c r="T1838" s="25">
        <f>MAX(0,R1838*(1+inputs!$B$33)-MAX(0,inputs!$B$31*(S1838-inputs!$B$30)))</f>
        <v>33540.2008269629</v>
      </c>
      <c r="U1838" s="26">
        <f t="shared" si="369"/>
        <v>110888.88888888889</v>
      </c>
      <c r="V1838" s="25">
        <f>MAX(0,T1838*(1+inputs!$B$33)-MAX(0,inputs!$B$31*(U1838-inputs!$B$30)))</f>
        <v>25879.863839367343</v>
      </c>
      <c r="W1838" s="26">
        <f t="shared" si="370"/>
        <v>129066.66666666667</v>
      </c>
      <c r="X1838" s="25">
        <f>MAX(0,V1838*(1+inputs!$B$33)-MAX(0,inputs!$B$31*(W1838-inputs!$B$30)))</f>
        <v>16468.62179695785</v>
      </c>
      <c r="Y1838" s="26">
        <f t="shared" si="371"/>
        <v>147244.44444444444</v>
      </c>
      <c r="Z1838" s="25">
        <f>MAX(0,X1838*(1+inputs!$B$33)-MAX(0,inputs!$B$31*(Y1838-inputs!$B$30)))</f>
        <v>5280.2111239122169</v>
      </c>
      <c r="AA1838" s="25">
        <f>MAX(0,Y1838*(1+inputs!$B$33)-MAX(0,inputs!$B$31*(Z1838-inputs!$B$30)))</f>
        <v>149453.11111111109</v>
      </c>
      <c r="AB1838" s="26">
        <f t="shared" si="372"/>
        <v>183600</v>
      </c>
      <c r="AC1838" s="25">
        <f>MAX(0,AA1838*(1+inputs!$B$33)-MAX(0,inputs!$B$31*(AB1838-inputs!$B$30)))</f>
        <v>136987.46777777775</v>
      </c>
      <c r="AD1838" s="26">
        <f>IF(inputs!$B$27="YES",MAX(0,inputs!$B$31*(AB1838-inputs!$B$30)),0)</f>
        <v>0</v>
      </c>
      <c r="AE1838" s="3">
        <f t="shared" si="373"/>
        <v>79121.05</v>
      </c>
      <c r="AF1838" s="1">
        <f t="shared" si="376"/>
        <v>0.47</v>
      </c>
      <c r="AG1838" s="8">
        <f t="shared" si="374"/>
        <v>104478.95</v>
      </c>
    </row>
    <row r="1839" spans="1:33" x14ac:dyDescent="0.2">
      <c r="A1839" s="11">
        <f t="shared" si="375"/>
        <v>183700</v>
      </c>
      <c r="B1839" s="15">
        <f>inputs!$C$3-MAX(0,MIN((calculations!A1839-inputs!$B$8)*0.5,inputs!$C$3))+IF(AND(inputs!$B$23="YES",A1839&lt;=inputs!$B$25),inputs!$B$24,0)</f>
        <v>0</v>
      </c>
      <c r="C1839" s="15">
        <f>MAX(0,MIN(A1839-B1839,inputs!$C$4)*inputs!$B$3)</f>
        <v>7540.2000000000007</v>
      </c>
      <c r="D1839" s="16">
        <f>MAX(0,(MIN(A1839,inputs!$C$5)-(inputs!$C$4+B1839))*inputs!$B$4)</f>
        <v>34975.599999999999</v>
      </c>
      <c r="E1839" s="16">
        <f>MAX(0, (calculations!A1839-inputs!$C$5)*inputs!$B$5)</f>
        <v>26352</v>
      </c>
      <c r="F1839" s="19">
        <f>MAX(0,inputs!$B$13*(MIN(calculations!A1839,inputs!$C$14)-inputs!$C$13))+MAX(0,inputs!$B$14*(calculations!A1839-inputs!$C$14))</f>
        <v>7663.85</v>
      </c>
      <c r="G1839" s="22">
        <f>MAX(MIN((calculations!A1839-inputs!$B$21)/10000,100%),0) * inputs!$B$18</f>
        <v>2636.4</v>
      </c>
      <c r="H1839" s="22">
        <f>IF(AND(inputs!$B$35="YES", calculations!A1839&gt;=inputs!$B$36,calculations!A1839&lt;inputs!$B$37),inputs!$B$38*MIN(2,inputs!$B$17),0)</f>
        <v>0</v>
      </c>
      <c r="I1839" s="25">
        <f>MIN(inputs!$B$32,A1839)</f>
        <v>20000</v>
      </c>
      <c r="J1839" s="25">
        <f>inputs!$B$29*(1+inputs!$B$33)-MAX(0,inputs!$B$31*(I1839-inputs!$B$30))</f>
        <v>46486.999999999993</v>
      </c>
      <c r="K1839" s="26">
        <f t="shared" si="364"/>
        <v>20000</v>
      </c>
      <c r="L1839" s="25">
        <f>MAX(0,J1839*(1+inputs!$B$33)-MAX(0,inputs!$B$31*(K1839-inputs!$B$30)))</f>
        <v>47184.304999999986</v>
      </c>
      <c r="M1839" s="26">
        <f t="shared" si="365"/>
        <v>38188.888888888891</v>
      </c>
      <c r="N1839" s="25">
        <f>MAX(0,L1839*(1+inputs!$B$33)-MAX(0,inputs!$B$31*(M1839-inputs!$B$30)))</f>
        <v>46271.629574999977</v>
      </c>
      <c r="O1839" s="26">
        <f t="shared" si="366"/>
        <v>56377.777777777781</v>
      </c>
      <c r="P1839" s="25">
        <f>MAX(0,N1839*(1+inputs!$B$33)-MAX(0,inputs!$B$31*(O1839-inputs!$B$30)))</f>
        <v>43708.26401862497</v>
      </c>
      <c r="Q1839" s="26">
        <f t="shared" si="367"/>
        <v>74566.666666666657</v>
      </c>
      <c r="R1839" s="25">
        <f>MAX(0,P1839*(1+inputs!$B$33)-MAX(0,inputs!$B$31*(Q1839-inputs!$B$30)))</f>
        <v>39469.44797890434</v>
      </c>
      <c r="S1839" s="26">
        <f t="shared" si="368"/>
        <v>92755.555555555562</v>
      </c>
      <c r="T1839" s="25">
        <f>MAX(0,R1839*(1+inputs!$B$33)-MAX(0,inputs!$B$31*(S1839-inputs!$B$30)))</f>
        <v>33530.0496985879</v>
      </c>
      <c r="U1839" s="26">
        <f t="shared" si="369"/>
        <v>110944.44444444444</v>
      </c>
      <c r="V1839" s="25">
        <f>MAX(0,T1839*(1+inputs!$B$33)-MAX(0,inputs!$B$31*(U1839-inputs!$B$30)))</f>
        <v>25864.560444066719</v>
      </c>
      <c r="W1839" s="26">
        <f t="shared" si="370"/>
        <v>129133.33333333333</v>
      </c>
      <c r="X1839" s="25">
        <f>MAX(0,V1839*(1+inputs!$B$33)-MAX(0,inputs!$B$31*(W1839-inputs!$B$30)))</f>
        <v>16447.08885072772</v>
      </c>
      <c r="Y1839" s="26">
        <f t="shared" si="371"/>
        <v>147322.22222222222</v>
      </c>
      <c r="Z1839" s="25">
        <f>MAX(0,X1839*(1+inputs!$B$33)-MAX(0,inputs!$B$31*(Y1839-inputs!$B$30)))</f>
        <v>5251.3551834886348</v>
      </c>
      <c r="AA1839" s="25">
        <f>MAX(0,Y1839*(1+inputs!$B$33)-MAX(0,inputs!$B$31*(Z1839-inputs!$B$30)))</f>
        <v>149532.05555555553</v>
      </c>
      <c r="AB1839" s="26">
        <f t="shared" si="372"/>
        <v>183700</v>
      </c>
      <c r="AC1839" s="25">
        <f>MAX(0,AA1839*(1+inputs!$B$33)-MAX(0,inputs!$B$31*(AB1839-inputs!$B$30)))</f>
        <v>137058.59638888884</v>
      </c>
      <c r="AD1839" s="26">
        <f>IF(inputs!$B$27="YES",MAX(0,inputs!$B$31*(AB1839-inputs!$B$30)),0)</f>
        <v>0</v>
      </c>
      <c r="AE1839" s="3">
        <f t="shared" si="373"/>
        <v>79168.05</v>
      </c>
      <c r="AF1839" s="1">
        <f t="shared" si="376"/>
        <v>0.47</v>
      </c>
      <c r="AG1839" s="8">
        <f t="shared" si="374"/>
        <v>104531.95</v>
      </c>
    </row>
    <row r="1840" spans="1:33" x14ac:dyDescent="0.2">
      <c r="A1840" s="11">
        <f t="shared" si="375"/>
        <v>183800</v>
      </c>
      <c r="B1840" s="15">
        <f>inputs!$C$3-MAX(0,MIN((calculations!A1840-inputs!$B$8)*0.5,inputs!$C$3))+IF(AND(inputs!$B$23="YES",A1840&lt;=inputs!$B$25),inputs!$B$24,0)</f>
        <v>0</v>
      </c>
      <c r="C1840" s="15">
        <f>MAX(0,MIN(A1840-B1840,inputs!$C$4)*inputs!$B$3)</f>
        <v>7540.2000000000007</v>
      </c>
      <c r="D1840" s="16">
        <f>MAX(0,(MIN(A1840,inputs!$C$5)-(inputs!$C$4+B1840))*inputs!$B$4)</f>
        <v>34975.599999999999</v>
      </c>
      <c r="E1840" s="16">
        <f>MAX(0, (calculations!A1840-inputs!$C$5)*inputs!$B$5)</f>
        <v>26397</v>
      </c>
      <c r="F1840" s="19">
        <f>MAX(0,inputs!$B$13*(MIN(calculations!A1840,inputs!$C$14)-inputs!$C$13))+MAX(0,inputs!$B$14*(calculations!A1840-inputs!$C$14))</f>
        <v>7665.85</v>
      </c>
      <c r="G1840" s="22">
        <f>MAX(MIN((calculations!A1840-inputs!$B$21)/10000,100%),0) * inputs!$B$18</f>
        <v>2636.4</v>
      </c>
      <c r="H1840" s="22">
        <f>IF(AND(inputs!$B$35="YES", calculations!A1840&gt;=inputs!$B$36,calculations!A1840&lt;inputs!$B$37),inputs!$B$38*MIN(2,inputs!$B$17),0)</f>
        <v>0</v>
      </c>
      <c r="I1840" s="25">
        <f>MIN(inputs!$B$32,A1840)</f>
        <v>20000</v>
      </c>
      <c r="J1840" s="25">
        <f>inputs!$B$29*(1+inputs!$B$33)-MAX(0,inputs!$B$31*(I1840-inputs!$B$30))</f>
        <v>46486.999999999993</v>
      </c>
      <c r="K1840" s="26">
        <f t="shared" si="364"/>
        <v>20000</v>
      </c>
      <c r="L1840" s="25">
        <f>MAX(0,J1840*(1+inputs!$B$33)-MAX(0,inputs!$B$31*(K1840-inputs!$B$30)))</f>
        <v>47184.304999999986</v>
      </c>
      <c r="M1840" s="26">
        <f t="shared" si="365"/>
        <v>38200</v>
      </c>
      <c r="N1840" s="25">
        <f>MAX(0,L1840*(1+inputs!$B$33)-MAX(0,inputs!$B$31*(M1840-inputs!$B$30)))</f>
        <v>46270.629574999977</v>
      </c>
      <c r="O1840" s="26">
        <f t="shared" si="366"/>
        <v>56400</v>
      </c>
      <c r="P1840" s="25">
        <f>MAX(0,N1840*(1+inputs!$B$33)-MAX(0,inputs!$B$31*(O1840-inputs!$B$30)))</f>
        <v>43705.249018624971</v>
      </c>
      <c r="Q1840" s="26">
        <f t="shared" si="367"/>
        <v>74600</v>
      </c>
      <c r="R1840" s="25">
        <f>MAX(0,P1840*(1+inputs!$B$33)-MAX(0,inputs!$B$31*(Q1840-inputs!$B$30)))</f>
        <v>39463.387753904339</v>
      </c>
      <c r="S1840" s="26">
        <f t="shared" si="368"/>
        <v>92800</v>
      </c>
      <c r="T1840" s="25">
        <f>MAX(0,R1840*(1+inputs!$B$33)-MAX(0,inputs!$B$31*(S1840-inputs!$B$30)))</f>
        <v>33519.898570212899</v>
      </c>
      <c r="U1840" s="26">
        <f t="shared" si="369"/>
        <v>111000</v>
      </c>
      <c r="V1840" s="25">
        <f>MAX(0,T1840*(1+inputs!$B$33)-MAX(0,inputs!$B$31*(U1840-inputs!$B$30)))</f>
        <v>25849.257048766089</v>
      </c>
      <c r="W1840" s="26">
        <f t="shared" si="370"/>
        <v>129200</v>
      </c>
      <c r="X1840" s="25">
        <f>MAX(0,V1840*(1+inputs!$B$33)-MAX(0,inputs!$B$31*(W1840-inputs!$B$30)))</f>
        <v>16425.555904497574</v>
      </c>
      <c r="Y1840" s="26">
        <f t="shared" si="371"/>
        <v>147400</v>
      </c>
      <c r="Z1840" s="25">
        <f>MAX(0,X1840*(1+inputs!$B$33)-MAX(0,inputs!$B$31*(Y1840-inputs!$B$30)))</f>
        <v>5222.4992430650382</v>
      </c>
      <c r="AA1840" s="25">
        <f>MAX(0,Y1840*(1+inputs!$B$33)-MAX(0,inputs!$B$31*(Z1840-inputs!$B$30)))</f>
        <v>149611</v>
      </c>
      <c r="AB1840" s="26">
        <f t="shared" si="372"/>
        <v>183800</v>
      </c>
      <c r="AC1840" s="25">
        <f>MAX(0,AA1840*(1+inputs!$B$33)-MAX(0,inputs!$B$31*(AB1840-inputs!$B$30)))</f>
        <v>137129.72499999998</v>
      </c>
      <c r="AD1840" s="26">
        <f>IF(inputs!$B$27="YES",MAX(0,inputs!$B$31*(AB1840-inputs!$B$30)),0)</f>
        <v>0</v>
      </c>
      <c r="AE1840" s="3">
        <f t="shared" si="373"/>
        <v>79215.05</v>
      </c>
      <c r="AF1840" s="1">
        <f t="shared" si="376"/>
        <v>0.47</v>
      </c>
      <c r="AG1840" s="8">
        <f t="shared" si="374"/>
        <v>104584.95</v>
      </c>
    </row>
    <row r="1841" spans="1:33" x14ac:dyDescent="0.2">
      <c r="A1841" s="11">
        <f t="shared" si="375"/>
        <v>183900</v>
      </c>
      <c r="B1841" s="15">
        <f>inputs!$C$3-MAX(0,MIN((calculations!A1841-inputs!$B$8)*0.5,inputs!$C$3))+IF(AND(inputs!$B$23="YES",A1841&lt;=inputs!$B$25),inputs!$B$24,0)</f>
        <v>0</v>
      </c>
      <c r="C1841" s="15">
        <f>MAX(0,MIN(A1841-B1841,inputs!$C$4)*inputs!$B$3)</f>
        <v>7540.2000000000007</v>
      </c>
      <c r="D1841" s="16">
        <f>MAX(0,(MIN(A1841,inputs!$C$5)-(inputs!$C$4+B1841))*inputs!$B$4)</f>
        <v>34975.599999999999</v>
      </c>
      <c r="E1841" s="16">
        <f>MAX(0, (calculations!A1841-inputs!$C$5)*inputs!$B$5)</f>
        <v>26442</v>
      </c>
      <c r="F1841" s="19">
        <f>MAX(0,inputs!$B$13*(MIN(calculations!A1841,inputs!$C$14)-inputs!$C$13))+MAX(0,inputs!$B$14*(calculations!A1841-inputs!$C$14))</f>
        <v>7667.85</v>
      </c>
      <c r="G1841" s="22">
        <f>MAX(MIN((calculations!A1841-inputs!$B$21)/10000,100%),0) * inputs!$B$18</f>
        <v>2636.4</v>
      </c>
      <c r="H1841" s="22">
        <f>IF(AND(inputs!$B$35="YES", calculations!A1841&gt;=inputs!$B$36,calculations!A1841&lt;inputs!$B$37),inputs!$B$38*MIN(2,inputs!$B$17),0)</f>
        <v>0</v>
      </c>
      <c r="I1841" s="25">
        <f>MIN(inputs!$B$32,A1841)</f>
        <v>20000</v>
      </c>
      <c r="J1841" s="25">
        <f>inputs!$B$29*(1+inputs!$B$33)-MAX(0,inputs!$B$31*(I1841-inputs!$B$30))</f>
        <v>46486.999999999993</v>
      </c>
      <c r="K1841" s="26">
        <f t="shared" si="364"/>
        <v>20000</v>
      </c>
      <c r="L1841" s="25">
        <f>MAX(0,J1841*(1+inputs!$B$33)-MAX(0,inputs!$B$31*(K1841-inputs!$B$30)))</f>
        <v>47184.304999999986</v>
      </c>
      <c r="M1841" s="26">
        <f t="shared" si="365"/>
        <v>38211.111111111109</v>
      </c>
      <c r="N1841" s="25">
        <f>MAX(0,L1841*(1+inputs!$B$33)-MAX(0,inputs!$B$31*(M1841-inputs!$B$30)))</f>
        <v>46269.629574999977</v>
      </c>
      <c r="O1841" s="26">
        <f t="shared" si="366"/>
        <v>56422.222222222219</v>
      </c>
      <c r="P1841" s="25">
        <f>MAX(0,N1841*(1+inputs!$B$33)-MAX(0,inputs!$B$31*(O1841-inputs!$B$30)))</f>
        <v>43702.234018624971</v>
      </c>
      <c r="Q1841" s="26">
        <f t="shared" si="367"/>
        <v>74633.333333333343</v>
      </c>
      <c r="R1841" s="25">
        <f>MAX(0,P1841*(1+inputs!$B$33)-MAX(0,inputs!$B$31*(Q1841-inputs!$B$30)))</f>
        <v>39457.327528904338</v>
      </c>
      <c r="S1841" s="26">
        <f t="shared" si="368"/>
        <v>92844.444444444438</v>
      </c>
      <c r="T1841" s="25">
        <f>MAX(0,R1841*(1+inputs!$B$33)-MAX(0,inputs!$B$31*(S1841-inputs!$B$30)))</f>
        <v>33509.747441837899</v>
      </c>
      <c r="U1841" s="26">
        <f t="shared" si="369"/>
        <v>111055.55555555556</v>
      </c>
      <c r="V1841" s="25">
        <f>MAX(0,T1841*(1+inputs!$B$33)-MAX(0,inputs!$B$31*(U1841-inputs!$B$30)))</f>
        <v>25833.953653465462</v>
      </c>
      <c r="W1841" s="26">
        <f t="shared" si="370"/>
        <v>129266.66666666667</v>
      </c>
      <c r="X1841" s="25">
        <f>MAX(0,V1841*(1+inputs!$B$33)-MAX(0,inputs!$B$31*(W1841-inputs!$B$30)))</f>
        <v>16404.022958267444</v>
      </c>
      <c r="Y1841" s="26">
        <f t="shared" si="371"/>
        <v>147477.77777777778</v>
      </c>
      <c r="Z1841" s="25">
        <f>MAX(0,X1841*(1+inputs!$B$33)-MAX(0,inputs!$B$31*(Y1841-inputs!$B$30)))</f>
        <v>5193.6433026414543</v>
      </c>
      <c r="AA1841" s="25">
        <f>MAX(0,Y1841*(1+inputs!$B$33)-MAX(0,inputs!$B$31*(Z1841-inputs!$B$30)))</f>
        <v>149689.94444444444</v>
      </c>
      <c r="AB1841" s="26">
        <f t="shared" si="372"/>
        <v>183900</v>
      </c>
      <c r="AC1841" s="25">
        <f>MAX(0,AA1841*(1+inputs!$B$33)-MAX(0,inputs!$B$31*(AB1841-inputs!$B$30)))</f>
        <v>137200.85361111109</v>
      </c>
      <c r="AD1841" s="26">
        <f>IF(inputs!$B$27="YES",MAX(0,inputs!$B$31*(AB1841-inputs!$B$30)),0)</f>
        <v>0</v>
      </c>
      <c r="AE1841" s="3">
        <f t="shared" si="373"/>
        <v>79262.05</v>
      </c>
      <c r="AF1841" s="1">
        <f t="shared" si="376"/>
        <v>0.47</v>
      </c>
      <c r="AG1841" s="8">
        <f t="shared" si="374"/>
        <v>104637.95</v>
      </c>
    </row>
    <row r="1842" spans="1:33" x14ac:dyDescent="0.2">
      <c r="A1842" s="11">
        <f t="shared" si="375"/>
        <v>184000</v>
      </c>
      <c r="B1842" s="15">
        <f>inputs!$C$3-MAX(0,MIN((calculations!A1842-inputs!$B$8)*0.5,inputs!$C$3))+IF(AND(inputs!$B$23="YES",A1842&lt;=inputs!$B$25),inputs!$B$24,0)</f>
        <v>0</v>
      </c>
      <c r="C1842" s="15">
        <f>MAX(0,MIN(A1842-B1842,inputs!$C$4)*inputs!$B$3)</f>
        <v>7540.2000000000007</v>
      </c>
      <c r="D1842" s="16">
        <f>MAX(0,(MIN(A1842,inputs!$C$5)-(inputs!$C$4+B1842))*inputs!$B$4)</f>
        <v>34975.599999999999</v>
      </c>
      <c r="E1842" s="16">
        <f>MAX(0, (calculations!A1842-inputs!$C$5)*inputs!$B$5)</f>
        <v>26487</v>
      </c>
      <c r="F1842" s="19">
        <f>MAX(0,inputs!$B$13*(MIN(calculations!A1842,inputs!$C$14)-inputs!$C$13))+MAX(0,inputs!$B$14*(calculations!A1842-inputs!$C$14))</f>
        <v>7669.85</v>
      </c>
      <c r="G1842" s="22">
        <f>MAX(MIN((calculations!A1842-inputs!$B$21)/10000,100%),0) * inputs!$B$18</f>
        <v>2636.4</v>
      </c>
      <c r="H1842" s="22">
        <f>IF(AND(inputs!$B$35="YES", calculations!A1842&gt;=inputs!$B$36,calculations!A1842&lt;inputs!$B$37),inputs!$B$38*MIN(2,inputs!$B$17),0)</f>
        <v>0</v>
      </c>
      <c r="I1842" s="25">
        <f>MIN(inputs!$B$32,A1842)</f>
        <v>20000</v>
      </c>
      <c r="J1842" s="25">
        <f>inputs!$B$29*(1+inputs!$B$33)-MAX(0,inputs!$B$31*(I1842-inputs!$B$30))</f>
        <v>46486.999999999993</v>
      </c>
      <c r="K1842" s="26">
        <f t="shared" si="364"/>
        <v>20000</v>
      </c>
      <c r="L1842" s="25">
        <f>MAX(0,J1842*(1+inputs!$B$33)-MAX(0,inputs!$B$31*(K1842-inputs!$B$30)))</f>
        <v>47184.304999999986</v>
      </c>
      <c r="M1842" s="26">
        <f t="shared" si="365"/>
        <v>38222.222222222219</v>
      </c>
      <c r="N1842" s="25">
        <f>MAX(0,L1842*(1+inputs!$B$33)-MAX(0,inputs!$B$31*(M1842-inputs!$B$30)))</f>
        <v>46268.629574999977</v>
      </c>
      <c r="O1842" s="26">
        <f t="shared" si="366"/>
        <v>56444.444444444445</v>
      </c>
      <c r="P1842" s="25">
        <f>MAX(0,N1842*(1+inputs!$B$33)-MAX(0,inputs!$B$31*(O1842-inputs!$B$30)))</f>
        <v>43699.219018624972</v>
      </c>
      <c r="Q1842" s="26">
        <f t="shared" si="367"/>
        <v>74666.666666666657</v>
      </c>
      <c r="R1842" s="25">
        <f>MAX(0,P1842*(1+inputs!$B$33)-MAX(0,inputs!$B$31*(Q1842-inputs!$B$30)))</f>
        <v>39451.267303904344</v>
      </c>
      <c r="S1842" s="26">
        <f t="shared" si="368"/>
        <v>92888.888888888891</v>
      </c>
      <c r="T1842" s="25">
        <f>MAX(0,R1842*(1+inputs!$B$33)-MAX(0,inputs!$B$31*(S1842-inputs!$B$30)))</f>
        <v>33499.596313462906</v>
      </c>
      <c r="U1842" s="26">
        <f t="shared" si="369"/>
        <v>111111.11111111111</v>
      </c>
      <c r="V1842" s="25">
        <f>MAX(0,T1842*(1+inputs!$B$33)-MAX(0,inputs!$B$31*(U1842-inputs!$B$30)))</f>
        <v>25818.650258164849</v>
      </c>
      <c r="W1842" s="26">
        <f t="shared" si="370"/>
        <v>129333.33333333333</v>
      </c>
      <c r="X1842" s="25">
        <f>MAX(0,V1842*(1+inputs!$B$33)-MAX(0,inputs!$B$31*(W1842-inputs!$B$30)))</f>
        <v>16382.49001203732</v>
      </c>
      <c r="Y1842" s="26">
        <f t="shared" si="371"/>
        <v>147555.55555555556</v>
      </c>
      <c r="Z1842" s="25">
        <f>MAX(0,X1842*(1+inputs!$B$33)-MAX(0,inputs!$B$31*(Y1842-inputs!$B$30)))</f>
        <v>5164.7873622178795</v>
      </c>
      <c r="AA1842" s="25">
        <f>MAX(0,Y1842*(1+inputs!$B$33)-MAX(0,inputs!$B$31*(Z1842-inputs!$B$30)))</f>
        <v>149768.88888888888</v>
      </c>
      <c r="AB1842" s="26">
        <f t="shared" si="372"/>
        <v>184000</v>
      </c>
      <c r="AC1842" s="25">
        <f>MAX(0,AA1842*(1+inputs!$B$33)-MAX(0,inputs!$B$31*(AB1842-inputs!$B$30)))</f>
        <v>137271.9822222222</v>
      </c>
      <c r="AD1842" s="26">
        <f>IF(inputs!$B$27="YES",MAX(0,inputs!$B$31*(AB1842-inputs!$B$30)),0)</f>
        <v>0</v>
      </c>
      <c r="AE1842" s="3">
        <f t="shared" si="373"/>
        <v>79309.05</v>
      </c>
      <c r="AF1842" s="1">
        <f t="shared" si="376"/>
        <v>0.47</v>
      </c>
      <c r="AG1842" s="8">
        <f t="shared" si="374"/>
        <v>104690.95</v>
      </c>
    </row>
    <row r="1843" spans="1:33" x14ac:dyDescent="0.2">
      <c r="A1843" s="11">
        <f t="shared" si="375"/>
        <v>184100</v>
      </c>
      <c r="B1843" s="15">
        <f>inputs!$C$3-MAX(0,MIN((calculations!A1843-inputs!$B$8)*0.5,inputs!$C$3))+IF(AND(inputs!$B$23="YES",A1843&lt;=inputs!$B$25),inputs!$B$24,0)</f>
        <v>0</v>
      </c>
      <c r="C1843" s="15">
        <f>MAX(0,MIN(A1843-B1843,inputs!$C$4)*inputs!$B$3)</f>
        <v>7540.2000000000007</v>
      </c>
      <c r="D1843" s="16">
        <f>MAX(0,(MIN(A1843,inputs!$C$5)-(inputs!$C$4+B1843))*inputs!$B$4)</f>
        <v>34975.599999999999</v>
      </c>
      <c r="E1843" s="16">
        <f>MAX(0, (calculations!A1843-inputs!$C$5)*inputs!$B$5)</f>
        <v>26532</v>
      </c>
      <c r="F1843" s="19">
        <f>MAX(0,inputs!$B$13*(MIN(calculations!A1843,inputs!$C$14)-inputs!$C$13))+MAX(0,inputs!$B$14*(calculations!A1843-inputs!$C$14))</f>
        <v>7671.85</v>
      </c>
      <c r="G1843" s="22">
        <f>MAX(MIN((calculations!A1843-inputs!$B$21)/10000,100%),0) * inputs!$B$18</f>
        <v>2636.4</v>
      </c>
      <c r="H1843" s="22">
        <f>IF(AND(inputs!$B$35="YES", calculations!A1843&gt;=inputs!$B$36,calculations!A1843&lt;inputs!$B$37),inputs!$B$38*MIN(2,inputs!$B$17),0)</f>
        <v>0</v>
      </c>
      <c r="I1843" s="25">
        <f>MIN(inputs!$B$32,A1843)</f>
        <v>20000</v>
      </c>
      <c r="J1843" s="25">
        <f>inputs!$B$29*(1+inputs!$B$33)-MAX(0,inputs!$B$31*(I1843-inputs!$B$30))</f>
        <v>46486.999999999993</v>
      </c>
      <c r="K1843" s="26">
        <f t="shared" si="364"/>
        <v>20000</v>
      </c>
      <c r="L1843" s="25">
        <f>MAX(0,J1843*(1+inputs!$B$33)-MAX(0,inputs!$B$31*(K1843-inputs!$B$30)))</f>
        <v>47184.304999999986</v>
      </c>
      <c r="M1843" s="26">
        <f t="shared" si="365"/>
        <v>38233.333333333328</v>
      </c>
      <c r="N1843" s="25">
        <f>MAX(0,L1843*(1+inputs!$B$33)-MAX(0,inputs!$B$31*(M1843-inputs!$B$30)))</f>
        <v>46267.629574999977</v>
      </c>
      <c r="O1843" s="26">
        <f t="shared" si="366"/>
        <v>56466.666666666664</v>
      </c>
      <c r="P1843" s="25">
        <f>MAX(0,N1843*(1+inputs!$B$33)-MAX(0,inputs!$B$31*(O1843-inputs!$B$30)))</f>
        <v>43696.204018624972</v>
      </c>
      <c r="Q1843" s="26">
        <f t="shared" si="367"/>
        <v>74700</v>
      </c>
      <c r="R1843" s="25">
        <f>MAX(0,P1843*(1+inputs!$B$33)-MAX(0,inputs!$B$31*(Q1843-inputs!$B$30)))</f>
        <v>39445.207078904343</v>
      </c>
      <c r="S1843" s="26">
        <f t="shared" si="368"/>
        <v>92933.333333333328</v>
      </c>
      <c r="T1843" s="25">
        <f>MAX(0,R1843*(1+inputs!$B$33)-MAX(0,inputs!$B$31*(S1843-inputs!$B$30)))</f>
        <v>33489.445185087905</v>
      </c>
      <c r="U1843" s="26">
        <f t="shared" si="369"/>
        <v>111166.66666666667</v>
      </c>
      <c r="V1843" s="25">
        <f>MAX(0,T1843*(1+inputs!$B$33)-MAX(0,inputs!$B$31*(U1843-inputs!$B$30)))</f>
        <v>25803.346862864215</v>
      </c>
      <c r="W1843" s="26">
        <f t="shared" si="370"/>
        <v>129400</v>
      </c>
      <c r="X1843" s="25">
        <f>MAX(0,V1843*(1+inputs!$B$33)-MAX(0,inputs!$B$31*(W1843-inputs!$B$30)))</f>
        <v>16360.957065807173</v>
      </c>
      <c r="Y1843" s="26">
        <f t="shared" si="371"/>
        <v>147633.33333333331</v>
      </c>
      <c r="Z1843" s="25">
        <f>MAX(0,X1843*(1+inputs!$B$33)-MAX(0,inputs!$B$31*(Y1843-inputs!$B$30)))</f>
        <v>5135.9314217942811</v>
      </c>
      <c r="AA1843" s="25">
        <f>MAX(0,Y1843*(1+inputs!$B$33)-MAX(0,inputs!$B$31*(Z1843-inputs!$B$30)))</f>
        <v>149847.83333333328</v>
      </c>
      <c r="AB1843" s="26">
        <f t="shared" si="372"/>
        <v>184100</v>
      </c>
      <c r="AC1843" s="25">
        <f>MAX(0,AA1843*(1+inputs!$B$33)-MAX(0,inputs!$B$31*(AB1843-inputs!$B$30)))</f>
        <v>137343.11083333328</v>
      </c>
      <c r="AD1843" s="26">
        <f>IF(inputs!$B$27="YES",MAX(0,inputs!$B$31*(AB1843-inputs!$B$30)),0)</f>
        <v>0</v>
      </c>
      <c r="AE1843" s="3">
        <f t="shared" si="373"/>
        <v>79356.05</v>
      </c>
      <c r="AF1843" s="1">
        <f t="shared" si="376"/>
        <v>0.47</v>
      </c>
      <c r="AG1843" s="8">
        <f t="shared" si="374"/>
        <v>104743.95</v>
      </c>
    </row>
    <row r="1844" spans="1:33" x14ac:dyDescent="0.2">
      <c r="A1844" s="11">
        <f t="shared" si="375"/>
        <v>184200</v>
      </c>
      <c r="B1844" s="15">
        <f>inputs!$C$3-MAX(0,MIN((calculations!A1844-inputs!$B$8)*0.5,inputs!$C$3))+IF(AND(inputs!$B$23="YES",A1844&lt;=inputs!$B$25),inputs!$B$24,0)</f>
        <v>0</v>
      </c>
      <c r="C1844" s="15">
        <f>MAX(0,MIN(A1844-B1844,inputs!$C$4)*inputs!$B$3)</f>
        <v>7540.2000000000007</v>
      </c>
      <c r="D1844" s="16">
        <f>MAX(0,(MIN(A1844,inputs!$C$5)-(inputs!$C$4+B1844))*inputs!$B$4)</f>
        <v>34975.599999999999</v>
      </c>
      <c r="E1844" s="16">
        <f>MAX(0, (calculations!A1844-inputs!$C$5)*inputs!$B$5)</f>
        <v>26577</v>
      </c>
      <c r="F1844" s="19">
        <f>MAX(0,inputs!$B$13*(MIN(calculations!A1844,inputs!$C$14)-inputs!$C$13))+MAX(0,inputs!$B$14*(calculations!A1844-inputs!$C$14))</f>
        <v>7673.85</v>
      </c>
      <c r="G1844" s="22">
        <f>MAX(MIN((calculations!A1844-inputs!$B$21)/10000,100%),0) * inputs!$B$18</f>
        <v>2636.4</v>
      </c>
      <c r="H1844" s="22">
        <f>IF(AND(inputs!$B$35="YES", calculations!A1844&gt;=inputs!$B$36,calculations!A1844&lt;inputs!$B$37),inputs!$B$38*MIN(2,inputs!$B$17),0)</f>
        <v>0</v>
      </c>
      <c r="I1844" s="25">
        <f>MIN(inputs!$B$32,A1844)</f>
        <v>20000</v>
      </c>
      <c r="J1844" s="25">
        <f>inputs!$B$29*(1+inputs!$B$33)-MAX(0,inputs!$B$31*(I1844-inputs!$B$30))</f>
        <v>46486.999999999993</v>
      </c>
      <c r="K1844" s="26">
        <f t="shared" si="364"/>
        <v>20000</v>
      </c>
      <c r="L1844" s="25">
        <f>MAX(0,J1844*(1+inputs!$B$33)-MAX(0,inputs!$B$31*(K1844-inputs!$B$30)))</f>
        <v>47184.304999999986</v>
      </c>
      <c r="M1844" s="26">
        <f t="shared" si="365"/>
        <v>38244.444444444445</v>
      </c>
      <c r="N1844" s="25">
        <f>MAX(0,L1844*(1+inputs!$B$33)-MAX(0,inputs!$B$31*(M1844-inputs!$B$30)))</f>
        <v>46266.629574999977</v>
      </c>
      <c r="O1844" s="26">
        <f t="shared" si="366"/>
        <v>56488.888888888891</v>
      </c>
      <c r="P1844" s="25">
        <f>MAX(0,N1844*(1+inputs!$B$33)-MAX(0,inputs!$B$31*(O1844-inputs!$B$30)))</f>
        <v>43693.189018624973</v>
      </c>
      <c r="Q1844" s="26">
        <f t="shared" si="367"/>
        <v>74733.333333333343</v>
      </c>
      <c r="R1844" s="25">
        <f>MAX(0,P1844*(1+inputs!$B$33)-MAX(0,inputs!$B$31*(Q1844-inputs!$B$30)))</f>
        <v>39439.146853904342</v>
      </c>
      <c r="S1844" s="26">
        <f t="shared" si="368"/>
        <v>92977.777777777781</v>
      </c>
      <c r="T1844" s="25">
        <f>MAX(0,R1844*(1+inputs!$B$33)-MAX(0,inputs!$B$31*(S1844-inputs!$B$30)))</f>
        <v>33479.294056712897</v>
      </c>
      <c r="U1844" s="26">
        <f t="shared" si="369"/>
        <v>111222.22222222222</v>
      </c>
      <c r="V1844" s="25">
        <f>MAX(0,T1844*(1+inputs!$B$33)-MAX(0,inputs!$B$31*(U1844-inputs!$B$30)))</f>
        <v>25788.043467563588</v>
      </c>
      <c r="W1844" s="26">
        <f t="shared" si="370"/>
        <v>129466.66666666667</v>
      </c>
      <c r="X1844" s="25">
        <f>MAX(0,V1844*(1+inputs!$B$33)-MAX(0,inputs!$B$31*(W1844-inputs!$B$30)))</f>
        <v>16339.424119577039</v>
      </c>
      <c r="Y1844" s="26">
        <f t="shared" si="371"/>
        <v>147711.11111111112</v>
      </c>
      <c r="Z1844" s="25">
        <f>MAX(0,X1844*(1+inputs!$B$33)-MAX(0,inputs!$B$31*(Y1844-inputs!$B$30)))</f>
        <v>5107.0754813706935</v>
      </c>
      <c r="AA1844" s="25">
        <f>MAX(0,Y1844*(1+inputs!$B$33)-MAX(0,inputs!$B$31*(Z1844-inputs!$B$30)))</f>
        <v>149926.77777777778</v>
      </c>
      <c r="AB1844" s="26">
        <f t="shared" si="372"/>
        <v>184200</v>
      </c>
      <c r="AC1844" s="25">
        <f>MAX(0,AA1844*(1+inputs!$B$33)-MAX(0,inputs!$B$31*(AB1844-inputs!$B$30)))</f>
        <v>137414.23944444442</v>
      </c>
      <c r="AD1844" s="26">
        <f>IF(inputs!$B$27="YES",MAX(0,inputs!$B$31*(AB1844-inputs!$B$30)),0)</f>
        <v>0</v>
      </c>
      <c r="AE1844" s="3">
        <f t="shared" si="373"/>
        <v>79403.05</v>
      </c>
      <c r="AF1844" s="1">
        <f t="shared" si="376"/>
        <v>0.47</v>
      </c>
      <c r="AG1844" s="8">
        <f t="shared" si="374"/>
        <v>104796.95</v>
      </c>
    </row>
    <row r="1845" spans="1:33" x14ac:dyDescent="0.2">
      <c r="A1845" s="11">
        <f t="shared" si="375"/>
        <v>184300</v>
      </c>
      <c r="B1845" s="15">
        <f>inputs!$C$3-MAX(0,MIN((calculations!A1845-inputs!$B$8)*0.5,inputs!$C$3))+IF(AND(inputs!$B$23="YES",A1845&lt;=inputs!$B$25),inputs!$B$24,0)</f>
        <v>0</v>
      </c>
      <c r="C1845" s="15">
        <f>MAX(0,MIN(A1845-B1845,inputs!$C$4)*inputs!$B$3)</f>
        <v>7540.2000000000007</v>
      </c>
      <c r="D1845" s="16">
        <f>MAX(0,(MIN(A1845,inputs!$C$5)-(inputs!$C$4+B1845))*inputs!$B$4)</f>
        <v>34975.599999999999</v>
      </c>
      <c r="E1845" s="16">
        <f>MAX(0, (calculations!A1845-inputs!$C$5)*inputs!$B$5)</f>
        <v>26622</v>
      </c>
      <c r="F1845" s="19">
        <f>MAX(0,inputs!$B$13*(MIN(calculations!A1845,inputs!$C$14)-inputs!$C$13))+MAX(0,inputs!$B$14*(calculations!A1845-inputs!$C$14))</f>
        <v>7675.85</v>
      </c>
      <c r="G1845" s="22">
        <f>MAX(MIN((calculations!A1845-inputs!$B$21)/10000,100%),0) * inputs!$B$18</f>
        <v>2636.4</v>
      </c>
      <c r="H1845" s="22">
        <f>IF(AND(inputs!$B$35="YES", calculations!A1845&gt;=inputs!$B$36,calculations!A1845&lt;inputs!$B$37),inputs!$B$38*MIN(2,inputs!$B$17),0)</f>
        <v>0</v>
      </c>
      <c r="I1845" s="25">
        <f>MIN(inputs!$B$32,A1845)</f>
        <v>20000</v>
      </c>
      <c r="J1845" s="25">
        <f>inputs!$B$29*(1+inputs!$B$33)-MAX(0,inputs!$B$31*(I1845-inputs!$B$30))</f>
        <v>46486.999999999993</v>
      </c>
      <c r="K1845" s="26">
        <f t="shared" si="364"/>
        <v>20000</v>
      </c>
      <c r="L1845" s="25">
        <f>MAX(0,J1845*(1+inputs!$B$33)-MAX(0,inputs!$B$31*(K1845-inputs!$B$30)))</f>
        <v>47184.304999999986</v>
      </c>
      <c r="M1845" s="26">
        <f t="shared" si="365"/>
        <v>38255.555555555555</v>
      </c>
      <c r="N1845" s="25">
        <f>MAX(0,L1845*(1+inputs!$B$33)-MAX(0,inputs!$B$31*(M1845-inputs!$B$30)))</f>
        <v>46265.629574999977</v>
      </c>
      <c r="O1845" s="26">
        <f t="shared" si="366"/>
        <v>56511.111111111109</v>
      </c>
      <c r="P1845" s="25">
        <f>MAX(0,N1845*(1+inputs!$B$33)-MAX(0,inputs!$B$31*(O1845-inputs!$B$30)))</f>
        <v>43690.174018624974</v>
      </c>
      <c r="Q1845" s="26">
        <f t="shared" si="367"/>
        <v>74766.666666666657</v>
      </c>
      <c r="R1845" s="25">
        <f>MAX(0,P1845*(1+inputs!$B$33)-MAX(0,inputs!$B$31*(Q1845-inputs!$B$30)))</f>
        <v>39433.086628904348</v>
      </c>
      <c r="S1845" s="26">
        <f t="shared" si="368"/>
        <v>93022.222222222219</v>
      </c>
      <c r="T1845" s="25">
        <f>MAX(0,R1845*(1+inputs!$B$33)-MAX(0,inputs!$B$31*(S1845-inputs!$B$30)))</f>
        <v>33469.142928337904</v>
      </c>
      <c r="U1845" s="26">
        <f t="shared" si="369"/>
        <v>111277.77777777778</v>
      </c>
      <c r="V1845" s="25">
        <f>MAX(0,T1845*(1+inputs!$B$33)-MAX(0,inputs!$B$31*(U1845-inputs!$B$30)))</f>
        <v>25772.740072262968</v>
      </c>
      <c r="W1845" s="26">
        <f t="shared" si="370"/>
        <v>129533.33333333333</v>
      </c>
      <c r="X1845" s="25">
        <f>MAX(0,V1845*(1+inputs!$B$33)-MAX(0,inputs!$B$31*(W1845-inputs!$B$30)))</f>
        <v>16317.89117334691</v>
      </c>
      <c r="Y1845" s="26">
        <f t="shared" si="371"/>
        <v>147788.88888888888</v>
      </c>
      <c r="Z1845" s="25">
        <f>MAX(0,X1845*(1+inputs!$B$33)-MAX(0,inputs!$B$31*(Y1845-inputs!$B$30)))</f>
        <v>5078.2195409471133</v>
      </c>
      <c r="AA1845" s="25">
        <f>MAX(0,Y1845*(1+inputs!$B$33)-MAX(0,inputs!$B$31*(Z1845-inputs!$B$30)))</f>
        <v>150005.72222222219</v>
      </c>
      <c r="AB1845" s="26">
        <f t="shared" si="372"/>
        <v>184300</v>
      </c>
      <c r="AC1845" s="25">
        <f>MAX(0,AA1845*(1+inputs!$B$33)-MAX(0,inputs!$B$31*(AB1845-inputs!$B$30)))</f>
        <v>137485.3680555555</v>
      </c>
      <c r="AD1845" s="26">
        <f>IF(inputs!$B$27="YES",MAX(0,inputs!$B$31*(AB1845-inputs!$B$30)),0)</f>
        <v>0</v>
      </c>
      <c r="AE1845" s="3">
        <f t="shared" si="373"/>
        <v>79450.05</v>
      </c>
      <c r="AF1845" s="1">
        <f t="shared" si="376"/>
        <v>0.47</v>
      </c>
      <c r="AG1845" s="8">
        <f t="shared" si="374"/>
        <v>104849.95</v>
      </c>
    </row>
    <row r="1846" spans="1:33" x14ac:dyDescent="0.2">
      <c r="A1846" s="11">
        <f t="shared" si="375"/>
        <v>184400</v>
      </c>
      <c r="B1846" s="15">
        <f>inputs!$C$3-MAX(0,MIN((calculations!A1846-inputs!$B$8)*0.5,inputs!$C$3))+IF(AND(inputs!$B$23="YES",A1846&lt;=inputs!$B$25),inputs!$B$24,0)</f>
        <v>0</v>
      </c>
      <c r="C1846" s="15">
        <f>MAX(0,MIN(A1846-B1846,inputs!$C$4)*inputs!$B$3)</f>
        <v>7540.2000000000007</v>
      </c>
      <c r="D1846" s="16">
        <f>MAX(0,(MIN(A1846,inputs!$C$5)-(inputs!$C$4+B1846))*inputs!$B$4)</f>
        <v>34975.599999999999</v>
      </c>
      <c r="E1846" s="16">
        <f>MAX(0, (calculations!A1846-inputs!$C$5)*inputs!$B$5)</f>
        <v>26667</v>
      </c>
      <c r="F1846" s="19">
        <f>MAX(0,inputs!$B$13*(MIN(calculations!A1846,inputs!$C$14)-inputs!$C$13))+MAX(0,inputs!$B$14*(calculations!A1846-inputs!$C$14))</f>
        <v>7677.85</v>
      </c>
      <c r="G1846" s="22">
        <f>MAX(MIN((calculations!A1846-inputs!$B$21)/10000,100%),0) * inputs!$B$18</f>
        <v>2636.4</v>
      </c>
      <c r="H1846" s="22">
        <f>IF(AND(inputs!$B$35="YES", calculations!A1846&gt;=inputs!$B$36,calculations!A1846&lt;inputs!$B$37),inputs!$B$38*MIN(2,inputs!$B$17),0)</f>
        <v>0</v>
      </c>
      <c r="I1846" s="25">
        <f>MIN(inputs!$B$32,A1846)</f>
        <v>20000</v>
      </c>
      <c r="J1846" s="25">
        <f>inputs!$B$29*(1+inputs!$B$33)-MAX(0,inputs!$B$31*(I1846-inputs!$B$30))</f>
        <v>46486.999999999993</v>
      </c>
      <c r="K1846" s="26">
        <f t="shared" si="364"/>
        <v>20000</v>
      </c>
      <c r="L1846" s="25">
        <f>MAX(0,J1846*(1+inputs!$B$33)-MAX(0,inputs!$B$31*(K1846-inputs!$B$30)))</f>
        <v>47184.304999999986</v>
      </c>
      <c r="M1846" s="26">
        <f t="shared" si="365"/>
        <v>38266.666666666672</v>
      </c>
      <c r="N1846" s="25">
        <f>MAX(0,L1846*(1+inputs!$B$33)-MAX(0,inputs!$B$31*(M1846-inputs!$B$30)))</f>
        <v>46264.629574999977</v>
      </c>
      <c r="O1846" s="26">
        <f t="shared" si="366"/>
        <v>56533.333333333336</v>
      </c>
      <c r="P1846" s="25">
        <f>MAX(0,N1846*(1+inputs!$B$33)-MAX(0,inputs!$B$31*(O1846-inputs!$B$30)))</f>
        <v>43687.159018624967</v>
      </c>
      <c r="Q1846" s="26">
        <f t="shared" si="367"/>
        <v>74800</v>
      </c>
      <c r="R1846" s="25">
        <f>MAX(0,P1846*(1+inputs!$B$33)-MAX(0,inputs!$B$31*(Q1846-inputs!$B$30)))</f>
        <v>39427.026403904332</v>
      </c>
      <c r="S1846" s="26">
        <f t="shared" si="368"/>
        <v>93066.666666666672</v>
      </c>
      <c r="T1846" s="25">
        <f>MAX(0,R1846*(1+inputs!$B$33)-MAX(0,inputs!$B$31*(S1846-inputs!$B$30)))</f>
        <v>33458.991799962889</v>
      </c>
      <c r="U1846" s="26">
        <f t="shared" si="369"/>
        <v>111333.33333333333</v>
      </c>
      <c r="V1846" s="25">
        <f>MAX(0,T1846*(1+inputs!$B$33)-MAX(0,inputs!$B$31*(U1846-inputs!$B$30)))</f>
        <v>25757.436676962327</v>
      </c>
      <c r="W1846" s="26">
        <f t="shared" si="370"/>
        <v>129600</v>
      </c>
      <c r="X1846" s="25">
        <f>MAX(0,V1846*(1+inputs!$B$33)-MAX(0,inputs!$B$31*(W1846-inputs!$B$30)))</f>
        <v>16296.35822711676</v>
      </c>
      <c r="Y1846" s="26">
        <f t="shared" si="371"/>
        <v>147866.66666666669</v>
      </c>
      <c r="Z1846" s="25">
        <f>MAX(0,X1846*(1+inputs!$B$33)-MAX(0,inputs!$B$31*(Y1846-inputs!$B$30)))</f>
        <v>5049.3636005235076</v>
      </c>
      <c r="AA1846" s="25">
        <f>MAX(0,Y1846*(1+inputs!$B$33)-MAX(0,inputs!$B$31*(Z1846-inputs!$B$30)))</f>
        <v>150084.66666666669</v>
      </c>
      <c r="AB1846" s="26">
        <f t="shared" si="372"/>
        <v>184400</v>
      </c>
      <c r="AC1846" s="25">
        <f>MAX(0,AA1846*(1+inputs!$B$33)-MAX(0,inputs!$B$31*(AB1846-inputs!$B$30)))</f>
        <v>137556.49666666667</v>
      </c>
      <c r="AD1846" s="26">
        <f>IF(inputs!$B$27="YES",MAX(0,inputs!$B$31*(AB1846-inputs!$B$30)),0)</f>
        <v>0</v>
      </c>
      <c r="AE1846" s="3">
        <f t="shared" si="373"/>
        <v>79497.05</v>
      </c>
      <c r="AF1846" s="1">
        <f t="shared" si="376"/>
        <v>0.47</v>
      </c>
      <c r="AG1846" s="8">
        <f t="shared" si="374"/>
        <v>104902.95</v>
      </c>
    </row>
    <row r="1847" spans="1:33" x14ac:dyDescent="0.2">
      <c r="A1847" s="11">
        <f t="shared" si="375"/>
        <v>184500</v>
      </c>
      <c r="B1847" s="15">
        <f>inputs!$C$3-MAX(0,MIN((calculations!A1847-inputs!$B$8)*0.5,inputs!$C$3))+IF(AND(inputs!$B$23="YES",A1847&lt;=inputs!$B$25),inputs!$B$24,0)</f>
        <v>0</v>
      </c>
      <c r="C1847" s="15">
        <f>MAX(0,MIN(A1847-B1847,inputs!$C$4)*inputs!$B$3)</f>
        <v>7540.2000000000007</v>
      </c>
      <c r="D1847" s="16">
        <f>MAX(0,(MIN(A1847,inputs!$C$5)-(inputs!$C$4+B1847))*inputs!$B$4)</f>
        <v>34975.599999999999</v>
      </c>
      <c r="E1847" s="16">
        <f>MAX(0, (calculations!A1847-inputs!$C$5)*inputs!$B$5)</f>
        <v>26712</v>
      </c>
      <c r="F1847" s="19">
        <f>MAX(0,inputs!$B$13*(MIN(calculations!A1847,inputs!$C$14)-inputs!$C$13))+MAX(0,inputs!$B$14*(calculations!A1847-inputs!$C$14))</f>
        <v>7679.85</v>
      </c>
      <c r="G1847" s="22">
        <f>MAX(MIN((calculations!A1847-inputs!$B$21)/10000,100%),0) * inputs!$B$18</f>
        <v>2636.4</v>
      </c>
      <c r="H1847" s="22">
        <f>IF(AND(inputs!$B$35="YES", calculations!A1847&gt;=inputs!$B$36,calculations!A1847&lt;inputs!$B$37),inputs!$B$38*MIN(2,inputs!$B$17),0)</f>
        <v>0</v>
      </c>
      <c r="I1847" s="25">
        <f>MIN(inputs!$B$32,A1847)</f>
        <v>20000</v>
      </c>
      <c r="J1847" s="25">
        <f>inputs!$B$29*(1+inputs!$B$33)-MAX(0,inputs!$B$31*(I1847-inputs!$B$30))</f>
        <v>46486.999999999993</v>
      </c>
      <c r="K1847" s="26">
        <f t="shared" si="364"/>
        <v>20000</v>
      </c>
      <c r="L1847" s="25">
        <f>MAX(0,J1847*(1+inputs!$B$33)-MAX(0,inputs!$B$31*(K1847-inputs!$B$30)))</f>
        <v>47184.304999999986</v>
      </c>
      <c r="M1847" s="26">
        <f t="shared" si="365"/>
        <v>38277.777777777781</v>
      </c>
      <c r="N1847" s="25">
        <f>MAX(0,L1847*(1+inputs!$B$33)-MAX(0,inputs!$B$31*(M1847-inputs!$B$30)))</f>
        <v>46263.629574999977</v>
      </c>
      <c r="O1847" s="26">
        <f t="shared" si="366"/>
        <v>56555.555555555555</v>
      </c>
      <c r="P1847" s="25">
        <f>MAX(0,N1847*(1+inputs!$B$33)-MAX(0,inputs!$B$31*(O1847-inputs!$B$30)))</f>
        <v>43684.144018624967</v>
      </c>
      <c r="Q1847" s="26">
        <f t="shared" si="367"/>
        <v>74833.333333333343</v>
      </c>
      <c r="R1847" s="25">
        <f>MAX(0,P1847*(1+inputs!$B$33)-MAX(0,inputs!$B$31*(Q1847-inputs!$B$30)))</f>
        <v>39420.966178904338</v>
      </c>
      <c r="S1847" s="26">
        <f t="shared" si="368"/>
        <v>93111.111111111109</v>
      </c>
      <c r="T1847" s="25">
        <f>MAX(0,R1847*(1+inputs!$B$33)-MAX(0,inputs!$B$31*(S1847-inputs!$B$30)))</f>
        <v>33448.840671587895</v>
      </c>
      <c r="U1847" s="26">
        <f t="shared" si="369"/>
        <v>111388.88888888889</v>
      </c>
      <c r="V1847" s="25">
        <f>MAX(0,T1847*(1+inputs!$B$33)-MAX(0,inputs!$B$31*(U1847-inputs!$B$30)))</f>
        <v>25742.133281661707</v>
      </c>
      <c r="W1847" s="26">
        <f t="shared" si="370"/>
        <v>129666.66666666667</v>
      </c>
      <c r="X1847" s="25">
        <f>MAX(0,V1847*(1+inputs!$B$33)-MAX(0,inputs!$B$31*(W1847-inputs!$B$30)))</f>
        <v>16274.825280886629</v>
      </c>
      <c r="Y1847" s="26">
        <f t="shared" si="371"/>
        <v>147944.44444444444</v>
      </c>
      <c r="Z1847" s="25">
        <f>MAX(0,X1847*(1+inputs!$B$33)-MAX(0,inputs!$B$31*(Y1847-inputs!$B$30)))</f>
        <v>5020.5076600999273</v>
      </c>
      <c r="AA1847" s="25">
        <f>MAX(0,Y1847*(1+inputs!$B$33)-MAX(0,inputs!$B$31*(Z1847-inputs!$B$30)))</f>
        <v>150163.61111111109</v>
      </c>
      <c r="AB1847" s="26">
        <f t="shared" si="372"/>
        <v>184500</v>
      </c>
      <c r="AC1847" s="25">
        <f>MAX(0,AA1847*(1+inputs!$B$33)-MAX(0,inputs!$B$31*(AB1847-inputs!$B$30)))</f>
        <v>137627.62527777776</v>
      </c>
      <c r="AD1847" s="26">
        <f>IF(inputs!$B$27="YES",MAX(0,inputs!$B$31*(AB1847-inputs!$B$30)),0)</f>
        <v>0</v>
      </c>
      <c r="AE1847" s="3">
        <f t="shared" si="373"/>
        <v>79544.05</v>
      </c>
      <c r="AF1847" s="1">
        <f t="shared" si="376"/>
        <v>0.47</v>
      </c>
      <c r="AG1847" s="8">
        <f t="shared" si="374"/>
        <v>104955.95</v>
      </c>
    </row>
    <row r="1848" spans="1:33" x14ac:dyDescent="0.2">
      <c r="A1848" s="11">
        <f t="shared" si="375"/>
        <v>184600</v>
      </c>
      <c r="B1848" s="15">
        <f>inputs!$C$3-MAX(0,MIN((calculations!A1848-inputs!$B$8)*0.5,inputs!$C$3))+IF(AND(inputs!$B$23="YES",A1848&lt;=inputs!$B$25),inputs!$B$24,0)</f>
        <v>0</v>
      </c>
      <c r="C1848" s="15">
        <f>MAX(0,MIN(A1848-B1848,inputs!$C$4)*inputs!$B$3)</f>
        <v>7540.2000000000007</v>
      </c>
      <c r="D1848" s="16">
        <f>MAX(0,(MIN(A1848,inputs!$C$5)-(inputs!$C$4+B1848))*inputs!$B$4)</f>
        <v>34975.599999999999</v>
      </c>
      <c r="E1848" s="16">
        <f>MAX(0, (calculations!A1848-inputs!$C$5)*inputs!$B$5)</f>
        <v>26757</v>
      </c>
      <c r="F1848" s="19">
        <f>MAX(0,inputs!$B$13*(MIN(calculations!A1848,inputs!$C$14)-inputs!$C$13))+MAX(0,inputs!$B$14*(calculations!A1848-inputs!$C$14))</f>
        <v>7681.85</v>
      </c>
      <c r="G1848" s="22">
        <f>MAX(MIN((calculations!A1848-inputs!$B$21)/10000,100%),0) * inputs!$B$18</f>
        <v>2636.4</v>
      </c>
      <c r="H1848" s="22">
        <f>IF(AND(inputs!$B$35="YES", calculations!A1848&gt;=inputs!$B$36,calculations!A1848&lt;inputs!$B$37),inputs!$B$38*MIN(2,inputs!$B$17),0)</f>
        <v>0</v>
      </c>
      <c r="I1848" s="25">
        <f>MIN(inputs!$B$32,A1848)</f>
        <v>20000</v>
      </c>
      <c r="J1848" s="25">
        <f>inputs!$B$29*(1+inputs!$B$33)-MAX(0,inputs!$B$31*(I1848-inputs!$B$30))</f>
        <v>46486.999999999993</v>
      </c>
      <c r="K1848" s="26">
        <f t="shared" si="364"/>
        <v>20000</v>
      </c>
      <c r="L1848" s="25">
        <f>MAX(0,J1848*(1+inputs!$B$33)-MAX(0,inputs!$B$31*(K1848-inputs!$B$30)))</f>
        <v>47184.304999999986</v>
      </c>
      <c r="M1848" s="26">
        <f t="shared" si="365"/>
        <v>38288.888888888891</v>
      </c>
      <c r="N1848" s="25">
        <f>MAX(0,L1848*(1+inputs!$B$33)-MAX(0,inputs!$B$31*(M1848-inputs!$B$30)))</f>
        <v>46262.629574999977</v>
      </c>
      <c r="O1848" s="26">
        <f t="shared" si="366"/>
        <v>56577.777777777781</v>
      </c>
      <c r="P1848" s="25">
        <f>MAX(0,N1848*(1+inputs!$B$33)-MAX(0,inputs!$B$31*(O1848-inputs!$B$30)))</f>
        <v>43681.129018624968</v>
      </c>
      <c r="Q1848" s="26">
        <f t="shared" si="367"/>
        <v>74866.666666666657</v>
      </c>
      <c r="R1848" s="25">
        <f>MAX(0,P1848*(1+inputs!$B$33)-MAX(0,inputs!$B$31*(Q1848-inputs!$B$30)))</f>
        <v>39414.905953904337</v>
      </c>
      <c r="S1848" s="26">
        <f t="shared" si="368"/>
        <v>93155.555555555562</v>
      </c>
      <c r="T1848" s="25">
        <f>MAX(0,R1848*(1+inputs!$B$33)-MAX(0,inputs!$B$31*(S1848-inputs!$B$30)))</f>
        <v>33438.689543212895</v>
      </c>
      <c r="U1848" s="26">
        <f t="shared" si="369"/>
        <v>111444.44444444444</v>
      </c>
      <c r="V1848" s="25">
        <f>MAX(0,T1848*(1+inputs!$B$33)-MAX(0,inputs!$B$31*(U1848-inputs!$B$30)))</f>
        <v>25726.829886361087</v>
      </c>
      <c r="W1848" s="26">
        <f t="shared" si="370"/>
        <v>129733.33333333333</v>
      </c>
      <c r="X1848" s="25">
        <f>MAX(0,V1848*(1+inputs!$B$33)-MAX(0,inputs!$B$31*(W1848-inputs!$B$30)))</f>
        <v>16253.292334656504</v>
      </c>
      <c r="Y1848" s="26">
        <f t="shared" si="371"/>
        <v>148022.22222222222</v>
      </c>
      <c r="Z1848" s="25">
        <f>MAX(0,X1848*(1+inputs!$B$33)-MAX(0,inputs!$B$31*(Y1848-inputs!$B$30)))</f>
        <v>4991.6517196763525</v>
      </c>
      <c r="AA1848" s="25">
        <f>MAX(0,Y1848*(1+inputs!$B$33)-MAX(0,inputs!$B$31*(Z1848-inputs!$B$30)))</f>
        <v>150242.55555555553</v>
      </c>
      <c r="AB1848" s="26">
        <f t="shared" si="372"/>
        <v>184600</v>
      </c>
      <c r="AC1848" s="25">
        <f>MAX(0,AA1848*(1+inputs!$B$33)-MAX(0,inputs!$B$31*(AB1848-inputs!$B$30)))</f>
        <v>137698.75388888884</v>
      </c>
      <c r="AD1848" s="26">
        <f>IF(inputs!$B$27="YES",MAX(0,inputs!$B$31*(AB1848-inputs!$B$30)),0)</f>
        <v>0</v>
      </c>
      <c r="AE1848" s="3">
        <f t="shared" si="373"/>
        <v>79591.05</v>
      </c>
      <c r="AF1848" s="1">
        <f t="shared" si="376"/>
        <v>0.47</v>
      </c>
      <c r="AG1848" s="8">
        <f t="shared" si="374"/>
        <v>105008.95</v>
      </c>
    </row>
    <row r="1849" spans="1:33" x14ac:dyDescent="0.2">
      <c r="A1849" s="11">
        <f t="shared" si="375"/>
        <v>184700</v>
      </c>
      <c r="B1849" s="15">
        <f>inputs!$C$3-MAX(0,MIN((calculations!A1849-inputs!$B$8)*0.5,inputs!$C$3))+IF(AND(inputs!$B$23="YES",A1849&lt;=inputs!$B$25),inputs!$B$24,0)</f>
        <v>0</v>
      </c>
      <c r="C1849" s="15">
        <f>MAX(0,MIN(A1849-B1849,inputs!$C$4)*inputs!$B$3)</f>
        <v>7540.2000000000007</v>
      </c>
      <c r="D1849" s="16">
        <f>MAX(0,(MIN(A1849,inputs!$C$5)-(inputs!$C$4+B1849))*inputs!$B$4)</f>
        <v>34975.599999999999</v>
      </c>
      <c r="E1849" s="16">
        <f>MAX(0, (calculations!A1849-inputs!$C$5)*inputs!$B$5)</f>
        <v>26802</v>
      </c>
      <c r="F1849" s="19">
        <f>MAX(0,inputs!$B$13*(MIN(calculations!A1849,inputs!$C$14)-inputs!$C$13))+MAX(0,inputs!$B$14*(calculations!A1849-inputs!$C$14))</f>
        <v>7683.85</v>
      </c>
      <c r="G1849" s="22">
        <f>MAX(MIN((calculations!A1849-inputs!$B$21)/10000,100%),0) * inputs!$B$18</f>
        <v>2636.4</v>
      </c>
      <c r="H1849" s="22">
        <f>IF(AND(inputs!$B$35="YES", calculations!A1849&gt;=inputs!$B$36,calculations!A1849&lt;inputs!$B$37),inputs!$B$38*MIN(2,inputs!$B$17),0)</f>
        <v>0</v>
      </c>
      <c r="I1849" s="25">
        <f>MIN(inputs!$B$32,A1849)</f>
        <v>20000</v>
      </c>
      <c r="J1849" s="25">
        <f>inputs!$B$29*(1+inputs!$B$33)-MAX(0,inputs!$B$31*(I1849-inputs!$B$30))</f>
        <v>46486.999999999993</v>
      </c>
      <c r="K1849" s="26">
        <f t="shared" si="364"/>
        <v>20000</v>
      </c>
      <c r="L1849" s="25">
        <f>MAX(0,J1849*(1+inputs!$B$33)-MAX(0,inputs!$B$31*(K1849-inputs!$B$30)))</f>
        <v>47184.304999999986</v>
      </c>
      <c r="M1849" s="26">
        <f t="shared" si="365"/>
        <v>38300</v>
      </c>
      <c r="N1849" s="25">
        <f>MAX(0,L1849*(1+inputs!$B$33)-MAX(0,inputs!$B$31*(M1849-inputs!$B$30)))</f>
        <v>46261.629574999977</v>
      </c>
      <c r="O1849" s="26">
        <f t="shared" si="366"/>
        <v>56600</v>
      </c>
      <c r="P1849" s="25">
        <f>MAX(0,N1849*(1+inputs!$B$33)-MAX(0,inputs!$B$31*(O1849-inputs!$B$30)))</f>
        <v>43678.114018624969</v>
      </c>
      <c r="Q1849" s="26">
        <f t="shared" si="367"/>
        <v>74900</v>
      </c>
      <c r="R1849" s="25">
        <f>MAX(0,P1849*(1+inputs!$B$33)-MAX(0,inputs!$B$31*(Q1849-inputs!$B$30)))</f>
        <v>39408.845728904336</v>
      </c>
      <c r="S1849" s="26">
        <f t="shared" si="368"/>
        <v>93200</v>
      </c>
      <c r="T1849" s="25">
        <f>MAX(0,R1849*(1+inputs!$B$33)-MAX(0,inputs!$B$31*(S1849-inputs!$B$30)))</f>
        <v>33428.538414837894</v>
      </c>
      <c r="U1849" s="26">
        <f t="shared" si="369"/>
        <v>111500</v>
      </c>
      <c r="V1849" s="25">
        <f>MAX(0,T1849*(1+inputs!$B$33)-MAX(0,inputs!$B$31*(U1849-inputs!$B$30)))</f>
        <v>25711.52649106046</v>
      </c>
      <c r="W1849" s="26">
        <f t="shared" si="370"/>
        <v>129800</v>
      </c>
      <c r="X1849" s="25">
        <f>MAX(0,V1849*(1+inputs!$B$33)-MAX(0,inputs!$B$31*(W1849-inputs!$B$30)))</f>
        <v>16231.759388426364</v>
      </c>
      <c r="Y1849" s="26">
        <f t="shared" si="371"/>
        <v>148100</v>
      </c>
      <c r="Z1849" s="25">
        <f>MAX(0,X1849*(1+inputs!$B$33)-MAX(0,inputs!$B$31*(Y1849-inputs!$B$30)))</f>
        <v>4962.7957792527595</v>
      </c>
      <c r="AA1849" s="25">
        <f>MAX(0,Y1849*(1+inputs!$B$33)-MAX(0,inputs!$B$31*(Z1849-inputs!$B$30)))</f>
        <v>150321.5</v>
      </c>
      <c r="AB1849" s="26">
        <f t="shared" si="372"/>
        <v>184700</v>
      </c>
      <c r="AC1849" s="25">
        <f>MAX(0,AA1849*(1+inputs!$B$33)-MAX(0,inputs!$B$31*(AB1849-inputs!$B$30)))</f>
        <v>137769.88249999998</v>
      </c>
      <c r="AD1849" s="26">
        <f>IF(inputs!$B$27="YES",MAX(0,inputs!$B$31*(AB1849-inputs!$B$30)),0)</f>
        <v>0</v>
      </c>
      <c r="AE1849" s="3">
        <f t="shared" si="373"/>
        <v>79638.05</v>
      </c>
      <c r="AF1849" s="1">
        <f t="shared" si="376"/>
        <v>0.47</v>
      </c>
      <c r="AG1849" s="8">
        <f t="shared" si="374"/>
        <v>105061.95</v>
      </c>
    </row>
    <row r="1850" spans="1:33" x14ac:dyDescent="0.2">
      <c r="A1850" s="11">
        <f t="shared" si="375"/>
        <v>184800</v>
      </c>
      <c r="B1850" s="15">
        <f>inputs!$C$3-MAX(0,MIN((calculations!A1850-inputs!$B$8)*0.5,inputs!$C$3))+IF(AND(inputs!$B$23="YES",A1850&lt;=inputs!$B$25),inputs!$B$24,0)</f>
        <v>0</v>
      </c>
      <c r="C1850" s="15">
        <f>MAX(0,MIN(A1850-B1850,inputs!$C$4)*inputs!$B$3)</f>
        <v>7540.2000000000007</v>
      </c>
      <c r="D1850" s="16">
        <f>MAX(0,(MIN(A1850,inputs!$C$5)-(inputs!$C$4+B1850))*inputs!$B$4)</f>
        <v>34975.599999999999</v>
      </c>
      <c r="E1850" s="16">
        <f>MAX(0, (calculations!A1850-inputs!$C$5)*inputs!$B$5)</f>
        <v>26847</v>
      </c>
      <c r="F1850" s="19">
        <f>MAX(0,inputs!$B$13*(MIN(calculations!A1850,inputs!$C$14)-inputs!$C$13))+MAX(0,inputs!$B$14*(calculations!A1850-inputs!$C$14))</f>
        <v>7685.85</v>
      </c>
      <c r="G1850" s="22">
        <f>MAX(MIN((calculations!A1850-inputs!$B$21)/10000,100%),0) * inputs!$B$18</f>
        <v>2636.4</v>
      </c>
      <c r="H1850" s="22">
        <f>IF(AND(inputs!$B$35="YES", calculations!A1850&gt;=inputs!$B$36,calculations!A1850&lt;inputs!$B$37),inputs!$B$38*MIN(2,inputs!$B$17),0)</f>
        <v>0</v>
      </c>
      <c r="I1850" s="25">
        <f>MIN(inputs!$B$32,A1850)</f>
        <v>20000</v>
      </c>
      <c r="J1850" s="25">
        <f>inputs!$B$29*(1+inputs!$B$33)-MAX(0,inputs!$B$31*(I1850-inputs!$B$30))</f>
        <v>46486.999999999993</v>
      </c>
      <c r="K1850" s="26">
        <f t="shared" si="364"/>
        <v>20000</v>
      </c>
      <c r="L1850" s="25">
        <f>MAX(0,J1850*(1+inputs!$B$33)-MAX(0,inputs!$B$31*(K1850-inputs!$B$30)))</f>
        <v>47184.304999999986</v>
      </c>
      <c r="M1850" s="26">
        <f t="shared" si="365"/>
        <v>38311.111111111109</v>
      </c>
      <c r="N1850" s="25">
        <f>MAX(0,L1850*(1+inputs!$B$33)-MAX(0,inputs!$B$31*(M1850-inputs!$B$30)))</f>
        <v>46260.629574999977</v>
      </c>
      <c r="O1850" s="26">
        <f t="shared" si="366"/>
        <v>56622.222222222219</v>
      </c>
      <c r="P1850" s="25">
        <f>MAX(0,N1850*(1+inputs!$B$33)-MAX(0,inputs!$B$31*(O1850-inputs!$B$30)))</f>
        <v>43675.099018624969</v>
      </c>
      <c r="Q1850" s="26">
        <f t="shared" si="367"/>
        <v>74933.333333333343</v>
      </c>
      <c r="R1850" s="25">
        <f>MAX(0,P1850*(1+inputs!$B$33)-MAX(0,inputs!$B$31*(Q1850-inputs!$B$30)))</f>
        <v>39402.785503904335</v>
      </c>
      <c r="S1850" s="26">
        <f t="shared" si="368"/>
        <v>93244.444444444438</v>
      </c>
      <c r="T1850" s="25">
        <f>MAX(0,R1850*(1+inputs!$B$33)-MAX(0,inputs!$B$31*(S1850-inputs!$B$30)))</f>
        <v>33418.387286462894</v>
      </c>
      <c r="U1850" s="26">
        <f t="shared" si="369"/>
        <v>111555.55555555556</v>
      </c>
      <c r="V1850" s="25">
        <f>MAX(0,T1850*(1+inputs!$B$33)-MAX(0,inputs!$B$31*(U1850-inputs!$B$30)))</f>
        <v>25696.223095759829</v>
      </c>
      <c r="W1850" s="26">
        <f t="shared" si="370"/>
        <v>129866.66666666667</v>
      </c>
      <c r="X1850" s="25">
        <f>MAX(0,V1850*(1+inputs!$B$33)-MAX(0,inputs!$B$31*(W1850-inputs!$B$30)))</f>
        <v>16210.226442196223</v>
      </c>
      <c r="Y1850" s="26">
        <f t="shared" si="371"/>
        <v>148177.77777777778</v>
      </c>
      <c r="Z1850" s="25">
        <f>MAX(0,X1850*(1+inputs!$B$33)-MAX(0,inputs!$B$31*(Y1850-inputs!$B$30)))</f>
        <v>4933.9398388291647</v>
      </c>
      <c r="AA1850" s="25">
        <f>MAX(0,Y1850*(1+inputs!$B$33)-MAX(0,inputs!$B$31*(Z1850-inputs!$B$30)))</f>
        <v>150400.44444444444</v>
      </c>
      <c r="AB1850" s="26">
        <f t="shared" si="372"/>
        <v>184800</v>
      </c>
      <c r="AC1850" s="25">
        <f>MAX(0,AA1850*(1+inputs!$B$33)-MAX(0,inputs!$B$31*(AB1850-inputs!$B$30)))</f>
        <v>137841.01111111109</v>
      </c>
      <c r="AD1850" s="26">
        <f>IF(inputs!$B$27="YES",MAX(0,inputs!$B$31*(AB1850-inputs!$B$30)),0)</f>
        <v>0</v>
      </c>
      <c r="AE1850" s="3">
        <f t="shared" si="373"/>
        <v>79685.05</v>
      </c>
      <c r="AF1850" s="1">
        <f t="shared" si="376"/>
        <v>0.47</v>
      </c>
      <c r="AG1850" s="8">
        <f t="shared" si="374"/>
        <v>105114.95</v>
      </c>
    </row>
    <row r="1851" spans="1:33" x14ac:dyDescent="0.2">
      <c r="A1851" s="11">
        <f t="shared" si="375"/>
        <v>184900</v>
      </c>
      <c r="B1851" s="15">
        <f>inputs!$C$3-MAX(0,MIN((calculations!A1851-inputs!$B$8)*0.5,inputs!$C$3))+IF(AND(inputs!$B$23="YES",A1851&lt;=inputs!$B$25),inputs!$B$24,0)</f>
        <v>0</v>
      </c>
      <c r="C1851" s="15">
        <f>MAX(0,MIN(A1851-B1851,inputs!$C$4)*inputs!$B$3)</f>
        <v>7540.2000000000007</v>
      </c>
      <c r="D1851" s="16">
        <f>MAX(0,(MIN(A1851,inputs!$C$5)-(inputs!$C$4+B1851))*inputs!$B$4)</f>
        <v>34975.599999999999</v>
      </c>
      <c r="E1851" s="16">
        <f>MAX(0, (calculations!A1851-inputs!$C$5)*inputs!$B$5)</f>
        <v>26892</v>
      </c>
      <c r="F1851" s="19">
        <f>MAX(0,inputs!$B$13*(MIN(calculations!A1851,inputs!$C$14)-inputs!$C$13))+MAX(0,inputs!$B$14*(calculations!A1851-inputs!$C$14))</f>
        <v>7687.85</v>
      </c>
      <c r="G1851" s="22">
        <f>MAX(MIN((calculations!A1851-inputs!$B$21)/10000,100%),0) * inputs!$B$18</f>
        <v>2636.4</v>
      </c>
      <c r="H1851" s="22">
        <f>IF(AND(inputs!$B$35="YES", calculations!A1851&gt;=inputs!$B$36,calculations!A1851&lt;inputs!$B$37),inputs!$B$38*MIN(2,inputs!$B$17),0)</f>
        <v>0</v>
      </c>
      <c r="I1851" s="25">
        <f>MIN(inputs!$B$32,A1851)</f>
        <v>20000</v>
      </c>
      <c r="J1851" s="25">
        <f>inputs!$B$29*(1+inputs!$B$33)-MAX(0,inputs!$B$31*(I1851-inputs!$B$30))</f>
        <v>46486.999999999993</v>
      </c>
      <c r="K1851" s="26">
        <f t="shared" si="364"/>
        <v>20000</v>
      </c>
      <c r="L1851" s="25">
        <f>MAX(0,J1851*(1+inputs!$B$33)-MAX(0,inputs!$B$31*(K1851-inputs!$B$30)))</f>
        <v>47184.304999999986</v>
      </c>
      <c r="M1851" s="26">
        <f t="shared" si="365"/>
        <v>38322.222222222219</v>
      </c>
      <c r="N1851" s="25">
        <f>MAX(0,L1851*(1+inputs!$B$33)-MAX(0,inputs!$B$31*(M1851-inputs!$B$30)))</f>
        <v>46259.629574999977</v>
      </c>
      <c r="O1851" s="26">
        <f t="shared" si="366"/>
        <v>56644.444444444445</v>
      </c>
      <c r="P1851" s="25">
        <f>MAX(0,N1851*(1+inputs!$B$33)-MAX(0,inputs!$B$31*(O1851-inputs!$B$30)))</f>
        <v>43672.08401862497</v>
      </c>
      <c r="Q1851" s="26">
        <f t="shared" si="367"/>
        <v>74966.666666666657</v>
      </c>
      <c r="R1851" s="25">
        <f>MAX(0,P1851*(1+inputs!$B$33)-MAX(0,inputs!$B$31*(Q1851-inputs!$B$30)))</f>
        <v>39396.725278904341</v>
      </c>
      <c r="S1851" s="26">
        <f t="shared" si="368"/>
        <v>93288.888888888891</v>
      </c>
      <c r="T1851" s="25">
        <f>MAX(0,R1851*(1+inputs!$B$33)-MAX(0,inputs!$B$31*(S1851-inputs!$B$30)))</f>
        <v>33408.236158087901</v>
      </c>
      <c r="U1851" s="26">
        <f t="shared" si="369"/>
        <v>111611.11111111111</v>
      </c>
      <c r="V1851" s="25">
        <f>MAX(0,T1851*(1+inputs!$B$33)-MAX(0,inputs!$B$31*(U1851-inputs!$B$30)))</f>
        <v>25680.919700459217</v>
      </c>
      <c r="W1851" s="26">
        <f t="shared" si="370"/>
        <v>129933.33333333333</v>
      </c>
      <c r="X1851" s="25">
        <f>MAX(0,V1851*(1+inputs!$B$33)-MAX(0,inputs!$B$31*(W1851-inputs!$B$30)))</f>
        <v>16188.693495966105</v>
      </c>
      <c r="Y1851" s="26">
        <f t="shared" si="371"/>
        <v>148255.55555555556</v>
      </c>
      <c r="Z1851" s="25">
        <f>MAX(0,X1851*(1+inputs!$B$33)-MAX(0,inputs!$B$31*(Y1851-inputs!$B$30)))</f>
        <v>4905.0838984055936</v>
      </c>
      <c r="AA1851" s="25">
        <f>MAX(0,Y1851*(1+inputs!$B$33)-MAX(0,inputs!$B$31*(Z1851-inputs!$B$30)))</f>
        <v>150479.38888888888</v>
      </c>
      <c r="AB1851" s="26">
        <f t="shared" si="372"/>
        <v>184900</v>
      </c>
      <c r="AC1851" s="25">
        <f>MAX(0,AA1851*(1+inputs!$B$33)-MAX(0,inputs!$B$31*(AB1851-inputs!$B$30)))</f>
        <v>137912.1397222222</v>
      </c>
      <c r="AD1851" s="26">
        <f>IF(inputs!$B$27="YES",MAX(0,inputs!$B$31*(AB1851-inputs!$B$30)),0)</f>
        <v>0</v>
      </c>
      <c r="AE1851" s="3">
        <f t="shared" si="373"/>
        <v>79732.05</v>
      </c>
      <c r="AF1851" s="1">
        <f t="shared" si="376"/>
        <v>0.47</v>
      </c>
      <c r="AG1851" s="8">
        <f t="shared" si="374"/>
        <v>105167.95</v>
      </c>
    </row>
    <row r="1852" spans="1:33" x14ac:dyDescent="0.2">
      <c r="A1852" s="11">
        <f t="shared" si="375"/>
        <v>185000</v>
      </c>
      <c r="B1852" s="15">
        <f>inputs!$C$3-MAX(0,MIN((calculations!A1852-inputs!$B$8)*0.5,inputs!$C$3))+IF(AND(inputs!$B$23="YES",A1852&lt;=inputs!$B$25),inputs!$B$24,0)</f>
        <v>0</v>
      </c>
      <c r="C1852" s="15">
        <f>MAX(0,MIN(A1852-B1852,inputs!$C$4)*inputs!$B$3)</f>
        <v>7540.2000000000007</v>
      </c>
      <c r="D1852" s="16">
        <f>MAX(0,(MIN(A1852,inputs!$C$5)-(inputs!$C$4+B1852))*inputs!$B$4)</f>
        <v>34975.599999999999</v>
      </c>
      <c r="E1852" s="16">
        <f>MAX(0, (calculations!A1852-inputs!$C$5)*inputs!$B$5)</f>
        <v>26937</v>
      </c>
      <c r="F1852" s="19">
        <f>MAX(0,inputs!$B$13*(MIN(calculations!A1852,inputs!$C$14)-inputs!$C$13))+MAX(0,inputs!$B$14*(calculations!A1852-inputs!$C$14))</f>
        <v>7689.85</v>
      </c>
      <c r="G1852" s="22">
        <f>MAX(MIN((calculations!A1852-inputs!$B$21)/10000,100%),0) * inputs!$B$18</f>
        <v>2636.4</v>
      </c>
      <c r="H1852" s="22">
        <f>IF(AND(inputs!$B$35="YES", calculations!A1852&gt;=inputs!$B$36,calculations!A1852&lt;inputs!$B$37),inputs!$B$38*MIN(2,inputs!$B$17),0)</f>
        <v>0</v>
      </c>
      <c r="I1852" s="25">
        <f>MIN(inputs!$B$32,A1852)</f>
        <v>20000</v>
      </c>
      <c r="J1852" s="25">
        <f>inputs!$B$29*(1+inputs!$B$33)-MAX(0,inputs!$B$31*(I1852-inputs!$B$30))</f>
        <v>46486.999999999993</v>
      </c>
      <c r="K1852" s="26">
        <f t="shared" si="364"/>
        <v>20000</v>
      </c>
      <c r="L1852" s="25">
        <f>MAX(0,J1852*(1+inputs!$B$33)-MAX(0,inputs!$B$31*(K1852-inputs!$B$30)))</f>
        <v>47184.304999999986</v>
      </c>
      <c r="M1852" s="26">
        <f t="shared" si="365"/>
        <v>38333.333333333328</v>
      </c>
      <c r="N1852" s="25">
        <f>MAX(0,L1852*(1+inputs!$B$33)-MAX(0,inputs!$B$31*(M1852-inputs!$B$30)))</f>
        <v>46258.629574999977</v>
      </c>
      <c r="O1852" s="26">
        <f t="shared" si="366"/>
        <v>56666.666666666664</v>
      </c>
      <c r="P1852" s="25">
        <f>MAX(0,N1852*(1+inputs!$B$33)-MAX(0,inputs!$B$31*(O1852-inputs!$B$30)))</f>
        <v>43669.06901862497</v>
      </c>
      <c r="Q1852" s="26">
        <f t="shared" si="367"/>
        <v>75000</v>
      </c>
      <c r="R1852" s="25">
        <f>MAX(0,P1852*(1+inputs!$B$33)-MAX(0,inputs!$B$31*(Q1852-inputs!$B$30)))</f>
        <v>39390.66505390434</v>
      </c>
      <c r="S1852" s="26">
        <f t="shared" si="368"/>
        <v>93333.333333333328</v>
      </c>
      <c r="T1852" s="25">
        <f>MAX(0,R1852*(1+inputs!$B$33)-MAX(0,inputs!$B$31*(S1852-inputs!$B$30)))</f>
        <v>33398.0850297129</v>
      </c>
      <c r="U1852" s="26">
        <f t="shared" si="369"/>
        <v>111666.66666666667</v>
      </c>
      <c r="V1852" s="25">
        <f>MAX(0,T1852*(1+inputs!$B$33)-MAX(0,inputs!$B$31*(U1852-inputs!$B$30)))</f>
        <v>25665.61630515859</v>
      </c>
      <c r="W1852" s="26">
        <f t="shared" si="370"/>
        <v>130000</v>
      </c>
      <c r="X1852" s="25">
        <f>MAX(0,V1852*(1+inputs!$B$33)-MAX(0,inputs!$B$31*(W1852-inputs!$B$30)))</f>
        <v>16167.160549735965</v>
      </c>
      <c r="Y1852" s="26">
        <f t="shared" si="371"/>
        <v>148333.33333333331</v>
      </c>
      <c r="Z1852" s="25">
        <f>MAX(0,X1852*(1+inputs!$B$33)-MAX(0,inputs!$B$31*(Y1852-inputs!$B$30)))</f>
        <v>4876.227957982006</v>
      </c>
      <c r="AA1852" s="25">
        <f>MAX(0,Y1852*(1+inputs!$B$33)-MAX(0,inputs!$B$31*(Z1852-inputs!$B$30)))</f>
        <v>150558.33333333328</v>
      </c>
      <c r="AB1852" s="26">
        <f t="shared" si="372"/>
        <v>185000</v>
      </c>
      <c r="AC1852" s="25">
        <f>MAX(0,AA1852*(1+inputs!$B$33)-MAX(0,inputs!$B$31*(AB1852-inputs!$B$30)))</f>
        <v>137983.26833333325</v>
      </c>
      <c r="AD1852" s="26">
        <f>IF(inputs!$B$27="YES",MAX(0,inputs!$B$31*(AB1852-inputs!$B$30)),0)</f>
        <v>0</v>
      </c>
      <c r="AE1852" s="3">
        <f t="shared" si="373"/>
        <v>79779.05</v>
      </c>
      <c r="AF1852" s="1">
        <f t="shared" si="376"/>
        <v>0.47</v>
      </c>
      <c r="AG1852" s="8">
        <f t="shared" si="374"/>
        <v>105220.95</v>
      </c>
    </row>
    <row r="1853" spans="1:33" x14ac:dyDescent="0.2">
      <c r="A1853" s="11">
        <f t="shared" si="375"/>
        <v>185100</v>
      </c>
      <c r="B1853" s="15">
        <f>inputs!$C$3-MAX(0,MIN((calculations!A1853-inputs!$B$8)*0.5,inputs!$C$3))+IF(AND(inputs!$B$23="YES",A1853&lt;=inputs!$B$25),inputs!$B$24,0)</f>
        <v>0</v>
      </c>
      <c r="C1853" s="15">
        <f>MAX(0,MIN(A1853-B1853,inputs!$C$4)*inputs!$B$3)</f>
        <v>7540.2000000000007</v>
      </c>
      <c r="D1853" s="16">
        <f>MAX(0,(MIN(A1853,inputs!$C$5)-(inputs!$C$4+B1853))*inputs!$B$4)</f>
        <v>34975.599999999999</v>
      </c>
      <c r="E1853" s="16">
        <f>MAX(0, (calculations!A1853-inputs!$C$5)*inputs!$B$5)</f>
        <v>26982</v>
      </c>
      <c r="F1853" s="19">
        <f>MAX(0,inputs!$B$13*(MIN(calculations!A1853,inputs!$C$14)-inputs!$C$13))+MAX(0,inputs!$B$14*(calculations!A1853-inputs!$C$14))</f>
        <v>7691.85</v>
      </c>
      <c r="G1853" s="22">
        <f>MAX(MIN((calculations!A1853-inputs!$B$21)/10000,100%),0) * inputs!$B$18</f>
        <v>2636.4</v>
      </c>
      <c r="H1853" s="22">
        <f>IF(AND(inputs!$B$35="YES", calculations!A1853&gt;=inputs!$B$36,calculations!A1853&lt;inputs!$B$37),inputs!$B$38*MIN(2,inputs!$B$17),0)</f>
        <v>0</v>
      </c>
      <c r="I1853" s="25">
        <f>MIN(inputs!$B$32,A1853)</f>
        <v>20000</v>
      </c>
      <c r="J1853" s="25">
        <f>inputs!$B$29*(1+inputs!$B$33)-MAX(0,inputs!$B$31*(I1853-inputs!$B$30))</f>
        <v>46486.999999999993</v>
      </c>
      <c r="K1853" s="26">
        <f t="shared" si="364"/>
        <v>20000</v>
      </c>
      <c r="L1853" s="25">
        <f>MAX(0,J1853*(1+inputs!$B$33)-MAX(0,inputs!$B$31*(K1853-inputs!$B$30)))</f>
        <v>47184.304999999986</v>
      </c>
      <c r="M1853" s="26">
        <f t="shared" si="365"/>
        <v>38344.444444444445</v>
      </c>
      <c r="N1853" s="25">
        <f>MAX(0,L1853*(1+inputs!$B$33)-MAX(0,inputs!$B$31*(M1853-inputs!$B$30)))</f>
        <v>46257.629574999977</v>
      </c>
      <c r="O1853" s="26">
        <f t="shared" si="366"/>
        <v>56688.888888888891</v>
      </c>
      <c r="P1853" s="25">
        <f>MAX(0,N1853*(1+inputs!$B$33)-MAX(0,inputs!$B$31*(O1853-inputs!$B$30)))</f>
        <v>43666.054018624971</v>
      </c>
      <c r="Q1853" s="26">
        <f t="shared" si="367"/>
        <v>75033.333333333343</v>
      </c>
      <c r="R1853" s="25">
        <f>MAX(0,P1853*(1+inputs!$B$33)-MAX(0,inputs!$B$31*(Q1853-inputs!$B$30)))</f>
        <v>39384.604828904339</v>
      </c>
      <c r="S1853" s="26">
        <f t="shared" si="368"/>
        <v>93377.777777777781</v>
      </c>
      <c r="T1853" s="25">
        <f>MAX(0,R1853*(1+inputs!$B$33)-MAX(0,inputs!$B$31*(S1853-inputs!$B$30)))</f>
        <v>33387.933901337899</v>
      </c>
      <c r="U1853" s="26">
        <f t="shared" si="369"/>
        <v>111722.22222222222</v>
      </c>
      <c r="V1853" s="25">
        <f>MAX(0,T1853*(1+inputs!$B$33)-MAX(0,inputs!$B$31*(U1853-inputs!$B$30)))</f>
        <v>25650.312909857963</v>
      </c>
      <c r="W1853" s="26">
        <f t="shared" si="370"/>
        <v>130066.66666666667</v>
      </c>
      <c r="X1853" s="25">
        <f>MAX(0,V1853*(1+inputs!$B$33)-MAX(0,inputs!$B$31*(W1853-inputs!$B$30)))</f>
        <v>16145.627603505831</v>
      </c>
      <c r="Y1853" s="26">
        <f t="shared" si="371"/>
        <v>148411.11111111112</v>
      </c>
      <c r="Z1853" s="25">
        <f>MAX(0,X1853*(1+inputs!$B$33)-MAX(0,inputs!$B$31*(Y1853-inputs!$B$30)))</f>
        <v>4847.3720175584149</v>
      </c>
      <c r="AA1853" s="25">
        <f>MAX(0,Y1853*(1+inputs!$B$33)-MAX(0,inputs!$B$31*(Z1853-inputs!$B$30)))</f>
        <v>150637.27777777778</v>
      </c>
      <c r="AB1853" s="26">
        <f t="shared" si="372"/>
        <v>185100</v>
      </c>
      <c r="AC1853" s="25">
        <f>MAX(0,AA1853*(1+inputs!$B$33)-MAX(0,inputs!$B$31*(AB1853-inputs!$B$30)))</f>
        <v>138054.39694444442</v>
      </c>
      <c r="AD1853" s="26">
        <f>IF(inputs!$B$27="YES",MAX(0,inputs!$B$31*(AB1853-inputs!$B$30)),0)</f>
        <v>0</v>
      </c>
      <c r="AE1853" s="3">
        <f t="shared" si="373"/>
        <v>79826.05</v>
      </c>
      <c r="AF1853" s="1">
        <f t="shared" si="376"/>
        <v>0.47</v>
      </c>
      <c r="AG1853" s="8">
        <f t="shared" si="374"/>
        <v>105273.95</v>
      </c>
    </row>
    <row r="1854" spans="1:33" x14ac:dyDescent="0.2">
      <c r="A1854" s="11">
        <f t="shared" si="375"/>
        <v>185200</v>
      </c>
      <c r="B1854" s="15">
        <f>inputs!$C$3-MAX(0,MIN((calculations!A1854-inputs!$B$8)*0.5,inputs!$C$3))+IF(AND(inputs!$B$23="YES",A1854&lt;=inputs!$B$25),inputs!$B$24,0)</f>
        <v>0</v>
      </c>
      <c r="C1854" s="15">
        <f>MAX(0,MIN(A1854-B1854,inputs!$C$4)*inputs!$B$3)</f>
        <v>7540.2000000000007</v>
      </c>
      <c r="D1854" s="16">
        <f>MAX(0,(MIN(A1854,inputs!$C$5)-(inputs!$C$4+B1854))*inputs!$B$4)</f>
        <v>34975.599999999999</v>
      </c>
      <c r="E1854" s="16">
        <f>MAX(0, (calculations!A1854-inputs!$C$5)*inputs!$B$5)</f>
        <v>27027</v>
      </c>
      <c r="F1854" s="19">
        <f>MAX(0,inputs!$B$13*(MIN(calculations!A1854,inputs!$C$14)-inputs!$C$13))+MAX(0,inputs!$B$14*(calculations!A1854-inputs!$C$14))</f>
        <v>7693.85</v>
      </c>
      <c r="G1854" s="22">
        <f>MAX(MIN((calculations!A1854-inputs!$B$21)/10000,100%),0) * inputs!$B$18</f>
        <v>2636.4</v>
      </c>
      <c r="H1854" s="22">
        <f>IF(AND(inputs!$B$35="YES", calculations!A1854&gt;=inputs!$B$36,calculations!A1854&lt;inputs!$B$37),inputs!$B$38*MIN(2,inputs!$B$17),0)</f>
        <v>0</v>
      </c>
      <c r="I1854" s="25">
        <f>MIN(inputs!$B$32,A1854)</f>
        <v>20000</v>
      </c>
      <c r="J1854" s="25">
        <f>inputs!$B$29*(1+inputs!$B$33)-MAX(0,inputs!$B$31*(I1854-inputs!$B$30))</f>
        <v>46486.999999999993</v>
      </c>
      <c r="K1854" s="26">
        <f t="shared" si="364"/>
        <v>20000</v>
      </c>
      <c r="L1854" s="25">
        <f>MAX(0,J1854*(1+inputs!$B$33)-MAX(0,inputs!$B$31*(K1854-inputs!$B$30)))</f>
        <v>47184.304999999986</v>
      </c>
      <c r="M1854" s="26">
        <f t="shared" si="365"/>
        <v>38355.555555555555</v>
      </c>
      <c r="N1854" s="25">
        <f>MAX(0,L1854*(1+inputs!$B$33)-MAX(0,inputs!$B$31*(M1854-inputs!$B$30)))</f>
        <v>46256.629574999977</v>
      </c>
      <c r="O1854" s="26">
        <f t="shared" si="366"/>
        <v>56711.111111111109</v>
      </c>
      <c r="P1854" s="25">
        <f>MAX(0,N1854*(1+inputs!$B$33)-MAX(0,inputs!$B$31*(O1854-inputs!$B$30)))</f>
        <v>43663.039018624972</v>
      </c>
      <c r="Q1854" s="26">
        <f t="shared" si="367"/>
        <v>75066.666666666657</v>
      </c>
      <c r="R1854" s="25">
        <f>MAX(0,P1854*(1+inputs!$B$33)-MAX(0,inputs!$B$31*(Q1854-inputs!$B$30)))</f>
        <v>39378.544603904345</v>
      </c>
      <c r="S1854" s="26">
        <f t="shared" si="368"/>
        <v>93422.222222222219</v>
      </c>
      <c r="T1854" s="25">
        <f>MAX(0,R1854*(1+inputs!$B$33)-MAX(0,inputs!$B$31*(S1854-inputs!$B$30)))</f>
        <v>33377.782772962906</v>
      </c>
      <c r="U1854" s="26">
        <f t="shared" si="369"/>
        <v>111777.77777777778</v>
      </c>
      <c r="V1854" s="25">
        <f>MAX(0,T1854*(1+inputs!$B$33)-MAX(0,inputs!$B$31*(U1854-inputs!$B$30)))</f>
        <v>25635.009514557343</v>
      </c>
      <c r="W1854" s="26">
        <f t="shared" si="370"/>
        <v>130133.33333333333</v>
      </c>
      <c r="X1854" s="25">
        <f>MAX(0,V1854*(1+inputs!$B$33)-MAX(0,inputs!$B$31*(W1854-inputs!$B$30)))</f>
        <v>16124.094657275702</v>
      </c>
      <c r="Y1854" s="26">
        <f t="shared" si="371"/>
        <v>148488.88888888888</v>
      </c>
      <c r="Z1854" s="25">
        <f>MAX(0,X1854*(1+inputs!$B$33)-MAX(0,inputs!$B$31*(Y1854-inputs!$B$30)))</f>
        <v>4818.5160771348365</v>
      </c>
      <c r="AA1854" s="25">
        <f>MAX(0,Y1854*(1+inputs!$B$33)-MAX(0,inputs!$B$31*(Z1854-inputs!$B$30)))</f>
        <v>150716.22222222219</v>
      </c>
      <c r="AB1854" s="26">
        <f t="shared" si="372"/>
        <v>185200</v>
      </c>
      <c r="AC1854" s="25">
        <f>MAX(0,AA1854*(1+inputs!$B$33)-MAX(0,inputs!$B$31*(AB1854-inputs!$B$30)))</f>
        <v>138125.5255555555</v>
      </c>
      <c r="AD1854" s="26">
        <f>IF(inputs!$B$27="YES",MAX(0,inputs!$B$31*(AB1854-inputs!$B$30)),0)</f>
        <v>0</v>
      </c>
      <c r="AE1854" s="3">
        <f t="shared" si="373"/>
        <v>79873.05</v>
      </c>
      <c r="AF1854" s="1">
        <f t="shared" si="376"/>
        <v>0.47</v>
      </c>
      <c r="AG1854" s="8">
        <f t="shared" si="374"/>
        <v>105326.95</v>
      </c>
    </row>
    <row r="1855" spans="1:33" x14ac:dyDescent="0.2">
      <c r="A1855" s="11">
        <f t="shared" si="375"/>
        <v>185300</v>
      </c>
      <c r="B1855" s="15">
        <f>inputs!$C$3-MAX(0,MIN((calculations!A1855-inputs!$B$8)*0.5,inputs!$C$3))+IF(AND(inputs!$B$23="YES",A1855&lt;=inputs!$B$25),inputs!$B$24,0)</f>
        <v>0</v>
      </c>
      <c r="C1855" s="15">
        <f>MAX(0,MIN(A1855-B1855,inputs!$C$4)*inputs!$B$3)</f>
        <v>7540.2000000000007</v>
      </c>
      <c r="D1855" s="16">
        <f>MAX(0,(MIN(A1855,inputs!$C$5)-(inputs!$C$4+B1855))*inputs!$B$4)</f>
        <v>34975.599999999999</v>
      </c>
      <c r="E1855" s="16">
        <f>MAX(0, (calculations!A1855-inputs!$C$5)*inputs!$B$5)</f>
        <v>27072</v>
      </c>
      <c r="F1855" s="19">
        <f>MAX(0,inputs!$B$13*(MIN(calculations!A1855,inputs!$C$14)-inputs!$C$13))+MAX(0,inputs!$B$14*(calculations!A1855-inputs!$C$14))</f>
        <v>7695.85</v>
      </c>
      <c r="G1855" s="22">
        <f>MAX(MIN((calculations!A1855-inputs!$B$21)/10000,100%),0) * inputs!$B$18</f>
        <v>2636.4</v>
      </c>
      <c r="H1855" s="22">
        <f>IF(AND(inputs!$B$35="YES", calculations!A1855&gt;=inputs!$B$36,calculations!A1855&lt;inputs!$B$37),inputs!$B$38*MIN(2,inputs!$B$17),0)</f>
        <v>0</v>
      </c>
      <c r="I1855" s="25">
        <f>MIN(inputs!$B$32,A1855)</f>
        <v>20000</v>
      </c>
      <c r="J1855" s="25">
        <f>inputs!$B$29*(1+inputs!$B$33)-MAX(0,inputs!$B$31*(I1855-inputs!$B$30))</f>
        <v>46486.999999999993</v>
      </c>
      <c r="K1855" s="26">
        <f t="shared" si="364"/>
        <v>20000</v>
      </c>
      <c r="L1855" s="25">
        <f>MAX(0,J1855*(1+inputs!$B$33)-MAX(0,inputs!$B$31*(K1855-inputs!$B$30)))</f>
        <v>47184.304999999986</v>
      </c>
      <c r="M1855" s="26">
        <f t="shared" si="365"/>
        <v>38366.666666666672</v>
      </c>
      <c r="N1855" s="25">
        <f>MAX(0,L1855*(1+inputs!$B$33)-MAX(0,inputs!$B$31*(M1855-inputs!$B$30)))</f>
        <v>46255.629574999977</v>
      </c>
      <c r="O1855" s="26">
        <f t="shared" si="366"/>
        <v>56733.333333333336</v>
      </c>
      <c r="P1855" s="25">
        <f>MAX(0,N1855*(1+inputs!$B$33)-MAX(0,inputs!$B$31*(O1855-inputs!$B$30)))</f>
        <v>43660.024018624972</v>
      </c>
      <c r="Q1855" s="26">
        <f t="shared" si="367"/>
        <v>75100</v>
      </c>
      <c r="R1855" s="25">
        <f>MAX(0,P1855*(1+inputs!$B$33)-MAX(0,inputs!$B$31*(Q1855-inputs!$B$30)))</f>
        <v>39372.484378904337</v>
      </c>
      <c r="S1855" s="26">
        <f t="shared" si="368"/>
        <v>93466.666666666672</v>
      </c>
      <c r="T1855" s="25">
        <f>MAX(0,R1855*(1+inputs!$B$33)-MAX(0,inputs!$B$31*(S1855-inputs!$B$30)))</f>
        <v>33367.631644587898</v>
      </c>
      <c r="U1855" s="26">
        <f t="shared" si="369"/>
        <v>111833.33333333333</v>
      </c>
      <c r="V1855" s="25">
        <f>MAX(0,T1855*(1+inputs!$B$33)-MAX(0,inputs!$B$31*(U1855-inputs!$B$30)))</f>
        <v>25619.706119256716</v>
      </c>
      <c r="W1855" s="26">
        <f t="shared" si="370"/>
        <v>130200</v>
      </c>
      <c r="X1855" s="25">
        <f>MAX(0,V1855*(1+inputs!$B$33)-MAX(0,inputs!$B$31*(W1855-inputs!$B$30)))</f>
        <v>16102.561711045562</v>
      </c>
      <c r="Y1855" s="26">
        <f t="shared" si="371"/>
        <v>148566.66666666669</v>
      </c>
      <c r="Z1855" s="25">
        <f>MAX(0,X1855*(1+inputs!$B$33)-MAX(0,inputs!$B$31*(Y1855-inputs!$B$30)))</f>
        <v>4789.6601367112435</v>
      </c>
      <c r="AA1855" s="25">
        <f>MAX(0,Y1855*(1+inputs!$B$33)-MAX(0,inputs!$B$31*(Z1855-inputs!$B$30)))</f>
        <v>150795.16666666669</v>
      </c>
      <c r="AB1855" s="26">
        <f t="shared" si="372"/>
        <v>185300</v>
      </c>
      <c r="AC1855" s="25">
        <f>MAX(0,AA1855*(1+inputs!$B$33)-MAX(0,inputs!$B$31*(AB1855-inputs!$B$30)))</f>
        <v>138196.65416666667</v>
      </c>
      <c r="AD1855" s="26">
        <f>IF(inputs!$B$27="YES",MAX(0,inputs!$B$31*(AB1855-inputs!$B$30)),0)</f>
        <v>0</v>
      </c>
      <c r="AE1855" s="3">
        <f t="shared" si="373"/>
        <v>79920.05</v>
      </c>
      <c r="AF1855" s="1">
        <f t="shared" si="376"/>
        <v>0.47</v>
      </c>
      <c r="AG1855" s="8">
        <f t="shared" si="374"/>
        <v>105379.95</v>
      </c>
    </row>
    <row r="1856" spans="1:33" x14ac:dyDescent="0.2">
      <c r="A1856" s="11">
        <f t="shared" si="375"/>
        <v>185400</v>
      </c>
      <c r="B1856" s="15">
        <f>inputs!$C$3-MAX(0,MIN((calculations!A1856-inputs!$B$8)*0.5,inputs!$C$3))+IF(AND(inputs!$B$23="YES",A1856&lt;=inputs!$B$25),inputs!$B$24,0)</f>
        <v>0</v>
      </c>
      <c r="C1856" s="15">
        <f>MAX(0,MIN(A1856-B1856,inputs!$C$4)*inputs!$B$3)</f>
        <v>7540.2000000000007</v>
      </c>
      <c r="D1856" s="16">
        <f>MAX(0,(MIN(A1856,inputs!$C$5)-(inputs!$C$4+B1856))*inputs!$B$4)</f>
        <v>34975.599999999999</v>
      </c>
      <c r="E1856" s="16">
        <f>MAX(0, (calculations!A1856-inputs!$C$5)*inputs!$B$5)</f>
        <v>27117</v>
      </c>
      <c r="F1856" s="19">
        <f>MAX(0,inputs!$B$13*(MIN(calculations!A1856,inputs!$C$14)-inputs!$C$13))+MAX(0,inputs!$B$14*(calculations!A1856-inputs!$C$14))</f>
        <v>7697.85</v>
      </c>
      <c r="G1856" s="22">
        <f>MAX(MIN((calculations!A1856-inputs!$B$21)/10000,100%),0) * inputs!$B$18</f>
        <v>2636.4</v>
      </c>
      <c r="H1856" s="22">
        <f>IF(AND(inputs!$B$35="YES", calculations!A1856&gt;=inputs!$B$36,calculations!A1856&lt;inputs!$B$37),inputs!$B$38*MIN(2,inputs!$B$17),0)</f>
        <v>0</v>
      </c>
      <c r="I1856" s="25">
        <f>MIN(inputs!$B$32,A1856)</f>
        <v>20000</v>
      </c>
      <c r="J1856" s="25">
        <f>inputs!$B$29*(1+inputs!$B$33)-MAX(0,inputs!$B$31*(I1856-inputs!$B$30))</f>
        <v>46486.999999999993</v>
      </c>
      <c r="K1856" s="26">
        <f t="shared" si="364"/>
        <v>20000</v>
      </c>
      <c r="L1856" s="25">
        <f>MAX(0,J1856*(1+inputs!$B$33)-MAX(0,inputs!$B$31*(K1856-inputs!$B$30)))</f>
        <v>47184.304999999986</v>
      </c>
      <c r="M1856" s="26">
        <f t="shared" si="365"/>
        <v>38377.777777777781</v>
      </c>
      <c r="N1856" s="25">
        <f>MAX(0,L1856*(1+inputs!$B$33)-MAX(0,inputs!$B$31*(M1856-inputs!$B$30)))</f>
        <v>46254.629574999977</v>
      </c>
      <c r="O1856" s="26">
        <f t="shared" si="366"/>
        <v>56755.555555555555</v>
      </c>
      <c r="P1856" s="25">
        <f>MAX(0,N1856*(1+inputs!$B$33)-MAX(0,inputs!$B$31*(O1856-inputs!$B$30)))</f>
        <v>43657.009018624973</v>
      </c>
      <c r="Q1856" s="26">
        <f t="shared" si="367"/>
        <v>75133.333333333343</v>
      </c>
      <c r="R1856" s="25">
        <f>MAX(0,P1856*(1+inputs!$B$33)-MAX(0,inputs!$B$31*(Q1856-inputs!$B$30)))</f>
        <v>39366.424153904343</v>
      </c>
      <c r="S1856" s="26">
        <f t="shared" si="368"/>
        <v>93511.111111111109</v>
      </c>
      <c r="T1856" s="25">
        <f>MAX(0,R1856*(1+inputs!$B$33)-MAX(0,inputs!$B$31*(S1856-inputs!$B$30)))</f>
        <v>33357.480516212905</v>
      </c>
      <c r="U1856" s="26">
        <f t="shared" si="369"/>
        <v>111888.88888888889</v>
      </c>
      <c r="V1856" s="25">
        <f>MAX(0,T1856*(1+inputs!$B$33)-MAX(0,inputs!$B$31*(U1856-inputs!$B$30)))</f>
        <v>25604.402723956096</v>
      </c>
      <c r="W1856" s="26">
        <f t="shared" si="370"/>
        <v>130266.66666666667</v>
      </c>
      <c r="X1856" s="25">
        <f>MAX(0,V1856*(1+inputs!$B$33)-MAX(0,inputs!$B$31*(W1856-inputs!$B$30)))</f>
        <v>16081.028764815435</v>
      </c>
      <c r="Y1856" s="26">
        <f t="shared" si="371"/>
        <v>148644.44444444444</v>
      </c>
      <c r="Z1856" s="25">
        <f>MAX(0,X1856*(1+inputs!$B$33)-MAX(0,inputs!$B$31*(Y1856-inputs!$B$30)))</f>
        <v>4760.8041962876669</v>
      </c>
      <c r="AA1856" s="25">
        <f>MAX(0,Y1856*(1+inputs!$B$33)-MAX(0,inputs!$B$31*(Z1856-inputs!$B$30)))</f>
        <v>150874.11111111109</v>
      </c>
      <c r="AB1856" s="26">
        <f t="shared" si="372"/>
        <v>185400</v>
      </c>
      <c r="AC1856" s="25">
        <f>MAX(0,AA1856*(1+inputs!$B$33)-MAX(0,inputs!$B$31*(AB1856-inputs!$B$30)))</f>
        <v>138267.78277777776</v>
      </c>
      <c r="AD1856" s="26">
        <f>IF(inputs!$B$27="YES",MAX(0,inputs!$B$31*(AB1856-inputs!$B$30)),0)</f>
        <v>0</v>
      </c>
      <c r="AE1856" s="3">
        <f t="shared" si="373"/>
        <v>79967.05</v>
      </c>
      <c r="AF1856" s="1">
        <f t="shared" si="376"/>
        <v>0.47</v>
      </c>
      <c r="AG1856" s="8">
        <f t="shared" si="374"/>
        <v>105432.95</v>
      </c>
    </row>
    <row r="1857" spans="1:33" x14ac:dyDescent="0.2">
      <c r="A1857" s="11">
        <f t="shared" si="375"/>
        <v>185500</v>
      </c>
      <c r="B1857" s="15">
        <f>inputs!$C$3-MAX(0,MIN((calculations!A1857-inputs!$B$8)*0.5,inputs!$C$3))+IF(AND(inputs!$B$23="YES",A1857&lt;=inputs!$B$25),inputs!$B$24,0)</f>
        <v>0</v>
      </c>
      <c r="C1857" s="15">
        <f>MAX(0,MIN(A1857-B1857,inputs!$C$4)*inputs!$B$3)</f>
        <v>7540.2000000000007</v>
      </c>
      <c r="D1857" s="16">
        <f>MAX(0,(MIN(A1857,inputs!$C$5)-(inputs!$C$4+B1857))*inputs!$B$4)</f>
        <v>34975.599999999999</v>
      </c>
      <c r="E1857" s="16">
        <f>MAX(0, (calculations!A1857-inputs!$C$5)*inputs!$B$5)</f>
        <v>27162</v>
      </c>
      <c r="F1857" s="19">
        <f>MAX(0,inputs!$B$13*(MIN(calculations!A1857,inputs!$C$14)-inputs!$C$13))+MAX(0,inputs!$B$14*(calculations!A1857-inputs!$C$14))</f>
        <v>7699.85</v>
      </c>
      <c r="G1857" s="22">
        <f>MAX(MIN((calculations!A1857-inputs!$B$21)/10000,100%),0) * inputs!$B$18</f>
        <v>2636.4</v>
      </c>
      <c r="H1857" s="22">
        <f>IF(AND(inputs!$B$35="YES", calculations!A1857&gt;=inputs!$B$36,calculations!A1857&lt;inputs!$B$37),inputs!$B$38*MIN(2,inputs!$B$17),0)</f>
        <v>0</v>
      </c>
      <c r="I1857" s="25">
        <f>MIN(inputs!$B$32,A1857)</f>
        <v>20000</v>
      </c>
      <c r="J1857" s="25">
        <f>inputs!$B$29*(1+inputs!$B$33)-MAX(0,inputs!$B$31*(I1857-inputs!$B$30))</f>
        <v>46486.999999999993</v>
      </c>
      <c r="K1857" s="26">
        <f t="shared" si="364"/>
        <v>20000</v>
      </c>
      <c r="L1857" s="25">
        <f>MAX(0,J1857*(1+inputs!$B$33)-MAX(0,inputs!$B$31*(K1857-inputs!$B$30)))</f>
        <v>47184.304999999986</v>
      </c>
      <c r="M1857" s="26">
        <f t="shared" si="365"/>
        <v>38388.888888888891</v>
      </c>
      <c r="N1857" s="25">
        <f>MAX(0,L1857*(1+inputs!$B$33)-MAX(0,inputs!$B$31*(M1857-inputs!$B$30)))</f>
        <v>46253.629574999977</v>
      </c>
      <c r="O1857" s="26">
        <f t="shared" si="366"/>
        <v>56777.777777777781</v>
      </c>
      <c r="P1857" s="25">
        <f>MAX(0,N1857*(1+inputs!$B$33)-MAX(0,inputs!$B$31*(O1857-inputs!$B$30)))</f>
        <v>43653.994018624973</v>
      </c>
      <c r="Q1857" s="26">
        <f t="shared" si="367"/>
        <v>75166.666666666657</v>
      </c>
      <c r="R1857" s="25">
        <f>MAX(0,P1857*(1+inputs!$B$33)-MAX(0,inputs!$B$31*(Q1857-inputs!$B$30)))</f>
        <v>39360.363928904349</v>
      </c>
      <c r="S1857" s="26">
        <f t="shared" si="368"/>
        <v>93555.555555555562</v>
      </c>
      <c r="T1857" s="25">
        <f>MAX(0,R1857*(1+inputs!$B$33)-MAX(0,inputs!$B$31*(S1857-inputs!$B$30)))</f>
        <v>33347.329387837912</v>
      </c>
      <c r="U1857" s="26">
        <f t="shared" si="369"/>
        <v>111944.44444444444</v>
      </c>
      <c r="V1857" s="25">
        <f>MAX(0,T1857*(1+inputs!$B$33)-MAX(0,inputs!$B$31*(U1857-inputs!$B$30)))</f>
        <v>25589.099328655477</v>
      </c>
      <c r="W1857" s="26">
        <f t="shared" si="370"/>
        <v>130333.33333333333</v>
      </c>
      <c r="X1857" s="25">
        <f>MAX(0,V1857*(1+inputs!$B$33)-MAX(0,inputs!$B$31*(W1857-inputs!$B$30)))</f>
        <v>16059.495818585307</v>
      </c>
      <c r="Y1857" s="26">
        <f t="shared" si="371"/>
        <v>148722.22222222222</v>
      </c>
      <c r="Z1857" s="25">
        <f>MAX(0,X1857*(1+inputs!$B$33)-MAX(0,inputs!$B$31*(Y1857-inputs!$B$30)))</f>
        <v>4731.9482558640866</v>
      </c>
      <c r="AA1857" s="25">
        <f>MAX(0,Y1857*(1+inputs!$B$33)-MAX(0,inputs!$B$31*(Z1857-inputs!$B$30)))</f>
        <v>150953.05555555553</v>
      </c>
      <c r="AB1857" s="26">
        <f t="shared" si="372"/>
        <v>185500</v>
      </c>
      <c r="AC1857" s="25">
        <f>MAX(0,AA1857*(1+inputs!$B$33)-MAX(0,inputs!$B$31*(AB1857-inputs!$B$30)))</f>
        <v>138338.91138888884</v>
      </c>
      <c r="AD1857" s="26">
        <f>IF(inputs!$B$27="YES",MAX(0,inputs!$B$31*(AB1857-inputs!$B$30)),0)</f>
        <v>0</v>
      </c>
      <c r="AE1857" s="3">
        <f t="shared" si="373"/>
        <v>80014.05</v>
      </c>
      <c r="AF1857" s="1">
        <f t="shared" si="376"/>
        <v>0.47</v>
      </c>
      <c r="AG1857" s="8">
        <f t="shared" si="374"/>
        <v>105485.95</v>
      </c>
    </row>
    <row r="1858" spans="1:33" x14ac:dyDescent="0.2">
      <c r="A1858" s="11">
        <f t="shared" si="375"/>
        <v>185600</v>
      </c>
      <c r="B1858" s="15">
        <f>inputs!$C$3-MAX(0,MIN((calculations!A1858-inputs!$B$8)*0.5,inputs!$C$3))+IF(AND(inputs!$B$23="YES",A1858&lt;=inputs!$B$25),inputs!$B$24,0)</f>
        <v>0</v>
      </c>
      <c r="C1858" s="15">
        <f>MAX(0,MIN(A1858-B1858,inputs!$C$4)*inputs!$B$3)</f>
        <v>7540.2000000000007</v>
      </c>
      <c r="D1858" s="16">
        <f>MAX(0,(MIN(A1858,inputs!$C$5)-(inputs!$C$4+B1858))*inputs!$B$4)</f>
        <v>34975.599999999999</v>
      </c>
      <c r="E1858" s="16">
        <f>MAX(0, (calculations!A1858-inputs!$C$5)*inputs!$B$5)</f>
        <v>27207</v>
      </c>
      <c r="F1858" s="19">
        <f>MAX(0,inputs!$B$13*(MIN(calculations!A1858,inputs!$C$14)-inputs!$C$13))+MAX(0,inputs!$B$14*(calculations!A1858-inputs!$C$14))</f>
        <v>7701.85</v>
      </c>
      <c r="G1858" s="22">
        <f>MAX(MIN((calculations!A1858-inputs!$B$21)/10000,100%),0) * inputs!$B$18</f>
        <v>2636.4</v>
      </c>
      <c r="H1858" s="22">
        <f>IF(AND(inputs!$B$35="YES", calculations!A1858&gt;=inputs!$B$36,calculations!A1858&lt;inputs!$B$37),inputs!$B$38*MIN(2,inputs!$B$17),0)</f>
        <v>0</v>
      </c>
      <c r="I1858" s="25">
        <f>MIN(inputs!$B$32,A1858)</f>
        <v>20000</v>
      </c>
      <c r="J1858" s="25">
        <f>inputs!$B$29*(1+inputs!$B$33)-MAX(0,inputs!$B$31*(I1858-inputs!$B$30))</f>
        <v>46486.999999999993</v>
      </c>
      <c r="K1858" s="26">
        <f t="shared" ref="K1858:K1882" si="377">$I1858+(INT(COLUMN(K$1)/2) - 5) * ($A1858-$I1858)/9</f>
        <v>20000</v>
      </c>
      <c r="L1858" s="25">
        <f>MAX(0,J1858*(1+inputs!$B$33)-MAX(0,inputs!$B$31*(K1858-inputs!$B$30)))</f>
        <v>47184.304999999986</v>
      </c>
      <c r="M1858" s="26">
        <f t="shared" ref="M1858:M1882" si="378">$I1858+(INT(COLUMN(M$1)/2) - 5) * ($A1858-$I1858)/9</f>
        <v>38400</v>
      </c>
      <c r="N1858" s="25">
        <f>MAX(0,L1858*(1+inputs!$B$33)-MAX(0,inputs!$B$31*(M1858-inputs!$B$30)))</f>
        <v>46252.629574999977</v>
      </c>
      <c r="O1858" s="26">
        <f t="shared" ref="O1858:O1882" si="379">$I1858+(INT(COLUMN(O$1)/2) - 5) * ($A1858-$I1858)/9</f>
        <v>56800</v>
      </c>
      <c r="P1858" s="25">
        <f>MAX(0,N1858*(1+inputs!$B$33)-MAX(0,inputs!$B$31*(O1858-inputs!$B$30)))</f>
        <v>43650.979018624967</v>
      </c>
      <c r="Q1858" s="26">
        <f t="shared" ref="Q1858:Q1882" si="380">$I1858+(INT(COLUMN(Q$1)/2) - 5) * ($A1858-$I1858)/9</f>
        <v>75200</v>
      </c>
      <c r="R1858" s="25">
        <f>MAX(0,P1858*(1+inputs!$B$33)-MAX(0,inputs!$B$31*(Q1858-inputs!$B$30)))</f>
        <v>39354.303703904334</v>
      </c>
      <c r="S1858" s="26">
        <f t="shared" ref="S1858:S1882" si="381">$I1858+(INT(COLUMN(S$1)/2) - 5) * ($A1858-$I1858)/9</f>
        <v>93600</v>
      </c>
      <c r="T1858" s="25">
        <f>MAX(0,R1858*(1+inputs!$B$33)-MAX(0,inputs!$B$31*(S1858-inputs!$B$30)))</f>
        <v>33337.178259462889</v>
      </c>
      <c r="U1858" s="26">
        <f t="shared" ref="U1858:U1882" si="382">$I1858+(INT(COLUMN(U$1)/2) - 5) * ($A1858-$I1858)/9</f>
        <v>112000</v>
      </c>
      <c r="V1858" s="25">
        <f>MAX(0,T1858*(1+inputs!$B$33)-MAX(0,inputs!$B$31*(U1858-inputs!$B$30)))</f>
        <v>25573.795933354828</v>
      </c>
      <c r="W1858" s="26">
        <f t="shared" ref="W1858:W1882" si="383">$I1858+(INT(COLUMN(W$1)/2) - 5) * ($A1858-$I1858)/9</f>
        <v>130400</v>
      </c>
      <c r="X1858" s="25">
        <f>MAX(0,V1858*(1+inputs!$B$33)-MAX(0,inputs!$B$31*(W1858-inputs!$B$30)))</f>
        <v>16037.962872355149</v>
      </c>
      <c r="Y1858" s="26">
        <f t="shared" ref="Y1858:Y1882" si="384">$I1858+(INT(COLUMN(Y$1)/2) - 5) * ($A1858-$I1858)/9</f>
        <v>148800</v>
      </c>
      <c r="Z1858" s="25">
        <f>MAX(0,X1858*(1+inputs!$B$33)-MAX(0,inputs!$B$31*(Y1858-inputs!$B$30)))</f>
        <v>4703.0923154404754</v>
      </c>
      <c r="AA1858" s="25">
        <f>MAX(0,Y1858*(1+inputs!$B$33)-MAX(0,inputs!$B$31*(Z1858-inputs!$B$30)))</f>
        <v>151032</v>
      </c>
      <c r="AB1858" s="26">
        <f t="shared" ref="AB1858:AB1882" si="385">$I1858+(INT(COLUMN(AB$1)/2) - 5) * ($A1858-$I1858)/9</f>
        <v>185600</v>
      </c>
      <c r="AC1858" s="25">
        <f>MAX(0,AA1858*(1+inputs!$B$33)-MAX(0,inputs!$B$31*(AB1858-inputs!$B$30)))</f>
        <v>138410.03999999998</v>
      </c>
      <c r="AD1858" s="26">
        <f>IF(inputs!$B$27="YES",MAX(0,inputs!$B$31*(AB1858-inputs!$B$30)),0)</f>
        <v>0</v>
      </c>
      <c r="AE1858" s="3">
        <f t="shared" ref="AE1858:AE1882" si="386">SUM(C1858:G1858)+AD1858-H1858</f>
        <v>80061.05</v>
      </c>
      <c r="AF1858" s="1">
        <f t="shared" si="376"/>
        <v>0.47</v>
      </c>
      <c r="AG1858" s="8">
        <f t="shared" ref="AG1858:AG1882" si="387">A1858-AE1858</f>
        <v>105538.95</v>
      </c>
    </row>
    <row r="1859" spans="1:33" x14ac:dyDescent="0.2">
      <c r="A1859" s="11">
        <f t="shared" ref="A1859:A1883" si="388">(ROW(A1859)-2)*100</f>
        <v>185700</v>
      </c>
      <c r="B1859" s="15">
        <f>inputs!$C$3-MAX(0,MIN((calculations!A1859-inputs!$B$8)*0.5,inputs!$C$3))+IF(AND(inputs!$B$23="YES",A1859&lt;=inputs!$B$25),inputs!$B$24,0)</f>
        <v>0</v>
      </c>
      <c r="C1859" s="15">
        <f>MAX(0,MIN(A1859-B1859,inputs!$C$4)*inputs!$B$3)</f>
        <v>7540.2000000000007</v>
      </c>
      <c r="D1859" s="16">
        <f>MAX(0,(MIN(A1859,inputs!$C$5)-(inputs!$C$4+B1859))*inputs!$B$4)</f>
        <v>34975.599999999999</v>
      </c>
      <c r="E1859" s="16">
        <f>MAX(0, (calculations!A1859-inputs!$C$5)*inputs!$B$5)</f>
        <v>27252</v>
      </c>
      <c r="F1859" s="19">
        <f>MAX(0,inputs!$B$13*(MIN(calculations!A1859,inputs!$C$14)-inputs!$C$13))+MAX(0,inputs!$B$14*(calculations!A1859-inputs!$C$14))</f>
        <v>7703.85</v>
      </c>
      <c r="G1859" s="22">
        <f>MAX(MIN((calculations!A1859-inputs!$B$21)/10000,100%),0) * inputs!$B$18</f>
        <v>2636.4</v>
      </c>
      <c r="H1859" s="22">
        <f>IF(AND(inputs!$B$35="YES", calculations!A1859&gt;=inputs!$B$36,calculations!A1859&lt;inputs!$B$37),inputs!$B$38*MIN(2,inputs!$B$17),0)</f>
        <v>0</v>
      </c>
      <c r="I1859" s="25">
        <f>MIN(inputs!$B$32,A1859)</f>
        <v>20000</v>
      </c>
      <c r="J1859" s="25">
        <f>inputs!$B$29*(1+inputs!$B$33)-MAX(0,inputs!$B$31*(I1859-inputs!$B$30))</f>
        <v>46486.999999999993</v>
      </c>
      <c r="K1859" s="26">
        <f t="shared" si="377"/>
        <v>20000</v>
      </c>
      <c r="L1859" s="25">
        <f>MAX(0,J1859*(1+inputs!$B$33)-MAX(0,inputs!$B$31*(K1859-inputs!$B$30)))</f>
        <v>47184.304999999986</v>
      </c>
      <c r="M1859" s="26">
        <f t="shared" si="378"/>
        <v>38411.111111111109</v>
      </c>
      <c r="N1859" s="25">
        <f>MAX(0,L1859*(1+inputs!$B$33)-MAX(0,inputs!$B$31*(M1859-inputs!$B$30)))</f>
        <v>46251.629574999977</v>
      </c>
      <c r="O1859" s="26">
        <f t="shared" si="379"/>
        <v>56822.222222222219</v>
      </c>
      <c r="P1859" s="25">
        <f>MAX(0,N1859*(1+inputs!$B$33)-MAX(0,inputs!$B$31*(O1859-inputs!$B$30)))</f>
        <v>43647.964018624967</v>
      </c>
      <c r="Q1859" s="26">
        <f t="shared" si="380"/>
        <v>75233.333333333343</v>
      </c>
      <c r="R1859" s="25">
        <f>MAX(0,P1859*(1+inputs!$B$33)-MAX(0,inputs!$B$31*(Q1859-inputs!$B$30)))</f>
        <v>39348.243478904333</v>
      </c>
      <c r="S1859" s="26">
        <f t="shared" si="381"/>
        <v>93644.444444444438</v>
      </c>
      <c r="T1859" s="25">
        <f>MAX(0,R1859*(1+inputs!$B$33)-MAX(0,inputs!$B$31*(S1859-inputs!$B$30)))</f>
        <v>33327.027131087889</v>
      </c>
      <c r="U1859" s="26">
        <f t="shared" si="382"/>
        <v>112055.55555555556</v>
      </c>
      <c r="V1859" s="25">
        <f>MAX(0,T1859*(1+inputs!$B$33)-MAX(0,inputs!$B$31*(U1859-inputs!$B$30)))</f>
        <v>25558.492538054204</v>
      </c>
      <c r="W1859" s="26">
        <f t="shared" si="383"/>
        <v>130466.66666666667</v>
      </c>
      <c r="X1859" s="25">
        <f>MAX(0,V1859*(1+inputs!$B$33)-MAX(0,inputs!$B$31*(W1859-inputs!$B$30)))</f>
        <v>16016.429926125014</v>
      </c>
      <c r="Y1859" s="26">
        <f t="shared" si="384"/>
        <v>148877.77777777778</v>
      </c>
      <c r="Z1859" s="25">
        <f>MAX(0,X1859*(1+inputs!$B$33)-MAX(0,inputs!$B$31*(Y1859-inputs!$B$30)))</f>
        <v>4674.2363750168879</v>
      </c>
      <c r="AA1859" s="25">
        <f>MAX(0,Y1859*(1+inputs!$B$33)-MAX(0,inputs!$B$31*(Z1859-inputs!$B$30)))</f>
        <v>151110.94444444444</v>
      </c>
      <c r="AB1859" s="26">
        <f t="shared" si="385"/>
        <v>185700</v>
      </c>
      <c r="AC1859" s="25">
        <f>MAX(0,AA1859*(1+inputs!$B$33)-MAX(0,inputs!$B$31*(AB1859-inputs!$B$30)))</f>
        <v>138481.16861111109</v>
      </c>
      <c r="AD1859" s="26">
        <f>IF(inputs!$B$27="YES",MAX(0,inputs!$B$31*(AB1859-inputs!$B$30)),0)</f>
        <v>0</v>
      </c>
      <c r="AE1859" s="3">
        <f t="shared" si="386"/>
        <v>80108.05</v>
      </c>
      <c r="AF1859" s="1">
        <f t="shared" ref="AF1859:AF1881" si="389">(AE1860-AE1859)/100</f>
        <v>0.47</v>
      </c>
      <c r="AG1859" s="8">
        <f t="shared" si="387"/>
        <v>105591.95</v>
      </c>
    </row>
    <row r="1860" spans="1:33" x14ac:dyDescent="0.2">
      <c r="A1860" s="11">
        <f t="shared" si="388"/>
        <v>185800</v>
      </c>
      <c r="B1860" s="15">
        <f>inputs!$C$3-MAX(0,MIN((calculations!A1860-inputs!$B$8)*0.5,inputs!$C$3))+IF(AND(inputs!$B$23="YES",A1860&lt;=inputs!$B$25),inputs!$B$24,0)</f>
        <v>0</v>
      </c>
      <c r="C1860" s="15">
        <f>MAX(0,MIN(A1860-B1860,inputs!$C$4)*inputs!$B$3)</f>
        <v>7540.2000000000007</v>
      </c>
      <c r="D1860" s="16">
        <f>MAX(0,(MIN(A1860,inputs!$C$5)-(inputs!$C$4+B1860))*inputs!$B$4)</f>
        <v>34975.599999999999</v>
      </c>
      <c r="E1860" s="16">
        <f>MAX(0, (calculations!A1860-inputs!$C$5)*inputs!$B$5)</f>
        <v>27297</v>
      </c>
      <c r="F1860" s="19">
        <f>MAX(0,inputs!$B$13*(MIN(calculations!A1860,inputs!$C$14)-inputs!$C$13))+MAX(0,inputs!$B$14*(calculations!A1860-inputs!$C$14))</f>
        <v>7705.85</v>
      </c>
      <c r="G1860" s="22">
        <f>MAX(MIN((calculations!A1860-inputs!$B$21)/10000,100%),0) * inputs!$B$18</f>
        <v>2636.4</v>
      </c>
      <c r="H1860" s="22">
        <f>IF(AND(inputs!$B$35="YES", calculations!A1860&gt;=inputs!$B$36,calculations!A1860&lt;inputs!$B$37),inputs!$B$38*MIN(2,inputs!$B$17),0)</f>
        <v>0</v>
      </c>
      <c r="I1860" s="25">
        <f>MIN(inputs!$B$32,A1860)</f>
        <v>20000</v>
      </c>
      <c r="J1860" s="25">
        <f>inputs!$B$29*(1+inputs!$B$33)-MAX(0,inputs!$B$31*(I1860-inputs!$B$30))</f>
        <v>46486.999999999993</v>
      </c>
      <c r="K1860" s="26">
        <f t="shared" si="377"/>
        <v>20000</v>
      </c>
      <c r="L1860" s="25">
        <f>MAX(0,J1860*(1+inputs!$B$33)-MAX(0,inputs!$B$31*(K1860-inputs!$B$30)))</f>
        <v>47184.304999999986</v>
      </c>
      <c r="M1860" s="26">
        <f t="shared" si="378"/>
        <v>38422.222222222219</v>
      </c>
      <c r="N1860" s="25">
        <f>MAX(0,L1860*(1+inputs!$B$33)-MAX(0,inputs!$B$31*(M1860-inputs!$B$30)))</f>
        <v>46250.629574999977</v>
      </c>
      <c r="O1860" s="26">
        <f t="shared" si="379"/>
        <v>56844.444444444445</v>
      </c>
      <c r="P1860" s="25">
        <f>MAX(0,N1860*(1+inputs!$B$33)-MAX(0,inputs!$B$31*(O1860-inputs!$B$30)))</f>
        <v>43644.949018624968</v>
      </c>
      <c r="Q1860" s="26">
        <f t="shared" si="380"/>
        <v>75266.666666666657</v>
      </c>
      <c r="R1860" s="25">
        <f>MAX(0,P1860*(1+inputs!$B$33)-MAX(0,inputs!$B$31*(Q1860-inputs!$B$30)))</f>
        <v>39342.183253904339</v>
      </c>
      <c r="S1860" s="26">
        <f t="shared" si="381"/>
        <v>93688.888888888891</v>
      </c>
      <c r="T1860" s="25">
        <f>MAX(0,R1860*(1+inputs!$B$33)-MAX(0,inputs!$B$31*(S1860-inputs!$B$30)))</f>
        <v>33316.876002712896</v>
      </c>
      <c r="U1860" s="26">
        <f t="shared" si="382"/>
        <v>112111.11111111111</v>
      </c>
      <c r="V1860" s="25">
        <f>MAX(0,T1860*(1+inputs!$B$33)-MAX(0,inputs!$B$31*(U1860-inputs!$B$30)))</f>
        <v>25543.189142753585</v>
      </c>
      <c r="W1860" s="26">
        <f t="shared" si="383"/>
        <v>130533.33333333333</v>
      </c>
      <c r="X1860" s="25">
        <f>MAX(0,V1860*(1+inputs!$B$33)-MAX(0,inputs!$B$31*(W1860-inputs!$B$30)))</f>
        <v>15994.896979894886</v>
      </c>
      <c r="Y1860" s="26">
        <f t="shared" si="384"/>
        <v>148955.55555555556</v>
      </c>
      <c r="Z1860" s="25">
        <f>MAX(0,X1860*(1+inputs!$B$33)-MAX(0,inputs!$B$31*(Y1860-inputs!$B$30)))</f>
        <v>4645.3804345933077</v>
      </c>
      <c r="AA1860" s="25">
        <f>MAX(0,Y1860*(1+inputs!$B$33)-MAX(0,inputs!$B$31*(Z1860-inputs!$B$30)))</f>
        <v>151189.88888888888</v>
      </c>
      <c r="AB1860" s="26">
        <f t="shared" si="385"/>
        <v>185800</v>
      </c>
      <c r="AC1860" s="25">
        <f>MAX(0,AA1860*(1+inputs!$B$33)-MAX(0,inputs!$B$31*(AB1860-inputs!$B$30)))</f>
        <v>138552.2972222222</v>
      </c>
      <c r="AD1860" s="26">
        <f>IF(inputs!$B$27="YES",MAX(0,inputs!$B$31*(AB1860-inputs!$B$30)),0)</f>
        <v>0</v>
      </c>
      <c r="AE1860" s="3">
        <f t="shared" si="386"/>
        <v>80155.05</v>
      </c>
      <c r="AF1860" s="1">
        <f t="shared" si="389"/>
        <v>0.47</v>
      </c>
      <c r="AG1860" s="8">
        <f t="shared" si="387"/>
        <v>105644.95</v>
      </c>
    </row>
    <row r="1861" spans="1:33" x14ac:dyDescent="0.2">
      <c r="A1861" s="11">
        <f t="shared" si="388"/>
        <v>185900</v>
      </c>
      <c r="B1861" s="15">
        <f>inputs!$C$3-MAX(0,MIN((calculations!A1861-inputs!$B$8)*0.5,inputs!$C$3))+IF(AND(inputs!$B$23="YES",A1861&lt;=inputs!$B$25),inputs!$B$24,0)</f>
        <v>0</v>
      </c>
      <c r="C1861" s="15">
        <f>MAX(0,MIN(A1861-B1861,inputs!$C$4)*inputs!$B$3)</f>
        <v>7540.2000000000007</v>
      </c>
      <c r="D1861" s="16">
        <f>MAX(0,(MIN(A1861,inputs!$C$5)-(inputs!$C$4+B1861))*inputs!$B$4)</f>
        <v>34975.599999999999</v>
      </c>
      <c r="E1861" s="16">
        <f>MAX(0, (calculations!A1861-inputs!$C$5)*inputs!$B$5)</f>
        <v>27342</v>
      </c>
      <c r="F1861" s="19">
        <f>MAX(0,inputs!$B$13*(MIN(calculations!A1861,inputs!$C$14)-inputs!$C$13))+MAX(0,inputs!$B$14*(calculations!A1861-inputs!$C$14))</f>
        <v>7707.85</v>
      </c>
      <c r="G1861" s="22">
        <f>MAX(MIN((calculations!A1861-inputs!$B$21)/10000,100%),0) * inputs!$B$18</f>
        <v>2636.4</v>
      </c>
      <c r="H1861" s="22">
        <f>IF(AND(inputs!$B$35="YES", calculations!A1861&gt;=inputs!$B$36,calculations!A1861&lt;inputs!$B$37),inputs!$B$38*MIN(2,inputs!$B$17),0)</f>
        <v>0</v>
      </c>
      <c r="I1861" s="25">
        <f>MIN(inputs!$B$32,A1861)</f>
        <v>20000</v>
      </c>
      <c r="J1861" s="25">
        <f>inputs!$B$29*(1+inputs!$B$33)-MAX(0,inputs!$B$31*(I1861-inputs!$B$30))</f>
        <v>46486.999999999993</v>
      </c>
      <c r="K1861" s="26">
        <f t="shared" si="377"/>
        <v>20000</v>
      </c>
      <c r="L1861" s="25">
        <f>MAX(0,J1861*(1+inputs!$B$33)-MAX(0,inputs!$B$31*(K1861-inputs!$B$30)))</f>
        <v>47184.304999999986</v>
      </c>
      <c r="M1861" s="26">
        <f t="shared" si="378"/>
        <v>38433.333333333328</v>
      </c>
      <c r="N1861" s="25">
        <f>MAX(0,L1861*(1+inputs!$B$33)-MAX(0,inputs!$B$31*(M1861-inputs!$B$30)))</f>
        <v>46249.629574999977</v>
      </c>
      <c r="O1861" s="26">
        <f t="shared" si="379"/>
        <v>56866.666666666664</v>
      </c>
      <c r="P1861" s="25">
        <f>MAX(0,N1861*(1+inputs!$B$33)-MAX(0,inputs!$B$31*(O1861-inputs!$B$30)))</f>
        <v>43641.934018624968</v>
      </c>
      <c r="Q1861" s="26">
        <f t="shared" si="380"/>
        <v>75300</v>
      </c>
      <c r="R1861" s="25">
        <f>MAX(0,P1861*(1+inputs!$B$33)-MAX(0,inputs!$B$31*(Q1861-inputs!$B$30)))</f>
        <v>39336.123028904338</v>
      </c>
      <c r="S1861" s="26">
        <f t="shared" si="381"/>
        <v>93733.333333333328</v>
      </c>
      <c r="T1861" s="25">
        <f>MAX(0,R1861*(1+inputs!$B$33)-MAX(0,inputs!$B$31*(S1861-inputs!$B$30)))</f>
        <v>33306.724874337895</v>
      </c>
      <c r="U1861" s="26">
        <f t="shared" si="382"/>
        <v>112166.66666666667</v>
      </c>
      <c r="V1861" s="25">
        <f>MAX(0,T1861*(1+inputs!$B$33)-MAX(0,inputs!$B$31*(U1861-inputs!$B$30)))</f>
        <v>25527.885747452958</v>
      </c>
      <c r="W1861" s="26">
        <f t="shared" si="383"/>
        <v>130600</v>
      </c>
      <c r="X1861" s="25">
        <f>MAX(0,V1861*(1+inputs!$B$33)-MAX(0,inputs!$B$31*(W1861-inputs!$B$30)))</f>
        <v>15973.36403366475</v>
      </c>
      <c r="Y1861" s="26">
        <f t="shared" si="384"/>
        <v>149033.33333333331</v>
      </c>
      <c r="Z1861" s="25">
        <f>MAX(0,X1861*(1+inputs!$B$33)-MAX(0,inputs!$B$31*(Y1861-inputs!$B$30)))</f>
        <v>4616.5244941697201</v>
      </c>
      <c r="AA1861" s="25">
        <f>MAX(0,Y1861*(1+inputs!$B$33)-MAX(0,inputs!$B$31*(Z1861-inputs!$B$30)))</f>
        <v>151268.83333333328</v>
      </c>
      <c r="AB1861" s="26">
        <f t="shared" si="385"/>
        <v>185900</v>
      </c>
      <c r="AC1861" s="25">
        <f>MAX(0,AA1861*(1+inputs!$B$33)-MAX(0,inputs!$B$31*(AB1861-inputs!$B$30)))</f>
        <v>138623.42583333325</v>
      </c>
      <c r="AD1861" s="26">
        <f>IF(inputs!$B$27="YES",MAX(0,inputs!$B$31*(AB1861-inputs!$B$30)),0)</f>
        <v>0</v>
      </c>
      <c r="AE1861" s="3">
        <f t="shared" si="386"/>
        <v>80202.05</v>
      </c>
      <c r="AF1861" s="1">
        <f t="shared" si="389"/>
        <v>0.47</v>
      </c>
      <c r="AG1861" s="8">
        <f t="shared" si="387"/>
        <v>105697.95</v>
      </c>
    </row>
    <row r="1862" spans="1:33" x14ac:dyDescent="0.2">
      <c r="A1862" s="11">
        <f t="shared" si="388"/>
        <v>186000</v>
      </c>
      <c r="B1862" s="15">
        <f>inputs!$C$3-MAX(0,MIN((calculations!A1862-inputs!$B$8)*0.5,inputs!$C$3))+IF(AND(inputs!$B$23="YES",A1862&lt;=inputs!$B$25),inputs!$B$24,0)</f>
        <v>0</v>
      </c>
      <c r="C1862" s="15">
        <f>MAX(0,MIN(A1862-B1862,inputs!$C$4)*inputs!$B$3)</f>
        <v>7540.2000000000007</v>
      </c>
      <c r="D1862" s="16">
        <f>MAX(0,(MIN(A1862,inputs!$C$5)-(inputs!$C$4+B1862))*inputs!$B$4)</f>
        <v>34975.599999999999</v>
      </c>
      <c r="E1862" s="16">
        <f>MAX(0, (calculations!A1862-inputs!$C$5)*inputs!$B$5)</f>
        <v>27387</v>
      </c>
      <c r="F1862" s="19">
        <f>MAX(0,inputs!$B$13*(MIN(calculations!A1862,inputs!$C$14)-inputs!$C$13))+MAX(0,inputs!$B$14*(calculations!A1862-inputs!$C$14))</f>
        <v>7709.85</v>
      </c>
      <c r="G1862" s="22">
        <f>MAX(MIN((calculations!A1862-inputs!$B$21)/10000,100%),0) * inputs!$B$18</f>
        <v>2636.4</v>
      </c>
      <c r="H1862" s="22">
        <f>IF(AND(inputs!$B$35="YES", calculations!A1862&gt;=inputs!$B$36,calculations!A1862&lt;inputs!$B$37),inputs!$B$38*MIN(2,inputs!$B$17),0)</f>
        <v>0</v>
      </c>
      <c r="I1862" s="25">
        <f>MIN(inputs!$B$32,A1862)</f>
        <v>20000</v>
      </c>
      <c r="J1862" s="25">
        <f>inputs!$B$29*(1+inputs!$B$33)-MAX(0,inputs!$B$31*(I1862-inputs!$B$30))</f>
        <v>46486.999999999993</v>
      </c>
      <c r="K1862" s="26">
        <f t="shared" si="377"/>
        <v>20000</v>
      </c>
      <c r="L1862" s="25">
        <f>MAX(0,J1862*(1+inputs!$B$33)-MAX(0,inputs!$B$31*(K1862-inputs!$B$30)))</f>
        <v>47184.304999999986</v>
      </c>
      <c r="M1862" s="26">
        <f t="shared" si="378"/>
        <v>38444.444444444445</v>
      </c>
      <c r="N1862" s="25">
        <f>MAX(0,L1862*(1+inputs!$B$33)-MAX(0,inputs!$B$31*(M1862-inputs!$B$30)))</f>
        <v>46248.629574999977</v>
      </c>
      <c r="O1862" s="26">
        <f t="shared" si="379"/>
        <v>56888.888888888891</v>
      </c>
      <c r="P1862" s="25">
        <f>MAX(0,N1862*(1+inputs!$B$33)-MAX(0,inputs!$B$31*(O1862-inputs!$B$30)))</f>
        <v>43638.919018624969</v>
      </c>
      <c r="Q1862" s="26">
        <f t="shared" si="380"/>
        <v>75333.333333333343</v>
      </c>
      <c r="R1862" s="25">
        <f>MAX(0,P1862*(1+inputs!$B$33)-MAX(0,inputs!$B$31*(Q1862-inputs!$B$30)))</f>
        <v>39330.062803904337</v>
      </c>
      <c r="S1862" s="26">
        <f t="shared" si="381"/>
        <v>93777.777777777781</v>
      </c>
      <c r="T1862" s="25">
        <f>MAX(0,R1862*(1+inputs!$B$33)-MAX(0,inputs!$B$31*(S1862-inputs!$B$30)))</f>
        <v>33296.573745962894</v>
      </c>
      <c r="U1862" s="26">
        <f t="shared" si="382"/>
        <v>112222.22222222222</v>
      </c>
      <c r="V1862" s="25">
        <f>MAX(0,T1862*(1+inputs!$B$33)-MAX(0,inputs!$B$31*(U1862-inputs!$B$30)))</f>
        <v>25512.582352152338</v>
      </c>
      <c r="W1862" s="26">
        <f t="shared" si="383"/>
        <v>130666.66666666667</v>
      </c>
      <c r="X1862" s="25">
        <f>MAX(0,V1862*(1+inputs!$B$33)-MAX(0,inputs!$B$31*(W1862-inputs!$B$30)))</f>
        <v>15951.831087434619</v>
      </c>
      <c r="Y1862" s="26">
        <f t="shared" si="384"/>
        <v>149111.11111111112</v>
      </c>
      <c r="Z1862" s="25">
        <f>MAX(0,X1862*(1+inputs!$B$33)-MAX(0,inputs!$B$31*(Y1862-inputs!$B$30)))</f>
        <v>4587.6685537461362</v>
      </c>
      <c r="AA1862" s="25">
        <f>MAX(0,Y1862*(1+inputs!$B$33)-MAX(0,inputs!$B$31*(Z1862-inputs!$B$30)))</f>
        <v>151347.77777777778</v>
      </c>
      <c r="AB1862" s="26">
        <f t="shared" si="385"/>
        <v>186000</v>
      </c>
      <c r="AC1862" s="25">
        <f>MAX(0,AA1862*(1+inputs!$B$33)-MAX(0,inputs!$B$31*(AB1862-inputs!$B$30)))</f>
        <v>138694.55444444442</v>
      </c>
      <c r="AD1862" s="26">
        <f>IF(inputs!$B$27="YES",MAX(0,inputs!$B$31*(AB1862-inputs!$B$30)),0)</f>
        <v>0</v>
      </c>
      <c r="AE1862" s="3">
        <f t="shared" si="386"/>
        <v>80249.05</v>
      </c>
      <c r="AF1862" s="1">
        <f t="shared" si="389"/>
        <v>0.47</v>
      </c>
      <c r="AG1862" s="8">
        <f t="shared" si="387"/>
        <v>105750.95</v>
      </c>
    </row>
    <row r="1863" spans="1:33" x14ac:dyDescent="0.2">
      <c r="A1863" s="11">
        <f t="shared" si="388"/>
        <v>186100</v>
      </c>
      <c r="B1863" s="15">
        <f>inputs!$C$3-MAX(0,MIN((calculations!A1863-inputs!$B$8)*0.5,inputs!$C$3))+IF(AND(inputs!$B$23="YES",A1863&lt;=inputs!$B$25),inputs!$B$24,0)</f>
        <v>0</v>
      </c>
      <c r="C1863" s="15">
        <f>MAX(0,MIN(A1863-B1863,inputs!$C$4)*inputs!$B$3)</f>
        <v>7540.2000000000007</v>
      </c>
      <c r="D1863" s="16">
        <f>MAX(0,(MIN(A1863,inputs!$C$5)-(inputs!$C$4+B1863))*inputs!$B$4)</f>
        <v>34975.599999999999</v>
      </c>
      <c r="E1863" s="16">
        <f>MAX(0, (calculations!A1863-inputs!$C$5)*inputs!$B$5)</f>
        <v>27432</v>
      </c>
      <c r="F1863" s="19">
        <f>MAX(0,inputs!$B$13*(MIN(calculations!A1863,inputs!$C$14)-inputs!$C$13))+MAX(0,inputs!$B$14*(calculations!A1863-inputs!$C$14))</f>
        <v>7711.85</v>
      </c>
      <c r="G1863" s="22">
        <f>MAX(MIN((calculations!A1863-inputs!$B$21)/10000,100%),0) * inputs!$B$18</f>
        <v>2636.4</v>
      </c>
      <c r="H1863" s="22">
        <f>IF(AND(inputs!$B$35="YES", calculations!A1863&gt;=inputs!$B$36,calculations!A1863&lt;inputs!$B$37),inputs!$B$38*MIN(2,inputs!$B$17),0)</f>
        <v>0</v>
      </c>
      <c r="I1863" s="25">
        <f>MIN(inputs!$B$32,A1863)</f>
        <v>20000</v>
      </c>
      <c r="J1863" s="25">
        <f>inputs!$B$29*(1+inputs!$B$33)-MAX(0,inputs!$B$31*(I1863-inputs!$B$30))</f>
        <v>46486.999999999993</v>
      </c>
      <c r="K1863" s="26">
        <f t="shared" si="377"/>
        <v>20000</v>
      </c>
      <c r="L1863" s="25">
        <f>MAX(0,J1863*(1+inputs!$B$33)-MAX(0,inputs!$B$31*(K1863-inputs!$B$30)))</f>
        <v>47184.304999999986</v>
      </c>
      <c r="M1863" s="26">
        <f t="shared" si="378"/>
        <v>38455.555555555555</v>
      </c>
      <c r="N1863" s="25">
        <f>MAX(0,L1863*(1+inputs!$B$33)-MAX(0,inputs!$B$31*(M1863-inputs!$B$30)))</f>
        <v>46247.629574999977</v>
      </c>
      <c r="O1863" s="26">
        <f t="shared" si="379"/>
        <v>56911.111111111109</v>
      </c>
      <c r="P1863" s="25">
        <f>MAX(0,N1863*(1+inputs!$B$33)-MAX(0,inputs!$B$31*(O1863-inputs!$B$30)))</f>
        <v>43635.904018624969</v>
      </c>
      <c r="Q1863" s="26">
        <f t="shared" si="380"/>
        <v>75366.666666666657</v>
      </c>
      <c r="R1863" s="25">
        <f>MAX(0,P1863*(1+inputs!$B$33)-MAX(0,inputs!$B$31*(Q1863-inputs!$B$30)))</f>
        <v>39324.002578904343</v>
      </c>
      <c r="S1863" s="26">
        <f t="shared" si="381"/>
        <v>93822.222222222219</v>
      </c>
      <c r="T1863" s="25">
        <f>MAX(0,R1863*(1+inputs!$B$33)-MAX(0,inputs!$B$31*(S1863-inputs!$B$30)))</f>
        <v>33286.422617587901</v>
      </c>
      <c r="U1863" s="26">
        <f t="shared" si="382"/>
        <v>112277.77777777778</v>
      </c>
      <c r="V1863" s="25">
        <f>MAX(0,T1863*(1+inputs!$B$33)-MAX(0,inputs!$B$31*(U1863-inputs!$B$30)))</f>
        <v>25497.278956851711</v>
      </c>
      <c r="W1863" s="26">
        <f t="shared" si="383"/>
        <v>130733.33333333333</v>
      </c>
      <c r="X1863" s="25">
        <f>MAX(0,V1863*(1+inputs!$B$33)-MAX(0,inputs!$B$31*(W1863-inputs!$B$30)))</f>
        <v>15930.298141204486</v>
      </c>
      <c r="Y1863" s="26">
        <f t="shared" si="384"/>
        <v>149188.88888888888</v>
      </c>
      <c r="Z1863" s="25">
        <f>MAX(0,X1863*(1+inputs!$B$33)-MAX(0,inputs!$B$31*(Y1863-inputs!$B$30)))</f>
        <v>4558.8126133225542</v>
      </c>
      <c r="AA1863" s="25">
        <f>MAX(0,Y1863*(1+inputs!$B$33)-MAX(0,inputs!$B$31*(Z1863-inputs!$B$30)))</f>
        <v>151426.72222222219</v>
      </c>
      <c r="AB1863" s="26">
        <f t="shared" si="385"/>
        <v>186100</v>
      </c>
      <c r="AC1863" s="25">
        <f>MAX(0,AA1863*(1+inputs!$B$33)-MAX(0,inputs!$B$31*(AB1863-inputs!$B$30)))</f>
        <v>138765.68305555551</v>
      </c>
      <c r="AD1863" s="26">
        <f>IF(inputs!$B$27="YES",MAX(0,inputs!$B$31*(AB1863-inputs!$B$30)),0)</f>
        <v>0</v>
      </c>
      <c r="AE1863" s="3">
        <f t="shared" si="386"/>
        <v>80296.05</v>
      </c>
      <c r="AF1863" s="1">
        <f t="shared" si="389"/>
        <v>0.47</v>
      </c>
      <c r="AG1863" s="8">
        <f t="shared" si="387"/>
        <v>105803.95</v>
      </c>
    </row>
    <row r="1864" spans="1:33" x14ac:dyDescent="0.2">
      <c r="A1864" s="11">
        <f t="shared" si="388"/>
        <v>186200</v>
      </c>
      <c r="B1864" s="15">
        <f>inputs!$C$3-MAX(0,MIN((calculations!A1864-inputs!$B$8)*0.5,inputs!$C$3))+IF(AND(inputs!$B$23="YES",A1864&lt;=inputs!$B$25),inputs!$B$24,0)</f>
        <v>0</v>
      </c>
      <c r="C1864" s="15">
        <f>MAX(0,MIN(A1864-B1864,inputs!$C$4)*inputs!$B$3)</f>
        <v>7540.2000000000007</v>
      </c>
      <c r="D1864" s="16">
        <f>MAX(0,(MIN(A1864,inputs!$C$5)-(inputs!$C$4+B1864))*inputs!$B$4)</f>
        <v>34975.599999999999</v>
      </c>
      <c r="E1864" s="16">
        <f>MAX(0, (calculations!A1864-inputs!$C$5)*inputs!$B$5)</f>
        <v>27477</v>
      </c>
      <c r="F1864" s="19">
        <f>MAX(0,inputs!$B$13*(MIN(calculations!A1864,inputs!$C$14)-inputs!$C$13))+MAX(0,inputs!$B$14*(calculations!A1864-inputs!$C$14))</f>
        <v>7713.85</v>
      </c>
      <c r="G1864" s="22">
        <f>MAX(MIN((calculations!A1864-inputs!$B$21)/10000,100%),0) * inputs!$B$18</f>
        <v>2636.4</v>
      </c>
      <c r="H1864" s="22">
        <f>IF(AND(inputs!$B$35="YES", calculations!A1864&gt;=inputs!$B$36,calculations!A1864&lt;inputs!$B$37),inputs!$B$38*MIN(2,inputs!$B$17),0)</f>
        <v>0</v>
      </c>
      <c r="I1864" s="25">
        <f>MIN(inputs!$B$32,A1864)</f>
        <v>20000</v>
      </c>
      <c r="J1864" s="25">
        <f>inputs!$B$29*(1+inputs!$B$33)-MAX(0,inputs!$B$31*(I1864-inputs!$B$30))</f>
        <v>46486.999999999993</v>
      </c>
      <c r="K1864" s="26">
        <f t="shared" si="377"/>
        <v>20000</v>
      </c>
      <c r="L1864" s="25">
        <f>MAX(0,J1864*(1+inputs!$B$33)-MAX(0,inputs!$B$31*(K1864-inputs!$B$30)))</f>
        <v>47184.304999999986</v>
      </c>
      <c r="M1864" s="26">
        <f t="shared" si="378"/>
        <v>38466.666666666672</v>
      </c>
      <c r="N1864" s="25">
        <f>MAX(0,L1864*(1+inputs!$B$33)-MAX(0,inputs!$B$31*(M1864-inputs!$B$30)))</f>
        <v>46246.629574999977</v>
      </c>
      <c r="O1864" s="26">
        <f t="shared" si="379"/>
        <v>56933.333333333336</v>
      </c>
      <c r="P1864" s="25">
        <f>MAX(0,N1864*(1+inputs!$B$33)-MAX(0,inputs!$B$31*(O1864-inputs!$B$30)))</f>
        <v>43632.88901862497</v>
      </c>
      <c r="Q1864" s="26">
        <f t="shared" si="380"/>
        <v>75400</v>
      </c>
      <c r="R1864" s="25">
        <f>MAX(0,P1864*(1+inputs!$B$33)-MAX(0,inputs!$B$31*(Q1864-inputs!$B$30)))</f>
        <v>39317.942353904335</v>
      </c>
      <c r="S1864" s="26">
        <f t="shared" si="381"/>
        <v>93866.666666666672</v>
      </c>
      <c r="T1864" s="25">
        <f>MAX(0,R1864*(1+inputs!$B$33)-MAX(0,inputs!$B$31*(S1864-inputs!$B$30)))</f>
        <v>33276.271489212893</v>
      </c>
      <c r="U1864" s="26">
        <f t="shared" si="382"/>
        <v>112333.33333333333</v>
      </c>
      <c r="V1864" s="25">
        <f>MAX(0,T1864*(1+inputs!$B$33)-MAX(0,inputs!$B$31*(U1864-inputs!$B$30)))</f>
        <v>25481.975561551084</v>
      </c>
      <c r="W1864" s="26">
        <f t="shared" si="383"/>
        <v>130800</v>
      </c>
      <c r="X1864" s="25">
        <f>MAX(0,V1864*(1+inputs!$B$33)-MAX(0,inputs!$B$31*(W1864-inputs!$B$30)))</f>
        <v>15908.765194974347</v>
      </c>
      <c r="Y1864" s="26">
        <f t="shared" si="384"/>
        <v>149266.66666666669</v>
      </c>
      <c r="Z1864" s="25">
        <f>MAX(0,X1864*(1+inputs!$B$33)-MAX(0,inputs!$B$31*(Y1864-inputs!$B$30)))</f>
        <v>4529.9566728989594</v>
      </c>
      <c r="AA1864" s="25">
        <f>MAX(0,Y1864*(1+inputs!$B$33)-MAX(0,inputs!$B$31*(Z1864-inputs!$B$30)))</f>
        <v>151505.66666666669</v>
      </c>
      <c r="AB1864" s="26">
        <f t="shared" si="385"/>
        <v>186200</v>
      </c>
      <c r="AC1864" s="25">
        <f>MAX(0,AA1864*(1+inputs!$B$33)-MAX(0,inputs!$B$31*(AB1864-inputs!$B$30)))</f>
        <v>138836.81166666668</v>
      </c>
      <c r="AD1864" s="26">
        <f>IF(inputs!$B$27="YES",MAX(0,inputs!$B$31*(AB1864-inputs!$B$30)),0)</f>
        <v>0</v>
      </c>
      <c r="AE1864" s="3">
        <f t="shared" si="386"/>
        <v>80343.05</v>
      </c>
      <c r="AF1864" s="1">
        <f t="shared" si="389"/>
        <v>0.47</v>
      </c>
      <c r="AG1864" s="8">
        <f t="shared" si="387"/>
        <v>105856.95</v>
      </c>
    </row>
    <row r="1865" spans="1:33" x14ac:dyDescent="0.2">
      <c r="A1865" s="11">
        <f t="shared" si="388"/>
        <v>186300</v>
      </c>
      <c r="B1865" s="15">
        <f>inputs!$C$3-MAX(0,MIN((calculations!A1865-inputs!$B$8)*0.5,inputs!$C$3))+IF(AND(inputs!$B$23="YES",A1865&lt;=inputs!$B$25),inputs!$B$24,0)</f>
        <v>0</v>
      </c>
      <c r="C1865" s="15">
        <f>MAX(0,MIN(A1865-B1865,inputs!$C$4)*inputs!$B$3)</f>
        <v>7540.2000000000007</v>
      </c>
      <c r="D1865" s="16">
        <f>MAX(0,(MIN(A1865,inputs!$C$5)-(inputs!$C$4+B1865))*inputs!$B$4)</f>
        <v>34975.599999999999</v>
      </c>
      <c r="E1865" s="16">
        <f>MAX(0, (calculations!A1865-inputs!$C$5)*inputs!$B$5)</f>
        <v>27522</v>
      </c>
      <c r="F1865" s="19">
        <f>MAX(0,inputs!$B$13*(MIN(calculations!A1865,inputs!$C$14)-inputs!$C$13))+MAX(0,inputs!$B$14*(calculations!A1865-inputs!$C$14))</f>
        <v>7715.85</v>
      </c>
      <c r="G1865" s="22">
        <f>MAX(MIN((calculations!A1865-inputs!$B$21)/10000,100%),0) * inputs!$B$18</f>
        <v>2636.4</v>
      </c>
      <c r="H1865" s="22">
        <f>IF(AND(inputs!$B$35="YES", calculations!A1865&gt;=inputs!$B$36,calculations!A1865&lt;inputs!$B$37),inputs!$B$38*MIN(2,inputs!$B$17),0)</f>
        <v>0</v>
      </c>
      <c r="I1865" s="25">
        <f>MIN(inputs!$B$32,A1865)</f>
        <v>20000</v>
      </c>
      <c r="J1865" s="25">
        <f>inputs!$B$29*(1+inputs!$B$33)-MAX(0,inputs!$B$31*(I1865-inputs!$B$30))</f>
        <v>46486.999999999993</v>
      </c>
      <c r="K1865" s="26">
        <f t="shared" si="377"/>
        <v>20000</v>
      </c>
      <c r="L1865" s="25">
        <f>MAX(0,J1865*(1+inputs!$B$33)-MAX(0,inputs!$B$31*(K1865-inputs!$B$30)))</f>
        <v>47184.304999999986</v>
      </c>
      <c r="M1865" s="26">
        <f t="shared" si="378"/>
        <v>38477.777777777781</v>
      </c>
      <c r="N1865" s="25">
        <f>MAX(0,L1865*(1+inputs!$B$33)-MAX(0,inputs!$B$31*(M1865-inputs!$B$30)))</f>
        <v>46245.629574999977</v>
      </c>
      <c r="O1865" s="26">
        <f t="shared" si="379"/>
        <v>56955.555555555555</v>
      </c>
      <c r="P1865" s="25">
        <f>MAX(0,N1865*(1+inputs!$B$33)-MAX(0,inputs!$B$31*(O1865-inputs!$B$30)))</f>
        <v>43629.874018624971</v>
      </c>
      <c r="Q1865" s="26">
        <f t="shared" si="380"/>
        <v>75433.333333333343</v>
      </c>
      <c r="R1865" s="25">
        <f>MAX(0,P1865*(1+inputs!$B$33)-MAX(0,inputs!$B$31*(Q1865-inputs!$B$30)))</f>
        <v>39311.882128904341</v>
      </c>
      <c r="S1865" s="26">
        <f t="shared" si="381"/>
        <v>93911.111111111109</v>
      </c>
      <c r="T1865" s="25">
        <f>MAX(0,R1865*(1+inputs!$B$33)-MAX(0,inputs!$B$31*(S1865-inputs!$B$30)))</f>
        <v>33266.1203608379</v>
      </c>
      <c r="U1865" s="26">
        <f t="shared" si="382"/>
        <v>112388.88888888889</v>
      </c>
      <c r="V1865" s="25">
        <f>MAX(0,T1865*(1+inputs!$B$33)-MAX(0,inputs!$B$31*(U1865-inputs!$B$30)))</f>
        <v>25466.672166250464</v>
      </c>
      <c r="W1865" s="26">
        <f t="shared" si="383"/>
        <v>130866.66666666667</v>
      </c>
      <c r="X1865" s="25">
        <f>MAX(0,V1865*(1+inputs!$B$33)-MAX(0,inputs!$B$31*(W1865-inputs!$B$30)))</f>
        <v>15887.23224874422</v>
      </c>
      <c r="Y1865" s="26">
        <f t="shared" si="384"/>
        <v>149344.44444444444</v>
      </c>
      <c r="Z1865" s="25">
        <f>MAX(0,X1865*(1+inputs!$B$33)-MAX(0,inputs!$B$31*(Y1865-inputs!$B$30)))</f>
        <v>4501.1007324753828</v>
      </c>
      <c r="AA1865" s="25">
        <f>MAX(0,Y1865*(1+inputs!$B$33)-MAX(0,inputs!$B$31*(Z1865-inputs!$B$30)))</f>
        <v>151584.61111111109</v>
      </c>
      <c r="AB1865" s="26">
        <f t="shared" si="385"/>
        <v>186300</v>
      </c>
      <c r="AC1865" s="25">
        <f>MAX(0,AA1865*(1+inputs!$B$33)-MAX(0,inputs!$B$31*(AB1865-inputs!$B$30)))</f>
        <v>138907.94027777776</v>
      </c>
      <c r="AD1865" s="26">
        <f>IF(inputs!$B$27="YES",MAX(0,inputs!$B$31*(AB1865-inputs!$B$30)),0)</f>
        <v>0</v>
      </c>
      <c r="AE1865" s="3">
        <f t="shared" si="386"/>
        <v>80390.05</v>
      </c>
      <c r="AF1865" s="1">
        <f t="shared" si="389"/>
        <v>0.47</v>
      </c>
      <c r="AG1865" s="8">
        <f t="shared" si="387"/>
        <v>105909.95</v>
      </c>
    </row>
    <row r="1866" spans="1:33" x14ac:dyDescent="0.2">
      <c r="A1866" s="11">
        <f t="shared" si="388"/>
        <v>186400</v>
      </c>
      <c r="B1866" s="15">
        <f>inputs!$C$3-MAX(0,MIN((calculations!A1866-inputs!$B$8)*0.5,inputs!$C$3))+IF(AND(inputs!$B$23="YES",A1866&lt;=inputs!$B$25),inputs!$B$24,0)</f>
        <v>0</v>
      </c>
      <c r="C1866" s="15">
        <f>MAX(0,MIN(A1866-B1866,inputs!$C$4)*inputs!$B$3)</f>
        <v>7540.2000000000007</v>
      </c>
      <c r="D1866" s="16">
        <f>MAX(0,(MIN(A1866,inputs!$C$5)-(inputs!$C$4+B1866))*inputs!$B$4)</f>
        <v>34975.599999999999</v>
      </c>
      <c r="E1866" s="16">
        <f>MAX(0, (calculations!A1866-inputs!$C$5)*inputs!$B$5)</f>
        <v>27567</v>
      </c>
      <c r="F1866" s="19">
        <f>MAX(0,inputs!$B$13*(MIN(calculations!A1866,inputs!$C$14)-inputs!$C$13))+MAX(0,inputs!$B$14*(calculations!A1866-inputs!$C$14))</f>
        <v>7717.85</v>
      </c>
      <c r="G1866" s="22">
        <f>MAX(MIN((calculations!A1866-inputs!$B$21)/10000,100%),0) * inputs!$B$18</f>
        <v>2636.4</v>
      </c>
      <c r="H1866" s="22">
        <f>IF(AND(inputs!$B$35="YES", calculations!A1866&gt;=inputs!$B$36,calculations!A1866&lt;inputs!$B$37),inputs!$B$38*MIN(2,inputs!$B$17),0)</f>
        <v>0</v>
      </c>
      <c r="I1866" s="25">
        <f>MIN(inputs!$B$32,A1866)</f>
        <v>20000</v>
      </c>
      <c r="J1866" s="25">
        <f>inputs!$B$29*(1+inputs!$B$33)-MAX(0,inputs!$B$31*(I1866-inputs!$B$30))</f>
        <v>46486.999999999993</v>
      </c>
      <c r="K1866" s="26">
        <f t="shared" si="377"/>
        <v>20000</v>
      </c>
      <c r="L1866" s="25">
        <f>MAX(0,J1866*(1+inputs!$B$33)-MAX(0,inputs!$B$31*(K1866-inputs!$B$30)))</f>
        <v>47184.304999999986</v>
      </c>
      <c r="M1866" s="26">
        <f t="shared" si="378"/>
        <v>38488.888888888891</v>
      </c>
      <c r="N1866" s="25">
        <f>MAX(0,L1866*(1+inputs!$B$33)-MAX(0,inputs!$B$31*(M1866-inputs!$B$30)))</f>
        <v>46244.629574999977</v>
      </c>
      <c r="O1866" s="26">
        <f t="shared" si="379"/>
        <v>56977.777777777781</v>
      </c>
      <c r="P1866" s="25">
        <f>MAX(0,N1866*(1+inputs!$B$33)-MAX(0,inputs!$B$31*(O1866-inputs!$B$30)))</f>
        <v>43626.859018624971</v>
      </c>
      <c r="Q1866" s="26">
        <f t="shared" si="380"/>
        <v>75466.666666666657</v>
      </c>
      <c r="R1866" s="25">
        <f>MAX(0,P1866*(1+inputs!$B$33)-MAX(0,inputs!$B$31*(Q1866-inputs!$B$30)))</f>
        <v>39305.821903904347</v>
      </c>
      <c r="S1866" s="26">
        <f t="shared" si="381"/>
        <v>93955.555555555562</v>
      </c>
      <c r="T1866" s="25">
        <f>MAX(0,R1866*(1+inputs!$B$33)-MAX(0,inputs!$B$31*(S1866-inputs!$B$30)))</f>
        <v>33255.969232462907</v>
      </c>
      <c r="U1866" s="26">
        <f t="shared" si="382"/>
        <v>112444.44444444444</v>
      </c>
      <c r="V1866" s="25">
        <f>MAX(0,T1866*(1+inputs!$B$33)-MAX(0,inputs!$B$31*(U1866-inputs!$B$30)))</f>
        <v>25451.368770949852</v>
      </c>
      <c r="W1866" s="26">
        <f t="shared" si="383"/>
        <v>130933.33333333333</v>
      </c>
      <c r="X1866" s="25">
        <f>MAX(0,V1866*(1+inputs!$B$33)-MAX(0,inputs!$B$31*(W1866-inputs!$B$30)))</f>
        <v>15865.699302514098</v>
      </c>
      <c r="Y1866" s="26">
        <f t="shared" si="384"/>
        <v>149422.22222222222</v>
      </c>
      <c r="Z1866" s="25">
        <f>MAX(0,X1866*(1+inputs!$B$33)-MAX(0,inputs!$B$31*(Y1866-inputs!$B$30)))</f>
        <v>4472.2447920518098</v>
      </c>
      <c r="AA1866" s="25">
        <f>MAX(0,Y1866*(1+inputs!$B$33)-MAX(0,inputs!$B$31*(Z1866-inputs!$B$30)))</f>
        <v>151663.55555555553</v>
      </c>
      <c r="AB1866" s="26">
        <f t="shared" si="385"/>
        <v>186400</v>
      </c>
      <c r="AC1866" s="25">
        <f>MAX(0,AA1866*(1+inputs!$B$33)-MAX(0,inputs!$B$31*(AB1866-inputs!$B$30)))</f>
        <v>138979.06888888884</v>
      </c>
      <c r="AD1866" s="26">
        <f>IF(inputs!$B$27="YES",MAX(0,inputs!$B$31*(AB1866-inputs!$B$30)),0)</f>
        <v>0</v>
      </c>
      <c r="AE1866" s="3">
        <f t="shared" si="386"/>
        <v>80437.05</v>
      </c>
      <c r="AF1866" s="1">
        <f t="shared" si="389"/>
        <v>0.47</v>
      </c>
      <c r="AG1866" s="8">
        <f t="shared" si="387"/>
        <v>105962.95</v>
      </c>
    </row>
    <row r="1867" spans="1:33" x14ac:dyDescent="0.2">
      <c r="A1867" s="11">
        <f t="shared" si="388"/>
        <v>186500</v>
      </c>
      <c r="B1867" s="15">
        <f>inputs!$C$3-MAX(0,MIN((calculations!A1867-inputs!$B$8)*0.5,inputs!$C$3))+IF(AND(inputs!$B$23="YES",A1867&lt;=inputs!$B$25),inputs!$B$24,0)</f>
        <v>0</v>
      </c>
      <c r="C1867" s="15">
        <f>MAX(0,MIN(A1867-B1867,inputs!$C$4)*inputs!$B$3)</f>
        <v>7540.2000000000007</v>
      </c>
      <c r="D1867" s="16">
        <f>MAX(0,(MIN(A1867,inputs!$C$5)-(inputs!$C$4+B1867))*inputs!$B$4)</f>
        <v>34975.599999999999</v>
      </c>
      <c r="E1867" s="16">
        <f>MAX(0, (calculations!A1867-inputs!$C$5)*inputs!$B$5)</f>
        <v>27612</v>
      </c>
      <c r="F1867" s="19">
        <f>MAX(0,inputs!$B$13*(MIN(calculations!A1867,inputs!$C$14)-inputs!$C$13))+MAX(0,inputs!$B$14*(calculations!A1867-inputs!$C$14))</f>
        <v>7719.85</v>
      </c>
      <c r="G1867" s="22">
        <f>MAX(MIN((calculations!A1867-inputs!$B$21)/10000,100%),0) * inputs!$B$18</f>
        <v>2636.4</v>
      </c>
      <c r="H1867" s="22">
        <f>IF(AND(inputs!$B$35="YES", calculations!A1867&gt;=inputs!$B$36,calculations!A1867&lt;inputs!$B$37),inputs!$B$38*MIN(2,inputs!$B$17),0)</f>
        <v>0</v>
      </c>
      <c r="I1867" s="25">
        <f>MIN(inputs!$B$32,A1867)</f>
        <v>20000</v>
      </c>
      <c r="J1867" s="25">
        <f>inputs!$B$29*(1+inputs!$B$33)-MAX(0,inputs!$B$31*(I1867-inputs!$B$30))</f>
        <v>46486.999999999993</v>
      </c>
      <c r="K1867" s="26">
        <f t="shared" si="377"/>
        <v>20000</v>
      </c>
      <c r="L1867" s="25">
        <f>MAX(0,J1867*(1+inputs!$B$33)-MAX(0,inputs!$B$31*(K1867-inputs!$B$30)))</f>
        <v>47184.304999999986</v>
      </c>
      <c r="M1867" s="26">
        <f t="shared" si="378"/>
        <v>38500</v>
      </c>
      <c r="N1867" s="25">
        <f>MAX(0,L1867*(1+inputs!$B$33)-MAX(0,inputs!$B$31*(M1867-inputs!$B$30)))</f>
        <v>46243.629574999977</v>
      </c>
      <c r="O1867" s="26">
        <f t="shared" si="379"/>
        <v>57000</v>
      </c>
      <c r="P1867" s="25">
        <f>MAX(0,N1867*(1+inputs!$B$33)-MAX(0,inputs!$B$31*(O1867-inputs!$B$30)))</f>
        <v>43623.844018624972</v>
      </c>
      <c r="Q1867" s="26">
        <f t="shared" si="380"/>
        <v>75500</v>
      </c>
      <c r="R1867" s="25">
        <f>MAX(0,P1867*(1+inputs!$B$33)-MAX(0,inputs!$B$31*(Q1867-inputs!$B$30)))</f>
        <v>39299.761678904339</v>
      </c>
      <c r="S1867" s="26">
        <f t="shared" si="381"/>
        <v>94000</v>
      </c>
      <c r="T1867" s="25">
        <f>MAX(0,R1867*(1+inputs!$B$33)-MAX(0,inputs!$B$31*(S1867-inputs!$B$30)))</f>
        <v>33245.818104087899</v>
      </c>
      <c r="U1867" s="26">
        <f t="shared" si="382"/>
        <v>112500</v>
      </c>
      <c r="V1867" s="25">
        <f>MAX(0,T1867*(1+inputs!$B$33)-MAX(0,inputs!$B$31*(U1867-inputs!$B$30)))</f>
        <v>25436.06537564921</v>
      </c>
      <c r="W1867" s="26">
        <f t="shared" si="383"/>
        <v>131000</v>
      </c>
      <c r="X1867" s="25">
        <f>MAX(0,V1867*(1+inputs!$B$33)-MAX(0,inputs!$B$31*(W1867-inputs!$B$30)))</f>
        <v>15844.166356283944</v>
      </c>
      <c r="Y1867" s="26">
        <f t="shared" si="384"/>
        <v>149500</v>
      </c>
      <c r="Z1867" s="25">
        <f>MAX(0,X1867*(1+inputs!$B$33)-MAX(0,inputs!$B$31*(Y1867-inputs!$B$30)))</f>
        <v>4443.3888516282022</v>
      </c>
      <c r="AA1867" s="25">
        <f>MAX(0,Y1867*(1+inputs!$B$33)-MAX(0,inputs!$B$31*(Z1867-inputs!$B$30)))</f>
        <v>151742.49999999997</v>
      </c>
      <c r="AB1867" s="26">
        <f t="shared" si="385"/>
        <v>186500</v>
      </c>
      <c r="AC1867" s="25">
        <f>MAX(0,AA1867*(1+inputs!$B$33)-MAX(0,inputs!$B$31*(AB1867-inputs!$B$30)))</f>
        <v>139050.19749999995</v>
      </c>
      <c r="AD1867" s="26">
        <f>IF(inputs!$B$27="YES",MAX(0,inputs!$B$31*(AB1867-inputs!$B$30)),0)</f>
        <v>0</v>
      </c>
      <c r="AE1867" s="3">
        <f t="shared" si="386"/>
        <v>80484.05</v>
      </c>
      <c r="AF1867" s="1">
        <f t="shared" si="389"/>
        <v>0.47</v>
      </c>
      <c r="AG1867" s="8">
        <f t="shared" si="387"/>
        <v>106015.95</v>
      </c>
    </row>
    <row r="1868" spans="1:33" x14ac:dyDescent="0.2">
      <c r="A1868" s="11">
        <f t="shared" si="388"/>
        <v>186600</v>
      </c>
      <c r="B1868" s="15">
        <f>inputs!$C$3-MAX(0,MIN((calculations!A1868-inputs!$B$8)*0.5,inputs!$C$3))+IF(AND(inputs!$B$23="YES",A1868&lt;=inputs!$B$25),inputs!$B$24,0)</f>
        <v>0</v>
      </c>
      <c r="C1868" s="15">
        <f>MAX(0,MIN(A1868-B1868,inputs!$C$4)*inputs!$B$3)</f>
        <v>7540.2000000000007</v>
      </c>
      <c r="D1868" s="16">
        <f>MAX(0,(MIN(A1868,inputs!$C$5)-(inputs!$C$4+B1868))*inputs!$B$4)</f>
        <v>34975.599999999999</v>
      </c>
      <c r="E1868" s="16">
        <f>MAX(0, (calculations!A1868-inputs!$C$5)*inputs!$B$5)</f>
        <v>27657</v>
      </c>
      <c r="F1868" s="19">
        <f>MAX(0,inputs!$B$13*(MIN(calculations!A1868,inputs!$C$14)-inputs!$C$13))+MAX(0,inputs!$B$14*(calculations!A1868-inputs!$C$14))</f>
        <v>7721.85</v>
      </c>
      <c r="G1868" s="22">
        <f>MAX(MIN((calculations!A1868-inputs!$B$21)/10000,100%),0) * inputs!$B$18</f>
        <v>2636.4</v>
      </c>
      <c r="H1868" s="22">
        <f>IF(AND(inputs!$B$35="YES", calculations!A1868&gt;=inputs!$B$36,calculations!A1868&lt;inputs!$B$37),inputs!$B$38*MIN(2,inputs!$B$17),0)</f>
        <v>0</v>
      </c>
      <c r="I1868" s="25">
        <f>MIN(inputs!$B$32,A1868)</f>
        <v>20000</v>
      </c>
      <c r="J1868" s="25">
        <f>inputs!$B$29*(1+inputs!$B$33)-MAX(0,inputs!$B$31*(I1868-inputs!$B$30))</f>
        <v>46486.999999999993</v>
      </c>
      <c r="K1868" s="26">
        <f t="shared" si="377"/>
        <v>20000</v>
      </c>
      <c r="L1868" s="25">
        <f>MAX(0,J1868*(1+inputs!$B$33)-MAX(0,inputs!$B$31*(K1868-inputs!$B$30)))</f>
        <v>47184.304999999986</v>
      </c>
      <c r="M1868" s="26">
        <f t="shared" si="378"/>
        <v>38511.111111111109</v>
      </c>
      <c r="N1868" s="25">
        <f>MAX(0,L1868*(1+inputs!$B$33)-MAX(0,inputs!$B$31*(M1868-inputs!$B$30)))</f>
        <v>46242.629574999977</v>
      </c>
      <c r="O1868" s="26">
        <f t="shared" si="379"/>
        <v>57022.222222222219</v>
      </c>
      <c r="P1868" s="25">
        <f>MAX(0,N1868*(1+inputs!$B$33)-MAX(0,inputs!$B$31*(O1868-inputs!$B$30)))</f>
        <v>43620.829018624972</v>
      </c>
      <c r="Q1868" s="26">
        <f t="shared" si="380"/>
        <v>75533.333333333343</v>
      </c>
      <c r="R1868" s="25">
        <f>MAX(0,P1868*(1+inputs!$B$33)-MAX(0,inputs!$B$31*(Q1868-inputs!$B$30)))</f>
        <v>39293.701453904338</v>
      </c>
      <c r="S1868" s="26">
        <f t="shared" si="381"/>
        <v>94044.444444444438</v>
      </c>
      <c r="T1868" s="25">
        <f>MAX(0,R1868*(1+inputs!$B$33)-MAX(0,inputs!$B$31*(S1868-inputs!$B$30)))</f>
        <v>33235.666975712898</v>
      </c>
      <c r="U1868" s="26">
        <f t="shared" si="382"/>
        <v>112555.55555555556</v>
      </c>
      <c r="V1868" s="25">
        <f>MAX(0,T1868*(1+inputs!$B$33)-MAX(0,inputs!$B$31*(U1868-inputs!$B$30)))</f>
        <v>25420.761980348587</v>
      </c>
      <c r="W1868" s="26">
        <f t="shared" si="383"/>
        <v>131066.66666666667</v>
      </c>
      <c r="X1868" s="25">
        <f>MAX(0,V1868*(1+inputs!$B$33)-MAX(0,inputs!$B$31*(W1868-inputs!$B$30)))</f>
        <v>15822.633410053813</v>
      </c>
      <c r="Y1868" s="26">
        <f t="shared" si="384"/>
        <v>149577.77777777778</v>
      </c>
      <c r="Z1868" s="25">
        <f>MAX(0,X1868*(1+inputs!$B$33)-MAX(0,inputs!$B$31*(Y1868-inputs!$B$30)))</f>
        <v>4414.5329112046184</v>
      </c>
      <c r="AA1868" s="25">
        <f>MAX(0,Y1868*(1+inputs!$B$33)-MAX(0,inputs!$B$31*(Z1868-inputs!$B$30)))</f>
        <v>151821.44444444444</v>
      </c>
      <c r="AB1868" s="26">
        <f t="shared" si="385"/>
        <v>186600</v>
      </c>
      <c r="AC1868" s="25">
        <f>MAX(0,AA1868*(1+inputs!$B$33)-MAX(0,inputs!$B$31*(AB1868-inputs!$B$30)))</f>
        <v>139121.32611111109</v>
      </c>
      <c r="AD1868" s="26">
        <f>IF(inputs!$B$27="YES",MAX(0,inputs!$B$31*(AB1868-inputs!$B$30)),0)</f>
        <v>0</v>
      </c>
      <c r="AE1868" s="3">
        <f t="shared" si="386"/>
        <v>80531.05</v>
      </c>
      <c r="AF1868" s="1">
        <f t="shared" si="389"/>
        <v>0.47</v>
      </c>
      <c r="AG1868" s="8">
        <f t="shared" si="387"/>
        <v>106068.95</v>
      </c>
    </row>
    <row r="1869" spans="1:33" x14ac:dyDescent="0.2">
      <c r="A1869" s="11">
        <f t="shared" si="388"/>
        <v>186700</v>
      </c>
      <c r="B1869" s="15">
        <f>inputs!$C$3-MAX(0,MIN((calculations!A1869-inputs!$B$8)*0.5,inputs!$C$3))+IF(AND(inputs!$B$23="YES",A1869&lt;=inputs!$B$25),inputs!$B$24,0)</f>
        <v>0</v>
      </c>
      <c r="C1869" s="15">
        <f>MAX(0,MIN(A1869-B1869,inputs!$C$4)*inputs!$B$3)</f>
        <v>7540.2000000000007</v>
      </c>
      <c r="D1869" s="16">
        <f>MAX(0,(MIN(A1869,inputs!$C$5)-(inputs!$C$4+B1869))*inputs!$B$4)</f>
        <v>34975.599999999999</v>
      </c>
      <c r="E1869" s="16">
        <f>MAX(0, (calculations!A1869-inputs!$C$5)*inputs!$B$5)</f>
        <v>27702</v>
      </c>
      <c r="F1869" s="19">
        <f>MAX(0,inputs!$B$13*(MIN(calculations!A1869,inputs!$C$14)-inputs!$C$13))+MAX(0,inputs!$B$14*(calculations!A1869-inputs!$C$14))</f>
        <v>7723.85</v>
      </c>
      <c r="G1869" s="22">
        <f>MAX(MIN((calculations!A1869-inputs!$B$21)/10000,100%),0) * inputs!$B$18</f>
        <v>2636.4</v>
      </c>
      <c r="H1869" s="22">
        <f>IF(AND(inputs!$B$35="YES", calculations!A1869&gt;=inputs!$B$36,calculations!A1869&lt;inputs!$B$37),inputs!$B$38*MIN(2,inputs!$B$17),0)</f>
        <v>0</v>
      </c>
      <c r="I1869" s="25">
        <f>MIN(inputs!$B$32,A1869)</f>
        <v>20000</v>
      </c>
      <c r="J1869" s="25">
        <f>inputs!$B$29*(1+inputs!$B$33)-MAX(0,inputs!$B$31*(I1869-inputs!$B$30))</f>
        <v>46486.999999999993</v>
      </c>
      <c r="K1869" s="26">
        <f t="shared" si="377"/>
        <v>20000</v>
      </c>
      <c r="L1869" s="25">
        <f>MAX(0,J1869*(1+inputs!$B$33)-MAX(0,inputs!$B$31*(K1869-inputs!$B$30)))</f>
        <v>47184.304999999986</v>
      </c>
      <c r="M1869" s="26">
        <f t="shared" si="378"/>
        <v>38522.222222222219</v>
      </c>
      <c r="N1869" s="25">
        <f>MAX(0,L1869*(1+inputs!$B$33)-MAX(0,inputs!$B$31*(M1869-inputs!$B$30)))</f>
        <v>46241.629574999977</v>
      </c>
      <c r="O1869" s="26">
        <f t="shared" si="379"/>
        <v>57044.444444444445</v>
      </c>
      <c r="P1869" s="25">
        <f>MAX(0,N1869*(1+inputs!$B$33)-MAX(0,inputs!$B$31*(O1869-inputs!$B$30)))</f>
        <v>43617.814018624973</v>
      </c>
      <c r="Q1869" s="26">
        <f t="shared" si="380"/>
        <v>75566.666666666657</v>
      </c>
      <c r="R1869" s="25">
        <f>MAX(0,P1869*(1+inputs!$B$33)-MAX(0,inputs!$B$31*(Q1869-inputs!$B$30)))</f>
        <v>39287.641228904351</v>
      </c>
      <c r="S1869" s="26">
        <f t="shared" si="381"/>
        <v>94088.888888888891</v>
      </c>
      <c r="T1869" s="25">
        <f>MAX(0,R1869*(1+inputs!$B$33)-MAX(0,inputs!$B$31*(S1869-inputs!$B$30)))</f>
        <v>33225.515847337912</v>
      </c>
      <c r="U1869" s="26">
        <f t="shared" si="382"/>
        <v>112611.11111111111</v>
      </c>
      <c r="V1869" s="25">
        <f>MAX(0,T1869*(1+inputs!$B$33)-MAX(0,inputs!$B$31*(U1869-inputs!$B$30)))</f>
        <v>25405.458585047982</v>
      </c>
      <c r="W1869" s="26">
        <f t="shared" si="383"/>
        <v>131133.33333333331</v>
      </c>
      <c r="X1869" s="25">
        <f>MAX(0,V1869*(1+inputs!$B$33)-MAX(0,inputs!$B$31*(W1869-inputs!$B$30)))</f>
        <v>15801.100463823699</v>
      </c>
      <c r="Y1869" s="26">
        <f t="shared" si="384"/>
        <v>149655.55555555556</v>
      </c>
      <c r="Z1869" s="25">
        <f>MAX(0,X1869*(1+inputs!$B$33)-MAX(0,inputs!$B$31*(Y1869-inputs!$B$30)))</f>
        <v>4385.6769707810527</v>
      </c>
      <c r="AA1869" s="25">
        <f>MAX(0,Y1869*(1+inputs!$B$33)-MAX(0,inputs!$B$31*(Z1869-inputs!$B$30)))</f>
        <v>151900.38888888888</v>
      </c>
      <c r="AB1869" s="26">
        <f t="shared" si="385"/>
        <v>186700</v>
      </c>
      <c r="AC1869" s="25">
        <f>MAX(0,AA1869*(1+inputs!$B$33)-MAX(0,inputs!$B$31*(AB1869-inputs!$B$30)))</f>
        <v>139192.4547222222</v>
      </c>
      <c r="AD1869" s="26">
        <f>IF(inputs!$B$27="YES",MAX(0,inputs!$B$31*(AB1869-inputs!$B$30)),0)</f>
        <v>0</v>
      </c>
      <c r="AE1869" s="3">
        <f t="shared" si="386"/>
        <v>80578.05</v>
      </c>
      <c r="AF1869" s="1">
        <f t="shared" si="389"/>
        <v>0.47</v>
      </c>
      <c r="AG1869" s="8">
        <f t="shared" si="387"/>
        <v>106121.95</v>
      </c>
    </row>
    <row r="1870" spans="1:33" x14ac:dyDescent="0.2">
      <c r="A1870" s="11">
        <f t="shared" si="388"/>
        <v>186800</v>
      </c>
      <c r="B1870" s="15">
        <f>inputs!$C$3-MAX(0,MIN((calculations!A1870-inputs!$B$8)*0.5,inputs!$C$3))+IF(AND(inputs!$B$23="YES",A1870&lt;=inputs!$B$25),inputs!$B$24,0)</f>
        <v>0</v>
      </c>
      <c r="C1870" s="15">
        <f>MAX(0,MIN(A1870-B1870,inputs!$C$4)*inputs!$B$3)</f>
        <v>7540.2000000000007</v>
      </c>
      <c r="D1870" s="16">
        <f>MAX(0,(MIN(A1870,inputs!$C$5)-(inputs!$C$4+B1870))*inputs!$B$4)</f>
        <v>34975.599999999999</v>
      </c>
      <c r="E1870" s="16">
        <f>MAX(0, (calculations!A1870-inputs!$C$5)*inputs!$B$5)</f>
        <v>27747</v>
      </c>
      <c r="F1870" s="19">
        <f>MAX(0,inputs!$B$13*(MIN(calculations!A1870,inputs!$C$14)-inputs!$C$13))+MAX(0,inputs!$B$14*(calculations!A1870-inputs!$C$14))</f>
        <v>7725.85</v>
      </c>
      <c r="G1870" s="22">
        <f>MAX(MIN((calculations!A1870-inputs!$B$21)/10000,100%),0) * inputs!$B$18</f>
        <v>2636.4</v>
      </c>
      <c r="H1870" s="22">
        <f>IF(AND(inputs!$B$35="YES", calculations!A1870&gt;=inputs!$B$36,calculations!A1870&lt;inputs!$B$37),inputs!$B$38*MIN(2,inputs!$B$17),0)</f>
        <v>0</v>
      </c>
      <c r="I1870" s="25">
        <f>MIN(inputs!$B$32,A1870)</f>
        <v>20000</v>
      </c>
      <c r="J1870" s="25">
        <f>inputs!$B$29*(1+inputs!$B$33)-MAX(0,inputs!$B$31*(I1870-inputs!$B$30))</f>
        <v>46486.999999999993</v>
      </c>
      <c r="K1870" s="26">
        <f t="shared" si="377"/>
        <v>20000</v>
      </c>
      <c r="L1870" s="25">
        <f>MAX(0,J1870*(1+inputs!$B$33)-MAX(0,inputs!$B$31*(K1870-inputs!$B$30)))</f>
        <v>47184.304999999986</v>
      </c>
      <c r="M1870" s="26">
        <f t="shared" si="378"/>
        <v>38533.333333333328</v>
      </c>
      <c r="N1870" s="25">
        <f>MAX(0,L1870*(1+inputs!$B$33)-MAX(0,inputs!$B$31*(M1870-inputs!$B$30)))</f>
        <v>46240.629574999977</v>
      </c>
      <c r="O1870" s="26">
        <f t="shared" si="379"/>
        <v>57066.666666666664</v>
      </c>
      <c r="P1870" s="25">
        <f>MAX(0,N1870*(1+inputs!$B$33)-MAX(0,inputs!$B$31*(O1870-inputs!$B$30)))</f>
        <v>43614.799018624974</v>
      </c>
      <c r="Q1870" s="26">
        <f t="shared" si="380"/>
        <v>75600</v>
      </c>
      <c r="R1870" s="25">
        <f>MAX(0,P1870*(1+inputs!$B$33)-MAX(0,inputs!$B$31*(Q1870-inputs!$B$30)))</f>
        <v>39281.581003904343</v>
      </c>
      <c r="S1870" s="26">
        <f t="shared" si="381"/>
        <v>94133.333333333328</v>
      </c>
      <c r="T1870" s="25">
        <f>MAX(0,R1870*(1+inputs!$B$33)-MAX(0,inputs!$B$31*(S1870-inputs!$B$30)))</f>
        <v>33215.364718962905</v>
      </c>
      <c r="U1870" s="26">
        <f t="shared" si="382"/>
        <v>112666.66666666667</v>
      </c>
      <c r="V1870" s="25">
        <f>MAX(0,T1870*(1+inputs!$B$33)-MAX(0,inputs!$B$31*(U1870-inputs!$B$30)))</f>
        <v>25390.15518974734</v>
      </c>
      <c r="W1870" s="26">
        <f t="shared" si="383"/>
        <v>131200</v>
      </c>
      <c r="X1870" s="25">
        <f>MAX(0,V1870*(1+inputs!$B$33)-MAX(0,inputs!$B$31*(W1870-inputs!$B$30)))</f>
        <v>15779.567517593548</v>
      </c>
      <c r="Y1870" s="26">
        <f t="shared" si="384"/>
        <v>149733.33333333331</v>
      </c>
      <c r="Z1870" s="25">
        <f>MAX(0,X1870*(1+inputs!$B$33)-MAX(0,inputs!$B$31*(Y1870-inputs!$B$30)))</f>
        <v>4356.8210303574506</v>
      </c>
      <c r="AA1870" s="25">
        <f>MAX(0,Y1870*(1+inputs!$B$33)-MAX(0,inputs!$B$31*(Z1870-inputs!$B$30)))</f>
        <v>151979.33333333328</v>
      </c>
      <c r="AB1870" s="26">
        <f t="shared" si="385"/>
        <v>186800</v>
      </c>
      <c r="AC1870" s="25">
        <f>MAX(0,AA1870*(1+inputs!$B$33)-MAX(0,inputs!$B$31*(AB1870-inputs!$B$30)))</f>
        <v>139263.58333333326</v>
      </c>
      <c r="AD1870" s="26">
        <f>IF(inputs!$B$27="YES",MAX(0,inputs!$B$31*(AB1870-inputs!$B$30)),0)</f>
        <v>0</v>
      </c>
      <c r="AE1870" s="3">
        <f t="shared" si="386"/>
        <v>80625.05</v>
      </c>
      <c r="AF1870" s="1">
        <f t="shared" si="389"/>
        <v>0.47</v>
      </c>
      <c r="AG1870" s="8">
        <f t="shared" si="387"/>
        <v>106174.95</v>
      </c>
    </row>
    <row r="1871" spans="1:33" x14ac:dyDescent="0.2">
      <c r="A1871" s="11">
        <f t="shared" si="388"/>
        <v>186900</v>
      </c>
      <c r="B1871" s="15">
        <f>inputs!$C$3-MAX(0,MIN((calculations!A1871-inputs!$B$8)*0.5,inputs!$C$3))+IF(AND(inputs!$B$23="YES",A1871&lt;=inputs!$B$25),inputs!$B$24,0)</f>
        <v>0</v>
      </c>
      <c r="C1871" s="15">
        <f>MAX(0,MIN(A1871-B1871,inputs!$C$4)*inputs!$B$3)</f>
        <v>7540.2000000000007</v>
      </c>
      <c r="D1871" s="16">
        <f>MAX(0,(MIN(A1871,inputs!$C$5)-(inputs!$C$4+B1871))*inputs!$B$4)</f>
        <v>34975.599999999999</v>
      </c>
      <c r="E1871" s="16">
        <f>MAX(0, (calculations!A1871-inputs!$C$5)*inputs!$B$5)</f>
        <v>27792</v>
      </c>
      <c r="F1871" s="19">
        <f>MAX(0,inputs!$B$13*(MIN(calculations!A1871,inputs!$C$14)-inputs!$C$13))+MAX(0,inputs!$B$14*(calculations!A1871-inputs!$C$14))</f>
        <v>7727.85</v>
      </c>
      <c r="G1871" s="22">
        <f>MAX(MIN((calculations!A1871-inputs!$B$21)/10000,100%),0) * inputs!$B$18</f>
        <v>2636.4</v>
      </c>
      <c r="H1871" s="22">
        <f>IF(AND(inputs!$B$35="YES", calculations!A1871&gt;=inputs!$B$36,calculations!A1871&lt;inputs!$B$37),inputs!$B$38*MIN(2,inputs!$B$17),0)</f>
        <v>0</v>
      </c>
      <c r="I1871" s="25">
        <f>MIN(inputs!$B$32,A1871)</f>
        <v>20000</v>
      </c>
      <c r="J1871" s="25">
        <f>inputs!$B$29*(1+inputs!$B$33)-MAX(0,inputs!$B$31*(I1871-inputs!$B$30))</f>
        <v>46486.999999999993</v>
      </c>
      <c r="K1871" s="26">
        <f t="shared" si="377"/>
        <v>20000</v>
      </c>
      <c r="L1871" s="25">
        <f>MAX(0,J1871*(1+inputs!$B$33)-MAX(0,inputs!$B$31*(K1871-inputs!$B$30)))</f>
        <v>47184.304999999986</v>
      </c>
      <c r="M1871" s="26">
        <f t="shared" si="378"/>
        <v>38544.444444444445</v>
      </c>
      <c r="N1871" s="25">
        <f>MAX(0,L1871*(1+inputs!$B$33)-MAX(0,inputs!$B$31*(M1871-inputs!$B$30)))</f>
        <v>46239.629574999977</v>
      </c>
      <c r="O1871" s="26">
        <f t="shared" si="379"/>
        <v>57088.888888888891</v>
      </c>
      <c r="P1871" s="25">
        <f>MAX(0,N1871*(1+inputs!$B$33)-MAX(0,inputs!$B$31*(O1871-inputs!$B$30)))</f>
        <v>43611.784018624967</v>
      </c>
      <c r="Q1871" s="26">
        <f t="shared" si="380"/>
        <v>75633.333333333343</v>
      </c>
      <c r="R1871" s="25">
        <f>MAX(0,P1871*(1+inputs!$B$33)-MAX(0,inputs!$B$31*(Q1871-inputs!$B$30)))</f>
        <v>39275.520778904334</v>
      </c>
      <c r="S1871" s="26">
        <f t="shared" si="381"/>
        <v>94177.777777777781</v>
      </c>
      <c r="T1871" s="25">
        <f>MAX(0,R1871*(1+inputs!$B$33)-MAX(0,inputs!$B$31*(S1871-inputs!$B$30)))</f>
        <v>33205.213590587897</v>
      </c>
      <c r="U1871" s="26">
        <f t="shared" si="382"/>
        <v>112722.22222222222</v>
      </c>
      <c r="V1871" s="25">
        <f>MAX(0,T1871*(1+inputs!$B$33)-MAX(0,inputs!$B$31*(U1871-inputs!$B$30)))</f>
        <v>25374.851794446713</v>
      </c>
      <c r="W1871" s="26">
        <f t="shared" si="383"/>
        <v>131266.66666666669</v>
      </c>
      <c r="X1871" s="25">
        <f>MAX(0,V1871*(1+inputs!$B$33)-MAX(0,inputs!$B$31*(W1871-inputs!$B$30)))</f>
        <v>15758.034571363411</v>
      </c>
      <c r="Y1871" s="26">
        <f t="shared" si="384"/>
        <v>149811.11111111112</v>
      </c>
      <c r="Z1871" s="25">
        <f>MAX(0,X1871*(1+inputs!$B$33)-MAX(0,inputs!$B$31*(Y1871-inputs!$B$30)))</f>
        <v>4327.9650899338594</v>
      </c>
      <c r="AA1871" s="25">
        <f>MAX(0,Y1871*(1+inputs!$B$33)-MAX(0,inputs!$B$31*(Z1871-inputs!$B$30)))</f>
        <v>152058.27777777778</v>
      </c>
      <c r="AB1871" s="26">
        <f t="shared" si="385"/>
        <v>186900</v>
      </c>
      <c r="AC1871" s="25">
        <f>MAX(0,AA1871*(1+inputs!$B$33)-MAX(0,inputs!$B$31*(AB1871-inputs!$B$30)))</f>
        <v>139334.71194444443</v>
      </c>
      <c r="AD1871" s="26">
        <f>IF(inputs!$B$27="YES",MAX(0,inputs!$B$31*(AB1871-inputs!$B$30)),0)</f>
        <v>0</v>
      </c>
      <c r="AE1871" s="3">
        <f t="shared" si="386"/>
        <v>80672.05</v>
      </c>
      <c r="AF1871" s="1">
        <f t="shared" si="389"/>
        <v>0.47</v>
      </c>
      <c r="AG1871" s="8">
        <f t="shared" si="387"/>
        <v>106227.95</v>
      </c>
    </row>
    <row r="1872" spans="1:33" x14ac:dyDescent="0.2">
      <c r="A1872" s="11">
        <f t="shared" si="388"/>
        <v>187000</v>
      </c>
      <c r="B1872" s="15">
        <f>inputs!$C$3-MAX(0,MIN((calculations!A1872-inputs!$B$8)*0.5,inputs!$C$3))+IF(AND(inputs!$B$23="YES",A1872&lt;=inputs!$B$25),inputs!$B$24,0)</f>
        <v>0</v>
      </c>
      <c r="C1872" s="15">
        <f>MAX(0,MIN(A1872-B1872,inputs!$C$4)*inputs!$B$3)</f>
        <v>7540.2000000000007</v>
      </c>
      <c r="D1872" s="16">
        <f>MAX(0,(MIN(A1872,inputs!$C$5)-(inputs!$C$4+B1872))*inputs!$B$4)</f>
        <v>34975.599999999999</v>
      </c>
      <c r="E1872" s="16">
        <f>MAX(0, (calculations!A1872-inputs!$C$5)*inputs!$B$5)</f>
        <v>27837</v>
      </c>
      <c r="F1872" s="19">
        <f>MAX(0,inputs!$B$13*(MIN(calculations!A1872,inputs!$C$14)-inputs!$C$13))+MAX(0,inputs!$B$14*(calculations!A1872-inputs!$C$14))</f>
        <v>7729.85</v>
      </c>
      <c r="G1872" s="22">
        <f>MAX(MIN((calculations!A1872-inputs!$B$21)/10000,100%),0) * inputs!$B$18</f>
        <v>2636.4</v>
      </c>
      <c r="H1872" s="22">
        <f>IF(AND(inputs!$B$35="YES", calculations!A1872&gt;=inputs!$B$36,calculations!A1872&lt;inputs!$B$37),inputs!$B$38*MIN(2,inputs!$B$17),0)</f>
        <v>0</v>
      </c>
      <c r="I1872" s="25">
        <f>MIN(inputs!$B$32,A1872)</f>
        <v>20000</v>
      </c>
      <c r="J1872" s="25">
        <f>inputs!$B$29*(1+inputs!$B$33)-MAX(0,inputs!$B$31*(I1872-inputs!$B$30))</f>
        <v>46486.999999999993</v>
      </c>
      <c r="K1872" s="26">
        <f t="shared" si="377"/>
        <v>20000</v>
      </c>
      <c r="L1872" s="25">
        <f>MAX(0,J1872*(1+inputs!$B$33)-MAX(0,inputs!$B$31*(K1872-inputs!$B$30)))</f>
        <v>47184.304999999986</v>
      </c>
      <c r="M1872" s="26">
        <f t="shared" si="378"/>
        <v>38555.555555555555</v>
      </c>
      <c r="N1872" s="25">
        <f>MAX(0,L1872*(1+inputs!$B$33)-MAX(0,inputs!$B$31*(M1872-inputs!$B$30)))</f>
        <v>46238.629574999977</v>
      </c>
      <c r="O1872" s="26">
        <f t="shared" si="379"/>
        <v>57111.111111111109</v>
      </c>
      <c r="P1872" s="25">
        <f>MAX(0,N1872*(1+inputs!$B$33)-MAX(0,inputs!$B$31*(O1872-inputs!$B$30)))</f>
        <v>43608.769018624967</v>
      </c>
      <c r="Q1872" s="26">
        <f t="shared" si="380"/>
        <v>75666.666666666657</v>
      </c>
      <c r="R1872" s="25">
        <f>MAX(0,P1872*(1+inputs!$B$33)-MAX(0,inputs!$B$31*(Q1872-inputs!$B$30)))</f>
        <v>39269.46055390434</v>
      </c>
      <c r="S1872" s="26">
        <f t="shared" si="381"/>
        <v>94222.222222222219</v>
      </c>
      <c r="T1872" s="25">
        <f>MAX(0,R1872*(1+inputs!$B$33)-MAX(0,inputs!$B$31*(S1872-inputs!$B$30)))</f>
        <v>33195.062462212896</v>
      </c>
      <c r="U1872" s="26">
        <f t="shared" si="382"/>
        <v>112777.77777777778</v>
      </c>
      <c r="V1872" s="25">
        <f>MAX(0,T1872*(1+inputs!$B$33)-MAX(0,inputs!$B$31*(U1872-inputs!$B$30)))</f>
        <v>25359.548399146086</v>
      </c>
      <c r="W1872" s="26">
        <f t="shared" si="383"/>
        <v>131333.33333333331</v>
      </c>
      <c r="X1872" s="25">
        <f>MAX(0,V1872*(1+inputs!$B$33)-MAX(0,inputs!$B$31*(W1872-inputs!$B$30)))</f>
        <v>15736.501625133275</v>
      </c>
      <c r="Y1872" s="26">
        <f t="shared" si="384"/>
        <v>149888.88888888888</v>
      </c>
      <c r="Z1872" s="25">
        <f>MAX(0,X1872*(1+inputs!$B$33)-MAX(0,inputs!$B$31*(Y1872-inputs!$B$30)))</f>
        <v>4299.1091495102737</v>
      </c>
      <c r="AA1872" s="25">
        <f>MAX(0,Y1872*(1+inputs!$B$33)-MAX(0,inputs!$B$31*(Z1872-inputs!$B$30)))</f>
        <v>152137.22222222219</v>
      </c>
      <c r="AB1872" s="26">
        <f t="shared" si="385"/>
        <v>187000</v>
      </c>
      <c r="AC1872" s="25">
        <f>MAX(0,AA1872*(1+inputs!$B$33)-MAX(0,inputs!$B$31*(AB1872-inputs!$B$30)))</f>
        <v>139405.84055555551</v>
      </c>
      <c r="AD1872" s="26">
        <f>IF(inputs!$B$27="YES",MAX(0,inputs!$B$31*(AB1872-inputs!$B$30)),0)</f>
        <v>0</v>
      </c>
      <c r="AE1872" s="3">
        <f t="shared" si="386"/>
        <v>80719.05</v>
      </c>
      <c r="AF1872" s="1">
        <f t="shared" si="389"/>
        <v>0.47</v>
      </c>
      <c r="AG1872" s="8">
        <f t="shared" si="387"/>
        <v>106280.95</v>
      </c>
    </row>
    <row r="1873" spans="1:33" x14ac:dyDescent="0.2">
      <c r="A1873" s="11">
        <f t="shared" si="388"/>
        <v>187100</v>
      </c>
      <c r="B1873" s="15">
        <f>inputs!$C$3-MAX(0,MIN((calculations!A1873-inputs!$B$8)*0.5,inputs!$C$3))+IF(AND(inputs!$B$23="YES",A1873&lt;=inputs!$B$25),inputs!$B$24,0)</f>
        <v>0</v>
      </c>
      <c r="C1873" s="15">
        <f>MAX(0,MIN(A1873-B1873,inputs!$C$4)*inputs!$B$3)</f>
        <v>7540.2000000000007</v>
      </c>
      <c r="D1873" s="16">
        <f>MAX(0,(MIN(A1873,inputs!$C$5)-(inputs!$C$4+B1873))*inputs!$B$4)</f>
        <v>34975.599999999999</v>
      </c>
      <c r="E1873" s="16">
        <f>MAX(0, (calculations!A1873-inputs!$C$5)*inputs!$B$5)</f>
        <v>27882</v>
      </c>
      <c r="F1873" s="19">
        <f>MAX(0,inputs!$B$13*(MIN(calculations!A1873,inputs!$C$14)-inputs!$C$13))+MAX(0,inputs!$B$14*(calculations!A1873-inputs!$C$14))</f>
        <v>7731.85</v>
      </c>
      <c r="G1873" s="22">
        <f>MAX(MIN((calculations!A1873-inputs!$B$21)/10000,100%),0) * inputs!$B$18</f>
        <v>2636.4</v>
      </c>
      <c r="H1873" s="22">
        <f>IF(AND(inputs!$B$35="YES", calculations!A1873&gt;=inputs!$B$36,calculations!A1873&lt;inputs!$B$37),inputs!$B$38*MIN(2,inputs!$B$17),0)</f>
        <v>0</v>
      </c>
      <c r="I1873" s="25">
        <f>MIN(inputs!$B$32,A1873)</f>
        <v>20000</v>
      </c>
      <c r="J1873" s="25">
        <f>inputs!$B$29*(1+inputs!$B$33)-MAX(0,inputs!$B$31*(I1873-inputs!$B$30))</f>
        <v>46486.999999999993</v>
      </c>
      <c r="K1873" s="26">
        <f t="shared" si="377"/>
        <v>20000</v>
      </c>
      <c r="L1873" s="25">
        <f>MAX(0,J1873*(1+inputs!$B$33)-MAX(0,inputs!$B$31*(K1873-inputs!$B$30)))</f>
        <v>47184.304999999986</v>
      </c>
      <c r="M1873" s="26">
        <f t="shared" si="378"/>
        <v>38566.666666666672</v>
      </c>
      <c r="N1873" s="25">
        <f>MAX(0,L1873*(1+inputs!$B$33)-MAX(0,inputs!$B$31*(M1873-inputs!$B$30)))</f>
        <v>46237.629574999977</v>
      </c>
      <c r="O1873" s="26">
        <f t="shared" si="379"/>
        <v>57133.333333333336</v>
      </c>
      <c r="P1873" s="25">
        <f>MAX(0,N1873*(1+inputs!$B$33)-MAX(0,inputs!$B$31*(O1873-inputs!$B$30)))</f>
        <v>43605.754018624968</v>
      </c>
      <c r="Q1873" s="26">
        <f t="shared" si="380"/>
        <v>75700</v>
      </c>
      <c r="R1873" s="25">
        <f>MAX(0,P1873*(1+inputs!$B$33)-MAX(0,inputs!$B$31*(Q1873-inputs!$B$30)))</f>
        <v>39263.400328904339</v>
      </c>
      <c r="S1873" s="26">
        <f t="shared" si="381"/>
        <v>94266.666666666672</v>
      </c>
      <c r="T1873" s="25">
        <f>MAX(0,R1873*(1+inputs!$B$33)-MAX(0,inputs!$B$31*(S1873-inputs!$B$30)))</f>
        <v>33184.911333837896</v>
      </c>
      <c r="U1873" s="26">
        <f t="shared" si="382"/>
        <v>112833.33333333333</v>
      </c>
      <c r="V1873" s="25">
        <f>MAX(0,T1873*(1+inputs!$B$33)-MAX(0,inputs!$B$31*(U1873-inputs!$B$30)))</f>
        <v>25344.245003845459</v>
      </c>
      <c r="W1873" s="26">
        <f t="shared" si="383"/>
        <v>131400</v>
      </c>
      <c r="X1873" s="25">
        <f>MAX(0,V1873*(1+inputs!$B$33)-MAX(0,inputs!$B$31*(W1873-inputs!$B$30)))</f>
        <v>15714.968678903138</v>
      </c>
      <c r="Y1873" s="26">
        <f t="shared" si="384"/>
        <v>149966.66666666669</v>
      </c>
      <c r="Z1873" s="25">
        <f>MAX(0,X1873*(1+inputs!$B$33)-MAX(0,inputs!$B$31*(Y1873-inputs!$B$30)))</f>
        <v>4270.2532090866844</v>
      </c>
      <c r="AA1873" s="25">
        <f>MAX(0,Y1873*(1+inputs!$B$33)-MAX(0,inputs!$B$31*(Z1873-inputs!$B$30)))</f>
        <v>152216.16666666669</v>
      </c>
      <c r="AB1873" s="26">
        <f t="shared" si="385"/>
        <v>187100</v>
      </c>
      <c r="AC1873" s="25">
        <f>MAX(0,AA1873*(1+inputs!$B$33)-MAX(0,inputs!$B$31*(AB1873-inputs!$B$30)))</f>
        <v>139476.96916666668</v>
      </c>
      <c r="AD1873" s="26">
        <f>IF(inputs!$B$27="YES",MAX(0,inputs!$B$31*(AB1873-inputs!$B$30)),0)</f>
        <v>0</v>
      </c>
      <c r="AE1873" s="3">
        <f t="shared" si="386"/>
        <v>80766.05</v>
      </c>
      <c r="AF1873" s="1">
        <f t="shared" si="389"/>
        <v>0.47</v>
      </c>
      <c r="AG1873" s="8">
        <f t="shared" si="387"/>
        <v>106333.95</v>
      </c>
    </row>
    <row r="1874" spans="1:33" x14ac:dyDescent="0.2">
      <c r="A1874" s="11">
        <f t="shared" si="388"/>
        <v>187200</v>
      </c>
      <c r="B1874" s="15">
        <f>inputs!$C$3-MAX(0,MIN((calculations!A1874-inputs!$B$8)*0.5,inputs!$C$3))+IF(AND(inputs!$B$23="YES",A1874&lt;=inputs!$B$25),inputs!$B$24,0)</f>
        <v>0</v>
      </c>
      <c r="C1874" s="15">
        <f>MAX(0,MIN(A1874-B1874,inputs!$C$4)*inputs!$B$3)</f>
        <v>7540.2000000000007</v>
      </c>
      <c r="D1874" s="16">
        <f>MAX(0,(MIN(A1874,inputs!$C$5)-(inputs!$C$4+B1874))*inputs!$B$4)</f>
        <v>34975.599999999999</v>
      </c>
      <c r="E1874" s="16">
        <f>MAX(0, (calculations!A1874-inputs!$C$5)*inputs!$B$5)</f>
        <v>27927</v>
      </c>
      <c r="F1874" s="19">
        <f>MAX(0,inputs!$B$13*(MIN(calculations!A1874,inputs!$C$14)-inputs!$C$13))+MAX(0,inputs!$B$14*(calculations!A1874-inputs!$C$14))</f>
        <v>7733.85</v>
      </c>
      <c r="G1874" s="22">
        <f>MAX(MIN((calculations!A1874-inputs!$B$21)/10000,100%),0) * inputs!$B$18</f>
        <v>2636.4</v>
      </c>
      <c r="H1874" s="22">
        <f>IF(AND(inputs!$B$35="YES", calculations!A1874&gt;=inputs!$B$36,calculations!A1874&lt;inputs!$B$37),inputs!$B$38*MIN(2,inputs!$B$17),0)</f>
        <v>0</v>
      </c>
      <c r="I1874" s="25">
        <f>MIN(inputs!$B$32,A1874)</f>
        <v>20000</v>
      </c>
      <c r="J1874" s="25">
        <f>inputs!$B$29*(1+inputs!$B$33)-MAX(0,inputs!$B$31*(I1874-inputs!$B$30))</f>
        <v>46486.999999999993</v>
      </c>
      <c r="K1874" s="26">
        <f t="shared" si="377"/>
        <v>20000</v>
      </c>
      <c r="L1874" s="25">
        <f>MAX(0,J1874*(1+inputs!$B$33)-MAX(0,inputs!$B$31*(K1874-inputs!$B$30)))</f>
        <v>47184.304999999986</v>
      </c>
      <c r="M1874" s="26">
        <f t="shared" si="378"/>
        <v>38577.777777777781</v>
      </c>
      <c r="N1874" s="25">
        <f>MAX(0,L1874*(1+inputs!$B$33)-MAX(0,inputs!$B$31*(M1874-inputs!$B$30)))</f>
        <v>46236.629574999977</v>
      </c>
      <c r="O1874" s="26">
        <f t="shared" si="379"/>
        <v>57155.555555555555</v>
      </c>
      <c r="P1874" s="25">
        <f>MAX(0,N1874*(1+inputs!$B$33)-MAX(0,inputs!$B$31*(O1874-inputs!$B$30)))</f>
        <v>43602.739018624969</v>
      </c>
      <c r="Q1874" s="26">
        <f t="shared" si="380"/>
        <v>75733.333333333343</v>
      </c>
      <c r="R1874" s="25">
        <f>MAX(0,P1874*(1+inputs!$B$33)-MAX(0,inputs!$B$31*(Q1874-inputs!$B$30)))</f>
        <v>39257.340103904338</v>
      </c>
      <c r="S1874" s="26">
        <f t="shared" si="381"/>
        <v>94311.111111111109</v>
      </c>
      <c r="T1874" s="25">
        <f>MAX(0,R1874*(1+inputs!$B$33)-MAX(0,inputs!$B$31*(S1874-inputs!$B$30)))</f>
        <v>33174.760205462895</v>
      </c>
      <c r="U1874" s="26">
        <f t="shared" si="382"/>
        <v>112888.88888888889</v>
      </c>
      <c r="V1874" s="25">
        <f>MAX(0,T1874*(1+inputs!$B$33)-MAX(0,inputs!$B$31*(U1874-inputs!$B$30)))</f>
        <v>25328.941608544832</v>
      </c>
      <c r="W1874" s="26">
        <f t="shared" si="383"/>
        <v>131466.66666666669</v>
      </c>
      <c r="X1874" s="25">
        <f>MAX(0,V1874*(1+inputs!$B$33)-MAX(0,inputs!$B$31*(W1874-inputs!$B$30)))</f>
        <v>15693.435732673001</v>
      </c>
      <c r="Y1874" s="26">
        <f t="shared" si="384"/>
        <v>150044.44444444444</v>
      </c>
      <c r="Z1874" s="25">
        <f>MAX(0,X1874*(1+inputs!$B$33)-MAX(0,inputs!$B$31*(Y1874-inputs!$B$30)))</f>
        <v>4241.397268663095</v>
      </c>
      <c r="AA1874" s="25">
        <f>MAX(0,Y1874*(1+inputs!$B$33)-MAX(0,inputs!$B$31*(Z1874-inputs!$B$30)))</f>
        <v>152295.11111111109</v>
      </c>
      <c r="AB1874" s="26">
        <f t="shared" si="385"/>
        <v>187200</v>
      </c>
      <c r="AC1874" s="25">
        <f>MAX(0,AA1874*(1+inputs!$B$33)-MAX(0,inputs!$B$31*(AB1874-inputs!$B$30)))</f>
        <v>139548.09777777773</v>
      </c>
      <c r="AD1874" s="26">
        <f>IF(inputs!$B$27="YES",MAX(0,inputs!$B$31*(AB1874-inputs!$B$30)),0)</f>
        <v>0</v>
      </c>
      <c r="AE1874" s="3">
        <f t="shared" si="386"/>
        <v>80813.05</v>
      </c>
      <c r="AF1874" s="1">
        <f t="shared" si="389"/>
        <v>0.47</v>
      </c>
      <c r="AG1874" s="8">
        <f t="shared" si="387"/>
        <v>106386.95</v>
      </c>
    </row>
    <row r="1875" spans="1:33" x14ac:dyDescent="0.2">
      <c r="A1875" s="11">
        <f t="shared" si="388"/>
        <v>187300</v>
      </c>
      <c r="B1875" s="15">
        <f>inputs!$C$3-MAX(0,MIN((calculations!A1875-inputs!$B$8)*0.5,inputs!$C$3))+IF(AND(inputs!$B$23="YES",A1875&lt;=inputs!$B$25),inputs!$B$24,0)</f>
        <v>0</v>
      </c>
      <c r="C1875" s="15">
        <f>MAX(0,MIN(A1875-B1875,inputs!$C$4)*inputs!$B$3)</f>
        <v>7540.2000000000007</v>
      </c>
      <c r="D1875" s="16">
        <f>MAX(0,(MIN(A1875,inputs!$C$5)-(inputs!$C$4+B1875))*inputs!$B$4)</f>
        <v>34975.599999999999</v>
      </c>
      <c r="E1875" s="16">
        <f>MAX(0, (calculations!A1875-inputs!$C$5)*inputs!$B$5)</f>
        <v>27972</v>
      </c>
      <c r="F1875" s="19">
        <f>MAX(0,inputs!$B$13*(MIN(calculations!A1875,inputs!$C$14)-inputs!$C$13))+MAX(0,inputs!$B$14*(calculations!A1875-inputs!$C$14))</f>
        <v>7735.85</v>
      </c>
      <c r="G1875" s="22">
        <f>MAX(MIN((calculations!A1875-inputs!$B$21)/10000,100%),0) * inputs!$B$18</f>
        <v>2636.4</v>
      </c>
      <c r="H1875" s="22">
        <f>IF(AND(inputs!$B$35="YES", calculations!A1875&gt;=inputs!$B$36,calculations!A1875&lt;inputs!$B$37),inputs!$B$38*MIN(2,inputs!$B$17),0)</f>
        <v>0</v>
      </c>
      <c r="I1875" s="25">
        <f>MIN(inputs!$B$32,A1875)</f>
        <v>20000</v>
      </c>
      <c r="J1875" s="25">
        <f>inputs!$B$29*(1+inputs!$B$33)-MAX(0,inputs!$B$31*(I1875-inputs!$B$30))</f>
        <v>46486.999999999993</v>
      </c>
      <c r="K1875" s="26">
        <f t="shared" si="377"/>
        <v>20000</v>
      </c>
      <c r="L1875" s="25">
        <f>MAX(0,J1875*(1+inputs!$B$33)-MAX(0,inputs!$B$31*(K1875-inputs!$B$30)))</f>
        <v>47184.304999999986</v>
      </c>
      <c r="M1875" s="26">
        <f t="shared" si="378"/>
        <v>38588.888888888891</v>
      </c>
      <c r="N1875" s="25">
        <f>MAX(0,L1875*(1+inputs!$B$33)-MAX(0,inputs!$B$31*(M1875-inputs!$B$30)))</f>
        <v>46235.629574999977</v>
      </c>
      <c r="O1875" s="26">
        <f t="shared" si="379"/>
        <v>57177.777777777781</v>
      </c>
      <c r="P1875" s="25">
        <f>MAX(0,N1875*(1+inputs!$B$33)-MAX(0,inputs!$B$31*(O1875-inputs!$B$30)))</f>
        <v>43599.724018624969</v>
      </c>
      <c r="Q1875" s="26">
        <f t="shared" si="380"/>
        <v>75766.666666666657</v>
      </c>
      <c r="R1875" s="25">
        <f>MAX(0,P1875*(1+inputs!$B$33)-MAX(0,inputs!$B$31*(Q1875-inputs!$B$30)))</f>
        <v>39251.279878904345</v>
      </c>
      <c r="S1875" s="26">
        <f t="shared" si="381"/>
        <v>94355.555555555562</v>
      </c>
      <c r="T1875" s="25">
        <f>MAX(0,R1875*(1+inputs!$B$33)-MAX(0,inputs!$B$31*(S1875-inputs!$B$30)))</f>
        <v>33164.609077087902</v>
      </c>
      <c r="U1875" s="26">
        <f t="shared" si="382"/>
        <v>112944.44444444444</v>
      </c>
      <c r="V1875" s="25">
        <f>MAX(0,T1875*(1+inputs!$B$33)-MAX(0,inputs!$B$31*(U1875-inputs!$B$30)))</f>
        <v>25313.63821324422</v>
      </c>
      <c r="W1875" s="26">
        <f t="shared" si="383"/>
        <v>131533.33333333331</v>
      </c>
      <c r="X1875" s="25">
        <f>MAX(0,V1875*(1+inputs!$B$33)-MAX(0,inputs!$B$31*(W1875-inputs!$B$30)))</f>
        <v>15671.902786442883</v>
      </c>
      <c r="Y1875" s="26">
        <f t="shared" si="384"/>
        <v>150122.22222222222</v>
      </c>
      <c r="Z1875" s="25">
        <f>MAX(0,X1875*(1+inputs!$B$33)-MAX(0,inputs!$B$31*(Y1875-inputs!$B$30)))</f>
        <v>4212.5413282395257</v>
      </c>
      <c r="AA1875" s="25">
        <f>MAX(0,Y1875*(1+inputs!$B$33)-MAX(0,inputs!$B$31*(Z1875-inputs!$B$30)))</f>
        <v>152374.05555555553</v>
      </c>
      <c r="AB1875" s="26">
        <f t="shared" si="385"/>
        <v>187300</v>
      </c>
      <c r="AC1875" s="25">
        <f>MAX(0,AA1875*(1+inputs!$B$33)-MAX(0,inputs!$B$31*(AB1875-inputs!$B$30)))</f>
        <v>139619.22638888884</v>
      </c>
      <c r="AD1875" s="26">
        <f>IF(inputs!$B$27="YES",MAX(0,inputs!$B$31*(AB1875-inputs!$B$30)),0)</f>
        <v>0</v>
      </c>
      <c r="AE1875" s="3">
        <f t="shared" si="386"/>
        <v>80860.05</v>
      </c>
      <c r="AF1875" s="1">
        <f t="shared" si="389"/>
        <v>0.47</v>
      </c>
      <c r="AG1875" s="8">
        <f t="shared" si="387"/>
        <v>106439.95</v>
      </c>
    </row>
    <row r="1876" spans="1:33" x14ac:dyDescent="0.2">
      <c r="A1876" s="11">
        <f t="shared" si="388"/>
        <v>187400</v>
      </c>
      <c r="B1876" s="15">
        <f>inputs!$C$3-MAX(0,MIN((calculations!A1876-inputs!$B$8)*0.5,inputs!$C$3))+IF(AND(inputs!$B$23="YES",A1876&lt;=inputs!$B$25),inputs!$B$24,0)</f>
        <v>0</v>
      </c>
      <c r="C1876" s="15">
        <f>MAX(0,MIN(A1876-B1876,inputs!$C$4)*inputs!$B$3)</f>
        <v>7540.2000000000007</v>
      </c>
      <c r="D1876" s="16">
        <f>MAX(0,(MIN(A1876,inputs!$C$5)-(inputs!$C$4+B1876))*inputs!$B$4)</f>
        <v>34975.599999999999</v>
      </c>
      <c r="E1876" s="16">
        <f>MAX(0, (calculations!A1876-inputs!$C$5)*inputs!$B$5)</f>
        <v>28017</v>
      </c>
      <c r="F1876" s="19">
        <f>MAX(0,inputs!$B$13*(MIN(calculations!A1876,inputs!$C$14)-inputs!$C$13))+MAX(0,inputs!$B$14*(calculations!A1876-inputs!$C$14))</f>
        <v>7737.85</v>
      </c>
      <c r="G1876" s="22">
        <f>MAX(MIN((calculations!A1876-inputs!$B$21)/10000,100%),0) * inputs!$B$18</f>
        <v>2636.4</v>
      </c>
      <c r="H1876" s="22">
        <f>IF(AND(inputs!$B$35="YES", calculations!A1876&gt;=inputs!$B$36,calculations!A1876&lt;inputs!$B$37),inputs!$B$38*MIN(2,inputs!$B$17),0)</f>
        <v>0</v>
      </c>
      <c r="I1876" s="25">
        <f>MIN(inputs!$B$32,A1876)</f>
        <v>20000</v>
      </c>
      <c r="J1876" s="25">
        <f>inputs!$B$29*(1+inputs!$B$33)-MAX(0,inputs!$B$31*(I1876-inputs!$B$30))</f>
        <v>46486.999999999993</v>
      </c>
      <c r="K1876" s="26">
        <f t="shared" si="377"/>
        <v>20000</v>
      </c>
      <c r="L1876" s="25">
        <f>MAX(0,J1876*(1+inputs!$B$33)-MAX(0,inputs!$B$31*(K1876-inputs!$B$30)))</f>
        <v>47184.304999999986</v>
      </c>
      <c r="M1876" s="26">
        <f t="shared" si="378"/>
        <v>38600</v>
      </c>
      <c r="N1876" s="25">
        <f>MAX(0,L1876*(1+inputs!$B$33)-MAX(0,inputs!$B$31*(M1876-inputs!$B$30)))</f>
        <v>46234.629574999977</v>
      </c>
      <c r="O1876" s="26">
        <f t="shared" si="379"/>
        <v>57200</v>
      </c>
      <c r="P1876" s="25">
        <f>MAX(0,N1876*(1+inputs!$B$33)-MAX(0,inputs!$B$31*(O1876-inputs!$B$30)))</f>
        <v>43596.70901862497</v>
      </c>
      <c r="Q1876" s="26">
        <f t="shared" si="380"/>
        <v>75800</v>
      </c>
      <c r="R1876" s="25">
        <f>MAX(0,P1876*(1+inputs!$B$33)-MAX(0,inputs!$B$31*(Q1876-inputs!$B$30)))</f>
        <v>39245.219653904336</v>
      </c>
      <c r="S1876" s="26">
        <f t="shared" si="381"/>
        <v>94400</v>
      </c>
      <c r="T1876" s="25">
        <f>MAX(0,R1876*(1+inputs!$B$33)-MAX(0,inputs!$B$31*(S1876-inputs!$B$30)))</f>
        <v>33154.457948712894</v>
      </c>
      <c r="U1876" s="26">
        <f t="shared" si="382"/>
        <v>113000</v>
      </c>
      <c r="V1876" s="25">
        <f>MAX(0,T1876*(1+inputs!$B$33)-MAX(0,inputs!$B$31*(U1876-inputs!$B$30)))</f>
        <v>25298.334817943585</v>
      </c>
      <c r="W1876" s="26">
        <f t="shared" si="383"/>
        <v>131600</v>
      </c>
      <c r="X1876" s="25">
        <f>MAX(0,V1876*(1+inputs!$B$33)-MAX(0,inputs!$B$31*(W1876-inputs!$B$30)))</f>
        <v>15650.369840212736</v>
      </c>
      <c r="Y1876" s="26">
        <f t="shared" si="384"/>
        <v>150200</v>
      </c>
      <c r="Z1876" s="25">
        <f>MAX(0,X1876*(1+inputs!$B$33)-MAX(0,inputs!$B$31*(Y1876-inputs!$B$30)))</f>
        <v>4183.6853878159272</v>
      </c>
      <c r="AA1876" s="25">
        <f>MAX(0,Y1876*(1+inputs!$B$33)-MAX(0,inputs!$B$31*(Z1876-inputs!$B$30)))</f>
        <v>152452.99999999997</v>
      </c>
      <c r="AB1876" s="26">
        <f t="shared" si="385"/>
        <v>187400</v>
      </c>
      <c r="AC1876" s="25">
        <f>MAX(0,AA1876*(1+inputs!$B$33)-MAX(0,inputs!$B$31*(AB1876-inputs!$B$30)))</f>
        <v>139690.35499999995</v>
      </c>
      <c r="AD1876" s="26">
        <f>IF(inputs!$B$27="YES",MAX(0,inputs!$B$31*(AB1876-inputs!$B$30)),0)</f>
        <v>0</v>
      </c>
      <c r="AE1876" s="3">
        <f t="shared" si="386"/>
        <v>80907.05</v>
      </c>
      <c r="AF1876" s="1">
        <f t="shared" si="389"/>
        <v>0.47</v>
      </c>
      <c r="AG1876" s="8">
        <f t="shared" si="387"/>
        <v>106492.95</v>
      </c>
    </row>
    <row r="1877" spans="1:33" x14ac:dyDescent="0.2">
      <c r="A1877" s="11">
        <f t="shared" si="388"/>
        <v>187500</v>
      </c>
      <c r="B1877" s="15">
        <f>inputs!$C$3-MAX(0,MIN((calculations!A1877-inputs!$B$8)*0.5,inputs!$C$3))+IF(AND(inputs!$B$23="YES",A1877&lt;=inputs!$B$25),inputs!$B$24,0)</f>
        <v>0</v>
      </c>
      <c r="C1877" s="15">
        <f>MAX(0,MIN(A1877-B1877,inputs!$C$4)*inputs!$B$3)</f>
        <v>7540.2000000000007</v>
      </c>
      <c r="D1877" s="16">
        <f>MAX(0,(MIN(A1877,inputs!$C$5)-(inputs!$C$4+B1877))*inputs!$B$4)</f>
        <v>34975.599999999999</v>
      </c>
      <c r="E1877" s="16">
        <f>MAX(0, (calculations!A1877-inputs!$C$5)*inputs!$B$5)</f>
        <v>28062</v>
      </c>
      <c r="F1877" s="19">
        <f>MAX(0,inputs!$B$13*(MIN(calculations!A1877,inputs!$C$14)-inputs!$C$13))+MAX(0,inputs!$B$14*(calculations!A1877-inputs!$C$14))</f>
        <v>7739.85</v>
      </c>
      <c r="G1877" s="22">
        <f>MAX(MIN((calculations!A1877-inputs!$B$21)/10000,100%),0) * inputs!$B$18</f>
        <v>2636.4</v>
      </c>
      <c r="H1877" s="22">
        <f>IF(AND(inputs!$B$35="YES", calculations!A1877&gt;=inputs!$B$36,calculations!A1877&lt;inputs!$B$37),inputs!$B$38*MIN(2,inputs!$B$17),0)</f>
        <v>0</v>
      </c>
      <c r="I1877" s="25">
        <f>MIN(inputs!$B$32,A1877)</f>
        <v>20000</v>
      </c>
      <c r="J1877" s="25">
        <f>inputs!$B$29*(1+inputs!$B$33)-MAX(0,inputs!$B$31*(I1877-inputs!$B$30))</f>
        <v>46486.999999999993</v>
      </c>
      <c r="K1877" s="26">
        <f t="shared" si="377"/>
        <v>20000</v>
      </c>
      <c r="L1877" s="25">
        <f>MAX(0,J1877*(1+inputs!$B$33)-MAX(0,inputs!$B$31*(K1877-inputs!$B$30)))</f>
        <v>47184.304999999986</v>
      </c>
      <c r="M1877" s="26">
        <f t="shared" si="378"/>
        <v>38611.111111111109</v>
      </c>
      <c r="N1877" s="25">
        <f>MAX(0,L1877*(1+inputs!$B$33)-MAX(0,inputs!$B$31*(M1877-inputs!$B$30)))</f>
        <v>46233.629574999977</v>
      </c>
      <c r="O1877" s="26">
        <f t="shared" si="379"/>
        <v>57222.222222222219</v>
      </c>
      <c r="P1877" s="25">
        <f>MAX(0,N1877*(1+inputs!$B$33)-MAX(0,inputs!$B$31*(O1877-inputs!$B$30)))</f>
        <v>43593.69401862497</v>
      </c>
      <c r="Q1877" s="26">
        <f t="shared" si="380"/>
        <v>75833.333333333343</v>
      </c>
      <c r="R1877" s="25">
        <f>MAX(0,P1877*(1+inputs!$B$33)-MAX(0,inputs!$B$31*(Q1877-inputs!$B$30)))</f>
        <v>39239.159428904335</v>
      </c>
      <c r="S1877" s="26">
        <f t="shared" si="381"/>
        <v>94444.444444444438</v>
      </c>
      <c r="T1877" s="25">
        <f>MAX(0,R1877*(1+inputs!$B$33)-MAX(0,inputs!$B$31*(S1877-inputs!$B$30)))</f>
        <v>33144.306820337893</v>
      </c>
      <c r="U1877" s="26">
        <f t="shared" si="382"/>
        <v>113055.55555555556</v>
      </c>
      <c r="V1877" s="25">
        <f>MAX(0,T1877*(1+inputs!$B$33)-MAX(0,inputs!$B$31*(U1877-inputs!$B$30)))</f>
        <v>25283.031422642955</v>
      </c>
      <c r="W1877" s="26">
        <f t="shared" si="383"/>
        <v>131666.66666666669</v>
      </c>
      <c r="X1877" s="25">
        <f>MAX(0,V1877*(1+inputs!$B$33)-MAX(0,inputs!$B$31*(W1877-inputs!$B$30)))</f>
        <v>15628.836893982594</v>
      </c>
      <c r="Y1877" s="26">
        <f t="shared" si="384"/>
        <v>150277.77777777778</v>
      </c>
      <c r="Z1877" s="25">
        <f>MAX(0,X1877*(1+inputs!$B$33)-MAX(0,inputs!$B$31*(Y1877-inputs!$B$30)))</f>
        <v>4154.8294473923306</v>
      </c>
      <c r="AA1877" s="25">
        <f>MAX(0,Y1877*(1+inputs!$B$33)-MAX(0,inputs!$B$31*(Z1877-inputs!$B$30)))</f>
        <v>152531.94444444444</v>
      </c>
      <c r="AB1877" s="26">
        <f t="shared" si="385"/>
        <v>187500</v>
      </c>
      <c r="AC1877" s="25">
        <f>MAX(0,AA1877*(1+inputs!$B$33)-MAX(0,inputs!$B$31*(AB1877-inputs!$B$30)))</f>
        <v>139761.48361111109</v>
      </c>
      <c r="AD1877" s="26">
        <f>IF(inputs!$B$27="YES",MAX(0,inputs!$B$31*(AB1877-inputs!$B$30)),0)</f>
        <v>0</v>
      </c>
      <c r="AE1877" s="3">
        <f t="shared" si="386"/>
        <v>80954.05</v>
      </c>
      <c r="AF1877" s="1">
        <f t="shared" si="389"/>
        <v>0.47</v>
      </c>
      <c r="AG1877" s="8">
        <f t="shared" si="387"/>
        <v>106545.95</v>
      </c>
    </row>
    <row r="1878" spans="1:33" x14ac:dyDescent="0.2">
      <c r="A1878" s="11">
        <f t="shared" si="388"/>
        <v>187600</v>
      </c>
      <c r="B1878" s="15">
        <f>inputs!$C$3-MAX(0,MIN((calculations!A1878-inputs!$B$8)*0.5,inputs!$C$3))+IF(AND(inputs!$B$23="YES",A1878&lt;=inputs!$B$25),inputs!$B$24,0)</f>
        <v>0</v>
      </c>
      <c r="C1878" s="15">
        <f>MAX(0,MIN(A1878-B1878,inputs!$C$4)*inputs!$B$3)</f>
        <v>7540.2000000000007</v>
      </c>
      <c r="D1878" s="16">
        <f>MAX(0,(MIN(A1878,inputs!$C$5)-(inputs!$C$4+B1878))*inputs!$B$4)</f>
        <v>34975.599999999999</v>
      </c>
      <c r="E1878" s="16">
        <f>MAX(0, (calculations!A1878-inputs!$C$5)*inputs!$B$5)</f>
        <v>28107</v>
      </c>
      <c r="F1878" s="19">
        <f>MAX(0,inputs!$B$13*(MIN(calculations!A1878,inputs!$C$14)-inputs!$C$13))+MAX(0,inputs!$B$14*(calculations!A1878-inputs!$C$14))</f>
        <v>7741.85</v>
      </c>
      <c r="G1878" s="22">
        <f>MAX(MIN((calculations!A1878-inputs!$B$21)/10000,100%),0) * inputs!$B$18</f>
        <v>2636.4</v>
      </c>
      <c r="H1878" s="22">
        <f>IF(AND(inputs!$B$35="YES", calculations!A1878&gt;=inputs!$B$36,calculations!A1878&lt;inputs!$B$37),inputs!$B$38*MIN(2,inputs!$B$17),0)</f>
        <v>0</v>
      </c>
      <c r="I1878" s="25">
        <f>MIN(inputs!$B$32,A1878)</f>
        <v>20000</v>
      </c>
      <c r="J1878" s="25">
        <f>inputs!$B$29*(1+inputs!$B$33)-MAX(0,inputs!$B$31*(I1878-inputs!$B$30))</f>
        <v>46486.999999999993</v>
      </c>
      <c r="K1878" s="26">
        <f t="shared" si="377"/>
        <v>20000</v>
      </c>
      <c r="L1878" s="25">
        <f>MAX(0,J1878*(1+inputs!$B$33)-MAX(0,inputs!$B$31*(K1878-inputs!$B$30)))</f>
        <v>47184.304999999986</v>
      </c>
      <c r="M1878" s="26">
        <f t="shared" si="378"/>
        <v>38622.222222222219</v>
      </c>
      <c r="N1878" s="25">
        <f>MAX(0,L1878*(1+inputs!$B$33)-MAX(0,inputs!$B$31*(M1878-inputs!$B$30)))</f>
        <v>46232.629574999977</v>
      </c>
      <c r="O1878" s="26">
        <f t="shared" si="379"/>
        <v>57244.444444444445</v>
      </c>
      <c r="P1878" s="25">
        <f>MAX(0,N1878*(1+inputs!$B$33)-MAX(0,inputs!$B$31*(O1878-inputs!$B$30)))</f>
        <v>43590.679018624971</v>
      </c>
      <c r="Q1878" s="26">
        <f t="shared" si="380"/>
        <v>75866.666666666657</v>
      </c>
      <c r="R1878" s="25">
        <f>MAX(0,P1878*(1+inputs!$B$33)-MAX(0,inputs!$B$31*(Q1878-inputs!$B$30)))</f>
        <v>39233.099203904349</v>
      </c>
      <c r="S1878" s="26">
        <f t="shared" si="381"/>
        <v>94488.888888888891</v>
      </c>
      <c r="T1878" s="25">
        <f>MAX(0,R1878*(1+inputs!$B$33)-MAX(0,inputs!$B$31*(S1878-inputs!$B$30)))</f>
        <v>33134.155691962907</v>
      </c>
      <c r="U1878" s="26">
        <f t="shared" si="382"/>
        <v>113111.11111111111</v>
      </c>
      <c r="V1878" s="25">
        <f>MAX(0,T1878*(1+inputs!$B$33)-MAX(0,inputs!$B$31*(U1878-inputs!$B$30)))</f>
        <v>25267.728027342349</v>
      </c>
      <c r="W1878" s="26">
        <f t="shared" si="383"/>
        <v>131733.33333333331</v>
      </c>
      <c r="X1878" s="25">
        <f>MAX(0,V1878*(1+inputs!$B$33)-MAX(0,inputs!$B$31*(W1878-inputs!$B$30)))</f>
        <v>15607.303947752484</v>
      </c>
      <c r="Y1878" s="26">
        <f t="shared" si="384"/>
        <v>150355.55555555556</v>
      </c>
      <c r="Z1878" s="25">
        <f>MAX(0,X1878*(1+inputs!$B$33)-MAX(0,inputs!$B$31*(Y1878-inputs!$B$30)))</f>
        <v>4125.9735069687686</v>
      </c>
      <c r="AA1878" s="25">
        <f>MAX(0,Y1878*(1+inputs!$B$33)-MAX(0,inputs!$B$31*(Z1878-inputs!$B$30)))</f>
        <v>152610.88888888888</v>
      </c>
      <c r="AB1878" s="26">
        <f t="shared" si="385"/>
        <v>187600</v>
      </c>
      <c r="AC1878" s="25">
        <f>MAX(0,AA1878*(1+inputs!$B$33)-MAX(0,inputs!$B$31*(AB1878-inputs!$B$30)))</f>
        <v>139832.6122222222</v>
      </c>
      <c r="AD1878" s="26">
        <f>IF(inputs!$B$27="YES",MAX(0,inputs!$B$31*(AB1878-inputs!$B$30)),0)</f>
        <v>0</v>
      </c>
      <c r="AE1878" s="3">
        <f t="shared" si="386"/>
        <v>81001.05</v>
      </c>
      <c r="AF1878" s="1">
        <f t="shared" si="389"/>
        <v>0.47</v>
      </c>
      <c r="AG1878" s="8">
        <f t="shared" si="387"/>
        <v>106598.95</v>
      </c>
    </row>
    <row r="1879" spans="1:33" x14ac:dyDescent="0.2">
      <c r="A1879" s="11">
        <f t="shared" si="388"/>
        <v>187700</v>
      </c>
      <c r="B1879" s="15">
        <f>inputs!$C$3-MAX(0,MIN((calculations!A1879-inputs!$B$8)*0.5,inputs!$C$3))+IF(AND(inputs!$B$23="YES",A1879&lt;=inputs!$B$25),inputs!$B$24,0)</f>
        <v>0</v>
      </c>
      <c r="C1879" s="15">
        <f>MAX(0,MIN(A1879-B1879,inputs!$C$4)*inputs!$B$3)</f>
        <v>7540.2000000000007</v>
      </c>
      <c r="D1879" s="16">
        <f>MAX(0,(MIN(A1879,inputs!$C$5)-(inputs!$C$4+B1879))*inputs!$B$4)</f>
        <v>34975.599999999999</v>
      </c>
      <c r="E1879" s="16">
        <f>MAX(0, (calculations!A1879-inputs!$C$5)*inputs!$B$5)</f>
        <v>28152</v>
      </c>
      <c r="F1879" s="19">
        <f>MAX(0,inputs!$B$13*(MIN(calculations!A1879,inputs!$C$14)-inputs!$C$13))+MAX(0,inputs!$B$14*(calculations!A1879-inputs!$C$14))</f>
        <v>7743.85</v>
      </c>
      <c r="G1879" s="22">
        <f>MAX(MIN((calculations!A1879-inputs!$B$21)/10000,100%),0) * inputs!$B$18</f>
        <v>2636.4</v>
      </c>
      <c r="H1879" s="22">
        <f>IF(AND(inputs!$B$35="YES", calculations!A1879&gt;=inputs!$B$36,calculations!A1879&lt;inputs!$B$37),inputs!$B$38*MIN(2,inputs!$B$17),0)</f>
        <v>0</v>
      </c>
      <c r="I1879" s="25">
        <f>MIN(inputs!$B$32,A1879)</f>
        <v>20000</v>
      </c>
      <c r="J1879" s="25">
        <f>inputs!$B$29*(1+inputs!$B$33)-MAX(0,inputs!$B$31*(I1879-inputs!$B$30))</f>
        <v>46486.999999999993</v>
      </c>
      <c r="K1879" s="26">
        <f t="shared" si="377"/>
        <v>20000</v>
      </c>
      <c r="L1879" s="25">
        <f>MAX(0,J1879*(1+inputs!$B$33)-MAX(0,inputs!$B$31*(K1879-inputs!$B$30)))</f>
        <v>47184.304999999986</v>
      </c>
      <c r="M1879" s="26">
        <f t="shared" si="378"/>
        <v>38633.333333333328</v>
      </c>
      <c r="N1879" s="25">
        <f>MAX(0,L1879*(1+inputs!$B$33)-MAX(0,inputs!$B$31*(M1879-inputs!$B$30)))</f>
        <v>46231.629574999977</v>
      </c>
      <c r="O1879" s="26">
        <f t="shared" si="379"/>
        <v>57266.666666666664</v>
      </c>
      <c r="P1879" s="25">
        <f>MAX(0,N1879*(1+inputs!$B$33)-MAX(0,inputs!$B$31*(O1879-inputs!$B$30)))</f>
        <v>43587.664018624972</v>
      </c>
      <c r="Q1879" s="26">
        <f t="shared" si="380"/>
        <v>75900</v>
      </c>
      <c r="R1879" s="25">
        <f>MAX(0,P1879*(1+inputs!$B$33)-MAX(0,inputs!$B$31*(Q1879-inputs!$B$30)))</f>
        <v>39227.03897890434</v>
      </c>
      <c r="S1879" s="26">
        <f t="shared" si="381"/>
        <v>94533.333333333328</v>
      </c>
      <c r="T1879" s="25">
        <f>MAX(0,R1879*(1+inputs!$B$33)-MAX(0,inputs!$B$31*(S1879-inputs!$B$30)))</f>
        <v>33124.0045635879</v>
      </c>
      <c r="U1879" s="26">
        <f t="shared" si="382"/>
        <v>113166.66666666667</v>
      </c>
      <c r="V1879" s="25">
        <f>MAX(0,T1879*(1+inputs!$B$33)-MAX(0,inputs!$B$31*(U1879-inputs!$B$30)))</f>
        <v>25252.424632041715</v>
      </c>
      <c r="W1879" s="26">
        <f t="shared" si="383"/>
        <v>131800</v>
      </c>
      <c r="X1879" s="25">
        <f>MAX(0,V1879*(1+inputs!$B$33)-MAX(0,inputs!$B$31*(W1879-inputs!$B$30)))</f>
        <v>15585.771001522337</v>
      </c>
      <c r="Y1879" s="26">
        <f t="shared" si="384"/>
        <v>150433.33333333331</v>
      </c>
      <c r="Z1879" s="25">
        <f>MAX(0,X1879*(1+inputs!$B$33)-MAX(0,inputs!$B$31*(Y1879-inputs!$B$30)))</f>
        <v>4097.1175665451719</v>
      </c>
      <c r="AA1879" s="25">
        <f>MAX(0,Y1879*(1+inputs!$B$33)-MAX(0,inputs!$B$31*(Z1879-inputs!$B$30)))</f>
        <v>152689.83333333328</v>
      </c>
      <c r="AB1879" s="26">
        <f t="shared" si="385"/>
        <v>187700</v>
      </c>
      <c r="AC1879" s="25">
        <f>MAX(0,AA1879*(1+inputs!$B$33)-MAX(0,inputs!$B$31*(AB1879-inputs!$B$30)))</f>
        <v>139903.74083333326</v>
      </c>
      <c r="AD1879" s="26">
        <f>IF(inputs!$B$27="YES",MAX(0,inputs!$B$31*(AB1879-inputs!$B$30)),0)</f>
        <v>0</v>
      </c>
      <c r="AE1879" s="3">
        <f t="shared" si="386"/>
        <v>81048.05</v>
      </c>
      <c r="AF1879" s="1">
        <f t="shared" si="389"/>
        <v>0.47</v>
      </c>
      <c r="AG1879" s="8">
        <f t="shared" si="387"/>
        <v>106651.95</v>
      </c>
    </row>
    <row r="1880" spans="1:33" x14ac:dyDescent="0.2">
      <c r="A1880" s="11">
        <f t="shared" si="388"/>
        <v>187800</v>
      </c>
      <c r="B1880" s="15">
        <f>inputs!$C$3-MAX(0,MIN((calculations!A1880-inputs!$B$8)*0.5,inputs!$C$3))+IF(AND(inputs!$B$23="YES",A1880&lt;=inputs!$B$25),inputs!$B$24,0)</f>
        <v>0</v>
      </c>
      <c r="C1880" s="15">
        <f>MAX(0,MIN(A1880-B1880,inputs!$C$4)*inputs!$B$3)</f>
        <v>7540.2000000000007</v>
      </c>
      <c r="D1880" s="16">
        <f>MAX(0,(MIN(A1880,inputs!$C$5)-(inputs!$C$4+B1880))*inputs!$B$4)</f>
        <v>34975.599999999999</v>
      </c>
      <c r="E1880" s="16">
        <f>MAX(0, (calculations!A1880-inputs!$C$5)*inputs!$B$5)</f>
        <v>28197</v>
      </c>
      <c r="F1880" s="19">
        <f>MAX(0,inputs!$B$13*(MIN(calculations!A1880,inputs!$C$14)-inputs!$C$13))+MAX(0,inputs!$B$14*(calculations!A1880-inputs!$C$14))</f>
        <v>7745.85</v>
      </c>
      <c r="G1880" s="22">
        <f>MAX(MIN((calculations!A1880-inputs!$B$21)/10000,100%),0) * inputs!$B$18</f>
        <v>2636.4</v>
      </c>
      <c r="H1880" s="22">
        <f>IF(AND(inputs!$B$35="YES", calculations!A1880&gt;=inputs!$B$36,calculations!A1880&lt;inputs!$B$37),inputs!$B$38*MIN(2,inputs!$B$17),0)</f>
        <v>0</v>
      </c>
      <c r="I1880" s="25">
        <f>MIN(inputs!$B$32,A1880)</f>
        <v>20000</v>
      </c>
      <c r="J1880" s="25">
        <f>inputs!$B$29*(1+inputs!$B$33)-MAX(0,inputs!$B$31*(I1880-inputs!$B$30))</f>
        <v>46486.999999999993</v>
      </c>
      <c r="K1880" s="26">
        <f t="shared" si="377"/>
        <v>20000</v>
      </c>
      <c r="L1880" s="25">
        <f>MAX(0,J1880*(1+inputs!$B$33)-MAX(0,inputs!$B$31*(K1880-inputs!$B$30)))</f>
        <v>47184.304999999986</v>
      </c>
      <c r="M1880" s="26">
        <f t="shared" si="378"/>
        <v>38644.444444444445</v>
      </c>
      <c r="N1880" s="25">
        <f>MAX(0,L1880*(1+inputs!$B$33)-MAX(0,inputs!$B$31*(M1880-inputs!$B$30)))</f>
        <v>46230.629574999977</v>
      </c>
      <c r="O1880" s="26">
        <f t="shared" si="379"/>
        <v>57288.888888888891</v>
      </c>
      <c r="P1880" s="25">
        <f>MAX(0,N1880*(1+inputs!$B$33)-MAX(0,inputs!$B$31*(O1880-inputs!$B$30)))</f>
        <v>43584.649018624972</v>
      </c>
      <c r="Q1880" s="26">
        <f t="shared" si="380"/>
        <v>75933.333333333343</v>
      </c>
      <c r="R1880" s="25">
        <f>MAX(0,P1880*(1+inputs!$B$33)-MAX(0,inputs!$B$31*(Q1880-inputs!$B$30)))</f>
        <v>39220.978753904339</v>
      </c>
      <c r="S1880" s="26">
        <f t="shared" si="381"/>
        <v>94577.777777777781</v>
      </c>
      <c r="T1880" s="25">
        <f>MAX(0,R1880*(1+inputs!$B$33)-MAX(0,inputs!$B$31*(S1880-inputs!$B$30)))</f>
        <v>33113.853435212899</v>
      </c>
      <c r="U1880" s="26">
        <f t="shared" si="382"/>
        <v>113222.22222222222</v>
      </c>
      <c r="V1880" s="25">
        <f>MAX(0,T1880*(1+inputs!$B$33)-MAX(0,inputs!$B$31*(U1880-inputs!$B$30)))</f>
        <v>25237.121236741088</v>
      </c>
      <c r="W1880" s="26">
        <f t="shared" si="383"/>
        <v>131866.66666666669</v>
      </c>
      <c r="X1880" s="25">
        <f>MAX(0,V1880*(1+inputs!$B$33)-MAX(0,inputs!$B$31*(W1880-inputs!$B$30)))</f>
        <v>15564.238055292202</v>
      </c>
      <c r="Y1880" s="26">
        <f t="shared" si="384"/>
        <v>150511.11111111112</v>
      </c>
      <c r="Z1880" s="25">
        <f>MAX(0,X1880*(1+inputs!$B$33)-MAX(0,inputs!$B$31*(Y1880-inputs!$B$30)))</f>
        <v>4068.2616261215826</v>
      </c>
      <c r="AA1880" s="25">
        <f>MAX(0,Y1880*(1+inputs!$B$33)-MAX(0,inputs!$B$31*(Z1880-inputs!$B$30)))</f>
        <v>152768.77777777778</v>
      </c>
      <c r="AB1880" s="26">
        <f t="shared" si="385"/>
        <v>187800</v>
      </c>
      <c r="AC1880" s="25">
        <f>MAX(0,AA1880*(1+inputs!$B$33)-MAX(0,inputs!$B$31*(AB1880-inputs!$B$30)))</f>
        <v>139974.86944444443</v>
      </c>
      <c r="AD1880" s="26">
        <f>IF(inputs!$B$27="YES",MAX(0,inputs!$B$31*(AB1880-inputs!$B$30)),0)</f>
        <v>0</v>
      </c>
      <c r="AE1880" s="3">
        <f t="shared" si="386"/>
        <v>81095.05</v>
      </c>
      <c r="AF1880" s="1">
        <f t="shared" si="389"/>
        <v>0.47</v>
      </c>
      <c r="AG1880" s="8">
        <f t="shared" si="387"/>
        <v>106704.95</v>
      </c>
    </row>
    <row r="1881" spans="1:33" x14ac:dyDescent="0.2">
      <c r="A1881" s="11">
        <f t="shared" si="388"/>
        <v>187900</v>
      </c>
      <c r="B1881" s="15">
        <f>inputs!$C$3-MAX(0,MIN((calculations!A1881-inputs!$B$8)*0.5,inputs!$C$3))+IF(AND(inputs!$B$23="YES",A1881&lt;=inputs!$B$25),inputs!$B$24,0)</f>
        <v>0</v>
      </c>
      <c r="C1881" s="15">
        <f>MAX(0,MIN(A1881-B1881,inputs!$C$4)*inputs!$B$3)</f>
        <v>7540.2000000000007</v>
      </c>
      <c r="D1881" s="16">
        <f>MAX(0,(MIN(A1881,inputs!$C$5)-(inputs!$C$4+B1881))*inputs!$B$4)</f>
        <v>34975.599999999999</v>
      </c>
      <c r="E1881" s="16">
        <f>MAX(0, (calculations!A1881-inputs!$C$5)*inputs!$B$5)</f>
        <v>28242</v>
      </c>
      <c r="F1881" s="19">
        <f>MAX(0,inputs!$B$13*(MIN(calculations!A1881,inputs!$C$14)-inputs!$C$13))+MAX(0,inputs!$B$14*(calculations!A1881-inputs!$C$14))</f>
        <v>7747.85</v>
      </c>
      <c r="G1881" s="22">
        <f>MAX(MIN((calculations!A1881-inputs!$B$21)/10000,100%),0) * inputs!$B$18</f>
        <v>2636.4</v>
      </c>
      <c r="H1881" s="22">
        <f>IF(AND(inputs!$B$35="YES", calculations!A1881&gt;=inputs!$B$36,calculations!A1881&lt;inputs!$B$37),inputs!$B$38*MIN(2,inputs!$B$17),0)</f>
        <v>0</v>
      </c>
      <c r="I1881" s="25">
        <f>MIN(inputs!$B$32,A1881)</f>
        <v>20000</v>
      </c>
      <c r="J1881" s="25">
        <f>inputs!$B$29*(1+inputs!$B$33)-MAX(0,inputs!$B$31*(I1881-inputs!$B$30))</f>
        <v>46486.999999999993</v>
      </c>
      <c r="K1881" s="26">
        <f t="shared" si="377"/>
        <v>20000</v>
      </c>
      <c r="L1881" s="25">
        <f>MAX(0,J1881*(1+inputs!$B$33)-MAX(0,inputs!$B$31*(K1881-inputs!$B$30)))</f>
        <v>47184.304999999986</v>
      </c>
      <c r="M1881" s="26">
        <f t="shared" si="378"/>
        <v>38655.555555555555</v>
      </c>
      <c r="N1881" s="25">
        <f>MAX(0,L1881*(1+inputs!$B$33)-MAX(0,inputs!$B$31*(M1881-inputs!$B$30)))</f>
        <v>46229.629574999977</v>
      </c>
      <c r="O1881" s="26">
        <f t="shared" si="379"/>
        <v>57311.111111111109</v>
      </c>
      <c r="P1881" s="25">
        <f>MAX(0,N1881*(1+inputs!$B$33)-MAX(0,inputs!$B$31*(O1881-inputs!$B$30)))</f>
        <v>43581.634018624973</v>
      </c>
      <c r="Q1881" s="26">
        <f t="shared" si="380"/>
        <v>75966.666666666657</v>
      </c>
      <c r="R1881" s="25">
        <f>MAX(0,P1881*(1+inputs!$B$33)-MAX(0,inputs!$B$31*(Q1881-inputs!$B$30)))</f>
        <v>39214.918528904338</v>
      </c>
      <c r="S1881" s="26">
        <f t="shared" si="381"/>
        <v>94622.222222222219</v>
      </c>
      <c r="T1881" s="25">
        <f>MAX(0,R1881*(1+inputs!$B$33)-MAX(0,inputs!$B$31*(S1881-inputs!$B$30)))</f>
        <v>33103.702306837899</v>
      </c>
      <c r="U1881" s="26">
        <f t="shared" si="382"/>
        <v>113277.77777777778</v>
      </c>
      <c r="V1881" s="25">
        <f>MAX(0,T1881*(1+inputs!$B$33)-MAX(0,inputs!$B$31*(U1881-inputs!$B$30)))</f>
        <v>25221.817841440461</v>
      </c>
      <c r="W1881" s="26">
        <f t="shared" si="383"/>
        <v>131933.33333333331</v>
      </c>
      <c r="X1881" s="25">
        <f>MAX(0,V1881*(1+inputs!$B$33)-MAX(0,inputs!$B$31*(W1881-inputs!$B$30)))</f>
        <v>15542.705109062066</v>
      </c>
      <c r="Y1881" s="26">
        <f t="shared" si="384"/>
        <v>150588.88888888888</v>
      </c>
      <c r="Z1881" s="25">
        <f>MAX(0,X1881*(1+inputs!$B$33)-MAX(0,inputs!$B$31*(Y1881-inputs!$B$30)))</f>
        <v>4039.4056856979969</v>
      </c>
      <c r="AA1881" s="25">
        <f>MAX(0,Y1881*(1+inputs!$B$33)-MAX(0,inputs!$B$31*(Z1881-inputs!$B$30)))</f>
        <v>152847.72222222219</v>
      </c>
      <c r="AB1881" s="26">
        <f t="shared" si="385"/>
        <v>187900</v>
      </c>
      <c r="AC1881" s="25">
        <f>MAX(0,AA1881*(1+inputs!$B$33)-MAX(0,inputs!$B$31*(AB1881-inputs!$B$30)))</f>
        <v>140045.99805555551</v>
      </c>
      <c r="AD1881" s="26">
        <f>IF(inputs!$B$27="YES",MAX(0,inputs!$B$31*(AB1881-inputs!$B$30)),0)</f>
        <v>0</v>
      </c>
      <c r="AE1881" s="3">
        <f t="shared" si="386"/>
        <v>81142.05</v>
      </c>
      <c r="AF1881" s="1">
        <f t="shared" si="389"/>
        <v>0.47</v>
      </c>
      <c r="AG1881" s="8">
        <f t="shared" si="387"/>
        <v>106757.95</v>
      </c>
    </row>
    <row r="1882" spans="1:33" x14ac:dyDescent="0.2">
      <c r="A1882" s="11">
        <f t="shared" si="388"/>
        <v>188000</v>
      </c>
      <c r="B1882" s="15">
        <f>inputs!$C$3-MAX(0,MIN((calculations!A1882-inputs!$B$8)*0.5,inputs!$C$3))+IF(AND(inputs!$B$23="YES",A1882&lt;=inputs!$B$25),inputs!$B$24,0)</f>
        <v>0</v>
      </c>
      <c r="C1882" s="15">
        <f>MAX(0,MIN(A1882-B1882,inputs!$C$4)*inputs!$B$3)</f>
        <v>7540.2000000000007</v>
      </c>
      <c r="D1882" s="16">
        <f>MAX(0,(MIN(A1882,inputs!$C$5)-(inputs!$C$4+B1882))*inputs!$B$4)</f>
        <v>34975.599999999999</v>
      </c>
      <c r="E1882" s="16">
        <f>MAX(0, (calculations!A1882-inputs!$C$5)*inputs!$B$5)</f>
        <v>28287</v>
      </c>
      <c r="F1882" s="19">
        <f>MAX(0,inputs!$B$13*(MIN(calculations!A1882,inputs!$C$14)-inputs!$C$13))+MAX(0,inputs!$B$14*(calculations!A1882-inputs!$C$14))</f>
        <v>7749.85</v>
      </c>
      <c r="G1882" s="22">
        <f>MAX(MIN((calculations!A1882-inputs!$B$21)/10000,100%),0) * inputs!$B$18</f>
        <v>2636.4</v>
      </c>
      <c r="H1882" s="22">
        <f>IF(AND(inputs!$B$35="YES", calculations!A1882&gt;=inputs!$B$36,calculations!A1882&lt;inputs!$B$37),inputs!$B$38*MIN(2,inputs!$B$17),0)</f>
        <v>0</v>
      </c>
      <c r="I1882" s="25">
        <f>MIN(inputs!$B$32,A1882)</f>
        <v>20000</v>
      </c>
      <c r="J1882" s="25">
        <f>inputs!$B$29*(1+inputs!$B$33)-MAX(0,inputs!$B$31*(I1882-inputs!$B$30))</f>
        <v>46486.999999999993</v>
      </c>
      <c r="K1882" s="26">
        <f t="shared" si="377"/>
        <v>20000</v>
      </c>
      <c r="L1882" s="25">
        <f>MAX(0,J1882*(1+inputs!$B$33)-MAX(0,inputs!$B$31*(K1882-inputs!$B$30)))</f>
        <v>47184.304999999986</v>
      </c>
      <c r="M1882" s="26">
        <f t="shared" si="378"/>
        <v>38666.666666666672</v>
      </c>
      <c r="N1882" s="25">
        <f>MAX(0,L1882*(1+inputs!$B$33)-MAX(0,inputs!$B$31*(M1882-inputs!$B$30)))</f>
        <v>46228.629574999977</v>
      </c>
      <c r="O1882" s="26">
        <f t="shared" si="379"/>
        <v>57333.333333333336</v>
      </c>
      <c r="P1882" s="25">
        <f>MAX(0,N1882*(1+inputs!$B$33)-MAX(0,inputs!$B$31*(O1882-inputs!$B$30)))</f>
        <v>43578.619018624973</v>
      </c>
      <c r="Q1882" s="26">
        <f t="shared" si="380"/>
        <v>76000</v>
      </c>
      <c r="R1882" s="25">
        <f>MAX(0,P1882*(1+inputs!$B$33)-MAX(0,inputs!$B$31*(Q1882-inputs!$B$30)))</f>
        <v>39208.858303904344</v>
      </c>
      <c r="S1882" s="26">
        <f t="shared" si="381"/>
        <v>94666.666666666672</v>
      </c>
      <c r="T1882" s="25">
        <f>MAX(0,R1882*(1+inputs!$B$33)-MAX(0,inputs!$B$31*(S1882-inputs!$B$30)))</f>
        <v>33093.551178462905</v>
      </c>
      <c r="U1882" s="26">
        <f t="shared" si="382"/>
        <v>113333.33333333333</v>
      </c>
      <c r="V1882" s="25">
        <f>MAX(0,T1882*(1+inputs!$B$33)-MAX(0,inputs!$B$31*(U1882-inputs!$B$30)))</f>
        <v>25206.514446139849</v>
      </c>
      <c r="W1882" s="26">
        <f t="shared" si="383"/>
        <v>132000</v>
      </c>
      <c r="X1882" s="25">
        <f>MAX(0,V1882*(1+inputs!$B$33)-MAX(0,inputs!$B$31*(W1882-inputs!$B$30)))</f>
        <v>15521.172162831945</v>
      </c>
      <c r="Y1882" s="26">
        <f t="shared" si="384"/>
        <v>150666.66666666669</v>
      </c>
      <c r="Z1882" s="25">
        <f>MAX(0,X1882*(1+inputs!$B$33)-MAX(0,inputs!$B$31*(Y1882-inputs!$B$30)))</f>
        <v>4010.5497452744221</v>
      </c>
      <c r="AA1882" s="25">
        <f>MAX(0,Y1882*(1+inputs!$B$33)-MAX(0,inputs!$B$31*(Z1882-inputs!$B$30)))</f>
        <v>152926.66666666669</v>
      </c>
      <c r="AB1882" s="26">
        <f t="shared" si="385"/>
        <v>188000</v>
      </c>
      <c r="AC1882" s="25">
        <f>MAX(0,AA1882*(1+inputs!$B$33)-MAX(0,inputs!$B$31*(AB1882-inputs!$B$30)))</f>
        <v>140117.12666666668</v>
      </c>
      <c r="AD1882" s="26">
        <f>IF(inputs!$B$27="YES",MAX(0,inputs!$B$31*(AB1882-inputs!$B$30)),0)</f>
        <v>0</v>
      </c>
      <c r="AE1882" s="3">
        <f t="shared" si="386"/>
        <v>81189.05</v>
      </c>
      <c r="AF1882" s="1"/>
      <c r="AG1882" s="8">
        <f t="shared" si="387"/>
        <v>106810.95</v>
      </c>
    </row>
    <row r="1883" spans="1:33" x14ac:dyDescent="0.2">
      <c r="A1883" s="11">
        <f t="shared" si="388"/>
        <v>188100</v>
      </c>
      <c r="B1883" s="15">
        <f>inputs!$C$3-MAX(0,MIN((calculations!A1883-inputs!$B$8)*0.5,inputs!$C$3))+IF(AND(inputs!$B$23="YES",A1883&lt;=inputs!$B$25),inputs!$B$24,0)</f>
        <v>0</v>
      </c>
      <c r="C1883" s="15">
        <f>MAX(0,MIN(A1883-B1883,inputs!$C$4)*inputs!$B$3)</f>
        <v>7540.2000000000007</v>
      </c>
      <c r="D1883" s="16">
        <f>MAX(0,(MIN(A1883,inputs!$C$5)-(inputs!$C$4+B1883))*inputs!$B$4)</f>
        <v>34975.599999999999</v>
      </c>
      <c r="E1883" s="16">
        <f>MAX(0, (calculations!A1883-inputs!$C$5)*inputs!$B$5)</f>
        <v>28332</v>
      </c>
      <c r="F1883" s="19">
        <f>MAX(0,inputs!$B$13*(MIN(calculations!A1883,inputs!$C$14)-inputs!$C$13))+MAX(0,inputs!$B$14*(calculations!A1883-inputs!$C$14))</f>
        <v>7751.85</v>
      </c>
      <c r="G1883" s="22">
        <f>MAX(MIN((calculations!A1883-inputs!$B$21)/10000,100%),0) * inputs!$B$18</f>
        <v>2636.4</v>
      </c>
      <c r="H1883" s="22">
        <f>IF(AND(inputs!$B$35="YES", calculations!A1883&gt;=inputs!$B$36,calculations!A1883&lt;inputs!$B$37),inputs!$B$38*MIN(2,inputs!$B$17),0)</f>
        <v>0</v>
      </c>
      <c r="AE1883" s="3"/>
      <c r="AF18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inputs</vt:lpstr>
      <vt:lpstr>calculations</vt:lpstr>
      <vt:lpstr>marginal rate chart</vt:lpstr>
      <vt:lpstr>gross vs net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2022-10-03T19:02:52Z</dcterms:created>
  <dcterms:modified xsi:type="dcterms:W3CDTF">2023-09-27T12:53:16Z</dcterms:modified>
</cp:coreProperties>
</file>